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1800" windowWidth="18060" windowHeight="10920" tabRatio="972"/>
  </bookViews>
  <sheets>
    <sheet name="02GENER2018" sheetId="3" r:id="rId1"/>
    <sheet name="TREBALL" sheetId="130" state="hidden" r:id="rId2"/>
    <sheet name="gener G" sheetId="10" state="hidden" r:id="rId3"/>
    <sheet name="gener 0 i c" sheetId="9" state="hidden" r:id="rId4"/>
    <sheet name="gener 15 0 i C" sheetId="36" state="hidden" r:id="rId5"/>
    <sheet name="gener 15 G" sheetId="33" state="hidden" r:id="rId6"/>
    <sheet name="febrer 15 0 i C" sheetId="34" state="hidden" r:id="rId7"/>
    <sheet name="febrer 15 G" sheetId="37" state="hidden" r:id="rId8"/>
    <sheet name="març 15 0 i C" sheetId="39" state="hidden" r:id="rId9"/>
    <sheet name="març 15 G" sheetId="38" state="hidden" r:id="rId10"/>
    <sheet name="abril 15 0 i C" sheetId="41" state="hidden" r:id="rId11"/>
    <sheet name="abril 15 G" sheetId="42" state="hidden" r:id="rId12"/>
    <sheet name="maig-15 0 i C" sheetId="47" state="hidden" r:id="rId13"/>
    <sheet name="maig-15G" sheetId="46" state="hidden" r:id="rId14"/>
    <sheet name="juny15 0 i C" sheetId="50" state="hidden" r:id="rId15"/>
    <sheet name="juny15G" sheetId="49" state="hidden" r:id="rId16"/>
    <sheet name="juliol15 0 i C" sheetId="57" state="hidden" r:id="rId17"/>
    <sheet name="juliol15 G" sheetId="56" state="hidden" r:id="rId18"/>
    <sheet name="agost15 0 i C" sheetId="59" state="hidden" r:id="rId19"/>
    <sheet name="febrer G" sheetId="51" state="hidden" r:id="rId20"/>
    <sheet name="febrer 0 i C" sheetId="52" state="hidden" r:id="rId21"/>
    <sheet name="març G" sheetId="14" state="hidden" r:id="rId22"/>
    <sheet name="març 0 i c" sheetId="13" state="hidden" r:id="rId23"/>
    <sheet name="abril G" sheetId="15" state="hidden" r:id="rId24"/>
    <sheet name="abril 0 i c" sheetId="16" state="hidden" r:id="rId25"/>
    <sheet name="maig G" sheetId="18" state="hidden" r:id="rId26"/>
    <sheet name="maig 0 i c" sheetId="17" state="hidden" r:id="rId27"/>
    <sheet name="juny G" sheetId="20" state="hidden" r:id="rId28"/>
    <sheet name="juny 0 i c" sheetId="19" state="hidden" r:id="rId29"/>
    <sheet name="juliol 0 i c" sheetId="22" state="hidden" r:id="rId30"/>
    <sheet name="juliol G" sheetId="21" state="hidden" r:id="rId31"/>
    <sheet name="agost15G" sheetId="58" state="hidden" r:id="rId32"/>
    <sheet name="agost 0 i C" sheetId="24" state="hidden" r:id="rId33"/>
    <sheet name="agost G" sheetId="23" state="hidden" r:id="rId34"/>
    <sheet name="setembre 0 i C" sheetId="26" state="hidden" r:id="rId35"/>
    <sheet name="setembre G" sheetId="25" state="hidden" r:id="rId36"/>
    <sheet name="octubre 0 i C" sheetId="28" state="hidden" r:id="rId37"/>
    <sheet name="octubre G" sheetId="27" state="hidden" r:id="rId38"/>
    <sheet name="novembre G" sheetId="29" state="hidden" r:id="rId39"/>
    <sheet name="novembre 0 i C" sheetId="30" state="hidden" r:id="rId40"/>
    <sheet name="desembre 0 i C" sheetId="32" state="hidden" r:id="rId41"/>
    <sheet name="desembre G" sheetId="31" state="hidden" r:id="rId42"/>
    <sheet name="sept15 0 i C" sheetId="61" state="hidden" r:id="rId43"/>
    <sheet name="sept15G" sheetId="60" state="hidden" r:id="rId44"/>
    <sheet name="oct15 0 i C" sheetId="63" state="hidden" r:id="rId45"/>
    <sheet name="oct15G" sheetId="64" state="hidden" r:id="rId46"/>
    <sheet name="nov15 0 i C" sheetId="66" state="hidden" r:id="rId47"/>
    <sheet name="nov15G" sheetId="67" state="hidden" r:id="rId48"/>
    <sheet name="des15 0 i C" sheetId="70" state="hidden" r:id="rId49"/>
    <sheet name="gener16 0 i C" sheetId="71" state="hidden" r:id="rId50"/>
    <sheet name="gener16G" sheetId="72" state="hidden" r:id="rId51"/>
    <sheet name="febrer16 0 i C" sheetId="73" state="hidden" r:id="rId52"/>
    <sheet name="febrer16 G" sheetId="74" state="hidden" r:id="rId53"/>
    <sheet name="març16 0 i C" sheetId="77" state="hidden" r:id="rId54"/>
    <sheet name="març16g" sheetId="76" state="hidden" r:id="rId55"/>
    <sheet name="abril16 0 i C" sheetId="78" state="hidden" r:id="rId56"/>
    <sheet name="abril16 G" sheetId="79" state="hidden" r:id="rId57"/>
    <sheet name="maig16 0 i C" sheetId="81" state="hidden" r:id="rId58"/>
    <sheet name="maig16G" sheetId="80" state="hidden" r:id="rId59"/>
    <sheet name="juny2016 0 i C" sheetId="91" state="hidden" r:id="rId60"/>
    <sheet name="juny2016 G" sheetId="89" state="hidden" r:id="rId61"/>
    <sheet name="des15G" sheetId="69" state="hidden" r:id="rId62"/>
    <sheet name="juliol2016 0 i C" sheetId="92" state="hidden" r:id="rId63"/>
    <sheet name="juliol2016 G" sheetId="93" state="hidden" r:id="rId64"/>
    <sheet name="agost2016 0 i C" sheetId="94" state="hidden" r:id="rId65"/>
    <sheet name="agost2016 G" sheetId="95" state="hidden" r:id="rId66"/>
    <sheet name="set2016 0 i C" sheetId="97" state="hidden" r:id="rId67"/>
    <sheet name="set2016 G" sheetId="98" state="hidden" r:id="rId68"/>
    <sheet name="oct2016 0 i C" sheetId="99" state="hidden" r:id="rId69"/>
    <sheet name="oct2016 G" sheetId="100" state="hidden" r:id="rId70"/>
    <sheet name="nov2016 0 i C" sheetId="101" state="hidden" r:id="rId71"/>
    <sheet name="nov2016 G" sheetId="102" state="hidden" r:id="rId72"/>
    <sheet name="des16 0 i C" sheetId="105" state="hidden" r:id="rId73"/>
    <sheet name="des16G" sheetId="106" state="hidden" r:id="rId74"/>
    <sheet name="gen2017 0 i C" sheetId="108" state="hidden" r:id="rId75"/>
    <sheet name="gener2017G" sheetId="109" state="hidden" r:id="rId76"/>
    <sheet name="febrer17 0 i C" sheetId="111" state="hidden" r:id="rId77"/>
    <sheet name="febrer17 G" sheetId="112" state="hidden" r:id="rId78"/>
    <sheet name="març17 0 i c" sheetId="114" state="hidden" r:id="rId79"/>
    <sheet name="marçg17" sheetId="115" state="hidden" r:id="rId80"/>
    <sheet name="abril17 0 i C" sheetId="116" state="hidden" r:id="rId81"/>
    <sheet name="abril17G" sheetId="117" state="hidden" r:id="rId82"/>
    <sheet name="maig17 0 i C" sheetId="120" state="hidden" r:id="rId83"/>
    <sheet name="maig17 G" sheetId="121" state="hidden" r:id="rId84"/>
    <sheet name="CORTEINGLES" sheetId="125" state="hidden" r:id="rId85"/>
    <sheet name="juny17 0 i C" sheetId="126" state="hidden" r:id="rId86"/>
    <sheet name="junyg17" sheetId="127" state="hidden" r:id="rId87"/>
    <sheet name="juliol17 0 i C " sheetId="141" state="hidden" r:id="rId88"/>
    <sheet name="juliolg17" sheetId="133" state="hidden" r:id="rId89"/>
    <sheet name="agost17 0 i c" sheetId="138" state="hidden" r:id="rId90"/>
    <sheet name="agost17g" sheetId="139" state="hidden" r:id="rId91"/>
    <sheet name="set17 0 i C" sheetId="142" state="hidden" r:id="rId92"/>
    <sheet name="set17 g" sheetId="143" state="hidden" r:id="rId93"/>
    <sheet name="oct17 0 i C" sheetId="144" state="hidden" r:id="rId94"/>
    <sheet name="oct17g" sheetId="145" state="hidden" r:id="rId95"/>
    <sheet name="nov17 0 i c" sheetId="148" state="hidden" r:id="rId96"/>
    <sheet name="nov 17 g" sheetId="149" state="hidden" r:id="rId97"/>
    <sheet name="des 17 0 i C" sheetId="151" state="hidden" r:id="rId98"/>
    <sheet name="des 17 g" sheetId="152" state="hidden" r:id="rId99"/>
  </sheets>
  <definedNames>
    <definedName name="_xlnm.Print_Area" localSheetId="0">'02GENER2018'!$A$1:$L$421</definedName>
  </definedNames>
  <calcPr calcId="152511"/>
</workbook>
</file>

<file path=xl/calcChain.xml><?xml version="1.0" encoding="utf-8"?>
<calcChain xmlns="http://schemas.openxmlformats.org/spreadsheetml/2006/main">
  <c r="G758" i="3" l="1"/>
  <c r="G386" i="3" l="1"/>
  <c r="G419" i="3"/>
  <c r="G983" i="3" l="1"/>
  <c r="G719" i="3"/>
  <c r="L6" i="3" l="1"/>
  <c r="J6" i="3"/>
  <c r="U50" i="10"/>
  <c r="T50" i="10"/>
  <c r="U49" i="10"/>
  <c r="T49" i="10"/>
  <c r="U48" i="10"/>
  <c r="T48" i="10"/>
  <c r="G188" i="152"/>
  <c r="I2240" i="151"/>
  <c r="I2239" i="151"/>
  <c r="I2238" i="151"/>
  <c r="I2237" i="151"/>
  <c r="I2236" i="151"/>
  <c r="I2235" i="151"/>
  <c r="I2234" i="151"/>
  <c r="I2233" i="151"/>
  <c r="I2232" i="151"/>
  <c r="I2231" i="151"/>
  <c r="I2230" i="151"/>
  <c r="I2229" i="151"/>
  <c r="I2228" i="151"/>
  <c r="I2227" i="151"/>
  <c r="I2226" i="151"/>
  <c r="I2225" i="151"/>
  <c r="I2224" i="151"/>
  <c r="I2223" i="151"/>
  <c r="I2222" i="151"/>
  <c r="I2221" i="151"/>
  <c r="I2220" i="151"/>
  <c r="I2219" i="151"/>
  <c r="I2218" i="151"/>
  <c r="I2217" i="151"/>
  <c r="I2216" i="151"/>
  <c r="I2215" i="151"/>
  <c r="I2214" i="151"/>
  <c r="I2213" i="151"/>
  <c r="I2212" i="151"/>
  <c r="I2211" i="151"/>
  <c r="I2210" i="151"/>
  <c r="I2209" i="151"/>
  <c r="I2208" i="151"/>
  <c r="I2207" i="151"/>
  <c r="I2206" i="151"/>
  <c r="I2205" i="151"/>
  <c r="I2204" i="151"/>
  <c r="I2203" i="151"/>
  <c r="I2202" i="151"/>
  <c r="I2201" i="151"/>
  <c r="I2200" i="151"/>
  <c r="I2199" i="151"/>
  <c r="I2198" i="151"/>
  <c r="I2197" i="151"/>
  <c r="I2196" i="151"/>
  <c r="I2195" i="151"/>
  <c r="I2194" i="151"/>
  <c r="I2193" i="151"/>
  <c r="I2192" i="151"/>
  <c r="I2191" i="151"/>
  <c r="I2190" i="151"/>
  <c r="I2189" i="151"/>
  <c r="I2188" i="151"/>
  <c r="I2187" i="151"/>
  <c r="I2186" i="151"/>
  <c r="I2185" i="151"/>
  <c r="I2184" i="151"/>
  <c r="I2183" i="151"/>
  <c r="I2182" i="151"/>
  <c r="I2181" i="151"/>
  <c r="I2180" i="151"/>
  <c r="I2179" i="151"/>
  <c r="I2178" i="151"/>
  <c r="I2177" i="151"/>
  <c r="I2176" i="151"/>
  <c r="I2175" i="151"/>
  <c r="I2174" i="151"/>
  <c r="I2173" i="151"/>
  <c r="I2172" i="151"/>
  <c r="I2171" i="151"/>
  <c r="I2170" i="151"/>
  <c r="I2169" i="151"/>
  <c r="I2168" i="151"/>
  <c r="I2167" i="151"/>
  <c r="I2166" i="151"/>
  <c r="I2165" i="151"/>
  <c r="I2164" i="151"/>
  <c r="I2163" i="151"/>
  <c r="I2162" i="151"/>
  <c r="I2161" i="151"/>
  <c r="I2160" i="151"/>
  <c r="I2159" i="151"/>
  <c r="I2158" i="151"/>
  <c r="I2157" i="151"/>
  <c r="I2156" i="151"/>
  <c r="I2155" i="151"/>
  <c r="I2154" i="151"/>
  <c r="I2153" i="151"/>
  <c r="I2152" i="151"/>
  <c r="I2151" i="151"/>
  <c r="I2150" i="151"/>
  <c r="I2149" i="151"/>
  <c r="I2148" i="151"/>
  <c r="I2147" i="151"/>
  <c r="I2146" i="151"/>
  <c r="I2145" i="151"/>
  <c r="I2144" i="151"/>
  <c r="I2143" i="151"/>
  <c r="I2142" i="151"/>
  <c r="I2141" i="151"/>
  <c r="I2140" i="151"/>
  <c r="I2139" i="151"/>
  <c r="I2138" i="151"/>
  <c r="I2137" i="151"/>
  <c r="I2136" i="151"/>
  <c r="I2135" i="151"/>
  <c r="I2134" i="151"/>
  <c r="I2133" i="151"/>
  <c r="I2132" i="151"/>
  <c r="I2131" i="151"/>
  <c r="I2130" i="151"/>
  <c r="I2129" i="151"/>
  <c r="I2128" i="151"/>
  <c r="I2127" i="151"/>
  <c r="I2126" i="151"/>
  <c r="I2125" i="151"/>
  <c r="I2124" i="151"/>
  <c r="I2123" i="151"/>
  <c r="I2122" i="151"/>
  <c r="I2121" i="151"/>
  <c r="I2120" i="151"/>
  <c r="I2119" i="151"/>
  <c r="I2118" i="151"/>
  <c r="I2117" i="151"/>
  <c r="I2116" i="151"/>
  <c r="I2115" i="151"/>
  <c r="I2114" i="151"/>
  <c r="I2113" i="151"/>
  <c r="I2112" i="151"/>
  <c r="I2111" i="151"/>
  <c r="I2110" i="151"/>
  <c r="I2109" i="151"/>
  <c r="I2108" i="151"/>
  <c r="I2107" i="151"/>
  <c r="I2106" i="151"/>
  <c r="I2105" i="151"/>
  <c r="I2104" i="151"/>
  <c r="I2103" i="151"/>
  <c r="I2102" i="151"/>
  <c r="I2101" i="151"/>
  <c r="I2100" i="151"/>
  <c r="I2099" i="151"/>
  <c r="I2098" i="151"/>
  <c r="I2097" i="151"/>
  <c r="I2096" i="151"/>
  <c r="I2095" i="151"/>
  <c r="I2094" i="151"/>
  <c r="I2093" i="151"/>
  <c r="I2092" i="151"/>
  <c r="I2091" i="151"/>
  <c r="I2090" i="151"/>
  <c r="I2089" i="151"/>
  <c r="I2088" i="151"/>
  <c r="I2087" i="151"/>
  <c r="I2086" i="151"/>
  <c r="I2085" i="151"/>
  <c r="I2084" i="151"/>
  <c r="I2083" i="151"/>
  <c r="I2082" i="151"/>
  <c r="I2081" i="151"/>
  <c r="I2080" i="151"/>
  <c r="I2079" i="151"/>
  <c r="I2078" i="151"/>
  <c r="I2077" i="151"/>
  <c r="I2076" i="151"/>
  <c r="I2075" i="151"/>
  <c r="I2074" i="151"/>
  <c r="I2073" i="151"/>
  <c r="I2072" i="151"/>
  <c r="I2071" i="151"/>
  <c r="I2070" i="151"/>
  <c r="I2069" i="151"/>
  <c r="I2068" i="151"/>
  <c r="I2067" i="151"/>
  <c r="I2066" i="151"/>
  <c r="I2065" i="151"/>
  <c r="I2064" i="151"/>
  <c r="I2063" i="151"/>
  <c r="I2062" i="151"/>
  <c r="I2061" i="151"/>
  <c r="I2060" i="151"/>
  <c r="I2059" i="151"/>
  <c r="I2058" i="151"/>
  <c r="I2057" i="151"/>
  <c r="I2056" i="151"/>
  <c r="I2055" i="151"/>
  <c r="I2054" i="151"/>
  <c r="I2053" i="151"/>
  <c r="I2052" i="151"/>
  <c r="I2051" i="151"/>
  <c r="I2050" i="151"/>
  <c r="I2049" i="151"/>
  <c r="I2048" i="151"/>
  <c r="I2047" i="151"/>
  <c r="I2046" i="151"/>
  <c r="I2045" i="151"/>
  <c r="I2044" i="151"/>
  <c r="I2043" i="151"/>
  <c r="I2042" i="151"/>
  <c r="I2041" i="151"/>
  <c r="I2040" i="151"/>
  <c r="I2039" i="151"/>
  <c r="I2038" i="151"/>
  <c r="I2037" i="151"/>
  <c r="I2036" i="151"/>
  <c r="I2035" i="151"/>
  <c r="I2034" i="151"/>
  <c r="I2033" i="151"/>
  <c r="I2032" i="151"/>
  <c r="I2031" i="151"/>
  <c r="I2030" i="151"/>
  <c r="I2029" i="151"/>
  <c r="I2028" i="151"/>
  <c r="I2027" i="151"/>
  <c r="I2026" i="151"/>
  <c r="I2025" i="151"/>
  <c r="I2024" i="151"/>
  <c r="I2023" i="151"/>
  <c r="I2022" i="151"/>
  <c r="I2021" i="151"/>
  <c r="I2020" i="151"/>
  <c r="I2019" i="151"/>
  <c r="I2018" i="151"/>
  <c r="I2017" i="151"/>
  <c r="I2016" i="151"/>
  <c r="I2015" i="151"/>
  <c r="I2014" i="151"/>
  <c r="I2013" i="151"/>
  <c r="I2012" i="151"/>
  <c r="I2011" i="151"/>
  <c r="I2010" i="151"/>
  <c r="I2009" i="151"/>
  <c r="I2008" i="151"/>
  <c r="I2007" i="151"/>
  <c r="I2006" i="151"/>
  <c r="I2005" i="151"/>
  <c r="I2004" i="151"/>
  <c r="I2003" i="151"/>
  <c r="I2002" i="151"/>
  <c r="I2001" i="151"/>
  <c r="I2000" i="151"/>
  <c r="I1999" i="151"/>
  <c r="I1998" i="151"/>
  <c r="I1997" i="151"/>
  <c r="I1996" i="151"/>
  <c r="I1995" i="151"/>
  <c r="I1994" i="151"/>
  <c r="I1993" i="151"/>
  <c r="I1992" i="151"/>
  <c r="I1991" i="151"/>
  <c r="I1990" i="151"/>
  <c r="I1989" i="151"/>
  <c r="I1988" i="151"/>
  <c r="I1987" i="151"/>
  <c r="I1986" i="151"/>
  <c r="I1985" i="151"/>
  <c r="I1984" i="151"/>
  <c r="I1983" i="151"/>
  <c r="I1982" i="151"/>
  <c r="I1981" i="151"/>
  <c r="I1980" i="151"/>
  <c r="I1979" i="151"/>
  <c r="I1978" i="151"/>
  <c r="I1977" i="151"/>
  <c r="I1976" i="151"/>
  <c r="I1975" i="151"/>
  <c r="I1974" i="151"/>
  <c r="I1973" i="151"/>
  <c r="I1972" i="151"/>
  <c r="I1971" i="151"/>
  <c r="I1970" i="151"/>
  <c r="I1969" i="151"/>
  <c r="I1968" i="151"/>
  <c r="I1967" i="151"/>
  <c r="I1966" i="151"/>
  <c r="I1965" i="151"/>
  <c r="I1964" i="151"/>
  <c r="I1963" i="151"/>
  <c r="I1962" i="151"/>
  <c r="I1961" i="151"/>
  <c r="I1960" i="151"/>
  <c r="I1959" i="151"/>
  <c r="I1958" i="151"/>
  <c r="I1957" i="151"/>
  <c r="I1956" i="151"/>
  <c r="I1955" i="151"/>
  <c r="I1954" i="151"/>
  <c r="I1953" i="151"/>
  <c r="I1952" i="151"/>
  <c r="I1951" i="151"/>
  <c r="I1950" i="151"/>
  <c r="I1949" i="151"/>
  <c r="I1948" i="151"/>
  <c r="I1947" i="151"/>
  <c r="I1946" i="151"/>
  <c r="I1945" i="151"/>
  <c r="I1944" i="151"/>
  <c r="I1943" i="151"/>
  <c r="I1942" i="151"/>
  <c r="I1941" i="151"/>
  <c r="I1940" i="151"/>
  <c r="I1939" i="151"/>
  <c r="I1938" i="151"/>
  <c r="I1937" i="151"/>
  <c r="I1936" i="151"/>
  <c r="I1935" i="151"/>
  <c r="I1934" i="151"/>
  <c r="I1933" i="151"/>
  <c r="I1932" i="151"/>
  <c r="I1931" i="151"/>
  <c r="I1930" i="151"/>
  <c r="I1929" i="151"/>
  <c r="I1928" i="151"/>
  <c r="I1927" i="151"/>
  <c r="I1926" i="151"/>
  <c r="I1925" i="151"/>
  <c r="I1924" i="151"/>
  <c r="I1923" i="151"/>
  <c r="I1922" i="151"/>
  <c r="I1921" i="151"/>
  <c r="I1920" i="151"/>
  <c r="I1919" i="151"/>
  <c r="I1918" i="151"/>
  <c r="I1917" i="151"/>
  <c r="I1916" i="151"/>
  <c r="I1915" i="151"/>
  <c r="I1914" i="151"/>
  <c r="I1913" i="151"/>
  <c r="I1912" i="151"/>
  <c r="I1911" i="151"/>
  <c r="I1910" i="151"/>
  <c r="I1909" i="151"/>
  <c r="I1908" i="151"/>
  <c r="I1907" i="151"/>
  <c r="I1906" i="151"/>
  <c r="I1905" i="151"/>
  <c r="I1904" i="151"/>
  <c r="I1903" i="151"/>
  <c r="I1902" i="151"/>
  <c r="I1901" i="151"/>
  <c r="I1900" i="151"/>
  <c r="I1899" i="151"/>
  <c r="I1898" i="151"/>
  <c r="I1897" i="151"/>
  <c r="I1896" i="151"/>
  <c r="I1895" i="151"/>
  <c r="I1894" i="151"/>
  <c r="I1893" i="151"/>
  <c r="I1892" i="151"/>
  <c r="I1891" i="151"/>
  <c r="I1890" i="151"/>
  <c r="I1889" i="151"/>
  <c r="I1888" i="151"/>
  <c r="I1887" i="151"/>
  <c r="I1886" i="151"/>
  <c r="I1885" i="151"/>
  <c r="I1884" i="151"/>
  <c r="I1883" i="151"/>
  <c r="I1882" i="151"/>
  <c r="I1881" i="151"/>
  <c r="I1880" i="151"/>
  <c r="I1879" i="151"/>
  <c r="I1878" i="151"/>
  <c r="I1877" i="151"/>
  <c r="I1876" i="151"/>
  <c r="I1875" i="151"/>
  <c r="I1874" i="151"/>
  <c r="I1873" i="151"/>
  <c r="I1872" i="151"/>
  <c r="I1871" i="151"/>
  <c r="I1870" i="151"/>
  <c r="I1869" i="151"/>
  <c r="I1868" i="151"/>
  <c r="I1867" i="151"/>
  <c r="I1866" i="151"/>
  <c r="I1865" i="151"/>
  <c r="I1864" i="151"/>
  <c r="I1863" i="151"/>
  <c r="I1862" i="151"/>
  <c r="I1861" i="151"/>
  <c r="I1860" i="151"/>
  <c r="I1859" i="151"/>
  <c r="I1858" i="151"/>
  <c r="I1857" i="151"/>
  <c r="I1856" i="151"/>
  <c r="I1855" i="151"/>
  <c r="I1854" i="151"/>
  <c r="I1853" i="151"/>
  <c r="I1852" i="151"/>
  <c r="I1851" i="151"/>
  <c r="I1850" i="151"/>
  <c r="I1849" i="151"/>
  <c r="I1848" i="151"/>
  <c r="I1847" i="151"/>
  <c r="I1846" i="151"/>
  <c r="I1845" i="151"/>
  <c r="I1844" i="151"/>
  <c r="I1843" i="151"/>
  <c r="I1842" i="151"/>
  <c r="I1841" i="151"/>
  <c r="I1840" i="151"/>
  <c r="I1839" i="151"/>
  <c r="I1838" i="151"/>
  <c r="I1837" i="151"/>
  <c r="I1836" i="151"/>
  <c r="I1835" i="151"/>
  <c r="I1834" i="151"/>
  <c r="I1833" i="151"/>
  <c r="I1832" i="151"/>
  <c r="I1831" i="151"/>
  <c r="I1830" i="151"/>
  <c r="I1829" i="151"/>
  <c r="I1828" i="151"/>
  <c r="I1827" i="151"/>
  <c r="I1826" i="151"/>
  <c r="I1825" i="151"/>
  <c r="I1824" i="151"/>
  <c r="I1823" i="151"/>
  <c r="I1822" i="151"/>
  <c r="I1821" i="151"/>
  <c r="I1820" i="151"/>
  <c r="I1819" i="151"/>
  <c r="I1818" i="151"/>
  <c r="I1817" i="151"/>
  <c r="I1816" i="151"/>
  <c r="I1815" i="151"/>
  <c r="I1814" i="151"/>
  <c r="I1813" i="151"/>
  <c r="I1812" i="151"/>
  <c r="I1811" i="151"/>
  <c r="I1810" i="151"/>
  <c r="I1809" i="151"/>
  <c r="I1808" i="151"/>
  <c r="I1807" i="151"/>
  <c r="I1806" i="151"/>
  <c r="I1805" i="151"/>
  <c r="I1804" i="151"/>
  <c r="I1803" i="151"/>
  <c r="I1802" i="151"/>
  <c r="I1801" i="151"/>
  <c r="I1800" i="151"/>
  <c r="I1799" i="151"/>
  <c r="I1798" i="151"/>
  <c r="I1797" i="151"/>
  <c r="I1796" i="151"/>
  <c r="I1795" i="151"/>
  <c r="I1794" i="151"/>
  <c r="I1793" i="151"/>
  <c r="I1792" i="151"/>
  <c r="I1791" i="151"/>
  <c r="I1790" i="151"/>
  <c r="I1789" i="151"/>
  <c r="I1788" i="151"/>
  <c r="I1787" i="151"/>
  <c r="I1786" i="151"/>
  <c r="I1785" i="151"/>
  <c r="I1784" i="151"/>
  <c r="I1783" i="151"/>
  <c r="I1782" i="151"/>
  <c r="I1781" i="151"/>
  <c r="I1780" i="151"/>
  <c r="I1779" i="151"/>
  <c r="I1778" i="151"/>
  <c r="I1777" i="151"/>
  <c r="I1776" i="151"/>
  <c r="I1775" i="151"/>
  <c r="I1774" i="151"/>
  <c r="I1773" i="151"/>
  <c r="I1772" i="151"/>
  <c r="I1771" i="151"/>
  <c r="I1770" i="151"/>
  <c r="I1769" i="151"/>
  <c r="I1768" i="151"/>
  <c r="I1767" i="151"/>
  <c r="I1766" i="151"/>
  <c r="I1765" i="151"/>
  <c r="I1764" i="151"/>
  <c r="I1763" i="151"/>
  <c r="I1762" i="151"/>
  <c r="I1761" i="151"/>
  <c r="I1760" i="151"/>
  <c r="I1759" i="151"/>
  <c r="I1758" i="151"/>
  <c r="I1757" i="151"/>
  <c r="I1756" i="151"/>
  <c r="I1755" i="151"/>
  <c r="I1754" i="151"/>
  <c r="I1753" i="151"/>
  <c r="I1752" i="151"/>
  <c r="I1751" i="151"/>
  <c r="I1750" i="151"/>
  <c r="I1749" i="151"/>
  <c r="I1748" i="151"/>
  <c r="I1747" i="151"/>
  <c r="I1746" i="151"/>
  <c r="I1745" i="151"/>
  <c r="I1744" i="151"/>
  <c r="I1743" i="151"/>
  <c r="I1742" i="151"/>
  <c r="I1741" i="151"/>
  <c r="I1740" i="151"/>
  <c r="I1739" i="151"/>
  <c r="I1738" i="151"/>
  <c r="I1737" i="151"/>
  <c r="I1736" i="151"/>
  <c r="I1735" i="151"/>
  <c r="I1734" i="151"/>
  <c r="I1733" i="151"/>
  <c r="I1732" i="151"/>
  <c r="I1731" i="151"/>
  <c r="I1730" i="151"/>
  <c r="I1729" i="151"/>
  <c r="I1728" i="151"/>
  <c r="I1727" i="151"/>
  <c r="I1726" i="151"/>
  <c r="I1725" i="151"/>
  <c r="I1724" i="151"/>
  <c r="I1723" i="151"/>
  <c r="I1722" i="151"/>
  <c r="I1721" i="151"/>
  <c r="I1720" i="151"/>
  <c r="I1719" i="151"/>
  <c r="I1718" i="151"/>
  <c r="I1717" i="151"/>
  <c r="I1716" i="151"/>
  <c r="I1715" i="151"/>
  <c r="I1714" i="151"/>
  <c r="I1713" i="151"/>
  <c r="I1712" i="151"/>
  <c r="I1711" i="151"/>
  <c r="I1710" i="151"/>
  <c r="I1709" i="151"/>
  <c r="I1708" i="151"/>
  <c r="I1707" i="151"/>
  <c r="I1706" i="151"/>
  <c r="I1705" i="151"/>
  <c r="I1704" i="151"/>
  <c r="I1703" i="151"/>
  <c r="I1702" i="151"/>
  <c r="I1701" i="151"/>
  <c r="I1700" i="151"/>
  <c r="I1699" i="151"/>
  <c r="I1698" i="151"/>
  <c r="I1697" i="151"/>
  <c r="I1696" i="151"/>
  <c r="I1695" i="151"/>
  <c r="I1694" i="151"/>
  <c r="I1693" i="151"/>
  <c r="I1692" i="151"/>
  <c r="I1691" i="151"/>
  <c r="I1690" i="151"/>
  <c r="I1689" i="151"/>
  <c r="I1688" i="151"/>
  <c r="I1687" i="151"/>
  <c r="I1686" i="151"/>
  <c r="I1685" i="151"/>
  <c r="I1684" i="151"/>
  <c r="I1683" i="151"/>
  <c r="I1682" i="151"/>
  <c r="I1681" i="151"/>
  <c r="I1680" i="151"/>
  <c r="I1679" i="151"/>
  <c r="I1678" i="151"/>
  <c r="I1677" i="151"/>
  <c r="I1676" i="151"/>
  <c r="I1675" i="151"/>
  <c r="I1674" i="151"/>
  <c r="I1673" i="151"/>
  <c r="I1672" i="151"/>
  <c r="I1671" i="151"/>
  <c r="I1670" i="151"/>
  <c r="I1669" i="151"/>
  <c r="I1668" i="151"/>
  <c r="I1667" i="151"/>
  <c r="I1666" i="151"/>
  <c r="I1665" i="151"/>
  <c r="I1664" i="151"/>
  <c r="I1663" i="151"/>
  <c r="I1662" i="151"/>
  <c r="I1661" i="151"/>
  <c r="I1660" i="151"/>
  <c r="I1659" i="151"/>
  <c r="I1658" i="151"/>
  <c r="I1657" i="151"/>
  <c r="I1656" i="151"/>
  <c r="I1655" i="151"/>
  <c r="I1654" i="151"/>
  <c r="I1653" i="151"/>
  <c r="I1652" i="151"/>
  <c r="I1651" i="151"/>
  <c r="I1650" i="151"/>
  <c r="I1649" i="151"/>
  <c r="I1648" i="151"/>
  <c r="I1647" i="151"/>
  <c r="I1646" i="151"/>
  <c r="I1645" i="151"/>
  <c r="I1644" i="151"/>
  <c r="I1643" i="151"/>
  <c r="I1642" i="151"/>
  <c r="I1641" i="151"/>
  <c r="I1640" i="151"/>
  <c r="I1639" i="151"/>
  <c r="I1638" i="151"/>
  <c r="I1637" i="151"/>
  <c r="I1636" i="151"/>
  <c r="I1635" i="151"/>
  <c r="I1634" i="151"/>
  <c r="I1633" i="151"/>
  <c r="I1632" i="151"/>
  <c r="I1631" i="151"/>
  <c r="I1630" i="151"/>
  <c r="I1629" i="151"/>
  <c r="I1628" i="151"/>
  <c r="I1627" i="151"/>
  <c r="I1626" i="151"/>
  <c r="I1625" i="151"/>
  <c r="I1624" i="151"/>
  <c r="I1623" i="151"/>
  <c r="I1622" i="151"/>
  <c r="I1621" i="151"/>
  <c r="I1620" i="151"/>
  <c r="I1619" i="151"/>
  <c r="I1618" i="151"/>
  <c r="I1617" i="151"/>
  <c r="I1616" i="151"/>
  <c r="I1615" i="151"/>
  <c r="I1614" i="151"/>
  <c r="I1613" i="151"/>
  <c r="I1612" i="151"/>
  <c r="I1611" i="151"/>
  <c r="I1610" i="151"/>
  <c r="I1609" i="151"/>
  <c r="I1608" i="151"/>
  <c r="I1607" i="151"/>
  <c r="I1606" i="151"/>
  <c r="I1605" i="151"/>
  <c r="I1604" i="151"/>
  <c r="I1603" i="151"/>
  <c r="I1602" i="151"/>
  <c r="I1601" i="151"/>
  <c r="I1600" i="151"/>
  <c r="I1599" i="151"/>
  <c r="I1598" i="151"/>
  <c r="I1597" i="151"/>
  <c r="I1596" i="151"/>
  <c r="I1595" i="151"/>
  <c r="I1594" i="151"/>
  <c r="I1593" i="151"/>
  <c r="I1592" i="151"/>
  <c r="I1591" i="151"/>
  <c r="I1590" i="151"/>
  <c r="I1589" i="151"/>
  <c r="I1588" i="151"/>
  <c r="I1587" i="151"/>
  <c r="I1586" i="151"/>
  <c r="I1585" i="151"/>
  <c r="I1584" i="151"/>
  <c r="I1583" i="151"/>
  <c r="I1582" i="151"/>
  <c r="I1581" i="151"/>
  <c r="I1580" i="151"/>
  <c r="I1579" i="151"/>
  <c r="I1578" i="151"/>
  <c r="I1577" i="151"/>
  <c r="I1576" i="151"/>
  <c r="I1575" i="151"/>
  <c r="I1574" i="151"/>
  <c r="I1573" i="151"/>
  <c r="I1572" i="151"/>
  <c r="I1571" i="151"/>
  <c r="I1570" i="151"/>
  <c r="I1569" i="151"/>
  <c r="I1568" i="151"/>
  <c r="I1567" i="151"/>
  <c r="I1566" i="151"/>
  <c r="I1565" i="151"/>
  <c r="I1564" i="151"/>
  <c r="I1563" i="151"/>
  <c r="I1562" i="151"/>
  <c r="I1561" i="151"/>
  <c r="I1560" i="151"/>
  <c r="I1559" i="151"/>
  <c r="I1558" i="151"/>
  <c r="I1557" i="151"/>
  <c r="I1556" i="151"/>
  <c r="I1555" i="151"/>
  <c r="I1554" i="151"/>
  <c r="I1553" i="151"/>
  <c r="I1552" i="151"/>
  <c r="I1551" i="151"/>
  <c r="I1550" i="151"/>
  <c r="I1549" i="151"/>
  <c r="I1548" i="151"/>
  <c r="I1547" i="151"/>
  <c r="I1546" i="151"/>
  <c r="I1545" i="151"/>
  <c r="I1544" i="151"/>
  <c r="I1543" i="151"/>
  <c r="I1542" i="151"/>
  <c r="I1541" i="151"/>
  <c r="I1540" i="151"/>
  <c r="I1539" i="151"/>
  <c r="I1538" i="151"/>
  <c r="I1537" i="151"/>
  <c r="I1536" i="151"/>
  <c r="I1535" i="151"/>
  <c r="I1534" i="151"/>
  <c r="I1533" i="151"/>
  <c r="I1532" i="151"/>
  <c r="I1531" i="151"/>
  <c r="I1530" i="151"/>
  <c r="I1529" i="151"/>
  <c r="I1528" i="151"/>
  <c r="I1527" i="151"/>
  <c r="I1526" i="151"/>
  <c r="I1525" i="151"/>
  <c r="I1524" i="151"/>
  <c r="I1523" i="151"/>
  <c r="I1522" i="151"/>
  <c r="I1521" i="151"/>
  <c r="I1520" i="151"/>
  <c r="I1519" i="151"/>
  <c r="I1518" i="151"/>
  <c r="I1517" i="151"/>
  <c r="I1516" i="151"/>
  <c r="I1515" i="151"/>
  <c r="I1514" i="151"/>
  <c r="I1513" i="151"/>
  <c r="I1512" i="151"/>
  <c r="I1511" i="151"/>
  <c r="I1510" i="151"/>
  <c r="I1509" i="151"/>
  <c r="I1508" i="151"/>
  <c r="I1507" i="151"/>
  <c r="I1506" i="151"/>
  <c r="I1505" i="151"/>
  <c r="I1504" i="151"/>
  <c r="I1503" i="151"/>
  <c r="I1502" i="151"/>
  <c r="I1501" i="151"/>
  <c r="I1500" i="151"/>
  <c r="I1499" i="151"/>
  <c r="I1498" i="151"/>
  <c r="I1497" i="151"/>
  <c r="I1496" i="151"/>
  <c r="I1495" i="151"/>
  <c r="I1494" i="151"/>
  <c r="I1493" i="151"/>
  <c r="I1492" i="151"/>
  <c r="I1491" i="151"/>
  <c r="I1490" i="151"/>
  <c r="I1489" i="151"/>
  <c r="I1488" i="151"/>
  <c r="I1487" i="151"/>
  <c r="I1486" i="151"/>
  <c r="I1485" i="151"/>
  <c r="I1484" i="151"/>
  <c r="I1483" i="151"/>
  <c r="I1482" i="151"/>
  <c r="I1481" i="151"/>
  <c r="I1480" i="151"/>
  <c r="I1479" i="151"/>
  <c r="I1478" i="151"/>
  <c r="I1477" i="151"/>
  <c r="I1476" i="151"/>
  <c r="I1475" i="151"/>
  <c r="I1474" i="151"/>
  <c r="I1473" i="151"/>
  <c r="I1472" i="151"/>
  <c r="I1471" i="151"/>
  <c r="I1470" i="151"/>
  <c r="I1469" i="151"/>
  <c r="I1468" i="151"/>
  <c r="I1467" i="151"/>
  <c r="I1466" i="151"/>
  <c r="I1465" i="151"/>
  <c r="I1464" i="151"/>
  <c r="I1463" i="151"/>
  <c r="I1462" i="151"/>
  <c r="I1461" i="151"/>
  <c r="I1460" i="151"/>
  <c r="I1459" i="151"/>
  <c r="I1458" i="151"/>
  <c r="I1457" i="151"/>
  <c r="I1456" i="151"/>
  <c r="I1455" i="151"/>
  <c r="I1454" i="151"/>
  <c r="I1453" i="151"/>
  <c r="I1452" i="151"/>
  <c r="I1451" i="151"/>
  <c r="I1450" i="151"/>
  <c r="I1449" i="151"/>
  <c r="I1448" i="151"/>
  <c r="I1447" i="151"/>
  <c r="I1446" i="151"/>
  <c r="I1445" i="151"/>
  <c r="I1444" i="151"/>
  <c r="I1443" i="151"/>
  <c r="I1442" i="151"/>
  <c r="I1441" i="151"/>
  <c r="I1440" i="151"/>
  <c r="I1439" i="151"/>
  <c r="I1438" i="151"/>
  <c r="I1437" i="151"/>
  <c r="I1436" i="151"/>
  <c r="I1435" i="151"/>
  <c r="I1434" i="151"/>
  <c r="I1433" i="151"/>
  <c r="I1432" i="151"/>
  <c r="I1431" i="151"/>
  <c r="I1430" i="151"/>
  <c r="I1429" i="151"/>
  <c r="I1428" i="151"/>
  <c r="I1427" i="151"/>
  <c r="I1426" i="151"/>
  <c r="I1425" i="151"/>
  <c r="I1424" i="151"/>
  <c r="I1423" i="151"/>
  <c r="I1422" i="151"/>
  <c r="I1421" i="151"/>
  <c r="I1420" i="151"/>
  <c r="I1419" i="151"/>
  <c r="I1418" i="151"/>
  <c r="I1417" i="151"/>
  <c r="I1416" i="151"/>
  <c r="I1415" i="151"/>
  <c r="I1414" i="151"/>
  <c r="I1413" i="151"/>
  <c r="I1412" i="151"/>
  <c r="I1411" i="151"/>
  <c r="I1410" i="151"/>
  <c r="I1409" i="151"/>
  <c r="I1408" i="151"/>
  <c r="I1407" i="151"/>
  <c r="I1406" i="151"/>
  <c r="I1405" i="151"/>
  <c r="I1404" i="151"/>
  <c r="I1403" i="151"/>
  <c r="I1402" i="151"/>
  <c r="I1401" i="151"/>
  <c r="I1400" i="151"/>
  <c r="I1399" i="151"/>
  <c r="I1398" i="151"/>
  <c r="I1397" i="151"/>
  <c r="I1396" i="151"/>
  <c r="I1395" i="151"/>
  <c r="I1394" i="151"/>
  <c r="I1393" i="151"/>
  <c r="I1392" i="151"/>
  <c r="I1391" i="151"/>
  <c r="I1390" i="151"/>
  <c r="I1389" i="151"/>
  <c r="I1388" i="151"/>
  <c r="I1387" i="151"/>
  <c r="I1386" i="151"/>
  <c r="I1385" i="151"/>
  <c r="I1384" i="151"/>
  <c r="I1383" i="151"/>
  <c r="I1382" i="151"/>
  <c r="I1381" i="151"/>
  <c r="I1380" i="151"/>
  <c r="I1379" i="151"/>
  <c r="I1378" i="151"/>
  <c r="I1377" i="151"/>
  <c r="I1376" i="151"/>
  <c r="I1375" i="151"/>
  <c r="I1374" i="151"/>
  <c r="I1373" i="151"/>
  <c r="I1372" i="151"/>
  <c r="I1371" i="151"/>
  <c r="I1370" i="151"/>
  <c r="I1369" i="151"/>
  <c r="I1368" i="151"/>
  <c r="I1367" i="151"/>
  <c r="I1366" i="151"/>
  <c r="I1365" i="151"/>
  <c r="I1364" i="151"/>
  <c r="I1363" i="151"/>
  <c r="I1362" i="151"/>
  <c r="I1361" i="151"/>
  <c r="I1360" i="151"/>
  <c r="I1359" i="151"/>
  <c r="I1358" i="151"/>
  <c r="I1357" i="151"/>
  <c r="I1356" i="151"/>
  <c r="I1355" i="151"/>
  <c r="I1354" i="151"/>
  <c r="I1353" i="151"/>
  <c r="I1352" i="151"/>
  <c r="I1351" i="151"/>
  <c r="I1350" i="151"/>
  <c r="I1349" i="151"/>
  <c r="I1348" i="151"/>
  <c r="I1347" i="151"/>
  <c r="I1346" i="151"/>
  <c r="I1345" i="151"/>
  <c r="I1344" i="151"/>
  <c r="I1343" i="151"/>
  <c r="I1342" i="151"/>
  <c r="I1341" i="151"/>
  <c r="I1340" i="151"/>
  <c r="I1339" i="151"/>
  <c r="I1338" i="151"/>
  <c r="I1337" i="151"/>
  <c r="I1336" i="151"/>
  <c r="I1335" i="151"/>
  <c r="I1334" i="151"/>
  <c r="I1333" i="151"/>
  <c r="I1332" i="151"/>
  <c r="I1331" i="151"/>
  <c r="I1330" i="151"/>
  <c r="I1329" i="151"/>
  <c r="I1328" i="151"/>
  <c r="I1327" i="151"/>
  <c r="I1326" i="151"/>
  <c r="I1325" i="151"/>
  <c r="I1324" i="151"/>
  <c r="I1323" i="151"/>
  <c r="I1322" i="151"/>
  <c r="I1321" i="151"/>
  <c r="I1320" i="151"/>
  <c r="I1319" i="151"/>
  <c r="I1318" i="151"/>
  <c r="I1317" i="151"/>
  <c r="I1316" i="151"/>
  <c r="I1315" i="151"/>
  <c r="I1314" i="151"/>
  <c r="I1313" i="151"/>
  <c r="I1312" i="151"/>
  <c r="I1311" i="151"/>
  <c r="I1310" i="151"/>
  <c r="I1309" i="151"/>
  <c r="I1308" i="151"/>
  <c r="I1307" i="151"/>
  <c r="I1306" i="151"/>
  <c r="I1305" i="151"/>
  <c r="I1304" i="151"/>
  <c r="I1303" i="151"/>
  <c r="I1302" i="151"/>
  <c r="I1301" i="151"/>
  <c r="I1300" i="151"/>
  <c r="I1299" i="151"/>
  <c r="I1298" i="151"/>
  <c r="I1297" i="151"/>
  <c r="I1296" i="151"/>
  <c r="I1295" i="151"/>
  <c r="I1294" i="151"/>
  <c r="I1293" i="151"/>
  <c r="I1292" i="151"/>
  <c r="I1291" i="151"/>
  <c r="I1290" i="151"/>
  <c r="I1289" i="151"/>
  <c r="I1288" i="151"/>
  <c r="I1287" i="151"/>
  <c r="I1286" i="151"/>
  <c r="I1285" i="151"/>
  <c r="I1284" i="151"/>
  <c r="I1283" i="151"/>
  <c r="I1282" i="151"/>
  <c r="I1281" i="151"/>
  <c r="I1280" i="151"/>
  <c r="I1279" i="151"/>
  <c r="I1278" i="151"/>
  <c r="I1277" i="151"/>
  <c r="I1276" i="151"/>
  <c r="I1275" i="151"/>
  <c r="I1274" i="151"/>
  <c r="I1273" i="151"/>
  <c r="I1272" i="151"/>
  <c r="I1271" i="151"/>
  <c r="I1270" i="151"/>
  <c r="I1269" i="151"/>
  <c r="I1268" i="151"/>
  <c r="I1267" i="151"/>
  <c r="I1266" i="151"/>
  <c r="I1265" i="151"/>
  <c r="I1264" i="151"/>
  <c r="I1263" i="151"/>
  <c r="I1262" i="151"/>
  <c r="I1261" i="151"/>
  <c r="I1260" i="151"/>
  <c r="I1259" i="151"/>
  <c r="I1258" i="151"/>
  <c r="I1257" i="151"/>
  <c r="I1256" i="151"/>
  <c r="I1255" i="151"/>
  <c r="I1254" i="151"/>
  <c r="I1253" i="151"/>
  <c r="I1252" i="151"/>
  <c r="I1251" i="151"/>
  <c r="I1250" i="151"/>
  <c r="I1249" i="151"/>
  <c r="I1248" i="151"/>
  <c r="I1247" i="151"/>
  <c r="I1246" i="151"/>
  <c r="I1245" i="151"/>
  <c r="I1244" i="151"/>
  <c r="I1243" i="151"/>
  <c r="I1242" i="151"/>
  <c r="I1241" i="151"/>
  <c r="I1240" i="151"/>
  <c r="I1239" i="151"/>
  <c r="I1238" i="151"/>
  <c r="I1237" i="151"/>
  <c r="I1236" i="151"/>
  <c r="I1235" i="151"/>
  <c r="I1234" i="151"/>
  <c r="I1233" i="151"/>
  <c r="I1232" i="151"/>
  <c r="I1231" i="151"/>
  <c r="I1230" i="151"/>
  <c r="I1229" i="151"/>
  <c r="I1228" i="151"/>
  <c r="I1227" i="151"/>
  <c r="I1226" i="151"/>
  <c r="I1225" i="151"/>
  <c r="I1224" i="151"/>
  <c r="I1223" i="151"/>
  <c r="I1222" i="151"/>
  <c r="I1221" i="151"/>
  <c r="I1220" i="151"/>
  <c r="I1219" i="151"/>
  <c r="I1218" i="151"/>
  <c r="I1217" i="151"/>
  <c r="I1216" i="151"/>
  <c r="I1215" i="151"/>
  <c r="I1214" i="151"/>
  <c r="I1213" i="151"/>
  <c r="I1212" i="151"/>
  <c r="I1211" i="151"/>
  <c r="I1210" i="151"/>
  <c r="I1209" i="151"/>
  <c r="I1208" i="151"/>
  <c r="I1207" i="151"/>
  <c r="I1206" i="151"/>
  <c r="I1205" i="151"/>
  <c r="I1204" i="151"/>
  <c r="I1203" i="151"/>
  <c r="I1202" i="151"/>
  <c r="I1201" i="151"/>
  <c r="I1200" i="151"/>
  <c r="I1199" i="151"/>
  <c r="I1198" i="151"/>
  <c r="I1197" i="151"/>
  <c r="I1196" i="151"/>
  <c r="I1195" i="151"/>
  <c r="I1194" i="151"/>
  <c r="I1193" i="151"/>
  <c r="I1192" i="151"/>
  <c r="I1191" i="151"/>
  <c r="I1190" i="151"/>
  <c r="I1189" i="151"/>
  <c r="I1188" i="151"/>
  <c r="I1187" i="151"/>
  <c r="I1186" i="151"/>
  <c r="I1185" i="151"/>
  <c r="I1184" i="151"/>
  <c r="I1183" i="151"/>
  <c r="I1182" i="151"/>
  <c r="I1181" i="151"/>
  <c r="I1180" i="151"/>
  <c r="I1179" i="151"/>
  <c r="I1178" i="151"/>
  <c r="I1177" i="151"/>
  <c r="I1176" i="151"/>
  <c r="I1175" i="151"/>
  <c r="I1174" i="151"/>
  <c r="I1173" i="151"/>
  <c r="I1172" i="151"/>
  <c r="I1171" i="151"/>
  <c r="I1170" i="151"/>
  <c r="I1169" i="151"/>
  <c r="I1168" i="151"/>
  <c r="I1167" i="151"/>
  <c r="I1166" i="151"/>
  <c r="I1165" i="151"/>
  <c r="I1164" i="151"/>
  <c r="I1163" i="151"/>
  <c r="I1162" i="151"/>
  <c r="I1161" i="151"/>
  <c r="I1160" i="151"/>
  <c r="I1159" i="151"/>
  <c r="I1158" i="151"/>
  <c r="I1157" i="151"/>
  <c r="I1156" i="151"/>
  <c r="I1155" i="151"/>
  <c r="I1154" i="151"/>
  <c r="I1153" i="151"/>
  <c r="I1152" i="151"/>
  <c r="I1151" i="151"/>
  <c r="I1150" i="151"/>
  <c r="I1149" i="151"/>
  <c r="I1148" i="151"/>
  <c r="I1147" i="151"/>
  <c r="I1146" i="151"/>
  <c r="I1145" i="151"/>
  <c r="I1144" i="151"/>
  <c r="I1143" i="151"/>
  <c r="I1142" i="151"/>
  <c r="I1141" i="151"/>
  <c r="I1140" i="151"/>
  <c r="I1139" i="151"/>
  <c r="I1138" i="151"/>
  <c r="I1137" i="151"/>
  <c r="I1136" i="151"/>
  <c r="I1135" i="151"/>
  <c r="I1134" i="151"/>
  <c r="I1133" i="151"/>
  <c r="I1132" i="151"/>
  <c r="I1131" i="151"/>
  <c r="I1130" i="151"/>
  <c r="I1129" i="151"/>
  <c r="I1128" i="151"/>
  <c r="I1127" i="151"/>
  <c r="I1126" i="151"/>
  <c r="I1125" i="151"/>
  <c r="I1124" i="151"/>
  <c r="I1123" i="151"/>
  <c r="I1122" i="151"/>
  <c r="I1121" i="151"/>
  <c r="I1120" i="151"/>
  <c r="I1119" i="151"/>
  <c r="I1118" i="151"/>
  <c r="I1117" i="151"/>
  <c r="I1116" i="151"/>
  <c r="I1115" i="151"/>
  <c r="I1114" i="151"/>
  <c r="I1113" i="151"/>
  <c r="I1112" i="151"/>
  <c r="I1111" i="151"/>
  <c r="I1110" i="151"/>
  <c r="I1109" i="151"/>
  <c r="I1108" i="151"/>
  <c r="I1107" i="151"/>
  <c r="I1106" i="151"/>
  <c r="I1105" i="151"/>
  <c r="I1104" i="151"/>
  <c r="I1103" i="151"/>
  <c r="I1102" i="151"/>
  <c r="I1101" i="151"/>
  <c r="I1100" i="151"/>
  <c r="I1099" i="151"/>
  <c r="I1098" i="151"/>
  <c r="I1097" i="151"/>
  <c r="I1096" i="151"/>
  <c r="I1095" i="151"/>
  <c r="I1094" i="151"/>
  <c r="I1093" i="151"/>
  <c r="I1092" i="151"/>
  <c r="I1091" i="151"/>
  <c r="I1090" i="151"/>
  <c r="I1089" i="151"/>
  <c r="I1088" i="151"/>
  <c r="I1087" i="151"/>
  <c r="I1086" i="151"/>
  <c r="I1085" i="151"/>
  <c r="I1084" i="151"/>
  <c r="I1083" i="151"/>
  <c r="I1082" i="151"/>
  <c r="I1081" i="151"/>
  <c r="I1080" i="151"/>
  <c r="I1079" i="151"/>
  <c r="I1078" i="151"/>
  <c r="I1077" i="151"/>
  <c r="I1076" i="151"/>
  <c r="I1075" i="151"/>
  <c r="I1074" i="151"/>
  <c r="I1073" i="151"/>
  <c r="I1072" i="151"/>
  <c r="I1071" i="151"/>
  <c r="I1070" i="151"/>
  <c r="I1069" i="151"/>
  <c r="I1068" i="151"/>
  <c r="I1067" i="151"/>
  <c r="I1066" i="151"/>
  <c r="I1065" i="151"/>
  <c r="I1064" i="151"/>
  <c r="I1063" i="151"/>
  <c r="I1062" i="151"/>
  <c r="I1061" i="151"/>
  <c r="I1060" i="151"/>
  <c r="I1059" i="151"/>
  <c r="I1058" i="151"/>
  <c r="I1057" i="151"/>
  <c r="I1056" i="151"/>
  <c r="I1055" i="151"/>
  <c r="I1054" i="151"/>
  <c r="I1053" i="151"/>
  <c r="I1052" i="151"/>
  <c r="I1051" i="151"/>
  <c r="I1050" i="151"/>
  <c r="I1049" i="151"/>
  <c r="I1048" i="151"/>
  <c r="I1047" i="151"/>
  <c r="I1046" i="151"/>
  <c r="I1045" i="151"/>
  <c r="I1044" i="151"/>
  <c r="I1043" i="151"/>
  <c r="I1042" i="151"/>
  <c r="I1041" i="151"/>
  <c r="I1040" i="151"/>
  <c r="I1039" i="151"/>
  <c r="I1038" i="151"/>
  <c r="I1037" i="151"/>
  <c r="I1036" i="151"/>
  <c r="I1035" i="151"/>
  <c r="I1034" i="151"/>
  <c r="I1033" i="151"/>
  <c r="I1032" i="151"/>
  <c r="I1031" i="151"/>
  <c r="I1030" i="151"/>
  <c r="I1029" i="151"/>
  <c r="I1028" i="151"/>
  <c r="I1027" i="151"/>
  <c r="I1026" i="151"/>
  <c r="I1025" i="151"/>
  <c r="I1024" i="151"/>
  <c r="I1023" i="151"/>
  <c r="I1022" i="151"/>
  <c r="I1021" i="151"/>
  <c r="I1020" i="151"/>
  <c r="I1019" i="151"/>
  <c r="I1018" i="151"/>
  <c r="I1017" i="151"/>
  <c r="I1016" i="151"/>
  <c r="I1015" i="151"/>
  <c r="I1014" i="151"/>
  <c r="I1013" i="151"/>
  <c r="I1012" i="151"/>
  <c r="I1011" i="151"/>
  <c r="I1010" i="151"/>
  <c r="I1009" i="151"/>
  <c r="I1008" i="151"/>
  <c r="I1007" i="151"/>
  <c r="I1006" i="151"/>
  <c r="I1005" i="151"/>
  <c r="I1004" i="151"/>
  <c r="I1003" i="151"/>
  <c r="I1002" i="151"/>
  <c r="I1001" i="151"/>
  <c r="I1000" i="151"/>
  <c r="I999" i="151"/>
  <c r="I998" i="151"/>
  <c r="I997" i="151"/>
  <c r="I996" i="151"/>
  <c r="I995" i="151"/>
  <c r="I994" i="151"/>
  <c r="I993" i="151"/>
  <c r="I992" i="151"/>
  <c r="I991" i="151"/>
  <c r="I990" i="151"/>
  <c r="I989" i="151"/>
  <c r="I988" i="151"/>
  <c r="I987" i="151"/>
  <c r="I986" i="151"/>
  <c r="I985" i="151"/>
  <c r="I984" i="151"/>
  <c r="I983" i="151"/>
  <c r="I982" i="151"/>
  <c r="I981" i="151"/>
  <c r="I980" i="151"/>
  <c r="I979" i="151"/>
  <c r="I978" i="151"/>
  <c r="I977" i="151"/>
  <c r="I976" i="151"/>
  <c r="I975" i="151"/>
  <c r="I974" i="151"/>
  <c r="I973" i="151"/>
  <c r="I972" i="151"/>
  <c r="I971" i="151"/>
  <c r="I970" i="151"/>
  <c r="I969" i="151"/>
  <c r="I968" i="151"/>
  <c r="I967" i="151"/>
  <c r="I966" i="151"/>
  <c r="I965" i="151"/>
  <c r="I964" i="151"/>
  <c r="I963" i="151"/>
  <c r="I962" i="151"/>
  <c r="I961" i="151"/>
  <c r="I960" i="151"/>
  <c r="I959" i="151"/>
  <c r="I958" i="151"/>
  <c r="I957" i="151"/>
  <c r="I956" i="151"/>
  <c r="I955" i="151"/>
  <c r="I954" i="151"/>
  <c r="I953" i="151"/>
  <c r="I952" i="151"/>
  <c r="I951" i="151"/>
  <c r="I950" i="151"/>
  <c r="I949" i="151"/>
  <c r="I948" i="151"/>
  <c r="I947" i="151"/>
  <c r="I946" i="151"/>
  <c r="I945" i="151"/>
  <c r="I944" i="151"/>
  <c r="I943" i="151"/>
  <c r="I942" i="151"/>
  <c r="I941" i="151"/>
  <c r="I940" i="151"/>
  <c r="I939" i="151"/>
  <c r="I938" i="151"/>
  <c r="I937" i="151"/>
  <c r="I936" i="151"/>
  <c r="I935" i="151"/>
  <c r="I934" i="151"/>
  <c r="I933" i="151"/>
  <c r="I932" i="151"/>
  <c r="I931" i="151"/>
  <c r="I930" i="151"/>
  <c r="I929" i="151"/>
  <c r="I928" i="151"/>
  <c r="I927" i="151"/>
  <c r="I926" i="151"/>
  <c r="I925" i="151"/>
  <c r="I924" i="151"/>
  <c r="I923" i="151"/>
  <c r="I922" i="151"/>
  <c r="I921" i="151"/>
  <c r="I920" i="151"/>
  <c r="I919" i="151"/>
  <c r="I918" i="151"/>
  <c r="I917" i="151"/>
  <c r="I916" i="151"/>
  <c r="I915" i="151"/>
  <c r="I914" i="151"/>
  <c r="I913" i="151"/>
  <c r="I912" i="151"/>
  <c r="I911" i="151"/>
  <c r="I910" i="151"/>
  <c r="I909" i="151"/>
  <c r="I908" i="151"/>
  <c r="I907" i="151"/>
  <c r="I906" i="151"/>
  <c r="I905" i="151"/>
  <c r="I904" i="151"/>
  <c r="I903" i="151"/>
  <c r="I902" i="151"/>
  <c r="I901" i="151"/>
  <c r="I900" i="151"/>
  <c r="I899" i="151"/>
  <c r="I898" i="151"/>
  <c r="I897" i="151"/>
  <c r="I896" i="151"/>
  <c r="I895" i="151"/>
  <c r="I894" i="151"/>
  <c r="I893" i="151"/>
  <c r="I892" i="151"/>
  <c r="I891" i="151"/>
  <c r="I890" i="151"/>
  <c r="I889" i="151"/>
  <c r="I888" i="151"/>
  <c r="I887" i="151"/>
  <c r="I886" i="151"/>
  <c r="I885" i="151"/>
  <c r="I884" i="151"/>
  <c r="I883" i="151"/>
  <c r="I882" i="151"/>
  <c r="I881" i="151"/>
  <c r="I880" i="151"/>
  <c r="I879" i="151"/>
  <c r="I878" i="151"/>
  <c r="I877" i="151"/>
  <c r="I876" i="151"/>
  <c r="I875" i="151"/>
  <c r="I874" i="151"/>
  <c r="I873" i="151"/>
  <c r="I872" i="151"/>
  <c r="I871" i="151"/>
  <c r="I870" i="151"/>
  <c r="I869" i="151"/>
  <c r="I868" i="151"/>
  <c r="I867" i="151"/>
  <c r="I866" i="151"/>
  <c r="I865" i="151"/>
  <c r="I864" i="151"/>
  <c r="I863" i="151"/>
  <c r="I862" i="151"/>
  <c r="I861" i="151"/>
  <c r="I860" i="151"/>
  <c r="I859" i="151"/>
  <c r="I858" i="151"/>
  <c r="I857" i="151"/>
  <c r="I856" i="151"/>
  <c r="I855" i="151"/>
  <c r="I854" i="151"/>
  <c r="I853" i="151"/>
  <c r="I852" i="151"/>
  <c r="I851" i="151"/>
  <c r="I850" i="151"/>
  <c r="I849" i="151"/>
  <c r="I848" i="151"/>
  <c r="I847" i="151"/>
  <c r="I846" i="151"/>
  <c r="I845" i="151"/>
  <c r="I844" i="151"/>
  <c r="I843" i="151"/>
  <c r="I842" i="151"/>
  <c r="I841" i="151"/>
  <c r="I840" i="151"/>
  <c r="I839" i="151"/>
  <c r="I838" i="151"/>
  <c r="I837" i="151"/>
  <c r="I836" i="151"/>
  <c r="I835" i="151"/>
  <c r="I834" i="151"/>
  <c r="I833" i="151"/>
  <c r="I832" i="151"/>
  <c r="I831" i="151"/>
  <c r="I830" i="151"/>
  <c r="I829" i="151"/>
  <c r="I828" i="151"/>
  <c r="I827" i="151"/>
  <c r="I826" i="151"/>
  <c r="I825" i="151"/>
  <c r="I824" i="151"/>
  <c r="I823" i="151"/>
  <c r="I822" i="151"/>
  <c r="I821" i="151"/>
  <c r="I820" i="151"/>
  <c r="I819" i="151"/>
  <c r="I818" i="151"/>
  <c r="I817" i="151"/>
  <c r="I816" i="151"/>
  <c r="I815" i="151"/>
  <c r="I814" i="151"/>
  <c r="I813" i="151"/>
  <c r="I812" i="151"/>
  <c r="I811" i="151"/>
  <c r="I810" i="151"/>
  <c r="I809" i="151"/>
  <c r="I808" i="151"/>
  <c r="I807" i="151"/>
  <c r="I806" i="151"/>
  <c r="I805" i="151"/>
  <c r="I804" i="151"/>
  <c r="I803" i="151"/>
  <c r="I802" i="151"/>
  <c r="I801" i="151"/>
  <c r="I800" i="151"/>
  <c r="I799" i="151"/>
  <c r="I798" i="151"/>
  <c r="I797" i="151"/>
  <c r="I796" i="151"/>
  <c r="I795" i="151"/>
  <c r="I794" i="151"/>
  <c r="I793" i="151"/>
  <c r="I792" i="151"/>
  <c r="I791" i="151"/>
  <c r="I790" i="151"/>
  <c r="I789" i="151"/>
  <c r="I788" i="151"/>
  <c r="I787" i="151"/>
  <c r="I786" i="151"/>
  <c r="I785" i="151"/>
  <c r="I784" i="151"/>
  <c r="I783" i="151"/>
  <c r="I782" i="151"/>
  <c r="I781" i="151"/>
  <c r="I780" i="151"/>
  <c r="I779" i="151"/>
  <c r="I778" i="151"/>
  <c r="I777" i="151"/>
  <c r="I776" i="151"/>
  <c r="I775" i="151"/>
  <c r="I774" i="151"/>
  <c r="I773" i="151"/>
  <c r="I772" i="151"/>
  <c r="I771" i="151"/>
  <c r="I770" i="151"/>
  <c r="I769" i="151"/>
  <c r="I768" i="151"/>
  <c r="I767" i="151"/>
  <c r="I766" i="151"/>
  <c r="I765" i="151"/>
  <c r="I764" i="151"/>
  <c r="I763" i="151"/>
  <c r="I762" i="151"/>
  <c r="I761" i="151"/>
  <c r="I760" i="151"/>
  <c r="I759" i="151"/>
  <c r="I758" i="151"/>
  <c r="I757" i="151"/>
  <c r="I756" i="151"/>
  <c r="I755" i="151"/>
  <c r="I754" i="151"/>
  <c r="I753" i="151"/>
  <c r="I752" i="151"/>
  <c r="I751" i="151"/>
  <c r="I750" i="151"/>
  <c r="I749" i="151"/>
  <c r="I748" i="151"/>
  <c r="I747" i="151"/>
  <c r="I746" i="151"/>
  <c r="I745" i="151"/>
  <c r="I744" i="151"/>
  <c r="I743" i="151"/>
  <c r="I742" i="151"/>
  <c r="I741" i="151"/>
  <c r="I740" i="151"/>
  <c r="I739" i="151"/>
  <c r="I738" i="151"/>
  <c r="I737" i="151"/>
  <c r="I736" i="151"/>
  <c r="I735" i="151"/>
  <c r="I734" i="151"/>
  <c r="I733" i="151"/>
  <c r="I732" i="151"/>
  <c r="I731" i="151"/>
  <c r="I730" i="151"/>
  <c r="I729" i="151"/>
  <c r="I728" i="151"/>
  <c r="I727" i="151"/>
  <c r="I726" i="151"/>
  <c r="I725" i="151"/>
  <c r="I724" i="151"/>
  <c r="I723" i="151"/>
  <c r="I722" i="151"/>
  <c r="I721" i="151"/>
  <c r="I720" i="151"/>
  <c r="I719" i="151"/>
  <c r="I718" i="151"/>
  <c r="I717" i="151"/>
  <c r="I716" i="151"/>
  <c r="I715" i="151"/>
  <c r="I714" i="151"/>
  <c r="I713" i="151"/>
  <c r="I712" i="151"/>
  <c r="I711" i="151"/>
  <c r="I710" i="151"/>
  <c r="I709" i="151"/>
  <c r="I708" i="151"/>
  <c r="I707" i="151"/>
  <c r="I706" i="151"/>
  <c r="I705" i="151"/>
  <c r="I704" i="151"/>
  <c r="I703" i="151"/>
  <c r="I702" i="151"/>
  <c r="I701" i="151"/>
  <c r="I700" i="151"/>
  <c r="I699" i="151"/>
  <c r="I698" i="151"/>
  <c r="I697" i="151"/>
  <c r="I696" i="151"/>
  <c r="I695" i="151"/>
  <c r="I694" i="151"/>
  <c r="I693" i="151"/>
  <c r="I692" i="151"/>
  <c r="I691" i="151"/>
  <c r="I690" i="151"/>
  <c r="I689" i="151"/>
  <c r="I688" i="151"/>
  <c r="I687" i="151"/>
  <c r="I686" i="151"/>
  <c r="I685" i="151"/>
  <c r="I684" i="151"/>
  <c r="I683" i="151"/>
  <c r="I682" i="151"/>
  <c r="I681" i="151"/>
  <c r="I680" i="151"/>
  <c r="I679" i="151"/>
  <c r="I678" i="151"/>
  <c r="I677" i="151"/>
  <c r="I676" i="151"/>
  <c r="I675" i="151"/>
  <c r="I674" i="151"/>
  <c r="I673" i="151"/>
  <c r="I672" i="151"/>
  <c r="I671" i="151"/>
  <c r="I670" i="151"/>
  <c r="I669" i="151"/>
  <c r="I668" i="151"/>
  <c r="I667" i="151"/>
  <c r="I666" i="151"/>
  <c r="I665" i="151"/>
  <c r="I664" i="151"/>
  <c r="I663" i="151"/>
  <c r="I662" i="151"/>
  <c r="I661" i="151"/>
  <c r="I660" i="151"/>
  <c r="I659" i="151"/>
  <c r="I658" i="151"/>
  <c r="I657" i="151"/>
  <c r="I656" i="151"/>
  <c r="I655" i="151"/>
  <c r="I654" i="151"/>
  <c r="I653" i="151"/>
  <c r="I652" i="151"/>
  <c r="I651" i="151"/>
  <c r="I650" i="151"/>
  <c r="I649" i="151"/>
  <c r="I648" i="151"/>
  <c r="I647" i="151"/>
  <c r="I646" i="151"/>
  <c r="I645" i="151"/>
  <c r="I644" i="151"/>
  <c r="I643" i="151"/>
  <c r="I642" i="151"/>
  <c r="I641" i="151"/>
  <c r="I640" i="151"/>
  <c r="I639" i="151"/>
  <c r="I638" i="151"/>
  <c r="I637" i="151"/>
  <c r="I636" i="151"/>
  <c r="I635" i="151"/>
  <c r="I634" i="151"/>
  <c r="I633" i="151"/>
  <c r="I632" i="151"/>
  <c r="I631" i="151"/>
  <c r="I630" i="151"/>
  <c r="I629" i="151"/>
  <c r="I628" i="151"/>
  <c r="I627" i="151"/>
  <c r="I626" i="151"/>
  <c r="I625" i="151"/>
  <c r="I624" i="151"/>
  <c r="I623" i="151"/>
  <c r="I622" i="151"/>
  <c r="I621" i="151"/>
  <c r="I620" i="151"/>
  <c r="I619" i="151"/>
  <c r="I618" i="151"/>
  <c r="I617" i="151"/>
  <c r="I616" i="151"/>
  <c r="I615" i="151"/>
  <c r="I614" i="151"/>
  <c r="I613" i="151"/>
  <c r="I612" i="151"/>
  <c r="I611" i="151"/>
  <c r="I610" i="151"/>
  <c r="I609" i="151"/>
  <c r="I608" i="151"/>
  <c r="I607" i="151"/>
  <c r="I606" i="151"/>
  <c r="I605" i="151"/>
  <c r="I604" i="151"/>
  <c r="I603" i="151"/>
  <c r="I602" i="151"/>
  <c r="I601" i="151"/>
  <c r="I600" i="151"/>
  <c r="I599" i="151"/>
  <c r="I598" i="151"/>
  <c r="I597" i="151"/>
  <c r="I596" i="151"/>
  <c r="I595" i="151"/>
  <c r="I594" i="151"/>
  <c r="I593" i="151"/>
  <c r="I592" i="151"/>
  <c r="I591" i="151"/>
  <c r="I590" i="151"/>
  <c r="I589" i="151"/>
  <c r="I588" i="151"/>
  <c r="I587" i="151"/>
  <c r="I586" i="151"/>
  <c r="I585" i="151"/>
  <c r="I584" i="151"/>
  <c r="I583" i="151"/>
  <c r="I582" i="151"/>
  <c r="I581" i="151"/>
  <c r="I580" i="151"/>
  <c r="I579" i="151"/>
  <c r="I578" i="151"/>
  <c r="I577" i="151"/>
  <c r="I576" i="151"/>
  <c r="I575" i="151"/>
  <c r="I574" i="151"/>
  <c r="I573" i="151"/>
  <c r="I572" i="151"/>
  <c r="I571" i="151"/>
  <c r="I570" i="151"/>
  <c r="I569" i="151"/>
  <c r="I568" i="151"/>
  <c r="I567" i="151"/>
  <c r="I566" i="151"/>
  <c r="I565" i="151"/>
  <c r="I564" i="151"/>
  <c r="I563" i="151"/>
  <c r="I562" i="151"/>
  <c r="I561" i="151"/>
  <c r="I560" i="151"/>
  <c r="I559" i="151"/>
  <c r="I558" i="151"/>
  <c r="I557" i="151"/>
  <c r="I556" i="151"/>
  <c r="I555" i="151"/>
  <c r="I554" i="151"/>
  <c r="I553" i="151"/>
  <c r="I552" i="151"/>
  <c r="I551" i="151"/>
  <c r="I550" i="151"/>
  <c r="I549" i="151"/>
  <c r="I548" i="151"/>
  <c r="I547" i="151"/>
  <c r="I546" i="151"/>
  <c r="I545" i="151"/>
  <c r="I544" i="151"/>
  <c r="I543" i="151"/>
  <c r="I542" i="151"/>
  <c r="I541" i="151"/>
  <c r="I540" i="151"/>
  <c r="I539" i="151"/>
  <c r="I538" i="151"/>
  <c r="I537" i="151"/>
  <c r="I536" i="151"/>
  <c r="I535" i="151"/>
  <c r="I534" i="151"/>
  <c r="I533" i="151"/>
  <c r="I532" i="151"/>
  <c r="I531" i="151"/>
  <c r="I530" i="151"/>
  <c r="I529" i="151"/>
  <c r="I528" i="151"/>
  <c r="I527" i="151"/>
  <c r="I526" i="151"/>
  <c r="I525" i="151"/>
  <c r="I524" i="151"/>
  <c r="I523" i="151"/>
  <c r="I522" i="151"/>
  <c r="I521" i="151"/>
  <c r="I520" i="151"/>
  <c r="I519" i="151"/>
  <c r="I518" i="151"/>
  <c r="I517" i="151"/>
  <c r="I516" i="151"/>
  <c r="I515" i="151"/>
  <c r="I514" i="151"/>
  <c r="I513" i="151"/>
  <c r="I512" i="151"/>
  <c r="I511" i="151"/>
  <c r="I510" i="151"/>
  <c r="I509" i="151"/>
  <c r="I508" i="151"/>
  <c r="I507" i="151"/>
  <c r="I506" i="151"/>
  <c r="I505" i="151"/>
  <c r="I504" i="151"/>
  <c r="I503" i="151"/>
  <c r="I502" i="151"/>
  <c r="I501" i="151"/>
  <c r="I500" i="151"/>
  <c r="I499" i="151"/>
  <c r="I498" i="151"/>
  <c r="I497" i="151"/>
  <c r="I496" i="151"/>
  <c r="I495" i="151"/>
  <c r="I494" i="151"/>
  <c r="I493" i="151"/>
  <c r="I492" i="151"/>
  <c r="I491" i="151"/>
  <c r="I490" i="151"/>
  <c r="I489" i="151"/>
  <c r="I488" i="151"/>
  <c r="I487" i="151"/>
  <c r="I486" i="151"/>
  <c r="I485" i="151"/>
  <c r="I484" i="151"/>
  <c r="I483" i="151"/>
  <c r="I482" i="151"/>
  <c r="I481" i="151"/>
  <c r="I480" i="151"/>
  <c r="I479" i="151"/>
  <c r="I478" i="151"/>
  <c r="I477" i="151"/>
  <c r="I476" i="151"/>
  <c r="I475" i="151"/>
  <c r="I474" i="151"/>
  <c r="I473" i="151"/>
  <c r="I472" i="151"/>
  <c r="I471" i="151"/>
  <c r="I470" i="151"/>
  <c r="I469" i="151"/>
  <c r="I468" i="151"/>
  <c r="I467" i="151"/>
  <c r="I466" i="151"/>
  <c r="I465" i="151"/>
  <c r="I464" i="151"/>
  <c r="I463" i="151"/>
  <c r="I462" i="151"/>
  <c r="I461" i="151"/>
  <c r="I460" i="151"/>
  <c r="I459" i="151"/>
  <c r="I458" i="151"/>
  <c r="I457" i="151"/>
  <c r="I456" i="151"/>
  <c r="I455" i="151"/>
  <c r="I454" i="151"/>
  <c r="I453" i="151"/>
  <c r="I452" i="151"/>
  <c r="I451" i="151"/>
  <c r="I450" i="151"/>
  <c r="I449" i="151"/>
  <c r="I448" i="151"/>
  <c r="I447" i="151"/>
  <c r="I446" i="151"/>
  <c r="I445" i="151"/>
  <c r="I444" i="151"/>
  <c r="I443" i="151"/>
  <c r="I442" i="151"/>
  <c r="I441" i="151"/>
  <c r="I440" i="151"/>
  <c r="I439" i="151"/>
  <c r="I438" i="151"/>
  <c r="I437" i="151"/>
  <c r="I436" i="151"/>
  <c r="I435" i="151"/>
  <c r="I434" i="151"/>
  <c r="I433" i="151"/>
  <c r="I432" i="151"/>
  <c r="I431" i="151"/>
  <c r="I430" i="151"/>
  <c r="I429" i="151"/>
  <c r="I428" i="151"/>
  <c r="I427" i="151"/>
  <c r="I426" i="151"/>
  <c r="I425" i="151"/>
  <c r="I424" i="151"/>
  <c r="I423" i="151"/>
  <c r="I422" i="151"/>
  <c r="I421" i="151"/>
  <c r="I420" i="151"/>
  <c r="I419" i="151"/>
  <c r="I418" i="151"/>
  <c r="I417" i="151"/>
  <c r="I416" i="151"/>
  <c r="I415" i="151"/>
  <c r="I414" i="151"/>
  <c r="I413" i="151"/>
  <c r="I412" i="151"/>
  <c r="I411" i="151"/>
  <c r="I410" i="151"/>
  <c r="I409" i="151"/>
  <c r="I408" i="151"/>
  <c r="I407" i="151"/>
  <c r="I406" i="151"/>
  <c r="I405" i="151"/>
  <c r="I404" i="151"/>
  <c r="I403" i="151"/>
  <c r="I402" i="151"/>
  <c r="I401" i="151"/>
  <c r="I400" i="151"/>
  <c r="I399" i="151"/>
  <c r="I398" i="151"/>
  <c r="I397" i="151"/>
  <c r="I396" i="151"/>
  <c r="I395" i="151"/>
  <c r="I394" i="151"/>
  <c r="I393" i="151"/>
  <c r="I392" i="151"/>
  <c r="I391" i="151"/>
  <c r="I390" i="151"/>
  <c r="I389" i="151"/>
  <c r="I388" i="151"/>
  <c r="I387" i="151"/>
  <c r="I386" i="151"/>
  <c r="I385" i="151"/>
  <c r="I384" i="151"/>
  <c r="I383" i="151"/>
  <c r="I382" i="151"/>
  <c r="I381" i="151"/>
  <c r="I380" i="151"/>
  <c r="I379" i="151"/>
  <c r="I378" i="151"/>
  <c r="I377" i="151"/>
  <c r="I376" i="151"/>
  <c r="I375" i="151"/>
  <c r="I374" i="151"/>
  <c r="I373" i="151"/>
  <c r="I372" i="151"/>
  <c r="I371" i="151"/>
  <c r="I370" i="151"/>
  <c r="I369" i="151"/>
  <c r="I368" i="151"/>
  <c r="I367" i="151"/>
  <c r="I366" i="151"/>
  <c r="I365" i="151"/>
  <c r="I364" i="151"/>
  <c r="I363" i="151"/>
  <c r="I362" i="151"/>
  <c r="I361" i="151"/>
  <c r="I360" i="151"/>
  <c r="I359" i="151"/>
  <c r="I358" i="151"/>
  <c r="I357" i="151"/>
  <c r="I356" i="151"/>
  <c r="I355" i="151"/>
  <c r="I354" i="151"/>
  <c r="I353" i="151"/>
  <c r="I352" i="151"/>
  <c r="I351" i="151"/>
  <c r="I350" i="151"/>
  <c r="I349" i="151"/>
  <c r="I348" i="151"/>
  <c r="I347" i="151"/>
  <c r="I346" i="151"/>
  <c r="I345" i="151"/>
  <c r="I344" i="151"/>
  <c r="I343" i="151"/>
  <c r="I342" i="151"/>
  <c r="I341" i="151"/>
  <c r="I340" i="151"/>
  <c r="I339" i="151"/>
  <c r="I338" i="151"/>
  <c r="I337" i="151"/>
  <c r="I336" i="151"/>
  <c r="I335" i="151"/>
  <c r="I334" i="151"/>
  <c r="I333" i="151"/>
  <c r="I332" i="151"/>
  <c r="I331" i="151"/>
  <c r="I330" i="151"/>
  <c r="I329" i="151"/>
  <c r="I328" i="151"/>
  <c r="I327" i="151"/>
  <c r="I326" i="151"/>
  <c r="I325" i="151"/>
  <c r="I324" i="151"/>
  <c r="I323" i="151"/>
  <c r="I322" i="151"/>
  <c r="I321" i="151"/>
  <c r="I320" i="151"/>
  <c r="I319" i="151"/>
  <c r="I318" i="151"/>
  <c r="I317" i="151"/>
  <c r="I316" i="151"/>
  <c r="I315" i="151"/>
  <c r="I314" i="151"/>
  <c r="I313" i="151"/>
  <c r="I312" i="151"/>
  <c r="I311" i="151"/>
  <c r="I310" i="151"/>
  <c r="I309" i="151"/>
  <c r="I308" i="151"/>
  <c r="I307" i="151"/>
  <c r="I306" i="151"/>
  <c r="I305" i="151"/>
  <c r="I304" i="151"/>
  <c r="I303" i="151"/>
  <c r="I302" i="151"/>
  <c r="I301" i="151"/>
  <c r="I300" i="151"/>
  <c r="I299" i="151"/>
  <c r="I298" i="151"/>
  <c r="I297" i="151"/>
  <c r="I296" i="151"/>
  <c r="I295" i="151"/>
  <c r="I294" i="151"/>
  <c r="I293" i="151"/>
  <c r="I292" i="151"/>
  <c r="I291" i="151"/>
  <c r="I290" i="151"/>
  <c r="I289" i="151"/>
  <c r="I288" i="151"/>
  <c r="I287" i="151"/>
  <c r="I286" i="151"/>
  <c r="I285" i="151"/>
  <c r="I284" i="151"/>
  <c r="I283" i="151"/>
  <c r="I282" i="151"/>
  <c r="I281" i="151"/>
  <c r="I280" i="151"/>
  <c r="I279" i="151"/>
  <c r="I278" i="151"/>
  <c r="I277" i="151"/>
  <c r="I276" i="151"/>
  <c r="I275" i="151"/>
  <c r="I274" i="151"/>
  <c r="I273" i="151"/>
  <c r="I272" i="151"/>
  <c r="I271" i="151"/>
  <c r="I270" i="151"/>
  <c r="I269" i="151"/>
  <c r="I268" i="151"/>
  <c r="I267" i="151"/>
  <c r="I266" i="151"/>
  <c r="I265" i="151"/>
  <c r="I264" i="151"/>
  <c r="I263" i="151"/>
  <c r="I262" i="151"/>
  <c r="I261" i="151"/>
  <c r="I260" i="151"/>
  <c r="I259" i="151"/>
  <c r="I258" i="151"/>
  <c r="I257" i="151"/>
  <c r="I256" i="151"/>
  <c r="I255" i="151"/>
  <c r="I254" i="151"/>
  <c r="I253" i="151"/>
  <c r="I252" i="151"/>
  <c r="I251" i="151"/>
  <c r="I250" i="151"/>
  <c r="I249" i="151"/>
  <c r="I248" i="151"/>
  <c r="I247" i="151"/>
  <c r="I246" i="151"/>
  <c r="I245" i="151"/>
  <c r="I244" i="151"/>
  <c r="I243" i="151"/>
  <c r="I242" i="151"/>
  <c r="I241" i="151"/>
  <c r="I240" i="151"/>
  <c r="I239" i="151"/>
  <c r="I238" i="151"/>
  <c r="I237" i="151"/>
  <c r="I236" i="151"/>
  <c r="I235" i="151"/>
  <c r="I234" i="151"/>
  <c r="I233" i="151"/>
  <c r="I232" i="151"/>
  <c r="I231" i="151"/>
  <c r="I230" i="151"/>
  <c r="I229" i="151"/>
  <c r="I228" i="151"/>
  <c r="I227" i="151"/>
  <c r="I226" i="151"/>
  <c r="I225" i="151"/>
  <c r="I224" i="151"/>
  <c r="I223" i="151"/>
  <c r="I222" i="151"/>
  <c r="I221" i="151"/>
  <c r="I220" i="151"/>
  <c r="I219" i="151"/>
  <c r="I218" i="151"/>
  <c r="I217" i="151"/>
  <c r="I216" i="151"/>
  <c r="I215" i="151"/>
  <c r="I214" i="151"/>
  <c r="I213" i="151"/>
  <c r="I212" i="151"/>
  <c r="I211" i="151"/>
  <c r="I210" i="151"/>
  <c r="I209" i="151"/>
  <c r="I208" i="151"/>
  <c r="I207" i="151"/>
  <c r="I206" i="151"/>
  <c r="I205" i="151"/>
  <c r="I204" i="151"/>
  <c r="I203" i="151"/>
  <c r="I202" i="151"/>
  <c r="I201" i="151"/>
  <c r="I200" i="151"/>
  <c r="I199" i="151"/>
  <c r="I198" i="151"/>
  <c r="I197" i="151"/>
  <c r="I196" i="151"/>
  <c r="I195" i="151"/>
  <c r="I194" i="151"/>
  <c r="I193" i="151"/>
  <c r="I192" i="151"/>
  <c r="I191" i="151"/>
  <c r="I190" i="151"/>
  <c r="I189" i="151"/>
  <c r="I188" i="151"/>
  <c r="I187" i="151"/>
  <c r="I186" i="151"/>
  <c r="I185" i="151"/>
  <c r="I184" i="151"/>
  <c r="I183" i="151"/>
  <c r="I182" i="151"/>
  <c r="I181" i="151"/>
  <c r="I180" i="151"/>
  <c r="I179" i="151"/>
  <c r="I178" i="151"/>
  <c r="I177" i="151"/>
  <c r="I176" i="151"/>
  <c r="I175" i="151"/>
  <c r="I174" i="151"/>
  <c r="I173" i="151"/>
  <c r="I172" i="151"/>
  <c r="I171" i="151"/>
  <c r="I170" i="151"/>
  <c r="I169" i="151"/>
  <c r="I168" i="151"/>
  <c r="I167" i="151"/>
  <c r="I166" i="151"/>
  <c r="I165" i="151"/>
  <c r="I164" i="151"/>
  <c r="I163" i="151"/>
  <c r="I162" i="151"/>
  <c r="I161" i="151"/>
  <c r="I160" i="151"/>
  <c r="I159" i="151"/>
  <c r="I158" i="151"/>
  <c r="I157" i="151"/>
  <c r="I156" i="151"/>
  <c r="I155" i="151"/>
  <c r="I154" i="151"/>
  <c r="I153" i="151"/>
  <c r="I152" i="151"/>
  <c r="I151" i="151"/>
  <c r="I150" i="151"/>
  <c r="I149" i="151"/>
  <c r="I148" i="151"/>
  <c r="I147" i="151"/>
  <c r="I146" i="151"/>
  <c r="I145" i="151"/>
  <c r="I144" i="151"/>
  <c r="I143" i="151"/>
  <c r="I142" i="151"/>
  <c r="I141" i="151"/>
  <c r="I140" i="151"/>
  <c r="I139" i="151"/>
  <c r="I138" i="151"/>
  <c r="I137" i="151"/>
  <c r="I136" i="151"/>
  <c r="I135" i="151"/>
  <c r="I134" i="151"/>
  <c r="I133" i="151"/>
  <c r="I132" i="151"/>
  <c r="I131" i="151"/>
  <c r="I130" i="151"/>
  <c r="I129" i="151"/>
  <c r="I128" i="151"/>
  <c r="I127" i="151"/>
  <c r="I126" i="151"/>
  <c r="I125" i="151"/>
  <c r="I124" i="151"/>
  <c r="I123" i="151"/>
  <c r="I122" i="151"/>
  <c r="I121" i="151"/>
  <c r="I120" i="151"/>
  <c r="I119" i="151"/>
  <c r="I118" i="151"/>
  <c r="I117" i="151"/>
  <c r="I116" i="151"/>
  <c r="I115" i="151"/>
  <c r="I114" i="151"/>
  <c r="I113" i="151"/>
  <c r="I112" i="151"/>
  <c r="I111" i="151"/>
  <c r="I110" i="151"/>
  <c r="I109" i="151"/>
  <c r="I108" i="151"/>
  <c r="I107" i="151"/>
  <c r="I106" i="151"/>
  <c r="I105" i="151"/>
  <c r="I104" i="151"/>
  <c r="I103" i="151"/>
  <c r="I102" i="151"/>
  <c r="I101" i="151"/>
  <c r="I100" i="151"/>
  <c r="I99" i="151"/>
  <c r="I98" i="151"/>
  <c r="I97" i="151"/>
  <c r="I96" i="151"/>
  <c r="I95" i="151"/>
  <c r="I94" i="151"/>
  <c r="I93" i="151"/>
  <c r="I92" i="151"/>
  <c r="I91" i="151"/>
  <c r="I90" i="151"/>
  <c r="I89" i="151"/>
  <c r="I88" i="151"/>
  <c r="I87" i="151"/>
  <c r="I86" i="151"/>
  <c r="I85" i="151"/>
  <c r="I84" i="151"/>
  <c r="I83" i="151"/>
  <c r="I82" i="151"/>
  <c r="I81" i="151"/>
  <c r="I80" i="151"/>
  <c r="I79" i="151"/>
  <c r="I78" i="151"/>
  <c r="I77" i="151"/>
  <c r="I76" i="151"/>
  <c r="I75" i="151"/>
  <c r="I74" i="151"/>
  <c r="I73" i="151"/>
  <c r="I72" i="151"/>
  <c r="I71" i="151"/>
  <c r="I70" i="151"/>
  <c r="I69" i="151"/>
  <c r="I68" i="151"/>
  <c r="I67" i="151"/>
  <c r="I66" i="151"/>
  <c r="I65" i="151"/>
  <c r="I64" i="151"/>
  <c r="I63" i="151"/>
  <c r="I62" i="151"/>
  <c r="I61" i="151"/>
  <c r="I60" i="151"/>
  <c r="I59" i="151"/>
  <c r="I58" i="151"/>
  <c r="I57" i="151"/>
  <c r="I56" i="151"/>
  <c r="I55" i="151"/>
  <c r="I54" i="151"/>
  <c r="I53" i="151"/>
  <c r="I52" i="151"/>
  <c r="I51" i="151"/>
  <c r="I50" i="151"/>
  <c r="I49" i="151"/>
  <c r="I48" i="151"/>
  <c r="I47" i="151"/>
  <c r="I46" i="151"/>
  <c r="I45" i="151"/>
  <c r="I44" i="151"/>
  <c r="I43" i="151"/>
  <c r="I42" i="151"/>
  <c r="I41" i="151"/>
  <c r="I40" i="151"/>
  <c r="I39" i="151"/>
  <c r="I38" i="151"/>
  <c r="I37" i="151"/>
  <c r="I36" i="151"/>
  <c r="I35" i="151"/>
  <c r="I34" i="151"/>
  <c r="I33" i="151"/>
  <c r="I32" i="151"/>
  <c r="I31" i="151"/>
  <c r="I30" i="151"/>
  <c r="I29" i="151"/>
  <c r="I28" i="151"/>
  <c r="I27" i="151"/>
  <c r="I26" i="151"/>
  <c r="I25" i="151"/>
  <c r="I24" i="151"/>
  <c r="I23" i="151"/>
  <c r="I22" i="151"/>
  <c r="I21" i="151"/>
  <c r="I20" i="151"/>
  <c r="I19" i="151"/>
  <c r="I18" i="151"/>
  <c r="I17" i="151"/>
  <c r="I16" i="151"/>
  <c r="I15" i="151"/>
  <c r="I14" i="151"/>
  <c r="I13" i="151"/>
  <c r="I12" i="151"/>
  <c r="I11" i="151"/>
  <c r="I10" i="151"/>
  <c r="I9" i="151"/>
  <c r="I8" i="151"/>
  <c r="I7" i="151"/>
  <c r="I6" i="151"/>
  <c r="I5" i="151"/>
  <c r="I4" i="151"/>
  <c r="I3" i="151"/>
  <c r="I2" i="151"/>
  <c r="G93" i="149"/>
  <c r="I658" i="148"/>
  <c r="I657" i="148"/>
  <c r="I656" i="148"/>
  <c r="I655" i="148"/>
  <c r="I654" i="148"/>
  <c r="I653" i="148"/>
  <c r="I652" i="148"/>
  <c r="I651" i="148"/>
  <c r="I650" i="148"/>
  <c r="I649" i="148"/>
  <c r="I648" i="148"/>
  <c r="I647" i="148"/>
  <c r="I646" i="148"/>
  <c r="I645" i="148"/>
  <c r="I644" i="148"/>
  <c r="I643" i="148"/>
  <c r="I642" i="148"/>
  <c r="I641" i="148"/>
  <c r="I640" i="148"/>
  <c r="I639" i="148"/>
  <c r="I638" i="148"/>
  <c r="I637" i="148"/>
  <c r="I636" i="148"/>
  <c r="I635" i="148"/>
  <c r="I634" i="148"/>
  <c r="I633" i="148"/>
  <c r="I632" i="148"/>
  <c r="I631" i="148"/>
  <c r="I630" i="148"/>
  <c r="I629" i="148"/>
  <c r="I628" i="148"/>
  <c r="I627" i="148"/>
  <c r="I626" i="148"/>
  <c r="I625" i="148"/>
  <c r="I624" i="148"/>
  <c r="I623" i="148"/>
  <c r="I622" i="148"/>
  <c r="I621" i="148"/>
  <c r="I620" i="148"/>
  <c r="I619" i="148"/>
  <c r="I618" i="148"/>
  <c r="I617" i="148"/>
  <c r="I616" i="148"/>
  <c r="I615" i="148"/>
  <c r="I614" i="148"/>
  <c r="I613" i="148"/>
  <c r="I612" i="148"/>
  <c r="I611" i="148"/>
  <c r="I610" i="148"/>
  <c r="I609" i="148"/>
  <c r="I608" i="148"/>
  <c r="I607" i="148"/>
  <c r="I606" i="148"/>
  <c r="I605" i="148"/>
  <c r="I604" i="148"/>
  <c r="I603" i="148"/>
  <c r="I602" i="148"/>
  <c r="I601" i="148"/>
  <c r="I600" i="148"/>
  <c r="I599" i="148"/>
  <c r="I598" i="148"/>
  <c r="I597" i="148"/>
  <c r="I596" i="148"/>
  <c r="I595" i="148"/>
  <c r="I594" i="148"/>
  <c r="I593" i="148"/>
  <c r="I592" i="148"/>
  <c r="I591" i="148"/>
  <c r="I590" i="148"/>
  <c r="I589" i="148"/>
  <c r="I588" i="148"/>
  <c r="I587" i="148"/>
  <c r="I586" i="148"/>
  <c r="I585" i="148"/>
  <c r="I584" i="148"/>
  <c r="I583" i="148"/>
  <c r="I582" i="148"/>
  <c r="I581" i="148"/>
  <c r="I580" i="148"/>
  <c r="I579" i="148"/>
  <c r="I578" i="148"/>
  <c r="I577" i="148"/>
  <c r="I576" i="148"/>
  <c r="I575" i="148"/>
  <c r="I574" i="148"/>
  <c r="I573" i="148"/>
  <c r="I572" i="148"/>
  <c r="I571" i="148"/>
  <c r="I570" i="148"/>
  <c r="I569" i="148"/>
  <c r="I568" i="148"/>
  <c r="I567" i="148"/>
  <c r="I566" i="148"/>
  <c r="I565" i="148"/>
  <c r="I564" i="148"/>
  <c r="I563" i="148"/>
  <c r="I562" i="148"/>
  <c r="I561" i="148"/>
  <c r="I560" i="148"/>
  <c r="I559" i="148"/>
  <c r="I558" i="148"/>
  <c r="I557" i="148"/>
  <c r="I556" i="148"/>
  <c r="I555" i="148"/>
  <c r="I554" i="148"/>
  <c r="I553" i="148"/>
  <c r="I552" i="148"/>
  <c r="I551" i="148"/>
  <c r="I550" i="148"/>
  <c r="I549" i="148"/>
  <c r="I548" i="148"/>
  <c r="I547" i="148"/>
  <c r="I546" i="148"/>
  <c r="I545" i="148"/>
  <c r="I544" i="148"/>
  <c r="I543" i="148"/>
  <c r="I542" i="148"/>
  <c r="I541" i="148"/>
  <c r="I540" i="148"/>
  <c r="I539" i="148"/>
  <c r="I538" i="148"/>
  <c r="I537" i="148"/>
  <c r="I536" i="148"/>
  <c r="I535" i="148"/>
  <c r="I534" i="148"/>
  <c r="I533" i="148"/>
  <c r="I532" i="148"/>
  <c r="I531" i="148"/>
  <c r="I530" i="148"/>
  <c r="I529" i="148"/>
  <c r="I528" i="148"/>
  <c r="I527" i="148"/>
  <c r="I526" i="148"/>
  <c r="I525" i="148"/>
  <c r="I524" i="148"/>
  <c r="I523" i="148"/>
  <c r="I522" i="148"/>
  <c r="I521" i="148"/>
  <c r="I520" i="148"/>
  <c r="I519" i="148"/>
  <c r="I518" i="148"/>
  <c r="I517" i="148"/>
  <c r="I516" i="148"/>
  <c r="I515" i="148"/>
  <c r="I514" i="148"/>
  <c r="I513" i="148"/>
  <c r="I512" i="148"/>
  <c r="I511" i="148"/>
  <c r="I510" i="148"/>
  <c r="I509" i="148"/>
  <c r="I508" i="148"/>
  <c r="I507" i="148"/>
  <c r="I506" i="148"/>
  <c r="I505" i="148"/>
  <c r="I504" i="148"/>
  <c r="I503" i="148"/>
  <c r="I502" i="148"/>
  <c r="I501" i="148"/>
  <c r="I500" i="148"/>
  <c r="I499" i="148"/>
  <c r="I498" i="148"/>
  <c r="I497" i="148"/>
  <c r="I496" i="148"/>
  <c r="I495" i="148"/>
  <c r="I494" i="148"/>
  <c r="I493" i="148"/>
  <c r="I492" i="148"/>
  <c r="I491" i="148"/>
  <c r="I490" i="148"/>
  <c r="I489" i="148"/>
  <c r="I488" i="148"/>
  <c r="I487" i="148"/>
  <c r="I486" i="148"/>
  <c r="I485" i="148"/>
  <c r="I484" i="148"/>
  <c r="I483" i="148"/>
  <c r="I482" i="148"/>
  <c r="I481" i="148"/>
  <c r="I480" i="148"/>
  <c r="I479" i="148"/>
  <c r="I478" i="148"/>
  <c r="I477" i="148"/>
  <c r="I476" i="148"/>
  <c r="I475" i="148"/>
  <c r="I474" i="148"/>
  <c r="I473" i="148"/>
  <c r="I472" i="148"/>
  <c r="I471" i="148"/>
  <c r="I470" i="148"/>
  <c r="I469" i="148"/>
  <c r="I468" i="148"/>
  <c r="I467" i="148"/>
  <c r="I466" i="148"/>
  <c r="I465" i="148"/>
  <c r="I464" i="148"/>
  <c r="I463" i="148"/>
  <c r="I462" i="148"/>
  <c r="I461" i="148"/>
  <c r="I460" i="148"/>
  <c r="I459" i="148"/>
  <c r="I458" i="148"/>
  <c r="I457" i="148"/>
  <c r="I456" i="148"/>
  <c r="I455" i="148"/>
  <c r="I454" i="148"/>
  <c r="I453" i="148"/>
  <c r="I452" i="148"/>
  <c r="I451" i="148"/>
  <c r="I450" i="148"/>
  <c r="I449" i="148"/>
  <c r="I448" i="148"/>
  <c r="I447" i="148"/>
  <c r="I446" i="148"/>
  <c r="I445" i="148"/>
  <c r="I444" i="148"/>
  <c r="I443" i="148"/>
  <c r="I442" i="148"/>
  <c r="I441" i="148"/>
  <c r="I440" i="148"/>
  <c r="I439" i="148"/>
  <c r="I438" i="148"/>
  <c r="I437" i="148"/>
  <c r="I436" i="148"/>
  <c r="I435" i="148"/>
  <c r="I434" i="148"/>
  <c r="I433" i="148"/>
  <c r="I432" i="148"/>
  <c r="I431" i="148"/>
  <c r="I430" i="148"/>
  <c r="I429" i="148"/>
  <c r="I428" i="148"/>
  <c r="I427" i="148"/>
  <c r="I426" i="148"/>
  <c r="I425" i="148"/>
  <c r="I424" i="148"/>
  <c r="I423" i="148"/>
  <c r="I422" i="148"/>
  <c r="I421" i="148"/>
  <c r="I420" i="148"/>
  <c r="I419" i="148"/>
  <c r="I418" i="148"/>
  <c r="I417" i="148"/>
  <c r="I416" i="148"/>
  <c r="I415" i="148"/>
  <c r="I414" i="148"/>
  <c r="I413" i="148"/>
  <c r="I412" i="148"/>
  <c r="I411" i="148"/>
  <c r="I410" i="148"/>
  <c r="I409" i="148"/>
  <c r="I408" i="148"/>
  <c r="I407" i="148"/>
  <c r="I406" i="148"/>
  <c r="I405" i="148"/>
  <c r="I404" i="148"/>
  <c r="I403" i="148"/>
  <c r="I402" i="148"/>
  <c r="I401" i="148"/>
  <c r="I400" i="148"/>
  <c r="I399" i="148"/>
  <c r="I398" i="148"/>
  <c r="I397" i="148"/>
  <c r="I396" i="148"/>
  <c r="I395" i="148"/>
  <c r="I394" i="148"/>
  <c r="I393" i="148"/>
  <c r="I392" i="148"/>
  <c r="I391" i="148"/>
  <c r="I390" i="148"/>
  <c r="I389" i="148"/>
  <c r="I388" i="148"/>
  <c r="I387" i="148"/>
  <c r="I386" i="148"/>
  <c r="I385" i="148"/>
  <c r="I384" i="148"/>
  <c r="I383" i="148"/>
  <c r="I382" i="148"/>
  <c r="I381" i="148"/>
  <c r="I380" i="148"/>
  <c r="I379" i="148"/>
  <c r="I378" i="148"/>
  <c r="I377" i="148"/>
  <c r="I376" i="148"/>
  <c r="I375" i="148"/>
  <c r="I374" i="148"/>
  <c r="I373" i="148"/>
  <c r="I372" i="148"/>
  <c r="I371" i="148"/>
  <c r="I370" i="148"/>
  <c r="I369" i="148"/>
  <c r="I368" i="148"/>
  <c r="I367" i="148"/>
  <c r="I366" i="148"/>
  <c r="I365" i="148"/>
  <c r="I364" i="148"/>
  <c r="I363" i="148"/>
  <c r="I362" i="148"/>
  <c r="I361" i="148"/>
  <c r="I360" i="148"/>
  <c r="I359" i="148"/>
  <c r="I358" i="148"/>
  <c r="I357" i="148"/>
  <c r="I356" i="148"/>
  <c r="I355" i="148"/>
  <c r="I354" i="148"/>
  <c r="I353" i="148"/>
  <c r="I352" i="148"/>
  <c r="I351" i="148"/>
  <c r="I350" i="148"/>
  <c r="I349" i="148"/>
  <c r="I348" i="148"/>
  <c r="I347" i="148"/>
  <c r="I346" i="148"/>
  <c r="I345" i="148"/>
  <c r="I344" i="148"/>
  <c r="I343" i="148"/>
  <c r="I342" i="148"/>
  <c r="I341" i="148"/>
  <c r="I340" i="148"/>
  <c r="I339" i="148"/>
  <c r="I338" i="148"/>
  <c r="I337" i="148"/>
  <c r="I336" i="148"/>
  <c r="I335" i="148"/>
  <c r="I334" i="148"/>
  <c r="I333" i="148"/>
  <c r="I332" i="148"/>
  <c r="I331" i="148"/>
  <c r="I330" i="148"/>
  <c r="I329" i="148"/>
  <c r="I328" i="148"/>
  <c r="I327" i="148"/>
  <c r="I326" i="148"/>
  <c r="I325" i="148"/>
  <c r="I324" i="148"/>
  <c r="I323" i="148"/>
  <c r="I322" i="148"/>
  <c r="I321" i="148"/>
  <c r="I320" i="148"/>
  <c r="I319" i="148"/>
  <c r="I318" i="148"/>
  <c r="I317" i="148"/>
  <c r="I316" i="148"/>
  <c r="I315" i="148"/>
  <c r="I314" i="148"/>
  <c r="I313" i="148"/>
  <c r="I312" i="148"/>
  <c r="I311" i="148"/>
  <c r="I310" i="148"/>
  <c r="I309" i="148"/>
  <c r="I308" i="148"/>
  <c r="I307" i="148"/>
  <c r="I306" i="148"/>
  <c r="I305" i="148"/>
  <c r="I304" i="148"/>
  <c r="I303" i="148"/>
  <c r="I302" i="148"/>
  <c r="I301" i="148"/>
  <c r="I300" i="148"/>
  <c r="I299" i="148"/>
  <c r="I298" i="148"/>
  <c r="I297" i="148"/>
  <c r="I296" i="148"/>
  <c r="I295" i="148"/>
  <c r="I294" i="148"/>
  <c r="I293" i="148"/>
  <c r="I292" i="148"/>
  <c r="I291" i="148"/>
  <c r="I290" i="148"/>
  <c r="I289" i="148"/>
  <c r="I288" i="148"/>
  <c r="I287" i="148"/>
  <c r="I286" i="148"/>
  <c r="I285" i="148"/>
  <c r="I284" i="148"/>
  <c r="I283" i="148"/>
  <c r="I282" i="148"/>
  <c r="I281" i="148"/>
  <c r="I280" i="148"/>
  <c r="I279" i="148"/>
  <c r="I278" i="148"/>
  <c r="I277" i="148"/>
  <c r="I276" i="148"/>
  <c r="I275" i="148"/>
  <c r="I274" i="148"/>
  <c r="I273" i="148"/>
  <c r="I272" i="148"/>
  <c r="I271" i="148"/>
  <c r="I270" i="148"/>
  <c r="I269" i="148"/>
  <c r="I268" i="148"/>
  <c r="I267" i="148"/>
  <c r="I266" i="148"/>
  <c r="I265" i="148"/>
  <c r="I264" i="148"/>
  <c r="I263" i="148"/>
  <c r="I262" i="148"/>
  <c r="I261" i="148"/>
  <c r="I260" i="148"/>
  <c r="I259" i="148"/>
  <c r="I258" i="148"/>
  <c r="I257" i="148"/>
  <c r="I256" i="148"/>
  <c r="I255" i="148"/>
  <c r="I254" i="148"/>
  <c r="I253" i="148"/>
  <c r="I252" i="148"/>
  <c r="I251" i="148"/>
  <c r="I250" i="148"/>
  <c r="I249" i="148"/>
  <c r="I248" i="148"/>
  <c r="I247" i="148"/>
  <c r="I246" i="148"/>
  <c r="I245" i="148"/>
  <c r="I244" i="148"/>
  <c r="I243" i="148"/>
  <c r="I242" i="148"/>
  <c r="I241" i="148"/>
  <c r="I240" i="148"/>
  <c r="I239" i="148"/>
  <c r="I238" i="148"/>
  <c r="I237" i="148"/>
  <c r="I236" i="148"/>
  <c r="I235" i="148"/>
  <c r="I234" i="148"/>
  <c r="I233" i="148"/>
  <c r="I232" i="148"/>
  <c r="I231" i="148"/>
  <c r="I230" i="148"/>
  <c r="I229" i="148"/>
  <c r="I228" i="148"/>
  <c r="I227" i="148"/>
  <c r="I226" i="148"/>
  <c r="I225" i="148"/>
  <c r="I224" i="148"/>
  <c r="I223" i="148"/>
  <c r="I222" i="148"/>
  <c r="I221" i="148"/>
  <c r="I220" i="148"/>
  <c r="I219" i="148"/>
  <c r="I218" i="148"/>
  <c r="I217" i="148"/>
  <c r="I216" i="148"/>
  <c r="I215" i="148"/>
  <c r="I214" i="148"/>
  <c r="I213" i="148"/>
  <c r="I212" i="148"/>
  <c r="I211" i="148"/>
  <c r="I210" i="148"/>
  <c r="I209" i="148"/>
  <c r="I208" i="148"/>
  <c r="I207" i="148"/>
  <c r="I206" i="148"/>
  <c r="I205" i="148"/>
  <c r="I204" i="148"/>
  <c r="I203" i="148"/>
  <c r="I202" i="148"/>
  <c r="I201" i="148"/>
  <c r="I200" i="148"/>
  <c r="I199" i="148"/>
  <c r="I198" i="148"/>
  <c r="I197" i="148"/>
  <c r="I196" i="148"/>
  <c r="I195" i="148"/>
  <c r="I194" i="148"/>
  <c r="I193" i="148"/>
  <c r="I192" i="148"/>
  <c r="I191" i="148"/>
  <c r="I190" i="148"/>
  <c r="I189" i="148"/>
  <c r="I188" i="148"/>
  <c r="I187" i="148"/>
  <c r="I186" i="148"/>
  <c r="I185" i="148"/>
  <c r="I184" i="148"/>
  <c r="I183" i="148"/>
  <c r="I182" i="148"/>
  <c r="I181" i="148"/>
  <c r="I180" i="148"/>
  <c r="I179" i="148"/>
  <c r="I178" i="148"/>
  <c r="I177" i="148"/>
  <c r="I176" i="148"/>
  <c r="I175" i="148"/>
  <c r="I174" i="148"/>
  <c r="I173" i="148"/>
  <c r="I172" i="148"/>
  <c r="I171" i="148"/>
  <c r="I170" i="148"/>
  <c r="I169" i="148"/>
  <c r="I168" i="148"/>
  <c r="I167" i="148"/>
  <c r="I166" i="148"/>
  <c r="I165" i="148"/>
  <c r="I164" i="148"/>
  <c r="I163" i="148"/>
  <c r="I162" i="148"/>
  <c r="I161" i="148"/>
  <c r="I160" i="148"/>
  <c r="I159" i="148"/>
  <c r="I158" i="148"/>
  <c r="I157" i="148"/>
  <c r="I156" i="148"/>
  <c r="I155" i="148"/>
  <c r="I154" i="148"/>
  <c r="I153" i="148"/>
  <c r="I152" i="148"/>
  <c r="I151" i="148"/>
  <c r="I150" i="148"/>
  <c r="I149" i="148"/>
  <c r="I148" i="148"/>
  <c r="I147" i="148"/>
  <c r="I146" i="148"/>
  <c r="I145" i="148"/>
  <c r="I144" i="148"/>
  <c r="I143" i="148"/>
  <c r="I142" i="148"/>
  <c r="I141" i="148"/>
  <c r="I140" i="148"/>
  <c r="I139" i="148"/>
  <c r="I138" i="148"/>
  <c r="I137" i="148"/>
  <c r="I136" i="148"/>
  <c r="I135" i="148"/>
  <c r="I134" i="148"/>
  <c r="I133" i="148"/>
  <c r="I132" i="148"/>
  <c r="I131" i="148"/>
  <c r="I130" i="148"/>
  <c r="I129" i="148"/>
  <c r="I128" i="148"/>
  <c r="I127" i="148"/>
  <c r="I126" i="148"/>
  <c r="I125" i="148"/>
  <c r="I124" i="148"/>
  <c r="I123" i="148"/>
  <c r="I122" i="148"/>
  <c r="I121" i="148"/>
  <c r="I120" i="148"/>
  <c r="I119" i="148"/>
  <c r="I118" i="148"/>
  <c r="I117" i="148"/>
  <c r="I116" i="148"/>
  <c r="I115" i="148"/>
  <c r="I114" i="148"/>
  <c r="I113" i="148"/>
  <c r="I112" i="148"/>
  <c r="I111" i="148"/>
  <c r="I110" i="148"/>
  <c r="I109" i="148"/>
  <c r="I108" i="148"/>
  <c r="I107" i="148"/>
  <c r="I106" i="148"/>
  <c r="I105" i="148"/>
  <c r="I104" i="148"/>
  <c r="I103" i="148"/>
  <c r="I102" i="148"/>
  <c r="I101" i="148"/>
  <c r="I100" i="148"/>
  <c r="I99" i="148"/>
  <c r="I98" i="148"/>
  <c r="I97" i="148"/>
  <c r="I96" i="148"/>
  <c r="I95" i="148"/>
  <c r="I94" i="148"/>
  <c r="I93" i="148"/>
  <c r="I92" i="148"/>
  <c r="I91" i="148"/>
  <c r="I90" i="148"/>
  <c r="I89" i="148"/>
  <c r="I88" i="148"/>
  <c r="I87" i="148"/>
  <c r="I86" i="148"/>
  <c r="I85" i="148"/>
  <c r="I84" i="148"/>
  <c r="I83" i="148"/>
  <c r="I82" i="148"/>
  <c r="I81" i="148"/>
  <c r="I80" i="148"/>
  <c r="I79" i="148"/>
  <c r="I78" i="148"/>
  <c r="I77" i="148"/>
  <c r="I76" i="148"/>
  <c r="I75" i="148"/>
  <c r="I74" i="148"/>
  <c r="I73" i="148"/>
  <c r="I72" i="148"/>
  <c r="I71" i="148"/>
  <c r="I70" i="148"/>
  <c r="I69" i="148"/>
  <c r="I68" i="148"/>
  <c r="I67" i="148"/>
  <c r="I66" i="148"/>
  <c r="I65" i="148"/>
  <c r="I64" i="148"/>
  <c r="I63" i="148"/>
  <c r="I62" i="148"/>
  <c r="I61" i="148"/>
  <c r="I60" i="148"/>
  <c r="I59" i="148"/>
  <c r="I58" i="148"/>
  <c r="I57" i="148"/>
  <c r="I56" i="148"/>
  <c r="I55" i="148"/>
  <c r="I54" i="148"/>
  <c r="I53" i="148"/>
  <c r="I52" i="148"/>
  <c r="I51" i="148"/>
  <c r="I50" i="148"/>
  <c r="I49" i="148"/>
  <c r="I48" i="148"/>
  <c r="I47" i="148"/>
  <c r="I46" i="148"/>
  <c r="I45" i="148"/>
  <c r="I44" i="148"/>
  <c r="I43" i="148"/>
  <c r="I42" i="148"/>
  <c r="I41" i="148"/>
  <c r="I40" i="148"/>
  <c r="I39" i="148"/>
  <c r="I38" i="148"/>
  <c r="I37" i="148"/>
  <c r="I36" i="148"/>
  <c r="I35" i="148"/>
  <c r="I34" i="148"/>
  <c r="I33" i="148"/>
  <c r="I32" i="148"/>
  <c r="I31" i="148"/>
  <c r="I30" i="148"/>
  <c r="I29" i="148"/>
  <c r="I28" i="148"/>
  <c r="I27" i="148"/>
  <c r="I26" i="148"/>
  <c r="I25" i="148"/>
  <c r="I24" i="148"/>
  <c r="I23" i="148"/>
  <c r="I22" i="148"/>
  <c r="I21" i="148"/>
  <c r="I20" i="148"/>
  <c r="I19" i="148"/>
  <c r="I18" i="148"/>
  <c r="I17" i="148"/>
  <c r="I16" i="148"/>
  <c r="I15" i="148"/>
  <c r="I14" i="148"/>
  <c r="I13" i="148"/>
  <c r="I12" i="148"/>
  <c r="I11" i="148"/>
  <c r="I10" i="148"/>
  <c r="I9" i="148"/>
  <c r="I8" i="148"/>
  <c r="I7" i="148"/>
  <c r="I6" i="148"/>
  <c r="I5" i="148"/>
  <c r="I4" i="148"/>
  <c r="I3" i="148"/>
  <c r="I2" i="148"/>
  <c r="G95" i="145"/>
  <c r="I390" i="144"/>
  <c r="I389" i="144"/>
  <c r="I388" i="144"/>
  <c r="I387" i="144"/>
  <c r="I386" i="144"/>
  <c r="I385" i="144"/>
  <c r="I384" i="144"/>
  <c r="I383" i="144"/>
  <c r="I382" i="144"/>
  <c r="I381" i="144"/>
  <c r="I380" i="144"/>
  <c r="I379" i="144"/>
  <c r="I378" i="144"/>
  <c r="I377" i="144"/>
  <c r="I376" i="144"/>
  <c r="I375" i="144"/>
  <c r="I374" i="144"/>
  <c r="I373" i="144"/>
  <c r="I372" i="144"/>
  <c r="I371" i="144"/>
  <c r="I370" i="144"/>
  <c r="I369" i="144"/>
  <c r="I368" i="144"/>
  <c r="I367" i="144"/>
  <c r="I366" i="144"/>
  <c r="I365" i="144"/>
  <c r="I364" i="144"/>
  <c r="I363" i="144"/>
  <c r="I362" i="144"/>
  <c r="I361" i="144"/>
  <c r="I360" i="144"/>
  <c r="I359" i="144"/>
  <c r="I358" i="144"/>
  <c r="I357" i="144"/>
  <c r="I356" i="144"/>
  <c r="I355" i="144"/>
  <c r="I354" i="144"/>
  <c r="I353" i="144"/>
  <c r="I352" i="144"/>
  <c r="I351" i="144"/>
  <c r="I350" i="144"/>
  <c r="I349" i="144"/>
  <c r="I348" i="144"/>
  <c r="I347" i="144"/>
  <c r="I346" i="144"/>
  <c r="I345" i="144"/>
  <c r="I344" i="144"/>
  <c r="I343" i="144"/>
  <c r="I342" i="144"/>
  <c r="I341" i="144"/>
  <c r="I340" i="144"/>
  <c r="I339" i="144"/>
  <c r="I338" i="144"/>
  <c r="I337" i="144"/>
  <c r="I336" i="144"/>
  <c r="I335" i="144"/>
  <c r="I334" i="144"/>
  <c r="I333" i="144"/>
  <c r="I332" i="144"/>
  <c r="I331" i="144"/>
  <c r="I330" i="144"/>
  <c r="I329" i="144"/>
  <c r="I328" i="144"/>
  <c r="I327" i="144"/>
  <c r="I326" i="144"/>
  <c r="I325" i="144"/>
  <c r="I324" i="144"/>
  <c r="I323" i="144"/>
  <c r="I322" i="144"/>
  <c r="I321" i="144"/>
  <c r="I320" i="144"/>
  <c r="I319" i="144"/>
  <c r="I318" i="144"/>
  <c r="I317" i="144"/>
  <c r="I316" i="144"/>
  <c r="I315" i="144"/>
  <c r="I314" i="144"/>
  <c r="I313" i="144"/>
  <c r="I312" i="144"/>
  <c r="I311" i="144"/>
  <c r="I310" i="144"/>
  <c r="I309" i="144"/>
  <c r="I308" i="144"/>
  <c r="I307" i="144"/>
  <c r="I306" i="144"/>
  <c r="I305" i="144"/>
  <c r="I304" i="144"/>
  <c r="I303" i="144"/>
  <c r="I302" i="144"/>
  <c r="I301" i="144"/>
  <c r="I300" i="144"/>
  <c r="I299" i="144"/>
  <c r="I298" i="144"/>
  <c r="I297" i="144"/>
  <c r="I296" i="144"/>
  <c r="I295" i="144"/>
  <c r="I294" i="144"/>
  <c r="I293" i="144"/>
  <c r="I292" i="144"/>
  <c r="I291" i="144"/>
  <c r="I290" i="144"/>
  <c r="I289" i="144"/>
  <c r="I288" i="144"/>
  <c r="I287" i="144"/>
  <c r="I286" i="144"/>
  <c r="I285" i="144"/>
  <c r="I284" i="144"/>
  <c r="I283" i="144"/>
  <c r="I282" i="144"/>
  <c r="I281" i="144"/>
  <c r="I280" i="144"/>
  <c r="I279" i="144"/>
  <c r="I278" i="144"/>
  <c r="I277" i="144"/>
  <c r="I276" i="144"/>
  <c r="I275" i="144"/>
  <c r="I274" i="144"/>
  <c r="I273" i="144"/>
  <c r="I272" i="144"/>
  <c r="I271" i="144"/>
  <c r="I270" i="144"/>
  <c r="I269" i="144"/>
  <c r="I268" i="144"/>
  <c r="I267" i="144"/>
  <c r="I266" i="144"/>
  <c r="I265" i="144"/>
  <c r="I264" i="144"/>
  <c r="I263" i="144"/>
  <c r="I262" i="144"/>
  <c r="I261" i="144"/>
  <c r="I260" i="144"/>
  <c r="I259" i="144"/>
  <c r="I258" i="144"/>
  <c r="I257" i="144"/>
  <c r="I256" i="144"/>
  <c r="I255" i="144"/>
  <c r="I254" i="144"/>
  <c r="I253" i="144"/>
  <c r="I252" i="144"/>
  <c r="I251" i="144"/>
  <c r="I250" i="144"/>
  <c r="I249" i="144"/>
  <c r="I248" i="144"/>
  <c r="I247" i="144"/>
  <c r="I246" i="144"/>
  <c r="I245" i="144"/>
  <c r="I244" i="144"/>
  <c r="I243" i="144"/>
  <c r="I242" i="144"/>
  <c r="I241" i="144"/>
  <c r="I240" i="144"/>
  <c r="I239" i="144"/>
  <c r="I238" i="144"/>
  <c r="I237" i="144"/>
  <c r="I236" i="144"/>
  <c r="I235" i="144"/>
  <c r="I234" i="144"/>
  <c r="I233" i="144"/>
  <c r="I232" i="144"/>
  <c r="I231" i="144"/>
  <c r="I230" i="144"/>
  <c r="I229" i="144"/>
  <c r="I228" i="144"/>
  <c r="I227" i="144"/>
  <c r="I226" i="144"/>
  <c r="I225" i="144"/>
  <c r="I224" i="144"/>
  <c r="I223" i="144"/>
  <c r="I222" i="144"/>
  <c r="I221" i="144"/>
  <c r="I220" i="144"/>
  <c r="I219" i="144"/>
  <c r="I218" i="144"/>
  <c r="I217" i="144"/>
  <c r="I216" i="144"/>
  <c r="I215" i="144"/>
  <c r="I214" i="144"/>
  <c r="I213" i="144"/>
  <c r="I212" i="144"/>
  <c r="I211" i="144"/>
  <c r="I210" i="144"/>
  <c r="I209" i="144"/>
  <c r="I208" i="144"/>
  <c r="I207" i="144"/>
  <c r="I206" i="144"/>
  <c r="I205" i="144"/>
  <c r="I204" i="144"/>
  <c r="I203" i="144"/>
  <c r="I202" i="144"/>
  <c r="I201" i="144"/>
  <c r="I200" i="144"/>
  <c r="I199" i="144"/>
  <c r="I198" i="144"/>
  <c r="I197" i="144"/>
  <c r="I196" i="144"/>
  <c r="I195" i="144"/>
  <c r="I194" i="144"/>
  <c r="I193" i="144"/>
  <c r="I192" i="144"/>
  <c r="I191" i="144"/>
  <c r="I190" i="144"/>
  <c r="I189" i="144"/>
  <c r="I188" i="144"/>
  <c r="I187" i="144"/>
  <c r="I186" i="144"/>
  <c r="I185" i="144"/>
  <c r="I184" i="144"/>
  <c r="I183" i="144"/>
  <c r="I182" i="144"/>
  <c r="I181" i="144"/>
  <c r="I180" i="144"/>
  <c r="I179" i="144"/>
  <c r="I178" i="144"/>
  <c r="I177" i="144"/>
  <c r="I176" i="144"/>
  <c r="I175" i="144"/>
  <c r="I174" i="144"/>
  <c r="I173" i="144"/>
  <c r="I172" i="144"/>
  <c r="I171" i="144"/>
  <c r="I170" i="144"/>
  <c r="I169" i="144"/>
  <c r="I168" i="144"/>
  <c r="I167" i="144"/>
  <c r="I166" i="144"/>
  <c r="I165" i="144"/>
  <c r="I164" i="144"/>
  <c r="I163" i="144"/>
  <c r="I162" i="144"/>
  <c r="I161" i="144"/>
  <c r="I160" i="144"/>
  <c r="I159" i="144"/>
  <c r="I158" i="144"/>
  <c r="I157" i="144"/>
  <c r="I156" i="144"/>
  <c r="I155" i="144"/>
  <c r="I154" i="144"/>
  <c r="I153" i="144"/>
  <c r="I152" i="144"/>
  <c r="I151" i="144"/>
  <c r="I150" i="144"/>
  <c r="I149" i="144"/>
  <c r="I148" i="144"/>
  <c r="I147" i="144"/>
  <c r="I146" i="144"/>
  <c r="I145" i="144"/>
  <c r="I144" i="144"/>
  <c r="I143" i="144"/>
  <c r="I142" i="144"/>
  <c r="I141" i="144"/>
  <c r="I140" i="144"/>
  <c r="I139" i="144"/>
  <c r="I138" i="144"/>
  <c r="I137" i="144"/>
  <c r="I136" i="144"/>
  <c r="I135" i="144"/>
  <c r="I134" i="144"/>
  <c r="I133" i="144"/>
  <c r="I132" i="144"/>
  <c r="I131" i="144"/>
  <c r="I130" i="144"/>
  <c r="I129" i="144"/>
  <c r="I128" i="144"/>
  <c r="I127" i="144"/>
  <c r="I126" i="144"/>
  <c r="I125" i="144"/>
  <c r="I124" i="144"/>
  <c r="I123" i="144"/>
  <c r="I122" i="144"/>
  <c r="I121" i="144"/>
  <c r="I120" i="144"/>
  <c r="I119" i="144"/>
  <c r="I118" i="144"/>
  <c r="I117" i="144"/>
  <c r="I116" i="144"/>
  <c r="I115" i="144"/>
  <c r="I114" i="144"/>
  <c r="I113" i="144"/>
  <c r="I112" i="144"/>
  <c r="I111" i="144"/>
  <c r="I110" i="144"/>
  <c r="I109" i="144"/>
  <c r="I108" i="144"/>
  <c r="I107" i="144"/>
  <c r="I106" i="144"/>
  <c r="I105" i="144"/>
  <c r="I104" i="144"/>
  <c r="I103" i="144"/>
  <c r="I102" i="144"/>
  <c r="I101" i="144"/>
  <c r="I100" i="144"/>
  <c r="I99" i="144"/>
  <c r="I98" i="144"/>
  <c r="I97" i="144"/>
  <c r="I96" i="144"/>
  <c r="I95" i="144"/>
  <c r="I94" i="144"/>
  <c r="I93" i="144"/>
  <c r="I92" i="144"/>
  <c r="I91" i="144"/>
  <c r="I90" i="144"/>
  <c r="I89" i="144"/>
  <c r="I88" i="144"/>
  <c r="I87" i="144"/>
  <c r="I86" i="144"/>
  <c r="I85" i="144"/>
  <c r="I84" i="144"/>
  <c r="I83" i="144"/>
  <c r="I82" i="144"/>
  <c r="I81" i="144"/>
  <c r="I80" i="144"/>
  <c r="I79" i="144"/>
  <c r="I78" i="144"/>
  <c r="I77" i="144"/>
  <c r="I76" i="144"/>
  <c r="I75" i="144"/>
  <c r="I74" i="144"/>
  <c r="I73" i="144"/>
  <c r="I72" i="144"/>
  <c r="I71" i="144"/>
  <c r="I70" i="144"/>
  <c r="I69" i="144"/>
  <c r="I68" i="144"/>
  <c r="I67" i="144"/>
  <c r="I66" i="144"/>
  <c r="I65" i="144"/>
  <c r="I64" i="144"/>
  <c r="I63" i="144"/>
  <c r="I62" i="144"/>
  <c r="I61" i="144"/>
  <c r="I60" i="144"/>
  <c r="I59" i="144"/>
  <c r="I58" i="144"/>
  <c r="I57" i="144"/>
  <c r="I56" i="144"/>
  <c r="I55" i="144"/>
  <c r="I54" i="144"/>
  <c r="I53" i="144"/>
  <c r="I52" i="144"/>
  <c r="I51" i="144"/>
  <c r="I50" i="144"/>
  <c r="I49" i="144"/>
  <c r="I48" i="144"/>
  <c r="I47" i="144"/>
  <c r="I46" i="144"/>
  <c r="I45" i="144"/>
  <c r="I44" i="144"/>
  <c r="I43" i="144"/>
  <c r="I42" i="144"/>
  <c r="I41" i="144"/>
  <c r="I40" i="144"/>
  <c r="I39" i="144"/>
  <c r="I38" i="144"/>
  <c r="I37" i="144"/>
  <c r="I36" i="144"/>
  <c r="I35" i="144"/>
  <c r="I34" i="144"/>
  <c r="I33" i="144"/>
  <c r="I32" i="144"/>
  <c r="I31" i="144"/>
  <c r="I30" i="144"/>
  <c r="I29" i="144"/>
  <c r="I28" i="144"/>
  <c r="I27" i="144"/>
  <c r="I26" i="144"/>
  <c r="I25" i="144"/>
  <c r="I24" i="144"/>
  <c r="I23" i="144"/>
  <c r="I22" i="144"/>
  <c r="I21" i="144"/>
  <c r="I20" i="144"/>
  <c r="I19" i="144"/>
  <c r="I18" i="144"/>
  <c r="I17" i="144"/>
  <c r="I16" i="144"/>
  <c r="I15" i="144"/>
  <c r="I14" i="144"/>
  <c r="I13" i="144"/>
  <c r="I12" i="144"/>
  <c r="I11" i="144"/>
  <c r="I10" i="144"/>
  <c r="I9" i="144"/>
  <c r="I8" i="144"/>
  <c r="I7" i="144"/>
  <c r="I6" i="144"/>
  <c r="I5" i="144"/>
  <c r="I4" i="144"/>
  <c r="I3" i="144"/>
  <c r="I2" i="144"/>
  <c r="U47" i="10"/>
  <c r="T47" i="10"/>
  <c r="U46" i="10"/>
  <c r="T46" i="10"/>
  <c r="U45" i="10"/>
  <c r="T45" i="10"/>
  <c r="U44" i="10"/>
  <c r="T44" i="10"/>
  <c r="G18" i="143"/>
  <c r="G182" i="142"/>
  <c r="G24" i="139"/>
  <c r="G62" i="138"/>
  <c r="G37" i="133"/>
  <c r="G148" i="141"/>
  <c r="G43" i="127"/>
  <c r="G100" i="126"/>
  <c r="U41" i="10"/>
  <c r="U42" i="10"/>
  <c r="U43" i="10"/>
  <c r="T41" i="10"/>
  <c r="T42" i="10"/>
  <c r="T43" i="10"/>
  <c r="H27" i="121"/>
  <c r="G29" i="120"/>
  <c r="G25" i="117"/>
  <c r="G16" i="116"/>
  <c r="G20" i="115"/>
  <c r="G24" i="114"/>
  <c r="I659" i="148" l="1"/>
  <c r="I391" i="144"/>
  <c r="I2241" i="151"/>
  <c r="U40" i="10"/>
  <c r="T40" i="10"/>
  <c r="U39" i="10"/>
  <c r="T39" i="10"/>
  <c r="G10" i="112"/>
  <c r="G21" i="111"/>
  <c r="G4" i="109"/>
  <c r="G14" i="108"/>
  <c r="G51" i="130"/>
  <c r="G4" i="106"/>
  <c r="G46" i="130"/>
  <c r="G9" i="79"/>
  <c r="G12" i="130"/>
  <c r="G5" i="130"/>
  <c r="G838" i="130" l="1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G2334" i="130" l="1"/>
  <c r="U38" i="10" l="1"/>
  <c r="T38" i="10"/>
  <c r="U37" i="10"/>
  <c r="T37" i="10"/>
  <c r="U36" i="10"/>
  <c r="T36" i="10"/>
  <c r="H5" i="105"/>
  <c r="G8" i="101"/>
  <c r="G7" i="99"/>
  <c r="U35" i="10"/>
  <c r="T35" i="10"/>
  <c r="U34" i="10"/>
  <c r="T34" i="10"/>
  <c r="U33" i="10"/>
  <c r="T33" i="10"/>
  <c r="T32" i="10"/>
  <c r="T31" i="10"/>
  <c r="U32" i="10"/>
  <c r="U31" i="10"/>
  <c r="U30" i="10"/>
  <c r="T30" i="10"/>
  <c r="G7" i="78"/>
  <c r="U29" i="10"/>
  <c r="T29" i="10"/>
  <c r="U28" i="10"/>
  <c r="T28" i="10"/>
  <c r="U27" i="10"/>
  <c r="T27" i="10"/>
  <c r="U14" i="10" l="1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U51" i="10" s="1"/>
  <c r="T3" i="10"/>
  <c r="T51" i="10" s="1"/>
  <c r="G4" i="100" l="1"/>
  <c r="G3" i="97"/>
  <c r="G4" i="97" s="1"/>
  <c r="G7" i="92"/>
  <c r="G8" i="92" s="1"/>
  <c r="G6" i="91"/>
  <c r="G5" i="81"/>
  <c r="G6" i="77"/>
  <c r="G5" i="73"/>
  <c r="G844" i="125" l="1"/>
  <c r="G843" i="125"/>
  <c r="G842" i="125"/>
  <c r="G540" i="125"/>
  <c r="G539" i="125"/>
  <c r="G538" i="125"/>
  <c r="G278" i="125"/>
  <c r="G277" i="125"/>
  <c r="G276" i="125"/>
  <c r="G275" i="125"/>
  <c r="G274" i="125"/>
  <c r="G60" i="125"/>
  <c r="G59" i="125"/>
  <c r="G58" i="125"/>
  <c r="G57" i="125"/>
  <c r="G56" i="125"/>
  <c r="G55" i="125"/>
  <c r="G54" i="125"/>
  <c r="G53" i="125"/>
  <c r="G52" i="125"/>
  <c r="G51" i="125"/>
  <c r="G47" i="125"/>
  <c r="G5" i="125"/>
  <c r="G4" i="125"/>
  <c r="G3" i="125"/>
  <c r="G2" i="125"/>
  <c r="G884" i="125" l="1"/>
  <c r="G5" i="93"/>
  <c r="G6" i="71" l="1"/>
  <c r="G7" i="71" s="1"/>
  <c r="H89" i="3" l="1"/>
  <c r="H6" i="3" s="1"/>
  <c r="D89" i="3" l="1"/>
  <c r="D6" i="3" s="1"/>
  <c r="K142" i="109" l="1"/>
  <c r="G2" i="57" l="1"/>
  <c r="G3" i="57" s="1"/>
  <c r="I2" i="24" l="1"/>
  <c r="G2" i="22"/>
  <c r="I2" i="94" l="1"/>
  <c r="G3" i="50" l="1"/>
  <c r="G3" i="61"/>
  <c r="I1280" i="99" l="1"/>
  <c r="G2" i="76"/>
  <c r="I2" i="66" l="1"/>
  <c r="G3" i="63" l="1"/>
  <c r="G2" i="67" l="1"/>
  <c r="I2" i="28" l="1"/>
  <c r="G3" i="26" l="1"/>
  <c r="I4" i="9"/>
  <c r="I2" i="58" l="1"/>
  <c r="I2" i="56"/>
  <c r="I2" i="30" l="1"/>
  <c r="I4" i="52" l="1"/>
  <c r="G2" i="32" l="1"/>
  <c r="I2" i="19"/>
  <c r="I2" i="17"/>
  <c r="I2" i="16" l="1"/>
</calcChain>
</file>

<file path=xl/sharedStrings.xml><?xml version="1.0" encoding="utf-8"?>
<sst xmlns="http://schemas.openxmlformats.org/spreadsheetml/2006/main" count="64194" uniqueCount="10917">
  <si>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</si>
  <si>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</si>
  <si>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</si>
  <si>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</si>
  <si>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</si>
  <si>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</si>
  <si>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</si>
  <si>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</si>
  <si>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</si>
  <si>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</si>
  <si>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</si>
  <si>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</si>
  <si>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</si>
  <si>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</si>
  <si>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</si>
  <si>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</si>
  <si>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</si>
  <si>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</si>
  <si>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</si>
  <si>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</si>
  <si>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</si>
  <si>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</si>
  <si>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</si>
  <si>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</si>
  <si>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</si>
  <si>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</si>
  <si>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</si>
  <si>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</si>
  <si>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</si>
  <si>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</si>
  <si>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</si>
  <si>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</si>
  <si>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</si>
  <si>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</si>
  <si>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</si>
  <si>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</si>
  <si>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</si>
  <si>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</si>
  <si>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</si>
  <si>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</si>
  <si>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</si>
  <si>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</si>
  <si>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</si>
  <si>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</si>
  <si>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</si>
  <si>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</si>
  <si>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</si>
  <si>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</si>
  <si>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</si>
  <si>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</si>
  <si>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</si>
  <si>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</si>
  <si>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</si>
  <si>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</si>
  <si>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</si>
  <si>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</si>
  <si>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</si>
  <si>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</si>
  <si>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</si>
  <si>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</si>
  <si>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</si>
  <si>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</si>
  <si>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</si>
  <si>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</si>
  <si>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</si>
  <si>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</si>
  <si>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</si>
  <si>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2013</t>
  </si>
  <si>
    <t>50007</t>
  </si>
  <si>
    <t>FUNDACIO BOSCH I GIMPERA MODIF.NUM.</t>
  </si>
  <si>
    <t>G08906653</t>
  </si>
  <si>
    <t>0</t>
  </si>
  <si>
    <t>102350</t>
  </si>
  <si>
    <t>KONICA MINOLTA MINOLTA SPAIN S</t>
  </si>
  <si>
    <t>A81069197</t>
  </si>
  <si>
    <t>103049</t>
  </si>
  <si>
    <t>CARBUROS METALICOS SA CARBUROS META</t>
  </si>
  <si>
    <t>A08015646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</si>
  <si>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</si>
  <si>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</si>
  <si>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</si>
  <si>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</si>
  <si>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</si>
  <si>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</si>
  <si>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2575QU00223000</t>
  </si>
  <si>
    <t>2565BI00175000</t>
  </si>
  <si>
    <t>2565BI00167000</t>
  </si>
  <si>
    <t>2014</t>
  </si>
  <si>
    <t>100881</t>
  </si>
  <si>
    <t>OFFICE DEPOT SL OFFICE DEPOT</t>
  </si>
  <si>
    <t>B80441306</t>
  </si>
  <si>
    <t>105866</t>
  </si>
  <si>
    <t>SIGMA ALDRICH QUMICA SL</t>
  </si>
  <si>
    <t>B79184115</t>
  </si>
  <si>
    <t>2595FA00247000</t>
  </si>
  <si>
    <t>105956</t>
  </si>
  <si>
    <t>A86458643</t>
  </si>
  <si>
    <t>102525</t>
  </si>
  <si>
    <t>SECURITAS SEGURIDAD ESPAÑA SA SECUR</t>
  </si>
  <si>
    <t>A79252219</t>
  </si>
  <si>
    <t>37080000322000</t>
  </si>
  <si>
    <t>102708</t>
  </si>
  <si>
    <t>LIFE TECHNOLOGIES SA APPLIED/INVITR</t>
  </si>
  <si>
    <t>A28139434</t>
  </si>
  <si>
    <t>37180000326000</t>
  </si>
  <si>
    <t>103006</t>
  </si>
  <si>
    <t>AL AIR LIQUIDE ESPAÑA SA AL AIR LIQ</t>
  </si>
  <si>
    <t>A28016814</t>
  </si>
  <si>
    <t>101819</t>
  </si>
  <si>
    <t>FOTOCOPIAS DIAGONAL SL FOTOC. DIAGO</t>
  </si>
  <si>
    <t>B58094194</t>
  </si>
  <si>
    <t>37190000329000</t>
  </si>
  <si>
    <t>102015</t>
  </si>
  <si>
    <t>ALVIN NETWORKS SL ALVIN NETWORKS</t>
  </si>
  <si>
    <t>B60152105</t>
  </si>
  <si>
    <t>102025</t>
  </si>
  <si>
    <t>VWR INTERNATIONAL EUROLAB SL VWR IN</t>
  </si>
  <si>
    <t>B08362089</t>
  </si>
  <si>
    <t>2575QU00219000</t>
  </si>
  <si>
    <t>102843</t>
  </si>
  <si>
    <t>CANON ESPAÑA SA OCE ESPAÑA CANON ES</t>
  </si>
  <si>
    <t>A28122125</t>
  </si>
  <si>
    <t>100C0001818000</t>
  </si>
  <si>
    <t>101979</t>
  </si>
  <si>
    <t>SG SERVICIOS HOSPITALARIOS SL SG SE</t>
  </si>
  <si>
    <t>B59076828</t>
  </si>
  <si>
    <t>102006</t>
  </si>
  <si>
    <t>B08924458</t>
  </si>
  <si>
    <t>200629</t>
  </si>
  <si>
    <t>37190000327000</t>
  </si>
  <si>
    <t>50002</t>
  </si>
  <si>
    <t>FUNDACIO PARC CIENTIFIC BARCELONA P</t>
  </si>
  <si>
    <t>G61482832</t>
  </si>
  <si>
    <t>2574QU00206000</t>
  </si>
  <si>
    <t>102782</t>
  </si>
  <si>
    <t>MERCK CHEMICALS AND LIFE SCIENCE, S</t>
  </si>
  <si>
    <t>A28289247</t>
  </si>
  <si>
    <t>102868</t>
  </si>
  <si>
    <t>LABORATORIOS CONDA SA LABORAT. COND</t>
  </si>
  <si>
    <t>A28090819</t>
  </si>
  <si>
    <t>200677</t>
  </si>
  <si>
    <t>CHARLES RIVER LABORATORIES FRANCE</t>
  </si>
  <si>
    <t>2655EC00911000</t>
  </si>
  <si>
    <t>102752</t>
  </si>
  <si>
    <t>ONDA RADIO SA ONDA RADIO SA</t>
  </si>
  <si>
    <t>A58375940</t>
  </si>
  <si>
    <t>102856</t>
  </si>
  <si>
    <t>A28368132</t>
  </si>
  <si>
    <t>25730000200217</t>
  </si>
  <si>
    <t>107424</t>
  </si>
  <si>
    <t>DDBIOLAB, S.L.</t>
  </si>
  <si>
    <t>B66238197</t>
  </si>
  <si>
    <t>26330000297000</t>
  </si>
  <si>
    <t>504678</t>
  </si>
  <si>
    <t>F.CONCEJO SCP</t>
  </si>
  <si>
    <t>J60541919</t>
  </si>
  <si>
    <t>10020000008000</t>
  </si>
  <si>
    <t>2536DR00601000</t>
  </si>
  <si>
    <t>100864</t>
  </si>
  <si>
    <t>SUMINIST.GRALS.OFICIN.REY CENTER SL</t>
  </si>
  <si>
    <t>B64498298</t>
  </si>
  <si>
    <t>37290000331000</t>
  </si>
  <si>
    <t>101166</t>
  </si>
  <si>
    <t>NIEMON IMPRESSIONS SL NIEMON IMPRES</t>
  </si>
  <si>
    <t>B62870217</t>
  </si>
  <si>
    <t>101202</t>
  </si>
  <si>
    <t>CONCESIONES DE RESTAURANTES Y BARES</t>
  </si>
  <si>
    <t>B60685666</t>
  </si>
  <si>
    <t>100769</t>
  </si>
  <si>
    <t>B84498955</t>
  </si>
  <si>
    <t>2575QU00221000</t>
  </si>
  <si>
    <t>105824</t>
  </si>
  <si>
    <t>ATRIAN TECHNICAL SERVICES S.A.</t>
  </si>
  <si>
    <t>A58567033</t>
  </si>
  <si>
    <t>2015</t>
  </si>
  <si>
    <t>2574FI00205000</t>
  </si>
  <si>
    <t>37480000346001</t>
  </si>
  <si>
    <t>26230000285000</t>
  </si>
  <si>
    <t>100614</t>
  </si>
  <si>
    <t>LABBOX LABWARE SL LABBOX LABWARE</t>
  </si>
  <si>
    <t>B63950240</t>
  </si>
  <si>
    <t>2634ED01900000</t>
  </si>
  <si>
    <t>2625PS00294000</t>
  </si>
  <si>
    <t>2624PS00290000</t>
  </si>
  <si>
    <t>101312</t>
  </si>
  <si>
    <t>SUDELAB SL SUDELAB SL</t>
  </si>
  <si>
    <t>B63276778</t>
  </si>
  <si>
    <t>101414</t>
  </si>
  <si>
    <t>SCHARLAB SL SCHARLAB SL</t>
  </si>
  <si>
    <t>B63048540</t>
  </si>
  <si>
    <t>101529</t>
  </si>
  <si>
    <t>NIRCO SL</t>
  </si>
  <si>
    <t>B58786096</t>
  </si>
  <si>
    <t>101704</t>
  </si>
  <si>
    <t>ROCHE DIAGNOSTICS SL ROCHE DIAGNOST</t>
  </si>
  <si>
    <t>B61503355</t>
  </si>
  <si>
    <t>2565BI00171000</t>
  </si>
  <si>
    <t>101938</t>
  </si>
  <si>
    <t>GESTORA DE RESIDUS SANITARIS SL GES</t>
  </si>
  <si>
    <t>B60021383</t>
  </si>
  <si>
    <t>102412</t>
  </si>
  <si>
    <t>LABCLINICS SA LABCLINICS SA</t>
  </si>
  <si>
    <t>A58118928</t>
  </si>
  <si>
    <t>102481</t>
  </si>
  <si>
    <t>BIO-RAD LABORATORIES SA BIO-RAD LAB</t>
  </si>
  <si>
    <t>A79389920</t>
  </si>
  <si>
    <t>38490001717000</t>
  </si>
  <si>
    <t>102676</t>
  </si>
  <si>
    <t>A58295031</t>
  </si>
  <si>
    <t>102712</t>
  </si>
  <si>
    <t>EDEN SPRINGS ESPAÑA SAU EDEN SPRING</t>
  </si>
  <si>
    <t>A62247879</t>
  </si>
  <si>
    <t>102743</t>
  </si>
  <si>
    <t>LIBRERIA ESTUDIO SA LIBRERIA ESTUDI</t>
  </si>
  <si>
    <t>A08716748</t>
  </si>
  <si>
    <t>104256</t>
  </si>
  <si>
    <t>B08010118</t>
  </si>
  <si>
    <t>107695</t>
  </si>
  <si>
    <t>AGILENT TECHNOLOGIES SPAIN S L</t>
  </si>
  <si>
    <t>B86907128</t>
  </si>
  <si>
    <t>505156</t>
  </si>
  <si>
    <t>IBEREXPRESS LOGISTIC SL IBEREXPRESS</t>
  </si>
  <si>
    <t>B62299953</t>
  </si>
  <si>
    <t>2565BI00169000</t>
  </si>
  <si>
    <t>2654EC00137000</t>
  </si>
  <si>
    <t>26130000276000</t>
  </si>
  <si>
    <t>25730000200000</t>
  </si>
  <si>
    <t>102395</t>
  </si>
  <si>
    <t>CULTEK SL CULTEK SL</t>
  </si>
  <si>
    <t>B28442135</t>
  </si>
  <si>
    <t>2594FA00244000</t>
  </si>
  <si>
    <t>2595FA00253000</t>
  </si>
  <si>
    <t>2564BI00163000</t>
  </si>
  <si>
    <t>25730000203000</t>
  </si>
  <si>
    <t>101896</t>
  </si>
  <si>
    <t>B58790122</t>
  </si>
  <si>
    <t>2575QU00915000</t>
  </si>
  <si>
    <t>2565BI00181000</t>
  </si>
  <si>
    <t>103202</t>
  </si>
  <si>
    <t>QUIMIVITA SA QUIMIVITA SA</t>
  </si>
  <si>
    <t>A08153991</t>
  </si>
  <si>
    <t>13091421</t>
  </si>
  <si>
    <t>100A0001124000</t>
  </si>
  <si>
    <t>102120</t>
  </si>
  <si>
    <t>PONT REYES INFORMATICA SL PONT REYE</t>
  </si>
  <si>
    <t>B59434035</t>
  </si>
  <si>
    <t>2595FA00249000</t>
  </si>
  <si>
    <t>2535DR00141000</t>
  </si>
  <si>
    <t>50001</t>
  </si>
  <si>
    <t>COL.LEGI RAIMON PENYAFORT COL. PENY</t>
  </si>
  <si>
    <t>Q0868077I</t>
  </si>
  <si>
    <t>100617</t>
  </si>
  <si>
    <t>LINEALAB SL LINEALAB SCHOTT</t>
  </si>
  <si>
    <t>B63935951</t>
  </si>
  <si>
    <t>25730000200227</t>
  </si>
  <si>
    <t>103189</t>
  </si>
  <si>
    <t>A08244568</t>
  </si>
  <si>
    <t>100910</t>
  </si>
  <si>
    <t>SUMINISTROS GRALES LABORATORIOS SL</t>
  </si>
  <si>
    <t>B63479752</t>
  </si>
  <si>
    <t>26130000271000</t>
  </si>
  <si>
    <t>2565GE00187000</t>
  </si>
  <si>
    <t>2575FI00211000</t>
  </si>
  <si>
    <t>37880000410000</t>
  </si>
  <si>
    <t>106511</t>
  </si>
  <si>
    <t>TALLER D'HISTORIA DE GRACIA</t>
  </si>
  <si>
    <t>G60573219</t>
  </si>
  <si>
    <t>24/15</t>
  </si>
  <si>
    <t>504879</t>
  </si>
  <si>
    <t>MARCIAL PONS LIBRERO SL MARCIAL PON</t>
  </si>
  <si>
    <t>B82947326</t>
  </si>
  <si>
    <t>TOTAL</t>
  </si>
  <si>
    <t>14038950</t>
  </si>
  <si>
    <t>sept-15</t>
  </si>
  <si>
    <t>504534</t>
  </si>
  <si>
    <t>FUNDACIO MUTUA DE TERRASSA</t>
  </si>
  <si>
    <t>G62331673</t>
  </si>
  <si>
    <t>W15-00866</t>
  </si>
  <si>
    <t>101418</t>
  </si>
  <si>
    <t>FRANC MOBILIARI D'OFICINA SL FRANC</t>
  </si>
  <si>
    <t>B62404850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</si>
  <si>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</si>
  <si>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</si>
  <si>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</si>
  <si>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</si>
  <si>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</si>
  <si>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t>ENVIGO RMS SPAIN SL</t>
  </si>
  <si>
    <t>2536DR00130000</t>
  </si>
  <si>
    <t>I15/210</t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</si>
  <si>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</si>
  <si>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>2012</t>
  </si>
  <si>
    <t>2011</t>
  </si>
  <si>
    <t xml:space="preserve"> </t>
  </si>
  <si>
    <t xml:space="preserve">                                                                            </t>
  </si>
  <si>
    <t xml:space="preserve">                                                               </t>
  </si>
  <si>
    <t xml:space="preserve">                                                                                                                                                   </t>
  </si>
  <si>
    <t>2010</t>
  </si>
  <si>
    <t>90038918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</si>
  <si>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</si>
  <si>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</si>
  <si>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t>JANVIER LABS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</si>
  <si>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</si>
  <si>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</si>
  <si>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</si>
  <si>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F</t>
  </si>
  <si>
    <t>A</t>
  </si>
  <si>
    <t>25730000200212</t>
  </si>
  <si>
    <t>2016</t>
  </si>
  <si>
    <t>R/30</t>
  </si>
  <si>
    <t>108525</t>
  </si>
  <si>
    <t>HEWLETT  P  SERVICIOS ESPAÑA SL</t>
  </si>
  <si>
    <t>B82591470</t>
  </si>
  <si>
    <t>7710906</t>
  </si>
  <si>
    <t>4200079427</t>
  </si>
  <si>
    <t>10020001846000</t>
  </si>
  <si>
    <t>202175</t>
  </si>
  <si>
    <t>RYANAIR</t>
  </si>
  <si>
    <t>1800206745</t>
  </si>
  <si>
    <t>100134</t>
  </si>
  <si>
    <t>GUASOS SCCL GUASOS SCCL</t>
  </si>
  <si>
    <t>F43365964</t>
  </si>
  <si>
    <t>52409</t>
  </si>
  <si>
    <t>301066</t>
  </si>
  <si>
    <t>NATURE PUBLISHING GROUP</t>
  </si>
  <si>
    <t>AD5012055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</si>
  <si>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</si>
  <si>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950670535</t>
  </si>
  <si>
    <t>950628830</t>
  </si>
  <si>
    <t>4200017108</t>
  </si>
  <si>
    <t>500738</t>
  </si>
  <si>
    <t>GOMA QUINTILLA HERMINIA</t>
  </si>
  <si>
    <t>36930141F</t>
  </si>
  <si>
    <t>10010000005000</t>
  </si>
  <si>
    <t>800544</t>
  </si>
  <si>
    <t>CONSORCI ADMIN.OBERTA DE CATALUNYA</t>
  </si>
  <si>
    <t>Q0801175A</t>
  </si>
  <si>
    <t>7711533</t>
  </si>
  <si>
    <t>7711278</t>
  </si>
  <si>
    <t>37080001933000</t>
  </si>
  <si>
    <t>2016-32.061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</si>
  <si>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</si>
  <si>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</si>
  <si>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PISTA CERO SL</t>
  </si>
  <si>
    <t>505436</t>
  </si>
  <si>
    <t>A60109188</t>
  </si>
  <si>
    <t>10010001561002</t>
  </si>
  <si>
    <t>2595FA02037000</t>
  </si>
  <si>
    <t>2585MA00920000</t>
  </si>
  <si>
    <t>2635ED00306000</t>
  </si>
  <si>
    <t>N</t>
  </si>
  <si>
    <t>2534DR00121000</t>
  </si>
  <si>
    <t>160769</t>
  </si>
  <si>
    <t>160757</t>
  </si>
  <si>
    <t>160756</t>
  </si>
  <si>
    <t>160755</t>
  </si>
  <si>
    <t>2565BI00173000</t>
  </si>
  <si>
    <t>102370</t>
  </si>
  <si>
    <t>B28954170</t>
  </si>
  <si>
    <t>101986</t>
  </si>
  <si>
    <t>GRANJA CUNICOLA SAN BERNARDO, S.L.</t>
  </si>
  <si>
    <t>B31286693</t>
  </si>
  <si>
    <t>I16/45</t>
  </si>
  <si>
    <t>101564</t>
  </si>
  <si>
    <t>TOT IMPRESSIO SL</t>
  </si>
  <si>
    <t>B60885746</t>
  </si>
  <si>
    <t>101410</t>
  </si>
  <si>
    <t>MANANTIAL DE SALUD SL</t>
  </si>
  <si>
    <t>B61473120</t>
  </si>
  <si>
    <t>26330000301000</t>
  </si>
  <si>
    <t>102210</t>
  </si>
  <si>
    <t>ACOFARMA DISTRIBUCIÓN S.A.</t>
  </si>
  <si>
    <t>A81665945</t>
  </si>
  <si>
    <t>35577</t>
  </si>
  <si>
    <t>4200102661</t>
  </si>
  <si>
    <t>25730000200247</t>
  </si>
  <si>
    <t>2575QU02072000</t>
  </si>
  <si>
    <t>2565GE02064000</t>
  </si>
  <si>
    <t>2565BI01975000</t>
  </si>
  <si>
    <t>25930000240000</t>
  </si>
  <si>
    <t>2516GH00095000</t>
  </si>
  <si>
    <t>504742</t>
  </si>
  <si>
    <t>MUSICS DE GIRONA SCCL</t>
  </si>
  <si>
    <t>F17459991</t>
  </si>
  <si>
    <t>A103715</t>
  </si>
  <si>
    <t>109214</t>
  </si>
  <si>
    <t>B66646514</t>
  </si>
  <si>
    <t>102940</t>
  </si>
  <si>
    <t>MIELE SA</t>
  </si>
  <si>
    <t>A28168128</t>
  </si>
  <si>
    <t>DR56461097</t>
  </si>
  <si>
    <t>4200120975</t>
  </si>
  <si>
    <t>102046</t>
  </si>
  <si>
    <t>CENTRE VETERINARI DE VIC SL CENTAUR</t>
  </si>
  <si>
    <t>B59046326</t>
  </si>
  <si>
    <t>2585MA02069000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</si>
  <si>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</si>
  <si>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2515GH01968002</t>
  </si>
  <si>
    <t>COFELY ESPAÑA SA-ENGIE</t>
  </si>
  <si>
    <t>2525FL01945000</t>
  </si>
  <si>
    <t>104060</t>
  </si>
  <si>
    <t>ARVAL SERVICE LEASE SA</t>
  </si>
  <si>
    <t>A81573479</t>
  </si>
  <si>
    <t>2015054011</t>
  </si>
  <si>
    <t>2595FA02036001</t>
  </si>
  <si>
    <t>109345</t>
  </si>
  <si>
    <t>MED EGARA SERVEIS SL</t>
  </si>
  <si>
    <t>B66732348</t>
  </si>
  <si>
    <t>2525FL00104000</t>
  </si>
  <si>
    <t>0000020217</t>
  </si>
  <si>
    <t>101440</t>
  </si>
  <si>
    <t>PROMEGA BIOTECH IBERICA SL PROMEGA</t>
  </si>
  <si>
    <t>B63699631</t>
  </si>
  <si>
    <t>38480001521000</t>
  </si>
  <si>
    <t>2515GH01968000</t>
  </si>
  <si>
    <t>2016-06-919</t>
  </si>
  <si>
    <t>2565BI01976000</t>
  </si>
  <si>
    <t>2575QU02070000</t>
  </si>
  <si>
    <t>102488</t>
  </si>
  <si>
    <t>AMIDATA SAU RS AMIDATA SAU</t>
  </si>
  <si>
    <t>A78913993</t>
  </si>
  <si>
    <t>102045</t>
  </si>
  <si>
    <t>EDICIONES GRAFICAS REY SL EDIC GRAF</t>
  </si>
  <si>
    <t>B59062091</t>
  </si>
  <si>
    <t>2625PS02085000</t>
  </si>
  <si>
    <t>2565BI01975003</t>
  </si>
  <si>
    <r>
      <t>registrades en el mes de juliol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</si>
  <si>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</si>
  <si>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</si>
  <si>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t>FV16001158 DR. PONS</t>
  </si>
  <si>
    <t>4200117828</t>
  </si>
  <si>
    <t>2575QU02072002</t>
  </si>
  <si>
    <t>FV16_003927 DR. PONS</t>
  </si>
  <si>
    <t>4200126204</t>
  </si>
  <si>
    <t>FV16_003926 DR. PONS</t>
  </si>
  <si>
    <t>4200123810</t>
  </si>
  <si>
    <t>2575QU02072001</t>
  </si>
  <si>
    <t>38300000701000</t>
  </si>
  <si>
    <t>201650123</t>
  </si>
  <si>
    <t>2595FA02036000</t>
  </si>
  <si>
    <t>504890</t>
  </si>
  <si>
    <t>A EVENTS TAFI SL RESTAURANTE DEL CI</t>
  </si>
  <si>
    <t>B63876841</t>
  </si>
  <si>
    <t>CL-019216</t>
  </si>
  <si>
    <t>2016-07-924</t>
  </si>
  <si>
    <t>16071832</t>
  </si>
  <si>
    <t>109551</t>
  </si>
  <si>
    <t>THERMO FISHER DIAGNOSTICS SLU</t>
  </si>
  <si>
    <t>B62014485</t>
  </si>
  <si>
    <t>102359</t>
  </si>
  <si>
    <t>METRO ELECTRONICA SL METRO ELECTRON</t>
  </si>
  <si>
    <t>B08868358</t>
  </si>
  <si>
    <t>102152</t>
  </si>
  <si>
    <t>SISTEMAS KALAMAZOO SLU</t>
  </si>
  <si>
    <t>B28279511</t>
  </si>
  <si>
    <t>BE0256</t>
  </si>
  <si>
    <t>2536DR01829000</t>
  </si>
  <si>
    <t>I16/166</t>
  </si>
  <si>
    <t>2595FA02035000</t>
  </si>
  <si>
    <t>103206</t>
  </si>
  <si>
    <t>ELIS MANOMATIC SA</t>
  </si>
  <si>
    <t>A08205056</t>
  </si>
  <si>
    <t>Estat N:</t>
  </si>
  <si>
    <t>Factures pendents de revisió</t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</si>
  <si>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</si>
  <si>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t>2514GH00081000</t>
  </si>
  <si>
    <t>2515GH01966000</t>
  </si>
  <si>
    <t>505582</t>
  </si>
  <si>
    <t>MTV MISSATGERIA MISSATGERIA TRANSPO</t>
  </si>
  <si>
    <t>A62921093</t>
  </si>
  <si>
    <t>161868</t>
  </si>
  <si>
    <t>4200115690</t>
  </si>
  <si>
    <t>394224</t>
  </si>
  <si>
    <t>2526FL00112000</t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</si>
  <si>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</si>
  <si>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t/>
  </si>
  <si>
    <t>FISHER SCIENTIFIC SL</t>
  </si>
  <si>
    <t>2024CS02093000</t>
  </si>
  <si>
    <t>THERMO FISHER SCIENTIFIC SLU</t>
  </si>
  <si>
    <t>7266</t>
  </si>
  <si>
    <t>37300000339000</t>
  </si>
  <si>
    <t>0002105721</t>
  </si>
  <si>
    <t>EFV23334</t>
  </si>
  <si>
    <t>Z16001341</t>
  </si>
  <si>
    <t>107574</t>
  </si>
  <si>
    <t>FUNDACIO MEDICINA FETAL BARCELONA</t>
  </si>
  <si>
    <t>G65914657</t>
  </si>
  <si>
    <t>N0.:W16-001051</t>
  </si>
  <si>
    <t>510726</t>
  </si>
  <si>
    <t>PEREZ FERNANDEZ MARIA REYES</t>
  </si>
  <si>
    <t>38793371F</t>
  </si>
  <si>
    <t>19/16.</t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</si>
  <si>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</si>
  <si>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t>2595FA02034000</t>
  </si>
  <si>
    <t>69373</t>
  </si>
  <si>
    <t>25130000076000</t>
  </si>
  <si>
    <t>CL-0262.16</t>
  </si>
  <si>
    <t>CL-0254.16</t>
  </si>
  <si>
    <t>CL-0250.16</t>
  </si>
  <si>
    <t>202853</t>
  </si>
  <si>
    <t>MOTEL ONE BELGIUM SPRL</t>
  </si>
  <si>
    <t>3221469</t>
  </si>
  <si>
    <t>47345</t>
  </si>
  <si>
    <t>100805</t>
  </si>
  <si>
    <t>B63510101</t>
  </si>
  <si>
    <t>2625PS02086001</t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</si>
  <si>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</si>
  <si>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t>505392</t>
  </si>
  <si>
    <t>AUTOCARES RAVIGO SL AUTOCARES RAVIG</t>
  </si>
  <si>
    <t>B08469660</t>
  </si>
  <si>
    <t>2565BI01973000</t>
  </si>
  <si>
    <t>1500</t>
  </si>
  <si>
    <t>100304</t>
  </si>
  <si>
    <t>FOTOCOPIES 34 SCP</t>
  </si>
  <si>
    <t>J62657572</t>
  </si>
  <si>
    <t>10020000007000</t>
  </si>
  <si>
    <t>2655EC02012000</t>
  </si>
  <si>
    <t>25930000240001</t>
  </si>
  <si>
    <t>102709</t>
  </si>
  <si>
    <t>BECTON DICKINSON SA BECTON DICKINSO</t>
  </si>
  <si>
    <t>A50140706</t>
  </si>
  <si>
    <t>2615CS00885000</t>
  </si>
  <si>
    <t>2525FL00107000</t>
  </si>
  <si>
    <t>26530000136000</t>
  </si>
  <si>
    <t>2605CS02080000</t>
  </si>
  <si>
    <t>2575FI02052000</t>
  </si>
  <si>
    <t>2605CS02081000</t>
  </si>
  <si>
    <t>2615CS00279000</t>
  </si>
  <si>
    <t>100B0001765000</t>
  </si>
  <si>
    <t>2605CS02079000</t>
  </si>
  <si>
    <t>2525FL01944000</t>
  </si>
  <si>
    <t>2625PS02086000</t>
  </si>
  <si>
    <t>26330000300000</t>
  </si>
  <si>
    <t>2564GE00164000</t>
  </si>
  <si>
    <t>25630000158000</t>
  </si>
  <si>
    <t>101174</t>
  </si>
  <si>
    <t>CYMIT QUIMICA SL CYMIT QUIMICA S</t>
  </si>
  <si>
    <t>B62744099</t>
  </si>
  <si>
    <t>16208605</t>
  </si>
  <si>
    <t>2635ED02022000</t>
  </si>
  <si>
    <t>2575FI02051000</t>
  </si>
  <si>
    <t>2525FL01946000</t>
  </si>
  <si>
    <t>102985</t>
  </si>
  <si>
    <t>PROCLINIC SA PROCLINIC SA</t>
  </si>
  <si>
    <t>A08820953</t>
  </si>
  <si>
    <t>102619</t>
  </si>
  <si>
    <t>SEMAE ACQUAJET SL</t>
  </si>
  <si>
    <t>B06304984</t>
  </si>
  <si>
    <t>2615CS00877000</t>
  </si>
  <si>
    <t>37880001333000</t>
  </si>
  <si>
    <t>2655EC00142000</t>
  </si>
  <si>
    <t>2625PS02084000</t>
  </si>
  <si>
    <t>2655EC02010000</t>
  </si>
  <si>
    <t>505281</t>
  </si>
  <si>
    <t>JACQUES CATERING SL JACQUES CATERIN</t>
  </si>
  <si>
    <t>B60574787</t>
  </si>
  <si>
    <t>7</t>
  </si>
  <si>
    <t>700.140.126</t>
  </si>
  <si>
    <t>108335</t>
  </si>
  <si>
    <t>CAXIER EDICIONS SL</t>
  </si>
  <si>
    <t>B66411828</t>
  </si>
  <si>
    <t>901932</t>
  </si>
  <si>
    <t>CANO JARABO DANIEL METALISTERIA</t>
  </si>
  <si>
    <t>53074032Z</t>
  </si>
  <si>
    <t>2524FL00103000</t>
  </si>
  <si>
    <t>512233</t>
  </si>
  <si>
    <t>FCC AMBITO, S.A.</t>
  </si>
  <si>
    <t>A28900975</t>
  </si>
  <si>
    <t>16/1C79-01/13500</t>
  </si>
  <si>
    <t>100511</t>
  </si>
  <si>
    <t>RICOH ESPAÑA SLU RICOH ESPAÑA SL</t>
  </si>
  <si>
    <t>B82080177</t>
  </si>
  <si>
    <t>10020000017000</t>
  </si>
  <si>
    <t>103004</t>
  </si>
  <si>
    <t>EL CORTE INGLES SA EL CORTE INGLES</t>
  </si>
  <si>
    <t>A28017895</t>
  </si>
  <si>
    <t>105177</t>
  </si>
  <si>
    <t>INTERIO SOLUCIONES INTERIO PARA ESP</t>
  </si>
  <si>
    <t>B65122566</t>
  </si>
  <si>
    <t>504950</t>
  </si>
  <si>
    <t>UNIBAR COLECTIVIDADES 2005 SLU</t>
  </si>
  <si>
    <t>B63952295</t>
  </si>
  <si>
    <t>103145</t>
  </si>
  <si>
    <t>FREIXANET-LLIBRES SA FREIXANET</t>
  </si>
  <si>
    <t>A08634230</t>
  </si>
  <si>
    <t>105954</t>
  </si>
  <si>
    <t>TEKNOKROMA ANALITICA, SA</t>
  </si>
  <si>
    <t>A08541468</t>
  </si>
  <si>
    <t>2576FI01676000</t>
  </si>
  <si>
    <t>C</t>
  </si>
  <si>
    <t>2625PS02085002</t>
  </si>
  <si>
    <t>2575QU02071222</t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</si>
  <si>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</si>
  <si>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t>Facultat de Dret</t>
  </si>
  <si>
    <t>Facultat d'Educació</t>
  </si>
  <si>
    <t>Facultat de Farmàcia i Ciències de l'Alimentació</t>
  </si>
  <si>
    <t>Facultat de Filologia</t>
  </si>
  <si>
    <t>Facultat de Geografia i Història i Facultat de Filosofia</t>
  </si>
  <si>
    <t>Facultat de Física i Facultat de Química</t>
  </si>
  <si>
    <t>Facultat de Matemàtiques i Informàtica</t>
  </si>
  <si>
    <t>Facultat de Medicina i Ciències de la Salut</t>
  </si>
  <si>
    <t>Facultat de Psicologia i de Campus de Mundet</t>
  </si>
  <si>
    <t>902956</t>
  </si>
  <si>
    <t>FERNANDEZ BLANCO ABEL</t>
  </si>
  <si>
    <t>52622162W</t>
  </si>
  <si>
    <t>08035</t>
  </si>
  <si>
    <t>08034</t>
  </si>
  <si>
    <t>2584MA00235000</t>
  </si>
  <si>
    <t>2614CS02096000</t>
  </si>
  <si>
    <t>2614CS02095000</t>
  </si>
  <si>
    <t>2655EC02011000</t>
  </si>
  <si>
    <t>Facultat de Biologia i Facultat de Ciències de la Terra</t>
  </si>
  <si>
    <t>2017</t>
  </si>
  <si>
    <t>2525FL01947000</t>
  </si>
  <si>
    <t>2585MA00236000</t>
  </si>
  <si>
    <t>37080001485000</t>
  </si>
  <si>
    <t>37080001825000</t>
  </si>
  <si>
    <t>26030000256000</t>
  </si>
  <si>
    <t>2565BI01974000</t>
  </si>
  <si>
    <t>102137</t>
  </si>
  <si>
    <t>MICROGESTIO SL MICROGESTIO SL</t>
  </si>
  <si>
    <t>B58376690</t>
  </si>
  <si>
    <t>4090415714</t>
  </si>
  <si>
    <t>4200072350</t>
  </si>
  <si>
    <t>4090415713</t>
  </si>
  <si>
    <t>4090415712</t>
  </si>
  <si>
    <t>2575QU02071000</t>
  </si>
  <si>
    <t>904481</t>
  </si>
  <si>
    <t>23817880T</t>
  </si>
  <si>
    <t>002/2017</t>
  </si>
  <si>
    <t>2655EC02009000</t>
  </si>
  <si>
    <t>505341</t>
  </si>
  <si>
    <t>DHL EXPRESS SERVICIOS SL</t>
  </si>
  <si>
    <t>B20861282</t>
  </si>
  <si>
    <t>25830000230000</t>
  </si>
  <si>
    <t>25830000231000</t>
  </si>
  <si>
    <t>504400</t>
  </si>
  <si>
    <t>FEDERAL EXPRESS CORPORATION FEDEX E</t>
  </si>
  <si>
    <t>W4002998E</t>
  </si>
  <si>
    <t>ASSOCIATION PSYCHOLOGICAL SCIENCE</t>
  </si>
  <si>
    <t>2505BA01935000</t>
  </si>
  <si>
    <t>2586MA01128000</t>
  </si>
  <si>
    <t>60973737</t>
  </si>
  <si>
    <t>C4563</t>
  </si>
  <si>
    <t>800128</t>
  </si>
  <si>
    <t>UNIVERSITAT DE LES ILLES BALEARS</t>
  </si>
  <si>
    <t>Q0718001A</t>
  </si>
  <si>
    <t>201600832</t>
  </si>
  <si>
    <t>603544</t>
  </si>
  <si>
    <t>CAULFIELD CARLOTA</t>
  </si>
  <si>
    <t>SV290715</t>
  </si>
  <si>
    <t>54688</t>
  </si>
  <si>
    <t>850152731</t>
  </si>
  <si>
    <t>106365</t>
  </si>
  <si>
    <t>CREUP</t>
  </si>
  <si>
    <t>G95324281</t>
  </si>
  <si>
    <t>17C006</t>
  </si>
  <si>
    <t>1612/00410</t>
  </si>
  <si>
    <t>102700</t>
  </si>
  <si>
    <t>CESPA GESTION TRATAMIENTO RESIDUOS</t>
  </si>
  <si>
    <t>A28358323</t>
  </si>
  <si>
    <t>16J9PO007810</t>
  </si>
  <si>
    <t>102262</t>
  </si>
  <si>
    <t>PRAXAIR ESPAÑA SL PRAXAIR ESPAÑA</t>
  </si>
  <si>
    <t>B28062339</t>
  </si>
  <si>
    <t>110053</t>
  </si>
  <si>
    <t>KALANDRAKA CATALUNYA S.L.</t>
  </si>
  <si>
    <t>B91349357</t>
  </si>
  <si>
    <t>004/000001</t>
  </si>
  <si>
    <t>2604CS02094000</t>
  </si>
  <si>
    <r>
      <t xml:space="preserve">registrades en el mes </t>
    </r>
    <r>
      <rPr>
        <b/>
        <sz val="10"/>
        <rFont val="Arial"/>
        <family val="2"/>
      </rPr>
      <t>de febrer de 2017</t>
    </r>
    <r>
      <rPr>
        <sz val="10"/>
        <rFont val="Arial"/>
        <family val="2"/>
      </rPr>
      <t xml:space="preserve"> per un import de</t>
    </r>
  </si>
  <si>
    <t>105362</t>
  </si>
  <si>
    <t>ACCIONA FACILITY SERVICES S.A.</t>
  </si>
  <si>
    <t>A08175994</t>
  </si>
  <si>
    <t>38380001438000</t>
  </si>
  <si>
    <t>100B0001833000</t>
  </si>
  <si>
    <t>10020001849000</t>
  </si>
  <si>
    <t>4090415449</t>
  </si>
  <si>
    <t>4200072457</t>
  </si>
  <si>
    <t>4090415448</t>
  </si>
  <si>
    <t>4090414824</t>
  </si>
  <si>
    <t>4090414014</t>
  </si>
  <si>
    <t>4090414013</t>
  </si>
  <si>
    <t>25230000102000</t>
  </si>
  <si>
    <t>2515FO01930000</t>
  </si>
  <si>
    <t>FAV00150</t>
  </si>
  <si>
    <t>200352</t>
  </si>
  <si>
    <t>IMMUNOTOOLS GMBH IMMUNOTOOLS</t>
  </si>
  <si>
    <t>106044</t>
  </si>
  <si>
    <t>VIAJES EL CORTE INGLES SA AGENCIA B</t>
  </si>
  <si>
    <t>A28229813</t>
  </si>
  <si>
    <t>09370039752C</t>
  </si>
  <si>
    <t>09370036654C</t>
  </si>
  <si>
    <t>09370036653C</t>
  </si>
  <si>
    <t>09370036643C</t>
  </si>
  <si>
    <t>09370036642C</t>
  </si>
  <si>
    <t>09370036641A</t>
  </si>
  <si>
    <t>09370035924C</t>
  </si>
  <si>
    <t>09370035923C</t>
  </si>
  <si>
    <t>09370035921C</t>
  </si>
  <si>
    <t>09370034947C</t>
  </si>
  <si>
    <t>09370031483C</t>
  </si>
  <si>
    <t>09370031478C</t>
  </si>
  <si>
    <t>09370031477C</t>
  </si>
  <si>
    <t>09370030346C</t>
  </si>
  <si>
    <t>09370030331C</t>
  </si>
  <si>
    <t>09370029439C</t>
  </si>
  <si>
    <t>09370029423C</t>
  </si>
  <si>
    <t>09370028534C</t>
  </si>
  <si>
    <t>09370028528C</t>
  </si>
  <si>
    <t>09170087773C</t>
  </si>
  <si>
    <t>100B0001735000</t>
  </si>
  <si>
    <t>2575QU02070222</t>
  </si>
  <si>
    <t>09170082767C</t>
  </si>
  <si>
    <t>09170082763C</t>
  </si>
  <si>
    <t>09170082761C</t>
  </si>
  <si>
    <t>09170082760C</t>
  </si>
  <si>
    <t>09170080670C</t>
  </si>
  <si>
    <t>09170080645C</t>
  </si>
  <si>
    <t>09170080644C</t>
  </si>
  <si>
    <t>09170080632C</t>
  </si>
  <si>
    <t>09170080630C</t>
  </si>
  <si>
    <t>09170080629C</t>
  </si>
  <si>
    <t>09170078499C</t>
  </si>
  <si>
    <t>09170078490C</t>
  </si>
  <si>
    <t>09170078488C</t>
  </si>
  <si>
    <t>09170078456C</t>
  </si>
  <si>
    <t>09170078443A</t>
  </si>
  <si>
    <t>09170078434A</t>
  </si>
  <si>
    <t>09170078432C</t>
  </si>
  <si>
    <t>09170078431C</t>
  </si>
  <si>
    <t>09170075845A</t>
  </si>
  <si>
    <t>09170075843A</t>
  </si>
  <si>
    <t>09170070033C</t>
  </si>
  <si>
    <t>09170067654C</t>
  </si>
  <si>
    <t>09170067653C</t>
  </si>
  <si>
    <t>09170065139C</t>
  </si>
  <si>
    <t>09170065128C</t>
  </si>
  <si>
    <t>09170062659C</t>
  </si>
  <si>
    <t>09170062632C</t>
  </si>
  <si>
    <t>09170062630C</t>
  </si>
  <si>
    <t>170178</t>
  </si>
  <si>
    <t>303215</t>
  </si>
  <si>
    <t>382107</t>
  </si>
  <si>
    <t>9001205435</t>
  </si>
  <si>
    <t>15213809</t>
  </si>
  <si>
    <t>4200112993</t>
  </si>
  <si>
    <t>10020000962000</t>
  </si>
  <si>
    <t>Facultat de Belles Arts</t>
  </si>
  <si>
    <r>
      <t xml:space="preserve">registrades en el mes </t>
    </r>
    <r>
      <rPr>
        <b/>
        <sz val="10"/>
        <rFont val="Arial"/>
        <family val="2"/>
      </rPr>
      <t>de març de 2017</t>
    </r>
    <r>
      <rPr>
        <sz val="10"/>
        <rFont val="Arial"/>
        <family val="2"/>
      </rPr>
      <t xml:space="preserve"> per un import de</t>
    </r>
  </si>
  <si>
    <t>400125917</t>
  </si>
  <si>
    <t>400161945</t>
  </si>
  <si>
    <t>400033083</t>
  </si>
  <si>
    <t>400142625</t>
  </si>
  <si>
    <t>400169192</t>
  </si>
  <si>
    <t>400175452</t>
  </si>
  <si>
    <t>400172684</t>
  </si>
  <si>
    <t>400171040</t>
  </si>
  <si>
    <t>10020001828001</t>
  </si>
  <si>
    <t>400103623</t>
  </si>
  <si>
    <t>2535DR00910001</t>
  </si>
  <si>
    <t>Doc.pressupostari</t>
  </si>
  <si>
    <t>400103622</t>
  </si>
  <si>
    <t>2614CS02097000</t>
  </si>
  <si>
    <t>400154301</t>
  </si>
  <si>
    <t>09370066758C</t>
  </si>
  <si>
    <t>09370066757C</t>
  </si>
  <si>
    <t>09370065780C</t>
  </si>
  <si>
    <t>09370065779C</t>
  </si>
  <si>
    <t>09370065776C</t>
  </si>
  <si>
    <t>09370065775C</t>
  </si>
  <si>
    <t>09370063687C</t>
  </si>
  <si>
    <t>09370063686C</t>
  </si>
  <si>
    <t>09370063685C</t>
  </si>
  <si>
    <t>09370063682C</t>
  </si>
  <si>
    <t>09370063675C</t>
  </si>
  <si>
    <t>09370061373C</t>
  </si>
  <si>
    <t>09370057360C</t>
  </si>
  <si>
    <t>09370057359C</t>
  </si>
  <si>
    <t>300059269</t>
  </si>
  <si>
    <t>09370057358C</t>
  </si>
  <si>
    <t>09370057357C</t>
  </si>
  <si>
    <t>09170146828C</t>
  </si>
  <si>
    <t>09170146827C</t>
  </si>
  <si>
    <t>09170146825C</t>
  </si>
  <si>
    <t>300059368</t>
  </si>
  <si>
    <t>09170146784A</t>
  </si>
  <si>
    <t>09170146774C</t>
  </si>
  <si>
    <t>300062263</t>
  </si>
  <si>
    <t>09170144446C</t>
  </si>
  <si>
    <t>09170144445C</t>
  </si>
  <si>
    <t>09170144425C</t>
  </si>
  <si>
    <t>09170144424A</t>
  </si>
  <si>
    <t>09170141650A</t>
  </si>
  <si>
    <t>09170139003A</t>
  </si>
  <si>
    <t>09170138996C</t>
  </si>
  <si>
    <t>09170138995C</t>
  </si>
  <si>
    <t>09170138994C</t>
  </si>
  <si>
    <t>09170138992C</t>
  </si>
  <si>
    <t>09170138989C</t>
  </si>
  <si>
    <t>09170138988C</t>
  </si>
  <si>
    <t>09170138980C</t>
  </si>
  <si>
    <t>09170138979C</t>
  </si>
  <si>
    <t>09170138978C</t>
  </si>
  <si>
    <t>09170138977C</t>
  </si>
  <si>
    <t>300062306</t>
  </si>
  <si>
    <t>09170138976C</t>
  </si>
  <si>
    <t>2565BI01975005</t>
  </si>
  <si>
    <t>09170138966C</t>
  </si>
  <si>
    <t>09170138963C</t>
  </si>
  <si>
    <t>09170138961A</t>
  </si>
  <si>
    <t>09170138959C</t>
  </si>
  <si>
    <t>09170138957C</t>
  </si>
  <si>
    <t>09170134194C</t>
  </si>
  <si>
    <t>09170134167C</t>
  </si>
  <si>
    <t>09170134166C</t>
  </si>
  <si>
    <t>09170134165C</t>
  </si>
  <si>
    <t>09170134153C</t>
  </si>
  <si>
    <t>300062388</t>
  </si>
  <si>
    <t>09170134152C</t>
  </si>
  <si>
    <t>09170125404C</t>
  </si>
  <si>
    <t>09170125403C</t>
  </si>
  <si>
    <t>09170125395C</t>
  </si>
  <si>
    <t>09170125394C</t>
  </si>
  <si>
    <t>09170115705C</t>
  </si>
  <si>
    <t>105993</t>
  </si>
  <si>
    <t>ARTYPLAN SL ARTYPLAN SL</t>
  </si>
  <si>
    <t>B61963229</t>
  </si>
  <si>
    <t>4200149257</t>
  </si>
  <si>
    <t>400208719</t>
  </si>
  <si>
    <t>8241209327</t>
  </si>
  <si>
    <t>4200149331</t>
  </si>
  <si>
    <t>400208822</t>
  </si>
  <si>
    <t>8241208771</t>
  </si>
  <si>
    <t>104521</t>
  </si>
  <si>
    <t>A27178789</t>
  </si>
  <si>
    <t>102983</t>
  </si>
  <si>
    <t>INFORMATICA EL CORTE INGLES SA</t>
  </si>
  <si>
    <t>A28855260</t>
  </si>
  <si>
    <t>101149</t>
  </si>
  <si>
    <t>UNIVERSITAS COLECTIVIDADES SLU UNIV</t>
  </si>
  <si>
    <t>B63225882</t>
  </si>
  <si>
    <t>101079</t>
  </si>
  <si>
    <t>UNIVERSAL LA POMA SLU</t>
  </si>
  <si>
    <t>B64698459</t>
  </si>
  <si>
    <t>901298</t>
  </si>
  <si>
    <t>MILLET ABBAD ANTONI</t>
  </si>
  <si>
    <t>46202252J</t>
  </si>
  <si>
    <t>01/17</t>
  </si>
  <si>
    <t>100B0001201000</t>
  </si>
  <si>
    <t>X4/1</t>
  </si>
  <si>
    <t>109650</t>
  </si>
  <si>
    <t>B86208824</t>
  </si>
  <si>
    <t>CTFA1702288</t>
  </si>
  <si>
    <t>09370056193C</t>
  </si>
  <si>
    <t>09370056191C</t>
  </si>
  <si>
    <t>09370056190C</t>
  </si>
  <si>
    <t>09370056177C</t>
  </si>
  <si>
    <t>09370053171C</t>
  </si>
  <si>
    <t>09370053166C</t>
  </si>
  <si>
    <t>09370053165C</t>
  </si>
  <si>
    <t>09370053159C</t>
  </si>
  <si>
    <t>09370052175C</t>
  </si>
  <si>
    <t>09370052174C</t>
  </si>
  <si>
    <t>09370051593C</t>
  </si>
  <si>
    <t>09370051590C</t>
  </si>
  <si>
    <t>09370051586C</t>
  </si>
  <si>
    <t>09370051585C</t>
  </si>
  <si>
    <t>09370051584C</t>
  </si>
  <si>
    <t>09370049389C</t>
  </si>
  <si>
    <t>09370049388C</t>
  </si>
  <si>
    <t>09370049387C</t>
  </si>
  <si>
    <t>09370049386C</t>
  </si>
  <si>
    <t>09370049380C</t>
  </si>
  <si>
    <t>09370049372C</t>
  </si>
  <si>
    <t>09370049369C</t>
  </si>
  <si>
    <t>09370049368C</t>
  </si>
  <si>
    <t>09370049367C</t>
  </si>
  <si>
    <t>09370049364C</t>
  </si>
  <si>
    <t>09370049363C</t>
  </si>
  <si>
    <t>09370049362C</t>
  </si>
  <si>
    <t>09370049355C</t>
  </si>
  <si>
    <t>09370049352C</t>
  </si>
  <si>
    <t>09370049328C</t>
  </si>
  <si>
    <t>09370049327C</t>
  </si>
  <si>
    <t>09370049320C</t>
  </si>
  <si>
    <t>09370049317C</t>
  </si>
  <si>
    <t>09370049316C</t>
  </si>
  <si>
    <t>09370049308C</t>
  </si>
  <si>
    <t>09370049305C</t>
  </si>
  <si>
    <t>09370049304C</t>
  </si>
  <si>
    <t>09370049303C</t>
  </si>
  <si>
    <t>09370049300C</t>
  </si>
  <si>
    <t>09370049299C</t>
  </si>
  <si>
    <t>09370049285C</t>
  </si>
  <si>
    <t>09370049281C</t>
  </si>
  <si>
    <t>09370049280C</t>
  </si>
  <si>
    <t>09370049272C</t>
  </si>
  <si>
    <t>09370049269C</t>
  </si>
  <si>
    <t>09370042902C</t>
  </si>
  <si>
    <t>09370040664C</t>
  </si>
  <si>
    <t>09370040658C</t>
  </si>
  <si>
    <t>09370040656C</t>
  </si>
  <si>
    <t>09370040655C</t>
  </si>
  <si>
    <t>09370040654C</t>
  </si>
  <si>
    <t>09370040653C</t>
  </si>
  <si>
    <t>09370040652C</t>
  </si>
  <si>
    <t>09370040651C</t>
  </si>
  <si>
    <t>09370040650C</t>
  </si>
  <si>
    <t>09370039742C</t>
  </si>
  <si>
    <t>09370037458C</t>
  </si>
  <si>
    <t>09370036655C</t>
  </si>
  <si>
    <t>09370035920C</t>
  </si>
  <si>
    <t>09370033686C</t>
  </si>
  <si>
    <t>09370033679C</t>
  </si>
  <si>
    <t>09370032318C</t>
  </si>
  <si>
    <t>09370032317C</t>
  </si>
  <si>
    <t>09370031488C</t>
  </si>
  <si>
    <t>09370029438C</t>
  </si>
  <si>
    <t>09370029437C</t>
  </si>
  <si>
    <t>09370029436C</t>
  </si>
  <si>
    <t>09370-061405C</t>
  </si>
  <si>
    <t>09370-061404C</t>
  </si>
  <si>
    <t>09370-061403C</t>
  </si>
  <si>
    <t>09370-061393C</t>
  </si>
  <si>
    <t>09370-061392C</t>
  </si>
  <si>
    <t>09370-061389C</t>
  </si>
  <si>
    <t>09370-060523C</t>
  </si>
  <si>
    <t>09370-060522C</t>
  </si>
  <si>
    <t>09370-060521C</t>
  </si>
  <si>
    <t>09370-060520C</t>
  </si>
  <si>
    <t>09370-060519C</t>
  </si>
  <si>
    <t>09370-060512C</t>
  </si>
  <si>
    <t>09370-060511C</t>
  </si>
  <si>
    <t>09370-060489C</t>
  </si>
  <si>
    <t>09370-059035C</t>
  </si>
  <si>
    <t>09370-059029C</t>
  </si>
  <si>
    <t>09370-059028C</t>
  </si>
  <si>
    <t>09370-059025C</t>
  </si>
  <si>
    <t>09370-059024C</t>
  </si>
  <si>
    <t>09370-059020C</t>
  </si>
  <si>
    <t>09370-059019C</t>
  </si>
  <si>
    <t>09370-059018C</t>
  </si>
  <si>
    <t>09370-059017C</t>
  </si>
  <si>
    <t>09370-059009C</t>
  </si>
  <si>
    <t>09370-059008C</t>
  </si>
  <si>
    <t>09175001570C</t>
  </si>
  <si>
    <t>09175001424C</t>
  </si>
  <si>
    <t>09175001423C</t>
  </si>
  <si>
    <t>09175-001669C</t>
  </si>
  <si>
    <t>09175-001594C</t>
  </si>
  <si>
    <t>09170122626C</t>
  </si>
  <si>
    <t>09170122616C</t>
  </si>
  <si>
    <t>09170122610C</t>
  </si>
  <si>
    <t>09170122609C</t>
  </si>
  <si>
    <t>09170122608C</t>
  </si>
  <si>
    <t>09170122602A</t>
  </si>
  <si>
    <t>4100008587</t>
  </si>
  <si>
    <t>09170122597C</t>
  </si>
  <si>
    <t>09170122594A</t>
  </si>
  <si>
    <t>09170122593A</t>
  </si>
  <si>
    <t>09170122559C</t>
  </si>
  <si>
    <t>09170122548A</t>
  </si>
  <si>
    <t>09170122532C</t>
  </si>
  <si>
    <t>09170122531C</t>
  </si>
  <si>
    <t>09170115743C</t>
  </si>
  <si>
    <t>09170115742C</t>
  </si>
  <si>
    <t>09170115725C</t>
  </si>
  <si>
    <t>09170115709C</t>
  </si>
  <si>
    <t>09170113688C</t>
  </si>
  <si>
    <t>09170113673C</t>
  </si>
  <si>
    <t>09170112282C</t>
  </si>
  <si>
    <t>09170112280C</t>
  </si>
  <si>
    <t>09170112277C</t>
  </si>
  <si>
    <t>09170112253C</t>
  </si>
  <si>
    <t>09170112252C</t>
  </si>
  <si>
    <t>09170112248C</t>
  </si>
  <si>
    <t>09170112247C</t>
  </si>
  <si>
    <t>09170112234C</t>
  </si>
  <si>
    <t>09170112233C</t>
  </si>
  <si>
    <t>09170107215C</t>
  </si>
  <si>
    <t>09170107208C</t>
  </si>
  <si>
    <t>09170107195C</t>
  </si>
  <si>
    <t>09170107191A</t>
  </si>
  <si>
    <t>09170107168C</t>
  </si>
  <si>
    <t>09170107167C</t>
  </si>
  <si>
    <t>09170107124C</t>
  </si>
  <si>
    <t>09170107123C</t>
  </si>
  <si>
    <t>09170107114C</t>
  </si>
  <si>
    <t>09170107113C</t>
  </si>
  <si>
    <t>09170107110C</t>
  </si>
  <si>
    <t>09170107101C</t>
  </si>
  <si>
    <t>09170107100C</t>
  </si>
  <si>
    <t>09170107094A</t>
  </si>
  <si>
    <t>09170107093A</t>
  </si>
  <si>
    <t>09170107084C</t>
  </si>
  <si>
    <t>09170107075C</t>
  </si>
  <si>
    <t>2655EC02011003</t>
  </si>
  <si>
    <t>09170107051C</t>
  </si>
  <si>
    <t>09170107048C</t>
  </si>
  <si>
    <t>09170107047C</t>
  </si>
  <si>
    <t>09170107046C</t>
  </si>
  <si>
    <t>09170107018C</t>
  </si>
  <si>
    <t>09170107017C</t>
  </si>
  <si>
    <t>09170106996C</t>
  </si>
  <si>
    <t>09170106995C</t>
  </si>
  <si>
    <t>09170094900C</t>
  </si>
  <si>
    <t>09170094899C</t>
  </si>
  <si>
    <t>09170090004C</t>
  </si>
  <si>
    <t>09170089997C</t>
  </si>
  <si>
    <t>09170089996C</t>
  </si>
  <si>
    <t>09170089985C</t>
  </si>
  <si>
    <t>09170089974C</t>
  </si>
  <si>
    <t>09170087761C</t>
  </si>
  <si>
    <t>09170082762C</t>
  </si>
  <si>
    <t>09170080669C</t>
  </si>
  <si>
    <t>09170080668C</t>
  </si>
  <si>
    <t>09170080636C</t>
  </si>
  <si>
    <t>09170080631C</t>
  </si>
  <si>
    <t>09170078498C</t>
  </si>
  <si>
    <t>09170078487C</t>
  </si>
  <si>
    <t>09170078486C</t>
  </si>
  <si>
    <t>09170078454A</t>
  </si>
  <si>
    <t>09170078453A</t>
  </si>
  <si>
    <t>09170078452C</t>
  </si>
  <si>
    <t>09170078433A</t>
  </si>
  <si>
    <t>09170078427C</t>
  </si>
  <si>
    <t>09170072702A</t>
  </si>
  <si>
    <t>09170072700C</t>
  </si>
  <si>
    <t>09170070030C</t>
  </si>
  <si>
    <t>09170067652C</t>
  </si>
  <si>
    <t>09170062636C</t>
  </si>
  <si>
    <t>09170062631C</t>
  </si>
  <si>
    <t>09170062608C</t>
  </si>
  <si>
    <t>09170-134209C</t>
  </si>
  <si>
    <t>09170-134208C</t>
  </si>
  <si>
    <t>09170-132430C</t>
  </si>
  <si>
    <t>09170-132402C</t>
  </si>
  <si>
    <t>09170-132401C</t>
  </si>
  <si>
    <t>09170-132398C</t>
  </si>
  <si>
    <t>09170-130711C</t>
  </si>
  <si>
    <t>09170-129032C</t>
  </si>
  <si>
    <t>09170-129030C</t>
  </si>
  <si>
    <t>09170-129029C</t>
  </si>
  <si>
    <t>09170-129015C</t>
  </si>
  <si>
    <t>09170-129006C</t>
  </si>
  <si>
    <t>09170-129002C</t>
  </si>
  <si>
    <t>09170-129001C</t>
  </si>
  <si>
    <t>09170-128987C</t>
  </si>
  <si>
    <t>00126-730882C</t>
  </si>
  <si>
    <t>00026-730341C</t>
  </si>
  <si>
    <t>0000004050</t>
  </si>
  <si>
    <t>102692</t>
  </si>
  <si>
    <t>A50578772</t>
  </si>
  <si>
    <t>819</t>
  </si>
  <si>
    <t>4200148080</t>
  </si>
  <si>
    <t>201700888</t>
  </si>
  <si>
    <t>302389</t>
  </si>
  <si>
    <t>9029953</t>
  </si>
  <si>
    <t>4200081680</t>
  </si>
  <si>
    <t>400126239</t>
  </si>
  <si>
    <t>09370035914C</t>
  </si>
  <si>
    <t>Facultat d'Economia i Empresa</t>
  </si>
  <si>
    <r>
      <t xml:space="preserve">registrades en el mes </t>
    </r>
    <r>
      <rPr>
        <b/>
        <sz val="10"/>
        <rFont val="Arial"/>
        <family val="2"/>
      </rPr>
      <t>d'abril de 2017</t>
    </r>
    <r>
      <rPr>
        <sz val="10"/>
        <rFont val="Arial"/>
        <family val="2"/>
      </rPr>
      <t xml:space="preserve"> per un import de</t>
    </r>
  </si>
  <si>
    <t>SIMON PIÑERO MARIA DEL CARMEN VEGET</t>
  </si>
  <si>
    <t>300062034</t>
  </si>
  <si>
    <t>109922</t>
  </si>
  <si>
    <t>SUMINISTROS NESSLAB, S.L.</t>
  </si>
  <si>
    <t>B66567215</t>
  </si>
  <si>
    <t>4200152011</t>
  </si>
  <si>
    <t>09370091462C</t>
  </si>
  <si>
    <t>09370091460C</t>
  </si>
  <si>
    <t>09370091456C</t>
  </si>
  <si>
    <t>09370091444C</t>
  </si>
  <si>
    <t>37480000347000</t>
  </si>
  <si>
    <t>09370090571C</t>
  </si>
  <si>
    <t>09370090570C</t>
  </si>
  <si>
    <t>09370089843C</t>
  </si>
  <si>
    <t>09370089841C</t>
  </si>
  <si>
    <t>09370089840C</t>
  </si>
  <si>
    <t>09370089838C</t>
  </si>
  <si>
    <t>09370087910C</t>
  </si>
  <si>
    <t>09370087905C</t>
  </si>
  <si>
    <t>09370086833C</t>
  </si>
  <si>
    <t>09370085586C</t>
  </si>
  <si>
    <t>09370084515C</t>
  </si>
  <si>
    <t>09370084514C</t>
  </si>
  <si>
    <t>09370084512C</t>
  </si>
  <si>
    <t>09370084506C</t>
  </si>
  <si>
    <t>09370084505C</t>
  </si>
  <si>
    <t>09370084495C</t>
  </si>
  <si>
    <t>09370083709C</t>
  </si>
  <si>
    <t>09370083708C</t>
  </si>
  <si>
    <t>09370083707C</t>
  </si>
  <si>
    <t>09370083706C</t>
  </si>
  <si>
    <t>09370083703C</t>
  </si>
  <si>
    <t>09370082633C</t>
  </si>
  <si>
    <t>09370082624C</t>
  </si>
  <si>
    <t>09370082623C</t>
  </si>
  <si>
    <t>09370082618C</t>
  </si>
  <si>
    <t>09370082617C</t>
  </si>
  <si>
    <t>09370080210C</t>
  </si>
  <si>
    <t>09370080207C</t>
  </si>
  <si>
    <t>09370080206C</t>
  </si>
  <si>
    <t>09370080204C</t>
  </si>
  <si>
    <t>09370080203C</t>
  </si>
  <si>
    <t>09370080202C</t>
  </si>
  <si>
    <t>09370080201C</t>
  </si>
  <si>
    <t>09370080199C</t>
  </si>
  <si>
    <t>09370079596C</t>
  </si>
  <si>
    <t>09370079595C</t>
  </si>
  <si>
    <t>09370079593C</t>
  </si>
  <si>
    <t>09370079591C</t>
  </si>
  <si>
    <t>09370078929C</t>
  </si>
  <si>
    <t>09370078924C</t>
  </si>
  <si>
    <t>09370078919A</t>
  </si>
  <si>
    <t>09370078918A</t>
  </si>
  <si>
    <t>09370078917C</t>
  </si>
  <si>
    <t>09370078916C</t>
  </si>
  <si>
    <t>09370078915C</t>
  </si>
  <si>
    <t>09370078914C</t>
  </si>
  <si>
    <t>09370078913C</t>
  </si>
  <si>
    <t>09370078911C</t>
  </si>
  <si>
    <t>09370078910C</t>
  </si>
  <si>
    <t>09370078908C</t>
  </si>
  <si>
    <t>09370078907C</t>
  </si>
  <si>
    <t>09370078906C</t>
  </si>
  <si>
    <t>09370077804C</t>
  </si>
  <si>
    <t>09370077803C</t>
  </si>
  <si>
    <t>09370077802C</t>
  </si>
  <si>
    <t>09370077801C</t>
  </si>
  <si>
    <t>09370077797C</t>
  </si>
  <si>
    <t>09370077791C</t>
  </si>
  <si>
    <t>09370076573C</t>
  </si>
  <si>
    <t>09370076572C</t>
  </si>
  <si>
    <t>09370076570C</t>
  </si>
  <si>
    <t>09370076569C</t>
  </si>
  <si>
    <t>09370076567C</t>
  </si>
  <si>
    <t>09370076566C</t>
  </si>
  <si>
    <t>09370076565C</t>
  </si>
  <si>
    <t>09370076562C</t>
  </si>
  <si>
    <t>09370076561C</t>
  </si>
  <si>
    <t>09370076559C</t>
  </si>
  <si>
    <t>09370076558C</t>
  </si>
  <si>
    <t>09370076557C</t>
  </si>
  <si>
    <t>09370076556C</t>
  </si>
  <si>
    <t>09370076551C</t>
  </si>
  <si>
    <t>09370076548C</t>
  </si>
  <si>
    <t>09370076547C</t>
  </si>
  <si>
    <t>09370076546C</t>
  </si>
  <si>
    <t>09370076545C</t>
  </si>
  <si>
    <t>09370076544C</t>
  </si>
  <si>
    <t>09370076543C</t>
  </si>
  <si>
    <t>09370076540C</t>
  </si>
  <si>
    <t>09370076537C</t>
  </si>
  <si>
    <t>09370076536C</t>
  </si>
  <si>
    <t>09370076530C</t>
  </si>
  <si>
    <t>09370076524C</t>
  </si>
  <si>
    <t>09370076523C</t>
  </si>
  <si>
    <t>09370076522C</t>
  </si>
  <si>
    <t>09370076520C</t>
  </si>
  <si>
    <t>09370076519C</t>
  </si>
  <si>
    <t>09370076518C</t>
  </si>
  <si>
    <t>09370076517C</t>
  </si>
  <si>
    <t>09370070203C</t>
  </si>
  <si>
    <t>10010001561001</t>
  </si>
  <si>
    <t>09370069691C</t>
  </si>
  <si>
    <t>09370069690C</t>
  </si>
  <si>
    <t>09370069689C</t>
  </si>
  <si>
    <t>09370069688C</t>
  </si>
  <si>
    <t>09370069687C</t>
  </si>
  <si>
    <t>09370069676C</t>
  </si>
  <si>
    <t>300059</t>
  </si>
  <si>
    <t>09370027606C</t>
  </si>
  <si>
    <t>09370026002C</t>
  </si>
  <si>
    <t>09370025305C</t>
  </si>
  <si>
    <t>09370024820C</t>
  </si>
  <si>
    <t>09370024801C</t>
  </si>
  <si>
    <t>09370023907C</t>
  </si>
  <si>
    <t>09370023906C</t>
  </si>
  <si>
    <t>09370023905C</t>
  </si>
  <si>
    <t>09370023881C</t>
  </si>
  <si>
    <t>09170199683C</t>
  </si>
  <si>
    <t>09170199682C</t>
  </si>
  <si>
    <t>09170199681C</t>
  </si>
  <si>
    <t>09170199678C</t>
  </si>
  <si>
    <t>09170199677C</t>
  </si>
  <si>
    <t>09170199675C</t>
  </si>
  <si>
    <t>09170199672C</t>
  </si>
  <si>
    <t>09170199670C</t>
  </si>
  <si>
    <t>09170199661C</t>
  </si>
  <si>
    <t>2655EC02013000</t>
  </si>
  <si>
    <t>09170199647C</t>
  </si>
  <si>
    <t>09170199646A</t>
  </si>
  <si>
    <t>09170199641C</t>
  </si>
  <si>
    <t>09170197690C</t>
  </si>
  <si>
    <t>2655EC02010002</t>
  </si>
  <si>
    <t>09170197650A</t>
  </si>
  <si>
    <t>09170195844A</t>
  </si>
  <si>
    <t>09170195843A</t>
  </si>
  <si>
    <t>09170195842A</t>
  </si>
  <si>
    <t>09170195838C</t>
  </si>
  <si>
    <t>09170195837C</t>
  </si>
  <si>
    <t>09170195836A</t>
  </si>
  <si>
    <t>09170195834A</t>
  </si>
  <si>
    <t>09170195823C</t>
  </si>
  <si>
    <t>09170195814C</t>
  </si>
  <si>
    <t>09170191848C</t>
  </si>
  <si>
    <t>09170191826C</t>
  </si>
  <si>
    <t>09170191825C</t>
  </si>
  <si>
    <t>09170189577C</t>
  </si>
  <si>
    <t>09170189576C</t>
  </si>
  <si>
    <t>09170189558C</t>
  </si>
  <si>
    <t>09170189557C</t>
  </si>
  <si>
    <t>09170189556C</t>
  </si>
  <si>
    <t>09170189555C</t>
  </si>
  <si>
    <t>09170189553A</t>
  </si>
  <si>
    <t>09170189552A</t>
  </si>
  <si>
    <t>09170189551A</t>
  </si>
  <si>
    <t>09170189550A</t>
  </si>
  <si>
    <t>09170187160C</t>
  </si>
  <si>
    <t>09170187159C</t>
  </si>
  <si>
    <t>09170187156C</t>
  </si>
  <si>
    <t>09170187149C</t>
  </si>
  <si>
    <t>09170187148A</t>
  </si>
  <si>
    <t>09170184992C</t>
  </si>
  <si>
    <t>09170184991C</t>
  </si>
  <si>
    <t>09170184989C</t>
  </si>
  <si>
    <t>09170184988C</t>
  </si>
  <si>
    <t>09170184972C</t>
  </si>
  <si>
    <t>09170184958C</t>
  </si>
  <si>
    <t>09170183061C</t>
  </si>
  <si>
    <t>09170180696C</t>
  </si>
  <si>
    <t>09170180695C</t>
  </si>
  <si>
    <t>09170180694C</t>
  </si>
  <si>
    <t>09170180683C</t>
  </si>
  <si>
    <t>09170180682C</t>
  </si>
  <si>
    <t>09170180681C</t>
  </si>
  <si>
    <t>09170180678C</t>
  </si>
  <si>
    <t>09170180675C</t>
  </si>
  <si>
    <t>09170180674A</t>
  </si>
  <si>
    <t>09170180670C</t>
  </si>
  <si>
    <t>09170180669C</t>
  </si>
  <si>
    <t>09170180668C</t>
  </si>
  <si>
    <t>09170180665C</t>
  </si>
  <si>
    <t>09170180664C</t>
  </si>
  <si>
    <t>09170180663C</t>
  </si>
  <si>
    <t>09170180661C</t>
  </si>
  <si>
    <t>09170180660C</t>
  </si>
  <si>
    <t>09170180644C</t>
  </si>
  <si>
    <t>09170180643C</t>
  </si>
  <si>
    <t>09170180642C</t>
  </si>
  <si>
    <t>09170180641C</t>
  </si>
  <si>
    <t>09170180640C</t>
  </si>
  <si>
    <t>09170180622C</t>
  </si>
  <si>
    <t>09170180617C</t>
  </si>
  <si>
    <t>09170180616C</t>
  </si>
  <si>
    <t>09170175203C</t>
  </si>
  <si>
    <t>09170171666C</t>
  </si>
  <si>
    <t>09170171665C</t>
  </si>
  <si>
    <t>09170171662C</t>
  </si>
  <si>
    <t>09170171661C</t>
  </si>
  <si>
    <t>09170171660C</t>
  </si>
  <si>
    <t>09170171659C</t>
  </si>
  <si>
    <t>09170171658C</t>
  </si>
  <si>
    <t>09170171650C</t>
  </si>
  <si>
    <t>09170171647C</t>
  </si>
  <si>
    <t>09170171646A</t>
  </si>
  <si>
    <t>09170171645C</t>
  </si>
  <si>
    <t>09170171644C</t>
  </si>
  <si>
    <t>09170171640C</t>
  </si>
  <si>
    <t>09170171637C</t>
  </si>
  <si>
    <t>09170171627C</t>
  </si>
  <si>
    <t>09170171620C</t>
  </si>
  <si>
    <t>09170171618A</t>
  </si>
  <si>
    <t>09170169200C</t>
  </si>
  <si>
    <t>09170169199C</t>
  </si>
  <si>
    <t>09170169198C</t>
  </si>
  <si>
    <t>09170169197C</t>
  </si>
  <si>
    <t>09170169196C</t>
  </si>
  <si>
    <t>09170169183C</t>
  </si>
  <si>
    <t>09170169182C</t>
  </si>
  <si>
    <t>09170169181C</t>
  </si>
  <si>
    <t>09170169180C</t>
  </si>
  <si>
    <t>09170169175C</t>
  </si>
  <si>
    <t>09170169167C</t>
  </si>
  <si>
    <t>09170169166A</t>
  </si>
  <si>
    <t>09170169165C</t>
  </si>
  <si>
    <t>09170169149C</t>
  </si>
  <si>
    <t>09170166255C</t>
  </si>
  <si>
    <t>09170166254C</t>
  </si>
  <si>
    <t>09170166251C</t>
  </si>
  <si>
    <t>09170166249C</t>
  </si>
  <si>
    <t>09170166247C</t>
  </si>
  <si>
    <t>09170166246C</t>
  </si>
  <si>
    <t>09170166245A</t>
  </si>
  <si>
    <t>09170166244C</t>
  </si>
  <si>
    <t>09170166233C</t>
  </si>
  <si>
    <t>09170166231C</t>
  </si>
  <si>
    <t>09170166230C</t>
  </si>
  <si>
    <t>09170166215C</t>
  </si>
  <si>
    <t>09170166214C</t>
  </si>
  <si>
    <t>09170166197C</t>
  </si>
  <si>
    <t>09170166193C</t>
  </si>
  <si>
    <t>09170166186C</t>
  </si>
  <si>
    <t>09170166184C</t>
  </si>
  <si>
    <t>09170166181C</t>
  </si>
  <si>
    <t>09170154821C</t>
  </si>
  <si>
    <t>09170154820C</t>
  </si>
  <si>
    <t>09170154817C</t>
  </si>
  <si>
    <t>09170154800C</t>
  </si>
  <si>
    <t>09170153152C</t>
  </si>
  <si>
    <t>09170153149C</t>
  </si>
  <si>
    <t>09170153148C</t>
  </si>
  <si>
    <t>09170153142C</t>
  </si>
  <si>
    <t>09170153141C</t>
  </si>
  <si>
    <t>09170153139C</t>
  </si>
  <si>
    <t>09170153138C</t>
  </si>
  <si>
    <t>09170153137C</t>
  </si>
  <si>
    <t>09170153136C</t>
  </si>
  <si>
    <t>09170153135C</t>
  </si>
  <si>
    <t>09170153123C</t>
  </si>
  <si>
    <t>09170153120C</t>
  </si>
  <si>
    <t>09170153112C</t>
  </si>
  <si>
    <t>09170153111C</t>
  </si>
  <si>
    <t>09170153077C</t>
  </si>
  <si>
    <t>09170153071C</t>
  </si>
  <si>
    <t>09170153057C</t>
  </si>
  <si>
    <t>09170056077A</t>
  </si>
  <si>
    <t>2655EC00139000</t>
  </si>
  <si>
    <t>09170056070C</t>
  </si>
  <si>
    <t>09170054062C</t>
  </si>
  <si>
    <t>09170054061C</t>
  </si>
  <si>
    <t>09170052372A</t>
  </si>
  <si>
    <t>09170052371C</t>
  </si>
  <si>
    <t>09170049384C</t>
  </si>
  <si>
    <t>09170049383C</t>
  </si>
  <si>
    <t>09170049382C</t>
  </si>
  <si>
    <t>09170049379C</t>
  </si>
  <si>
    <t>09170049303C</t>
  </si>
  <si>
    <t>09170049301C</t>
  </si>
  <si>
    <t>09170049300C</t>
  </si>
  <si>
    <t>09170049293C</t>
  </si>
  <si>
    <t>09170049292C</t>
  </si>
  <si>
    <t>09170049291C</t>
  </si>
  <si>
    <t>09170049290C</t>
  </si>
  <si>
    <t>2595FA00254000</t>
  </si>
  <si>
    <t>2615CS00281000</t>
  </si>
  <si>
    <t>102874</t>
  </si>
  <si>
    <t>AUTOMATISMOS JORPE S.A. AUTOMATISMO</t>
  </si>
  <si>
    <t>A61777058</t>
  </si>
  <si>
    <t>102566</t>
  </si>
  <si>
    <t>VITRO SA VITRO SA</t>
  </si>
  <si>
    <t>A41361544</t>
  </si>
  <si>
    <t>102533</t>
  </si>
  <si>
    <t>KAISER KRAFT SA UNIPERSONAL KAISER</t>
  </si>
  <si>
    <t>A58649351</t>
  </si>
  <si>
    <t>001/2017</t>
  </si>
  <si>
    <t>505342</t>
  </si>
  <si>
    <t>JOGRO SL JOGRO SL</t>
  </si>
  <si>
    <t>B58387036</t>
  </si>
  <si>
    <t>BCN0914735</t>
  </si>
  <si>
    <t>2575FI00213000</t>
  </si>
  <si>
    <t>107177</t>
  </si>
  <si>
    <t>PINTURAS DEL MORAL E HIJOS, SL</t>
  </si>
  <si>
    <t>B61022331</t>
  </si>
  <si>
    <t>2942/17</t>
  </si>
  <si>
    <t>4200131651</t>
  </si>
  <si>
    <t>3308499</t>
  </si>
  <si>
    <t>R17/R170019</t>
  </si>
  <si>
    <t>5090046066</t>
  </si>
  <si>
    <t>4200142616</t>
  </si>
  <si>
    <t>09370083702C</t>
  </si>
  <si>
    <t>09170189534A</t>
  </si>
  <si>
    <t>09170166172A</t>
  </si>
  <si>
    <t>300062366</t>
  </si>
  <si>
    <r>
      <t xml:space="preserve">registrades en el mes </t>
    </r>
    <r>
      <rPr>
        <b/>
        <sz val="10"/>
        <rFont val="Arial"/>
        <family val="2"/>
      </rPr>
      <t>de maig de 2017</t>
    </r>
    <r>
      <rPr>
        <sz val="10"/>
        <rFont val="Arial"/>
        <family val="2"/>
      </rPr>
      <t xml:space="preserve"> per un import de</t>
    </r>
  </si>
  <si>
    <t>800559</t>
  </si>
  <si>
    <t>FUSTER ALCANTARA EVA</t>
  </si>
  <si>
    <t>35115690A</t>
  </si>
  <si>
    <t>306</t>
  </si>
  <si>
    <t>300059114</t>
  </si>
  <si>
    <t>SRCL CONSENUR SL</t>
  </si>
  <si>
    <t>300061312</t>
  </si>
  <si>
    <t>09370066747C</t>
  </si>
  <si>
    <t>09170146822C</t>
  </si>
  <si>
    <t>09170107216C</t>
  </si>
  <si>
    <t>.........</t>
  </si>
  <si>
    <t>300062363</t>
  </si>
  <si>
    <t>300063248</t>
  </si>
  <si>
    <t>300063245</t>
  </si>
  <si>
    <t>300063244</t>
  </si>
  <si>
    <t>300063251</t>
  </si>
  <si>
    <t>300063395</t>
  </si>
  <si>
    <t>300063229</t>
  </si>
  <si>
    <t>30005919</t>
  </si>
  <si>
    <t>300062951</t>
  </si>
  <si>
    <t>300061552</t>
  </si>
  <si>
    <t>300056954</t>
  </si>
  <si>
    <t>400205191</t>
  </si>
  <si>
    <t>410000919</t>
  </si>
  <si>
    <t>200005488</t>
  </si>
  <si>
    <t>300063654</t>
  </si>
  <si>
    <t>300063679</t>
  </si>
  <si>
    <t>300063649</t>
  </si>
  <si>
    <t>300063650</t>
  </si>
  <si>
    <t>300061357</t>
  </si>
  <si>
    <t>300063545</t>
  </si>
  <si>
    <t>300061644</t>
  </si>
  <si>
    <t>300061743</t>
  </si>
  <si>
    <t>410000916</t>
  </si>
  <si>
    <t>410000917</t>
  </si>
  <si>
    <t>300063468</t>
  </si>
  <si>
    <t>300063452</t>
  </si>
  <si>
    <t>300063450</t>
  </si>
  <si>
    <t>300063146</t>
  </si>
  <si>
    <t>300063399</t>
  </si>
  <si>
    <t>300063379</t>
  </si>
  <si>
    <t>300063352</t>
  </si>
  <si>
    <t>300063351</t>
  </si>
  <si>
    <t>300063317</t>
  </si>
  <si>
    <t>300006331</t>
  </si>
  <si>
    <t>300063297</t>
  </si>
  <si>
    <t>300063283</t>
  </si>
  <si>
    <t>300063270</t>
  </si>
  <si>
    <t>300063254</t>
  </si>
  <si>
    <t>300063210</t>
  </si>
  <si>
    <t>300063209</t>
  </si>
  <si>
    <t>300063188</t>
  </si>
  <si>
    <t>410000915</t>
  </si>
  <si>
    <t>300063093</t>
  </si>
  <si>
    <t>300063066</t>
  </si>
  <si>
    <t>300063076</t>
  </si>
  <si>
    <t>300063098</t>
  </si>
  <si>
    <t>300063079</t>
  </si>
  <si>
    <t>300063068</t>
  </si>
  <si>
    <t>300063061</t>
  </si>
  <si>
    <t>300063062</t>
  </si>
  <si>
    <t>300063064</t>
  </si>
  <si>
    <t>300063056</t>
  </si>
  <si>
    <t>300063058</t>
  </si>
  <si>
    <t>300063001</t>
  </si>
  <si>
    <t>300062955</t>
  </si>
  <si>
    <t>300062963</t>
  </si>
  <si>
    <t>300062553</t>
  </si>
  <si>
    <t>300059161</t>
  </si>
  <si>
    <t>300059117</t>
  </si>
  <si>
    <t>300059101</t>
  </si>
  <si>
    <t>300059055</t>
  </si>
  <si>
    <t>300059050</t>
  </si>
  <si>
    <t>300059049</t>
  </si>
  <si>
    <t>300063692</t>
  </si>
  <si>
    <t>300063808</t>
  </si>
  <si>
    <t>300063725</t>
  </si>
  <si>
    <t>300063770</t>
  </si>
  <si>
    <t>300059520</t>
  </si>
  <si>
    <t>300063494</t>
  </si>
  <si>
    <t>300062141</t>
  </si>
  <si>
    <t>300063601</t>
  </si>
  <si>
    <t>300063617</t>
  </si>
  <si>
    <t>300063447</t>
  </si>
  <si>
    <t>300063446</t>
  </si>
  <si>
    <t>300063360</t>
  </si>
  <si>
    <t>300063073</t>
  </si>
  <si>
    <t>300063398</t>
  </si>
  <si>
    <t>300063397</t>
  </si>
  <si>
    <t>300063386</t>
  </si>
  <si>
    <t>300063363</t>
  </si>
  <si>
    <t>300063035</t>
  </si>
  <si>
    <t>300063194</t>
  </si>
  <si>
    <t>300062568</t>
  </si>
  <si>
    <t>300062996</t>
  </si>
  <si>
    <t>300063196</t>
  </si>
  <si>
    <t>300063158</t>
  </si>
  <si>
    <t>300062821</t>
  </si>
  <si>
    <t>300062822</t>
  </si>
  <si>
    <t>300057329</t>
  </si>
  <si>
    <t>300059642</t>
  </si>
  <si>
    <t>300063130</t>
  </si>
  <si>
    <t>300063122</t>
  </si>
  <si>
    <t>300063030</t>
  </si>
  <si>
    <t>300063101</t>
  </si>
  <si>
    <t>300063033</t>
  </si>
  <si>
    <t>410000914</t>
  </si>
  <si>
    <t>300062932</t>
  </si>
  <si>
    <t>300062878</t>
  </si>
  <si>
    <t>300062771</t>
  </si>
  <si>
    <t>300062818</t>
  </si>
  <si>
    <t>300062831</t>
  </si>
  <si>
    <t>300064923</t>
  </si>
  <si>
    <t>300062713</t>
  </si>
  <si>
    <t>300058939</t>
  </si>
  <si>
    <t>300059025</t>
  </si>
  <si>
    <t>300059014</t>
  </si>
  <si>
    <t>300063634</t>
  </si>
  <si>
    <t>09370115783A</t>
  </si>
  <si>
    <t>300065057</t>
  </si>
  <si>
    <t>09370110787A</t>
  </si>
  <si>
    <t>09370109213A</t>
  </si>
  <si>
    <t>09370109207A</t>
  </si>
  <si>
    <t>09370101025A</t>
  </si>
  <si>
    <t>25130000080000</t>
  </si>
  <si>
    <t>09170255512A</t>
  </si>
  <si>
    <t>09170252712A</t>
  </si>
  <si>
    <t>09170248482A</t>
  </si>
  <si>
    <t>2575QU00918000</t>
  </si>
  <si>
    <t>09170248426A</t>
  </si>
  <si>
    <t>09170248425A</t>
  </si>
  <si>
    <t>09170243854A</t>
  </si>
  <si>
    <t>09170243823A</t>
  </si>
  <si>
    <t>09170243812A</t>
  </si>
  <si>
    <t>09170243793A</t>
  </si>
  <si>
    <t>2635ED02023003</t>
  </si>
  <si>
    <t>09170243792A</t>
  </si>
  <si>
    <t>09170243790A</t>
  </si>
  <si>
    <t>09170240365A</t>
  </si>
  <si>
    <t>09170240364A</t>
  </si>
  <si>
    <t>09170236809A</t>
  </si>
  <si>
    <t>09170226339A</t>
  </si>
  <si>
    <t>09170226266A</t>
  </si>
  <si>
    <t>09170223558A</t>
  </si>
  <si>
    <t>09170223536A</t>
  </si>
  <si>
    <t>09170221406A</t>
  </si>
  <si>
    <t>09170221405A</t>
  </si>
  <si>
    <t>09170219241A</t>
  </si>
  <si>
    <t>09170217727A</t>
  </si>
  <si>
    <t>300064053</t>
  </si>
  <si>
    <t>09170217694A</t>
  </si>
  <si>
    <t>09170205851A</t>
  </si>
  <si>
    <t>09170199640A</t>
  </si>
  <si>
    <t>2575FI00209000</t>
  </si>
  <si>
    <t>09370118164C</t>
  </si>
  <si>
    <t>300065257</t>
  </si>
  <si>
    <t>300064044</t>
  </si>
  <si>
    <t>300064045</t>
  </si>
  <si>
    <t>09370117035C</t>
  </si>
  <si>
    <t>09370117034C</t>
  </si>
  <si>
    <t>09370117033C</t>
  </si>
  <si>
    <t>09370117031C</t>
  </si>
  <si>
    <t>09370117030C</t>
  </si>
  <si>
    <t>09370117029C</t>
  </si>
  <si>
    <t>09370117022C</t>
  </si>
  <si>
    <t>09370117017C</t>
  </si>
  <si>
    <t>09370117008C</t>
  </si>
  <si>
    <t>300065125</t>
  </si>
  <si>
    <t>09370117000C</t>
  </si>
  <si>
    <t>09370116999C</t>
  </si>
  <si>
    <t>09370116998C</t>
  </si>
  <si>
    <t>09370115784C</t>
  </si>
  <si>
    <t>09370115780C</t>
  </si>
  <si>
    <t>09370115779C</t>
  </si>
  <si>
    <t>09370113991C</t>
  </si>
  <si>
    <t>09370113990C</t>
  </si>
  <si>
    <t>09370113989C</t>
  </si>
  <si>
    <t>09370113988C</t>
  </si>
  <si>
    <t>09370113976C</t>
  </si>
  <si>
    <t>09370113975C</t>
  </si>
  <si>
    <t>09370113973C</t>
  </si>
  <si>
    <t>09370113969C</t>
  </si>
  <si>
    <t>300065025</t>
  </si>
  <si>
    <t>09370112987C</t>
  </si>
  <si>
    <t>26530000135000</t>
  </si>
  <si>
    <t>09370112962C</t>
  </si>
  <si>
    <t>09370112959C</t>
  </si>
  <si>
    <t>09370112080C</t>
  </si>
  <si>
    <t>300064974</t>
  </si>
  <si>
    <t>09370110840C</t>
  </si>
  <si>
    <t>09370106646C</t>
  </si>
  <si>
    <t>09370106631C</t>
  </si>
  <si>
    <t>09370106624C</t>
  </si>
  <si>
    <t>09370106623C</t>
  </si>
  <si>
    <t>09370106622C</t>
  </si>
  <si>
    <t>09370106615C</t>
  </si>
  <si>
    <t>09370106609C</t>
  </si>
  <si>
    <t>09370106606C</t>
  </si>
  <si>
    <t>09370106605C</t>
  </si>
  <si>
    <t>09370106604C</t>
  </si>
  <si>
    <t>09370106603C</t>
  </si>
  <si>
    <t>09370106602C</t>
  </si>
  <si>
    <t>09370104730C</t>
  </si>
  <si>
    <t>09370104729C</t>
  </si>
  <si>
    <t>09370104728C</t>
  </si>
  <si>
    <t>09370104699C</t>
  </si>
  <si>
    <t>09370104698C</t>
  </si>
  <si>
    <t>09370103659C</t>
  </si>
  <si>
    <t>09370103654C</t>
  </si>
  <si>
    <t>09370103646C</t>
  </si>
  <si>
    <t>09370103645C</t>
  </si>
  <si>
    <t>09370103642C</t>
  </si>
  <si>
    <t>09370103641C</t>
  </si>
  <si>
    <t>09370102689C</t>
  </si>
  <si>
    <t>2526FL00114000</t>
  </si>
  <si>
    <t>09370102680C</t>
  </si>
  <si>
    <t>09370102677C</t>
  </si>
  <si>
    <t>09370101647C</t>
  </si>
  <si>
    <t>09370101646C</t>
  </si>
  <si>
    <t>09370101644C</t>
  </si>
  <si>
    <t>09370101642C</t>
  </si>
  <si>
    <t>09370101081C</t>
  </si>
  <si>
    <t>09370101063C</t>
  </si>
  <si>
    <t>09370101060C</t>
  </si>
  <si>
    <t>09370101059C</t>
  </si>
  <si>
    <t>09370101057C</t>
  </si>
  <si>
    <t>09370101056C</t>
  </si>
  <si>
    <t>09370101055C</t>
  </si>
  <si>
    <t>09370101049C</t>
  </si>
  <si>
    <t>09370101048C</t>
  </si>
  <si>
    <t>09370101046C</t>
  </si>
  <si>
    <t>09370101041C</t>
  </si>
  <si>
    <t>09370101039C</t>
  </si>
  <si>
    <t>09370101038C</t>
  </si>
  <si>
    <t>09370101031C</t>
  </si>
  <si>
    <t>09370101026C</t>
  </si>
  <si>
    <t>09370101024C</t>
  </si>
  <si>
    <t>09370100373C</t>
  </si>
  <si>
    <t>09370100372C</t>
  </si>
  <si>
    <t>09370100366C</t>
  </si>
  <si>
    <t>09370100365C</t>
  </si>
  <si>
    <t>09370100364C</t>
  </si>
  <si>
    <t>09370100363C</t>
  </si>
  <si>
    <t>09370094309C</t>
  </si>
  <si>
    <t>09370094308C</t>
  </si>
  <si>
    <t>09370093432C</t>
  </si>
  <si>
    <t>09370093429C</t>
  </si>
  <si>
    <t>09370093427C</t>
  </si>
  <si>
    <t>09170258657C</t>
  </si>
  <si>
    <t>300064583</t>
  </si>
  <si>
    <t>09170258654C</t>
  </si>
  <si>
    <t>09170255488C</t>
  </si>
  <si>
    <t>09170255487C</t>
  </si>
  <si>
    <t>09170255479C</t>
  </si>
  <si>
    <t>09170255477C</t>
  </si>
  <si>
    <t>09170255463C</t>
  </si>
  <si>
    <t>09170255453C</t>
  </si>
  <si>
    <t>09170255452C</t>
  </si>
  <si>
    <t>09170252766C</t>
  </si>
  <si>
    <t>09170252765C</t>
  </si>
  <si>
    <t>09170252750C</t>
  </si>
  <si>
    <t>09170252749C</t>
  </si>
  <si>
    <t>09170252743C</t>
  </si>
  <si>
    <t>2535DR01992000</t>
  </si>
  <si>
    <t>09170252730C</t>
  </si>
  <si>
    <t>09170252724C</t>
  </si>
  <si>
    <t>09170252715C</t>
  </si>
  <si>
    <t>09170252713C</t>
  </si>
  <si>
    <t>09170252704C</t>
  </si>
  <si>
    <t>09170252703C</t>
  </si>
  <si>
    <t>09170248485C</t>
  </si>
  <si>
    <t>09170248481C</t>
  </si>
  <si>
    <t>09170248480C</t>
  </si>
  <si>
    <t>09170248474C</t>
  </si>
  <si>
    <t>09170248473C</t>
  </si>
  <si>
    <t>09170248471C</t>
  </si>
  <si>
    <t>09170248468C</t>
  </si>
  <si>
    <t>09170248462C</t>
  </si>
  <si>
    <t>09170248450C</t>
  </si>
  <si>
    <t>09170248449C</t>
  </si>
  <si>
    <t>09170248445C</t>
  </si>
  <si>
    <t>09170248442C</t>
  </si>
  <si>
    <t>09170248441C</t>
  </si>
  <si>
    <t>09170248440C</t>
  </si>
  <si>
    <t>09170248433C</t>
  </si>
  <si>
    <t>09170248429C</t>
  </si>
  <si>
    <t>09170248427C</t>
  </si>
  <si>
    <t>09170248419C</t>
  </si>
  <si>
    <t>09170246124C</t>
  </si>
  <si>
    <t>09170246116C</t>
  </si>
  <si>
    <t>09170246114C</t>
  </si>
  <si>
    <t>09170246099C</t>
  </si>
  <si>
    <t>2515FO00093000</t>
  </si>
  <si>
    <t>09170246084C</t>
  </si>
  <si>
    <t>09170246080C</t>
  </si>
  <si>
    <t>09170246079C</t>
  </si>
  <si>
    <t>09170246073C</t>
  </si>
  <si>
    <t>09170246072C</t>
  </si>
  <si>
    <t>09170246071C</t>
  </si>
  <si>
    <t>09170230544C</t>
  </si>
  <si>
    <t>09170230540C</t>
  </si>
  <si>
    <t>09170230539C</t>
  </si>
  <si>
    <t>100B0001584000</t>
  </si>
  <si>
    <t>09170230517C</t>
  </si>
  <si>
    <t>09170230515C</t>
  </si>
  <si>
    <t>09170230511C</t>
  </si>
  <si>
    <t>09170230510C</t>
  </si>
  <si>
    <t>09170230509C</t>
  </si>
  <si>
    <t>09170230506C</t>
  </si>
  <si>
    <t>09170230493C</t>
  </si>
  <si>
    <t>2635ED00310000</t>
  </si>
  <si>
    <t>09170230492C</t>
  </si>
  <si>
    <t>09170230491C</t>
  </si>
  <si>
    <t>09170230490C</t>
  </si>
  <si>
    <t>09170230485C</t>
  </si>
  <si>
    <t>09170230484C</t>
  </si>
  <si>
    <t>09170230475C</t>
  </si>
  <si>
    <t>09170230473C</t>
  </si>
  <si>
    <t>09170230472C</t>
  </si>
  <si>
    <t>09170230438C</t>
  </si>
  <si>
    <t>09170230437C</t>
  </si>
  <si>
    <t>09170230431C</t>
  </si>
  <si>
    <t>09170230428C</t>
  </si>
  <si>
    <t>09170230427C</t>
  </si>
  <si>
    <t>09170230415C</t>
  </si>
  <si>
    <t>09170230413C</t>
  </si>
  <si>
    <t>09170230412C</t>
  </si>
  <si>
    <t>09170230384C</t>
  </si>
  <si>
    <t>09170230382C</t>
  </si>
  <si>
    <t>09170230375C</t>
  </si>
  <si>
    <t>09170230372C</t>
  </si>
  <si>
    <t>09170226389C</t>
  </si>
  <si>
    <t>09170226382C</t>
  </si>
  <si>
    <t>09170226381C</t>
  </si>
  <si>
    <t>09170226372C</t>
  </si>
  <si>
    <t>09170226322C</t>
  </si>
  <si>
    <t>09170226321C</t>
  </si>
  <si>
    <t>09170226307C</t>
  </si>
  <si>
    <t>09170226304C</t>
  </si>
  <si>
    <t>09170226302C</t>
  </si>
  <si>
    <t>09170226301C</t>
  </si>
  <si>
    <t>09170226300C</t>
  </si>
  <si>
    <t>09170226299C</t>
  </si>
  <si>
    <t>09170226298C</t>
  </si>
  <si>
    <t>09170226297C</t>
  </si>
  <si>
    <t>09170226296C</t>
  </si>
  <si>
    <t>09170226295C</t>
  </si>
  <si>
    <t>09170226294C</t>
  </si>
  <si>
    <t>09170226293C</t>
  </si>
  <si>
    <t>09170226292C</t>
  </si>
  <si>
    <t>09170226289C</t>
  </si>
  <si>
    <t>09170226288C</t>
  </si>
  <si>
    <t>09170226286C</t>
  </si>
  <si>
    <t>09170226282C</t>
  </si>
  <si>
    <t>09170226276C</t>
  </si>
  <si>
    <t>09170226267C</t>
  </si>
  <si>
    <t>09170223556C</t>
  </si>
  <si>
    <t>09170223549C</t>
  </si>
  <si>
    <t>09170223548C</t>
  </si>
  <si>
    <t>09170223546C</t>
  </si>
  <si>
    <t>09170223522C</t>
  </si>
  <si>
    <t>09170223521C</t>
  </si>
  <si>
    <t>09170223518C</t>
  </si>
  <si>
    <t>09170223515C</t>
  </si>
  <si>
    <t>09170221420C</t>
  </si>
  <si>
    <t>09170221411C</t>
  </si>
  <si>
    <t>09170221408C</t>
  </si>
  <si>
    <t>09170221407C</t>
  </si>
  <si>
    <t>09170221403C</t>
  </si>
  <si>
    <t>09170221382C</t>
  </si>
  <si>
    <t>09170221380C</t>
  </si>
  <si>
    <t>09170221375C</t>
  </si>
  <si>
    <t>09170221364C</t>
  </si>
  <si>
    <t>09170221360C</t>
  </si>
  <si>
    <t>09170221359C</t>
  </si>
  <si>
    <t>09170221354C</t>
  </si>
  <si>
    <t>09170221345C</t>
  </si>
  <si>
    <t>09170219299C</t>
  </si>
  <si>
    <t>09170219287C</t>
  </si>
  <si>
    <t>09170219267C</t>
  </si>
  <si>
    <t>09170219238C</t>
  </si>
  <si>
    <t>09170219237C</t>
  </si>
  <si>
    <t>09170217803C</t>
  </si>
  <si>
    <t>09170217792C</t>
  </si>
  <si>
    <t>300064098</t>
  </si>
  <si>
    <t>09170217791C</t>
  </si>
  <si>
    <t>09170217768C</t>
  </si>
  <si>
    <t>2526FL00843000</t>
  </si>
  <si>
    <t>09170217767C</t>
  </si>
  <si>
    <t>09170217766C</t>
  </si>
  <si>
    <t>09170217764C</t>
  </si>
  <si>
    <t>09170217763C</t>
  </si>
  <si>
    <t>09170217757C</t>
  </si>
  <si>
    <t>09170217735C</t>
  </si>
  <si>
    <t>09170217733C</t>
  </si>
  <si>
    <t>09170217732C</t>
  </si>
  <si>
    <t>09170217731C</t>
  </si>
  <si>
    <t>09170217730C</t>
  </si>
  <si>
    <t>09170217729C</t>
  </si>
  <si>
    <t>09170217726C</t>
  </si>
  <si>
    <t>09170217723C</t>
  </si>
  <si>
    <t>09170217722C</t>
  </si>
  <si>
    <t>09170217715C</t>
  </si>
  <si>
    <t>09170217713C</t>
  </si>
  <si>
    <t>09170217712C</t>
  </si>
  <si>
    <t>09170217706C</t>
  </si>
  <si>
    <t>09170217693C</t>
  </si>
  <si>
    <t>09170217668C</t>
  </si>
  <si>
    <t>09170217667C</t>
  </si>
  <si>
    <t>09170217665C</t>
  </si>
  <si>
    <t>09170217664C</t>
  </si>
  <si>
    <t>09170217647C</t>
  </si>
  <si>
    <t>09170217646C</t>
  </si>
  <si>
    <t>09170217645C</t>
  </si>
  <si>
    <t>09170217644C</t>
  </si>
  <si>
    <t>09170217643C</t>
  </si>
  <si>
    <t>09170216479C</t>
  </si>
  <si>
    <t>09170216478C</t>
  </si>
  <si>
    <t>09170216473C</t>
  </si>
  <si>
    <t>09170216472C</t>
  </si>
  <si>
    <t>09170216466C</t>
  </si>
  <si>
    <t>09170216462C</t>
  </si>
  <si>
    <t>300063977</t>
  </si>
  <si>
    <t>09170216461C</t>
  </si>
  <si>
    <t>09170216460C</t>
  </si>
  <si>
    <t>09170216440C</t>
  </si>
  <si>
    <t>09170205861C</t>
  </si>
  <si>
    <t>09170205848C</t>
  </si>
  <si>
    <t>09170203609C</t>
  </si>
  <si>
    <t>09170203559C</t>
  </si>
  <si>
    <t>2565BI00165000</t>
  </si>
  <si>
    <t>37380000340000</t>
  </si>
  <si>
    <t>25030000065000</t>
  </si>
  <si>
    <t>2605CS02082000</t>
  </si>
  <si>
    <t>102731</t>
  </si>
  <si>
    <t>SARSTEDT SA SARSTEDT SA</t>
  </si>
  <si>
    <t>A59046979</t>
  </si>
  <si>
    <t>5</t>
  </si>
  <si>
    <t>2575QU00217000</t>
  </si>
  <si>
    <t>2017051</t>
  </si>
  <si>
    <t>20171R05/1521</t>
  </si>
  <si>
    <t>4200153500</t>
  </si>
  <si>
    <t>400213838</t>
  </si>
  <si>
    <t>505357</t>
  </si>
  <si>
    <t>HORCHATERIA VALENCIANA SL</t>
  </si>
  <si>
    <t>B08802100</t>
  </si>
  <si>
    <t>2515GH00090000</t>
  </si>
  <si>
    <t>117207</t>
  </si>
  <si>
    <t>200309</t>
  </si>
  <si>
    <t>CAMBRIDGE UNIVERSITY</t>
  </si>
  <si>
    <t>0000702673</t>
  </si>
  <si>
    <t>106426</t>
  </si>
  <si>
    <t>B65731424</t>
  </si>
  <si>
    <t>2565BI01976001</t>
  </si>
  <si>
    <t>3325711</t>
  </si>
  <si>
    <t>SA17-17831</t>
  </si>
  <si>
    <t>1479</t>
  </si>
  <si>
    <t>4200152753</t>
  </si>
  <si>
    <t>101460</t>
  </si>
  <si>
    <t>VICENÇ PIERA SL VICENÇ PIERA SL</t>
  </si>
  <si>
    <t>B61367306</t>
  </si>
  <si>
    <t>25030000068000</t>
  </si>
  <si>
    <t>701261</t>
  </si>
  <si>
    <t>400211030</t>
  </si>
  <si>
    <t>25660001680000</t>
  </si>
  <si>
    <t>202459</t>
  </si>
  <si>
    <t>MOTEL ONE GERMANY BETRIEBS</t>
  </si>
  <si>
    <t>537332886</t>
  </si>
  <si>
    <t>537318720</t>
  </si>
  <si>
    <t>FA16121284</t>
  </si>
  <si>
    <t>09370103651C</t>
  </si>
  <si>
    <t>09370093422C</t>
  </si>
  <si>
    <t>09170252748C</t>
  </si>
  <si>
    <t>300064699</t>
  </si>
  <si>
    <t>09170219247C</t>
  </si>
  <si>
    <t>09170216467C</t>
  </si>
  <si>
    <r>
      <t xml:space="preserve">registrades en el mes </t>
    </r>
    <r>
      <rPr>
        <b/>
        <sz val="10"/>
        <rFont val="Arial"/>
        <family val="2"/>
      </rPr>
      <t>de juny de 2017</t>
    </r>
    <r>
      <rPr>
        <sz val="10"/>
        <rFont val="Arial"/>
        <family val="2"/>
      </rPr>
      <t xml:space="preserve"> per un import de</t>
    </r>
  </si>
  <si>
    <t>MRW NACA PROYECTOS E INV SL</t>
  </si>
  <si>
    <t>09170065137C</t>
  </si>
  <si>
    <t>300059388</t>
  </si>
  <si>
    <t>09170138952C</t>
  </si>
  <si>
    <t>300059074</t>
  </si>
  <si>
    <t>09170230526C</t>
  </si>
  <si>
    <t>09170226386C</t>
  </si>
  <si>
    <t>09170226385C</t>
  </si>
  <si>
    <t>09170226380C</t>
  </si>
  <si>
    <t>09170226378C</t>
  </si>
  <si>
    <t>09170226324C</t>
  </si>
  <si>
    <t>09370137103A</t>
  </si>
  <si>
    <t>PENDIENTE</t>
  </si>
  <si>
    <t>09170322189A</t>
  </si>
  <si>
    <t>09170322188A</t>
  </si>
  <si>
    <t>09170322187A</t>
  </si>
  <si>
    <t>09170319922A</t>
  </si>
  <si>
    <t>300065377</t>
  </si>
  <si>
    <t>09170309811A</t>
  </si>
  <si>
    <t>09170307711A</t>
  </si>
  <si>
    <t>300065281</t>
  </si>
  <si>
    <t>09170307710A</t>
  </si>
  <si>
    <t>09170291442A</t>
  </si>
  <si>
    <t>300064825</t>
  </si>
  <si>
    <t>09170289097A</t>
  </si>
  <si>
    <t>09170283662A</t>
  </si>
  <si>
    <t>09170265750A</t>
  </si>
  <si>
    <t>300062349</t>
  </si>
  <si>
    <t>17060332</t>
  </si>
  <si>
    <t>4200141522</t>
  </si>
  <si>
    <t>400204936</t>
  </si>
  <si>
    <t>09370145825C</t>
  </si>
  <si>
    <t>300066571</t>
  </si>
  <si>
    <t>09370145824C</t>
  </si>
  <si>
    <t>09370145820C</t>
  </si>
  <si>
    <t>300040117</t>
  </si>
  <si>
    <t>09370145819C</t>
  </si>
  <si>
    <t>300066549</t>
  </si>
  <si>
    <t>300066554</t>
  </si>
  <si>
    <t>300065890</t>
  </si>
  <si>
    <t>09370145039C</t>
  </si>
  <si>
    <t>09370145034C</t>
  </si>
  <si>
    <t>300066349</t>
  </si>
  <si>
    <t>09370144202C</t>
  </si>
  <si>
    <t>300066356</t>
  </si>
  <si>
    <t>09370143233C</t>
  </si>
  <si>
    <t>300066365</t>
  </si>
  <si>
    <t>09370143231C</t>
  </si>
  <si>
    <t>300066364</t>
  </si>
  <si>
    <t>09370143230C</t>
  </si>
  <si>
    <t>25830000233000</t>
  </si>
  <si>
    <t>300066206</t>
  </si>
  <si>
    <t>10020002106000</t>
  </si>
  <si>
    <t>300066362</t>
  </si>
  <si>
    <t>2565GE02063000</t>
  </si>
  <si>
    <t>09370140114C</t>
  </si>
  <si>
    <t>300066220</t>
  </si>
  <si>
    <t>09370139133C</t>
  </si>
  <si>
    <t>300066139</t>
  </si>
  <si>
    <t>09370139131C</t>
  </si>
  <si>
    <t>300066214</t>
  </si>
  <si>
    <t>09370139130C</t>
  </si>
  <si>
    <t>300066213</t>
  </si>
  <si>
    <t>09370139129C</t>
  </si>
  <si>
    <t>300066212</t>
  </si>
  <si>
    <t>09370139126C</t>
  </si>
  <si>
    <t>300066223</t>
  </si>
  <si>
    <t>09370139125C</t>
  </si>
  <si>
    <t>09370139122C</t>
  </si>
  <si>
    <t>300066205</t>
  </si>
  <si>
    <t>09370138013C</t>
  </si>
  <si>
    <t>300066159</t>
  </si>
  <si>
    <t>09370137092C</t>
  </si>
  <si>
    <t>300066077</t>
  </si>
  <si>
    <t>09370137091C</t>
  </si>
  <si>
    <t>300066075</t>
  </si>
  <si>
    <t>09370136055C</t>
  </si>
  <si>
    <t>300066082</t>
  </si>
  <si>
    <t>09370136053C</t>
  </si>
  <si>
    <t>09370136050C</t>
  </si>
  <si>
    <t>300066030</t>
  </si>
  <si>
    <t>09370136049C</t>
  </si>
  <si>
    <t>09370136039C</t>
  </si>
  <si>
    <t>300065907</t>
  </si>
  <si>
    <t>09370134536C</t>
  </si>
  <si>
    <t>300065992</t>
  </si>
  <si>
    <t>09370134531C</t>
  </si>
  <si>
    <t>300066001</t>
  </si>
  <si>
    <t>09370134517C</t>
  </si>
  <si>
    <t>09370134514C</t>
  </si>
  <si>
    <t>09370133606C</t>
  </si>
  <si>
    <t>300065951</t>
  </si>
  <si>
    <t>09370133599C</t>
  </si>
  <si>
    <t>300065950</t>
  </si>
  <si>
    <t>300065766</t>
  </si>
  <si>
    <t>09370132656C</t>
  </si>
  <si>
    <t>300061751</t>
  </si>
  <si>
    <t>09370131792C</t>
  </si>
  <si>
    <t>300065825</t>
  </si>
  <si>
    <t>09370131791C</t>
  </si>
  <si>
    <t>09370130989C</t>
  </si>
  <si>
    <t>300065718</t>
  </si>
  <si>
    <t>09370128989C</t>
  </si>
  <si>
    <t>300065545</t>
  </si>
  <si>
    <t>09370119472C</t>
  </si>
  <si>
    <t>300065339</t>
  </si>
  <si>
    <t>09170322191C</t>
  </si>
  <si>
    <t>09170322185C</t>
  </si>
  <si>
    <t>300066526</t>
  </si>
  <si>
    <t>09170322181C</t>
  </si>
  <si>
    <t>09170319954C</t>
  </si>
  <si>
    <t>300066541</t>
  </si>
  <si>
    <t>09170317274C</t>
  </si>
  <si>
    <t>300066412</t>
  </si>
  <si>
    <t>09170317237C</t>
  </si>
  <si>
    <t>300066401</t>
  </si>
  <si>
    <t>09170314832C</t>
  </si>
  <si>
    <t>09170314831C</t>
  </si>
  <si>
    <t>09170314824C</t>
  </si>
  <si>
    <t>300066410</t>
  </si>
  <si>
    <t>300066369</t>
  </si>
  <si>
    <t>09170314806C</t>
  </si>
  <si>
    <t>300066366</t>
  </si>
  <si>
    <t>09170314802C</t>
  </si>
  <si>
    <t>09170314800C</t>
  </si>
  <si>
    <t>09170309812C</t>
  </si>
  <si>
    <t>09170307754C</t>
  </si>
  <si>
    <t>300066288</t>
  </si>
  <si>
    <t>300066018</t>
  </si>
  <si>
    <t>09170307709C</t>
  </si>
  <si>
    <t>09170305172C</t>
  </si>
  <si>
    <t>09170305171C</t>
  </si>
  <si>
    <t>09170305170C</t>
  </si>
  <si>
    <t>09170305168C</t>
  </si>
  <si>
    <t>09170305146C</t>
  </si>
  <si>
    <t>300066203</t>
  </si>
  <si>
    <t>09170305145C</t>
  </si>
  <si>
    <t>09170302334C</t>
  </si>
  <si>
    <t>300066192</t>
  </si>
  <si>
    <t>09170302310C</t>
  </si>
  <si>
    <t>300055173</t>
  </si>
  <si>
    <t>09170302309C</t>
  </si>
  <si>
    <t>25930000243000</t>
  </si>
  <si>
    <t>09170302297C</t>
  </si>
  <si>
    <t>09170302253C</t>
  </si>
  <si>
    <t>300066157</t>
  </si>
  <si>
    <t>09170300081C</t>
  </si>
  <si>
    <t>09170300079C</t>
  </si>
  <si>
    <t>09170297530C</t>
  </si>
  <si>
    <t>09170293935C</t>
  </si>
  <si>
    <t>09170291477C</t>
  </si>
  <si>
    <t>300065911</t>
  </si>
  <si>
    <t>09170291475C</t>
  </si>
  <si>
    <t>300065868</t>
  </si>
  <si>
    <t>09170289129C</t>
  </si>
  <si>
    <t>09170286967C</t>
  </si>
  <si>
    <t>300065802</t>
  </si>
  <si>
    <t>09170286966C</t>
  </si>
  <si>
    <t>09170285106C</t>
  </si>
  <si>
    <t>300065540</t>
  </si>
  <si>
    <t>09170281964C</t>
  </si>
  <si>
    <t>300065584</t>
  </si>
  <si>
    <t>09170281955C</t>
  </si>
  <si>
    <t>300065603</t>
  </si>
  <si>
    <t>09170281953C</t>
  </si>
  <si>
    <t>09170280189C</t>
  </si>
  <si>
    <t>300058766</t>
  </si>
  <si>
    <t>09170265798C</t>
  </si>
  <si>
    <t>300062079</t>
  </si>
  <si>
    <t>09170265792C</t>
  </si>
  <si>
    <t>300065415</t>
  </si>
  <si>
    <t>09170265791C</t>
  </si>
  <si>
    <t>09170265774C</t>
  </si>
  <si>
    <t>300065400</t>
  </si>
  <si>
    <t>09170265751C</t>
  </si>
  <si>
    <t>105560</t>
  </si>
  <si>
    <t>SERVICIOS SECURITAS S.A</t>
  </si>
  <si>
    <t>A28986800</t>
  </si>
  <si>
    <t>003709</t>
  </si>
  <si>
    <t>102886</t>
  </si>
  <si>
    <t>A59367458</t>
  </si>
  <si>
    <t>26130001781000</t>
  </si>
  <si>
    <t>2525FL00110000</t>
  </si>
  <si>
    <t>2615CS00282000</t>
  </si>
  <si>
    <t>4090464831</t>
  </si>
  <si>
    <t>4200156069</t>
  </si>
  <si>
    <t>400216810</t>
  </si>
  <si>
    <t>505291</t>
  </si>
  <si>
    <t>JAMALDA SL HOTEL CALEDONIAN</t>
  </si>
  <si>
    <t>B59341784</t>
  </si>
  <si>
    <t>2017000123</t>
  </si>
  <si>
    <t>505160</t>
  </si>
  <si>
    <t>TURISVALL SL, HOTEL ALIMARA HOTEL A</t>
  </si>
  <si>
    <t>B60903002</t>
  </si>
  <si>
    <t>11708529</t>
  </si>
  <si>
    <t>504959</t>
  </si>
  <si>
    <t>SKYNET WORLDWIDE SL SKYNET WORLDWID</t>
  </si>
  <si>
    <t>B65312886</t>
  </si>
  <si>
    <t>212243227</t>
  </si>
  <si>
    <t>5200809500</t>
  </si>
  <si>
    <t>400214968</t>
  </si>
  <si>
    <t>37180000326001</t>
  </si>
  <si>
    <t>SA17-20977</t>
  </si>
  <si>
    <t>2644BB00319000</t>
  </si>
  <si>
    <t>7061376897</t>
  </si>
  <si>
    <t>4200155984</t>
  </si>
  <si>
    <t>400216835</t>
  </si>
  <si>
    <t>1954</t>
  </si>
  <si>
    <t>4200156023</t>
  </si>
  <si>
    <t>701679</t>
  </si>
  <si>
    <t>4200014661</t>
  </si>
  <si>
    <t>400030405</t>
  </si>
  <si>
    <t>17053190</t>
  </si>
  <si>
    <t>100880</t>
  </si>
  <si>
    <t>QUIMIGEN SL QUIMIGEN S.L.</t>
  </si>
  <si>
    <t>B80479918</t>
  </si>
  <si>
    <t>38380001443000</t>
  </si>
  <si>
    <t>301194</t>
  </si>
  <si>
    <t>AMMAN MARRIOT HOTEL</t>
  </si>
  <si>
    <t>283531.</t>
  </si>
  <si>
    <t>109283</t>
  </si>
  <si>
    <t>CIUDAD UNIVERSITARIA CASA DE VELAZQ</t>
  </si>
  <si>
    <t>N0011225J</t>
  </si>
  <si>
    <t>16/0184</t>
  </si>
  <si>
    <t>09370121122C</t>
  </si>
  <si>
    <t>09170293909C</t>
  </si>
  <si>
    <t>300064063</t>
  </si>
  <si>
    <t>09170291490C</t>
  </si>
  <si>
    <t>300065559</t>
  </si>
  <si>
    <t>09170291489C</t>
  </si>
  <si>
    <t>09170285061C</t>
  </si>
  <si>
    <t>09170265707C</t>
  </si>
  <si>
    <t>4200155099</t>
  </si>
  <si>
    <t>400215651</t>
  </si>
  <si>
    <r>
      <t xml:space="preserve">registrades en el mes </t>
    </r>
    <r>
      <rPr>
        <b/>
        <sz val="10"/>
        <rFont val="Arial"/>
        <family val="2"/>
      </rPr>
      <t>de juliol de 2017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</si>
  <si>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2017</t>
    </r>
    <r>
      <rPr>
        <sz val="10"/>
        <rFont val="Arial"/>
        <family val="2"/>
      </rPr>
      <t xml:space="preserve"> per un import de</t>
    </r>
  </si>
  <si>
    <t>104464</t>
  </si>
  <si>
    <t>SOLEY GIRVENT VICENÇ RESTAURANT CAN</t>
  </si>
  <si>
    <t>37271302D</t>
  </si>
  <si>
    <t>269</t>
  </si>
  <si>
    <t>2535DR00128000</t>
  </si>
  <si>
    <t>26430000314000</t>
  </si>
  <si>
    <t>52553</t>
  </si>
  <si>
    <r>
      <t>registrades en el mes de</t>
    </r>
    <r>
      <rPr>
        <b/>
        <sz val="10"/>
        <rFont val="Arial"/>
        <family val="2"/>
      </rPr>
      <t xml:space="preserve"> maig de 2016</t>
    </r>
    <r>
      <rPr>
        <sz val="10"/>
        <rFont val="Arial"/>
        <family val="2"/>
      </rPr>
      <t xml:space="preserve"> per un import de</t>
    </r>
  </si>
  <si>
    <t>52933</t>
  </si>
  <si>
    <t>160762</t>
  </si>
  <si>
    <t>160760</t>
  </si>
  <si>
    <t>160749</t>
  </si>
  <si>
    <t>2635ED02023000</t>
  </si>
  <si>
    <t>102583</t>
  </si>
  <si>
    <t>BBVA AUTORENTING</t>
  </si>
  <si>
    <t>A60028776</t>
  </si>
  <si>
    <t>11E169911000001637</t>
  </si>
  <si>
    <t>10010000004000</t>
  </si>
  <si>
    <t>2016/1896</t>
  </si>
  <si>
    <t>4200124103</t>
  </si>
  <si>
    <t>400173127</t>
  </si>
  <si>
    <t>53566</t>
  </si>
  <si>
    <t>606884</t>
  </si>
  <si>
    <t>ABDALLAH AL MANASEER NASER MOHAMMED</t>
  </si>
  <si>
    <t>7NASER</t>
  </si>
  <si>
    <t>201650326</t>
  </si>
  <si>
    <t>109570</t>
  </si>
  <si>
    <t>PROFIMATICA S L</t>
  </si>
  <si>
    <t>B66501644</t>
  </si>
  <si>
    <t>1600013859</t>
  </si>
  <si>
    <t>09170112281C</t>
  </si>
  <si>
    <t>09170180662C</t>
  </si>
  <si>
    <t>09170180618C</t>
  </si>
  <si>
    <t>OHL SERVICIOS INGESAN SA</t>
  </si>
  <si>
    <t>09170226323C</t>
  </si>
  <si>
    <t>09170217649C</t>
  </si>
  <si>
    <t>38490001821000</t>
  </si>
  <si>
    <t>09370168192A</t>
  </si>
  <si>
    <t>2000125</t>
  </si>
  <si>
    <t>300064899</t>
  </si>
  <si>
    <t>09170342538A</t>
  </si>
  <si>
    <t>300066614</t>
  </si>
  <si>
    <t>09170341587A</t>
  </si>
  <si>
    <t>300064723</t>
  </si>
  <si>
    <t>09170341586A</t>
  </si>
  <si>
    <t>300064729</t>
  </si>
  <si>
    <t>09170340707A</t>
  </si>
  <si>
    <t>300066781</t>
  </si>
  <si>
    <t>09170339734A</t>
  </si>
  <si>
    <t>09170189545A</t>
  </si>
  <si>
    <t>300063415</t>
  </si>
  <si>
    <t>0411700485</t>
  </si>
  <si>
    <t>0200001660</t>
  </si>
  <si>
    <t>0200001622</t>
  </si>
  <si>
    <t>37890001344000</t>
  </si>
  <si>
    <t>2635ED00307000</t>
  </si>
  <si>
    <t>37780001328000</t>
  </si>
  <si>
    <t>100877</t>
  </si>
  <si>
    <t>DELTACLON SL DELTACLON SL</t>
  </si>
  <si>
    <t>B81380370</t>
  </si>
  <si>
    <t>4200159785</t>
  </si>
  <si>
    <t>400221398</t>
  </si>
  <si>
    <t>2504BA00069000</t>
  </si>
  <si>
    <t>26530000133000</t>
  </si>
  <si>
    <t>108508</t>
  </si>
  <si>
    <t>UTE TDE-TME CCCLXXXII</t>
  </si>
  <si>
    <t>U87156113</t>
  </si>
  <si>
    <t>37290000338000</t>
  </si>
  <si>
    <t>108000</t>
  </si>
  <si>
    <t>IZASA SCIENTIFIC, S.L.U.</t>
  </si>
  <si>
    <t>B66350281</t>
  </si>
  <si>
    <t>107364</t>
  </si>
  <si>
    <t>DHL EXPRESS MADRID SPAIN S.L.U</t>
  </si>
  <si>
    <t>B28778165</t>
  </si>
  <si>
    <t>0934936</t>
  </si>
  <si>
    <t>106531</t>
  </si>
  <si>
    <t>GAS NATURAL COMERCIALIZADORA, S.A.</t>
  </si>
  <si>
    <t>A61797536</t>
  </si>
  <si>
    <t>4100009087</t>
  </si>
  <si>
    <t>09370179971C</t>
  </si>
  <si>
    <t>300067656</t>
  </si>
  <si>
    <t>10010001561000</t>
  </si>
  <si>
    <t>300067200</t>
  </si>
  <si>
    <t>25330000117000</t>
  </si>
  <si>
    <t>25130000079000</t>
  </si>
  <si>
    <t>25230000099000</t>
  </si>
  <si>
    <t>09370178855C</t>
  </si>
  <si>
    <t>300067556</t>
  </si>
  <si>
    <t>09370178853C</t>
  </si>
  <si>
    <t>300067514</t>
  </si>
  <si>
    <t>09370178852C</t>
  </si>
  <si>
    <t>09370178851C</t>
  </si>
  <si>
    <t>09370178850C</t>
  </si>
  <si>
    <t>09370178837C</t>
  </si>
  <si>
    <t>300067417</t>
  </si>
  <si>
    <t>09370178822C</t>
  </si>
  <si>
    <t>300067531</t>
  </si>
  <si>
    <t>09370178802C</t>
  </si>
  <si>
    <t>300067559</t>
  </si>
  <si>
    <t>09370178801C</t>
  </si>
  <si>
    <t>09370178793C</t>
  </si>
  <si>
    <t>300067545</t>
  </si>
  <si>
    <t>09370178791C</t>
  </si>
  <si>
    <t>09370178781C</t>
  </si>
  <si>
    <t>300067515</t>
  </si>
  <si>
    <t>09370178780C</t>
  </si>
  <si>
    <t>2535DR01993000</t>
  </si>
  <si>
    <t>09370177858C</t>
  </si>
  <si>
    <t>300067479</t>
  </si>
  <si>
    <t>09370177824C</t>
  </si>
  <si>
    <t>2535DR00124000</t>
  </si>
  <si>
    <t>300037412</t>
  </si>
  <si>
    <t>09370177807C</t>
  </si>
  <si>
    <t>300067407</t>
  </si>
  <si>
    <t>2535DR01991000</t>
  </si>
  <si>
    <t>09370177793C</t>
  </si>
  <si>
    <t>09370177785C</t>
  </si>
  <si>
    <t>09370175273C</t>
  </si>
  <si>
    <t>09370175272C</t>
  </si>
  <si>
    <t>09370175245C</t>
  </si>
  <si>
    <t>300067360</t>
  </si>
  <si>
    <t>2575FI02053000</t>
  </si>
  <si>
    <t>09370174010C</t>
  </si>
  <si>
    <t>300000000</t>
  </si>
  <si>
    <t>09370173993C</t>
  </si>
  <si>
    <t>300067340</t>
  </si>
  <si>
    <t>300067321</t>
  </si>
  <si>
    <t>09370170994C</t>
  </si>
  <si>
    <t>300067109</t>
  </si>
  <si>
    <t>09370170980C</t>
  </si>
  <si>
    <t>300067212</t>
  </si>
  <si>
    <t>09370170979C</t>
  </si>
  <si>
    <t>09370170973C</t>
  </si>
  <si>
    <t>300067188</t>
  </si>
  <si>
    <t>09370170965C</t>
  </si>
  <si>
    <t>300067180</t>
  </si>
  <si>
    <t>09370169416C</t>
  </si>
  <si>
    <t>300067037</t>
  </si>
  <si>
    <t>09370168199C</t>
  </si>
  <si>
    <t>300067090</t>
  </si>
  <si>
    <t>09370168189C</t>
  </si>
  <si>
    <t>300067105</t>
  </si>
  <si>
    <t>09370168188C</t>
  </si>
  <si>
    <t>09370168182C</t>
  </si>
  <si>
    <t>300067115</t>
  </si>
  <si>
    <t>09370168181C</t>
  </si>
  <si>
    <t>09370168178C</t>
  </si>
  <si>
    <t>09370168177C</t>
  </si>
  <si>
    <t>09370168168C</t>
  </si>
  <si>
    <t>09370168167C</t>
  </si>
  <si>
    <t>09370168147C</t>
  </si>
  <si>
    <t>300067083</t>
  </si>
  <si>
    <t>09370167040C</t>
  </si>
  <si>
    <t>300067067</t>
  </si>
  <si>
    <t>09370167039C</t>
  </si>
  <si>
    <t>300067064</t>
  </si>
  <si>
    <t>09370167038C</t>
  </si>
  <si>
    <t>09370167035C</t>
  </si>
  <si>
    <t>300067058</t>
  </si>
  <si>
    <t>09370167033C</t>
  </si>
  <si>
    <t>300067045</t>
  </si>
  <si>
    <t>09370167031C</t>
  </si>
  <si>
    <t>09370167010C</t>
  </si>
  <si>
    <t>300066892</t>
  </si>
  <si>
    <t>09370167009C</t>
  </si>
  <si>
    <t>300066983</t>
  </si>
  <si>
    <t>09370163892C</t>
  </si>
  <si>
    <t>300066985</t>
  </si>
  <si>
    <t>09370163891C</t>
  </si>
  <si>
    <t>09370162347C</t>
  </si>
  <si>
    <t>300066903</t>
  </si>
  <si>
    <t>09370162346C</t>
  </si>
  <si>
    <t>09370160570C</t>
  </si>
  <si>
    <t>300066890</t>
  </si>
  <si>
    <t>09370160569C</t>
  </si>
  <si>
    <t>09370160568C</t>
  </si>
  <si>
    <t>300066880</t>
  </si>
  <si>
    <t>09370160567C</t>
  </si>
  <si>
    <t>300066865</t>
  </si>
  <si>
    <t>09370158841C</t>
  </si>
  <si>
    <t>09370157252C</t>
  </si>
  <si>
    <t>300066811</t>
  </si>
  <si>
    <t>09370157249C</t>
  </si>
  <si>
    <t>300066793</t>
  </si>
  <si>
    <t>09370157214C</t>
  </si>
  <si>
    <t>09370157209C</t>
  </si>
  <si>
    <t>300040114</t>
  </si>
  <si>
    <t>09370157206C</t>
  </si>
  <si>
    <t>300066765</t>
  </si>
  <si>
    <t>09370157205C</t>
  </si>
  <si>
    <t>09370157204C</t>
  </si>
  <si>
    <t>300066764</t>
  </si>
  <si>
    <t>09370157203C</t>
  </si>
  <si>
    <t>09370157191C</t>
  </si>
  <si>
    <t>09370157190C</t>
  </si>
  <si>
    <t>300063605</t>
  </si>
  <si>
    <t>300066709</t>
  </si>
  <si>
    <t>09370148525C</t>
  </si>
  <si>
    <t>09370146555C</t>
  </si>
  <si>
    <t>300066612</t>
  </si>
  <si>
    <t>09370112083C</t>
  </si>
  <si>
    <t>09170353773C</t>
  </si>
  <si>
    <t>2505BA01936000</t>
  </si>
  <si>
    <t>09170353139C</t>
  </si>
  <si>
    <t>09170353128C</t>
  </si>
  <si>
    <t>300067520</t>
  </si>
  <si>
    <t>09170352594C</t>
  </si>
  <si>
    <t>300067431</t>
  </si>
  <si>
    <t>09170350139C</t>
  </si>
  <si>
    <t>300067074</t>
  </si>
  <si>
    <t>09170347145C</t>
  </si>
  <si>
    <t>09170346305C</t>
  </si>
  <si>
    <t>300067134</t>
  </si>
  <si>
    <t>09170346304C</t>
  </si>
  <si>
    <t>09170346303C</t>
  </si>
  <si>
    <t>09170346302C</t>
  </si>
  <si>
    <t>09170345717C</t>
  </si>
  <si>
    <t>300067096</t>
  </si>
  <si>
    <t>09170345716C</t>
  </si>
  <si>
    <t>300067095</t>
  </si>
  <si>
    <t>09170345713C</t>
  </si>
  <si>
    <t>09170345710C</t>
  </si>
  <si>
    <t>09170345172C</t>
  </si>
  <si>
    <t>300066846</t>
  </si>
  <si>
    <t>09170345170C</t>
  </si>
  <si>
    <t>09170345169C</t>
  </si>
  <si>
    <t>300066848</t>
  </si>
  <si>
    <t>09170343880C</t>
  </si>
  <si>
    <t>300066837</t>
  </si>
  <si>
    <t>09170343249C</t>
  </si>
  <si>
    <t>300066963</t>
  </si>
  <si>
    <t>09170342537C</t>
  </si>
  <si>
    <t>09170342531C</t>
  </si>
  <si>
    <t>09170340710C</t>
  </si>
  <si>
    <t>09170340709C</t>
  </si>
  <si>
    <t>300066862</t>
  </si>
  <si>
    <t>09170340694C</t>
  </si>
  <si>
    <t>300066752</t>
  </si>
  <si>
    <t>09170339730C</t>
  </si>
  <si>
    <t>09170339724C</t>
  </si>
  <si>
    <t>09170339722C</t>
  </si>
  <si>
    <t>300066763</t>
  </si>
  <si>
    <t>09170327886C</t>
  </si>
  <si>
    <t>300066609</t>
  </si>
  <si>
    <t>09170327885C</t>
  </si>
  <si>
    <t>09170327884C</t>
  </si>
  <si>
    <t>300066622</t>
  </si>
  <si>
    <t>09170327879C</t>
  </si>
  <si>
    <t>300066708</t>
  </si>
  <si>
    <t>09170326875C</t>
  </si>
  <si>
    <t>300066654</t>
  </si>
  <si>
    <t>09170326873C</t>
  </si>
  <si>
    <t>09170326852C</t>
  </si>
  <si>
    <t>300062606</t>
  </si>
  <si>
    <t>09170326851C</t>
  </si>
  <si>
    <t>09170323938C</t>
  </si>
  <si>
    <t>09170323937C</t>
  </si>
  <si>
    <t>09170323935C</t>
  </si>
  <si>
    <t>09170323897C</t>
  </si>
  <si>
    <t>300061843</t>
  </si>
  <si>
    <t>09170323895C</t>
  </si>
  <si>
    <t>300066528</t>
  </si>
  <si>
    <t>09170323892C</t>
  </si>
  <si>
    <t>09170314804C</t>
  </si>
  <si>
    <t>09170243852C</t>
  </si>
  <si>
    <t>300064349</t>
  </si>
  <si>
    <t>09170243844C</t>
  </si>
  <si>
    <t>300064966</t>
  </si>
  <si>
    <t>09170243843C</t>
  </si>
  <si>
    <t>300064965</t>
  </si>
  <si>
    <t>09170243822C</t>
  </si>
  <si>
    <t>09170243804C</t>
  </si>
  <si>
    <t>300064286</t>
  </si>
  <si>
    <t>09170240363C</t>
  </si>
  <si>
    <t>300064750</t>
  </si>
  <si>
    <t>09170240362C</t>
  </si>
  <si>
    <t>09170240182C</t>
  </si>
  <si>
    <t>300064747</t>
  </si>
  <si>
    <t>09170240180C</t>
  </si>
  <si>
    <t>09170240179C</t>
  </si>
  <si>
    <t>09170240132C</t>
  </si>
  <si>
    <t>09170236805C</t>
  </si>
  <si>
    <t>09170236765C</t>
  </si>
  <si>
    <t>300062649</t>
  </si>
  <si>
    <t>09170236744C</t>
  </si>
  <si>
    <t>300061460</t>
  </si>
  <si>
    <t>37080001713000</t>
  </si>
  <si>
    <t>103193</t>
  </si>
  <si>
    <t>ANTONIO MATACHANA SA MATACHANA</t>
  </si>
  <si>
    <t>A08238578</t>
  </si>
  <si>
    <t>26230000288000</t>
  </si>
  <si>
    <t>2516GH01674000</t>
  </si>
  <si>
    <t>103074</t>
  </si>
  <si>
    <t>SUMINISTROS HOSPITALARIOS S.A. SUMI</t>
  </si>
  <si>
    <t>A08876310</t>
  </si>
  <si>
    <t>N7018874</t>
  </si>
  <si>
    <t>4200158154</t>
  </si>
  <si>
    <t>400219179</t>
  </si>
  <si>
    <t>462590246</t>
  </si>
  <si>
    <t>4200156730</t>
  </si>
  <si>
    <t>400217642</t>
  </si>
  <si>
    <t>102997</t>
  </si>
  <si>
    <t>ALGORITMOS PROCESOS Y DISEÑOS SA AP</t>
  </si>
  <si>
    <t>A28634046</t>
  </si>
  <si>
    <t>38180001502000</t>
  </si>
  <si>
    <t>4200152357</t>
  </si>
  <si>
    <t>400212500</t>
  </si>
  <si>
    <t>0000021296</t>
  </si>
  <si>
    <t>0000021293</t>
  </si>
  <si>
    <t>55202708</t>
  </si>
  <si>
    <t>102800</t>
  </si>
  <si>
    <t>SIGNE SA</t>
  </si>
  <si>
    <t>A11029279</t>
  </si>
  <si>
    <t>38490000406000</t>
  </si>
  <si>
    <t>102614</t>
  </si>
  <si>
    <t>ACEFE SA ACEFE SA</t>
  </si>
  <si>
    <t>A58135831</t>
  </si>
  <si>
    <t>102114</t>
  </si>
  <si>
    <t>DEYMAN, DESARROLLO Y MANT. ELECTRON</t>
  </si>
  <si>
    <t>B33479064</t>
  </si>
  <si>
    <t>61000397890</t>
  </si>
  <si>
    <t>4200159453</t>
  </si>
  <si>
    <t>400221012</t>
  </si>
  <si>
    <t>297M2</t>
  </si>
  <si>
    <t>101057</t>
  </si>
  <si>
    <t>AZBIL TELSTAR TECHNOLOGIES SLU</t>
  </si>
  <si>
    <t>B63797559</t>
  </si>
  <si>
    <t>80060299</t>
  </si>
  <si>
    <t>400219054</t>
  </si>
  <si>
    <t>100970</t>
  </si>
  <si>
    <t>AB BCN SL AB BCN SL</t>
  </si>
  <si>
    <t>B63575740</t>
  </si>
  <si>
    <t>100897</t>
  </si>
  <si>
    <t>SOFTWARE CIENTIFICO SL STSC-SOFT.CI</t>
  </si>
  <si>
    <t>B81258220</t>
  </si>
  <si>
    <t>2605ME00268000</t>
  </si>
  <si>
    <t>4200159763</t>
  </si>
  <si>
    <t>400221339</t>
  </si>
  <si>
    <t>37480000351000</t>
  </si>
  <si>
    <t>2</t>
  </si>
  <si>
    <t>26160001783000</t>
  </si>
  <si>
    <t>900640</t>
  </si>
  <si>
    <t>JOHNSON HURT TANYA</t>
  </si>
  <si>
    <t>48090694V</t>
  </si>
  <si>
    <t>26</t>
  </si>
  <si>
    <t>10020001683000</t>
  </si>
  <si>
    <t>2595FA02035002</t>
  </si>
  <si>
    <t>38490001441000</t>
  </si>
  <si>
    <t>511800</t>
  </si>
  <si>
    <t>COLL GARRÓS, JOSEFA</t>
  </si>
  <si>
    <t>38497925L</t>
  </si>
  <si>
    <t>505569</t>
  </si>
  <si>
    <t>MEDIA MARKT HOSPITALET VIDEO SA MED</t>
  </si>
  <si>
    <t>A62581756</t>
  </si>
  <si>
    <t>505362</t>
  </si>
  <si>
    <t>FNAC ESPAÑA SA</t>
  </si>
  <si>
    <t>A80500200</t>
  </si>
  <si>
    <t>2535DR01990000</t>
  </si>
  <si>
    <t>BCN0934930</t>
  </si>
  <si>
    <t>505245</t>
  </si>
  <si>
    <t>ALIBRI LLIBRERIA SL ALIBRI LLIBRERI</t>
  </si>
  <si>
    <t>B61688578</t>
  </si>
  <si>
    <t>2514FO00082000</t>
  </si>
  <si>
    <t>2655EC02010001</t>
  </si>
  <si>
    <t>504582</t>
  </si>
  <si>
    <t>FUNDACIO GASPAR ESPUÑA-CETT R. AGOR</t>
  </si>
  <si>
    <t>G62294418</t>
  </si>
  <si>
    <t>303983</t>
  </si>
  <si>
    <t>ENGINEERS SINGAPORE PTE LTD</t>
  </si>
  <si>
    <t>1173/92</t>
  </si>
  <si>
    <t>2515GH00084000</t>
  </si>
  <si>
    <t>2515GH00083000</t>
  </si>
  <si>
    <t>FFV17715</t>
  </si>
  <si>
    <t>200489</t>
  </si>
  <si>
    <t>BIO-TECHNE LTD</t>
  </si>
  <si>
    <t>200467</t>
  </si>
  <si>
    <t>ABCAM ABCAM</t>
  </si>
  <si>
    <t>200240</t>
  </si>
  <si>
    <t>SANTA CRUZ BIOTECHNOLOGY INC. SANTA</t>
  </si>
  <si>
    <t>110565</t>
  </si>
  <si>
    <t>FEDEX SPAIN SL</t>
  </si>
  <si>
    <t>B82214990</t>
  </si>
  <si>
    <t>109807</t>
  </si>
  <si>
    <t>LABORATORI BURCH S.L.</t>
  </si>
  <si>
    <t>B59946558</t>
  </si>
  <si>
    <t>170410</t>
  </si>
  <si>
    <t>4200157914</t>
  </si>
  <si>
    <t>400218916</t>
  </si>
  <si>
    <t>170409</t>
  </si>
  <si>
    <t>4200157918</t>
  </si>
  <si>
    <t>400218917</t>
  </si>
  <si>
    <t>CTFA1707952</t>
  </si>
  <si>
    <t>09370-061398C</t>
  </si>
  <si>
    <t>2515GH00088000</t>
  </si>
  <si>
    <t>105417</t>
  </si>
  <si>
    <t>FERRETERIA MARANGES SA</t>
  </si>
  <si>
    <t>A08585648</t>
  </si>
  <si>
    <t>0001707511</t>
  </si>
  <si>
    <t>4200157026</t>
  </si>
  <si>
    <t>2634PE00302000</t>
  </si>
  <si>
    <t>3363270</t>
  </si>
  <si>
    <t>26130001780000</t>
  </si>
  <si>
    <t>3363087</t>
  </si>
  <si>
    <t>37100000323000</t>
  </si>
  <si>
    <t>103102</t>
  </si>
  <si>
    <t>RENTOKIL INITIAL ESPAÑA SA RENTOKIL</t>
  </si>
  <si>
    <t>A28767671</t>
  </si>
  <si>
    <t>4200154350</t>
  </si>
  <si>
    <t>400214969</t>
  </si>
  <si>
    <t>102530</t>
  </si>
  <si>
    <t>REACTIVA SA REACTIVA SA</t>
  </si>
  <si>
    <t>A58659715</t>
  </si>
  <si>
    <t>102267</t>
  </si>
  <si>
    <t>MONLAB SL MONLAB SL</t>
  </si>
  <si>
    <t>B25039850</t>
  </si>
  <si>
    <t>17/076979</t>
  </si>
  <si>
    <t>17/075834</t>
  </si>
  <si>
    <t>102146</t>
  </si>
  <si>
    <t>XEROX RENTING SAU XEROX RENTING S</t>
  </si>
  <si>
    <t>A81056269</t>
  </si>
  <si>
    <t>102135</t>
  </si>
  <si>
    <t>B59432609</t>
  </si>
  <si>
    <t>101900</t>
  </si>
  <si>
    <t>B31008212</t>
  </si>
  <si>
    <t>101763</t>
  </si>
  <si>
    <t>OMEGA PERIPHERALS SL OMEGA PERIPHER</t>
  </si>
  <si>
    <t>B60343076</t>
  </si>
  <si>
    <t>101534</t>
  </si>
  <si>
    <t>LEICA MICROSISTEMAS SL LEICA MICROS</t>
  </si>
  <si>
    <t>B58521147</t>
  </si>
  <si>
    <t>101203</t>
  </si>
  <si>
    <t>CELULOSAS Y DERIVAD.DE LA TORRE,SL</t>
  </si>
  <si>
    <t>B60679321</t>
  </si>
  <si>
    <t>2515GH01968001</t>
  </si>
  <si>
    <t>101001</t>
  </si>
  <si>
    <t>ATTENDBIO RESEARCH SL ATTENDBIO RES</t>
  </si>
  <si>
    <t>B65228629</t>
  </si>
  <si>
    <t>100906</t>
  </si>
  <si>
    <t>BIOGEN CIENTIFICA SL BIOGEN CIENTIF</t>
  </si>
  <si>
    <t>B79539441</t>
  </si>
  <si>
    <t>170767</t>
  </si>
  <si>
    <t>1702457</t>
  </si>
  <si>
    <t>1702079</t>
  </si>
  <si>
    <t>100796</t>
  </si>
  <si>
    <t>BIONOVA CIENTIFICA SL BIONOVA CIENT</t>
  </si>
  <si>
    <t>B78541182</t>
  </si>
  <si>
    <t>100615</t>
  </si>
  <si>
    <t>RETMAR AREA DIGITAL SL</t>
  </si>
  <si>
    <t>B63944680</t>
  </si>
  <si>
    <t>100475</t>
  </si>
  <si>
    <t>PERKINELMER ESPAÑA SL PERKINELMER E</t>
  </si>
  <si>
    <t>B82338757</t>
  </si>
  <si>
    <t>999Z00UB003000</t>
  </si>
  <si>
    <t>26030000259000</t>
  </si>
  <si>
    <t>09170240131C</t>
  </si>
  <si>
    <t>300064726</t>
  </si>
  <si>
    <t>09170240130C</t>
  </si>
  <si>
    <t>09170240129C</t>
  </si>
  <si>
    <t>904741</t>
  </si>
  <si>
    <t>RIPOLL TOMAS FRANCISCO ALFAMBRA</t>
  </si>
  <si>
    <t>37664579D</t>
  </si>
  <si>
    <t>38180001403000</t>
  </si>
  <si>
    <t>10020001845000</t>
  </si>
  <si>
    <t>4200159504</t>
  </si>
  <si>
    <t>400221614</t>
  </si>
  <si>
    <t>106638</t>
  </si>
  <si>
    <t>AIGÜES DE BCN EMPR.METROPOLITANA G.</t>
  </si>
  <si>
    <t>A66098435</t>
  </si>
  <si>
    <t>4100009052</t>
  </si>
  <si>
    <t>09370205824C</t>
  </si>
  <si>
    <t>300067788</t>
  </si>
  <si>
    <t>09370205822C</t>
  </si>
  <si>
    <t>09370196000C</t>
  </si>
  <si>
    <t>09370193302A</t>
  </si>
  <si>
    <t>09370193301C</t>
  </si>
  <si>
    <t>300067702</t>
  </si>
  <si>
    <t>09370184586C</t>
  </si>
  <si>
    <t>300067284</t>
  </si>
  <si>
    <t>09370184585C</t>
  </si>
  <si>
    <t>300067282</t>
  </si>
  <si>
    <t>09370184581C</t>
  </si>
  <si>
    <t>09370184580A</t>
  </si>
  <si>
    <t>09370183401C</t>
  </si>
  <si>
    <t>300064758</t>
  </si>
  <si>
    <t>300067684</t>
  </si>
  <si>
    <t>09370183392C</t>
  </si>
  <si>
    <t>300064449</t>
  </si>
  <si>
    <t>09370183391A</t>
  </si>
  <si>
    <t>09370183383C</t>
  </si>
  <si>
    <t>300064292</t>
  </si>
  <si>
    <t>300064123</t>
  </si>
  <si>
    <t>09370183372A</t>
  </si>
  <si>
    <t>09370183371A</t>
  </si>
  <si>
    <t>09370183370A</t>
  </si>
  <si>
    <t>09370183369A</t>
  </si>
  <si>
    <t>09370183357A</t>
  </si>
  <si>
    <t>09370183356A</t>
  </si>
  <si>
    <t>09370183355A</t>
  </si>
  <si>
    <t>09370183354C</t>
  </si>
  <si>
    <t>09370183353C</t>
  </si>
  <si>
    <t>09370181661C</t>
  </si>
  <si>
    <t>300067692</t>
  </si>
  <si>
    <t>09370181657C</t>
  </si>
  <si>
    <t>09370181646C</t>
  </si>
  <si>
    <t>300067636</t>
  </si>
  <si>
    <t>300067691</t>
  </si>
  <si>
    <t>09370181644C</t>
  </si>
  <si>
    <t>300067649</t>
  </si>
  <si>
    <t>09370181643C</t>
  </si>
  <si>
    <t>300067646</t>
  </si>
  <si>
    <t>09370181642C</t>
  </si>
  <si>
    <t>300067643</t>
  </si>
  <si>
    <t>09370181635C</t>
  </si>
  <si>
    <t>300067675</t>
  </si>
  <si>
    <t>09370181634C</t>
  </si>
  <si>
    <t>300067676</t>
  </si>
  <si>
    <t>09370181633C</t>
  </si>
  <si>
    <t>300067677</t>
  </si>
  <si>
    <t>09370181631C</t>
  </si>
  <si>
    <t>300067701</t>
  </si>
  <si>
    <t>09370181630A</t>
  </si>
  <si>
    <t>38390001821000</t>
  </si>
  <si>
    <t>09370181629A</t>
  </si>
  <si>
    <t>09370181628C</t>
  </si>
  <si>
    <t>09370181627C</t>
  </si>
  <si>
    <t>09370181620C</t>
  </si>
  <si>
    <t>300067674</t>
  </si>
  <si>
    <t>300064503</t>
  </si>
  <si>
    <t>09170368785C</t>
  </si>
  <si>
    <t>09170364077C</t>
  </si>
  <si>
    <t>300066582</t>
  </si>
  <si>
    <t>09170357203A</t>
  </si>
  <si>
    <t>09170357199C</t>
  </si>
  <si>
    <t>300062640</t>
  </si>
  <si>
    <t>09170357192C</t>
  </si>
  <si>
    <t>300067615</t>
  </si>
  <si>
    <t>09170356776C</t>
  </si>
  <si>
    <t>300067319</t>
  </si>
  <si>
    <t>26130000275000</t>
  </si>
  <si>
    <t>09170356161C</t>
  </si>
  <si>
    <t>300067136</t>
  </si>
  <si>
    <t>09170356160C</t>
  </si>
  <si>
    <t>09170356159C</t>
  </si>
  <si>
    <t>09170356158C</t>
  </si>
  <si>
    <t>09170356157C</t>
  </si>
  <si>
    <t>09170356145C</t>
  </si>
  <si>
    <t>300063971</t>
  </si>
  <si>
    <t>09170356144A</t>
  </si>
  <si>
    <t>09170356132C</t>
  </si>
  <si>
    <t>300066329</t>
  </si>
  <si>
    <t>09170356110C</t>
  </si>
  <si>
    <t>09170355010C</t>
  </si>
  <si>
    <t>09170354997C</t>
  </si>
  <si>
    <t>09170354996C</t>
  </si>
  <si>
    <t>09170354995C</t>
  </si>
  <si>
    <t>09170354994C</t>
  </si>
  <si>
    <t>09170317302C</t>
  </si>
  <si>
    <t>300066348</t>
  </si>
  <si>
    <t>10020001684000</t>
  </si>
  <si>
    <t>26230000287000</t>
  </si>
  <si>
    <t>37290000337000</t>
  </si>
  <si>
    <t>102293</t>
  </si>
  <si>
    <t>OFICINA DE COOP. UNIVERSITARIA SA</t>
  </si>
  <si>
    <t>A80897770</t>
  </si>
  <si>
    <t>9500103861</t>
  </si>
  <si>
    <t>4200159997</t>
  </si>
  <si>
    <t>400221604</t>
  </si>
  <si>
    <t>328M2</t>
  </si>
  <si>
    <t>166Z2</t>
  </si>
  <si>
    <t>4090484136</t>
  </si>
  <si>
    <t>100728</t>
  </si>
  <si>
    <t>ANAME SL ANAME SL</t>
  </si>
  <si>
    <t>B79255659</t>
  </si>
  <si>
    <t>38380001439000</t>
  </si>
  <si>
    <t>CTFA1713777</t>
  </si>
  <si>
    <t>3381104</t>
  </si>
  <si>
    <t>5200822760</t>
  </si>
  <si>
    <t>5200813330</t>
  </si>
  <si>
    <t>5090036938</t>
  </si>
  <si>
    <t>102698</t>
  </si>
  <si>
    <t>APARATOS NORMALIZADOS SA ANORSA</t>
  </si>
  <si>
    <t>A08407611</t>
  </si>
  <si>
    <t>2565GE00183000</t>
  </si>
  <si>
    <t>17/096672</t>
  </si>
  <si>
    <t>2515GH01967000</t>
  </si>
  <si>
    <r>
      <t xml:space="preserve">registrades en el mes </t>
    </r>
    <r>
      <rPr>
        <b/>
        <sz val="10"/>
        <rFont val="Arial"/>
        <family val="2"/>
      </rPr>
      <t>de setembre de 2017</t>
    </r>
    <r>
      <rPr>
        <sz val="10"/>
        <rFont val="Arial"/>
        <family val="2"/>
      </rPr>
      <t xml:space="preserve"> per un import de</t>
    </r>
  </si>
  <si>
    <t>sept-17</t>
  </si>
  <si>
    <t>09370118163C</t>
  </si>
  <si>
    <t>108070</t>
  </si>
  <si>
    <t>GIROCOPI, S.L.</t>
  </si>
  <si>
    <t>B17580804</t>
  </si>
  <si>
    <t>2016-07078</t>
  </si>
  <si>
    <t>2016-07077</t>
  </si>
  <si>
    <t>2016-07075</t>
  </si>
  <si>
    <t>09170258635A</t>
  </si>
  <si>
    <t>09170258634A</t>
  </si>
  <si>
    <t>09170285109C</t>
  </si>
  <si>
    <t>300065543</t>
  </si>
  <si>
    <t>300066384</t>
  </si>
  <si>
    <t>017117</t>
  </si>
  <si>
    <t>09370249401A</t>
  </si>
  <si>
    <t>*</t>
  </si>
  <si>
    <t>09370249400A</t>
  </si>
  <si>
    <t>09370248145A</t>
  </si>
  <si>
    <t>09370248107A</t>
  </si>
  <si>
    <t>09370248065A</t>
  </si>
  <si>
    <t>410000949</t>
  </si>
  <si>
    <t>09370238010A</t>
  </si>
  <si>
    <t>200007874</t>
  </si>
  <si>
    <t>09370237982A</t>
  </si>
  <si>
    <t>300066672</t>
  </si>
  <si>
    <t>09370237976A</t>
  </si>
  <si>
    <t>09370237975A</t>
  </si>
  <si>
    <t>09370237969A</t>
  </si>
  <si>
    <t>09370237963A</t>
  </si>
  <si>
    <t>09370237961A</t>
  </si>
  <si>
    <t>09370237960A</t>
  </si>
  <si>
    <t>300066869</t>
  </si>
  <si>
    <t>09370237959A</t>
  </si>
  <si>
    <t>410000941</t>
  </si>
  <si>
    <t>09370237946A</t>
  </si>
  <si>
    <t>09370237943A</t>
  </si>
  <si>
    <t>09370237942A</t>
  </si>
  <si>
    <t>09370236216A</t>
  </si>
  <si>
    <t>300068458</t>
  </si>
  <si>
    <t>09370227725A</t>
  </si>
  <si>
    <t>09370225835A</t>
  </si>
  <si>
    <t>410000952</t>
  </si>
  <si>
    <t>09370225734A</t>
  </si>
  <si>
    <t>300068089</t>
  </si>
  <si>
    <t>09370217668A</t>
  </si>
  <si>
    <t>09370217667A</t>
  </si>
  <si>
    <t>09370215543A</t>
  </si>
  <si>
    <t>09170388182A</t>
  </si>
  <si>
    <t>410000955</t>
  </si>
  <si>
    <t>09170387427A</t>
  </si>
  <si>
    <t>09170387426A</t>
  </si>
  <si>
    <t>09170387405A</t>
  </si>
  <si>
    <t>410000956</t>
  </si>
  <si>
    <t>09170379291A</t>
  </si>
  <si>
    <t>300064600</t>
  </si>
  <si>
    <t>09370-206929A</t>
  </si>
  <si>
    <t>09370-193311A</t>
  </si>
  <si>
    <t>09170-366018A</t>
  </si>
  <si>
    <t>09170-356798A</t>
  </si>
  <si>
    <t>09170-356797A</t>
  </si>
  <si>
    <t>09170-356796A</t>
  </si>
  <si>
    <t>462751447</t>
  </si>
  <si>
    <t>462751445</t>
  </si>
  <si>
    <t>170602</t>
  </si>
  <si>
    <t>4200148606</t>
  </si>
  <si>
    <t>400207873</t>
  </si>
  <si>
    <t>300068550</t>
  </si>
  <si>
    <t>09370238012C</t>
  </si>
  <si>
    <t>09370238009C</t>
  </si>
  <si>
    <t>09370238000C</t>
  </si>
  <si>
    <t>09370237964C</t>
  </si>
  <si>
    <t>09370237962C</t>
  </si>
  <si>
    <t>09370237945C</t>
  </si>
  <si>
    <t>09370237944C</t>
  </si>
  <si>
    <t>09370236215C</t>
  </si>
  <si>
    <t>09370234057C</t>
  </si>
  <si>
    <t>300068401</t>
  </si>
  <si>
    <t>09370234056C</t>
  </si>
  <si>
    <t>300068400</t>
  </si>
  <si>
    <t>09370234055C</t>
  </si>
  <si>
    <t>300068412</t>
  </si>
  <si>
    <t>09370234051C</t>
  </si>
  <si>
    <t>300068506</t>
  </si>
  <si>
    <t>09370234047C</t>
  </si>
  <si>
    <t>300068509</t>
  </si>
  <si>
    <t>09370234042C</t>
  </si>
  <si>
    <t>09370234023C</t>
  </si>
  <si>
    <t>300068446</t>
  </si>
  <si>
    <t>09370227726C</t>
  </si>
  <si>
    <t>300068077</t>
  </si>
  <si>
    <t>09370227706C</t>
  </si>
  <si>
    <t>300068335</t>
  </si>
  <si>
    <t>09370227686C</t>
  </si>
  <si>
    <t>300068157</t>
  </si>
  <si>
    <t>09370227665C</t>
  </si>
  <si>
    <t>300068333</t>
  </si>
  <si>
    <t>09370227663C</t>
  </si>
  <si>
    <t>300068329</t>
  </si>
  <si>
    <t>09370225876C</t>
  </si>
  <si>
    <t>300068285</t>
  </si>
  <si>
    <t>09370225873C</t>
  </si>
  <si>
    <t>300068279</t>
  </si>
  <si>
    <t>09370225845C</t>
  </si>
  <si>
    <t>300068247</t>
  </si>
  <si>
    <t>09370225833C</t>
  </si>
  <si>
    <t>300068240</t>
  </si>
  <si>
    <t>09370225832C</t>
  </si>
  <si>
    <t>09370225802C</t>
  </si>
  <si>
    <t>300068197</t>
  </si>
  <si>
    <t>09370225801C</t>
  </si>
  <si>
    <t>300068195</t>
  </si>
  <si>
    <t>09370225798C</t>
  </si>
  <si>
    <t>09370225797C</t>
  </si>
  <si>
    <t>300068208</t>
  </si>
  <si>
    <t>09370225736C</t>
  </si>
  <si>
    <t>300068159</t>
  </si>
  <si>
    <t>09370219209C</t>
  </si>
  <si>
    <t>300068081</t>
  </si>
  <si>
    <t>09370219200C</t>
  </si>
  <si>
    <t>300068084</t>
  </si>
  <si>
    <t>09370216548C</t>
  </si>
  <si>
    <t>09370216547C</t>
  </si>
  <si>
    <t>300067945</t>
  </si>
  <si>
    <t>09370216546C</t>
  </si>
  <si>
    <t>09370216545C</t>
  </si>
  <si>
    <t>300067964</t>
  </si>
  <si>
    <t>09370216544C</t>
  </si>
  <si>
    <t>09370216543C</t>
  </si>
  <si>
    <t>300067943</t>
  </si>
  <si>
    <t>09370216527C</t>
  </si>
  <si>
    <t>09370216511C</t>
  </si>
  <si>
    <t>300067954</t>
  </si>
  <si>
    <t>09370216506C</t>
  </si>
  <si>
    <t>300067918</t>
  </si>
  <si>
    <t>09370216504C</t>
  </si>
  <si>
    <t>09370214567C</t>
  </si>
  <si>
    <t>300067819</t>
  </si>
  <si>
    <t>300067810</t>
  </si>
  <si>
    <t>300067798</t>
  </si>
  <si>
    <t>09370206924C</t>
  </si>
  <si>
    <t>09370206923C</t>
  </si>
  <si>
    <t>300066792</t>
  </si>
  <si>
    <t>09370206914C</t>
  </si>
  <si>
    <t>09370206913C</t>
  </si>
  <si>
    <t>09370064760C</t>
  </si>
  <si>
    <t>300062591</t>
  </si>
  <si>
    <t>09370023888C</t>
  </si>
  <si>
    <t>300059171</t>
  </si>
  <si>
    <t>09170388175C</t>
  </si>
  <si>
    <t>09170388174C</t>
  </si>
  <si>
    <t>09170388173C</t>
  </si>
  <si>
    <t>09170387409C</t>
  </si>
  <si>
    <t>300068502</t>
  </si>
  <si>
    <t>09170387408C</t>
  </si>
  <si>
    <t>09170387398C</t>
  </si>
  <si>
    <t>09170386325C</t>
  </si>
  <si>
    <t>300062268</t>
  </si>
  <si>
    <t>09170386324C</t>
  </si>
  <si>
    <t>300068261</t>
  </si>
  <si>
    <t>300068385</t>
  </si>
  <si>
    <t>09170386311C</t>
  </si>
  <si>
    <t>300068149</t>
  </si>
  <si>
    <t>09170386310C</t>
  </si>
  <si>
    <t>300068398</t>
  </si>
  <si>
    <t>09170383384C</t>
  </si>
  <si>
    <t>09170382644C</t>
  </si>
  <si>
    <t>09170382640C</t>
  </si>
  <si>
    <t>300068266</t>
  </si>
  <si>
    <t>09170382639C</t>
  </si>
  <si>
    <t>300068267</t>
  </si>
  <si>
    <t>09170382638C</t>
  </si>
  <si>
    <t>300068265</t>
  </si>
  <si>
    <t>09170382597C</t>
  </si>
  <si>
    <t>300066054</t>
  </si>
  <si>
    <t>09170381321C</t>
  </si>
  <si>
    <t>300065631</t>
  </si>
  <si>
    <t>09170379883C</t>
  </si>
  <si>
    <t>09170379878C</t>
  </si>
  <si>
    <t>300068014</t>
  </si>
  <si>
    <t>09170379301C</t>
  </si>
  <si>
    <t>09170378856C</t>
  </si>
  <si>
    <t>09170378855C</t>
  </si>
  <si>
    <t>09170378851C</t>
  </si>
  <si>
    <t>09170378496C</t>
  </si>
  <si>
    <t>300067799</t>
  </si>
  <si>
    <t>09170378047C</t>
  </si>
  <si>
    <t>300067847</t>
  </si>
  <si>
    <t>09170378042C</t>
  </si>
  <si>
    <t>09170373307C</t>
  </si>
  <si>
    <t>09170373303C</t>
  </si>
  <si>
    <t>09170372577C</t>
  </si>
  <si>
    <t>09170372575C</t>
  </si>
  <si>
    <t>09170372573C</t>
  </si>
  <si>
    <t>09170197688C</t>
  </si>
  <si>
    <t>300063724</t>
  </si>
  <si>
    <t>09170197687C</t>
  </si>
  <si>
    <t>09170141681C</t>
  </si>
  <si>
    <t>300062544</t>
  </si>
  <si>
    <t>09170141680C</t>
  </si>
  <si>
    <t>8241269487</t>
  </si>
  <si>
    <t>0917012143</t>
  </si>
  <si>
    <t>4200160789</t>
  </si>
  <si>
    <t>400222616</t>
  </si>
  <si>
    <t>0917012114</t>
  </si>
  <si>
    <t>S0121719061</t>
  </si>
  <si>
    <t>4200160767</t>
  </si>
  <si>
    <t>400222602</t>
  </si>
  <si>
    <t>101839</t>
  </si>
  <si>
    <t>VERTEX TECHNICS SL VERTEX TECHNICS</t>
  </si>
  <si>
    <t>B60220191</t>
  </si>
  <si>
    <t>240</t>
  </si>
  <si>
    <t>4090488458</t>
  </si>
  <si>
    <t>4200160981</t>
  </si>
  <si>
    <t>400222883</t>
  </si>
  <si>
    <t>800025</t>
  </si>
  <si>
    <t>UNIVERSITAT POMPEU FABRA FRA.EMESES</t>
  </si>
  <si>
    <t>Q5850017D</t>
  </si>
  <si>
    <t>603006</t>
  </si>
  <si>
    <t>GULISASHVILI ARCHIL</t>
  </si>
  <si>
    <t>ARCH/17-1</t>
  </si>
  <si>
    <t>BCN0950756</t>
  </si>
  <si>
    <t>BCN0949385</t>
  </si>
  <si>
    <t>117348</t>
  </si>
  <si>
    <t>201975</t>
  </si>
  <si>
    <t>NZYTECH LDA</t>
  </si>
  <si>
    <t>200936</t>
  </si>
  <si>
    <t>UNIVERSITY OF REGENSBURG</t>
  </si>
  <si>
    <t>5302.6427.3635</t>
  </si>
  <si>
    <t>OP/I137038</t>
  </si>
  <si>
    <t>107384</t>
  </si>
  <si>
    <t>HERPROS CORIER SL MRW</t>
  </si>
  <si>
    <t>B60761814</t>
  </si>
  <si>
    <t>2584</t>
  </si>
  <si>
    <t>09370200339C</t>
  </si>
  <si>
    <t>09370194852C</t>
  </si>
  <si>
    <t>09370-236242C</t>
  </si>
  <si>
    <t>09370-234073C</t>
  </si>
  <si>
    <t>09370-205830C</t>
  </si>
  <si>
    <t>09370-202131C</t>
  </si>
  <si>
    <t>09370-202130C</t>
  </si>
  <si>
    <t>09370-201445C</t>
  </si>
  <si>
    <t>09370-201444C</t>
  </si>
  <si>
    <t>09370-201438C</t>
  </si>
  <si>
    <t>09370-200347C</t>
  </si>
  <si>
    <t>09370-200338C</t>
  </si>
  <si>
    <t>09370-200337C</t>
  </si>
  <si>
    <t>09370-198550C</t>
  </si>
  <si>
    <t>09370-196002C</t>
  </si>
  <si>
    <t>09370-194855C</t>
  </si>
  <si>
    <t>09370-193314C</t>
  </si>
  <si>
    <t>09370-033686C</t>
  </si>
  <si>
    <t>09170363383C</t>
  </si>
  <si>
    <t>09170-379899C</t>
  </si>
  <si>
    <t>09170-371164C</t>
  </si>
  <si>
    <t>09170-371162C</t>
  </si>
  <si>
    <t>09170-3711</t>
  </si>
  <si>
    <t>09170-368788C</t>
  </si>
  <si>
    <t>09170-366592C</t>
  </si>
  <si>
    <t>09170-364850C</t>
  </si>
  <si>
    <t>09170-364513C</t>
  </si>
  <si>
    <t>09170-364512C</t>
  </si>
  <si>
    <t>09170-364493C</t>
  </si>
  <si>
    <t>09170-363383C</t>
  </si>
  <si>
    <t>09170-363382C</t>
  </si>
  <si>
    <t>09170-356795C</t>
  </si>
  <si>
    <t>09170-356175C</t>
  </si>
  <si>
    <t>115</t>
  </si>
  <si>
    <t>114</t>
  </si>
  <si>
    <t>2615CS00280000</t>
  </si>
  <si>
    <t>102971</t>
  </si>
  <si>
    <t>ATELIER LIBROS SA ATELIER LIBROS</t>
  </si>
  <si>
    <t>A08902173</t>
  </si>
  <si>
    <t>102810</t>
  </si>
  <si>
    <t>HERRERO SA HERRERO SA</t>
  </si>
  <si>
    <t>A58984634</t>
  </si>
  <si>
    <t>503928</t>
  </si>
  <si>
    <t>4200161176</t>
  </si>
  <si>
    <t>400223027</t>
  </si>
  <si>
    <t>17/124911</t>
  </si>
  <si>
    <t>17/115051</t>
  </si>
  <si>
    <t>17/115050</t>
  </si>
  <si>
    <t>17/114162</t>
  </si>
  <si>
    <t>17/097684</t>
  </si>
  <si>
    <t>7061409409</t>
  </si>
  <si>
    <t>4200160366</t>
  </si>
  <si>
    <t>400222144</t>
  </si>
  <si>
    <t>WW17/1389</t>
  </si>
  <si>
    <t>WW17/1388</t>
  </si>
  <si>
    <t>VWV17/1390</t>
  </si>
  <si>
    <t>2823/1</t>
  </si>
  <si>
    <t>101638</t>
  </si>
  <si>
    <t>MONTAJES Y DISEÑOS MARCOS SL MONTAJ</t>
  </si>
  <si>
    <t>B60782299</t>
  </si>
  <si>
    <t>217026381</t>
  </si>
  <si>
    <t>4200162016</t>
  </si>
  <si>
    <t>400224066</t>
  </si>
  <si>
    <t>702678</t>
  </si>
  <si>
    <t>4200159844</t>
  </si>
  <si>
    <t>400221906</t>
  </si>
  <si>
    <t>1702674</t>
  </si>
  <si>
    <t>37380000343000</t>
  </si>
  <si>
    <t>100557</t>
  </si>
  <si>
    <t>IBERICA VACUUM</t>
  </si>
  <si>
    <t>B85235190</t>
  </si>
  <si>
    <t>100119</t>
  </si>
  <si>
    <t>ABACUS SCCL ABACUS SCCL</t>
  </si>
  <si>
    <t>F08226714</t>
  </si>
  <si>
    <t>500742</t>
  </si>
  <si>
    <t>GUMI PRAT CARLES</t>
  </si>
  <si>
    <t>36563337F</t>
  </si>
  <si>
    <t>2017B0001</t>
  </si>
  <si>
    <t>109878</t>
  </si>
  <si>
    <t>ENRIQUEZ PEREZ VANESA</t>
  </si>
  <si>
    <t>38855657D</t>
  </si>
  <si>
    <t>0580</t>
  </si>
  <si>
    <t>FVS16-00004783</t>
  </si>
  <si>
    <t>FST16-0108031.</t>
  </si>
  <si>
    <t>25730000202000</t>
  </si>
  <si>
    <t>09170383392C</t>
  </si>
  <si>
    <r>
      <t xml:space="preserve">registrades en el mes </t>
    </r>
    <r>
      <rPr>
        <b/>
        <sz val="10"/>
        <rFont val="Arial"/>
        <family val="2"/>
      </rPr>
      <t>d'octubre de 2017</t>
    </r>
    <r>
      <rPr>
        <sz val="10"/>
        <rFont val="Arial"/>
        <family val="2"/>
      </rPr>
      <t xml:space="preserve"> per un import de</t>
    </r>
  </si>
  <si>
    <t>VIAJES EL CORTE INGLES SA</t>
  </si>
  <si>
    <t>300064844</t>
  </si>
  <si>
    <t>total factures</t>
  </si>
  <si>
    <t>total Import</t>
  </si>
  <si>
    <t>2575QU02071112</t>
  </si>
  <si>
    <t>VEOLIA SERVEI CATALUNYA SAU DALKIA</t>
  </si>
  <si>
    <t>ALFAMBRA COPISTERIA SL</t>
  </si>
  <si>
    <t>2655EC00138000</t>
  </si>
  <si>
    <t>2615CS00280001</t>
  </si>
  <si>
    <t>ECOGEN SL</t>
  </si>
  <si>
    <t>09370302860A</t>
  </si>
  <si>
    <t>300069869</t>
  </si>
  <si>
    <t>09370300302A</t>
  </si>
  <si>
    <t>300069721</t>
  </si>
  <si>
    <t>300069716</t>
  </si>
  <si>
    <t>09370298034A</t>
  </si>
  <si>
    <t>09370285426A</t>
  </si>
  <si>
    <t>09370285411A</t>
  </si>
  <si>
    <t>300068378</t>
  </si>
  <si>
    <t>09370285371A</t>
  </si>
  <si>
    <t>300068381</t>
  </si>
  <si>
    <t>09370275504A</t>
  </si>
  <si>
    <t>09370272412A</t>
  </si>
  <si>
    <t>09370272386A</t>
  </si>
  <si>
    <t>09370272385A</t>
  </si>
  <si>
    <t>09370267796A</t>
  </si>
  <si>
    <t>09370267719A</t>
  </si>
  <si>
    <t>300068465</t>
  </si>
  <si>
    <t>09370267718A</t>
  </si>
  <si>
    <t>09370267717A</t>
  </si>
  <si>
    <t>300401114</t>
  </si>
  <si>
    <t>09370264449A</t>
  </si>
  <si>
    <t>09370264448A</t>
  </si>
  <si>
    <t>09370252280A</t>
  </si>
  <si>
    <t>09370252278A</t>
  </si>
  <si>
    <t>09370252209A</t>
  </si>
  <si>
    <t>09370252208A</t>
  </si>
  <si>
    <t>300068357</t>
  </si>
  <si>
    <t>09170422562A</t>
  </si>
  <si>
    <t>09170422544A</t>
  </si>
  <si>
    <t>410000964</t>
  </si>
  <si>
    <t>09170422507A</t>
  </si>
  <si>
    <t>300069063</t>
  </si>
  <si>
    <t>09170415047A</t>
  </si>
  <si>
    <t>09170414366A</t>
  </si>
  <si>
    <t>09170414365A</t>
  </si>
  <si>
    <t>09170414357A</t>
  </si>
  <si>
    <t>300069157</t>
  </si>
  <si>
    <t>09170414355A</t>
  </si>
  <si>
    <t>300069186</t>
  </si>
  <si>
    <t>09170408355A</t>
  </si>
  <si>
    <t>09170405938A</t>
  </si>
  <si>
    <t>09170405933A</t>
  </si>
  <si>
    <t>10M4</t>
  </si>
  <si>
    <t>56348</t>
  </si>
  <si>
    <t>R17/R170040</t>
  </si>
  <si>
    <t>901158</t>
  </si>
  <si>
    <t>REQUENA FLORINDO VICENTE VRF (V.REQ</t>
  </si>
  <si>
    <t>39149396S</t>
  </si>
  <si>
    <t>17041</t>
  </si>
  <si>
    <t>4200157394</t>
  </si>
  <si>
    <t>400218552</t>
  </si>
  <si>
    <t>504897</t>
  </si>
  <si>
    <t>EBSCO INFORMATION SERVICES SLU</t>
  </si>
  <si>
    <t>B85765766</t>
  </si>
  <si>
    <t>195162066</t>
  </si>
  <si>
    <t>4200156978</t>
  </si>
  <si>
    <t>400217876</t>
  </si>
  <si>
    <t>09370302870C</t>
  </si>
  <si>
    <t>300069804</t>
  </si>
  <si>
    <t>09370302866C</t>
  </si>
  <si>
    <t>300069882</t>
  </si>
  <si>
    <t>09370302865C</t>
  </si>
  <si>
    <t>09370302864C</t>
  </si>
  <si>
    <t>300069881</t>
  </si>
  <si>
    <t>09370302863C</t>
  </si>
  <si>
    <t>300069880</t>
  </si>
  <si>
    <t>09370302862C</t>
  </si>
  <si>
    <t>09370302861C</t>
  </si>
  <si>
    <t>09370302859C</t>
  </si>
  <si>
    <t>09370302857C</t>
  </si>
  <si>
    <t>10020002147000</t>
  </si>
  <si>
    <t>09370302847C</t>
  </si>
  <si>
    <t>300068600</t>
  </si>
  <si>
    <t>09370302844C</t>
  </si>
  <si>
    <t>300069852</t>
  </si>
  <si>
    <t>09370302843C</t>
  </si>
  <si>
    <t>09370302842C</t>
  </si>
  <si>
    <t>300069541</t>
  </si>
  <si>
    <t>09370302835C</t>
  </si>
  <si>
    <t>300069853</t>
  </si>
  <si>
    <t>09370302834C</t>
  </si>
  <si>
    <t>09370302821C</t>
  </si>
  <si>
    <t>300069841</t>
  </si>
  <si>
    <t>09370302820C</t>
  </si>
  <si>
    <t>09370302819C</t>
  </si>
  <si>
    <t>300069845</t>
  </si>
  <si>
    <t>09370302818C</t>
  </si>
  <si>
    <t>09370300343C</t>
  </si>
  <si>
    <t>300069855</t>
  </si>
  <si>
    <t>09370300342C</t>
  </si>
  <si>
    <t>09370300324C</t>
  </si>
  <si>
    <t>300069818</t>
  </si>
  <si>
    <t>09370300323C</t>
  </si>
  <si>
    <t>09370300313C</t>
  </si>
  <si>
    <t>300069785</t>
  </si>
  <si>
    <t>09370300312C</t>
  </si>
  <si>
    <t>09370300304C</t>
  </si>
  <si>
    <t>300069724</t>
  </si>
  <si>
    <t>09370300303C</t>
  </si>
  <si>
    <t>09370300300C</t>
  </si>
  <si>
    <t>300069594</t>
  </si>
  <si>
    <t>09370298081C</t>
  </si>
  <si>
    <t>300069783</t>
  </si>
  <si>
    <t>09370298080C</t>
  </si>
  <si>
    <t>300069784</t>
  </si>
  <si>
    <t>300069764</t>
  </si>
  <si>
    <t>09370298049C</t>
  </si>
  <si>
    <t>09370298046C</t>
  </si>
  <si>
    <t>300065694</t>
  </si>
  <si>
    <t>09370298035C</t>
  </si>
  <si>
    <t>09370297978C</t>
  </si>
  <si>
    <t>300063246</t>
  </si>
  <si>
    <t>09370294344C</t>
  </si>
  <si>
    <t>09370294330C</t>
  </si>
  <si>
    <t>300069652</t>
  </si>
  <si>
    <t>09370294329C</t>
  </si>
  <si>
    <t>09370294328C</t>
  </si>
  <si>
    <t>09370289946C</t>
  </si>
  <si>
    <t>300069640</t>
  </si>
  <si>
    <t>09370289934C</t>
  </si>
  <si>
    <t>300069646</t>
  </si>
  <si>
    <t>09370289933C</t>
  </si>
  <si>
    <t>300069644</t>
  </si>
  <si>
    <t>09370289932C</t>
  </si>
  <si>
    <t>300069639</t>
  </si>
  <si>
    <t>09370289931C</t>
  </si>
  <si>
    <t>09370289929C</t>
  </si>
  <si>
    <t>300069647</t>
  </si>
  <si>
    <t>09370289928C</t>
  </si>
  <si>
    <t>09370289921C</t>
  </si>
  <si>
    <t>300069645</t>
  </si>
  <si>
    <t>09370289920C</t>
  </si>
  <si>
    <t>09370289912C</t>
  </si>
  <si>
    <t>300069605</t>
  </si>
  <si>
    <t>09370289911C</t>
  </si>
  <si>
    <t>09370289906C</t>
  </si>
  <si>
    <t>300069602</t>
  </si>
  <si>
    <t>09370289900C</t>
  </si>
  <si>
    <t>300069548</t>
  </si>
  <si>
    <t>09370289898C</t>
  </si>
  <si>
    <t>09370286629C</t>
  </si>
  <si>
    <t>300069129</t>
  </si>
  <si>
    <t>09370286627C</t>
  </si>
  <si>
    <t>09370286625C</t>
  </si>
  <si>
    <t>09370286624C</t>
  </si>
  <si>
    <t>09370286623C</t>
  </si>
  <si>
    <t>300069125</t>
  </si>
  <si>
    <t>09370286622C</t>
  </si>
  <si>
    <t>09370286619C</t>
  </si>
  <si>
    <t>300069546</t>
  </si>
  <si>
    <t>09370286616C</t>
  </si>
  <si>
    <t>300069559</t>
  </si>
  <si>
    <t>09370286599C</t>
  </si>
  <si>
    <t>300069584</t>
  </si>
  <si>
    <t>09370286584C</t>
  </si>
  <si>
    <t>300069580</t>
  </si>
  <si>
    <t>09370286573C</t>
  </si>
  <si>
    <t>300069549</t>
  </si>
  <si>
    <t>09370285419C</t>
  </si>
  <si>
    <t>300069495</t>
  </si>
  <si>
    <t>09370285397C</t>
  </si>
  <si>
    <t>300069518</t>
  </si>
  <si>
    <t>09370285364C</t>
  </si>
  <si>
    <t>300069486</t>
  </si>
  <si>
    <t>09370285363C</t>
  </si>
  <si>
    <t>09370284102C</t>
  </si>
  <si>
    <t>300069443</t>
  </si>
  <si>
    <t>09370284088C</t>
  </si>
  <si>
    <t>300069457</t>
  </si>
  <si>
    <t>09370284087C</t>
  </si>
  <si>
    <t>09370284081C</t>
  </si>
  <si>
    <t>300069464</t>
  </si>
  <si>
    <t>09370284080C</t>
  </si>
  <si>
    <t>09370284077C</t>
  </si>
  <si>
    <t>300069461</t>
  </si>
  <si>
    <t>09370284076C</t>
  </si>
  <si>
    <t>09370284074C</t>
  </si>
  <si>
    <t>300069462</t>
  </si>
  <si>
    <t>09370284073C</t>
  </si>
  <si>
    <t>300069426</t>
  </si>
  <si>
    <t>09370281241C</t>
  </si>
  <si>
    <t>300069381</t>
  </si>
  <si>
    <t>09370281240C</t>
  </si>
  <si>
    <t>09370281214C</t>
  </si>
  <si>
    <t>300069399</t>
  </si>
  <si>
    <t>300069274</t>
  </si>
  <si>
    <t>09370278132C</t>
  </si>
  <si>
    <t>09370278109C</t>
  </si>
  <si>
    <t>300069363</t>
  </si>
  <si>
    <t>09370278108C</t>
  </si>
  <si>
    <t>300069364</t>
  </si>
  <si>
    <t>09370278107C</t>
  </si>
  <si>
    <t>09370278106C</t>
  </si>
  <si>
    <t>300069366</t>
  </si>
  <si>
    <t>09370278104C</t>
  </si>
  <si>
    <t>300069367</t>
  </si>
  <si>
    <t>09370278102C</t>
  </si>
  <si>
    <t>09370278101C</t>
  </si>
  <si>
    <t>09370278100C</t>
  </si>
  <si>
    <t>09370278085C</t>
  </si>
  <si>
    <t>300069357</t>
  </si>
  <si>
    <t>300068916</t>
  </si>
  <si>
    <t>09370275490C</t>
  </si>
  <si>
    <t>300069312</t>
  </si>
  <si>
    <t>09370275487C</t>
  </si>
  <si>
    <t>300069286</t>
  </si>
  <si>
    <t>09370275480C</t>
  </si>
  <si>
    <t>300069325</t>
  </si>
  <si>
    <t>09370275472C</t>
  </si>
  <si>
    <t>300069297</t>
  </si>
  <si>
    <t>09370275458C</t>
  </si>
  <si>
    <t>300065018</t>
  </si>
  <si>
    <t>09370275457C</t>
  </si>
  <si>
    <t>300065019</t>
  </si>
  <si>
    <t>09370274230C</t>
  </si>
  <si>
    <t>300069248</t>
  </si>
  <si>
    <t>09370274216C</t>
  </si>
  <si>
    <t>09370274193C</t>
  </si>
  <si>
    <t>09370272401C</t>
  </si>
  <si>
    <t>09370272384C</t>
  </si>
  <si>
    <t>300069172</t>
  </si>
  <si>
    <t>09370272377C</t>
  </si>
  <si>
    <t>300068883</t>
  </si>
  <si>
    <t>09370270681C</t>
  </si>
  <si>
    <t>300069135</t>
  </si>
  <si>
    <t>09370270661C</t>
  </si>
  <si>
    <t>300069181</t>
  </si>
  <si>
    <t>09370270660C</t>
  </si>
  <si>
    <t>09370270657C</t>
  </si>
  <si>
    <t>300069164</t>
  </si>
  <si>
    <t>09370270656C</t>
  </si>
  <si>
    <t>300068524</t>
  </si>
  <si>
    <t>09370267785C</t>
  </si>
  <si>
    <t>300069113</t>
  </si>
  <si>
    <t>09370267782C</t>
  </si>
  <si>
    <t>09370267780C</t>
  </si>
  <si>
    <t>300069089</t>
  </si>
  <si>
    <t>09370267779C</t>
  </si>
  <si>
    <t>09370267759C</t>
  </si>
  <si>
    <t>300069055</t>
  </si>
  <si>
    <t>09370267755C</t>
  </si>
  <si>
    <t>300068810</t>
  </si>
  <si>
    <t>300069033</t>
  </si>
  <si>
    <t>300069034</t>
  </si>
  <si>
    <t>09370267738C</t>
  </si>
  <si>
    <t>300069053</t>
  </si>
  <si>
    <t>09370267737C</t>
  </si>
  <si>
    <t>09370267726C</t>
  </si>
  <si>
    <t>300069025</t>
  </si>
  <si>
    <t>09370264493C</t>
  </si>
  <si>
    <t>300068563</t>
  </si>
  <si>
    <t>09370264492C</t>
  </si>
  <si>
    <t>09370264486C</t>
  </si>
  <si>
    <t>09370264485C</t>
  </si>
  <si>
    <t>09370264483C</t>
  </si>
  <si>
    <t>09370264482C</t>
  </si>
  <si>
    <t>09370264481C</t>
  </si>
  <si>
    <t>09370264480C</t>
  </si>
  <si>
    <t>09370264479C</t>
  </si>
  <si>
    <t>09370264478C</t>
  </si>
  <si>
    <t>09370264472C</t>
  </si>
  <si>
    <t>09370264471C</t>
  </si>
  <si>
    <t>09370264466C</t>
  </si>
  <si>
    <t>09370264465C</t>
  </si>
  <si>
    <t>09370264464C</t>
  </si>
  <si>
    <t>09370264463C</t>
  </si>
  <si>
    <t>09370264462C</t>
  </si>
  <si>
    <t>09370264461C</t>
  </si>
  <si>
    <t>09370264460C</t>
  </si>
  <si>
    <t>09370264459C</t>
  </si>
  <si>
    <t>09370264454C</t>
  </si>
  <si>
    <t>09370264453C</t>
  </si>
  <si>
    <t>09370264451C</t>
  </si>
  <si>
    <t>09370264450C</t>
  </si>
  <si>
    <t>09370264445C</t>
  </si>
  <si>
    <t>09370252282C</t>
  </si>
  <si>
    <t>09370252281C</t>
  </si>
  <si>
    <t>09370252279C</t>
  </si>
  <si>
    <t>09370252277C</t>
  </si>
  <si>
    <t>09370252276C</t>
  </si>
  <si>
    <t>09370252275C</t>
  </si>
  <si>
    <t>09370252272C</t>
  </si>
  <si>
    <t>09370252271C</t>
  </si>
  <si>
    <t>09370252269C</t>
  </si>
  <si>
    <t>09370252265C</t>
  </si>
  <si>
    <t>09370252264C</t>
  </si>
  <si>
    <t>09370252263C</t>
  </si>
  <si>
    <t>09370252255C</t>
  </si>
  <si>
    <t>09370252253C</t>
  </si>
  <si>
    <t>09370252247C</t>
  </si>
  <si>
    <t>09370252246C</t>
  </si>
  <si>
    <t>09370252243C</t>
  </si>
  <si>
    <t>09370252242C</t>
  </si>
  <si>
    <t>09370252239C</t>
  </si>
  <si>
    <t>09370252237C</t>
  </si>
  <si>
    <t>09370252235C</t>
  </si>
  <si>
    <t>09370252234C</t>
  </si>
  <si>
    <t>09370252233C</t>
  </si>
  <si>
    <t>09370252230C</t>
  </si>
  <si>
    <t>09370252229C</t>
  </si>
  <si>
    <t>09370252228C</t>
  </si>
  <si>
    <t>09370252227C</t>
  </si>
  <si>
    <t>09370252224C</t>
  </si>
  <si>
    <t>09370252221C</t>
  </si>
  <si>
    <t>09370252220C</t>
  </si>
  <si>
    <t>09370252219C</t>
  </si>
  <si>
    <t>09370252218C</t>
  </si>
  <si>
    <t>09370252217C</t>
  </si>
  <si>
    <t>09370252215C</t>
  </si>
  <si>
    <t>09370252214C</t>
  </si>
  <si>
    <t>09370249426C</t>
  </si>
  <si>
    <t>09370249425C</t>
  </si>
  <si>
    <t>09370249409C</t>
  </si>
  <si>
    <t>09370249404C</t>
  </si>
  <si>
    <t>09370249403C</t>
  </si>
  <si>
    <t>09370249402C</t>
  </si>
  <si>
    <t>09370249399C</t>
  </si>
  <si>
    <t>09370249392C</t>
  </si>
  <si>
    <t>09370249388C</t>
  </si>
  <si>
    <t>09370249387C</t>
  </si>
  <si>
    <t>09370248143C</t>
  </si>
  <si>
    <t>09370248142C</t>
  </si>
  <si>
    <t>09370248141C</t>
  </si>
  <si>
    <t>09370248140C</t>
  </si>
  <si>
    <t>09370248137C</t>
  </si>
  <si>
    <t>09370248134C</t>
  </si>
  <si>
    <t>09370248133C</t>
  </si>
  <si>
    <t>09370248132C</t>
  </si>
  <si>
    <t>09370248131C</t>
  </si>
  <si>
    <t>09370248113C</t>
  </si>
  <si>
    <t>09370248110C</t>
  </si>
  <si>
    <t>09370248109C</t>
  </si>
  <si>
    <t>09370248108C</t>
  </si>
  <si>
    <t>09370248104C</t>
  </si>
  <si>
    <t>09370248102C</t>
  </si>
  <si>
    <t>09370248101C</t>
  </si>
  <si>
    <t>09370248090C</t>
  </si>
  <si>
    <t>09370248070C</t>
  </si>
  <si>
    <t>09370248069C</t>
  </si>
  <si>
    <t>09370248068C</t>
  </si>
  <si>
    <t>09370248067C</t>
  </si>
  <si>
    <t>09370245125C</t>
  </si>
  <si>
    <t>09370245124C</t>
  </si>
  <si>
    <t>09370245123C</t>
  </si>
  <si>
    <t>09370245120C</t>
  </si>
  <si>
    <t>09370245119C</t>
  </si>
  <si>
    <t>09370245116C</t>
  </si>
  <si>
    <t>09370245114C</t>
  </si>
  <si>
    <t>09370245113C</t>
  </si>
  <si>
    <t>09370245112C</t>
  </si>
  <si>
    <t>09370245111C</t>
  </si>
  <si>
    <t>09370240114C</t>
  </si>
  <si>
    <t>09370240109C</t>
  </si>
  <si>
    <t>09370240103C</t>
  </si>
  <si>
    <t>09370240100C</t>
  </si>
  <si>
    <t>09370240090C</t>
  </si>
  <si>
    <t>09370240082C</t>
  </si>
  <si>
    <t>09370240079C</t>
  </si>
  <si>
    <t>09370240076C</t>
  </si>
  <si>
    <t>09370240070C</t>
  </si>
  <si>
    <t>09370240069C</t>
  </si>
  <si>
    <t>09370232026C</t>
  </si>
  <si>
    <t>09370232025C</t>
  </si>
  <si>
    <t>09170425412C</t>
  </si>
  <si>
    <t>09170425411C</t>
  </si>
  <si>
    <t>09170425410C</t>
  </si>
  <si>
    <t>09170425409C</t>
  </si>
  <si>
    <t>09170425408C</t>
  </si>
  <si>
    <t>300069842</t>
  </si>
  <si>
    <t>09170423720C</t>
  </si>
  <si>
    <t>300069838</t>
  </si>
  <si>
    <t>09170423706C</t>
  </si>
  <si>
    <t>09170423704C</t>
  </si>
  <si>
    <t>300069756</t>
  </si>
  <si>
    <t>300069572</t>
  </si>
  <si>
    <t>09170422548C</t>
  </si>
  <si>
    <t>300069553</t>
  </si>
  <si>
    <t>09170422547C</t>
  </si>
  <si>
    <t>300069253</t>
  </si>
  <si>
    <t>09170422525C</t>
  </si>
  <si>
    <t>300069708</t>
  </si>
  <si>
    <t>09170422524C</t>
  </si>
  <si>
    <t>300069710</t>
  </si>
  <si>
    <t>09170422520C</t>
  </si>
  <si>
    <t>09170422508C</t>
  </si>
  <si>
    <t>09170419697C</t>
  </si>
  <si>
    <t>300063663</t>
  </si>
  <si>
    <t>09170419687C</t>
  </si>
  <si>
    <t>300069288</t>
  </si>
  <si>
    <t>09170419686C</t>
  </si>
  <si>
    <t>300069287</t>
  </si>
  <si>
    <t>09170419678C</t>
  </si>
  <si>
    <t>300068190</t>
  </si>
  <si>
    <t>09170417404C</t>
  </si>
  <si>
    <t>09170417389C</t>
  </si>
  <si>
    <t>09170417371C</t>
  </si>
  <si>
    <t>300068016</t>
  </si>
  <si>
    <t>09170417352C</t>
  </si>
  <si>
    <t>300069539</t>
  </si>
  <si>
    <t>09170415054C</t>
  </si>
  <si>
    <t>300069121</t>
  </si>
  <si>
    <t>09170415048C</t>
  </si>
  <si>
    <t>09170415030C</t>
  </si>
  <si>
    <t>300069178</t>
  </si>
  <si>
    <t>300067344</t>
  </si>
  <si>
    <t>09170415012C</t>
  </si>
  <si>
    <t>09170414363C</t>
  </si>
  <si>
    <t>09170413183C</t>
  </si>
  <si>
    <t>300069098</t>
  </si>
  <si>
    <t>09170413177C</t>
  </si>
  <si>
    <t>09170411542C</t>
  </si>
  <si>
    <t>09170411541C</t>
  </si>
  <si>
    <t>09170411540C</t>
  </si>
  <si>
    <t>09170411538C</t>
  </si>
  <si>
    <t>09170411536C</t>
  </si>
  <si>
    <t>09170411535C</t>
  </si>
  <si>
    <t>09170409812C</t>
  </si>
  <si>
    <t>300068500</t>
  </si>
  <si>
    <t>09170409241C</t>
  </si>
  <si>
    <t>300069218</t>
  </si>
  <si>
    <t>09170407560C</t>
  </si>
  <si>
    <t>09170407556C</t>
  </si>
  <si>
    <t>09170407547C</t>
  </si>
  <si>
    <t>300069114</t>
  </si>
  <si>
    <t>09170407542C</t>
  </si>
  <si>
    <t>300069146</t>
  </si>
  <si>
    <t>09170405987C</t>
  </si>
  <si>
    <t>09170405986C</t>
  </si>
  <si>
    <t>300069128</t>
  </si>
  <si>
    <t>09170405983C</t>
  </si>
  <si>
    <t>09170405982C</t>
  </si>
  <si>
    <t>09170405971C</t>
  </si>
  <si>
    <t>09170405969C</t>
  </si>
  <si>
    <t>09170405968C</t>
  </si>
  <si>
    <t>09170405949C</t>
  </si>
  <si>
    <t>09170405939C</t>
  </si>
  <si>
    <t>09170404465C</t>
  </si>
  <si>
    <t>09170404464C</t>
  </si>
  <si>
    <t>09170404462C</t>
  </si>
  <si>
    <t>09170404453C</t>
  </si>
  <si>
    <t>09170404445C</t>
  </si>
  <si>
    <t>09170396613C</t>
  </si>
  <si>
    <t>09170396605C</t>
  </si>
  <si>
    <t>09170396597C</t>
  </si>
  <si>
    <t>09170396596C</t>
  </si>
  <si>
    <t>09170396594C</t>
  </si>
  <si>
    <t>09170396593C</t>
  </si>
  <si>
    <t>09170394553C</t>
  </si>
  <si>
    <t>09170394552C</t>
  </si>
  <si>
    <t>09170393738C</t>
  </si>
  <si>
    <t>09170393735C</t>
  </si>
  <si>
    <t>09170393734C</t>
  </si>
  <si>
    <t>09170393733C</t>
  </si>
  <si>
    <t>09170393731C</t>
  </si>
  <si>
    <t>09170393729C</t>
  </si>
  <si>
    <t>09170389440C</t>
  </si>
  <si>
    <t>09170339719C</t>
  </si>
  <si>
    <t>300066735</t>
  </si>
  <si>
    <t>09170327880C</t>
  </si>
  <si>
    <t>09170314761C</t>
  </si>
  <si>
    <t>09170184985C</t>
  </si>
  <si>
    <t>09170184983C</t>
  </si>
  <si>
    <t>09170184981C</t>
  </si>
  <si>
    <t>09170184980C</t>
  </si>
  <si>
    <t>8241282364</t>
  </si>
  <si>
    <t>4200165475</t>
  </si>
  <si>
    <t>400227953</t>
  </si>
  <si>
    <t>4200165514</t>
  </si>
  <si>
    <t>400227991</t>
  </si>
  <si>
    <t>8241281649</t>
  </si>
  <si>
    <t>4200164556</t>
  </si>
  <si>
    <t>400227380</t>
  </si>
  <si>
    <t>8241280975</t>
  </si>
  <si>
    <t>4200164901</t>
  </si>
  <si>
    <t>400227267</t>
  </si>
  <si>
    <t>8241278020</t>
  </si>
  <si>
    <t>4200163958</t>
  </si>
  <si>
    <t>400226416</t>
  </si>
  <si>
    <t>8241277689</t>
  </si>
  <si>
    <t>4200164163</t>
  </si>
  <si>
    <t>400226464</t>
  </si>
  <si>
    <t>8241277015</t>
  </si>
  <si>
    <t>4200163940</t>
  </si>
  <si>
    <t>400226275</t>
  </si>
  <si>
    <t>8241272128</t>
  </si>
  <si>
    <t>4200162653</t>
  </si>
  <si>
    <t>400224829</t>
  </si>
  <si>
    <t>251217070009</t>
  </si>
  <si>
    <t>4200164052</t>
  </si>
  <si>
    <t>400226338</t>
  </si>
  <si>
    <t>104667</t>
  </si>
  <si>
    <t>QUIMIKALS ANALITICA SL</t>
  </si>
  <si>
    <t>B63825863</t>
  </si>
  <si>
    <t>17093000470</t>
  </si>
  <si>
    <t>0917014216</t>
  </si>
  <si>
    <t>4200161957</t>
  </si>
  <si>
    <t>400224330</t>
  </si>
  <si>
    <t>0917013812</t>
  </si>
  <si>
    <t>4200163136</t>
  </si>
  <si>
    <t>400225378</t>
  </si>
  <si>
    <t>2635ED00305000</t>
  </si>
  <si>
    <t>022171</t>
  </si>
  <si>
    <t>4200163490</t>
  </si>
  <si>
    <t>400225727</t>
  </si>
  <si>
    <t>021894</t>
  </si>
  <si>
    <t>4200164382</t>
  </si>
  <si>
    <t>400226727</t>
  </si>
  <si>
    <t>006477</t>
  </si>
  <si>
    <t>34470180</t>
  </si>
  <si>
    <t>4200162933</t>
  </si>
  <si>
    <t>400225056</t>
  </si>
  <si>
    <t>6172052197</t>
  </si>
  <si>
    <t>4200138957</t>
  </si>
  <si>
    <t>400190493</t>
  </si>
  <si>
    <t>6172051819</t>
  </si>
  <si>
    <t>ID GRUP SA</t>
  </si>
  <si>
    <t>20170000032170</t>
  </si>
  <si>
    <t>4200152386</t>
  </si>
  <si>
    <t>400212499</t>
  </si>
  <si>
    <t>20170000032166</t>
  </si>
  <si>
    <t>4200153371</t>
  </si>
  <si>
    <t>400213680</t>
  </si>
  <si>
    <t>20170000032010</t>
  </si>
  <si>
    <t>4200153364</t>
  </si>
  <si>
    <t>400213673</t>
  </si>
  <si>
    <t>20170000031031</t>
  </si>
  <si>
    <t>20170000031030</t>
  </si>
  <si>
    <t>20170000026988</t>
  </si>
  <si>
    <t>20170000026985</t>
  </si>
  <si>
    <t>841717281</t>
  </si>
  <si>
    <t>841717277</t>
  </si>
  <si>
    <t>102736</t>
  </si>
  <si>
    <t>PALEX MEDICAL SA</t>
  </si>
  <si>
    <t>A58710740</t>
  </si>
  <si>
    <t>7017156937</t>
  </si>
  <si>
    <t>4200100426</t>
  </si>
  <si>
    <t>400140087</t>
  </si>
  <si>
    <t>666573 RI</t>
  </si>
  <si>
    <t>4200164166</t>
  </si>
  <si>
    <t>400226468</t>
  </si>
  <si>
    <t>666416 RI</t>
  </si>
  <si>
    <t>4200163337</t>
  </si>
  <si>
    <t>400225501</t>
  </si>
  <si>
    <t>666031 RI</t>
  </si>
  <si>
    <t>FV+325825</t>
  </si>
  <si>
    <t>4200163866</t>
  </si>
  <si>
    <t>400226134</t>
  </si>
  <si>
    <t>FV+325433</t>
  </si>
  <si>
    <t>3640</t>
  </si>
  <si>
    <t>3587</t>
  </si>
  <si>
    <t>3545</t>
  </si>
  <si>
    <t>4100009597</t>
  </si>
  <si>
    <t>3474</t>
  </si>
  <si>
    <t>61000399642</t>
  </si>
  <si>
    <t>4200164025</t>
  </si>
  <si>
    <t>400226510</t>
  </si>
  <si>
    <t>61000399560</t>
  </si>
  <si>
    <t>4200163563</t>
  </si>
  <si>
    <t>400225761</t>
  </si>
  <si>
    <t>2017/FV/302051</t>
  </si>
  <si>
    <t>4200163202</t>
  </si>
  <si>
    <t>400225456</t>
  </si>
  <si>
    <t>7071495800</t>
  </si>
  <si>
    <t>4200164164</t>
  </si>
  <si>
    <t>400226465</t>
  </si>
  <si>
    <t>64</t>
  </si>
  <si>
    <t>2626PS01704000</t>
  </si>
  <si>
    <t>366M2</t>
  </si>
  <si>
    <t>361M2</t>
  </si>
  <si>
    <t>100810</t>
  </si>
  <si>
    <t>ALFAQUIMIA, SL ALFAQUIMIA, SL</t>
  </si>
  <si>
    <t>B81397390</t>
  </si>
  <si>
    <t>4090498597</t>
  </si>
  <si>
    <t>4200112325</t>
  </si>
  <si>
    <t>400164320</t>
  </si>
  <si>
    <t>4090498591</t>
  </si>
  <si>
    <t>4200119524</t>
  </si>
  <si>
    <t>400167440</t>
  </si>
  <si>
    <t>4090498590</t>
  </si>
  <si>
    <t>904927</t>
  </si>
  <si>
    <t>CORDERO MINGUELLA HECTOR</t>
  </si>
  <si>
    <t>35117826T</t>
  </si>
  <si>
    <t>HC01-2017</t>
  </si>
  <si>
    <t>7192/1</t>
  </si>
  <si>
    <t>902125</t>
  </si>
  <si>
    <t>SARDÀ VIDAL JOAN</t>
  </si>
  <si>
    <t>46119707S</t>
  </si>
  <si>
    <t>17209</t>
  </si>
  <si>
    <t>4200162117</t>
  </si>
  <si>
    <t>400224356</t>
  </si>
  <si>
    <t>902071</t>
  </si>
  <si>
    <t>HERNANDEZ VIÑAS DAVID D H V</t>
  </si>
  <si>
    <t>38448161G</t>
  </si>
  <si>
    <t>2605ME00263000</t>
  </si>
  <si>
    <t>800013</t>
  </si>
  <si>
    <t>UNIVERSIDAD DE VALLADOLID SERVICIOS</t>
  </si>
  <si>
    <t>Q4718001C</t>
  </si>
  <si>
    <t>11/20170000000000703</t>
  </si>
  <si>
    <t>11/20170000000000701</t>
  </si>
  <si>
    <t>750751</t>
  </si>
  <si>
    <t>MEISS GUILLERMINA PAULA</t>
  </si>
  <si>
    <t>X5418822E</t>
  </si>
  <si>
    <t>511822</t>
  </si>
  <si>
    <t>PANALYTICAL BV. SUC. ESPANA PANALYT</t>
  </si>
  <si>
    <t>N0032764C</t>
  </si>
  <si>
    <t>2017-CIES000000934</t>
  </si>
  <si>
    <t>2017IR05/3495</t>
  </si>
  <si>
    <t>4200160209</t>
  </si>
  <si>
    <t>2525FL00109000</t>
  </si>
  <si>
    <t>400221976</t>
  </si>
  <si>
    <t>20171R05/3396</t>
  </si>
  <si>
    <t>4200161032</t>
  </si>
  <si>
    <t>400222843</t>
  </si>
  <si>
    <t>505402</t>
  </si>
  <si>
    <t>TNT EXPRESS WORLDWIDE SL TNT EXPRES</t>
  </si>
  <si>
    <t>B28905784</t>
  </si>
  <si>
    <t>BCN0958549</t>
  </si>
  <si>
    <t>BCN0958547</t>
  </si>
  <si>
    <t>BCN0954653</t>
  </si>
  <si>
    <t>505317</t>
  </si>
  <si>
    <t>DUQUES DE BERGARA SL</t>
  </si>
  <si>
    <t>B58227877</t>
  </si>
  <si>
    <t>7000260509</t>
  </si>
  <si>
    <t>505208</t>
  </si>
  <si>
    <t>SISTEMAS DOCUMENTALES SL</t>
  </si>
  <si>
    <t>B46732889</t>
  </si>
  <si>
    <t>AL1700307</t>
  </si>
  <si>
    <t>56252</t>
  </si>
  <si>
    <t>117397</t>
  </si>
  <si>
    <t>11704995</t>
  </si>
  <si>
    <t>304074</t>
  </si>
  <si>
    <t>KLINKHAMER CONFERENCE MANAGEMENT</t>
  </si>
  <si>
    <t>EAA2017_00161</t>
  </si>
  <si>
    <t>301410</t>
  </si>
  <si>
    <t>ISACA</t>
  </si>
  <si>
    <t>17-9990711024</t>
  </si>
  <si>
    <t>201730</t>
  </si>
  <si>
    <t>RUHR UNIVERSITAT BOCHUM</t>
  </si>
  <si>
    <t>4755060003-000113</t>
  </si>
  <si>
    <t>201232</t>
  </si>
  <si>
    <t>THE EUROPEAN STUDY CHOICE PLATFORM</t>
  </si>
  <si>
    <t>11509</t>
  </si>
  <si>
    <t>201087</t>
  </si>
  <si>
    <t>AVANGATE BV</t>
  </si>
  <si>
    <t>BV29737535</t>
  </si>
  <si>
    <t>200473</t>
  </si>
  <si>
    <t>BIOVENDOR BIOVENDOR</t>
  </si>
  <si>
    <t>RE1171021027</t>
  </si>
  <si>
    <t>110601</t>
  </si>
  <si>
    <t>AENOR INTERNACIONAL SAU</t>
  </si>
  <si>
    <t>A83076687</t>
  </si>
  <si>
    <t>RI/17043000</t>
  </si>
  <si>
    <t>110110</t>
  </si>
  <si>
    <t>GRENKE ALQUILER S.L.</t>
  </si>
  <si>
    <t>B62652805</t>
  </si>
  <si>
    <t>0000062622/2017</t>
  </si>
  <si>
    <t>100200000070GN</t>
  </si>
  <si>
    <t>108833</t>
  </si>
  <si>
    <t>HOSPITAL CLÍNIC DE BARCELONA</t>
  </si>
  <si>
    <t>Q0802070C</t>
  </si>
  <si>
    <t>2017041250</t>
  </si>
  <si>
    <t>10020002105000</t>
  </si>
  <si>
    <t>108272</t>
  </si>
  <si>
    <t>FULLS DIGITALS COPISTERIA DIGITAL</t>
  </si>
  <si>
    <t>B65656076</t>
  </si>
  <si>
    <t>09170-107210C</t>
  </si>
  <si>
    <t>2624PS00290002</t>
  </si>
  <si>
    <t>00096-736905C</t>
  </si>
  <si>
    <t>38490001719000</t>
  </si>
  <si>
    <t>104929</t>
  </si>
  <si>
    <t>MEDIAACTIVE SERVICIOS INFORMATICOS</t>
  </si>
  <si>
    <t>B61995270</t>
  </si>
  <si>
    <t>103457</t>
  </si>
  <si>
    <t>FREELANCE SCM</t>
  </si>
  <si>
    <t>F84278266</t>
  </si>
  <si>
    <t>3428622</t>
  </si>
  <si>
    <t>3428588</t>
  </si>
  <si>
    <t>3424059</t>
  </si>
  <si>
    <t>3422566</t>
  </si>
  <si>
    <t>3422564</t>
  </si>
  <si>
    <t>3422563</t>
  </si>
  <si>
    <t>3420993</t>
  </si>
  <si>
    <t>17-006465</t>
  </si>
  <si>
    <t>940/200437374</t>
  </si>
  <si>
    <t>103022</t>
  </si>
  <si>
    <t>DINTER SA DINTER SA</t>
  </si>
  <si>
    <t>A08288193</t>
  </si>
  <si>
    <t>4200163820</t>
  </si>
  <si>
    <t>400226729</t>
  </si>
  <si>
    <t>0001705050</t>
  </si>
  <si>
    <t>4200161170</t>
  </si>
  <si>
    <t>400223023</t>
  </si>
  <si>
    <t>K-TUIN SISTEMAS INFORMATICOS SA</t>
  </si>
  <si>
    <t>CCOB17001812</t>
  </si>
  <si>
    <t>4200162544</t>
  </si>
  <si>
    <t>400224619</t>
  </si>
  <si>
    <t>2575FI00215000</t>
  </si>
  <si>
    <t>17/134082</t>
  </si>
  <si>
    <t>400224870</t>
  </si>
  <si>
    <t>BL/253522</t>
  </si>
  <si>
    <t>4200161529</t>
  </si>
  <si>
    <t>400224633</t>
  </si>
  <si>
    <t>102057</t>
  </si>
  <si>
    <t>GENYCELL BIOTECH ESPAÑA SL GENYCELL</t>
  </si>
  <si>
    <t>B18583336</t>
  </si>
  <si>
    <t>50112</t>
  </si>
  <si>
    <t>7061429924</t>
  </si>
  <si>
    <t>4200164160</t>
  </si>
  <si>
    <t>400226463</t>
  </si>
  <si>
    <t>7061423378</t>
  </si>
  <si>
    <t>7061421418</t>
  </si>
  <si>
    <t>4200162324</t>
  </si>
  <si>
    <t>400224367</t>
  </si>
  <si>
    <t>WW17/1613</t>
  </si>
  <si>
    <t>WW17/1612</t>
  </si>
  <si>
    <t>WW17/1611</t>
  </si>
  <si>
    <t>FA-S/12208</t>
  </si>
  <si>
    <t>2615CS00877001</t>
  </si>
  <si>
    <t>101353</t>
  </si>
  <si>
    <t>PRISMA CONTROL SL PRISMA CONTROL</t>
  </si>
  <si>
    <t>B63735997</t>
  </si>
  <si>
    <t>101317</t>
  </si>
  <si>
    <t>LOGISTICA I MES SL</t>
  </si>
  <si>
    <t>B63256572</t>
  </si>
  <si>
    <t>703174</t>
  </si>
  <si>
    <t>4200164249</t>
  </si>
  <si>
    <t>400226557</t>
  </si>
  <si>
    <t>101221</t>
  </si>
  <si>
    <t>COMPANYIA CENTRAL LLIBRETERA SL LA</t>
  </si>
  <si>
    <t>B60985363</t>
  </si>
  <si>
    <t>H4378</t>
  </si>
  <si>
    <t>G4482</t>
  </si>
  <si>
    <t>100909</t>
  </si>
  <si>
    <t>SISTEMAS INFORMATICOS EUROPEOS SL S</t>
  </si>
  <si>
    <t>B79409082</t>
  </si>
  <si>
    <t>27858</t>
  </si>
  <si>
    <t>2576QU00227000</t>
  </si>
  <si>
    <t>100891</t>
  </si>
  <si>
    <t>LIFE INFORMATICA SL LIFE INFORMATIC</t>
  </si>
  <si>
    <t>B63098974</t>
  </si>
  <si>
    <t>100B0001692000</t>
  </si>
  <si>
    <t>17083164</t>
  </si>
  <si>
    <t>4200161360</t>
  </si>
  <si>
    <t>400223416</t>
  </si>
  <si>
    <t>1703057</t>
  </si>
  <si>
    <t>1703051</t>
  </si>
  <si>
    <t>1703027</t>
  </si>
  <si>
    <t>1702910</t>
  </si>
  <si>
    <t>1702854</t>
  </si>
  <si>
    <t>1702693</t>
  </si>
  <si>
    <t>1/201712632</t>
  </si>
  <si>
    <t>4200162947</t>
  </si>
  <si>
    <t>400225086</t>
  </si>
  <si>
    <t>1/201712487</t>
  </si>
  <si>
    <t>100490</t>
  </si>
  <si>
    <t>FARNELL COMPONENTS SL FARNELL COMPO</t>
  </si>
  <si>
    <t>B82229907</t>
  </si>
  <si>
    <t>6629</t>
  </si>
  <si>
    <t>4200163370</t>
  </si>
  <si>
    <t>400225546</t>
  </si>
  <si>
    <t>201704016</t>
  </si>
  <si>
    <t>50006</t>
  </si>
  <si>
    <t>FUNDACIO JOSEP FINESTRES</t>
  </si>
  <si>
    <t>G59418202</t>
  </si>
  <si>
    <t>17/00182A</t>
  </si>
  <si>
    <t>4200135889</t>
  </si>
  <si>
    <t>400203709</t>
  </si>
  <si>
    <t>17/00181A</t>
  </si>
  <si>
    <t>4200134148</t>
  </si>
  <si>
    <t>400203576</t>
  </si>
  <si>
    <t>FV17_007855</t>
  </si>
  <si>
    <t>FV17_007854</t>
  </si>
  <si>
    <t>FV17_007707</t>
  </si>
  <si>
    <t>56.564</t>
  </si>
  <si>
    <t>100996</t>
  </si>
  <si>
    <t>INTEGRACIO.SISTEMA.INFOR.NETLAND SL</t>
  </si>
  <si>
    <t>B62652235</t>
  </si>
  <si>
    <t>16000863</t>
  </si>
  <si>
    <t>2634FP00303000</t>
  </si>
  <si>
    <t>279904.</t>
  </si>
  <si>
    <t>33004740</t>
  </si>
  <si>
    <t>4200162027</t>
  </si>
  <si>
    <t>400224717</t>
  </si>
  <si>
    <t>09370286578C</t>
  </si>
  <si>
    <t>300069507</t>
  </si>
  <si>
    <t>09370272378C</t>
  </si>
  <si>
    <t>300069008</t>
  </si>
  <si>
    <t>006490</t>
  </si>
  <si>
    <t>4200156808</t>
  </si>
  <si>
    <t>400217640</t>
  </si>
  <si>
    <t>300481</t>
  </si>
  <si>
    <t>WOLTERS KLUWER HEALTH PROF&amp;EDUCATI.</t>
  </si>
  <si>
    <t>D4218275.</t>
  </si>
  <si>
    <t>0000185546</t>
  </si>
  <si>
    <t>4200162823</t>
  </si>
  <si>
    <t>400224901</t>
  </si>
  <si>
    <t>101968</t>
  </si>
  <si>
    <t>FASE 20 CONGRESOS</t>
  </si>
  <si>
    <t>B18093591</t>
  </si>
  <si>
    <t>259G170059</t>
  </si>
  <si>
    <t>37190000327001</t>
  </si>
  <si>
    <t>2566BI00419000</t>
  </si>
  <si>
    <t>17083203</t>
  </si>
  <si>
    <t>4200161245</t>
  </si>
  <si>
    <t>400223118</t>
  </si>
  <si>
    <t>17083060</t>
  </si>
  <si>
    <t>4200161951</t>
  </si>
  <si>
    <t>400224022</t>
  </si>
  <si>
    <r>
      <t xml:space="preserve">registrades en el mes </t>
    </r>
    <r>
      <rPr>
        <b/>
        <sz val="10"/>
        <rFont val="Arial"/>
        <family val="2"/>
      </rPr>
      <t>de novembre de 2017</t>
    </r>
    <r>
      <rPr>
        <sz val="10"/>
        <rFont val="Arial"/>
        <family val="2"/>
      </rPr>
      <t xml:space="preserve"> per un import de</t>
    </r>
  </si>
  <si>
    <t>26230000285001</t>
  </si>
  <si>
    <t>300060850</t>
  </si>
  <si>
    <t>4100009151</t>
  </si>
  <si>
    <t>0000008984 S/C</t>
  </si>
  <si>
    <t>10020001685000</t>
  </si>
  <si>
    <t>3000633613</t>
  </si>
  <si>
    <t>RESIDENCIA ESTUDIANTES SA RESIDENCI</t>
  </si>
  <si>
    <t>2576QU00228000</t>
  </si>
  <si>
    <t>2595FA00247002</t>
  </si>
  <si>
    <t>SIRESA CAMPUS SII SA</t>
  </si>
  <si>
    <t>2526FL01699000</t>
  </si>
  <si>
    <t>37190000329065</t>
  </si>
  <si>
    <t>2575QU02071001</t>
  </si>
  <si>
    <t>PANREAC QUIMICA SLU</t>
  </si>
  <si>
    <t>09370173989C</t>
  </si>
  <si>
    <t>300067176</t>
  </si>
  <si>
    <t>09170240346C</t>
  </si>
  <si>
    <t>2576FI02101000</t>
  </si>
  <si>
    <t>300064864</t>
  </si>
  <si>
    <t>0000022517 UTM 123394</t>
  </si>
  <si>
    <t>2575QU02071111</t>
  </si>
  <si>
    <t>300061466</t>
  </si>
  <si>
    <t>2565GE02064009</t>
  </si>
  <si>
    <t>300067921</t>
  </si>
  <si>
    <t>300067883</t>
  </si>
  <si>
    <t>HEARST ESPAÑA SL</t>
  </si>
  <si>
    <t>2625PS02085001</t>
  </si>
  <si>
    <t>300068659</t>
  </si>
  <si>
    <t>300068817</t>
  </si>
  <si>
    <t>300068583</t>
  </si>
  <si>
    <t>300068716</t>
  </si>
  <si>
    <t>2625PS02084001</t>
  </si>
  <si>
    <t>300063722</t>
  </si>
  <si>
    <t>300068888</t>
  </si>
  <si>
    <t>300068735</t>
  </si>
  <si>
    <t>300068914</t>
  </si>
  <si>
    <t>300068655</t>
  </si>
  <si>
    <t>300068815</t>
  </si>
  <si>
    <t>106714</t>
  </si>
  <si>
    <t>CONGOST PLASTIC, S.A.</t>
  </si>
  <si>
    <t>A59087494</t>
  </si>
  <si>
    <t>1779222</t>
  </si>
  <si>
    <t>4100009695</t>
  </si>
  <si>
    <t>09370358551A</t>
  </si>
  <si>
    <t>300068332</t>
  </si>
  <si>
    <t>09370358537A</t>
  </si>
  <si>
    <t>09370358536A</t>
  </si>
  <si>
    <t>09370355500A</t>
  </si>
  <si>
    <t>300066225</t>
  </si>
  <si>
    <t>09370342082A</t>
  </si>
  <si>
    <t>300070285</t>
  </si>
  <si>
    <t>09370339109A</t>
  </si>
  <si>
    <t>09370339107A</t>
  </si>
  <si>
    <t>09370339096A</t>
  </si>
  <si>
    <t>09370339087A</t>
  </si>
  <si>
    <t>09370332384A</t>
  </si>
  <si>
    <t>09370322575A</t>
  </si>
  <si>
    <t>09370322509A</t>
  </si>
  <si>
    <t>09370322476A</t>
  </si>
  <si>
    <t>09370322475A</t>
  </si>
  <si>
    <t>09370322472A</t>
  </si>
  <si>
    <t>09370322471A</t>
  </si>
  <si>
    <t>09370322466A</t>
  </si>
  <si>
    <t>09370322465A</t>
  </si>
  <si>
    <t>09170457750A</t>
  </si>
  <si>
    <t>09170457737A</t>
  </si>
  <si>
    <t>09170457724A</t>
  </si>
  <si>
    <t>09170447591A</t>
  </si>
  <si>
    <t>09170445997A</t>
  </si>
  <si>
    <t>300070277</t>
  </si>
  <si>
    <t>09170444121A</t>
  </si>
  <si>
    <t>09170442438A</t>
  </si>
  <si>
    <t>300070136</t>
  </si>
  <si>
    <t>09170437671A</t>
  </si>
  <si>
    <t>09170437659A</t>
  </si>
  <si>
    <t>300068189</t>
  </si>
  <si>
    <t>09170437647A</t>
  </si>
  <si>
    <t>300069866</t>
  </si>
  <si>
    <t>09170437634A</t>
  </si>
  <si>
    <t>09170428228A</t>
  </si>
  <si>
    <t>300066678</t>
  </si>
  <si>
    <t>09170138947A</t>
  </si>
  <si>
    <t>300058271</t>
  </si>
  <si>
    <t>15</t>
  </si>
  <si>
    <t>4200164012</t>
  </si>
  <si>
    <t>400226283</t>
  </si>
  <si>
    <t>505196</t>
  </si>
  <si>
    <t>J.M. RUE SL J.M. RUE SL</t>
  </si>
  <si>
    <t>B59863548</t>
  </si>
  <si>
    <t>2017-364</t>
  </si>
  <si>
    <t>505024</t>
  </si>
  <si>
    <t>THE MATHWORKS SL THE MATHWORKS S</t>
  </si>
  <si>
    <t>B62205745</t>
  </si>
  <si>
    <t>108733</t>
  </si>
  <si>
    <t>KADCOM SL KELLY DICKESON</t>
  </si>
  <si>
    <t>B43701051</t>
  </si>
  <si>
    <t>2625PS02084002</t>
  </si>
  <si>
    <t>74/00268756</t>
  </si>
  <si>
    <t>CCOB17A000201</t>
  </si>
  <si>
    <t>7058087486</t>
  </si>
  <si>
    <t>R17/R170051</t>
  </si>
  <si>
    <t>5090050487</t>
  </si>
  <si>
    <t>17/1C79-01/13284</t>
  </si>
  <si>
    <t>505579</t>
  </si>
  <si>
    <t>WOLTERS KLUWER ESPAÑA SA</t>
  </si>
  <si>
    <t>A58417346</t>
  </si>
  <si>
    <t>10053376</t>
  </si>
  <si>
    <t>504993</t>
  </si>
  <si>
    <t>UNICANTINA 2006 SLU</t>
  </si>
  <si>
    <t>B64226822</t>
  </si>
  <si>
    <t>100G2</t>
  </si>
  <si>
    <t>110742</t>
  </si>
  <si>
    <t>EBE SMART SOLUTIONS SL</t>
  </si>
  <si>
    <t>B67082388</t>
  </si>
  <si>
    <t>17003</t>
  </si>
  <si>
    <t>110597</t>
  </si>
  <si>
    <t>JFB PROOFING AND ISOLATION SL</t>
  </si>
  <si>
    <t>B66976093</t>
  </si>
  <si>
    <t>109995</t>
  </si>
  <si>
    <t>NUEVO SISTEMA MODULAR, S.L.</t>
  </si>
  <si>
    <t>B31555915</t>
  </si>
  <si>
    <t>258</t>
  </si>
  <si>
    <t>4200164411</t>
  </si>
  <si>
    <t>400226744</t>
  </si>
  <si>
    <t>250</t>
  </si>
  <si>
    <t>4200165844</t>
  </si>
  <si>
    <t>400228389</t>
  </si>
  <si>
    <t>249</t>
  </si>
  <si>
    <t>4200165868</t>
  </si>
  <si>
    <t>400228425</t>
  </si>
  <si>
    <t>248</t>
  </si>
  <si>
    <t>4200165869</t>
  </si>
  <si>
    <t>400228427</t>
  </si>
  <si>
    <t>246</t>
  </si>
  <si>
    <t>4200165856</t>
  </si>
  <si>
    <t>400228407</t>
  </si>
  <si>
    <t>245</t>
  </si>
  <si>
    <t>4200165851</t>
  </si>
  <si>
    <t>400228403</t>
  </si>
  <si>
    <t>244</t>
  </si>
  <si>
    <t>4200165853</t>
  </si>
  <si>
    <t>400228405</t>
  </si>
  <si>
    <t>243</t>
  </si>
  <si>
    <t>4200165847</t>
  </si>
  <si>
    <t>400228392</t>
  </si>
  <si>
    <t>UFKS1711000001</t>
  </si>
  <si>
    <t>90DEUT070109</t>
  </si>
  <si>
    <t>108231</t>
  </si>
  <si>
    <t>PHENOMENEX ESPAÑA SLU</t>
  </si>
  <si>
    <t>B87155065</t>
  </si>
  <si>
    <t>1704252</t>
  </si>
  <si>
    <t>4100009359</t>
  </si>
  <si>
    <t>9100035990</t>
  </si>
  <si>
    <t>4200167151</t>
  </si>
  <si>
    <t>400229890</t>
  </si>
  <si>
    <t>9100035813</t>
  </si>
  <si>
    <t>4200163607</t>
  </si>
  <si>
    <t>400225910</t>
  </si>
  <si>
    <t>106516</t>
  </si>
  <si>
    <t>EURODELCA, SA</t>
  </si>
  <si>
    <t>A60790441</t>
  </si>
  <si>
    <t>300070232</t>
  </si>
  <si>
    <t>09370358577C</t>
  </si>
  <si>
    <t>300070868</t>
  </si>
  <si>
    <t>09370358572C</t>
  </si>
  <si>
    <t>300070861</t>
  </si>
  <si>
    <t>09370358570C</t>
  </si>
  <si>
    <t>09370358560C</t>
  </si>
  <si>
    <t>300070850</t>
  </si>
  <si>
    <t>09370358559C</t>
  </si>
  <si>
    <t>09370358558C</t>
  </si>
  <si>
    <t>09370358557C</t>
  </si>
  <si>
    <t>09370358552C</t>
  </si>
  <si>
    <t>09370358535C</t>
  </si>
  <si>
    <t>09370358529C</t>
  </si>
  <si>
    <t>300070711</t>
  </si>
  <si>
    <t>09370358528C</t>
  </si>
  <si>
    <t>300070712</t>
  </si>
  <si>
    <t>09370355494C</t>
  </si>
  <si>
    <t>300070832</t>
  </si>
  <si>
    <t>09370355493C</t>
  </si>
  <si>
    <t>09370355475C</t>
  </si>
  <si>
    <t>300070816</t>
  </si>
  <si>
    <t>09370355474C</t>
  </si>
  <si>
    <t>300070815</t>
  </si>
  <si>
    <t>09370355473C</t>
  </si>
  <si>
    <t>09370355472C</t>
  </si>
  <si>
    <t>300070813</t>
  </si>
  <si>
    <t>09370355471C</t>
  </si>
  <si>
    <t>09370355470C</t>
  </si>
  <si>
    <t>300070805</t>
  </si>
  <si>
    <t>09370355463C</t>
  </si>
  <si>
    <t>300070793</t>
  </si>
  <si>
    <t>09370355462C</t>
  </si>
  <si>
    <t>300070788</t>
  </si>
  <si>
    <t>09370351430C</t>
  </si>
  <si>
    <t>300070781</t>
  </si>
  <si>
    <t>09370351423C</t>
  </si>
  <si>
    <t>300070771</t>
  </si>
  <si>
    <t>09370351422C</t>
  </si>
  <si>
    <t>300070734</t>
  </si>
  <si>
    <t>09370351421C</t>
  </si>
  <si>
    <t>09370349002C</t>
  </si>
  <si>
    <t>300070730</t>
  </si>
  <si>
    <t>09370349001C</t>
  </si>
  <si>
    <t>09370348997C</t>
  </si>
  <si>
    <t>300070720</t>
  </si>
  <si>
    <t>09370348983C</t>
  </si>
  <si>
    <t>300070714</t>
  </si>
  <si>
    <t>09370345621C</t>
  </si>
  <si>
    <t>300070592</t>
  </si>
  <si>
    <t>09370345620C</t>
  </si>
  <si>
    <t>300070692</t>
  </si>
  <si>
    <t>09370345607C</t>
  </si>
  <si>
    <t>300070678</t>
  </si>
  <si>
    <t>09370345606C</t>
  </si>
  <si>
    <t>300070676</t>
  </si>
  <si>
    <t>09370345605C</t>
  </si>
  <si>
    <t>09370345604C</t>
  </si>
  <si>
    <t>09370345603C</t>
  </si>
  <si>
    <t>09370345589C</t>
  </si>
  <si>
    <t>300070443</t>
  </si>
  <si>
    <t>09370345588C</t>
  </si>
  <si>
    <t>09370345587C</t>
  </si>
  <si>
    <t>300070677</t>
  </si>
  <si>
    <t>09370345573C</t>
  </si>
  <si>
    <t>300070656</t>
  </si>
  <si>
    <t>09370345572C</t>
  </si>
  <si>
    <t>09370345567C</t>
  </si>
  <si>
    <t>300070616</t>
  </si>
  <si>
    <t>09370345566C</t>
  </si>
  <si>
    <t>09370342081C</t>
  </si>
  <si>
    <t>09370342079C</t>
  </si>
  <si>
    <t>300070623</t>
  </si>
  <si>
    <t>09370342075C</t>
  </si>
  <si>
    <t>300068387</t>
  </si>
  <si>
    <t>09370342074C</t>
  </si>
  <si>
    <t>09370342073C</t>
  </si>
  <si>
    <t>09370342072C</t>
  </si>
  <si>
    <t>09370342071C</t>
  </si>
  <si>
    <t>300070630</t>
  </si>
  <si>
    <t>09370342055C</t>
  </si>
  <si>
    <t>09370342044C</t>
  </si>
  <si>
    <t>300070374</t>
  </si>
  <si>
    <t>09370342043C</t>
  </si>
  <si>
    <t>09370342042C</t>
  </si>
  <si>
    <t>09370342041C</t>
  </si>
  <si>
    <t>09370342036C</t>
  </si>
  <si>
    <t>09370339108C</t>
  </si>
  <si>
    <t>09370339106C</t>
  </si>
  <si>
    <t>09370339104C</t>
  </si>
  <si>
    <t>09370339101C</t>
  </si>
  <si>
    <t>09370339100C</t>
  </si>
  <si>
    <t>300069155</t>
  </si>
  <si>
    <t>09370339099C</t>
  </si>
  <si>
    <t>09370339098C</t>
  </si>
  <si>
    <t>09370339092C</t>
  </si>
  <si>
    <t>300069160</t>
  </si>
  <si>
    <t>09370339091C</t>
  </si>
  <si>
    <t>09370339090C</t>
  </si>
  <si>
    <t>09370339077C</t>
  </si>
  <si>
    <t>300070538</t>
  </si>
  <si>
    <t>09370339076C</t>
  </si>
  <si>
    <t>300070536</t>
  </si>
  <si>
    <t>09370339075C</t>
  </si>
  <si>
    <t>300070535</t>
  </si>
  <si>
    <t>09370339074C</t>
  </si>
  <si>
    <t>300070541</t>
  </si>
  <si>
    <t>09370339073C</t>
  </si>
  <si>
    <t>300070534</t>
  </si>
  <si>
    <t>09370339072C</t>
  </si>
  <si>
    <t>300070533</t>
  </si>
  <si>
    <t>09370339071C</t>
  </si>
  <si>
    <t>300070532</t>
  </si>
  <si>
    <t>09370339070C</t>
  </si>
  <si>
    <t>300070531</t>
  </si>
  <si>
    <t>300070556</t>
  </si>
  <si>
    <t>09370339061C</t>
  </si>
  <si>
    <t>300070520</t>
  </si>
  <si>
    <t>09370339058C</t>
  </si>
  <si>
    <t>300070522</t>
  </si>
  <si>
    <t>09370339057C</t>
  </si>
  <si>
    <t>09370335418C</t>
  </si>
  <si>
    <t>09370335412C</t>
  </si>
  <si>
    <t>300070524</t>
  </si>
  <si>
    <t>09370335411C</t>
  </si>
  <si>
    <t>09370335410C</t>
  </si>
  <si>
    <t>300070447</t>
  </si>
  <si>
    <t>09370335409C</t>
  </si>
  <si>
    <t>09370335406C</t>
  </si>
  <si>
    <t>300070509</t>
  </si>
  <si>
    <t>09370335405C</t>
  </si>
  <si>
    <t>09370335388C</t>
  </si>
  <si>
    <t>09370335382C</t>
  </si>
  <si>
    <t>300070451</t>
  </si>
  <si>
    <t>09370335376C</t>
  </si>
  <si>
    <t>300070436</t>
  </si>
  <si>
    <t>09370335375C</t>
  </si>
  <si>
    <t>09370335373C</t>
  </si>
  <si>
    <t>300070430</t>
  </si>
  <si>
    <t>09370335372C</t>
  </si>
  <si>
    <t>300070461</t>
  </si>
  <si>
    <t>09370335371C</t>
  </si>
  <si>
    <t>09370335363C</t>
  </si>
  <si>
    <t>300070444</t>
  </si>
  <si>
    <t>09370335362C</t>
  </si>
  <si>
    <t>300070288</t>
  </si>
  <si>
    <t>09370335346C</t>
  </si>
  <si>
    <t>09370335337C</t>
  </si>
  <si>
    <t>09370335336C</t>
  </si>
  <si>
    <t>09370335335C</t>
  </si>
  <si>
    <t>09370332385C</t>
  </si>
  <si>
    <t>09370332383C</t>
  </si>
  <si>
    <t>300070411</t>
  </si>
  <si>
    <t>09370332381C</t>
  </si>
  <si>
    <t>09370332376C</t>
  </si>
  <si>
    <t>09370332373C</t>
  </si>
  <si>
    <t>300070414</t>
  </si>
  <si>
    <t>09370332370C</t>
  </si>
  <si>
    <t>09370332369C</t>
  </si>
  <si>
    <t>09370332367C</t>
  </si>
  <si>
    <t>300070249</t>
  </si>
  <si>
    <t>300070410</t>
  </si>
  <si>
    <t>09370332352C</t>
  </si>
  <si>
    <t>300070406</t>
  </si>
  <si>
    <t>09370332351C</t>
  </si>
  <si>
    <t>09370332340C</t>
  </si>
  <si>
    <t>300070368</t>
  </si>
  <si>
    <t>09370332339C</t>
  </si>
  <si>
    <t>09370330775C</t>
  </si>
  <si>
    <t>300070223</t>
  </si>
  <si>
    <t>09370330774C</t>
  </si>
  <si>
    <t>09370330772C</t>
  </si>
  <si>
    <t>09370330740C</t>
  </si>
  <si>
    <t>300070212</t>
  </si>
  <si>
    <t>09370330731C</t>
  </si>
  <si>
    <t>300070313</t>
  </si>
  <si>
    <t>09370328875C</t>
  </si>
  <si>
    <t>300066619</t>
  </si>
  <si>
    <t>09370328874C</t>
  </si>
  <si>
    <t>300070281</t>
  </si>
  <si>
    <t>09370328864C</t>
  </si>
  <si>
    <t>300070293</t>
  </si>
  <si>
    <t>09370328861C</t>
  </si>
  <si>
    <t>300070291</t>
  </si>
  <si>
    <t>09370328860C</t>
  </si>
  <si>
    <t>300070278</t>
  </si>
  <si>
    <t>09370328859C</t>
  </si>
  <si>
    <t>300070295</t>
  </si>
  <si>
    <t>09370328851C</t>
  </si>
  <si>
    <t>300070297</t>
  </si>
  <si>
    <t>09370328850C</t>
  </si>
  <si>
    <t>09370328849C</t>
  </si>
  <si>
    <t>09370328838C</t>
  </si>
  <si>
    <t>09370328837C</t>
  </si>
  <si>
    <t>09370328834C</t>
  </si>
  <si>
    <t>09370326442C</t>
  </si>
  <si>
    <t>300065934</t>
  </si>
  <si>
    <t>09370326441C</t>
  </si>
  <si>
    <t>09370326440C</t>
  </si>
  <si>
    <t>300070254</t>
  </si>
  <si>
    <t>09370326439C</t>
  </si>
  <si>
    <t>09370326429C</t>
  </si>
  <si>
    <t>300070250</t>
  </si>
  <si>
    <t>09370326427C</t>
  </si>
  <si>
    <t>300070231</t>
  </si>
  <si>
    <t>09370326426C</t>
  </si>
  <si>
    <t>09370326423C</t>
  </si>
  <si>
    <t>09370326414C</t>
  </si>
  <si>
    <t>300070237</t>
  </si>
  <si>
    <t>09370326413C</t>
  </si>
  <si>
    <t>09370326390C</t>
  </si>
  <si>
    <t>300070184</t>
  </si>
  <si>
    <t>09370326378C</t>
  </si>
  <si>
    <t>09370326370C</t>
  </si>
  <si>
    <t>09370326369C</t>
  </si>
  <si>
    <t>09370324263C</t>
  </si>
  <si>
    <t>300067571</t>
  </si>
  <si>
    <t>09370324262C</t>
  </si>
  <si>
    <t>09370324261C</t>
  </si>
  <si>
    <t>09370324256C</t>
  </si>
  <si>
    <t>300070164</t>
  </si>
  <si>
    <t>09370324255C</t>
  </si>
  <si>
    <t>09370324252C</t>
  </si>
  <si>
    <t>09370324250C</t>
  </si>
  <si>
    <t>09370324233C</t>
  </si>
  <si>
    <t>09370324227C</t>
  </si>
  <si>
    <t>300070124</t>
  </si>
  <si>
    <t>09370324226C</t>
  </si>
  <si>
    <t>300070125</t>
  </si>
  <si>
    <t>09370324225C</t>
  </si>
  <si>
    <t>09370324224C</t>
  </si>
  <si>
    <t>09370322544C</t>
  </si>
  <si>
    <t>300070092</t>
  </si>
  <si>
    <t>09370322540C</t>
  </si>
  <si>
    <t>300070091</t>
  </si>
  <si>
    <t>09370322539C</t>
  </si>
  <si>
    <t>300070090</t>
  </si>
  <si>
    <t>09370322516C</t>
  </si>
  <si>
    <t>300070032</t>
  </si>
  <si>
    <t>09370322515C</t>
  </si>
  <si>
    <t>09370322511C</t>
  </si>
  <si>
    <t>300069906</t>
  </si>
  <si>
    <t>09370322510C</t>
  </si>
  <si>
    <t>09370322508C</t>
  </si>
  <si>
    <t>09370322507C</t>
  </si>
  <si>
    <t>09370322506C</t>
  </si>
  <si>
    <t>09370322505C</t>
  </si>
  <si>
    <t>09370322504C</t>
  </si>
  <si>
    <t>09370322499C</t>
  </si>
  <si>
    <t>09370322488C</t>
  </si>
  <si>
    <t>300070050</t>
  </si>
  <si>
    <t>09370322483C</t>
  </si>
  <si>
    <t>300070046</t>
  </si>
  <si>
    <t>09370322474C</t>
  </si>
  <si>
    <t>300069923</t>
  </si>
  <si>
    <t>09370322473C</t>
  </si>
  <si>
    <t>09370322469C</t>
  </si>
  <si>
    <t>300070041</t>
  </si>
  <si>
    <t>09370322468C</t>
  </si>
  <si>
    <t>09370322464C</t>
  </si>
  <si>
    <t>300069924</t>
  </si>
  <si>
    <t>09370322463C</t>
  </si>
  <si>
    <t>09370322450C</t>
  </si>
  <si>
    <t>09370310089C</t>
  </si>
  <si>
    <t>09370310086C</t>
  </si>
  <si>
    <t>300070024</t>
  </si>
  <si>
    <t>09370310068C</t>
  </si>
  <si>
    <t>300070002</t>
  </si>
  <si>
    <t>09370310067C</t>
  </si>
  <si>
    <t>09370310063C</t>
  </si>
  <si>
    <t>09370310035C</t>
  </si>
  <si>
    <t>300069941</t>
  </si>
  <si>
    <t>09370310034C</t>
  </si>
  <si>
    <t>09370307734C</t>
  </si>
  <si>
    <t>300069947</t>
  </si>
  <si>
    <t>09370307717C</t>
  </si>
  <si>
    <t>09370307716C</t>
  </si>
  <si>
    <t>09370307713C</t>
  </si>
  <si>
    <t>300069939</t>
  </si>
  <si>
    <t>09370305170C</t>
  </si>
  <si>
    <t>300069926</t>
  </si>
  <si>
    <t>09370305168C</t>
  </si>
  <si>
    <t>300069927</t>
  </si>
  <si>
    <t>09370305165C</t>
  </si>
  <si>
    <t>300069891</t>
  </si>
  <si>
    <t>09370305164C</t>
  </si>
  <si>
    <t>09370305146C</t>
  </si>
  <si>
    <t>300069890</t>
  </si>
  <si>
    <t>09370305144C</t>
  </si>
  <si>
    <t>09370305143C</t>
  </si>
  <si>
    <t>09370130401C</t>
  </si>
  <si>
    <t>09170457749C</t>
  </si>
  <si>
    <t>09170457742C</t>
  </si>
  <si>
    <t>09170457735C</t>
  </si>
  <si>
    <t>09170457733C</t>
  </si>
  <si>
    <t>09170457732C</t>
  </si>
  <si>
    <t>09170457731C</t>
  </si>
  <si>
    <t>09170457730C</t>
  </si>
  <si>
    <t>09170457729C</t>
  </si>
  <si>
    <t>09170457728C</t>
  </si>
  <si>
    <t>09170457726C</t>
  </si>
  <si>
    <t>09170457725C</t>
  </si>
  <si>
    <t>09170457720C</t>
  </si>
  <si>
    <t>300070210</t>
  </si>
  <si>
    <t>09170455947C</t>
  </si>
  <si>
    <t>09170455946C</t>
  </si>
  <si>
    <t>300070808</t>
  </si>
  <si>
    <t>09170455945C</t>
  </si>
  <si>
    <t>09170455941C</t>
  </si>
  <si>
    <t>09170455940C</t>
  </si>
  <si>
    <t>300070792</t>
  </si>
  <si>
    <t>09170455939C</t>
  </si>
  <si>
    <t>09170452369C</t>
  </si>
  <si>
    <t>09170450868C</t>
  </si>
  <si>
    <t>38380001521000</t>
  </si>
  <si>
    <t>300069473</t>
  </si>
  <si>
    <t>09170450867C</t>
  </si>
  <si>
    <t>300069472</t>
  </si>
  <si>
    <t>09170449345C</t>
  </si>
  <si>
    <t>09170449341C</t>
  </si>
  <si>
    <t>09170449338C</t>
  </si>
  <si>
    <t>09170447592C</t>
  </si>
  <si>
    <t>09170447586C</t>
  </si>
  <si>
    <t>09170445998C</t>
  </si>
  <si>
    <t>09170445996C</t>
  </si>
  <si>
    <t>09170444130C</t>
  </si>
  <si>
    <t>09170444126C</t>
  </si>
  <si>
    <t>09170444118C</t>
  </si>
  <si>
    <t>09170444108C</t>
  </si>
  <si>
    <t>09170444107C</t>
  </si>
  <si>
    <t>09170444103C</t>
  </si>
  <si>
    <t>09170444099C</t>
  </si>
  <si>
    <t>09170444095C</t>
  </si>
  <si>
    <t>09170444094C</t>
  </si>
  <si>
    <t>09170442418C</t>
  </si>
  <si>
    <t>300070362</t>
  </si>
  <si>
    <t>09170442407C</t>
  </si>
  <si>
    <t>09170442406C</t>
  </si>
  <si>
    <t>09170441640C</t>
  </si>
  <si>
    <t>09170441639C</t>
  </si>
  <si>
    <t>09170441637C</t>
  </si>
  <si>
    <t>300070337</t>
  </si>
  <si>
    <t>09170440676C</t>
  </si>
  <si>
    <t>09170440669C</t>
  </si>
  <si>
    <t>300068816</t>
  </si>
  <si>
    <t>09170440668C</t>
  </si>
  <si>
    <t>300068818</t>
  </si>
  <si>
    <t>09170439480C</t>
  </si>
  <si>
    <t>09170439479C</t>
  </si>
  <si>
    <t>09170439475C</t>
  </si>
  <si>
    <t>09170439465C</t>
  </si>
  <si>
    <t>300070114</t>
  </si>
  <si>
    <t>09170439464C</t>
  </si>
  <si>
    <t>300070115</t>
  </si>
  <si>
    <t>09170439461C</t>
  </si>
  <si>
    <t>09170439460C</t>
  </si>
  <si>
    <t>300066840</t>
  </si>
  <si>
    <t>09170439459C</t>
  </si>
  <si>
    <t>300066841</t>
  </si>
  <si>
    <t>09170439450C</t>
  </si>
  <si>
    <t>300070102</t>
  </si>
  <si>
    <t>09170439449C</t>
  </si>
  <si>
    <t>300070171</t>
  </si>
  <si>
    <t>09170439448C</t>
  </si>
  <si>
    <t>09170438486C</t>
  </si>
  <si>
    <t>300070170</t>
  </si>
  <si>
    <t>09170438482C</t>
  </si>
  <si>
    <t>09170438479C</t>
  </si>
  <si>
    <t>09170438475C</t>
  </si>
  <si>
    <t>09170438474C</t>
  </si>
  <si>
    <t>09170438473C</t>
  </si>
  <si>
    <t>09170437694C</t>
  </si>
  <si>
    <t>300070071</t>
  </si>
  <si>
    <t>09170437663C</t>
  </si>
  <si>
    <t>09170437652C</t>
  </si>
  <si>
    <t>300070057</t>
  </si>
  <si>
    <t>09170437651C</t>
  </si>
  <si>
    <t>09170437650C</t>
  </si>
  <si>
    <t>09170437646C</t>
  </si>
  <si>
    <t>09170437640C</t>
  </si>
  <si>
    <t>09170437639C</t>
  </si>
  <si>
    <t>09170437635C</t>
  </si>
  <si>
    <t>09170437632C</t>
  </si>
  <si>
    <t>300067151</t>
  </si>
  <si>
    <t>09170429245C</t>
  </si>
  <si>
    <t>09170429240C</t>
  </si>
  <si>
    <t>09170429234C</t>
  </si>
  <si>
    <t>09170429231C</t>
  </si>
  <si>
    <t>09170428242C</t>
  </si>
  <si>
    <t>300069991</t>
  </si>
  <si>
    <t>09170428235C</t>
  </si>
  <si>
    <t>09170428234C</t>
  </si>
  <si>
    <t>09170426618C</t>
  </si>
  <si>
    <t>09170426616C</t>
  </si>
  <si>
    <t>300069929</t>
  </si>
  <si>
    <t>09170426615C</t>
  </si>
  <si>
    <t>09170426611C</t>
  </si>
  <si>
    <t>300069921</t>
  </si>
  <si>
    <t>09170426610C</t>
  </si>
  <si>
    <t>300069919</t>
  </si>
  <si>
    <t>09170426604C</t>
  </si>
  <si>
    <t>09170426603C</t>
  </si>
  <si>
    <t>09170262136C</t>
  </si>
  <si>
    <t>09170262135C</t>
  </si>
  <si>
    <t>09170262132C</t>
  </si>
  <si>
    <t>09170262131C</t>
  </si>
  <si>
    <t>FV17-09867</t>
  </si>
  <si>
    <t>4200165395</t>
  </si>
  <si>
    <t>8241293616</t>
  </si>
  <si>
    <t>4200168669</t>
  </si>
  <si>
    <t>400231646</t>
  </si>
  <si>
    <t>8241293349</t>
  </si>
  <si>
    <t>4200163806</t>
  </si>
  <si>
    <t>400226157</t>
  </si>
  <si>
    <t>8241292891</t>
  </si>
  <si>
    <t>8241292889</t>
  </si>
  <si>
    <t>4200168316</t>
  </si>
  <si>
    <t>400231472</t>
  </si>
  <si>
    <t>8241292825</t>
  </si>
  <si>
    <t>4200167669</t>
  </si>
  <si>
    <t>400230697</t>
  </si>
  <si>
    <t>8241292548</t>
  </si>
  <si>
    <t>4200167944</t>
  </si>
  <si>
    <t>400231064</t>
  </si>
  <si>
    <t>8241292216</t>
  </si>
  <si>
    <t>8241291619</t>
  </si>
  <si>
    <t>4200166183</t>
  </si>
  <si>
    <t>400228842</t>
  </si>
  <si>
    <t>8241289392</t>
  </si>
  <si>
    <t>4200167048</t>
  </si>
  <si>
    <t>400230005</t>
  </si>
  <si>
    <t>4200166557</t>
  </si>
  <si>
    <t>400229296</t>
  </si>
  <si>
    <t>8241283927</t>
  </si>
  <si>
    <t>4200165334</t>
  </si>
  <si>
    <t>400228067</t>
  </si>
  <si>
    <t>8241283582</t>
  </si>
  <si>
    <t>105491</t>
  </si>
  <si>
    <t>PUNT INFORMATIC I CREATIU SL</t>
  </si>
  <si>
    <t>B64161250</t>
  </si>
  <si>
    <t>802940</t>
  </si>
  <si>
    <t>4200166028</t>
  </si>
  <si>
    <t>400228638</t>
  </si>
  <si>
    <t>4200168383</t>
  </si>
  <si>
    <t>400231378</t>
  </si>
  <si>
    <t>0917015730</t>
  </si>
  <si>
    <t>4200166619</t>
  </si>
  <si>
    <t>400229285</t>
  </si>
  <si>
    <t>0917015257</t>
  </si>
  <si>
    <t>4200164550</t>
  </si>
  <si>
    <t>400227375</t>
  </si>
  <si>
    <t>0917015011</t>
  </si>
  <si>
    <t>4200165473</t>
  </si>
  <si>
    <t>400227950</t>
  </si>
  <si>
    <t>0917014852</t>
  </si>
  <si>
    <t>0917013763</t>
  </si>
  <si>
    <t>4200162439</t>
  </si>
  <si>
    <t>400224500</t>
  </si>
  <si>
    <t>0917013762</t>
  </si>
  <si>
    <t>104105</t>
  </si>
  <si>
    <t>SOL.ORIENTADES AL MEDI AMBIENT,SL S</t>
  </si>
  <si>
    <t>B63148084</t>
  </si>
  <si>
    <t>20170908</t>
  </si>
  <si>
    <t>4200156376</t>
  </si>
  <si>
    <t>400217134</t>
  </si>
  <si>
    <t>2017564581</t>
  </si>
  <si>
    <t>103236</t>
  </si>
  <si>
    <t>FESTO PNEUMATIC SA</t>
  </si>
  <si>
    <t>A08270084</t>
  </si>
  <si>
    <t>1234011332</t>
  </si>
  <si>
    <t>4200166914</t>
  </si>
  <si>
    <t>400229622</t>
  </si>
  <si>
    <t>0003440419</t>
  </si>
  <si>
    <t>4100009636</t>
  </si>
  <si>
    <t>0003409038</t>
  </si>
  <si>
    <t>4200159210</t>
  </si>
  <si>
    <t>400221352</t>
  </si>
  <si>
    <t>METTLER TOLEDO, SA ESPAñOLA</t>
  </si>
  <si>
    <t>025348</t>
  </si>
  <si>
    <t>4200168101</t>
  </si>
  <si>
    <t>400231016</t>
  </si>
  <si>
    <t>37180000325000</t>
  </si>
  <si>
    <t>025117</t>
  </si>
  <si>
    <t>4200166966</t>
  </si>
  <si>
    <t>25730000201000</t>
  </si>
  <si>
    <t>400230297</t>
  </si>
  <si>
    <t>024857</t>
  </si>
  <si>
    <t>4200167503</t>
  </si>
  <si>
    <t>400230613</t>
  </si>
  <si>
    <t>024563</t>
  </si>
  <si>
    <t>4200165918</t>
  </si>
  <si>
    <t>400230019</t>
  </si>
  <si>
    <t>023330</t>
  </si>
  <si>
    <t>4200164666</t>
  </si>
  <si>
    <t>400227045</t>
  </si>
  <si>
    <t>007316</t>
  </si>
  <si>
    <t>007265</t>
  </si>
  <si>
    <t>007262</t>
  </si>
  <si>
    <t>91736</t>
  </si>
  <si>
    <t>4200168150</t>
  </si>
  <si>
    <t>400231160</t>
  </si>
  <si>
    <t>145</t>
  </si>
  <si>
    <t>144</t>
  </si>
  <si>
    <t>103112</t>
  </si>
  <si>
    <t>SERVICIO ESTACION SA SERVICIO ESTAC</t>
  </si>
  <si>
    <t>A08023780</t>
  </si>
  <si>
    <t>V1/012556</t>
  </si>
  <si>
    <t>4200164675</t>
  </si>
  <si>
    <t>400227032</t>
  </si>
  <si>
    <t>FR1/000391</t>
  </si>
  <si>
    <t>103008</t>
  </si>
  <si>
    <t>CASA ALVAREZ MATERIAL CIENTIFICO SA</t>
  </si>
  <si>
    <t>A28011526</t>
  </si>
  <si>
    <t>4200166154</t>
  </si>
  <si>
    <t>400228804</t>
  </si>
  <si>
    <t>2655EC00146000</t>
  </si>
  <si>
    <t>0095467265</t>
  </si>
  <si>
    <t>4200162401</t>
  </si>
  <si>
    <t>400224482</t>
  </si>
  <si>
    <t>34470215</t>
  </si>
  <si>
    <t>4200165752</t>
  </si>
  <si>
    <t>400228297</t>
  </si>
  <si>
    <t>6172056417</t>
  </si>
  <si>
    <t>4200164303</t>
  </si>
  <si>
    <t>400226622</t>
  </si>
  <si>
    <t>20170000036311</t>
  </si>
  <si>
    <t>4200160279</t>
  </si>
  <si>
    <t>400221938</t>
  </si>
  <si>
    <t>20170000033853</t>
  </si>
  <si>
    <t>4200163001</t>
  </si>
  <si>
    <t>400225133</t>
  </si>
  <si>
    <t>20170000033821</t>
  </si>
  <si>
    <t>20170000033480</t>
  </si>
  <si>
    <t>4200154863</t>
  </si>
  <si>
    <t>400215373</t>
  </si>
  <si>
    <t>20170000033479</t>
  </si>
  <si>
    <t>4200156713</t>
  </si>
  <si>
    <t>400217541</t>
  </si>
  <si>
    <t>20170000033477</t>
  </si>
  <si>
    <t>4200156712</t>
  </si>
  <si>
    <t>400217537</t>
  </si>
  <si>
    <t>20170000033476</t>
  </si>
  <si>
    <t>4200156711</t>
  </si>
  <si>
    <t>400217536</t>
  </si>
  <si>
    <t>20170000033475</t>
  </si>
  <si>
    <t>4200154856</t>
  </si>
  <si>
    <t>400215368</t>
  </si>
  <si>
    <t>20170000033474</t>
  </si>
  <si>
    <t>4200160615</t>
  </si>
  <si>
    <t>400222390</t>
  </si>
  <si>
    <t>20170000033473</t>
  </si>
  <si>
    <t>4200160611</t>
  </si>
  <si>
    <t>400222386</t>
  </si>
  <si>
    <t>20170000033460</t>
  </si>
  <si>
    <t>4200160296</t>
  </si>
  <si>
    <t>400221978</t>
  </si>
  <si>
    <t>20170000033459</t>
  </si>
  <si>
    <t>4200160294</t>
  </si>
  <si>
    <t>400221972</t>
  </si>
  <si>
    <t>20170000033457</t>
  </si>
  <si>
    <t>4200160252</t>
  </si>
  <si>
    <t>400221904</t>
  </si>
  <si>
    <t>20170000033451</t>
  </si>
  <si>
    <t>4200160268</t>
  </si>
  <si>
    <t>400221924</t>
  </si>
  <si>
    <t>20170000033416</t>
  </si>
  <si>
    <t>4200154867</t>
  </si>
  <si>
    <t>400215378</t>
  </si>
  <si>
    <t>20170000033410</t>
  </si>
  <si>
    <t>4200156710</t>
  </si>
  <si>
    <t>400217535</t>
  </si>
  <si>
    <t>20170000033405</t>
  </si>
  <si>
    <t>4200156709</t>
  </si>
  <si>
    <t>400217534</t>
  </si>
  <si>
    <t>20170000033403</t>
  </si>
  <si>
    <t>4200154865</t>
  </si>
  <si>
    <t>400215376</t>
  </si>
  <si>
    <t>20170000033395</t>
  </si>
  <si>
    <t>4200154961</t>
  </si>
  <si>
    <t>400215514</t>
  </si>
  <si>
    <t>102845</t>
  </si>
  <si>
    <t>WERFEN ESPAÑA SAU</t>
  </si>
  <si>
    <t>A28114742</t>
  </si>
  <si>
    <t>9103015897</t>
  </si>
  <si>
    <t>4200167104</t>
  </si>
  <si>
    <t>400229886</t>
  </si>
  <si>
    <t>9103015558</t>
  </si>
  <si>
    <t>841719301</t>
  </si>
  <si>
    <t>841719297</t>
  </si>
  <si>
    <t>401180330</t>
  </si>
  <si>
    <t>401180252</t>
  </si>
  <si>
    <t>002024424</t>
  </si>
  <si>
    <t>4200167912</t>
  </si>
  <si>
    <t>400230899</t>
  </si>
  <si>
    <t>672975 RI</t>
  </si>
  <si>
    <t>4200168949</t>
  </si>
  <si>
    <t>400231957</t>
  </si>
  <si>
    <t>4200167471</t>
  </si>
  <si>
    <t>400230237</t>
  </si>
  <si>
    <t>672077 RI</t>
  </si>
  <si>
    <t>4200167627</t>
  </si>
  <si>
    <t>400230698</t>
  </si>
  <si>
    <t>672076 RI</t>
  </si>
  <si>
    <t>4200167675</t>
  </si>
  <si>
    <t>400230693</t>
  </si>
  <si>
    <t>FVR201714011531</t>
  </si>
  <si>
    <t>4200166700</t>
  </si>
  <si>
    <t>400229373</t>
  </si>
  <si>
    <t>FVR201714010601</t>
  </si>
  <si>
    <t>4200165358</t>
  </si>
  <si>
    <t>400227812</t>
  </si>
  <si>
    <t>FVR201714010600</t>
  </si>
  <si>
    <t>4200165361</t>
  </si>
  <si>
    <t>400227816</t>
  </si>
  <si>
    <t>FVR201714010599</t>
  </si>
  <si>
    <t>4200165367</t>
  </si>
  <si>
    <t>400227828</t>
  </si>
  <si>
    <t>FVR201714010598</t>
  </si>
  <si>
    <t>4200163709</t>
  </si>
  <si>
    <t>400225929</t>
  </si>
  <si>
    <t>FVR201714010597</t>
  </si>
  <si>
    <t>4200165371</t>
  </si>
  <si>
    <t>400227832</t>
  </si>
  <si>
    <t>FVR201714010596</t>
  </si>
  <si>
    <t>4200165362</t>
  </si>
  <si>
    <t>400227824</t>
  </si>
  <si>
    <t>FVR201714010595</t>
  </si>
  <si>
    <t>4200165373</t>
  </si>
  <si>
    <t>400227843</t>
  </si>
  <si>
    <t>FVR201714010532</t>
  </si>
  <si>
    <t>4200165309</t>
  </si>
  <si>
    <t>400227760</t>
  </si>
  <si>
    <t>FA1703533</t>
  </si>
  <si>
    <t>4200164561</t>
  </si>
  <si>
    <t>400228722</t>
  </si>
  <si>
    <t>642575</t>
  </si>
  <si>
    <t>4200166218</t>
  </si>
  <si>
    <t>400228832</t>
  </si>
  <si>
    <t>4200165241</t>
  </si>
  <si>
    <t>400229511</t>
  </si>
  <si>
    <t>S0121724072</t>
  </si>
  <si>
    <t>4200167091</t>
  </si>
  <si>
    <t>400229913</t>
  </si>
  <si>
    <t>S0121723548</t>
  </si>
  <si>
    <t>4200166399</t>
  </si>
  <si>
    <t>400229039</t>
  </si>
  <si>
    <t>S0121723545</t>
  </si>
  <si>
    <t>4200166512</t>
  </si>
  <si>
    <t>400229161</t>
  </si>
  <si>
    <t>4200166989</t>
  </si>
  <si>
    <t>400229766</t>
  </si>
  <si>
    <t>4200166873</t>
  </si>
  <si>
    <t>400229755</t>
  </si>
  <si>
    <t>FV+326905</t>
  </si>
  <si>
    <t>4200164563</t>
  </si>
  <si>
    <t>400228811</t>
  </si>
  <si>
    <t>78628</t>
  </si>
  <si>
    <t>4200165954</t>
  </si>
  <si>
    <t>400228491</t>
  </si>
  <si>
    <t>4200162667</t>
  </si>
  <si>
    <t>400224739</t>
  </si>
  <si>
    <t>102209</t>
  </si>
  <si>
    <t>MONOCOMP INSTRUMENTACION SA MONOCOM</t>
  </si>
  <si>
    <t>A81703993</t>
  </si>
  <si>
    <t>795</t>
  </si>
  <si>
    <t>4200164818</t>
  </si>
  <si>
    <t>400227178</t>
  </si>
  <si>
    <t>792</t>
  </si>
  <si>
    <t>4200164815</t>
  </si>
  <si>
    <t>400227173</t>
  </si>
  <si>
    <t>11139</t>
  </si>
  <si>
    <t>4200167074</t>
  </si>
  <si>
    <t>400229997</t>
  </si>
  <si>
    <t>82995</t>
  </si>
  <si>
    <t>4200164829</t>
  </si>
  <si>
    <t>400227222</t>
  </si>
  <si>
    <t>102021</t>
  </si>
  <si>
    <t>INFAIMON SL INFAIMON SL</t>
  </si>
  <si>
    <t>B60472743</t>
  </si>
  <si>
    <t>3756.</t>
  </si>
  <si>
    <t>101981</t>
  </si>
  <si>
    <t>GE HEALTHCARE EUROPE GMBH DIVISIO L</t>
  </si>
  <si>
    <t>W0041692E</t>
  </si>
  <si>
    <t>614009449</t>
  </si>
  <si>
    <t>4200166102</t>
  </si>
  <si>
    <t>400228903</t>
  </si>
  <si>
    <t>4087</t>
  </si>
  <si>
    <t>4200166582</t>
  </si>
  <si>
    <t>400229855</t>
  </si>
  <si>
    <t>4085</t>
  </si>
  <si>
    <t>4200142404</t>
  </si>
  <si>
    <t>400228017</t>
  </si>
  <si>
    <t>4200166584</t>
  </si>
  <si>
    <t>400229301</t>
  </si>
  <si>
    <t>3937</t>
  </si>
  <si>
    <t>3928</t>
  </si>
  <si>
    <t>3889</t>
  </si>
  <si>
    <t>3700</t>
  </si>
  <si>
    <t>101912</t>
  </si>
  <si>
    <t>COMERCIAL DE ENTECNICA SL COMENSA</t>
  </si>
  <si>
    <t>B58013285</t>
  </si>
  <si>
    <t>101910</t>
  </si>
  <si>
    <t>CROMLAB SL CROMLAB SL</t>
  </si>
  <si>
    <t>B58019050</t>
  </si>
  <si>
    <t>61000400335</t>
  </si>
  <si>
    <t>4200166717</t>
  </si>
  <si>
    <t>400230107</t>
  </si>
  <si>
    <t>61000400307</t>
  </si>
  <si>
    <t>4200166877</t>
  </si>
  <si>
    <t>400229591</t>
  </si>
  <si>
    <t>61000400278</t>
  </si>
  <si>
    <t>4200166365</t>
  </si>
  <si>
    <t>400229548</t>
  </si>
  <si>
    <t>61000400195</t>
  </si>
  <si>
    <t>4200166034</t>
  </si>
  <si>
    <t>400228633</t>
  </si>
  <si>
    <t>46592</t>
  </si>
  <si>
    <t>4200164295</t>
  </si>
  <si>
    <t>400229216</t>
  </si>
  <si>
    <t>101788</t>
  </si>
  <si>
    <t>TECMAN SERVEIS INFORMATICS SL</t>
  </si>
  <si>
    <t>B61353470</t>
  </si>
  <si>
    <t>2172290</t>
  </si>
  <si>
    <t>4200166181</t>
  </si>
  <si>
    <t>400229130</t>
  </si>
  <si>
    <t>2172258</t>
  </si>
  <si>
    <t>101761</t>
  </si>
  <si>
    <t>NEXTRET SL</t>
  </si>
  <si>
    <t>B60345527</t>
  </si>
  <si>
    <t>4200161131</t>
  </si>
  <si>
    <t>400222951</t>
  </si>
  <si>
    <t>87</t>
  </si>
  <si>
    <t>85</t>
  </si>
  <si>
    <t>75</t>
  </si>
  <si>
    <t>73</t>
  </si>
  <si>
    <t>69</t>
  </si>
  <si>
    <t>68</t>
  </si>
  <si>
    <t>128</t>
  </si>
  <si>
    <t>127</t>
  </si>
  <si>
    <t>126</t>
  </si>
  <si>
    <t>125</t>
  </si>
  <si>
    <t>124</t>
  </si>
  <si>
    <t>122</t>
  </si>
  <si>
    <t>121</t>
  </si>
  <si>
    <t>120</t>
  </si>
  <si>
    <t>118</t>
  </si>
  <si>
    <t>116</t>
  </si>
  <si>
    <t>113</t>
  </si>
  <si>
    <t>112</t>
  </si>
  <si>
    <t>111</t>
  </si>
  <si>
    <t>108</t>
  </si>
  <si>
    <t>102</t>
  </si>
  <si>
    <t>21713626</t>
  </si>
  <si>
    <t>4200166133</t>
  </si>
  <si>
    <t>400228772</t>
  </si>
  <si>
    <t>21712826</t>
  </si>
  <si>
    <t>4200165771</t>
  </si>
  <si>
    <t>400228318</t>
  </si>
  <si>
    <t>21712825</t>
  </si>
  <si>
    <t>4200165598</t>
  </si>
  <si>
    <t>400228244</t>
  </si>
  <si>
    <t>4200166169</t>
  </si>
  <si>
    <t>400228843</t>
  </si>
  <si>
    <t>17042415</t>
  </si>
  <si>
    <t>4200165044</t>
  </si>
  <si>
    <t>400227610</t>
  </si>
  <si>
    <t>17064424</t>
  </si>
  <si>
    <t>17062447</t>
  </si>
  <si>
    <t>17039066</t>
  </si>
  <si>
    <t>00003931-7</t>
  </si>
  <si>
    <t>21</t>
  </si>
  <si>
    <t>20</t>
  </si>
  <si>
    <t>18</t>
  </si>
  <si>
    <t>388M2</t>
  </si>
  <si>
    <t>385M2</t>
  </si>
  <si>
    <t>384M2</t>
  </si>
  <si>
    <t>383M2</t>
  </si>
  <si>
    <t>248M2</t>
  </si>
  <si>
    <t>125H2</t>
  </si>
  <si>
    <t>106H2</t>
  </si>
  <si>
    <t>4200166560</t>
  </si>
  <si>
    <t>400229293</t>
  </si>
  <si>
    <t>710017</t>
  </si>
  <si>
    <t>4200165690</t>
  </si>
  <si>
    <t>400229218</t>
  </si>
  <si>
    <t>100962</t>
  </si>
  <si>
    <t>ADLER INSTRUMENTOS SL</t>
  </si>
  <si>
    <t>B81152217</t>
  </si>
  <si>
    <t>1809</t>
  </si>
  <si>
    <t>4200168564</t>
  </si>
  <si>
    <t>400231484</t>
  </si>
  <si>
    <t>352</t>
  </si>
  <si>
    <t>342</t>
  </si>
  <si>
    <t>337</t>
  </si>
  <si>
    <t>336</t>
  </si>
  <si>
    <t>100865</t>
  </si>
  <si>
    <t>MICROPLANET LABORATORIOS SL MICROPL</t>
  </si>
  <si>
    <t>B64062607</t>
  </si>
  <si>
    <t>TBS TELEMATIC AND BIOMEDICAL SERVIC</t>
  </si>
  <si>
    <t>4090509753</t>
  </si>
  <si>
    <t>4200165958</t>
  </si>
  <si>
    <t>400228498</t>
  </si>
  <si>
    <t>4200166421</t>
  </si>
  <si>
    <t>400229065</t>
  </si>
  <si>
    <t>4090508070</t>
  </si>
  <si>
    <t>4200166784</t>
  </si>
  <si>
    <t>400229453</t>
  </si>
  <si>
    <t>4090507678</t>
  </si>
  <si>
    <t>4200111001</t>
  </si>
  <si>
    <t>2595FA00246000</t>
  </si>
  <si>
    <t>400152182</t>
  </si>
  <si>
    <t>4090507677</t>
  </si>
  <si>
    <t>4090507676</t>
  </si>
  <si>
    <t>4090507675</t>
  </si>
  <si>
    <t>4090507673</t>
  </si>
  <si>
    <t>2566BI00196000</t>
  </si>
  <si>
    <t>4090507668</t>
  </si>
  <si>
    <t>4200102059</t>
  </si>
  <si>
    <t>400142043</t>
  </si>
  <si>
    <t>4090507660</t>
  </si>
  <si>
    <t>4200106639</t>
  </si>
  <si>
    <t>400147114</t>
  </si>
  <si>
    <t>4090507659</t>
  </si>
  <si>
    <t>4090507658</t>
  </si>
  <si>
    <t>4200107775</t>
  </si>
  <si>
    <t>400148461</t>
  </si>
  <si>
    <t>4090507656</t>
  </si>
  <si>
    <t>4200166424</t>
  </si>
  <si>
    <t>400229276</t>
  </si>
  <si>
    <t>4090506278</t>
  </si>
  <si>
    <t>4090502171</t>
  </si>
  <si>
    <t>4200121660</t>
  </si>
  <si>
    <t>400203094</t>
  </si>
  <si>
    <t>4090502170</t>
  </si>
  <si>
    <t>4200114664</t>
  </si>
  <si>
    <t>400208886</t>
  </si>
  <si>
    <t>4090499533</t>
  </si>
  <si>
    <t>4090499532</t>
  </si>
  <si>
    <t>4200106148</t>
  </si>
  <si>
    <t>400146602</t>
  </si>
  <si>
    <t>4090431082</t>
  </si>
  <si>
    <t>4200142095</t>
  </si>
  <si>
    <t>400204938</t>
  </si>
  <si>
    <t>4090420140</t>
  </si>
  <si>
    <t>2017/A/2171437</t>
  </si>
  <si>
    <t>4200164800</t>
  </si>
  <si>
    <t>400227157</t>
  </si>
  <si>
    <t>4200117161</t>
  </si>
  <si>
    <t>400159218</t>
  </si>
  <si>
    <t>4200145212</t>
  </si>
  <si>
    <t>400197936</t>
  </si>
  <si>
    <t>100485</t>
  </si>
  <si>
    <t>FUNDACIO PRIV.TALLERS DE CATALUNYA</t>
  </si>
  <si>
    <t>G58710435</t>
  </si>
  <si>
    <t>37480000346000</t>
  </si>
  <si>
    <t>2016010011</t>
  </si>
  <si>
    <t>904433</t>
  </si>
  <si>
    <t>JIMENEZ UREÑA JOSE IGNACIO</t>
  </si>
  <si>
    <t>51405110H</t>
  </si>
  <si>
    <t>F1/2017</t>
  </si>
  <si>
    <t>903979</t>
  </si>
  <si>
    <t>ESCUIN MIGUEL SILVIA HOTEL-RESTAURA</t>
  </si>
  <si>
    <t>52199183Q</t>
  </si>
  <si>
    <t>18556</t>
  </si>
  <si>
    <t>902367</t>
  </si>
  <si>
    <t>CONTI CALVERAS, JOSE</t>
  </si>
  <si>
    <t>46745383E</t>
  </si>
  <si>
    <t>902086</t>
  </si>
  <si>
    <t>CORNEJO ANTON GREGORIO G.C.A. - NES</t>
  </si>
  <si>
    <t>35024312G</t>
  </si>
  <si>
    <t>3756</t>
  </si>
  <si>
    <t>4200161834</t>
  </si>
  <si>
    <t>400223867</t>
  </si>
  <si>
    <t>4.537</t>
  </si>
  <si>
    <t>809</t>
  </si>
  <si>
    <t>JIMENEZ JULIA EVA</t>
  </si>
  <si>
    <t>46654662J</t>
  </si>
  <si>
    <t>901561</t>
  </si>
  <si>
    <t>PEÑALVER CASADELLA ORIOL COMUNICOM</t>
  </si>
  <si>
    <t>52421725X</t>
  </si>
  <si>
    <t>0232017</t>
  </si>
  <si>
    <t>4200164893</t>
  </si>
  <si>
    <t>400227269</t>
  </si>
  <si>
    <t>900073</t>
  </si>
  <si>
    <t>RUBIO MORA ALBERT</t>
  </si>
  <si>
    <t>37745229K</t>
  </si>
  <si>
    <t>800088</t>
  </si>
  <si>
    <t>INSTITUT D'ESTUDIS METROPOLITANS IE</t>
  </si>
  <si>
    <t>P0800013E</t>
  </si>
  <si>
    <t>17.018</t>
  </si>
  <si>
    <t>800017</t>
  </si>
  <si>
    <t>UNIVERSIDAD DE LA LAGUNA</t>
  </si>
  <si>
    <t>Q3818001D</t>
  </si>
  <si>
    <t>20130000000000451</t>
  </si>
  <si>
    <t>20130000000000450</t>
  </si>
  <si>
    <t>715225</t>
  </si>
  <si>
    <t>607888</t>
  </si>
  <si>
    <t>DOS REIS BRITES LEONEL</t>
  </si>
  <si>
    <t>1000011</t>
  </si>
  <si>
    <t>1000010</t>
  </si>
  <si>
    <t>607399</t>
  </si>
  <si>
    <t>MUKORA JEFY</t>
  </si>
  <si>
    <t>006</t>
  </si>
  <si>
    <t>607226</t>
  </si>
  <si>
    <t>OLIVERA SMITH MARIALEXA</t>
  </si>
  <si>
    <t>UB/10/2017/2</t>
  </si>
  <si>
    <t>512114</t>
  </si>
  <si>
    <t>TILESA KENES SPAIN</t>
  </si>
  <si>
    <t>B85936516</t>
  </si>
  <si>
    <t>2456</t>
  </si>
  <si>
    <t>505482</t>
  </si>
  <si>
    <t>AUBERT SA AUBERT SA</t>
  </si>
  <si>
    <t>A58785593</t>
  </si>
  <si>
    <t>2017020951</t>
  </si>
  <si>
    <t>2017IR05/3921</t>
  </si>
  <si>
    <t>4200166338</t>
  </si>
  <si>
    <t>400228964</t>
  </si>
  <si>
    <t>2017IR05/3864</t>
  </si>
  <si>
    <t>4200163996</t>
  </si>
  <si>
    <t>400226258</t>
  </si>
  <si>
    <t>2017IR05/3862</t>
  </si>
  <si>
    <t>4200164548</t>
  </si>
  <si>
    <t>400226908</t>
  </si>
  <si>
    <t>2017IR05/3790</t>
  </si>
  <si>
    <t>4200166353</t>
  </si>
  <si>
    <t>400228976</t>
  </si>
  <si>
    <t>2017IR05/3731</t>
  </si>
  <si>
    <t>4200164093</t>
  </si>
  <si>
    <t>400226387</t>
  </si>
  <si>
    <t>2017IR05/3667</t>
  </si>
  <si>
    <t>4200165770</t>
  </si>
  <si>
    <t>400228312</t>
  </si>
  <si>
    <t>A079472</t>
  </si>
  <si>
    <t>4200167762</t>
  </si>
  <si>
    <t>A079465</t>
  </si>
  <si>
    <t>505387</t>
  </si>
  <si>
    <t>SABADELL ART SL MASIA CA N'AMETLLER</t>
  </si>
  <si>
    <t>B17446485</t>
  </si>
  <si>
    <t>B/633</t>
  </si>
  <si>
    <t>B/632</t>
  </si>
  <si>
    <t>2565BI01975002</t>
  </si>
  <si>
    <t>E-13-17-0001792</t>
  </si>
  <si>
    <t>4200166479</t>
  </si>
  <si>
    <t>400229549</t>
  </si>
  <si>
    <t>A/44572</t>
  </si>
  <si>
    <t>4200165579</t>
  </si>
  <si>
    <t>400228299</t>
  </si>
  <si>
    <t>BCN0965532</t>
  </si>
  <si>
    <t>BCN0965529</t>
  </si>
  <si>
    <t>818050-98</t>
  </si>
  <si>
    <t>4200166180</t>
  </si>
  <si>
    <t>400228787</t>
  </si>
  <si>
    <t>816848-98</t>
  </si>
  <si>
    <t>2017-365</t>
  </si>
  <si>
    <t>2017_363</t>
  </si>
  <si>
    <t>56418</t>
  </si>
  <si>
    <t>56417</t>
  </si>
  <si>
    <t>56398</t>
  </si>
  <si>
    <t>20138329</t>
  </si>
  <si>
    <t>4200167763</t>
  </si>
  <si>
    <t>400230747</t>
  </si>
  <si>
    <t>504769</t>
  </si>
  <si>
    <t>TREVOL MISSATGERS SCCL TREVOL MISSA</t>
  </si>
  <si>
    <t>F58044967</t>
  </si>
  <si>
    <t>117441</t>
  </si>
  <si>
    <t>504672</t>
  </si>
  <si>
    <t>ASSOCIACIO CATALANA UNIVERSITATS PU</t>
  </si>
  <si>
    <t>G64138910</t>
  </si>
  <si>
    <t>304124</t>
  </si>
  <si>
    <t>LERCHE JESSICA</t>
  </si>
  <si>
    <t>4154479430</t>
  </si>
  <si>
    <t>303990</t>
  </si>
  <si>
    <t>HOTEL DE PARIS</t>
  </si>
  <si>
    <t>27880</t>
  </si>
  <si>
    <t>27879</t>
  </si>
  <si>
    <t>202437</t>
  </si>
  <si>
    <t>MALMÖ UNIVERSITY</t>
  </si>
  <si>
    <t>300279</t>
  </si>
  <si>
    <t>202434</t>
  </si>
  <si>
    <t>HANNE SMIDT CONSULTING</t>
  </si>
  <si>
    <t>09/2017</t>
  </si>
  <si>
    <t>37190000327002</t>
  </si>
  <si>
    <t>1813543-BAR003</t>
  </si>
  <si>
    <t>4200167395</t>
  </si>
  <si>
    <t>400230626</t>
  </si>
  <si>
    <t>200451</t>
  </si>
  <si>
    <t>FLUOROCHEM LIMITED</t>
  </si>
  <si>
    <t>37780001493000</t>
  </si>
  <si>
    <t>91818859</t>
  </si>
  <si>
    <t>4200165470</t>
  </si>
  <si>
    <t>400227948</t>
  </si>
  <si>
    <t>110909</t>
  </si>
  <si>
    <t>ELECTRODOMESTICOS BALLESTER SL</t>
  </si>
  <si>
    <t>B12050258</t>
  </si>
  <si>
    <t>R235858</t>
  </si>
  <si>
    <t>110887</t>
  </si>
  <si>
    <t>SA PLACETA DE LA BARCELONETA S.L.</t>
  </si>
  <si>
    <t>B66295353</t>
  </si>
  <si>
    <t>09VF154</t>
  </si>
  <si>
    <t>2535DR01993002</t>
  </si>
  <si>
    <t>110828</t>
  </si>
  <si>
    <t>ABAST MULTIMEDIA SCP</t>
  </si>
  <si>
    <t>J62082912</t>
  </si>
  <si>
    <t>1712</t>
  </si>
  <si>
    <t>110819</t>
  </si>
  <si>
    <t>NO CON NAME</t>
  </si>
  <si>
    <t>G57153116</t>
  </si>
  <si>
    <t>2017/022</t>
  </si>
  <si>
    <t>2017/018</t>
  </si>
  <si>
    <t>110797</t>
  </si>
  <si>
    <t>PROFIN SA CENTRO DE ESTUDIOS SUPERI</t>
  </si>
  <si>
    <t>A08453656</t>
  </si>
  <si>
    <t>110378</t>
  </si>
  <si>
    <t>ACCOUNTS PAYABLE GL SL</t>
  </si>
  <si>
    <t>B66777418</t>
  </si>
  <si>
    <t>38490001722000</t>
  </si>
  <si>
    <t>CTFA1718207</t>
  </si>
  <si>
    <t>CTFA1718206</t>
  </si>
  <si>
    <t>CTFA1718204</t>
  </si>
  <si>
    <t>38490001843000</t>
  </si>
  <si>
    <t>RE-001</t>
  </si>
  <si>
    <t>061</t>
  </si>
  <si>
    <t>108690</t>
  </si>
  <si>
    <t>VIEW BARCELONA ENTERTAINMENT S.L.</t>
  </si>
  <si>
    <t>B66466350</t>
  </si>
  <si>
    <t>3691</t>
  </si>
  <si>
    <t>2505BA00073000</t>
  </si>
  <si>
    <t>3690</t>
  </si>
  <si>
    <t>3585</t>
  </si>
  <si>
    <t>151</t>
  </si>
  <si>
    <t>15022859</t>
  </si>
  <si>
    <t>4200164173</t>
  </si>
  <si>
    <t>400226475</t>
  </si>
  <si>
    <t>15022857</t>
  </si>
  <si>
    <t>4200165482</t>
  </si>
  <si>
    <t>400227961</t>
  </si>
  <si>
    <t>FV-000295</t>
  </si>
  <si>
    <t>106543</t>
  </si>
  <si>
    <t>HACH LANGE SPAIN, S.L.U.</t>
  </si>
  <si>
    <t>B08557761</t>
  </si>
  <si>
    <t>F100232055</t>
  </si>
  <si>
    <t>4200164260</t>
  </si>
  <si>
    <t>400226567</t>
  </si>
  <si>
    <t>106215</t>
  </si>
  <si>
    <t>COMERCIAL GRUPO ANAYA,S.A.</t>
  </si>
  <si>
    <t>A79408720</t>
  </si>
  <si>
    <t>17IF348710</t>
  </si>
  <si>
    <t>4200165603</t>
  </si>
  <si>
    <t>400228104</t>
  </si>
  <si>
    <t>106084</t>
  </si>
  <si>
    <t>BECKMAN COULTER SLU</t>
  </si>
  <si>
    <t>B86459369</t>
  </si>
  <si>
    <t>105893</t>
  </si>
  <si>
    <t>EDICIONES DEUSTO SA</t>
  </si>
  <si>
    <t>A48028930</t>
  </si>
  <si>
    <t>195700RI</t>
  </si>
  <si>
    <t>8241276317</t>
  </si>
  <si>
    <t>172582</t>
  </si>
  <si>
    <t>4200166714</t>
  </si>
  <si>
    <t>400229392</t>
  </si>
  <si>
    <t>251217050007</t>
  </si>
  <si>
    <t>4200156017</t>
  </si>
  <si>
    <t>400216739</t>
  </si>
  <si>
    <t>251217040005</t>
  </si>
  <si>
    <t>4200151907</t>
  </si>
  <si>
    <t>400211922</t>
  </si>
  <si>
    <t>105540</t>
  </si>
  <si>
    <t>SOPREMA S.L.</t>
  </si>
  <si>
    <t>B59148387</t>
  </si>
  <si>
    <t>1838</t>
  </si>
  <si>
    <t>4200164684</t>
  </si>
  <si>
    <t>400227046</t>
  </si>
  <si>
    <t>105275</t>
  </si>
  <si>
    <t>BOBADEB SL</t>
  </si>
  <si>
    <t>B26384198</t>
  </si>
  <si>
    <t>1090</t>
  </si>
  <si>
    <t>1084</t>
  </si>
  <si>
    <t>1083</t>
  </si>
  <si>
    <t>1076</t>
  </si>
  <si>
    <t>1075</t>
  </si>
  <si>
    <t>104092</t>
  </si>
  <si>
    <t>WORTEN ESPAÑA DISTRIBUCIÓN S.L.</t>
  </si>
  <si>
    <t>B82140633</t>
  </si>
  <si>
    <t>FTEQW002/004372</t>
  </si>
  <si>
    <t>3448105</t>
  </si>
  <si>
    <t>3448083</t>
  </si>
  <si>
    <t>3448082</t>
  </si>
  <si>
    <t>3448080</t>
  </si>
  <si>
    <t>3448079</t>
  </si>
  <si>
    <t>3440989</t>
  </si>
  <si>
    <t>3440988</t>
  </si>
  <si>
    <t>3440987</t>
  </si>
  <si>
    <t>3440986</t>
  </si>
  <si>
    <t>3440985</t>
  </si>
  <si>
    <t>3440984</t>
  </si>
  <si>
    <t>3440042</t>
  </si>
  <si>
    <t>3438073</t>
  </si>
  <si>
    <t>3437940</t>
  </si>
  <si>
    <t>3437807</t>
  </si>
  <si>
    <t>3436694</t>
  </si>
  <si>
    <t>3433872</t>
  </si>
  <si>
    <t>2.017/F/3.533</t>
  </si>
  <si>
    <t>4200164543</t>
  </si>
  <si>
    <t>400227355</t>
  </si>
  <si>
    <t>17-007292</t>
  </si>
  <si>
    <t>103134</t>
  </si>
  <si>
    <t>INSTITUTO CLINICO DE ALTA TECNOLOGI</t>
  </si>
  <si>
    <t>A17049479</t>
  </si>
  <si>
    <t>17763</t>
  </si>
  <si>
    <t>103126</t>
  </si>
  <si>
    <t>TRONIK SA</t>
  </si>
  <si>
    <t>A08859217</t>
  </si>
  <si>
    <t>5100828450</t>
  </si>
  <si>
    <t>FR17007310</t>
  </si>
  <si>
    <t>0001705865</t>
  </si>
  <si>
    <t>9500059088</t>
  </si>
  <si>
    <t>4200168625</t>
  </si>
  <si>
    <t>400231610</t>
  </si>
  <si>
    <t>F/2375</t>
  </si>
  <si>
    <t>4200167779</t>
  </si>
  <si>
    <t>400230655</t>
  </si>
  <si>
    <t>17J9PO005864</t>
  </si>
  <si>
    <t>CCOB17001993</t>
  </si>
  <si>
    <t>CCOB17001992</t>
  </si>
  <si>
    <t>102495</t>
  </si>
  <si>
    <t>SARTORIUS STEDIM SPAIN SA SARTORIUS</t>
  </si>
  <si>
    <t>A58191586</t>
  </si>
  <si>
    <t>3346009014</t>
  </si>
  <si>
    <t>4200162468</t>
  </si>
  <si>
    <t>17152357</t>
  </si>
  <si>
    <t>FVB17/011000</t>
  </si>
  <si>
    <t>4200167449</t>
  </si>
  <si>
    <t>400230618</t>
  </si>
  <si>
    <t>BL/253874</t>
  </si>
  <si>
    <t>4200167100</t>
  </si>
  <si>
    <t>400230004</t>
  </si>
  <si>
    <t>20170870</t>
  </si>
  <si>
    <t>4200166766</t>
  </si>
  <si>
    <t>400229437</t>
  </si>
  <si>
    <t>102077</t>
  </si>
  <si>
    <t>DURVIZ SLU DURVIZ SLU</t>
  </si>
  <si>
    <t>B46072807</t>
  </si>
  <si>
    <t>94310</t>
  </si>
  <si>
    <t>4200165471</t>
  </si>
  <si>
    <t>400227949</t>
  </si>
  <si>
    <t>17/0002140</t>
  </si>
  <si>
    <t>4200165600</t>
  </si>
  <si>
    <t>400228103</t>
  </si>
  <si>
    <t>7061448107</t>
  </si>
  <si>
    <t>4200168237</t>
  </si>
  <si>
    <t>400231136</t>
  </si>
  <si>
    <t>7061447659</t>
  </si>
  <si>
    <t>4200167676</t>
  </si>
  <si>
    <t>400230690</t>
  </si>
  <si>
    <t>7061446494</t>
  </si>
  <si>
    <t>4200166432</t>
  </si>
  <si>
    <t>400229085</t>
  </si>
  <si>
    <t>4200167599</t>
  </si>
  <si>
    <t>400230469</t>
  </si>
  <si>
    <t>7061444998</t>
  </si>
  <si>
    <t>7061441769</t>
  </si>
  <si>
    <t>7061438010</t>
  </si>
  <si>
    <t>4200164553</t>
  </si>
  <si>
    <t>400227379</t>
  </si>
  <si>
    <t>7061436624</t>
  </si>
  <si>
    <t>7061434707</t>
  </si>
  <si>
    <t>7061434706</t>
  </si>
  <si>
    <t>4200166733</t>
  </si>
  <si>
    <t>400229401</t>
  </si>
  <si>
    <t>3692</t>
  </si>
  <si>
    <t>4200166435</t>
  </si>
  <si>
    <t>400229094</t>
  </si>
  <si>
    <t>4200167307</t>
  </si>
  <si>
    <t>400230064</t>
  </si>
  <si>
    <t>3528</t>
  </si>
  <si>
    <t>4200164088</t>
  </si>
  <si>
    <t>400226378</t>
  </si>
  <si>
    <t>3782/1</t>
  </si>
  <si>
    <t>171960</t>
  </si>
  <si>
    <t>171958</t>
  </si>
  <si>
    <t>171940</t>
  </si>
  <si>
    <t>171929</t>
  </si>
  <si>
    <t>2505BA00071000</t>
  </si>
  <si>
    <t>141</t>
  </si>
  <si>
    <t>017095</t>
  </si>
  <si>
    <t>4200167500</t>
  </si>
  <si>
    <t>017094</t>
  </si>
  <si>
    <t>4200167329</t>
  </si>
  <si>
    <t>703269</t>
  </si>
  <si>
    <t>703223</t>
  </si>
  <si>
    <t>101191</t>
  </si>
  <si>
    <t>QUIMICS DALMAU SL QUIMICS DALMAU</t>
  </si>
  <si>
    <t>B62380811</t>
  </si>
  <si>
    <t>1707459</t>
  </si>
  <si>
    <t>4200167148</t>
  </si>
  <si>
    <t>400229915</t>
  </si>
  <si>
    <t>G4533</t>
  </si>
  <si>
    <t>101109</t>
  </si>
  <si>
    <t>BNC-TEC INSTAL.LACIONS SL BNC-TEC I</t>
  </si>
  <si>
    <t>B63525992</t>
  </si>
  <si>
    <t>100949</t>
  </si>
  <si>
    <t>UNION PAPELERA MERCHANTING SL</t>
  </si>
  <si>
    <t>B62219290</t>
  </si>
  <si>
    <t>4200166839</t>
  </si>
  <si>
    <t>400229531</t>
  </si>
  <si>
    <t>CI17102-12784</t>
  </si>
  <si>
    <t>4200166500</t>
  </si>
  <si>
    <t>400229543</t>
  </si>
  <si>
    <t>17099854</t>
  </si>
  <si>
    <t>4200165540</t>
  </si>
  <si>
    <t>400228096</t>
  </si>
  <si>
    <t>17096133</t>
  </si>
  <si>
    <t>17094419</t>
  </si>
  <si>
    <t>17091790</t>
  </si>
  <si>
    <t>4200165409</t>
  </si>
  <si>
    <t>400227885</t>
  </si>
  <si>
    <t>17091789</t>
  </si>
  <si>
    <t>4200163976</t>
  </si>
  <si>
    <t>400226246</t>
  </si>
  <si>
    <t>173037</t>
  </si>
  <si>
    <t>4200162256</t>
  </si>
  <si>
    <t>400224333</t>
  </si>
  <si>
    <t>172725</t>
  </si>
  <si>
    <t>1703713</t>
  </si>
  <si>
    <t>1703712</t>
  </si>
  <si>
    <t>1703646</t>
  </si>
  <si>
    <t>1703637</t>
  </si>
  <si>
    <t>2566BI00195000</t>
  </si>
  <si>
    <t>1703542</t>
  </si>
  <si>
    <t>1703519</t>
  </si>
  <si>
    <t>1703499</t>
  </si>
  <si>
    <t>1703483</t>
  </si>
  <si>
    <t>1703469</t>
  </si>
  <si>
    <t>1703460</t>
  </si>
  <si>
    <t>1703454</t>
  </si>
  <si>
    <t>1703400</t>
  </si>
  <si>
    <t>1703318</t>
  </si>
  <si>
    <t>1703281</t>
  </si>
  <si>
    <t>1703279</t>
  </si>
  <si>
    <t>1703277</t>
  </si>
  <si>
    <t>1703253</t>
  </si>
  <si>
    <t>1703233</t>
  </si>
  <si>
    <t>1703193</t>
  </si>
  <si>
    <t>1703188</t>
  </si>
  <si>
    <t>1703123</t>
  </si>
  <si>
    <t>1703121</t>
  </si>
  <si>
    <t>1703117</t>
  </si>
  <si>
    <t>1/201715207</t>
  </si>
  <si>
    <t>4200167672</t>
  </si>
  <si>
    <t>400230700</t>
  </si>
  <si>
    <t>100586</t>
  </si>
  <si>
    <t>PISCICULTURA MARINA MEDITERRANEA SL</t>
  </si>
  <si>
    <t>B96884796</t>
  </si>
  <si>
    <t>VAD1709004</t>
  </si>
  <si>
    <t>100492</t>
  </si>
  <si>
    <t>MILTENYI BIOTEC SL MILTENY  BIOTEC</t>
  </si>
  <si>
    <t>B82191917</t>
  </si>
  <si>
    <t>2817205013</t>
  </si>
  <si>
    <t>4200164546</t>
  </si>
  <si>
    <t>400227373</t>
  </si>
  <si>
    <t>2817204888</t>
  </si>
  <si>
    <t>100465</t>
  </si>
  <si>
    <t>LABNET BIOTECNICA SL LABNET BIOTECN</t>
  </si>
  <si>
    <t>B82509852</t>
  </si>
  <si>
    <t>6670</t>
  </si>
  <si>
    <t>6648</t>
  </si>
  <si>
    <t>4200164973</t>
  </si>
  <si>
    <t>400227353</t>
  </si>
  <si>
    <t>FV17_008819</t>
  </si>
  <si>
    <t>FV17_008726</t>
  </si>
  <si>
    <t>FV17_008562</t>
  </si>
  <si>
    <t>4200147086</t>
  </si>
  <si>
    <t>400200365</t>
  </si>
  <si>
    <t>FV17_008500</t>
  </si>
  <si>
    <t>FV17_008499</t>
  </si>
  <si>
    <t>FV17_008498</t>
  </si>
  <si>
    <t>FV17_008497</t>
  </si>
  <si>
    <t>FV17_008496</t>
  </si>
  <si>
    <t>FV17_008386</t>
  </si>
  <si>
    <t>FV17_008382</t>
  </si>
  <si>
    <t>56.758</t>
  </si>
  <si>
    <t>56.721</t>
  </si>
  <si>
    <t>56.682</t>
  </si>
  <si>
    <t>61</t>
  </si>
  <si>
    <t>304050</t>
  </si>
  <si>
    <t>INTERNATIONAL INSTITUTE FOR EDUCATI</t>
  </si>
  <si>
    <t>IIEP/ADM/16.169</t>
  </si>
  <si>
    <t>09370322558A</t>
  </si>
  <si>
    <t>09170439470A</t>
  </si>
  <si>
    <t>09170439469A</t>
  </si>
  <si>
    <t>09170439468A</t>
  </si>
  <si>
    <t>102162</t>
  </si>
  <si>
    <t>ENDESA ENERGIA SAU FACT.COB.PAMTS S</t>
  </si>
  <si>
    <t>A81948077</t>
  </si>
  <si>
    <t>4100009086</t>
  </si>
  <si>
    <t>123</t>
  </si>
  <si>
    <t>4200157396</t>
  </si>
  <si>
    <t>400218335</t>
  </si>
  <si>
    <t>17094898</t>
  </si>
  <si>
    <t>4200165735</t>
  </si>
  <si>
    <t>400228279</t>
  </si>
  <si>
    <t>09370358574C</t>
  </si>
  <si>
    <t>300070848</t>
  </si>
  <si>
    <t>09370358573C</t>
  </si>
  <si>
    <t>09370358567C</t>
  </si>
  <si>
    <t>300070833</t>
  </si>
  <si>
    <t>09370358566C</t>
  </si>
  <si>
    <t>300070849</t>
  </si>
  <si>
    <t>09370358565C</t>
  </si>
  <si>
    <t>09370358564C</t>
  </si>
  <si>
    <t>09370355498C</t>
  </si>
  <si>
    <t>300070834</t>
  </si>
  <si>
    <t>09370355497C</t>
  </si>
  <si>
    <t>09370355495C</t>
  </si>
  <si>
    <t>09370339103C</t>
  </si>
  <si>
    <t>300070552</t>
  </si>
  <si>
    <t>09370339102C</t>
  </si>
  <si>
    <t>09370335421C</t>
  </si>
  <si>
    <t>300070508</t>
  </si>
  <si>
    <t>09370335396C</t>
  </si>
  <si>
    <t>09370332331C</t>
  </si>
  <si>
    <t>300070370</t>
  </si>
  <si>
    <t>09370332330C</t>
  </si>
  <si>
    <t>09370332328C</t>
  </si>
  <si>
    <t>300070363</t>
  </si>
  <si>
    <t>09370310051C</t>
  </si>
  <si>
    <t>09170457748C</t>
  </si>
  <si>
    <t>09170457723C</t>
  </si>
  <si>
    <t>300052217</t>
  </si>
  <si>
    <t>09170455952C</t>
  </si>
  <si>
    <t>300070828</t>
  </si>
  <si>
    <t>09170444125C</t>
  </si>
  <si>
    <t>09170442400C</t>
  </si>
  <si>
    <t>007282</t>
  </si>
  <si>
    <t>841719322</t>
  </si>
  <si>
    <t>401184173</t>
  </si>
  <si>
    <t>4024</t>
  </si>
  <si>
    <t>B268/2017</t>
  </si>
  <si>
    <t>JLFC171101735</t>
  </si>
  <si>
    <t>200590</t>
  </si>
  <si>
    <t>TCI EUROPE NV TCI EUROPE NV</t>
  </si>
  <si>
    <t>17-007299</t>
  </si>
  <si>
    <t>17-005034</t>
  </si>
  <si>
    <t>101745</t>
  </si>
  <si>
    <t>INSTITUT KAPLAN CCMB SL</t>
  </si>
  <si>
    <t>B60347499</t>
  </si>
  <si>
    <t>703399</t>
  </si>
  <si>
    <t>4200165932</t>
  </si>
  <si>
    <t>09370130391A</t>
  </si>
  <si>
    <t>09370130390A</t>
  </si>
  <si>
    <t>09370085584C</t>
  </si>
  <si>
    <t>09370085583C</t>
  </si>
  <si>
    <t>09170285016C</t>
  </si>
  <si>
    <t>300065308</t>
  </si>
  <si>
    <t>09170199645C</t>
  </si>
  <si>
    <t>300059184</t>
  </si>
  <si>
    <t>09170199644C</t>
  </si>
  <si>
    <t>09170049356C</t>
  </si>
  <si>
    <t>300059037</t>
  </si>
  <si>
    <t>a data 2 de gener de desembre de 2018</t>
  </si>
  <si>
    <r>
      <t xml:space="preserve">registrades en el mes </t>
    </r>
    <r>
      <rPr>
        <b/>
        <sz val="10"/>
        <rFont val="Arial"/>
        <family val="2"/>
      </rPr>
      <t>de desembre de 2017</t>
    </r>
    <r>
      <rPr>
        <sz val="10"/>
        <rFont val="Arial"/>
        <family val="2"/>
      </rPr>
      <t xml:space="preserve"> per un import de</t>
    </r>
  </si>
  <si>
    <t>300059496</t>
  </si>
  <si>
    <t>9170078432C</t>
  </si>
  <si>
    <t>09370031489C</t>
  </si>
  <si>
    <t>09170075823C</t>
  </si>
  <si>
    <t>09170072721C</t>
  </si>
  <si>
    <t>09170065140C</t>
  </si>
  <si>
    <t>09170134175A</t>
  </si>
  <si>
    <t>09370053172C</t>
  </si>
  <si>
    <t>09170107097A</t>
  </si>
  <si>
    <t>09170107096A</t>
  </si>
  <si>
    <t>09170107095C</t>
  </si>
  <si>
    <t>09170067655C</t>
  </si>
  <si>
    <t>09170067644C</t>
  </si>
  <si>
    <t>09170-132399C</t>
  </si>
  <si>
    <t>09170-132397A</t>
  </si>
  <si>
    <t>09170-132396C</t>
  </si>
  <si>
    <t>09170-132395C</t>
  </si>
  <si>
    <t>202782</t>
  </si>
  <si>
    <t>ASTLANDA HOTELLI AS</t>
  </si>
  <si>
    <t>140076</t>
  </si>
  <si>
    <t>09370084511A</t>
  </si>
  <si>
    <t>09370069652C</t>
  </si>
  <si>
    <t>09170169172A</t>
  </si>
  <si>
    <t>09170169171A</t>
  </si>
  <si>
    <t>300064394</t>
  </si>
  <si>
    <t>09170240160A</t>
  </si>
  <si>
    <t>09170226275A</t>
  </si>
  <si>
    <t>09170226274A</t>
  </si>
  <si>
    <t>09170226273A</t>
  </si>
  <si>
    <t>09170221378C</t>
  </si>
  <si>
    <t>09170203606C</t>
  </si>
  <si>
    <t>2565GE00189000</t>
  </si>
  <si>
    <t>09170285053C</t>
  </si>
  <si>
    <t>09370133585A</t>
  </si>
  <si>
    <t>09170300101C</t>
  </si>
  <si>
    <t>09170300100C</t>
  </si>
  <si>
    <t>09170302327A</t>
  </si>
  <si>
    <t>09170302326A</t>
  </si>
  <si>
    <t>09170305151C</t>
  </si>
  <si>
    <t>09170305136C</t>
  </si>
  <si>
    <t>09170307750C</t>
  </si>
  <si>
    <t>09170307749C</t>
  </si>
  <si>
    <t>09170307747C</t>
  </si>
  <si>
    <t>09170307746C</t>
  </si>
  <si>
    <t>09170307745C</t>
  </si>
  <si>
    <t>09170307744C</t>
  </si>
  <si>
    <t>09170314821A</t>
  </si>
  <si>
    <t>09170314820A</t>
  </si>
  <si>
    <t>09170314819A</t>
  </si>
  <si>
    <t>09170314818A</t>
  </si>
  <si>
    <t>09170314817A</t>
  </si>
  <si>
    <t>09170314816A</t>
  </si>
  <si>
    <t>00126-731559C</t>
  </si>
  <si>
    <t>00126-731558C</t>
  </si>
  <si>
    <t>0000021070 116851</t>
  </si>
  <si>
    <t>09170243828C</t>
  </si>
  <si>
    <t>09170243805C</t>
  </si>
  <si>
    <t>09370160546C</t>
  </si>
  <si>
    <t>300066760</t>
  </si>
  <si>
    <t>09170341581C</t>
  </si>
  <si>
    <t>09170226268C</t>
  </si>
  <si>
    <t>09170223514C</t>
  </si>
  <si>
    <t>09170223512C</t>
  </si>
  <si>
    <t>09370172771C</t>
  </si>
  <si>
    <t>09170348308C</t>
  </si>
  <si>
    <t>09170348307C</t>
  </si>
  <si>
    <t>09170348306C</t>
  </si>
  <si>
    <t>09170348303C</t>
  </si>
  <si>
    <t>09170349200A</t>
  </si>
  <si>
    <t>2525FL00108000</t>
  </si>
  <si>
    <t>09170356769A</t>
  </si>
  <si>
    <t>09170356768A</t>
  </si>
  <si>
    <t>09170356767A</t>
  </si>
  <si>
    <t>09170356773C</t>
  </si>
  <si>
    <t>09170356772C</t>
  </si>
  <si>
    <t>09170356771C</t>
  </si>
  <si>
    <t>09170356770C</t>
  </si>
  <si>
    <t>09170357197C</t>
  </si>
  <si>
    <t>09370196475A</t>
  </si>
  <si>
    <t>09370196474A</t>
  </si>
  <si>
    <t>09370196477C</t>
  </si>
  <si>
    <t>09370196476C</t>
  </si>
  <si>
    <t>09170367155C</t>
  </si>
  <si>
    <t>09370204144A</t>
  </si>
  <si>
    <t>300059517</t>
  </si>
  <si>
    <t>11704824 UTM 131958</t>
  </si>
  <si>
    <t>09370216490C</t>
  </si>
  <si>
    <t>09370216489C</t>
  </si>
  <si>
    <t>09370217665A</t>
  </si>
  <si>
    <t>09370217664A</t>
  </si>
  <si>
    <t>09370237939A</t>
  </si>
  <si>
    <t>09370237936C</t>
  </si>
  <si>
    <t>09170392328C</t>
  </si>
  <si>
    <t>300068579</t>
  </si>
  <si>
    <t>300068675</t>
  </si>
  <si>
    <t>4200154606</t>
  </si>
  <si>
    <t>400215092</t>
  </si>
  <si>
    <t>4200168332</t>
  </si>
  <si>
    <t>400231250</t>
  </si>
  <si>
    <t>09170423709A</t>
  </si>
  <si>
    <t>09170423708A</t>
  </si>
  <si>
    <t>09170415053A</t>
  </si>
  <si>
    <t>09170415052A</t>
  </si>
  <si>
    <t>09170415050A</t>
  </si>
  <si>
    <t>09170404451A</t>
  </si>
  <si>
    <t>0126-770208A</t>
  </si>
  <si>
    <t>00126-770212A</t>
  </si>
  <si>
    <t>09370284103C</t>
  </si>
  <si>
    <t>300069429</t>
  </si>
  <si>
    <t>300068998</t>
  </si>
  <si>
    <t>300068968</t>
  </si>
  <si>
    <t>300068926</t>
  </si>
  <si>
    <t>300068892</t>
  </si>
  <si>
    <t>300068985</t>
  </si>
  <si>
    <t>300068900</t>
  </si>
  <si>
    <t>300068950</t>
  </si>
  <si>
    <t>300068945</t>
  </si>
  <si>
    <t>300068937</t>
  </si>
  <si>
    <t>300068928</t>
  </si>
  <si>
    <t>300068921</t>
  </si>
  <si>
    <t>300068924</t>
  </si>
  <si>
    <t>300068875</t>
  </si>
  <si>
    <t>300068895</t>
  </si>
  <si>
    <t>300068835</t>
  </si>
  <si>
    <t>09370248118C</t>
  </si>
  <si>
    <t>300068804</t>
  </si>
  <si>
    <t>300068794</t>
  </si>
  <si>
    <t>300068693</t>
  </si>
  <si>
    <t>300068780</t>
  </si>
  <si>
    <t>300068777</t>
  </si>
  <si>
    <t>300068773</t>
  </si>
  <si>
    <t>300068752</t>
  </si>
  <si>
    <t>300068745</t>
  </si>
  <si>
    <t>300068475</t>
  </si>
  <si>
    <t>300068743</t>
  </si>
  <si>
    <t>300068618</t>
  </si>
  <si>
    <t>300068620</t>
  </si>
  <si>
    <t>300068741</t>
  </si>
  <si>
    <t>300068670</t>
  </si>
  <si>
    <t>300068703</t>
  </si>
  <si>
    <t>09370240104C</t>
  </si>
  <si>
    <t>300068695</t>
  </si>
  <si>
    <t>09370240101C</t>
  </si>
  <si>
    <t>300068697</t>
  </si>
  <si>
    <t>300070691</t>
  </si>
  <si>
    <t>09170415040C</t>
  </si>
  <si>
    <t>09170414371C</t>
  </si>
  <si>
    <t>09170414370C</t>
  </si>
  <si>
    <t>300071155</t>
  </si>
  <si>
    <t>09170392340C</t>
  </si>
  <si>
    <t>9370284104C</t>
  </si>
  <si>
    <t>400207744</t>
  </si>
  <si>
    <t>83</t>
  </si>
  <si>
    <t>400228151</t>
  </si>
  <si>
    <t>4200167121</t>
  </si>
  <si>
    <t>400224748</t>
  </si>
  <si>
    <t>25700000199000</t>
  </si>
  <si>
    <t>09370335356A</t>
  </si>
  <si>
    <t>09170444117A</t>
  </si>
  <si>
    <t>09170439474A</t>
  </si>
  <si>
    <t>09170438485A</t>
  </si>
  <si>
    <t>09170437658A</t>
  </si>
  <si>
    <t>09170437631A</t>
  </si>
  <si>
    <t>09170384622A</t>
  </si>
  <si>
    <t>09170384621A</t>
  </si>
  <si>
    <t>09370328858C</t>
  </si>
  <si>
    <t>09170446014C</t>
  </si>
  <si>
    <t>300070421</t>
  </si>
  <si>
    <t>09170446005C</t>
  </si>
  <si>
    <t>09170446004C</t>
  </si>
  <si>
    <t>09170446003C</t>
  </si>
  <si>
    <t>09170444093C</t>
  </si>
  <si>
    <t>09170437664C</t>
  </si>
  <si>
    <t>4200167914</t>
  </si>
  <si>
    <t>FS17/54-47087256/00007595</t>
  </si>
  <si>
    <t>2565BI01973023</t>
  </si>
  <si>
    <t>400234277</t>
  </si>
  <si>
    <t>400225524</t>
  </si>
  <si>
    <t>400232272</t>
  </si>
  <si>
    <t>09370394755A</t>
  </si>
  <si>
    <t>300070948</t>
  </si>
  <si>
    <t>09370393276A</t>
  </si>
  <si>
    <t>09370393275A</t>
  </si>
  <si>
    <t>09370392009A</t>
  </si>
  <si>
    <t>09370392008A</t>
  </si>
  <si>
    <t>09370391960A</t>
  </si>
  <si>
    <t>300071406</t>
  </si>
  <si>
    <t>09370391959A</t>
  </si>
  <si>
    <t>09370388417A</t>
  </si>
  <si>
    <t>09370388392A</t>
  </si>
  <si>
    <t>300062622</t>
  </si>
  <si>
    <t>09370388377A</t>
  </si>
  <si>
    <t>300063547</t>
  </si>
  <si>
    <t>09370388363A</t>
  </si>
  <si>
    <t>300071316</t>
  </si>
  <si>
    <t>09370385744A</t>
  </si>
  <si>
    <t>09370385743A</t>
  </si>
  <si>
    <t>09370385715A</t>
  </si>
  <si>
    <t>09370382593A</t>
  </si>
  <si>
    <t>300071207</t>
  </si>
  <si>
    <t>09370382591A</t>
  </si>
  <si>
    <t>09370380011A</t>
  </si>
  <si>
    <t>300071162</t>
  </si>
  <si>
    <t>09370377924A</t>
  </si>
  <si>
    <t>09370377177A</t>
  </si>
  <si>
    <t>09370364820A</t>
  </si>
  <si>
    <t>09370364819A</t>
  </si>
  <si>
    <t>09370364811A</t>
  </si>
  <si>
    <t>09170485654A</t>
  </si>
  <si>
    <t>300071369</t>
  </si>
  <si>
    <t>09170485653A</t>
  </si>
  <si>
    <t>300071366</t>
  </si>
  <si>
    <t>09170483847A</t>
  </si>
  <si>
    <t>300071628</t>
  </si>
  <si>
    <t>09170483824A</t>
  </si>
  <si>
    <t>300071695</t>
  </si>
  <si>
    <t>09170478811A</t>
  </si>
  <si>
    <t>300071534</t>
  </si>
  <si>
    <t>09170478810A</t>
  </si>
  <si>
    <t>300070928</t>
  </si>
  <si>
    <t>09170478050A</t>
  </si>
  <si>
    <t>300068058</t>
  </si>
  <si>
    <t>09170476452A</t>
  </si>
  <si>
    <t>09170476432A</t>
  </si>
  <si>
    <t>300067411</t>
  </si>
  <si>
    <t>09170475152A</t>
  </si>
  <si>
    <t>09170475134A</t>
  </si>
  <si>
    <t>300065317</t>
  </si>
  <si>
    <t>09170475133A</t>
  </si>
  <si>
    <t>09170461287A</t>
  </si>
  <si>
    <t>09170461273A</t>
  </si>
  <si>
    <t>102188</t>
  </si>
  <si>
    <t>SERVIQUIMIA SL SERVIQUIMIA SL</t>
  </si>
  <si>
    <t>B43781525</t>
  </si>
  <si>
    <t>AB170725</t>
  </si>
  <si>
    <t>4200167401</t>
  </si>
  <si>
    <t>400230165</t>
  </si>
  <si>
    <t>904535</t>
  </si>
  <si>
    <t>GARAU ISERN MARTA</t>
  </si>
  <si>
    <t>38127580C</t>
  </si>
  <si>
    <t>01/2017</t>
  </si>
  <si>
    <t>17252</t>
  </si>
  <si>
    <t>REC/01/17</t>
  </si>
  <si>
    <t>900815</t>
  </si>
  <si>
    <t>CATASUS ASENJO SILVIA</t>
  </si>
  <si>
    <t>46632326X</t>
  </si>
  <si>
    <t>22</t>
  </si>
  <si>
    <t>70056904</t>
  </si>
  <si>
    <t>4200169525</t>
  </si>
  <si>
    <t>400232548</t>
  </si>
  <si>
    <t>200646</t>
  </si>
  <si>
    <t>GOOGLE IRELAND LTD.</t>
  </si>
  <si>
    <t>3398295542</t>
  </si>
  <si>
    <t>110976</t>
  </si>
  <si>
    <t>COMSA INSTALACIONES Y SISTE INDUSTR</t>
  </si>
  <si>
    <t>A64381072</t>
  </si>
  <si>
    <t>20170019000245</t>
  </si>
  <si>
    <t>3874</t>
  </si>
  <si>
    <t>5089282</t>
  </si>
  <si>
    <t>5089281</t>
  </si>
  <si>
    <t>5089280</t>
  </si>
  <si>
    <t>5089274</t>
  </si>
  <si>
    <t>5089261</t>
  </si>
  <si>
    <t>096809</t>
  </si>
  <si>
    <t>17105861</t>
  </si>
  <si>
    <t>4200167377</t>
  </si>
  <si>
    <t>400230136</t>
  </si>
  <si>
    <t>17105843</t>
  </si>
  <si>
    <t>4200169660</t>
  </si>
  <si>
    <t>2635ED01627000</t>
  </si>
  <si>
    <t>400233451</t>
  </si>
  <si>
    <t>17105467</t>
  </si>
  <si>
    <t>4200169156</t>
  </si>
  <si>
    <t>400232063</t>
  </si>
  <si>
    <t>R17/R170055</t>
  </si>
  <si>
    <t>5090051333</t>
  </si>
  <si>
    <t>5090051176</t>
  </si>
  <si>
    <t>5090051175</t>
  </si>
  <si>
    <t>4200113809</t>
  </si>
  <si>
    <t>2614ME01790000</t>
  </si>
  <si>
    <t>400164687</t>
  </si>
  <si>
    <t>FRV17_000268</t>
  </si>
  <si>
    <t>FRV17_000267</t>
  </si>
  <si>
    <t>FRV17_000266</t>
  </si>
  <si>
    <t>17050</t>
  </si>
  <si>
    <t>4200168747</t>
  </si>
  <si>
    <t>400231669</t>
  </si>
  <si>
    <t>17049</t>
  </si>
  <si>
    <t>4200166668</t>
  </si>
  <si>
    <t>400229342</t>
  </si>
  <si>
    <t>17048</t>
  </si>
  <si>
    <t>4200166305</t>
  </si>
  <si>
    <t>400228931</t>
  </si>
  <si>
    <t>17047</t>
  </si>
  <si>
    <t>4200165658</t>
  </si>
  <si>
    <t>400228165</t>
  </si>
  <si>
    <t>17046</t>
  </si>
  <si>
    <t>4200165083</t>
  </si>
  <si>
    <t>400227598</t>
  </si>
  <si>
    <t>17045</t>
  </si>
  <si>
    <t>4200163445</t>
  </si>
  <si>
    <t>400225632</t>
  </si>
  <si>
    <t>800449</t>
  </si>
  <si>
    <t>INST CARTOGRAFIC I GEOLOGIC DE CAT</t>
  </si>
  <si>
    <t>Q0801980D</t>
  </si>
  <si>
    <t>89</t>
  </si>
  <si>
    <t>4200168496</t>
  </si>
  <si>
    <t>400231498</t>
  </si>
  <si>
    <t>800061</t>
  </si>
  <si>
    <t>CONSORCI PARC DE RECERCA BIOMEDICA</t>
  </si>
  <si>
    <t>Q0801357E</t>
  </si>
  <si>
    <t>1217</t>
  </si>
  <si>
    <t>4200170823</t>
  </si>
  <si>
    <t>400234275</t>
  </si>
  <si>
    <t>17/1C79-01/13934</t>
  </si>
  <si>
    <t>17/1C79-01/13910</t>
  </si>
  <si>
    <t>17/1C79-01/13901</t>
  </si>
  <si>
    <t>17/1C79-01/13892</t>
  </si>
  <si>
    <t>17/1C79-01/13857</t>
  </si>
  <si>
    <t>17/1C79-01/13820</t>
  </si>
  <si>
    <t>17/1C79-01/13817</t>
  </si>
  <si>
    <t>17/1C61-01/14565</t>
  </si>
  <si>
    <t>0971297</t>
  </si>
  <si>
    <t>504741</t>
  </si>
  <si>
    <t>504740</t>
  </si>
  <si>
    <t>504739</t>
  </si>
  <si>
    <t>504738</t>
  </si>
  <si>
    <t>113G2</t>
  </si>
  <si>
    <t>226F2</t>
  </si>
  <si>
    <t>225F2</t>
  </si>
  <si>
    <t>224F2</t>
  </si>
  <si>
    <t>2595FA00247003</t>
  </si>
  <si>
    <t>0532</t>
  </si>
  <si>
    <t>110992</t>
  </si>
  <si>
    <t>GLOBAL CONSERVATION PROJECTS SL</t>
  </si>
  <si>
    <t>B65919961</t>
  </si>
  <si>
    <t>4200170876</t>
  </si>
  <si>
    <t>400234348</t>
  </si>
  <si>
    <t>0000181134</t>
  </si>
  <si>
    <t>110962</t>
  </si>
  <si>
    <t>MITSPORTS ARTICULOS DEPORTIVOS SLU</t>
  </si>
  <si>
    <t>B71326458</t>
  </si>
  <si>
    <t>4030074324</t>
  </si>
  <si>
    <t>110949</t>
  </si>
  <si>
    <t>ORIGEN BIOMEDICA SL</t>
  </si>
  <si>
    <t>B27836311</t>
  </si>
  <si>
    <t>170031-1</t>
  </si>
  <si>
    <t>4200170450</t>
  </si>
  <si>
    <t>2614CS02083000</t>
  </si>
  <si>
    <t>400234251</t>
  </si>
  <si>
    <t>170030-1</t>
  </si>
  <si>
    <t>4200170434</t>
  </si>
  <si>
    <t>400234416</t>
  </si>
  <si>
    <t>110789</t>
  </si>
  <si>
    <t>NECSIA IT CONSULTING SL</t>
  </si>
  <si>
    <t>B63697676</t>
  </si>
  <si>
    <t>4200165244</t>
  </si>
  <si>
    <t>400227995</t>
  </si>
  <si>
    <t>110660</t>
  </si>
  <si>
    <t>MECANISMOS ANCLAJES Y SISTEMAS AUTO</t>
  </si>
  <si>
    <t>B60628609</t>
  </si>
  <si>
    <t>62</t>
  </si>
  <si>
    <t>4200160672</t>
  </si>
  <si>
    <t>400222478</t>
  </si>
  <si>
    <t>29/17</t>
  </si>
  <si>
    <t>4200171597</t>
  </si>
  <si>
    <t>400235304</t>
  </si>
  <si>
    <t>27</t>
  </si>
  <si>
    <t>4200166113</t>
  </si>
  <si>
    <t>400228709</t>
  </si>
  <si>
    <t>110192</t>
  </si>
  <si>
    <t>CIAS COM 2001 SL</t>
  </si>
  <si>
    <t>B62658521</t>
  </si>
  <si>
    <t>577</t>
  </si>
  <si>
    <t>4200170626</t>
  </si>
  <si>
    <t>400234011</t>
  </si>
  <si>
    <t>576</t>
  </si>
  <si>
    <t>4200169723</t>
  </si>
  <si>
    <t>400232806</t>
  </si>
  <si>
    <t>110130</t>
  </si>
  <si>
    <t>SECANIM BIO INDUSTRIES SAU</t>
  </si>
  <si>
    <t>A40163859</t>
  </si>
  <si>
    <t>FV17/11/10231</t>
  </si>
  <si>
    <t>4200169459</t>
  </si>
  <si>
    <t>400207480</t>
  </si>
  <si>
    <t>FV17/11/10230</t>
  </si>
  <si>
    <t>4200168570</t>
  </si>
  <si>
    <t>FV17/11/10229</t>
  </si>
  <si>
    <t>4200168561</t>
  </si>
  <si>
    <t>FV17/11/10197</t>
  </si>
  <si>
    <t>4200166842</t>
  </si>
  <si>
    <t>FV17/11/10196</t>
  </si>
  <si>
    <t>4200167082</t>
  </si>
  <si>
    <t>FV17/11/10195</t>
  </si>
  <si>
    <t>FV17/11/10194</t>
  </si>
  <si>
    <t>FV17/11/10193</t>
  </si>
  <si>
    <t>4200166363</t>
  </si>
  <si>
    <t>FV17/10/10600</t>
  </si>
  <si>
    <t>4200165673</t>
  </si>
  <si>
    <t>FV17/10/10599</t>
  </si>
  <si>
    <t>4200163870</t>
  </si>
  <si>
    <t>FV17/10/10598</t>
  </si>
  <si>
    <t>892</t>
  </si>
  <si>
    <t>170877</t>
  </si>
  <si>
    <t>4200170332</t>
  </si>
  <si>
    <t>400233801</t>
  </si>
  <si>
    <t>170862</t>
  </si>
  <si>
    <t>4200170065</t>
  </si>
  <si>
    <t>400233559</t>
  </si>
  <si>
    <t>170842</t>
  </si>
  <si>
    <t>4200162851</t>
  </si>
  <si>
    <t>400225155</t>
  </si>
  <si>
    <t>017155</t>
  </si>
  <si>
    <t>4200171038</t>
  </si>
  <si>
    <t>400234801</t>
  </si>
  <si>
    <t>296</t>
  </si>
  <si>
    <t>4200171840</t>
  </si>
  <si>
    <t>400235657</t>
  </si>
  <si>
    <t>295</t>
  </si>
  <si>
    <t>4200171843</t>
  </si>
  <si>
    <t>400235659</t>
  </si>
  <si>
    <t>291</t>
  </si>
  <si>
    <t>4200171509</t>
  </si>
  <si>
    <t>400235195</t>
  </si>
  <si>
    <t>290</t>
  </si>
  <si>
    <t>4200169729</t>
  </si>
  <si>
    <t>400232811</t>
  </si>
  <si>
    <t>286</t>
  </si>
  <si>
    <t>4200170319</t>
  </si>
  <si>
    <t>400233608</t>
  </si>
  <si>
    <t>283</t>
  </si>
  <si>
    <t>4200165836</t>
  </si>
  <si>
    <t>400228376</t>
  </si>
  <si>
    <t>278</t>
  </si>
  <si>
    <t>4200170510</t>
  </si>
  <si>
    <t>400233845</t>
  </si>
  <si>
    <t>277</t>
  </si>
  <si>
    <t>4200170520</t>
  </si>
  <si>
    <t>400233858</t>
  </si>
  <si>
    <t>276</t>
  </si>
  <si>
    <t>4200170495</t>
  </si>
  <si>
    <t>400233838</t>
  </si>
  <si>
    <t>168</t>
  </si>
  <si>
    <t>4200160308</t>
  </si>
  <si>
    <t>400221991</t>
  </si>
  <si>
    <t>109260</t>
  </si>
  <si>
    <t>BIOSYSTEMS SA</t>
  </si>
  <si>
    <t>A08678823</t>
  </si>
  <si>
    <t>VN17/10154</t>
  </si>
  <si>
    <t>4200171331</t>
  </si>
  <si>
    <t>400234938</t>
  </si>
  <si>
    <t>109242</t>
  </si>
  <si>
    <t>IMPETUX OPTICS S.L.</t>
  </si>
  <si>
    <t>B65836181</t>
  </si>
  <si>
    <t>20170003</t>
  </si>
  <si>
    <t>4200170954</t>
  </si>
  <si>
    <t>400234459</t>
  </si>
  <si>
    <t>109048</t>
  </si>
  <si>
    <t>FIRMA AMBU SL</t>
  </si>
  <si>
    <t>B81040149</t>
  </si>
  <si>
    <t>260915</t>
  </si>
  <si>
    <t>4200168884</t>
  </si>
  <si>
    <t>400232235</t>
  </si>
  <si>
    <t>260914</t>
  </si>
  <si>
    <t>4200168881</t>
  </si>
  <si>
    <t>400232236</t>
  </si>
  <si>
    <t>108892</t>
  </si>
  <si>
    <t>SISTEMES INST.AIRE CONDICIONAT SIAC</t>
  </si>
  <si>
    <t>B61006763</t>
  </si>
  <si>
    <t>4200168553</t>
  </si>
  <si>
    <t>400231470</t>
  </si>
  <si>
    <t>108702</t>
  </si>
  <si>
    <t>LOPEZ Y MONTERO SA</t>
  </si>
  <si>
    <t>A58428905</t>
  </si>
  <si>
    <t>171</t>
  </si>
  <si>
    <t>4200143594</t>
  </si>
  <si>
    <t>400202757</t>
  </si>
  <si>
    <t>108678</t>
  </si>
  <si>
    <t>MYC 5</t>
  </si>
  <si>
    <t>B17465865</t>
  </si>
  <si>
    <t>174</t>
  </si>
  <si>
    <t>4200169821</t>
  </si>
  <si>
    <t>400232973</t>
  </si>
  <si>
    <t>108663</t>
  </si>
  <si>
    <t>QIAGEN IBERIA SL</t>
  </si>
  <si>
    <t>B63229611</t>
  </si>
  <si>
    <t>1100021175</t>
  </si>
  <si>
    <t>4200170227</t>
  </si>
  <si>
    <t>400234762</t>
  </si>
  <si>
    <t>108628</t>
  </si>
  <si>
    <t>SBS SEIDOR SL</t>
  </si>
  <si>
    <t>B61519765</t>
  </si>
  <si>
    <t>0601700883</t>
  </si>
  <si>
    <t>0601700874</t>
  </si>
  <si>
    <t>0601700847</t>
  </si>
  <si>
    <t>UFKS1712000002</t>
  </si>
  <si>
    <t>90DEUT070134</t>
  </si>
  <si>
    <t>90DEUT070125</t>
  </si>
  <si>
    <t>90DEUT070124</t>
  </si>
  <si>
    <t>90DEUT070123</t>
  </si>
  <si>
    <t>90DEUT070115</t>
  </si>
  <si>
    <t>90DEUT070111</t>
  </si>
  <si>
    <t>9100037127</t>
  </si>
  <si>
    <t>4200168947</t>
  </si>
  <si>
    <t>400231866</t>
  </si>
  <si>
    <t>9100037084</t>
  </si>
  <si>
    <t>4200170301</t>
  </si>
  <si>
    <t>400233571</t>
  </si>
  <si>
    <t>9100037059</t>
  </si>
  <si>
    <t>4200164020</t>
  </si>
  <si>
    <t>400226287</t>
  </si>
  <si>
    <t>9100037012</t>
  </si>
  <si>
    <t>4200171373</t>
  </si>
  <si>
    <t>400235563</t>
  </si>
  <si>
    <t>9100036834</t>
  </si>
  <si>
    <t>4200168663</t>
  </si>
  <si>
    <t>400232389</t>
  </si>
  <si>
    <t>9100036541</t>
  </si>
  <si>
    <t>4200170203</t>
  </si>
  <si>
    <t>400233599</t>
  </si>
  <si>
    <t>9100036372</t>
  </si>
  <si>
    <t>4200164094</t>
  </si>
  <si>
    <t>400226625</t>
  </si>
  <si>
    <t>107976</t>
  </si>
  <si>
    <t>FOTOCOMPOSICION GAMA SL</t>
  </si>
  <si>
    <t>B58031279</t>
  </si>
  <si>
    <t>17350</t>
  </si>
  <si>
    <t>195169650</t>
  </si>
  <si>
    <t>195168652</t>
  </si>
  <si>
    <t>4200163612</t>
  </si>
  <si>
    <t>400229266</t>
  </si>
  <si>
    <t>195168511</t>
  </si>
  <si>
    <t>4200169323</t>
  </si>
  <si>
    <t>400232397</t>
  </si>
  <si>
    <t>0968210</t>
  </si>
  <si>
    <t>107063</t>
  </si>
  <si>
    <t>GRAFIQUES MONTERDE S L</t>
  </si>
  <si>
    <t>B62764089</t>
  </si>
  <si>
    <t>7250</t>
  </si>
  <si>
    <t>4200169320</t>
  </si>
  <si>
    <t>400232215</t>
  </si>
  <si>
    <t>106868</t>
  </si>
  <si>
    <t>REDES SISTEMAS Y DOMINIOS S.L. RSD</t>
  </si>
  <si>
    <t>B65939910</t>
  </si>
  <si>
    <t>2017/A/1700795</t>
  </si>
  <si>
    <t>4200171899</t>
  </si>
  <si>
    <t>400235732</t>
  </si>
  <si>
    <t>2017/A/1700794</t>
  </si>
  <si>
    <t>4200171970</t>
  </si>
  <si>
    <t>400235830</t>
  </si>
  <si>
    <t>2017/A/1700751</t>
  </si>
  <si>
    <t>4200169139</t>
  </si>
  <si>
    <t>400232059</t>
  </si>
  <si>
    <t>2017/A/1700750</t>
  </si>
  <si>
    <t>4200168789</t>
  </si>
  <si>
    <t>400231716</t>
  </si>
  <si>
    <t>20178615215</t>
  </si>
  <si>
    <t>37480000348000</t>
  </si>
  <si>
    <t>20178552910</t>
  </si>
  <si>
    <t>20178552909</t>
  </si>
  <si>
    <t>20178552908</t>
  </si>
  <si>
    <t>20178552907</t>
  </si>
  <si>
    <t>20178552891</t>
  </si>
  <si>
    <t>20178552890</t>
  </si>
  <si>
    <t>20178552889</t>
  </si>
  <si>
    <t>20178511553</t>
  </si>
  <si>
    <t>20178511552</t>
  </si>
  <si>
    <t>20178511551</t>
  </si>
  <si>
    <t>20178511549</t>
  </si>
  <si>
    <t>20178511548</t>
  </si>
  <si>
    <t>20178511545</t>
  </si>
  <si>
    <t>20178511544</t>
  </si>
  <si>
    <t>20178511543</t>
  </si>
  <si>
    <t>20178511541</t>
  </si>
  <si>
    <t>20178511540</t>
  </si>
  <si>
    <t>20178511537</t>
  </si>
  <si>
    <t>20178511536</t>
  </si>
  <si>
    <t>20178510370</t>
  </si>
  <si>
    <t>20178510366</t>
  </si>
  <si>
    <t>20178405361</t>
  </si>
  <si>
    <t>20178403321</t>
  </si>
  <si>
    <t>20178370788</t>
  </si>
  <si>
    <t>20178370780</t>
  </si>
  <si>
    <t>20178370320</t>
  </si>
  <si>
    <t>20178370262</t>
  </si>
  <si>
    <t>20178370168</t>
  </si>
  <si>
    <t>20178252991</t>
  </si>
  <si>
    <t>20178213278</t>
  </si>
  <si>
    <t>20178213277</t>
  </si>
  <si>
    <t>20178213264</t>
  </si>
  <si>
    <t>20178213258</t>
  </si>
  <si>
    <t>20178213257</t>
  </si>
  <si>
    <t>20178213254</t>
  </si>
  <si>
    <t>20178213251</t>
  </si>
  <si>
    <t>20178213250</t>
  </si>
  <si>
    <t>20178213249</t>
  </si>
  <si>
    <t>PI17142000570529</t>
  </si>
  <si>
    <t>PI17142000570474</t>
  </si>
  <si>
    <t>177222</t>
  </si>
  <si>
    <t>4200169000</t>
  </si>
  <si>
    <t>400231910</t>
  </si>
  <si>
    <t>106286</t>
  </si>
  <si>
    <t>HIDRALAIR SL</t>
  </si>
  <si>
    <t>B60230950</t>
  </si>
  <si>
    <t>170011410</t>
  </si>
  <si>
    <t>4200168037</t>
  </si>
  <si>
    <t>400230911</t>
  </si>
  <si>
    <t>106181</t>
  </si>
  <si>
    <t>AXIOMA</t>
  </si>
  <si>
    <t>A08642142</t>
  </si>
  <si>
    <t>07NVES17-000481</t>
  </si>
  <si>
    <t>09370400149C</t>
  </si>
  <si>
    <t>300071102</t>
  </si>
  <si>
    <t>09370400148C</t>
  </si>
  <si>
    <t>09370400147C</t>
  </si>
  <si>
    <t>300071762</t>
  </si>
  <si>
    <t>09370400146C</t>
  </si>
  <si>
    <t>300071775</t>
  </si>
  <si>
    <t>09370400145C</t>
  </si>
  <si>
    <t>09370400144C</t>
  </si>
  <si>
    <t>09370400143C</t>
  </si>
  <si>
    <t>300071771</t>
  </si>
  <si>
    <t>09370400142C</t>
  </si>
  <si>
    <t>09370400141C</t>
  </si>
  <si>
    <t>09370400140C</t>
  </si>
  <si>
    <t>09370400139C</t>
  </si>
  <si>
    <t>300071763</t>
  </si>
  <si>
    <t>09370400138C</t>
  </si>
  <si>
    <t>300071764</t>
  </si>
  <si>
    <t>09370400137C</t>
  </si>
  <si>
    <t>09370398134C</t>
  </si>
  <si>
    <t>300071743</t>
  </si>
  <si>
    <t>09370398133C</t>
  </si>
  <si>
    <t>300071740</t>
  </si>
  <si>
    <t>09370398132C</t>
  </si>
  <si>
    <t>09370398131C</t>
  </si>
  <si>
    <t>300071742</t>
  </si>
  <si>
    <t>09370398130C</t>
  </si>
  <si>
    <t>300071772</t>
  </si>
  <si>
    <t>09370398129C</t>
  </si>
  <si>
    <t>300071765</t>
  </si>
  <si>
    <t>09370398128C</t>
  </si>
  <si>
    <t>300071756</t>
  </si>
  <si>
    <t>09370398127C</t>
  </si>
  <si>
    <t>300071755</t>
  </si>
  <si>
    <t>09370398126C</t>
  </si>
  <si>
    <t>300071758</t>
  </si>
  <si>
    <t>09370398125C</t>
  </si>
  <si>
    <t>09370395464C</t>
  </si>
  <si>
    <t>300071750</t>
  </si>
  <si>
    <t>09370395463C</t>
  </si>
  <si>
    <t>300071752</t>
  </si>
  <si>
    <t>09370395462C</t>
  </si>
  <si>
    <t>300071737</t>
  </si>
  <si>
    <t>09370395461C</t>
  </si>
  <si>
    <t>09370395460C</t>
  </si>
  <si>
    <t>300071735</t>
  </si>
  <si>
    <t>09370395459C</t>
  </si>
  <si>
    <t>2656EC01929000</t>
  </si>
  <si>
    <t>300071746</t>
  </si>
  <si>
    <t>09370395458C</t>
  </si>
  <si>
    <t>09370395457C</t>
  </si>
  <si>
    <t>300071716</t>
  </si>
  <si>
    <t>09370395455C</t>
  </si>
  <si>
    <t>09370395454C</t>
  </si>
  <si>
    <t>300071704</t>
  </si>
  <si>
    <t>09370395453C</t>
  </si>
  <si>
    <t>300071705</t>
  </si>
  <si>
    <t>09370395452C</t>
  </si>
  <si>
    <t>300071703</t>
  </si>
  <si>
    <t>09370395451C</t>
  </si>
  <si>
    <t>300071707</t>
  </si>
  <si>
    <t>09370395450C</t>
  </si>
  <si>
    <t>300071706</t>
  </si>
  <si>
    <t>09370395449C</t>
  </si>
  <si>
    <t>300071649</t>
  </si>
  <si>
    <t>09370395448C</t>
  </si>
  <si>
    <t>09370395447C</t>
  </si>
  <si>
    <t>300071648</t>
  </si>
  <si>
    <t>09370395446C</t>
  </si>
  <si>
    <t>09370395445C</t>
  </si>
  <si>
    <t>300071717</t>
  </si>
  <si>
    <t>09370395444C</t>
  </si>
  <si>
    <t>300071698</t>
  </si>
  <si>
    <t>09370394788C</t>
  </si>
  <si>
    <t>300071681</t>
  </si>
  <si>
    <t>09370394786C</t>
  </si>
  <si>
    <t>09370394785C</t>
  </si>
  <si>
    <t>300071700</t>
  </si>
  <si>
    <t>09370394783C</t>
  </si>
  <si>
    <t>300071692</t>
  </si>
  <si>
    <t>09370394782C</t>
  </si>
  <si>
    <t>300071691</t>
  </si>
  <si>
    <t>09370394781C</t>
  </si>
  <si>
    <t>09370394780C</t>
  </si>
  <si>
    <t>09370394779C</t>
  </si>
  <si>
    <t>300071697</t>
  </si>
  <si>
    <t>09370394778C</t>
  </si>
  <si>
    <t>09370394772C</t>
  </si>
  <si>
    <t>300071660</t>
  </si>
  <si>
    <t>09370394771C</t>
  </si>
  <si>
    <t>300071693</t>
  </si>
  <si>
    <t>09370394770C</t>
  </si>
  <si>
    <t>09370394769C</t>
  </si>
  <si>
    <t>300071091</t>
  </si>
  <si>
    <t>09370394766C</t>
  </si>
  <si>
    <t>300071682</t>
  </si>
  <si>
    <t>09370394765C</t>
  </si>
  <si>
    <t>300071673</t>
  </si>
  <si>
    <t>09370394764C</t>
  </si>
  <si>
    <t>300071671</t>
  </si>
  <si>
    <t>09370394763C</t>
  </si>
  <si>
    <t>300071664</t>
  </si>
  <si>
    <t>09370394762C</t>
  </si>
  <si>
    <t>300071676</t>
  </si>
  <si>
    <t>09370394761C</t>
  </si>
  <si>
    <t>300071674</t>
  </si>
  <si>
    <t>09370394760C</t>
  </si>
  <si>
    <t>09370394759C</t>
  </si>
  <si>
    <t>09370394758C</t>
  </si>
  <si>
    <t>300071663</t>
  </si>
  <si>
    <t>09370394757C</t>
  </si>
  <si>
    <t>300071657</t>
  </si>
  <si>
    <t>09370394756C</t>
  </si>
  <si>
    <t>09370394754C</t>
  </si>
  <si>
    <t>300071650</t>
  </si>
  <si>
    <t>09370394753C</t>
  </si>
  <si>
    <t>09370394752C</t>
  </si>
  <si>
    <t>300071645</t>
  </si>
  <si>
    <t>09370394751C</t>
  </si>
  <si>
    <t>300071646</t>
  </si>
  <si>
    <t>09370393312C</t>
  </si>
  <si>
    <t>09370393311C</t>
  </si>
  <si>
    <t>09370393308C</t>
  </si>
  <si>
    <t>300071584</t>
  </si>
  <si>
    <t>09370393307C</t>
  </si>
  <si>
    <t>09370393299C</t>
  </si>
  <si>
    <t>300071588</t>
  </si>
  <si>
    <t>09370393298C</t>
  </si>
  <si>
    <t>300071586</t>
  </si>
  <si>
    <t>09370393297C</t>
  </si>
  <si>
    <t>300071050</t>
  </si>
  <si>
    <t>09370393296C</t>
  </si>
  <si>
    <t>09370393295C</t>
  </si>
  <si>
    <t>300071587</t>
  </si>
  <si>
    <t>09370393294C</t>
  </si>
  <si>
    <t>300071526</t>
  </si>
  <si>
    <t>09370393293C</t>
  </si>
  <si>
    <t>09370393292C</t>
  </si>
  <si>
    <t>300071530</t>
  </si>
  <si>
    <t>09370393291C</t>
  </si>
  <si>
    <t>300071528</t>
  </si>
  <si>
    <t>09370393290C</t>
  </si>
  <si>
    <t>300071512</t>
  </si>
  <si>
    <t>09370393287C</t>
  </si>
  <si>
    <t>300071576</t>
  </si>
  <si>
    <t>09370393286C</t>
  </si>
  <si>
    <t>300071574</t>
  </si>
  <si>
    <t>09370393285C</t>
  </si>
  <si>
    <t>09370393284C</t>
  </si>
  <si>
    <t>300071577</t>
  </si>
  <si>
    <t>09370393283C</t>
  </si>
  <si>
    <t>09370393282C</t>
  </si>
  <si>
    <t>09370393279C</t>
  </si>
  <si>
    <t>300071572</t>
  </si>
  <si>
    <t>09370393278C</t>
  </si>
  <si>
    <t>09370393277C</t>
  </si>
  <si>
    <t>09370393274C</t>
  </si>
  <si>
    <t>300071570</t>
  </si>
  <si>
    <t>09370393273C</t>
  </si>
  <si>
    <t>09370393272C</t>
  </si>
  <si>
    <t>300071569</t>
  </si>
  <si>
    <t>09370393271C</t>
  </si>
  <si>
    <t>09370393270C</t>
  </si>
  <si>
    <t>300071567</t>
  </si>
  <si>
    <t>09370393269C</t>
  </si>
  <si>
    <t>09370393268C</t>
  </si>
  <si>
    <t>300071565</t>
  </si>
  <si>
    <t>09370393267C</t>
  </si>
  <si>
    <t>09370392000C</t>
  </si>
  <si>
    <t>09370391999C</t>
  </si>
  <si>
    <t>09370391998C</t>
  </si>
  <si>
    <t>300071548</t>
  </si>
  <si>
    <t>09370391997C</t>
  </si>
  <si>
    <t>09370391996C</t>
  </si>
  <si>
    <t>09370391995C</t>
  </si>
  <si>
    <t>09370391994C</t>
  </si>
  <si>
    <t>300071527</t>
  </si>
  <si>
    <t>09370391990C</t>
  </si>
  <si>
    <t>09370391989C</t>
  </si>
  <si>
    <t>300071517</t>
  </si>
  <si>
    <t>09370391988C</t>
  </si>
  <si>
    <t>300071539</t>
  </si>
  <si>
    <t>09370391985C</t>
  </si>
  <si>
    <t>300071543</t>
  </si>
  <si>
    <t>09370391984C</t>
  </si>
  <si>
    <t>09370391983C</t>
  </si>
  <si>
    <t>09370391982C</t>
  </si>
  <si>
    <t>09370391979C</t>
  </si>
  <si>
    <t>300071522</t>
  </si>
  <si>
    <t>09370391978C</t>
  </si>
  <si>
    <t>09370391976C</t>
  </si>
  <si>
    <t>300071317</t>
  </si>
  <si>
    <t>09370391975C</t>
  </si>
  <si>
    <t>300071523</t>
  </si>
  <si>
    <t>09370391974C</t>
  </si>
  <si>
    <t>09370391972C</t>
  </si>
  <si>
    <t>300071521</t>
  </si>
  <si>
    <t>09370391971C</t>
  </si>
  <si>
    <t>09370391970C</t>
  </si>
  <si>
    <t>300071524</t>
  </si>
  <si>
    <t>09370391969C</t>
  </si>
  <si>
    <t>09370391967C</t>
  </si>
  <si>
    <t>09370391964C</t>
  </si>
  <si>
    <t>300071519</t>
  </si>
  <si>
    <t>09370391963C</t>
  </si>
  <si>
    <t>300071516</t>
  </si>
  <si>
    <t>09370391962C</t>
  </si>
  <si>
    <t>300071230</t>
  </si>
  <si>
    <t>09370391961C</t>
  </si>
  <si>
    <t>09370391958C</t>
  </si>
  <si>
    <t>300067800</t>
  </si>
  <si>
    <t>09370390743C</t>
  </si>
  <si>
    <t>300071504</t>
  </si>
  <si>
    <t>09370390742C</t>
  </si>
  <si>
    <t>09370390728C</t>
  </si>
  <si>
    <t>300071479</t>
  </si>
  <si>
    <t>09370390724C</t>
  </si>
  <si>
    <t>300071482</t>
  </si>
  <si>
    <t>09370390720C</t>
  </si>
  <si>
    <t>09370390710C</t>
  </si>
  <si>
    <t>09370390709C</t>
  </si>
  <si>
    <t>25330000120000</t>
  </si>
  <si>
    <t>300071460</t>
  </si>
  <si>
    <t>09370388418C</t>
  </si>
  <si>
    <t>300071427</t>
  </si>
  <si>
    <t>09370388416C</t>
  </si>
  <si>
    <t>300071444</t>
  </si>
  <si>
    <t>09370388415C</t>
  </si>
  <si>
    <t>300071441</t>
  </si>
  <si>
    <t>09370388414C</t>
  </si>
  <si>
    <t>300071443</t>
  </si>
  <si>
    <t>09370388413C</t>
  </si>
  <si>
    <t>300071440</t>
  </si>
  <si>
    <t>09370388412C</t>
  </si>
  <si>
    <t>09370388411C</t>
  </si>
  <si>
    <t>09370388410C</t>
  </si>
  <si>
    <t>09370388409C</t>
  </si>
  <si>
    <t>09370388408C</t>
  </si>
  <si>
    <t>300071433</t>
  </si>
  <si>
    <t>09370388407C</t>
  </si>
  <si>
    <t>09370388406C</t>
  </si>
  <si>
    <t>300071429</t>
  </si>
  <si>
    <t>09370388403C</t>
  </si>
  <si>
    <t>09370388400C</t>
  </si>
  <si>
    <t>09370388399C</t>
  </si>
  <si>
    <t>300071358</t>
  </si>
  <si>
    <t>09370388398C</t>
  </si>
  <si>
    <t>300071424</t>
  </si>
  <si>
    <t>09370388396C</t>
  </si>
  <si>
    <t>300071423</t>
  </si>
  <si>
    <t>09370388395C</t>
  </si>
  <si>
    <t>09370388394C</t>
  </si>
  <si>
    <t>300071425</t>
  </si>
  <si>
    <t>09370388393C</t>
  </si>
  <si>
    <t>09370388390C</t>
  </si>
  <si>
    <t>300071415</t>
  </si>
  <si>
    <t>09370388389C</t>
  </si>
  <si>
    <t>09370388379C</t>
  </si>
  <si>
    <t>09370388378C</t>
  </si>
  <si>
    <t>09370388372C</t>
  </si>
  <si>
    <t>300071236</t>
  </si>
  <si>
    <t>09370388371C</t>
  </si>
  <si>
    <t>300071235</t>
  </si>
  <si>
    <t>09370388370C</t>
  </si>
  <si>
    <t>09370388369C</t>
  </si>
  <si>
    <t>09370388367C</t>
  </si>
  <si>
    <t>09370388365C</t>
  </si>
  <si>
    <t>09370388364C</t>
  </si>
  <si>
    <t>09370385766C</t>
  </si>
  <si>
    <t>09370385765C</t>
  </si>
  <si>
    <t>09370385763C</t>
  </si>
  <si>
    <t>09370385761C</t>
  </si>
  <si>
    <t>300071319</t>
  </si>
  <si>
    <t>09370385757C</t>
  </si>
  <si>
    <t>300071332</t>
  </si>
  <si>
    <t>09370385756C</t>
  </si>
  <si>
    <t>300071346</t>
  </si>
  <si>
    <t>09370385746C</t>
  </si>
  <si>
    <t>09370385745C</t>
  </si>
  <si>
    <t>09370385741C</t>
  </si>
  <si>
    <t>300071350</t>
  </si>
  <si>
    <t>09370385740C</t>
  </si>
  <si>
    <t>09370385734C</t>
  </si>
  <si>
    <t>300071259</t>
  </si>
  <si>
    <t>09370385733C</t>
  </si>
  <si>
    <t>300071325</t>
  </si>
  <si>
    <t>09370385732C</t>
  </si>
  <si>
    <t>300071330</t>
  </si>
  <si>
    <t>09370385731C</t>
  </si>
  <si>
    <t>300071339</t>
  </si>
  <si>
    <t>09370385727C</t>
  </si>
  <si>
    <t>300071251</t>
  </si>
  <si>
    <t>09370385726C</t>
  </si>
  <si>
    <t>300071249</t>
  </si>
  <si>
    <t>09370385725C</t>
  </si>
  <si>
    <t>300071342</t>
  </si>
  <si>
    <t>09370385723C</t>
  </si>
  <si>
    <t>09370385720C</t>
  </si>
  <si>
    <t>300071328</t>
  </si>
  <si>
    <t>09370385718C</t>
  </si>
  <si>
    <t>300071315</t>
  </si>
  <si>
    <t>09370385714C</t>
  </si>
  <si>
    <t>09370385712C</t>
  </si>
  <si>
    <t>300071311</t>
  </si>
  <si>
    <t>09370385710C</t>
  </si>
  <si>
    <t>300071306</t>
  </si>
  <si>
    <t>09370385708C</t>
  </si>
  <si>
    <t>300070387</t>
  </si>
  <si>
    <t>09370385706C</t>
  </si>
  <si>
    <t>09370385702C</t>
  </si>
  <si>
    <t>300071296</t>
  </si>
  <si>
    <t>09370385686C</t>
  </si>
  <si>
    <t>09370385685C</t>
  </si>
  <si>
    <t>09370385684C</t>
  </si>
  <si>
    <t>09370385673C</t>
  </si>
  <si>
    <t>300070559</t>
  </si>
  <si>
    <t>09370385672C</t>
  </si>
  <si>
    <t>300071273</t>
  </si>
  <si>
    <t>09370385671C</t>
  </si>
  <si>
    <t>09370385670C</t>
  </si>
  <si>
    <t>09370382619C</t>
  </si>
  <si>
    <t>300071245</t>
  </si>
  <si>
    <t>09370382615C</t>
  </si>
  <si>
    <t>09370382612C</t>
  </si>
  <si>
    <t>300071258</t>
  </si>
  <si>
    <t>09370382611C</t>
  </si>
  <si>
    <t>09370382597C</t>
  </si>
  <si>
    <t>300071232</t>
  </si>
  <si>
    <t>09370382596C</t>
  </si>
  <si>
    <t>09370382589C</t>
  </si>
  <si>
    <t>09370382588C</t>
  </si>
  <si>
    <t>09370380015C</t>
  </si>
  <si>
    <t>09370380014C</t>
  </si>
  <si>
    <t>300071208</t>
  </si>
  <si>
    <t>09370380013C</t>
  </si>
  <si>
    <t>09370380012C</t>
  </si>
  <si>
    <t>09370380010C</t>
  </si>
  <si>
    <t>300071206</t>
  </si>
  <si>
    <t>09370377930C</t>
  </si>
  <si>
    <t>300071187</t>
  </si>
  <si>
    <t>09370377929C</t>
  </si>
  <si>
    <t>09370377926C</t>
  </si>
  <si>
    <t>09370377925C</t>
  </si>
  <si>
    <t>09370377923C</t>
  </si>
  <si>
    <t>09370377922C</t>
  </si>
  <si>
    <t>300071199</t>
  </si>
  <si>
    <t>09370377921C</t>
  </si>
  <si>
    <t>09370377918C</t>
  </si>
  <si>
    <t>26460001785000</t>
  </si>
  <si>
    <t>300017183</t>
  </si>
  <si>
    <t>09370377912C</t>
  </si>
  <si>
    <t>09370377911C</t>
  </si>
  <si>
    <t>300071136</t>
  </si>
  <si>
    <t>09370377905C</t>
  </si>
  <si>
    <t>300071151</t>
  </si>
  <si>
    <t>09370377904C</t>
  </si>
  <si>
    <t>09370377903C</t>
  </si>
  <si>
    <t>300069583</t>
  </si>
  <si>
    <t>09370377899C</t>
  </si>
  <si>
    <t>09370377196C</t>
  </si>
  <si>
    <t>300071109</t>
  </si>
  <si>
    <t>09370377195C</t>
  </si>
  <si>
    <t>300071113</t>
  </si>
  <si>
    <t>09370377183C</t>
  </si>
  <si>
    <t>09370377179C</t>
  </si>
  <si>
    <t>300070685</t>
  </si>
  <si>
    <t>09370377173C</t>
  </si>
  <si>
    <t>300071086</t>
  </si>
  <si>
    <t>09370377172C</t>
  </si>
  <si>
    <t>09370366716C</t>
  </si>
  <si>
    <t>300071065</t>
  </si>
  <si>
    <t>09370366715C</t>
  </si>
  <si>
    <t>09370366700C</t>
  </si>
  <si>
    <t>300071033</t>
  </si>
  <si>
    <t>09370364896C</t>
  </si>
  <si>
    <t>300070975</t>
  </si>
  <si>
    <t>09370364894C</t>
  </si>
  <si>
    <t>300070980</t>
  </si>
  <si>
    <t>09370364893C</t>
  </si>
  <si>
    <t>300070974</t>
  </si>
  <si>
    <t>09370364889C</t>
  </si>
  <si>
    <t>300070977</t>
  </si>
  <si>
    <t>09370364887C</t>
  </si>
  <si>
    <t>300070976</t>
  </si>
  <si>
    <t>09370364886C</t>
  </si>
  <si>
    <t>300070982</t>
  </si>
  <si>
    <t>09370364882C</t>
  </si>
  <si>
    <t>300071024</t>
  </si>
  <si>
    <t>09370364866C</t>
  </si>
  <si>
    <t>300071003</t>
  </si>
  <si>
    <t>09370364865C</t>
  </si>
  <si>
    <t>09370364856C</t>
  </si>
  <si>
    <t>300070972</t>
  </si>
  <si>
    <t>09370364841C</t>
  </si>
  <si>
    <t>09370364833C</t>
  </si>
  <si>
    <t>300070949</t>
  </si>
  <si>
    <t>09370364832C</t>
  </si>
  <si>
    <t>09370364831C</t>
  </si>
  <si>
    <t>300070796</t>
  </si>
  <si>
    <t>09370364829C</t>
  </si>
  <si>
    <t>09370364824C</t>
  </si>
  <si>
    <t>09370364810C</t>
  </si>
  <si>
    <t>09370364807C</t>
  </si>
  <si>
    <t>300070925</t>
  </si>
  <si>
    <t>09370364806C</t>
  </si>
  <si>
    <t>09370364803C</t>
  </si>
  <si>
    <t>300070927</t>
  </si>
  <si>
    <t>09370364802C</t>
  </si>
  <si>
    <t>09370361637C</t>
  </si>
  <si>
    <t>300070914</t>
  </si>
  <si>
    <t>09370361628C</t>
  </si>
  <si>
    <t>300070875</t>
  </si>
  <si>
    <t>09370361627C</t>
  </si>
  <si>
    <t>09370361625C</t>
  </si>
  <si>
    <t>300070912</t>
  </si>
  <si>
    <t>09370361624C</t>
  </si>
  <si>
    <t>300070876</t>
  </si>
  <si>
    <t>09370361621C</t>
  </si>
  <si>
    <t>09370361613C</t>
  </si>
  <si>
    <t>300070908</t>
  </si>
  <si>
    <t>09370361611C</t>
  </si>
  <si>
    <t>300070909</t>
  </si>
  <si>
    <t>09370361600C</t>
  </si>
  <si>
    <t>300070902</t>
  </si>
  <si>
    <t>09370361599C</t>
  </si>
  <si>
    <t>09370361583C</t>
  </si>
  <si>
    <t>300070888</t>
  </si>
  <si>
    <t>09370361582C</t>
  </si>
  <si>
    <t>09370361580C</t>
  </si>
  <si>
    <t>300068708</t>
  </si>
  <si>
    <t>09370361579C</t>
  </si>
  <si>
    <t>09370361575C</t>
  </si>
  <si>
    <t>09370361574C</t>
  </si>
  <si>
    <t>09370361564C</t>
  </si>
  <si>
    <t>300070869</t>
  </si>
  <si>
    <t>09370230070C</t>
  </si>
  <si>
    <t>09370230069C</t>
  </si>
  <si>
    <t>09370230047C</t>
  </si>
  <si>
    <t>300068371</t>
  </si>
  <si>
    <t>09370220834C</t>
  </si>
  <si>
    <t>300068126</t>
  </si>
  <si>
    <t>09370220814C</t>
  </si>
  <si>
    <t>09370183328C</t>
  </si>
  <si>
    <t>300068459</t>
  </si>
  <si>
    <t>09370183326C</t>
  </si>
  <si>
    <t>09370183324C</t>
  </si>
  <si>
    <t>09370174000C</t>
  </si>
  <si>
    <t>09370110790C</t>
  </si>
  <si>
    <t>09170485652C</t>
  </si>
  <si>
    <t>300071310</t>
  </si>
  <si>
    <t>09170485651C</t>
  </si>
  <si>
    <t>300071216</t>
  </si>
  <si>
    <t>09170485650C</t>
  </si>
  <si>
    <t>300071575</t>
  </si>
  <si>
    <t>09170485649C</t>
  </si>
  <si>
    <t>300071514</t>
  </si>
  <si>
    <t>09170485078C</t>
  </si>
  <si>
    <t>300039852</t>
  </si>
  <si>
    <t>09170485077C</t>
  </si>
  <si>
    <t>09170485076C</t>
  </si>
  <si>
    <t>300070104</t>
  </si>
  <si>
    <t>09170485075C</t>
  </si>
  <si>
    <t>300070141</t>
  </si>
  <si>
    <t>09170485074C</t>
  </si>
  <si>
    <t>300070059</t>
  </si>
  <si>
    <t>09170485073C</t>
  </si>
  <si>
    <t>300070156</t>
  </si>
  <si>
    <t>09170485072C</t>
  </si>
  <si>
    <t>300069754</t>
  </si>
  <si>
    <t>09170485071C</t>
  </si>
  <si>
    <t>300068597</t>
  </si>
  <si>
    <t>09170485070C</t>
  </si>
  <si>
    <t>300069687</t>
  </si>
  <si>
    <t>09170485069C</t>
  </si>
  <si>
    <t>300069704</t>
  </si>
  <si>
    <t>09170485068C</t>
  </si>
  <si>
    <t>09170485067C</t>
  </si>
  <si>
    <t>300071654</t>
  </si>
  <si>
    <t>09170485066C</t>
  </si>
  <si>
    <t>09170485065C</t>
  </si>
  <si>
    <t>300071770</t>
  </si>
  <si>
    <t>09170485064C</t>
  </si>
  <si>
    <t>300071768</t>
  </si>
  <si>
    <t>09170485063C</t>
  </si>
  <si>
    <t>09170483846C</t>
  </si>
  <si>
    <t>300071627</t>
  </si>
  <si>
    <t>09170483845C</t>
  </si>
  <si>
    <t>300071617</t>
  </si>
  <si>
    <t>09170483844C</t>
  </si>
  <si>
    <t>300071694</t>
  </si>
  <si>
    <t>09170483843C</t>
  </si>
  <si>
    <t>09170483842C</t>
  </si>
  <si>
    <t>09170483841C</t>
  </si>
  <si>
    <t>09170483840C</t>
  </si>
  <si>
    <t>300071734</t>
  </si>
  <si>
    <t>09170483839C</t>
  </si>
  <si>
    <t>300071553</t>
  </si>
  <si>
    <t>09170483838C</t>
  </si>
  <si>
    <t>300071626</t>
  </si>
  <si>
    <t>09170483837C</t>
  </si>
  <si>
    <t>09170483836C</t>
  </si>
  <si>
    <t>09170483835C</t>
  </si>
  <si>
    <t>300071469</t>
  </si>
  <si>
    <t>09170483834C</t>
  </si>
  <si>
    <t>300071607</t>
  </si>
  <si>
    <t>09170483833C</t>
  </si>
  <si>
    <t>300071699</t>
  </si>
  <si>
    <t>09170483832C</t>
  </si>
  <si>
    <t>300071494</t>
  </si>
  <si>
    <t>09170483831C</t>
  </si>
  <si>
    <t>300071491</t>
  </si>
  <si>
    <t>09170483830C</t>
  </si>
  <si>
    <t>300071563</t>
  </si>
  <si>
    <t>09170483829C</t>
  </si>
  <si>
    <t>300071473</t>
  </si>
  <si>
    <t>09170483828C</t>
  </si>
  <si>
    <t>300071560</t>
  </si>
  <si>
    <t>09170483827C</t>
  </si>
  <si>
    <t>300071471</t>
  </si>
  <si>
    <t>09170483826C</t>
  </si>
  <si>
    <t>300071470</t>
  </si>
  <si>
    <t>09170483825C</t>
  </si>
  <si>
    <t>09170483822C</t>
  </si>
  <si>
    <t>09170483821C</t>
  </si>
  <si>
    <t>300071605</t>
  </si>
  <si>
    <t>09170483820C</t>
  </si>
  <si>
    <t>09170483819C</t>
  </si>
  <si>
    <t>09170481052C</t>
  </si>
  <si>
    <t>09170481051C</t>
  </si>
  <si>
    <t>09170481050C</t>
  </si>
  <si>
    <t>300071730</t>
  </si>
  <si>
    <t>09170481039C</t>
  </si>
  <si>
    <t>09170481037C</t>
  </si>
  <si>
    <t>09170481036C</t>
  </si>
  <si>
    <t>300071669</t>
  </si>
  <si>
    <t>09170481035C</t>
  </si>
  <si>
    <t>09170481034C</t>
  </si>
  <si>
    <t>09170481033C</t>
  </si>
  <si>
    <t>300071644</t>
  </si>
  <si>
    <t>09170481032C</t>
  </si>
  <si>
    <t>300071643</t>
  </si>
  <si>
    <t>09170481031C</t>
  </si>
  <si>
    <t>300071675</t>
  </si>
  <si>
    <t>09170481030C</t>
  </si>
  <si>
    <t>300071665</t>
  </si>
  <si>
    <t>09170481029C</t>
  </si>
  <si>
    <t>300071667</t>
  </si>
  <si>
    <t>09170480573C</t>
  </si>
  <si>
    <t>300067371</t>
  </si>
  <si>
    <t>09170480572C</t>
  </si>
  <si>
    <t>300067441</t>
  </si>
  <si>
    <t>09170480570C</t>
  </si>
  <si>
    <t>09170480569C</t>
  </si>
  <si>
    <t>09170480568C</t>
  </si>
  <si>
    <t>09170480567C</t>
  </si>
  <si>
    <t>300071683</t>
  </si>
  <si>
    <t>09170480565C</t>
  </si>
  <si>
    <t>09170480564C</t>
  </si>
  <si>
    <t>09170480561C</t>
  </si>
  <si>
    <t>09170479575C</t>
  </si>
  <si>
    <t>09170479571C</t>
  </si>
  <si>
    <t>09170479570C</t>
  </si>
  <si>
    <t>300071590</t>
  </si>
  <si>
    <t>09170479569C</t>
  </si>
  <si>
    <t>09170479568C</t>
  </si>
  <si>
    <t>300071582</t>
  </si>
  <si>
    <t>09170479566C</t>
  </si>
  <si>
    <t>09170478826C</t>
  </si>
  <si>
    <t>300071554</t>
  </si>
  <si>
    <t>09170478825C</t>
  </si>
  <si>
    <t>300071555</t>
  </si>
  <si>
    <t>09170478823C</t>
  </si>
  <si>
    <t>09170478822C</t>
  </si>
  <si>
    <t>09170478821C</t>
  </si>
  <si>
    <t>09170478820C</t>
  </si>
  <si>
    <t>09170478819C</t>
  </si>
  <si>
    <t>09170478818C</t>
  </si>
  <si>
    <t>09170478815C</t>
  </si>
  <si>
    <t>09170478033C</t>
  </si>
  <si>
    <t>09170478026C</t>
  </si>
  <si>
    <t>300071436</t>
  </si>
  <si>
    <t>09170478025C</t>
  </si>
  <si>
    <t>09170478024C</t>
  </si>
  <si>
    <t>300071298</t>
  </si>
  <si>
    <t>09170476451C</t>
  </si>
  <si>
    <t>09170476450C</t>
  </si>
  <si>
    <t>300070680</t>
  </si>
  <si>
    <t>09170476446C</t>
  </si>
  <si>
    <t>09170476445C</t>
  </si>
  <si>
    <t>09170476444C</t>
  </si>
  <si>
    <t>09170476443C</t>
  </si>
  <si>
    <t>09170476442C</t>
  </si>
  <si>
    <t>09170476440C</t>
  </si>
  <si>
    <t>09170476439C</t>
  </si>
  <si>
    <t>09170476434C</t>
  </si>
  <si>
    <t>09170476433C</t>
  </si>
  <si>
    <t>300071403</t>
  </si>
  <si>
    <t>09170475143C</t>
  </si>
  <si>
    <t>300068625</t>
  </si>
  <si>
    <t>09170475140C</t>
  </si>
  <si>
    <t>300071338</t>
  </si>
  <si>
    <t>09170475139C</t>
  </si>
  <si>
    <t>300071340</t>
  </si>
  <si>
    <t>09170475138C</t>
  </si>
  <si>
    <t>09170475137C</t>
  </si>
  <si>
    <t>09170475136C</t>
  </si>
  <si>
    <t>300071305</t>
  </si>
  <si>
    <t>09170475130C</t>
  </si>
  <si>
    <t>300071198</t>
  </si>
  <si>
    <t>09170475129C</t>
  </si>
  <si>
    <t>300071047</t>
  </si>
  <si>
    <t>09170475125C</t>
  </si>
  <si>
    <t>300071239</t>
  </si>
  <si>
    <t>09170475124C</t>
  </si>
  <si>
    <t>300071240</t>
  </si>
  <si>
    <t>09170475117C</t>
  </si>
  <si>
    <t>09170475115C</t>
  </si>
  <si>
    <t>09170473485C</t>
  </si>
  <si>
    <t>09170473484C</t>
  </si>
  <si>
    <t>300071157</t>
  </si>
  <si>
    <t>09170473483C</t>
  </si>
  <si>
    <t>300071158</t>
  </si>
  <si>
    <t>09170473482C</t>
  </si>
  <si>
    <t>300071159</t>
  </si>
  <si>
    <t>09170473479C</t>
  </si>
  <si>
    <t>300071227</t>
  </si>
  <si>
    <t>09170472007C</t>
  </si>
  <si>
    <t>09170472006C</t>
  </si>
  <si>
    <t>09170472005C</t>
  </si>
  <si>
    <t>300071194</t>
  </si>
  <si>
    <t>09170470914C</t>
  </si>
  <si>
    <t>09170470913C</t>
  </si>
  <si>
    <t>09170470912C</t>
  </si>
  <si>
    <t>09170470908C</t>
  </si>
  <si>
    <t>09170470907C</t>
  </si>
  <si>
    <t>09170470905C</t>
  </si>
  <si>
    <t>09170470484C</t>
  </si>
  <si>
    <t>300071126</t>
  </si>
  <si>
    <t>09170470481C</t>
  </si>
  <si>
    <t>09170470477C</t>
  </si>
  <si>
    <t>300070777</t>
  </si>
  <si>
    <t>09170470475C</t>
  </si>
  <si>
    <t>300070920</t>
  </si>
  <si>
    <t>09170470473C</t>
  </si>
  <si>
    <t>300070776</t>
  </si>
  <si>
    <t>09170470471C</t>
  </si>
  <si>
    <t>300071072</t>
  </si>
  <si>
    <t>09170470470C</t>
  </si>
  <si>
    <t>09170462482C</t>
  </si>
  <si>
    <t>300070992</t>
  </si>
  <si>
    <t>09170462481C</t>
  </si>
  <si>
    <t>09170462480C</t>
  </si>
  <si>
    <t>09170462479C</t>
  </si>
  <si>
    <t>09170462476C</t>
  </si>
  <si>
    <t>300071002</t>
  </si>
  <si>
    <t>09170462472C</t>
  </si>
  <si>
    <t>300071037</t>
  </si>
  <si>
    <t>09170462470C</t>
  </si>
  <si>
    <t>300071015</t>
  </si>
  <si>
    <t>09170461296C</t>
  </si>
  <si>
    <t>09170461295C</t>
  </si>
  <si>
    <t>09170461294C</t>
  </si>
  <si>
    <t>300071004</t>
  </si>
  <si>
    <t>09170461293C</t>
  </si>
  <si>
    <t>09170461291C</t>
  </si>
  <si>
    <t>09170461286C</t>
  </si>
  <si>
    <t>300067150</t>
  </si>
  <si>
    <t>09170461285C</t>
  </si>
  <si>
    <t>09170461274C</t>
  </si>
  <si>
    <t>300070930</t>
  </si>
  <si>
    <t>09170461271C</t>
  </si>
  <si>
    <t>09170461270C</t>
  </si>
  <si>
    <t>09170461268C</t>
  </si>
  <si>
    <t>09170459498C</t>
  </si>
  <si>
    <t>09170459497C</t>
  </si>
  <si>
    <t>300070565</t>
  </si>
  <si>
    <t>09170459496C</t>
  </si>
  <si>
    <t>09170459493C</t>
  </si>
  <si>
    <t>300070806</t>
  </si>
  <si>
    <t>09170459492C</t>
  </si>
  <si>
    <t>09170356109C</t>
  </si>
  <si>
    <t>09170356108C</t>
  </si>
  <si>
    <t>09170286970C</t>
  </si>
  <si>
    <t>09170217790C</t>
  </si>
  <si>
    <t>054711</t>
  </si>
  <si>
    <t>4200169960</t>
  </si>
  <si>
    <t>400233182</t>
  </si>
  <si>
    <t>FV17-10902</t>
  </si>
  <si>
    <t>4200170320</t>
  </si>
  <si>
    <t>400233762</t>
  </si>
  <si>
    <t>FV17-10820</t>
  </si>
  <si>
    <t>4200171072</t>
  </si>
  <si>
    <t>400234608</t>
  </si>
  <si>
    <t>FV17-10798</t>
  </si>
  <si>
    <t>FV17-10724</t>
  </si>
  <si>
    <t>4200170782</t>
  </si>
  <si>
    <t>400234409</t>
  </si>
  <si>
    <t>FV17-10575</t>
  </si>
  <si>
    <t>4200168053</t>
  </si>
  <si>
    <t>400230971</t>
  </si>
  <si>
    <t>8241300291</t>
  </si>
  <si>
    <t>4100009735</t>
  </si>
  <si>
    <t>8241300271</t>
  </si>
  <si>
    <t>4200171827</t>
  </si>
  <si>
    <t>400235676</t>
  </si>
  <si>
    <t>8241300246</t>
  </si>
  <si>
    <t>4100009834</t>
  </si>
  <si>
    <t>8241300207</t>
  </si>
  <si>
    <t>4200171824</t>
  </si>
  <si>
    <t>400235682</t>
  </si>
  <si>
    <t>8241299971</t>
  </si>
  <si>
    <t>4200167911</t>
  </si>
  <si>
    <t>400230897</t>
  </si>
  <si>
    <t>8241299857</t>
  </si>
  <si>
    <t>4200171484</t>
  </si>
  <si>
    <t>400235157</t>
  </si>
  <si>
    <t>8241299710</t>
  </si>
  <si>
    <t>4200170916</t>
  </si>
  <si>
    <t>400234589</t>
  </si>
  <si>
    <t>8241299709</t>
  </si>
  <si>
    <t>4200170535</t>
  </si>
  <si>
    <t>400234067</t>
  </si>
  <si>
    <t>8241299704</t>
  </si>
  <si>
    <t>4200170969</t>
  </si>
  <si>
    <t>400234443</t>
  </si>
  <si>
    <t>8241299546</t>
  </si>
  <si>
    <t>4200170383</t>
  </si>
  <si>
    <t>400233972</t>
  </si>
  <si>
    <t>8241299293</t>
  </si>
  <si>
    <t>4200171359</t>
  </si>
  <si>
    <t>400234980</t>
  </si>
  <si>
    <t>8241299292</t>
  </si>
  <si>
    <t>4200171070</t>
  </si>
  <si>
    <t>400234596</t>
  </si>
  <si>
    <t>8241299240</t>
  </si>
  <si>
    <t>4200168758</t>
  </si>
  <si>
    <t>400234068</t>
  </si>
  <si>
    <t>8241299239</t>
  </si>
  <si>
    <t>4200168724</t>
  </si>
  <si>
    <t>400234069</t>
  </si>
  <si>
    <t>8241299238</t>
  </si>
  <si>
    <t>4200170697</t>
  </si>
  <si>
    <t>400234163</t>
  </si>
  <si>
    <t>8241299234</t>
  </si>
  <si>
    <t>8241299233</t>
  </si>
  <si>
    <t>4200170237</t>
  </si>
  <si>
    <t>400233528</t>
  </si>
  <si>
    <t>8241299229</t>
  </si>
  <si>
    <t>4200171196</t>
  </si>
  <si>
    <t>400234875</t>
  </si>
  <si>
    <t>8241298992</t>
  </si>
  <si>
    <t>4200171001</t>
  </si>
  <si>
    <t>400234601</t>
  </si>
  <si>
    <t>8241298975</t>
  </si>
  <si>
    <t>4200169109</t>
  </si>
  <si>
    <t>400232264</t>
  </si>
  <si>
    <t>8241298935</t>
  </si>
  <si>
    <t>4200170690</t>
  </si>
  <si>
    <t>400234235</t>
  </si>
  <si>
    <t>8241298934</t>
  </si>
  <si>
    <t>4200170466</t>
  </si>
  <si>
    <t>400234105</t>
  </si>
  <si>
    <t>8241298933</t>
  </si>
  <si>
    <t>4200166579</t>
  </si>
  <si>
    <t>400234225</t>
  </si>
  <si>
    <t>8241298932</t>
  </si>
  <si>
    <t>4200170557</t>
  </si>
  <si>
    <t>400234230</t>
  </si>
  <si>
    <t>8241298744</t>
  </si>
  <si>
    <t>4200169243</t>
  </si>
  <si>
    <t>400232559</t>
  </si>
  <si>
    <t>8241298728</t>
  </si>
  <si>
    <t>4100009787</t>
  </si>
  <si>
    <t>8241298725</t>
  </si>
  <si>
    <t>4200170387</t>
  </si>
  <si>
    <t>400233752</t>
  </si>
  <si>
    <t>8241298325</t>
  </si>
  <si>
    <t>8241298290</t>
  </si>
  <si>
    <t>4200170440</t>
  </si>
  <si>
    <t>400233968</t>
  </si>
  <si>
    <t>8241298226</t>
  </si>
  <si>
    <t>4200169626</t>
  </si>
  <si>
    <t>400232856</t>
  </si>
  <si>
    <t>8241298146</t>
  </si>
  <si>
    <t>4200170545</t>
  </si>
  <si>
    <t>400233945</t>
  </si>
  <si>
    <t>8241298061</t>
  </si>
  <si>
    <t>4200169064</t>
  </si>
  <si>
    <t>400232965</t>
  </si>
  <si>
    <t>8241297857</t>
  </si>
  <si>
    <t>4200170547</t>
  </si>
  <si>
    <t>400233955</t>
  </si>
  <si>
    <t>8241297497</t>
  </si>
  <si>
    <t>4200169737</t>
  </si>
  <si>
    <t>400233324</t>
  </si>
  <si>
    <t>8241297089</t>
  </si>
  <si>
    <t>4200170060</t>
  </si>
  <si>
    <t>400233328</t>
  </si>
  <si>
    <t>8241296937</t>
  </si>
  <si>
    <t>4200169231</t>
  </si>
  <si>
    <t>400232313</t>
  </si>
  <si>
    <t>8241296936</t>
  </si>
  <si>
    <t>4200168937</t>
  </si>
  <si>
    <t>400231959</t>
  </si>
  <si>
    <t>8241296862</t>
  </si>
  <si>
    <t>4200169198</t>
  </si>
  <si>
    <t>400232102</t>
  </si>
  <si>
    <t>8241296721</t>
  </si>
  <si>
    <t>4200169976</t>
  </si>
  <si>
    <t>400233210</t>
  </si>
  <si>
    <t>8241296448</t>
  </si>
  <si>
    <t>4200167798</t>
  </si>
  <si>
    <t>400231901</t>
  </si>
  <si>
    <t>8241296447</t>
  </si>
  <si>
    <t>4200169658</t>
  </si>
  <si>
    <t>400232740</t>
  </si>
  <si>
    <t>8241296429</t>
  </si>
  <si>
    <t>4200166866</t>
  </si>
  <si>
    <t>400229757</t>
  </si>
  <si>
    <t>8241296428</t>
  </si>
  <si>
    <t>8241296290</t>
  </si>
  <si>
    <t>8241295334</t>
  </si>
  <si>
    <t>4200169619</t>
  </si>
  <si>
    <t>400232667</t>
  </si>
  <si>
    <t>8241295293</t>
  </si>
  <si>
    <t>4200168491</t>
  </si>
  <si>
    <t>400231420</t>
  </si>
  <si>
    <t>8241295211</t>
  </si>
  <si>
    <t>8241294912</t>
  </si>
  <si>
    <t>4200169025</t>
  </si>
  <si>
    <t>400232094</t>
  </si>
  <si>
    <t>8241294741</t>
  </si>
  <si>
    <t>8241294493</t>
  </si>
  <si>
    <t>4200168932</t>
  </si>
  <si>
    <t>400231960</t>
  </si>
  <si>
    <t>8241288399</t>
  </si>
  <si>
    <t>4200166855</t>
  </si>
  <si>
    <t>400230500</t>
  </si>
  <si>
    <t>105582</t>
  </si>
  <si>
    <t>UHLSPORT IBERICA 2006 SA</t>
  </si>
  <si>
    <t>A31874183</t>
  </si>
  <si>
    <t>4030074323-</t>
  </si>
  <si>
    <t>251217120016</t>
  </si>
  <si>
    <t>26130000271003</t>
  </si>
  <si>
    <t>251217110015</t>
  </si>
  <si>
    <t>4200169098</t>
  </si>
  <si>
    <t>400232022</t>
  </si>
  <si>
    <t>251217110014</t>
  </si>
  <si>
    <t>4200166468</t>
  </si>
  <si>
    <t>400229115</t>
  </si>
  <si>
    <t>251217110013-1</t>
  </si>
  <si>
    <t>105511</t>
  </si>
  <si>
    <t>INSTALACIONES Y MONTAJES ESYMA</t>
  </si>
  <si>
    <t>B60101136</t>
  </si>
  <si>
    <t>846</t>
  </si>
  <si>
    <t>4200159361</t>
  </si>
  <si>
    <t>400220925</t>
  </si>
  <si>
    <t>803226</t>
  </si>
  <si>
    <t>4200170541</t>
  </si>
  <si>
    <t>400233879</t>
  </si>
  <si>
    <t>803217</t>
  </si>
  <si>
    <t>4200171705</t>
  </si>
  <si>
    <t>400235715</t>
  </si>
  <si>
    <t>A/170304</t>
  </si>
  <si>
    <t>4200169044</t>
  </si>
  <si>
    <t>400231961</t>
  </si>
  <si>
    <t>A/170302</t>
  </si>
  <si>
    <t>4200171107</t>
  </si>
  <si>
    <t>400234907</t>
  </si>
  <si>
    <t>A/170299</t>
  </si>
  <si>
    <t>4200166345</t>
  </si>
  <si>
    <t>400230533</t>
  </si>
  <si>
    <t>A/170298</t>
  </si>
  <si>
    <t>4200169866</t>
  </si>
  <si>
    <t>400234903</t>
  </si>
  <si>
    <t>A/170292</t>
  </si>
  <si>
    <t>4200166826</t>
  </si>
  <si>
    <t>400230147</t>
  </si>
  <si>
    <t>A/170290</t>
  </si>
  <si>
    <t>4200167237</t>
  </si>
  <si>
    <t>400230460</t>
  </si>
  <si>
    <t>A/170289</t>
  </si>
  <si>
    <t>4200166746</t>
  </si>
  <si>
    <t>400229420</t>
  </si>
  <si>
    <t>A/170285</t>
  </si>
  <si>
    <t>4200166698</t>
  </si>
  <si>
    <t>400229376</t>
  </si>
  <si>
    <t>104695</t>
  </si>
  <si>
    <t>COBERTIS CORREDORIA D'ASSEGURANCES</t>
  </si>
  <si>
    <t>B65484222</t>
  </si>
  <si>
    <t>71/2017</t>
  </si>
  <si>
    <t>4200171896</t>
  </si>
  <si>
    <t>400235724</t>
  </si>
  <si>
    <t>2017/A/170941</t>
  </si>
  <si>
    <t>4200169918</t>
  </si>
  <si>
    <t>400233264</t>
  </si>
  <si>
    <t>2017/A/170940</t>
  </si>
  <si>
    <t>4200168650</t>
  </si>
  <si>
    <t>400231765</t>
  </si>
  <si>
    <t>2017/A/170939</t>
  </si>
  <si>
    <t>4200167648</t>
  </si>
  <si>
    <t>400230514</t>
  </si>
  <si>
    <t>2017/A/170935</t>
  </si>
  <si>
    <t>4200169785</t>
  </si>
  <si>
    <t>400233040</t>
  </si>
  <si>
    <t>2017/A/170909</t>
  </si>
  <si>
    <t>17113000467</t>
  </si>
  <si>
    <t>17113000465</t>
  </si>
  <si>
    <t>0917017269</t>
  </si>
  <si>
    <t>4100009833</t>
  </si>
  <si>
    <t>0917017240</t>
  </si>
  <si>
    <t>4200171461</t>
  </si>
  <si>
    <t>400235134</t>
  </si>
  <si>
    <t>0917017239</t>
  </si>
  <si>
    <t>4200171178</t>
  </si>
  <si>
    <t>400234775</t>
  </si>
  <si>
    <t>0917017203</t>
  </si>
  <si>
    <t>4200171096</t>
  </si>
  <si>
    <t>400234792</t>
  </si>
  <si>
    <t>0917017202</t>
  </si>
  <si>
    <t>4200170703</t>
  </si>
  <si>
    <t>400234396</t>
  </si>
  <si>
    <t>0917017193</t>
  </si>
  <si>
    <t>4100009817</t>
  </si>
  <si>
    <t>0917017174</t>
  </si>
  <si>
    <t>4200170804</t>
  </si>
  <si>
    <t>400234349</t>
  </si>
  <si>
    <t>0917017169</t>
  </si>
  <si>
    <t>4200171061</t>
  </si>
  <si>
    <t>2566BI00193000</t>
  </si>
  <si>
    <t>400234603</t>
  </si>
  <si>
    <t>0917016857</t>
  </si>
  <si>
    <t>4200170816</t>
  </si>
  <si>
    <t>400234271</t>
  </si>
  <si>
    <t>0917016855</t>
  </si>
  <si>
    <t>4200169329</t>
  </si>
  <si>
    <t>400232534</t>
  </si>
  <si>
    <t>0917016854</t>
  </si>
  <si>
    <t>4200168590</t>
  </si>
  <si>
    <t>400231557</t>
  </si>
  <si>
    <t>0917016842</t>
  </si>
  <si>
    <t>0917016703</t>
  </si>
  <si>
    <t>4200170015</t>
  </si>
  <si>
    <t>400233325</t>
  </si>
  <si>
    <t>0917016637</t>
  </si>
  <si>
    <t>0917016582</t>
  </si>
  <si>
    <t>4200169053</t>
  </si>
  <si>
    <t>400232099</t>
  </si>
  <si>
    <t>103743</t>
  </si>
  <si>
    <t>PMC 1985 SA</t>
  </si>
  <si>
    <t>A58093816</t>
  </si>
  <si>
    <t>73875</t>
  </si>
  <si>
    <t>4200168665</t>
  </si>
  <si>
    <t>400231623</t>
  </si>
  <si>
    <t>103231</t>
  </si>
  <si>
    <t>ASCENSORES ERSCE SA ASCENSOR. ERSCE</t>
  </si>
  <si>
    <t>A08277907</t>
  </si>
  <si>
    <t>171173</t>
  </si>
  <si>
    <t>4200170146</t>
  </si>
  <si>
    <t>400233384</t>
  </si>
  <si>
    <t>518649</t>
  </si>
  <si>
    <t>700/21711499</t>
  </si>
  <si>
    <t>4200170475</t>
  </si>
  <si>
    <t>400234087</t>
  </si>
  <si>
    <t>028356</t>
  </si>
  <si>
    <t>4200171050</t>
  </si>
  <si>
    <t>10020001828000</t>
  </si>
  <si>
    <t>400235477</t>
  </si>
  <si>
    <t>028110</t>
  </si>
  <si>
    <t>4200171759</t>
  </si>
  <si>
    <t>400235590</t>
  </si>
  <si>
    <t>027954</t>
  </si>
  <si>
    <t>4200171596</t>
  </si>
  <si>
    <t>400235302</t>
  </si>
  <si>
    <t>027953</t>
  </si>
  <si>
    <t>4200170942</t>
  </si>
  <si>
    <t>400234429</t>
  </si>
  <si>
    <t>027823</t>
  </si>
  <si>
    <t>4200171791</t>
  </si>
  <si>
    <t>400235589</t>
  </si>
  <si>
    <t>027822</t>
  </si>
  <si>
    <t>4200171640</t>
  </si>
  <si>
    <t>400235451</t>
  </si>
  <si>
    <t>027671</t>
  </si>
  <si>
    <t>4200169527</t>
  </si>
  <si>
    <t>400232549</t>
  </si>
  <si>
    <t>027670</t>
  </si>
  <si>
    <t>4200170550</t>
  </si>
  <si>
    <t>400233892</t>
  </si>
  <si>
    <t>027614</t>
  </si>
  <si>
    <t>4200171158</t>
  </si>
  <si>
    <t>400234714</t>
  </si>
  <si>
    <t>027613</t>
  </si>
  <si>
    <t>4200167015</t>
  </si>
  <si>
    <t>400229763</t>
  </si>
  <si>
    <t>027529</t>
  </si>
  <si>
    <t>027528</t>
  </si>
  <si>
    <t>4200152360</t>
  </si>
  <si>
    <t>400212478</t>
  </si>
  <si>
    <t>027526</t>
  </si>
  <si>
    <t>4200144914</t>
  </si>
  <si>
    <t>400197665</t>
  </si>
  <si>
    <t>027525</t>
  </si>
  <si>
    <t>4200146932</t>
  </si>
  <si>
    <t>400199715</t>
  </si>
  <si>
    <t>027524</t>
  </si>
  <si>
    <t>027523</t>
  </si>
  <si>
    <t>027522</t>
  </si>
  <si>
    <t>4200137504</t>
  </si>
  <si>
    <t>400203814</t>
  </si>
  <si>
    <t>027521</t>
  </si>
  <si>
    <t>027519</t>
  </si>
  <si>
    <t>027518</t>
  </si>
  <si>
    <t>4100007241</t>
  </si>
  <si>
    <t>027514</t>
  </si>
  <si>
    <t>4200171338</t>
  </si>
  <si>
    <t>400234951</t>
  </si>
  <si>
    <t>027513</t>
  </si>
  <si>
    <t>027512</t>
  </si>
  <si>
    <t>4200160519</t>
  </si>
  <si>
    <t>400222253</t>
  </si>
  <si>
    <t>027511</t>
  </si>
  <si>
    <t>4200142756</t>
  </si>
  <si>
    <t>400195099</t>
  </si>
  <si>
    <t>027509</t>
  </si>
  <si>
    <t>027508</t>
  </si>
  <si>
    <t>027507</t>
  </si>
  <si>
    <t>027506</t>
  </si>
  <si>
    <t>2635ED00309000</t>
  </si>
  <si>
    <t>027505</t>
  </si>
  <si>
    <t>027504</t>
  </si>
  <si>
    <t>4200134000</t>
  </si>
  <si>
    <t>400184865</t>
  </si>
  <si>
    <t>027501</t>
  </si>
  <si>
    <t>4200145010</t>
  </si>
  <si>
    <t>400197782</t>
  </si>
  <si>
    <t>027500</t>
  </si>
  <si>
    <t>4200147926</t>
  </si>
  <si>
    <t>400206886</t>
  </si>
  <si>
    <t>027499</t>
  </si>
  <si>
    <t>4200120432</t>
  </si>
  <si>
    <t>400168627</t>
  </si>
  <si>
    <t>027498</t>
  </si>
  <si>
    <t>4200134424</t>
  </si>
  <si>
    <t>400185368</t>
  </si>
  <si>
    <t>027497</t>
  </si>
  <si>
    <t>4200145378</t>
  </si>
  <si>
    <t>400198110</t>
  </si>
  <si>
    <t>027496</t>
  </si>
  <si>
    <t>4200120995</t>
  </si>
  <si>
    <t>400169176</t>
  </si>
  <si>
    <t>027492</t>
  </si>
  <si>
    <t>027491</t>
  </si>
  <si>
    <t>4200131063</t>
  </si>
  <si>
    <t>400182597</t>
  </si>
  <si>
    <t>027489</t>
  </si>
  <si>
    <t>4200131546</t>
  </si>
  <si>
    <t>400181994</t>
  </si>
  <si>
    <t>027488</t>
  </si>
  <si>
    <t>027487</t>
  </si>
  <si>
    <t>4200154725</t>
  </si>
  <si>
    <t>400215223</t>
  </si>
  <si>
    <t>027486</t>
  </si>
  <si>
    <t>027485</t>
  </si>
  <si>
    <t>4200150779</t>
  </si>
  <si>
    <t>400210543</t>
  </si>
  <si>
    <t>027484</t>
  </si>
  <si>
    <t>027483</t>
  </si>
  <si>
    <t>027481</t>
  </si>
  <si>
    <t>4200149623</t>
  </si>
  <si>
    <t>400209199</t>
  </si>
  <si>
    <t>027480</t>
  </si>
  <si>
    <t>100A0000002000</t>
  </si>
  <si>
    <t>027478</t>
  </si>
  <si>
    <t>4200129361</t>
  </si>
  <si>
    <t>400179218</t>
  </si>
  <si>
    <t>027476</t>
  </si>
  <si>
    <t>4200115786</t>
  </si>
  <si>
    <t>2614IN00278000</t>
  </si>
  <si>
    <t>400157683</t>
  </si>
  <si>
    <t>027474</t>
  </si>
  <si>
    <t>4200153594</t>
  </si>
  <si>
    <t>400213947</t>
  </si>
  <si>
    <t>027473</t>
  </si>
  <si>
    <t>4200158767</t>
  </si>
  <si>
    <t>400220104</t>
  </si>
  <si>
    <t>027471</t>
  </si>
  <si>
    <t>027468</t>
  </si>
  <si>
    <t>4200160563</t>
  </si>
  <si>
    <t>2516GH00096000</t>
  </si>
  <si>
    <t>400222317</t>
  </si>
  <si>
    <t>027464</t>
  </si>
  <si>
    <t>4200147494</t>
  </si>
  <si>
    <t>400206369</t>
  </si>
  <si>
    <t>027463</t>
  </si>
  <si>
    <t>4200143278</t>
  </si>
  <si>
    <t>400205648</t>
  </si>
  <si>
    <t>027462</t>
  </si>
  <si>
    <t>027460</t>
  </si>
  <si>
    <t>4200145275</t>
  </si>
  <si>
    <t>400198002</t>
  </si>
  <si>
    <t>027459</t>
  </si>
  <si>
    <t>027288</t>
  </si>
  <si>
    <t>4200170923</t>
  </si>
  <si>
    <t>400234644</t>
  </si>
  <si>
    <t>027287</t>
  </si>
  <si>
    <t>4200171062</t>
  </si>
  <si>
    <t>400234573</t>
  </si>
  <si>
    <t>027279</t>
  </si>
  <si>
    <t>4200171301</t>
  </si>
  <si>
    <t>400234871</t>
  </si>
  <si>
    <t>027278</t>
  </si>
  <si>
    <t>4200170963</t>
  </si>
  <si>
    <t>400234642</t>
  </si>
  <si>
    <t>027277</t>
  </si>
  <si>
    <t>4200171259</t>
  </si>
  <si>
    <t>400234828</t>
  </si>
  <si>
    <t>027276</t>
  </si>
  <si>
    <t>4200171352</t>
  </si>
  <si>
    <t>400234979</t>
  </si>
  <si>
    <t>027275</t>
  </si>
  <si>
    <t>4200171294</t>
  </si>
  <si>
    <t>400234920</t>
  </si>
  <si>
    <t>027274</t>
  </si>
  <si>
    <t>4200170364</t>
  </si>
  <si>
    <t>400233659</t>
  </si>
  <si>
    <t>027273</t>
  </si>
  <si>
    <t>4200171063</t>
  </si>
  <si>
    <t>400234575</t>
  </si>
  <si>
    <t>027036</t>
  </si>
  <si>
    <t>4200171161</t>
  </si>
  <si>
    <t>400234716</t>
  </si>
  <si>
    <t>026870</t>
  </si>
  <si>
    <t>4200170349</t>
  </si>
  <si>
    <t>400234280</t>
  </si>
  <si>
    <t>026540</t>
  </si>
  <si>
    <t>4200166960</t>
  </si>
  <si>
    <t>400229743</t>
  </si>
  <si>
    <t>026533</t>
  </si>
  <si>
    <t>4200167640</t>
  </si>
  <si>
    <t>400230458</t>
  </si>
  <si>
    <t>026431</t>
  </si>
  <si>
    <t>4200169872</t>
  </si>
  <si>
    <t>400233010</t>
  </si>
  <si>
    <t>026048</t>
  </si>
  <si>
    <t>4200169284</t>
  </si>
  <si>
    <t>400232173</t>
  </si>
  <si>
    <t>025907</t>
  </si>
  <si>
    <t>4200169342</t>
  </si>
  <si>
    <t>400232684</t>
  </si>
  <si>
    <t>025906</t>
  </si>
  <si>
    <t>4200169363</t>
  </si>
  <si>
    <t>400232284</t>
  </si>
  <si>
    <t>025794</t>
  </si>
  <si>
    <t>4200168644</t>
  </si>
  <si>
    <t>400231584</t>
  </si>
  <si>
    <t>025668</t>
  </si>
  <si>
    <t>4200169341</t>
  </si>
  <si>
    <t>400232237</t>
  </si>
  <si>
    <t>025509</t>
  </si>
  <si>
    <t>4200168244</t>
  </si>
  <si>
    <t>400231153</t>
  </si>
  <si>
    <t>008174</t>
  </si>
  <si>
    <t>008173</t>
  </si>
  <si>
    <t>008165</t>
  </si>
  <si>
    <t>008162</t>
  </si>
  <si>
    <t>008161</t>
  </si>
  <si>
    <t>008155</t>
  </si>
  <si>
    <t>008153</t>
  </si>
  <si>
    <t>008150</t>
  </si>
  <si>
    <t>008146</t>
  </si>
  <si>
    <t>008142</t>
  </si>
  <si>
    <t>008139</t>
  </si>
  <si>
    <t>008136</t>
  </si>
  <si>
    <t>008120</t>
  </si>
  <si>
    <t>007663</t>
  </si>
  <si>
    <t>91986</t>
  </si>
  <si>
    <t>4200170027</t>
  </si>
  <si>
    <t>400233260</t>
  </si>
  <si>
    <t>91985</t>
  </si>
  <si>
    <t>4200169529</t>
  </si>
  <si>
    <t>400232498</t>
  </si>
  <si>
    <t>91983</t>
  </si>
  <si>
    <t>4200167958</t>
  </si>
  <si>
    <t>400231149</t>
  </si>
  <si>
    <t>91982</t>
  </si>
  <si>
    <t>4200170570</t>
  </si>
  <si>
    <t>400233932</t>
  </si>
  <si>
    <t>91978</t>
  </si>
  <si>
    <t>4200169898</t>
  </si>
  <si>
    <t>400233062</t>
  </si>
  <si>
    <t>91977</t>
  </si>
  <si>
    <t>91964</t>
  </si>
  <si>
    <t>4200167878</t>
  </si>
  <si>
    <t>400230750</t>
  </si>
  <si>
    <t>91962</t>
  </si>
  <si>
    <t>91958</t>
  </si>
  <si>
    <t>4200169650</t>
  </si>
  <si>
    <t>400232688</t>
  </si>
  <si>
    <t>91905</t>
  </si>
  <si>
    <t>4200166878</t>
  </si>
  <si>
    <t>400231822</t>
  </si>
  <si>
    <t>FR1/000390</t>
  </si>
  <si>
    <t>N7030838</t>
  </si>
  <si>
    <t>4200171030</t>
  </si>
  <si>
    <t>400234541</t>
  </si>
  <si>
    <t>103068</t>
  </si>
  <si>
    <t>ADESCO SA ADESCO SA</t>
  </si>
  <si>
    <t>A08279689</t>
  </si>
  <si>
    <t>A068497</t>
  </si>
  <si>
    <t>4200170198</t>
  </si>
  <si>
    <t>400233431</t>
  </si>
  <si>
    <t>A068494</t>
  </si>
  <si>
    <t>4200169446</t>
  </si>
  <si>
    <t>400232408</t>
  </si>
  <si>
    <t>103066</t>
  </si>
  <si>
    <t>ALCOHOLES MONTPLET SA ALCOHOLES MON</t>
  </si>
  <si>
    <t>A08093171</t>
  </si>
  <si>
    <t>F-7-90126</t>
  </si>
  <si>
    <t>4200168500</t>
  </si>
  <si>
    <t>400231596</t>
  </si>
  <si>
    <t>103028</t>
  </si>
  <si>
    <t>CARPINTERIA AGUSTIN NAVARRO SA NAVA</t>
  </si>
  <si>
    <t>A08881088</t>
  </si>
  <si>
    <t>178/135-1</t>
  </si>
  <si>
    <t>177/135</t>
  </si>
  <si>
    <t>176/134-1</t>
  </si>
  <si>
    <t>175/134</t>
  </si>
  <si>
    <t>171/145</t>
  </si>
  <si>
    <t>4200170241</t>
  </si>
  <si>
    <t>400233472</t>
  </si>
  <si>
    <t>104748</t>
  </si>
  <si>
    <t>4200170503</t>
  </si>
  <si>
    <t>400233889</t>
  </si>
  <si>
    <t>104731</t>
  </si>
  <si>
    <t>0095476504</t>
  </si>
  <si>
    <t>4200171393</t>
  </si>
  <si>
    <t>400234997</t>
  </si>
  <si>
    <t>0095476503</t>
  </si>
  <si>
    <t>4200171284</t>
  </si>
  <si>
    <t>400235151</t>
  </si>
  <si>
    <t>0095476502</t>
  </si>
  <si>
    <t>4200170908</t>
  </si>
  <si>
    <t>400234414</t>
  </si>
  <si>
    <t>0095476501</t>
  </si>
  <si>
    <t>0095476500</t>
  </si>
  <si>
    <t>0095476499</t>
  </si>
  <si>
    <t>4200170966</t>
  </si>
  <si>
    <t>400234447</t>
  </si>
  <si>
    <t>0095476498</t>
  </si>
  <si>
    <t>4200170315</t>
  </si>
  <si>
    <t>400233603</t>
  </si>
  <si>
    <t>0095476495</t>
  </si>
  <si>
    <t>4200170578</t>
  </si>
  <si>
    <t>400233941</t>
  </si>
  <si>
    <t>0095476494</t>
  </si>
  <si>
    <t>4100009724</t>
  </si>
  <si>
    <t>0095476493</t>
  </si>
  <si>
    <t>4200170975</t>
  </si>
  <si>
    <t>400234948</t>
  </si>
  <si>
    <t>0095476492</t>
  </si>
  <si>
    <t>4200168600</t>
  </si>
  <si>
    <t>400231875</t>
  </si>
  <si>
    <t>0095476491</t>
  </si>
  <si>
    <t>4100009777</t>
  </si>
  <si>
    <t>0095476490</t>
  </si>
  <si>
    <t>4200168681</t>
  </si>
  <si>
    <t>400231829</t>
  </si>
  <si>
    <t>0095476489</t>
  </si>
  <si>
    <t>4200168382</t>
  </si>
  <si>
    <t>400231329</t>
  </si>
  <si>
    <t>0095476256</t>
  </si>
  <si>
    <t>4200167946</t>
  </si>
  <si>
    <t>400230829</t>
  </si>
  <si>
    <t>0095476255</t>
  </si>
  <si>
    <t>4200168017</t>
  </si>
  <si>
    <t>400230888</t>
  </si>
  <si>
    <t>0095475953</t>
  </si>
  <si>
    <t>4200169972</t>
  </si>
  <si>
    <t>400233195</t>
  </si>
  <si>
    <t>0095475952</t>
  </si>
  <si>
    <t>4200168301</t>
  </si>
  <si>
    <t>400231356</t>
  </si>
  <si>
    <t>0095475749</t>
  </si>
  <si>
    <t>4200170605</t>
  </si>
  <si>
    <t>400234058</t>
  </si>
  <si>
    <t>34470256</t>
  </si>
  <si>
    <t>4200170257</t>
  </si>
  <si>
    <t>400233499</t>
  </si>
  <si>
    <t>34470236</t>
  </si>
  <si>
    <t>4200170159</t>
  </si>
  <si>
    <t>400233397</t>
  </si>
  <si>
    <t>34470229</t>
  </si>
  <si>
    <t>4200166309</t>
  </si>
  <si>
    <t>400228934</t>
  </si>
  <si>
    <t>6172063430</t>
  </si>
  <si>
    <t>4200141931</t>
  </si>
  <si>
    <t>400193982</t>
  </si>
  <si>
    <t>102906</t>
  </si>
  <si>
    <t>GRIFOLS MOVACO SA</t>
  </si>
  <si>
    <t>A58426008</t>
  </si>
  <si>
    <t>3416240206</t>
  </si>
  <si>
    <t>4200163670</t>
  </si>
  <si>
    <t>400225970</t>
  </si>
  <si>
    <t>102894</t>
  </si>
  <si>
    <t>DISTRIBUIDORA JOAN SA DISTRIB. JOAN</t>
  </si>
  <si>
    <t>A58846064</t>
  </si>
  <si>
    <t>2017//542899</t>
  </si>
  <si>
    <t>4200169386</t>
  </si>
  <si>
    <t>400232661</t>
  </si>
  <si>
    <t>102890</t>
  </si>
  <si>
    <t>DOUBLET IBERICA SA DOUBLET IBERICA</t>
  </si>
  <si>
    <t>A58890682</t>
  </si>
  <si>
    <t>87164</t>
  </si>
  <si>
    <t>4200166955</t>
  </si>
  <si>
    <t>400229698</t>
  </si>
  <si>
    <t>21707096</t>
  </si>
  <si>
    <t>4200170781</t>
  </si>
  <si>
    <t>400234202</t>
  </si>
  <si>
    <t>21707076</t>
  </si>
  <si>
    <t>4200168847</t>
  </si>
  <si>
    <t>400231774</t>
  </si>
  <si>
    <t>21707029</t>
  </si>
  <si>
    <t>4100009721</t>
  </si>
  <si>
    <t>21706865</t>
  </si>
  <si>
    <t>4200166958</t>
  </si>
  <si>
    <t>400229718</t>
  </si>
  <si>
    <t>21706792</t>
  </si>
  <si>
    <t>4200169368</t>
  </si>
  <si>
    <t>400232292</t>
  </si>
  <si>
    <t>21706786</t>
  </si>
  <si>
    <t>4200167069</t>
  </si>
  <si>
    <t>400229808</t>
  </si>
  <si>
    <t>21706785</t>
  </si>
  <si>
    <t>4200168266</t>
  </si>
  <si>
    <t>400231190</t>
  </si>
  <si>
    <t>335</t>
  </si>
  <si>
    <t>4200169637</t>
  </si>
  <si>
    <t>400232676</t>
  </si>
  <si>
    <t>20170000041056</t>
  </si>
  <si>
    <t>4200142610</t>
  </si>
  <si>
    <t>400205429</t>
  </si>
  <si>
    <t>20170000040904</t>
  </si>
  <si>
    <t>4200132985</t>
  </si>
  <si>
    <t>400203518</t>
  </si>
  <si>
    <t>20170000040902</t>
  </si>
  <si>
    <t>4200131891</t>
  </si>
  <si>
    <t>400182420</t>
  </si>
  <si>
    <t>20170000040817</t>
  </si>
  <si>
    <t>4200163928</t>
  </si>
  <si>
    <t>400226191</t>
  </si>
  <si>
    <t>20170000040813</t>
  </si>
  <si>
    <t>4200162914</t>
  </si>
  <si>
    <t>400225115</t>
  </si>
  <si>
    <t>20170000040763</t>
  </si>
  <si>
    <t>4200170366</t>
  </si>
  <si>
    <t>400233662</t>
  </si>
  <si>
    <t>20170000040760</t>
  </si>
  <si>
    <t>4200160616</t>
  </si>
  <si>
    <t>400222391</t>
  </si>
  <si>
    <t>20170000040758</t>
  </si>
  <si>
    <t>4200153919</t>
  </si>
  <si>
    <t>400214329</t>
  </si>
  <si>
    <t>20170000040755</t>
  </si>
  <si>
    <t>4200154600</t>
  </si>
  <si>
    <t>400215088</t>
  </si>
  <si>
    <t>20170000040752</t>
  </si>
  <si>
    <t>20170000040750</t>
  </si>
  <si>
    <t>4200152391</t>
  </si>
  <si>
    <t>400212504</t>
  </si>
  <si>
    <t>20170000040740</t>
  </si>
  <si>
    <t>4200166586</t>
  </si>
  <si>
    <t>400229247</t>
  </si>
  <si>
    <t>20170000040739</t>
  </si>
  <si>
    <t>4200154864</t>
  </si>
  <si>
    <t>400215375</t>
  </si>
  <si>
    <t>20170000040737</t>
  </si>
  <si>
    <t>4200160283</t>
  </si>
  <si>
    <t>400221950</t>
  </si>
  <si>
    <t>20170000040736</t>
  </si>
  <si>
    <t>4200160261</t>
  </si>
  <si>
    <t>400221921</t>
  </si>
  <si>
    <t>20170000040732</t>
  </si>
  <si>
    <t>4200154959</t>
  </si>
  <si>
    <t>400215513</t>
  </si>
  <si>
    <t>20170000040718</t>
  </si>
  <si>
    <t>4200169913</t>
  </si>
  <si>
    <t>400233105</t>
  </si>
  <si>
    <t>20170000039929</t>
  </si>
  <si>
    <t>4200159121</t>
  </si>
  <si>
    <t>400220574</t>
  </si>
  <si>
    <t>20170000037461</t>
  </si>
  <si>
    <t>4200160298</t>
  </si>
  <si>
    <t>400221983</t>
  </si>
  <si>
    <t>20170000037459</t>
  </si>
  <si>
    <t>4200160292</t>
  </si>
  <si>
    <t>400221967</t>
  </si>
  <si>
    <t>20170000037457</t>
  </si>
  <si>
    <t>4200154859</t>
  </si>
  <si>
    <t>400215369</t>
  </si>
  <si>
    <t>20170000037455</t>
  </si>
  <si>
    <t>4200165749</t>
  </si>
  <si>
    <t>400228295</t>
  </si>
  <si>
    <t>20170000037453</t>
  </si>
  <si>
    <t>4200154854</t>
  </si>
  <si>
    <t>400215367</t>
  </si>
  <si>
    <t>20170000037415</t>
  </si>
  <si>
    <t>4200152399</t>
  </si>
  <si>
    <t>400212516</t>
  </si>
  <si>
    <t>20170000037414</t>
  </si>
  <si>
    <t>4200153720</t>
  </si>
  <si>
    <t>400214092</t>
  </si>
  <si>
    <t>20170000037397</t>
  </si>
  <si>
    <t>4200160297</t>
  </si>
  <si>
    <t>400221980</t>
  </si>
  <si>
    <t>20170000037394</t>
  </si>
  <si>
    <t>4200165831</t>
  </si>
  <si>
    <t>400228365</t>
  </si>
  <si>
    <t>20170000037361</t>
  </si>
  <si>
    <t>20170000037202</t>
  </si>
  <si>
    <t>4200167382</t>
  </si>
  <si>
    <t>400230155</t>
  </si>
  <si>
    <t>9103023888</t>
  </si>
  <si>
    <t>4200170006</t>
  </si>
  <si>
    <t>400233229</t>
  </si>
  <si>
    <t>9103023553</t>
  </si>
  <si>
    <t>9103023552</t>
  </si>
  <si>
    <t>9103022924</t>
  </si>
  <si>
    <t>4200171277</t>
  </si>
  <si>
    <t>400234887</t>
  </si>
  <si>
    <t>9103022148</t>
  </si>
  <si>
    <t>4200169179</t>
  </si>
  <si>
    <t>400233115</t>
  </si>
  <si>
    <t>9103017913</t>
  </si>
  <si>
    <t>4200168632</t>
  </si>
  <si>
    <t>400231604</t>
  </si>
  <si>
    <t>841723161</t>
  </si>
  <si>
    <t>841723150</t>
  </si>
  <si>
    <t>841723147</t>
  </si>
  <si>
    <t>841723145</t>
  </si>
  <si>
    <t>841723137</t>
  </si>
  <si>
    <t>2535DR01993001</t>
  </si>
  <si>
    <t>841723123</t>
  </si>
  <si>
    <t>841723119</t>
  </si>
  <si>
    <t>841723108</t>
  </si>
  <si>
    <t>841721277</t>
  </si>
  <si>
    <t>841721264</t>
  </si>
  <si>
    <t>841721261</t>
  </si>
  <si>
    <t>841721259</t>
  </si>
  <si>
    <t>841721237</t>
  </si>
  <si>
    <t>841721233</t>
  </si>
  <si>
    <t>841721221</t>
  </si>
  <si>
    <t>841721220</t>
  </si>
  <si>
    <t>401210520</t>
  </si>
  <si>
    <t>401210229</t>
  </si>
  <si>
    <t>401208715</t>
  </si>
  <si>
    <t>401207953</t>
  </si>
  <si>
    <t>401207827</t>
  </si>
  <si>
    <t>401207713</t>
  </si>
  <si>
    <t>401207217</t>
  </si>
  <si>
    <t>401207168</t>
  </si>
  <si>
    <t>401204192</t>
  </si>
  <si>
    <t>401204191</t>
  </si>
  <si>
    <t>401204175</t>
  </si>
  <si>
    <t>2635PE00305000</t>
  </si>
  <si>
    <t>401204105</t>
  </si>
  <si>
    <t>401204100</t>
  </si>
  <si>
    <t>401204091</t>
  </si>
  <si>
    <t>401204015</t>
  </si>
  <si>
    <t>401204001</t>
  </si>
  <si>
    <t>401203969</t>
  </si>
  <si>
    <t>401203958</t>
  </si>
  <si>
    <t>37480001869000</t>
  </si>
  <si>
    <t>401203953</t>
  </si>
  <si>
    <t>401203948</t>
  </si>
  <si>
    <t>401203861</t>
  </si>
  <si>
    <t>401203860</t>
  </si>
  <si>
    <t>401203727</t>
  </si>
  <si>
    <t>401203651</t>
  </si>
  <si>
    <t>401203640</t>
  </si>
  <si>
    <t>2535DR00123000</t>
  </si>
  <si>
    <t>401203514</t>
  </si>
  <si>
    <t>401203490</t>
  </si>
  <si>
    <t>401203456</t>
  </si>
  <si>
    <t>401203437</t>
  </si>
  <si>
    <t>401203431</t>
  </si>
  <si>
    <t>2595FA00245001</t>
  </si>
  <si>
    <t>401197383</t>
  </si>
  <si>
    <t>401196493</t>
  </si>
  <si>
    <t>401192689</t>
  </si>
  <si>
    <t>401192063</t>
  </si>
  <si>
    <t>175757</t>
  </si>
  <si>
    <t>9500064331</t>
  </si>
  <si>
    <t>4200171370</t>
  </si>
  <si>
    <t>400235565</t>
  </si>
  <si>
    <t>9500064330</t>
  </si>
  <si>
    <t>4200170721</t>
  </si>
  <si>
    <t>400234186</t>
  </si>
  <si>
    <t>9500064329</t>
  </si>
  <si>
    <t>4200164533</t>
  </si>
  <si>
    <t>400226890</t>
  </si>
  <si>
    <t>9500064142</t>
  </si>
  <si>
    <t>9500064141</t>
  </si>
  <si>
    <t>4200164091</t>
  </si>
  <si>
    <t>400226638</t>
  </si>
  <si>
    <t>9500063980</t>
  </si>
  <si>
    <t>9500063889</t>
  </si>
  <si>
    <t>4200171514</t>
  </si>
  <si>
    <t>400235240</t>
  </si>
  <si>
    <t>9500063888</t>
  </si>
  <si>
    <t>9500063243</t>
  </si>
  <si>
    <t>4200170189</t>
  </si>
  <si>
    <t>400233568</t>
  </si>
  <si>
    <t>102739</t>
  </si>
  <si>
    <t>ALRAVASA SA ALRAVASA S.A.</t>
  </si>
  <si>
    <t>A08722506</t>
  </si>
  <si>
    <t>796</t>
  </si>
  <si>
    <t>4200169539</t>
  </si>
  <si>
    <t>400232540</t>
  </si>
  <si>
    <t>4200170374</t>
  </si>
  <si>
    <t>400233671</t>
  </si>
  <si>
    <t>772</t>
  </si>
  <si>
    <t>4200166002</t>
  </si>
  <si>
    <t>400228570</t>
  </si>
  <si>
    <t>16831</t>
  </si>
  <si>
    <t>4200171867</t>
  </si>
  <si>
    <t>400235696</t>
  </si>
  <si>
    <t>16748</t>
  </si>
  <si>
    <t>4200166537</t>
  </si>
  <si>
    <t>400229196</t>
  </si>
  <si>
    <t>16685</t>
  </si>
  <si>
    <t>4200168422</t>
  </si>
  <si>
    <t>400231375</t>
  </si>
  <si>
    <t>16601</t>
  </si>
  <si>
    <t>4200169148</t>
  </si>
  <si>
    <t>400233120</t>
  </si>
  <si>
    <t>002040723</t>
  </si>
  <si>
    <t>4100009836</t>
  </si>
  <si>
    <t>002040047</t>
  </si>
  <si>
    <t>4200171218</t>
  </si>
  <si>
    <t>400234884</t>
  </si>
  <si>
    <t>002036720</t>
  </si>
  <si>
    <t>4200159810</t>
  </si>
  <si>
    <t>400221387</t>
  </si>
  <si>
    <t>002032900</t>
  </si>
  <si>
    <t>4200169569</t>
  </si>
  <si>
    <t>400232594</t>
  </si>
  <si>
    <t>002031776</t>
  </si>
  <si>
    <t>4200168750</t>
  </si>
  <si>
    <t>400231672</t>
  </si>
  <si>
    <t>002031775</t>
  </si>
  <si>
    <t>4200168813</t>
  </si>
  <si>
    <t>400231735</t>
  </si>
  <si>
    <t>676544 RI</t>
  </si>
  <si>
    <t>4200170174</t>
  </si>
  <si>
    <t>400233409</t>
  </si>
  <si>
    <t>676238 RI</t>
  </si>
  <si>
    <t>4200171241</t>
  </si>
  <si>
    <t>400235282</t>
  </si>
  <si>
    <t>676237 RI</t>
  </si>
  <si>
    <t>4200170370</t>
  </si>
  <si>
    <t>400235438</t>
  </si>
  <si>
    <t>676236 RI</t>
  </si>
  <si>
    <t>4200169327</t>
  </si>
  <si>
    <t>400232530</t>
  </si>
  <si>
    <t>675955 RI</t>
  </si>
  <si>
    <t>4200171237</t>
  </si>
  <si>
    <t>400234832</t>
  </si>
  <si>
    <t>675654 RI</t>
  </si>
  <si>
    <t>4200171174</t>
  </si>
  <si>
    <t>400234889</t>
  </si>
  <si>
    <t>675653 RI</t>
  </si>
  <si>
    <t>4200170645</t>
  </si>
  <si>
    <t>400234041</t>
  </si>
  <si>
    <t>675301 RI</t>
  </si>
  <si>
    <t>4200171146</t>
  </si>
  <si>
    <t>400234703</t>
  </si>
  <si>
    <t>675300 RI</t>
  </si>
  <si>
    <t>4200170865</t>
  </si>
  <si>
    <t>400234598</t>
  </si>
  <si>
    <t>675299 RI</t>
  </si>
  <si>
    <t>4200170047</t>
  </si>
  <si>
    <t>400234023</t>
  </si>
  <si>
    <t>675298 RI</t>
  </si>
  <si>
    <t>4200170674</t>
  </si>
  <si>
    <t>400234189</t>
  </si>
  <si>
    <t>675296 RI</t>
  </si>
  <si>
    <t>4200170059</t>
  </si>
  <si>
    <t>400233327</t>
  </si>
  <si>
    <t>675170 RI</t>
  </si>
  <si>
    <t>674466 RI</t>
  </si>
  <si>
    <t>4200167116</t>
  </si>
  <si>
    <t>400230486</t>
  </si>
  <si>
    <t>674130 RI</t>
  </si>
  <si>
    <t>4200169743</t>
  </si>
  <si>
    <t>400232846</t>
  </si>
  <si>
    <t>674122 RI</t>
  </si>
  <si>
    <t>4200167535</t>
  </si>
  <si>
    <t>400230367</t>
  </si>
  <si>
    <t>673947 RI</t>
  </si>
  <si>
    <t>4200169792</t>
  </si>
  <si>
    <t>400232952</t>
  </si>
  <si>
    <t>673403 RI</t>
  </si>
  <si>
    <t>4200167257</t>
  </si>
  <si>
    <t>400231140</t>
  </si>
  <si>
    <t>102684</t>
  </si>
  <si>
    <t>INST AUDITIVO ESPAÑOL SA</t>
  </si>
  <si>
    <t>A08414005</t>
  </si>
  <si>
    <t>171587</t>
  </si>
  <si>
    <t>4200170453</t>
  </si>
  <si>
    <t>400233938</t>
  </si>
  <si>
    <t>FVR201714012697</t>
  </si>
  <si>
    <t>4200152947</t>
  </si>
  <si>
    <t>400213184</t>
  </si>
  <si>
    <t>FVR201714012695</t>
  </si>
  <si>
    <t>4200171006</t>
  </si>
  <si>
    <t>400234499</t>
  </si>
  <si>
    <t>FVR201714012694</t>
  </si>
  <si>
    <t>4200170339</t>
  </si>
  <si>
    <t>400233626</t>
  </si>
  <si>
    <t>FVR201714012693</t>
  </si>
  <si>
    <t>4200170343</t>
  </si>
  <si>
    <t>400233632</t>
  </si>
  <si>
    <t>FVR201714012209</t>
  </si>
  <si>
    <t>4200166039</t>
  </si>
  <si>
    <t>400228617</t>
  </si>
  <si>
    <t>FVR201714011931</t>
  </si>
  <si>
    <t>FVR201714011930</t>
  </si>
  <si>
    <t>FVR201714011914</t>
  </si>
  <si>
    <t>FVR201714011913</t>
  </si>
  <si>
    <t>FVR201714011902</t>
  </si>
  <si>
    <t>FVR201714011868</t>
  </si>
  <si>
    <t>FVR201714011867</t>
  </si>
  <si>
    <t>FVR201714011866</t>
  </si>
  <si>
    <t>FA1703926</t>
  </si>
  <si>
    <t>4200169108</t>
  </si>
  <si>
    <t>400232103</t>
  </si>
  <si>
    <t>FA1703925</t>
  </si>
  <si>
    <t>4200169983</t>
  </si>
  <si>
    <t>400233206</t>
  </si>
  <si>
    <t>FA1703868</t>
  </si>
  <si>
    <t>4200170192</t>
  </si>
  <si>
    <t>400233575</t>
  </si>
  <si>
    <t>102577</t>
  </si>
  <si>
    <t>MAS QUE VIDEO PROFESIONAL SA MAS QU</t>
  </si>
  <si>
    <t>A60573276</t>
  </si>
  <si>
    <t>FV173812</t>
  </si>
  <si>
    <t>4200168918</t>
  </si>
  <si>
    <t>400231840</t>
  </si>
  <si>
    <t>FV173541</t>
  </si>
  <si>
    <t>4200165008</t>
  </si>
  <si>
    <t>400228847</t>
  </si>
  <si>
    <t>VFVR17-000236</t>
  </si>
  <si>
    <t>4200167472</t>
  </si>
  <si>
    <t>400230361</t>
  </si>
  <si>
    <t>645551</t>
  </si>
  <si>
    <t>4200170373</t>
  </si>
  <si>
    <t>400233670</t>
  </si>
  <si>
    <t>645484</t>
  </si>
  <si>
    <t>4200170132</t>
  </si>
  <si>
    <t>400233363</t>
  </si>
  <si>
    <t>645106</t>
  </si>
  <si>
    <t>4200169487</t>
  </si>
  <si>
    <t>400233142</t>
  </si>
  <si>
    <t>211217110140</t>
  </si>
  <si>
    <t>4200166782</t>
  </si>
  <si>
    <t>400229451</t>
  </si>
  <si>
    <t>61244626</t>
  </si>
  <si>
    <t>4200170890</t>
  </si>
  <si>
    <t>400235108</t>
  </si>
  <si>
    <t>61244595</t>
  </si>
  <si>
    <t>4200166988</t>
  </si>
  <si>
    <t>400235032</t>
  </si>
  <si>
    <t>61243458</t>
  </si>
  <si>
    <t>61241612</t>
  </si>
  <si>
    <t>102485</t>
  </si>
  <si>
    <t>IESMAT-INSTRUM.ESPECIFICA MAT.-SA</t>
  </si>
  <si>
    <t>A84330133</t>
  </si>
  <si>
    <t>FS2006549</t>
  </si>
  <si>
    <t>4200169493</t>
  </si>
  <si>
    <t>400232595</t>
  </si>
  <si>
    <t>FS2006548</t>
  </si>
  <si>
    <t>4200169499</t>
  </si>
  <si>
    <t>400232720</t>
  </si>
  <si>
    <t>S0121726778</t>
  </si>
  <si>
    <t>4200171800</t>
  </si>
  <si>
    <t>400235642</t>
  </si>
  <si>
    <t>S0121726672</t>
  </si>
  <si>
    <t>4200169663</t>
  </si>
  <si>
    <t>400232744</t>
  </si>
  <si>
    <t>S0121726034</t>
  </si>
  <si>
    <t>4200169118</t>
  </si>
  <si>
    <t>400232968</t>
  </si>
  <si>
    <t>S0121726033</t>
  </si>
  <si>
    <t>4200169068</t>
  </si>
  <si>
    <t>400232958</t>
  </si>
  <si>
    <t>S0121725405</t>
  </si>
  <si>
    <t>S0121725403</t>
  </si>
  <si>
    <t>4200165650</t>
  </si>
  <si>
    <t>400231391</t>
  </si>
  <si>
    <t>S0121725402</t>
  </si>
  <si>
    <t>S0121724758</t>
  </si>
  <si>
    <t>4200167673</t>
  </si>
  <si>
    <t>400230695</t>
  </si>
  <si>
    <t>247328</t>
  </si>
  <si>
    <t>4200166628</t>
  </si>
  <si>
    <t>400230477</t>
  </si>
  <si>
    <t>247315</t>
  </si>
  <si>
    <t>4200169607</t>
  </si>
  <si>
    <t>400232672</t>
  </si>
  <si>
    <t>FV+329209</t>
  </si>
  <si>
    <t>4200169662</t>
  </si>
  <si>
    <t>400232698</t>
  </si>
  <si>
    <t>FV+329075</t>
  </si>
  <si>
    <t>4100009827</t>
  </si>
  <si>
    <t>FV+329074</t>
  </si>
  <si>
    <t>FV+329073</t>
  </si>
  <si>
    <t>FV+329072</t>
  </si>
  <si>
    <t>4200169281</t>
  </si>
  <si>
    <t>400232167</t>
  </si>
  <si>
    <t>FV+328914</t>
  </si>
  <si>
    <t>4200170539</t>
  </si>
  <si>
    <t>400233891</t>
  </si>
  <si>
    <t>FV+328913</t>
  </si>
  <si>
    <t>FV+328912</t>
  </si>
  <si>
    <t>4200168993</t>
  </si>
  <si>
    <t>400232197</t>
  </si>
  <si>
    <t>FV+328911</t>
  </si>
  <si>
    <t>FV+328910</t>
  </si>
  <si>
    <t>4200169427</t>
  </si>
  <si>
    <t>400232363</t>
  </si>
  <si>
    <t>FV+328909</t>
  </si>
  <si>
    <t>4200169738</t>
  </si>
  <si>
    <t>400232850</t>
  </si>
  <si>
    <t>FV+328734</t>
  </si>
  <si>
    <t>4200170873</t>
  </si>
  <si>
    <t>400234600</t>
  </si>
  <si>
    <t>FV+328652</t>
  </si>
  <si>
    <t>4200168629</t>
  </si>
  <si>
    <t>400231608</t>
  </si>
  <si>
    <t>FV+328382</t>
  </si>
  <si>
    <t>4100009747</t>
  </si>
  <si>
    <t>FV+328380</t>
  </si>
  <si>
    <t>4200168806</t>
  </si>
  <si>
    <t>400231731</t>
  </si>
  <si>
    <t>FV+328379</t>
  </si>
  <si>
    <t>FV+328378</t>
  </si>
  <si>
    <t>4200167177</t>
  </si>
  <si>
    <t>400229929</t>
  </si>
  <si>
    <t>FV+328376</t>
  </si>
  <si>
    <t>79261</t>
  </si>
  <si>
    <t>4200171667</t>
  </si>
  <si>
    <t>400235426</t>
  </si>
  <si>
    <t>78775</t>
  </si>
  <si>
    <t>11706752</t>
  </si>
  <si>
    <t>4200170611</t>
  </si>
  <si>
    <t>400233979</t>
  </si>
  <si>
    <t>11706740</t>
  </si>
  <si>
    <t>4200170490</t>
  </si>
  <si>
    <t>400233833</t>
  </si>
  <si>
    <t>102297</t>
  </si>
  <si>
    <t>ACUNTIA SA</t>
  </si>
  <si>
    <t>A80644081</t>
  </si>
  <si>
    <t>4642</t>
  </si>
  <si>
    <t>4200163297</t>
  </si>
  <si>
    <t>400225574</t>
  </si>
  <si>
    <t>17001523</t>
  </si>
  <si>
    <t>102247</t>
  </si>
  <si>
    <t>INFOREIN SA INFOREIN SA</t>
  </si>
  <si>
    <t>A78327350</t>
  </si>
  <si>
    <t>2017/CB/2430</t>
  </si>
  <si>
    <t>4200169633</t>
  </si>
  <si>
    <t>400232671</t>
  </si>
  <si>
    <t>2017/CB/2416</t>
  </si>
  <si>
    <t>4200168996</t>
  </si>
  <si>
    <t>400231904</t>
  </si>
  <si>
    <t>2017/CB/2415</t>
  </si>
  <si>
    <t>4200169641</t>
  </si>
  <si>
    <t>400232685</t>
  </si>
  <si>
    <t>FV1712533</t>
  </si>
  <si>
    <t>4200170801</t>
  </si>
  <si>
    <t>400234269</t>
  </si>
  <si>
    <t>FV1712532</t>
  </si>
  <si>
    <t>4200169989</t>
  </si>
  <si>
    <t>400233287</t>
  </si>
  <si>
    <t>FV1712391</t>
  </si>
  <si>
    <t>4200170386</t>
  </si>
  <si>
    <t>400234206</t>
  </si>
  <si>
    <t>FV1712390</t>
  </si>
  <si>
    <t>FR1700220</t>
  </si>
  <si>
    <t>4200170217</t>
  </si>
  <si>
    <t>400233456</t>
  </si>
  <si>
    <t>FR1700219</t>
  </si>
  <si>
    <t>4200168438</t>
  </si>
  <si>
    <t>400232514</t>
  </si>
  <si>
    <t>102181</t>
  </si>
  <si>
    <t>TRANSPARK SL</t>
  </si>
  <si>
    <t>B08625972</t>
  </si>
  <si>
    <t>4200170459</t>
  </si>
  <si>
    <t>400233795</t>
  </si>
  <si>
    <t>12434</t>
  </si>
  <si>
    <t>4200171311</t>
  </si>
  <si>
    <t>400234900</t>
  </si>
  <si>
    <t>12395</t>
  </si>
  <si>
    <t>4200146740</t>
  </si>
  <si>
    <t>400199516</t>
  </si>
  <si>
    <t>11664</t>
  </si>
  <si>
    <t>4200167305</t>
  </si>
  <si>
    <t>400231040</t>
  </si>
  <si>
    <t>11586</t>
  </si>
  <si>
    <t>4200167105</t>
  </si>
  <si>
    <t>400231810</t>
  </si>
  <si>
    <t>83455</t>
  </si>
  <si>
    <t>4200171599</t>
  </si>
  <si>
    <t>400235311</t>
  </si>
  <si>
    <t>83273</t>
  </si>
  <si>
    <t>4200167929</t>
  </si>
  <si>
    <t>400232937</t>
  </si>
  <si>
    <t>102128</t>
  </si>
  <si>
    <t>GUSI CONSUM SL</t>
  </si>
  <si>
    <t>B59946418</t>
  </si>
  <si>
    <t>17003518</t>
  </si>
  <si>
    <t>4200171032</t>
  </si>
  <si>
    <t>400234544</t>
  </si>
  <si>
    <t>0003038</t>
  </si>
  <si>
    <t>4200166052</t>
  </si>
  <si>
    <t>400228629</t>
  </si>
  <si>
    <t>102074</t>
  </si>
  <si>
    <t>DEXTROMEDICA SL</t>
  </si>
  <si>
    <t>B46149555</t>
  </si>
  <si>
    <t>FVSER17-0228</t>
  </si>
  <si>
    <t>4200171086</t>
  </si>
  <si>
    <t>400234610</t>
  </si>
  <si>
    <t>102038</t>
  </si>
  <si>
    <t>AEROBIC AND FITNESS SL</t>
  </si>
  <si>
    <t>B59202432</t>
  </si>
  <si>
    <t>FA1707908</t>
  </si>
  <si>
    <t>4200171073</t>
  </si>
  <si>
    <t>38490001722004</t>
  </si>
  <si>
    <t>614009684</t>
  </si>
  <si>
    <t>4200168809</t>
  </si>
  <si>
    <t>400231732</t>
  </si>
  <si>
    <t>614009677</t>
  </si>
  <si>
    <t>4602</t>
  </si>
  <si>
    <t>4200171897</t>
  </si>
  <si>
    <t>400235762</t>
  </si>
  <si>
    <t>4584</t>
  </si>
  <si>
    <t>4200170688</t>
  </si>
  <si>
    <t>400234187</t>
  </si>
  <si>
    <t>4552</t>
  </si>
  <si>
    <t>4100009813</t>
  </si>
  <si>
    <t>4537</t>
  </si>
  <si>
    <t>4200169252</t>
  </si>
  <si>
    <t>400232190</t>
  </si>
  <si>
    <t>4536</t>
  </si>
  <si>
    <t>4200169207</t>
  </si>
  <si>
    <t>400232109</t>
  </si>
  <si>
    <t>4532</t>
  </si>
  <si>
    <t>4200168646</t>
  </si>
  <si>
    <t>400231605</t>
  </si>
  <si>
    <t>4529</t>
  </si>
  <si>
    <t>4200171300</t>
  </si>
  <si>
    <t>400234868</t>
  </si>
  <si>
    <t>4524</t>
  </si>
  <si>
    <t>4200170566</t>
  </si>
  <si>
    <t>400234053</t>
  </si>
  <si>
    <t>4522</t>
  </si>
  <si>
    <t>4200165969</t>
  </si>
  <si>
    <t>400233425</t>
  </si>
  <si>
    <t>4515</t>
  </si>
  <si>
    <t>4200167656</t>
  </si>
  <si>
    <t>400230512</t>
  </si>
  <si>
    <t>4510</t>
  </si>
  <si>
    <t>4100009794</t>
  </si>
  <si>
    <t>4498</t>
  </si>
  <si>
    <t>4200169003</t>
  </si>
  <si>
    <t>400231925</t>
  </si>
  <si>
    <t>4452</t>
  </si>
  <si>
    <t>4444</t>
  </si>
  <si>
    <t>4200169548</t>
  </si>
  <si>
    <t>400232798</t>
  </si>
  <si>
    <t>4440</t>
  </si>
  <si>
    <t>4200167539</t>
  </si>
  <si>
    <t>400230336</t>
  </si>
  <si>
    <t>4411</t>
  </si>
  <si>
    <t>4200169235</t>
  </si>
  <si>
    <t>400232287</t>
  </si>
  <si>
    <t>4404</t>
  </si>
  <si>
    <t>4200169326</t>
  </si>
  <si>
    <t>400232533</t>
  </si>
  <si>
    <t>4369</t>
  </si>
  <si>
    <t>4348</t>
  </si>
  <si>
    <t>4347</t>
  </si>
  <si>
    <t>4338</t>
  </si>
  <si>
    <t>4265</t>
  </si>
  <si>
    <t>4200167109</t>
  </si>
  <si>
    <t>400231139</t>
  </si>
  <si>
    <t>4264</t>
  </si>
  <si>
    <t>4200168019</t>
  </si>
  <si>
    <t>400230893</t>
  </si>
  <si>
    <t>4178</t>
  </si>
  <si>
    <t>4166</t>
  </si>
  <si>
    <t>4200167122</t>
  </si>
  <si>
    <t>400229860</t>
  </si>
  <si>
    <t>4131</t>
  </si>
  <si>
    <t>4200166857</t>
  </si>
  <si>
    <t>400229856</t>
  </si>
  <si>
    <t>58</t>
  </si>
  <si>
    <t>4200169986</t>
  </si>
  <si>
    <t>400233302</t>
  </si>
  <si>
    <t>55</t>
  </si>
  <si>
    <t>4200170977</t>
  </si>
  <si>
    <t>400234790</t>
  </si>
  <si>
    <t>2041</t>
  </si>
  <si>
    <t>4200166065</t>
  </si>
  <si>
    <t>400228654</t>
  </si>
  <si>
    <t>2040</t>
  </si>
  <si>
    <t>4200165022</t>
  </si>
  <si>
    <t>400227409</t>
  </si>
  <si>
    <t>61000400998</t>
  </si>
  <si>
    <t>4200170718</t>
  </si>
  <si>
    <t>400234795</t>
  </si>
  <si>
    <t>61000400997</t>
  </si>
  <si>
    <t>4200171307</t>
  </si>
  <si>
    <t>400234895</t>
  </si>
  <si>
    <t>61000400996</t>
  </si>
  <si>
    <t>4200170826</t>
  </si>
  <si>
    <t>400234344</t>
  </si>
  <si>
    <t>61000400995</t>
  </si>
  <si>
    <t>4200169707</t>
  </si>
  <si>
    <t>400233602</t>
  </si>
  <si>
    <t>61000400956</t>
  </si>
  <si>
    <t>4200170219</t>
  </si>
  <si>
    <t>400233520</t>
  </si>
  <si>
    <t>61000400955</t>
  </si>
  <si>
    <t>4200170559</t>
  </si>
  <si>
    <t>400234228</t>
  </si>
  <si>
    <t>61000400954</t>
  </si>
  <si>
    <t>61000400812</t>
  </si>
  <si>
    <t>4200170155</t>
  </si>
  <si>
    <t>400233394</t>
  </si>
  <si>
    <t>61000400790</t>
  </si>
  <si>
    <t>4200169472</t>
  </si>
  <si>
    <t>400233226</t>
  </si>
  <si>
    <t>61000400763</t>
  </si>
  <si>
    <t>4200169145</t>
  </si>
  <si>
    <t>400232544</t>
  </si>
  <si>
    <t>2017/FV/302623</t>
  </si>
  <si>
    <t>2017/FV/302524</t>
  </si>
  <si>
    <t>4200170929</t>
  </si>
  <si>
    <t>400235031</t>
  </si>
  <si>
    <t>FAC-BCN17-02536</t>
  </si>
  <si>
    <t>4200158055</t>
  </si>
  <si>
    <t>400219055</t>
  </si>
  <si>
    <t>FAC-BCN17-02534</t>
  </si>
  <si>
    <t>FAC-BCN17-02532</t>
  </si>
  <si>
    <t>FAC-BCN17-02531</t>
  </si>
  <si>
    <t>4200165859</t>
  </si>
  <si>
    <t>400228411</t>
  </si>
  <si>
    <t>FAC-BCN17-02530</t>
  </si>
  <si>
    <t>FAC-BCN17-02529</t>
  </si>
  <si>
    <t>FAC-BCN17-02528</t>
  </si>
  <si>
    <t>FAC-BCN17-02527</t>
  </si>
  <si>
    <t>FAC-BCN17-02525</t>
  </si>
  <si>
    <t>4200155943</t>
  </si>
  <si>
    <t>400216652</t>
  </si>
  <si>
    <t>FAC-BCN17-02524</t>
  </si>
  <si>
    <t>FAC-BCN17-02523</t>
  </si>
  <si>
    <t>7071544773</t>
  </si>
  <si>
    <t>4200170669</t>
  </si>
  <si>
    <t>400234759</t>
  </si>
  <si>
    <t>7071542198</t>
  </si>
  <si>
    <t>4200168219</t>
  </si>
  <si>
    <t>400231183</t>
  </si>
  <si>
    <t>7071538800</t>
  </si>
  <si>
    <t>4200170507</t>
  </si>
  <si>
    <t>400233888</t>
  </si>
  <si>
    <t>7071537310</t>
  </si>
  <si>
    <t>4200168628</t>
  </si>
  <si>
    <t>400231609</t>
  </si>
  <si>
    <t>7071530475</t>
  </si>
  <si>
    <t>4200168378</t>
  </si>
  <si>
    <t>400231903</t>
  </si>
  <si>
    <t>156</t>
  </si>
  <si>
    <t>155</t>
  </si>
  <si>
    <t>154</t>
  </si>
  <si>
    <t>153</t>
  </si>
  <si>
    <t>152</t>
  </si>
  <si>
    <t>150</t>
  </si>
  <si>
    <t>149</t>
  </si>
  <si>
    <t>148</t>
  </si>
  <si>
    <t>147</t>
  </si>
  <si>
    <t>146</t>
  </si>
  <si>
    <t>143</t>
  </si>
  <si>
    <t>142</t>
  </si>
  <si>
    <t>140</t>
  </si>
  <si>
    <t>139</t>
  </si>
  <si>
    <t>138</t>
  </si>
  <si>
    <t>137</t>
  </si>
  <si>
    <t>133</t>
  </si>
  <si>
    <t>132</t>
  </si>
  <si>
    <t>9500106747</t>
  </si>
  <si>
    <t>4200169630</t>
  </si>
  <si>
    <t>400232660</t>
  </si>
  <si>
    <t>21714698</t>
  </si>
  <si>
    <t>4200170917</t>
  </si>
  <si>
    <t>400234403</t>
  </si>
  <si>
    <t>21714342</t>
  </si>
  <si>
    <t>4200167131</t>
  </si>
  <si>
    <t>400229872</t>
  </si>
  <si>
    <t>101506</t>
  </si>
  <si>
    <t>BASTOS MEDICAL SL MEDICAL EXPRESS</t>
  </si>
  <si>
    <t>B61566006</t>
  </si>
  <si>
    <t>17/170896</t>
  </si>
  <si>
    <t>4200171396</t>
  </si>
  <si>
    <t>400235035</t>
  </si>
  <si>
    <t>17/168511</t>
  </si>
  <si>
    <t>4200169654</t>
  </si>
  <si>
    <t>400232692</t>
  </si>
  <si>
    <t>101469</t>
  </si>
  <si>
    <t>MICROCAYA SL</t>
  </si>
  <si>
    <t>B48997332</t>
  </si>
  <si>
    <t>2017//3014</t>
  </si>
  <si>
    <t>4200163965</t>
  </si>
  <si>
    <t>400227105</t>
  </si>
  <si>
    <t>17046243</t>
  </si>
  <si>
    <t>17045789</t>
  </si>
  <si>
    <t>4200168601</t>
  </si>
  <si>
    <t>400231629</t>
  </si>
  <si>
    <t>17045671</t>
  </si>
  <si>
    <t>17045164</t>
  </si>
  <si>
    <t>4200168958</t>
  </si>
  <si>
    <t>400231902</t>
  </si>
  <si>
    <t>17043788</t>
  </si>
  <si>
    <t>4200168321</t>
  </si>
  <si>
    <t>400231466</t>
  </si>
  <si>
    <t>17043625</t>
  </si>
  <si>
    <t>4200167738</t>
  </si>
  <si>
    <t>400230585</t>
  </si>
  <si>
    <t>17043341</t>
  </si>
  <si>
    <t>4200164256</t>
  </si>
  <si>
    <t>400226673</t>
  </si>
  <si>
    <t>17070354</t>
  </si>
  <si>
    <t>17070352</t>
  </si>
  <si>
    <t>17070295</t>
  </si>
  <si>
    <t>17070281</t>
  </si>
  <si>
    <t>17070124</t>
  </si>
  <si>
    <t>17068400</t>
  </si>
  <si>
    <t>37880001127000</t>
  </si>
  <si>
    <t>17068260</t>
  </si>
  <si>
    <t>17068237</t>
  </si>
  <si>
    <t>17068165</t>
  </si>
  <si>
    <t>4200163396</t>
  </si>
  <si>
    <t>400226068</t>
  </si>
  <si>
    <t>4043</t>
  </si>
  <si>
    <t>4200162505</t>
  </si>
  <si>
    <t>400224569</t>
  </si>
  <si>
    <t>4030</t>
  </si>
  <si>
    <t>4200159500</t>
  </si>
  <si>
    <t>400221243</t>
  </si>
  <si>
    <t>4027</t>
  </si>
  <si>
    <t>4200169562</t>
  </si>
  <si>
    <t>400232597</t>
  </si>
  <si>
    <t>4200159207</t>
  </si>
  <si>
    <t>400220715</t>
  </si>
  <si>
    <t>4022</t>
  </si>
  <si>
    <t>4200167609</t>
  </si>
  <si>
    <t>400231247</t>
  </si>
  <si>
    <t>004090</t>
  </si>
  <si>
    <t>4200165921</t>
  </si>
  <si>
    <t>400228463</t>
  </si>
  <si>
    <t>004089</t>
  </si>
  <si>
    <t>4200166217</t>
  </si>
  <si>
    <t>400228829</t>
  </si>
  <si>
    <t>004084</t>
  </si>
  <si>
    <t>4200170095</t>
  </si>
  <si>
    <t>400233809</t>
  </si>
  <si>
    <t>004083</t>
  </si>
  <si>
    <t>004080</t>
  </si>
  <si>
    <t>4200170108</t>
  </si>
  <si>
    <t>400233337</t>
  </si>
  <si>
    <t>004055</t>
  </si>
  <si>
    <t>4200170212</t>
  </si>
  <si>
    <t>400233450</t>
  </si>
  <si>
    <t>004046</t>
  </si>
  <si>
    <t>4200169614</t>
  </si>
  <si>
    <t>400232647</t>
  </si>
  <si>
    <t>004042</t>
  </si>
  <si>
    <t>004029</t>
  </si>
  <si>
    <t>4200162146</t>
  </si>
  <si>
    <t>400224196</t>
  </si>
  <si>
    <t>00004034-7</t>
  </si>
  <si>
    <t>00004031-7</t>
  </si>
  <si>
    <t>00004029-7</t>
  </si>
  <si>
    <t>00004027-7</t>
  </si>
  <si>
    <t>00003962-7</t>
  </si>
  <si>
    <t>28</t>
  </si>
  <si>
    <t>4200170805</t>
  </si>
  <si>
    <t>400234357</t>
  </si>
  <si>
    <t>4003848</t>
  </si>
  <si>
    <t>4003847</t>
  </si>
  <si>
    <t>4003846</t>
  </si>
  <si>
    <t>4003845</t>
  </si>
  <si>
    <t>4003844</t>
  </si>
  <si>
    <t>4200166627</t>
  </si>
  <si>
    <t>2635ED00308000</t>
  </si>
  <si>
    <t>400229292</t>
  </si>
  <si>
    <t>4003843</t>
  </si>
  <si>
    <t>4200168185</t>
  </si>
  <si>
    <t>400231079</t>
  </si>
  <si>
    <t>4003842</t>
  </si>
  <si>
    <t>4200171210</t>
  </si>
  <si>
    <t>400234774</t>
  </si>
  <si>
    <t>4003841</t>
  </si>
  <si>
    <t>4003840</t>
  </si>
  <si>
    <t>4003824</t>
  </si>
  <si>
    <t>4200116865</t>
  </si>
  <si>
    <t>400158819</t>
  </si>
  <si>
    <t>4003811</t>
  </si>
  <si>
    <t>4003806</t>
  </si>
  <si>
    <t>4003796</t>
  </si>
  <si>
    <t>4003793</t>
  </si>
  <si>
    <t>4003792</t>
  </si>
  <si>
    <t>4003791</t>
  </si>
  <si>
    <t>4003790</t>
  </si>
  <si>
    <t>101197</t>
  </si>
  <si>
    <t>TECHNICAL SUPPORT IN NETWORK SL TEC</t>
  </si>
  <si>
    <t>B62240551</t>
  </si>
  <si>
    <t>2017187</t>
  </si>
  <si>
    <t>4200170667</t>
  </si>
  <si>
    <t>400234218</t>
  </si>
  <si>
    <t>2017186</t>
  </si>
  <si>
    <t>4200170249</t>
  </si>
  <si>
    <t>400233734</t>
  </si>
  <si>
    <t>2017185</t>
  </si>
  <si>
    <t>4200167784</t>
  </si>
  <si>
    <t>400230734</t>
  </si>
  <si>
    <t>2017184</t>
  </si>
  <si>
    <t>4200167574</t>
  </si>
  <si>
    <t>400230385</t>
  </si>
  <si>
    <t>2017183</t>
  </si>
  <si>
    <t>4200166694</t>
  </si>
  <si>
    <t>400229366</t>
  </si>
  <si>
    <t>2017182</t>
  </si>
  <si>
    <t>4200166690</t>
  </si>
  <si>
    <t>400229363</t>
  </si>
  <si>
    <t>2017181</t>
  </si>
  <si>
    <t>4200166306</t>
  </si>
  <si>
    <t>400228932</t>
  </si>
  <si>
    <t>2017180</t>
  </si>
  <si>
    <t>2017179</t>
  </si>
  <si>
    <t>4200171578</t>
  </si>
  <si>
    <t>400235271</t>
  </si>
  <si>
    <t>2017178</t>
  </si>
  <si>
    <t>4200169747</t>
  </si>
  <si>
    <t>400232836</t>
  </si>
  <si>
    <t>2017177</t>
  </si>
  <si>
    <t>4200169052</t>
  </si>
  <si>
    <t>400231978</t>
  </si>
  <si>
    <t>442M2</t>
  </si>
  <si>
    <t>438M2</t>
  </si>
  <si>
    <t>437M2</t>
  </si>
  <si>
    <t>428M2</t>
  </si>
  <si>
    <t>139H2</t>
  </si>
  <si>
    <t>101113</t>
  </si>
  <si>
    <t>VEOLIA WATER SYSTEMS IBERICA SL</t>
  </si>
  <si>
    <t>B81502502</t>
  </si>
  <si>
    <t>17000982 US 01750</t>
  </si>
  <si>
    <t>4200162786</t>
  </si>
  <si>
    <t>400224856</t>
  </si>
  <si>
    <t>56W2</t>
  </si>
  <si>
    <t>54W2</t>
  </si>
  <si>
    <t>50W2</t>
  </si>
  <si>
    <t>259Z2</t>
  </si>
  <si>
    <t>258Z2</t>
  </si>
  <si>
    <t>257Z2</t>
  </si>
  <si>
    <t>256Z2</t>
  </si>
  <si>
    <t>224Z2</t>
  </si>
  <si>
    <t>223Z2</t>
  </si>
  <si>
    <t>222Z2</t>
  </si>
  <si>
    <t>101005</t>
  </si>
  <si>
    <t>INSTALACIONES TECNICAS GABPLUS SL I</t>
  </si>
  <si>
    <t>B64729098</t>
  </si>
  <si>
    <t>4200170250</t>
  </si>
  <si>
    <t>400233721</t>
  </si>
  <si>
    <t>17044</t>
  </si>
  <si>
    <t>4200169742</t>
  </si>
  <si>
    <t>400232825</t>
  </si>
  <si>
    <t>17043</t>
  </si>
  <si>
    <t>4200169059</t>
  </si>
  <si>
    <t>400231982</t>
  </si>
  <si>
    <t>17042</t>
  </si>
  <si>
    <t>4200168855</t>
  </si>
  <si>
    <t>400231786</t>
  </si>
  <si>
    <t>4200168125</t>
  </si>
  <si>
    <t>400231030</t>
  </si>
  <si>
    <t>17040</t>
  </si>
  <si>
    <t>4200167064</t>
  </si>
  <si>
    <t>400229803</t>
  </si>
  <si>
    <t>17039</t>
  </si>
  <si>
    <t>4200165106</t>
  </si>
  <si>
    <t>400227515</t>
  </si>
  <si>
    <t>17038</t>
  </si>
  <si>
    <t>4200165992</t>
  </si>
  <si>
    <t>400228550</t>
  </si>
  <si>
    <t>17037</t>
  </si>
  <si>
    <t>4200165656</t>
  </si>
  <si>
    <t>400228159</t>
  </si>
  <si>
    <t>17036</t>
  </si>
  <si>
    <t>4200165713</t>
  </si>
  <si>
    <t>400228253</t>
  </si>
  <si>
    <t>17035</t>
  </si>
  <si>
    <t>4200164029</t>
  </si>
  <si>
    <t>400226297</t>
  </si>
  <si>
    <t>17034</t>
  </si>
  <si>
    <t>4200164758</t>
  </si>
  <si>
    <t>400227114</t>
  </si>
  <si>
    <t>17033</t>
  </si>
  <si>
    <t>4200163588</t>
  </si>
  <si>
    <t>400225792</t>
  </si>
  <si>
    <t>17032</t>
  </si>
  <si>
    <t>4200163199</t>
  </si>
  <si>
    <t>400225344</t>
  </si>
  <si>
    <t>710109</t>
  </si>
  <si>
    <t>4200170384</t>
  </si>
  <si>
    <t>400233783</t>
  </si>
  <si>
    <t>710104</t>
  </si>
  <si>
    <t>4200170081</t>
  </si>
  <si>
    <t>400233345</t>
  </si>
  <si>
    <t>710092</t>
  </si>
  <si>
    <t>4200169606</t>
  </si>
  <si>
    <t>400232670</t>
  </si>
  <si>
    <t>710069</t>
  </si>
  <si>
    <t>710068</t>
  </si>
  <si>
    <t>710054</t>
  </si>
  <si>
    <t>4200167754</t>
  </si>
  <si>
    <t>400230682</t>
  </si>
  <si>
    <t>100973</t>
  </si>
  <si>
    <t>REHAB EUROPA SL</t>
  </si>
  <si>
    <t>B63090393</t>
  </si>
  <si>
    <t>66</t>
  </si>
  <si>
    <t>4200167534</t>
  </si>
  <si>
    <t>400230323</t>
  </si>
  <si>
    <t>7784</t>
  </si>
  <si>
    <t>4100009805</t>
  </si>
  <si>
    <t>100927</t>
  </si>
  <si>
    <t>SAFRI REFRIGERACION SL SAFRI REFRIG</t>
  </si>
  <si>
    <t>B62682687</t>
  </si>
  <si>
    <t>6673</t>
  </si>
  <si>
    <t>4200169253</t>
  </si>
  <si>
    <t>400232165</t>
  </si>
  <si>
    <t>6671</t>
  </si>
  <si>
    <t>4200166204</t>
  </si>
  <si>
    <t>400228817</t>
  </si>
  <si>
    <t>6644</t>
  </si>
  <si>
    <t>4200167495</t>
  </si>
  <si>
    <t>400230271</t>
  </si>
  <si>
    <t>6643</t>
  </si>
  <si>
    <t>4200168351</t>
  </si>
  <si>
    <t>400231269</t>
  </si>
  <si>
    <t>6642</t>
  </si>
  <si>
    <t>4200165035</t>
  </si>
  <si>
    <t>400227497</t>
  </si>
  <si>
    <t>6641</t>
  </si>
  <si>
    <t>4200167047</t>
  </si>
  <si>
    <t>400229827</t>
  </si>
  <si>
    <t>6640</t>
  </si>
  <si>
    <t>4200165850</t>
  </si>
  <si>
    <t>400228755</t>
  </si>
  <si>
    <t>6336</t>
  </si>
  <si>
    <t>4200165982</t>
  </si>
  <si>
    <t>400228761</t>
  </si>
  <si>
    <t>2017/A/28008</t>
  </si>
  <si>
    <t>4200171018</t>
  </si>
  <si>
    <t>400234532</t>
  </si>
  <si>
    <t>2017/A/28007</t>
  </si>
  <si>
    <t>4200170938</t>
  </si>
  <si>
    <t>400234448</t>
  </si>
  <si>
    <t>2017/A/28006</t>
  </si>
  <si>
    <t>4200170951</t>
  </si>
  <si>
    <t>400234877</t>
  </si>
  <si>
    <t>2017/A/39680</t>
  </si>
  <si>
    <t>4200171400</t>
  </si>
  <si>
    <t>400235321</t>
  </si>
  <si>
    <t>18774</t>
  </si>
  <si>
    <t>4200169627</t>
  </si>
  <si>
    <t>400232658</t>
  </si>
  <si>
    <t>1703934</t>
  </si>
  <si>
    <t>1703925</t>
  </si>
  <si>
    <t>FCRAL17/00622</t>
  </si>
  <si>
    <t>4200170452</t>
  </si>
  <si>
    <t>400233827</t>
  </si>
  <si>
    <t>2135</t>
  </si>
  <si>
    <t>4200166350</t>
  </si>
  <si>
    <t>400228974</t>
  </si>
  <si>
    <t>4090518801</t>
  </si>
  <si>
    <t>4200168904</t>
  </si>
  <si>
    <t>400231915</t>
  </si>
  <si>
    <t>4090518537</t>
  </si>
  <si>
    <t>4200168893</t>
  </si>
  <si>
    <t>400231918</t>
  </si>
  <si>
    <t>4090518536</t>
  </si>
  <si>
    <t>4200145326</t>
  </si>
  <si>
    <t>400198111</t>
  </si>
  <si>
    <t>4090518535</t>
  </si>
  <si>
    <t>4200169767</t>
  </si>
  <si>
    <t>400232867</t>
  </si>
  <si>
    <t>4090518152</t>
  </si>
  <si>
    <t>4100009748</t>
  </si>
  <si>
    <t>4090518151</t>
  </si>
  <si>
    <t>4100009797</t>
  </si>
  <si>
    <t>4090518150</t>
  </si>
  <si>
    <t>4200167971</t>
  </si>
  <si>
    <t>400230900</t>
  </si>
  <si>
    <t>4090518149</t>
  </si>
  <si>
    <t>4200170518</t>
  </si>
  <si>
    <t>400234099</t>
  </si>
  <si>
    <t>4090518148</t>
  </si>
  <si>
    <t>4200170631</t>
  </si>
  <si>
    <t>400234057</t>
  </si>
  <si>
    <t>4090517631</t>
  </si>
  <si>
    <t>4090517630</t>
  </si>
  <si>
    <t>4200162513</t>
  </si>
  <si>
    <t>400224642</t>
  </si>
  <si>
    <t>4090517629</t>
  </si>
  <si>
    <t>4200169182</t>
  </si>
  <si>
    <t>400232541</t>
  </si>
  <si>
    <t>4090517627</t>
  </si>
  <si>
    <t>4200170402</t>
  </si>
  <si>
    <t>400233806</t>
  </si>
  <si>
    <t>4090517193</t>
  </si>
  <si>
    <t>4200168694</t>
  </si>
  <si>
    <t>400232545</t>
  </si>
  <si>
    <t>4090517192</t>
  </si>
  <si>
    <t>4200168777</t>
  </si>
  <si>
    <t>400231756</t>
  </si>
  <si>
    <t>4090517191</t>
  </si>
  <si>
    <t>4200169971</t>
  </si>
  <si>
    <t>400233724</t>
  </si>
  <si>
    <t>4090517190</t>
  </si>
  <si>
    <t>4200170087</t>
  </si>
  <si>
    <t>400233353</t>
  </si>
  <si>
    <t>4090516802</t>
  </si>
  <si>
    <t>4200169623</t>
  </si>
  <si>
    <t>400232858</t>
  </si>
  <si>
    <t>4090516800</t>
  </si>
  <si>
    <t>4200169026</t>
  </si>
  <si>
    <t>400232041</t>
  </si>
  <si>
    <t>4090516795</t>
  </si>
  <si>
    <t>4200163979</t>
  </si>
  <si>
    <t>400233854</t>
  </si>
  <si>
    <t>4090516794</t>
  </si>
  <si>
    <t>4200170405</t>
  </si>
  <si>
    <t>400233821</t>
  </si>
  <si>
    <t>4090516305</t>
  </si>
  <si>
    <t>4200170028</t>
  </si>
  <si>
    <t>400233283</t>
  </si>
  <si>
    <t>4090516303</t>
  </si>
  <si>
    <t>4200170193</t>
  </si>
  <si>
    <t>400233579</t>
  </si>
  <si>
    <t>4090516301</t>
  </si>
  <si>
    <t>4200167683</t>
  </si>
  <si>
    <t>400230567</t>
  </si>
  <si>
    <t>4090516033</t>
  </si>
  <si>
    <t>4200170618</t>
  </si>
  <si>
    <t>400234015</t>
  </si>
  <si>
    <t>4090515413</t>
  </si>
  <si>
    <t>4200169313</t>
  </si>
  <si>
    <t>400232535</t>
  </si>
  <si>
    <t>4090515404</t>
  </si>
  <si>
    <t>4200169824</t>
  </si>
  <si>
    <t>400232972</t>
  </si>
  <si>
    <t>4090514931</t>
  </si>
  <si>
    <t>4090514927</t>
  </si>
  <si>
    <t>4200167193</t>
  </si>
  <si>
    <t>400229954</t>
  </si>
  <si>
    <t>4090514924</t>
  </si>
  <si>
    <t>4200169048</t>
  </si>
  <si>
    <t>400231973</t>
  </si>
  <si>
    <t>4090514470</t>
  </si>
  <si>
    <t>4090514167</t>
  </si>
  <si>
    <t>4200168353</t>
  </si>
  <si>
    <t>400231345</t>
  </si>
  <si>
    <t>4090514164</t>
  </si>
  <si>
    <t>4200168791</t>
  </si>
  <si>
    <t>400231709</t>
  </si>
  <si>
    <t>4090513735</t>
  </si>
  <si>
    <t>4200168551</t>
  </si>
  <si>
    <t>400231527</t>
  </si>
  <si>
    <t>4090513365</t>
  </si>
  <si>
    <t>4200168850</t>
  </si>
  <si>
    <t>400231932</t>
  </si>
  <si>
    <t>4090512772</t>
  </si>
  <si>
    <t>4090512089</t>
  </si>
  <si>
    <t>4090512084</t>
  </si>
  <si>
    <t>4090511616</t>
  </si>
  <si>
    <t>4090511162</t>
  </si>
  <si>
    <t>100687</t>
  </si>
  <si>
    <t>MAESPA MANIPULADOS S.L.</t>
  </si>
  <si>
    <t>B63914352</t>
  </si>
  <si>
    <t>2017/B/3524</t>
  </si>
  <si>
    <t>4200169225</t>
  </si>
  <si>
    <t>400232128</t>
  </si>
  <si>
    <t>2017/B/3523</t>
  </si>
  <si>
    <t>4200168088</t>
  </si>
  <si>
    <t>400230984</t>
  </si>
  <si>
    <t>2017/B/3425</t>
  </si>
  <si>
    <t>4200166964</t>
  </si>
  <si>
    <t>400229711</t>
  </si>
  <si>
    <t>2017/B/3380</t>
  </si>
  <si>
    <t>4200166467</t>
  </si>
  <si>
    <t>400229114</t>
  </si>
  <si>
    <t>2017/B/3099</t>
  </si>
  <si>
    <t>4200164106</t>
  </si>
  <si>
    <t>400226399</t>
  </si>
  <si>
    <t>2017/B/2974</t>
  </si>
  <si>
    <t>4200162894</t>
  </si>
  <si>
    <t>400225011</t>
  </si>
  <si>
    <t>2017/B/2876</t>
  </si>
  <si>
    <t>4200162283</t>
  </si>
  <si>
    <t>400224325</t>
  </si>
  <si>
    <t>04715</t>
  </si>
  <si>
    <t>4200165996</t>
  </si>
  <si>
    <t>400229033</t>
  </si>
  <si>
    <t>A17000794</t>
  </si>
  <si>
    <t>4200170694</t>
  </si>
  <si>
    <t>400234100</t>
  </si>
  <si>
    <t>841756528</t>
  </si>
  <si>
    <t>841756463</t>
  </si>
  <si>
    <t>841756279</t>
  </si>
  <si>
    <t>841756278</t>
  </si>
  <si>
    <t>841756167</t>
  </si>
  <si>
    <t>841749444</t>
  </si>
  <si>
    <t>841748282</t>
  </si>
  <si>
    <t>841748003</t>
  </si>
  <si>
    <t>841747469</t>
  </si>
  <si>
    <t>841729246</t>
  </si>
  <si>
    <t>2785791</t>
  </si>
  <si>
    <t>4200165591</t>
  </si>
  <si>
    <t>400228141</t>
  </si>
  <si>
    <t>217377</t>
  </si>
  <si>
    <t>2817205455</t>
  </si>
  <si>
    <t>4200168049</t>
  </si>
  <si>
    <t>400230967</t>
  </si>
  <si>
    <t>100289</t>
  </si>
  <si>
    <t>FUND PRIV INS BIOENGINY CATALUNYA</t>
  </si>
  <si>
    <t>G64045719</t>
  </si>
  <si>
    <t>110</t>
  </si>
  <si>
    <t>100241</t>
  </si>
  <si>
    <t>TEAMPARTNERS SL Y RUMBS GRUP GETIO</t>
  </si>
  <si>
    <t>U65469652</t>
  </si>
  <si>
    <t>12</t>
  </si>
  <si>
    <t>951569</t>
  </si>
  <si>
    <t>LOPEZ REIRIZ INGRID</t>
  </si>
  <si>
    <t>77142555A</t>
  </si>
  <si>
    <t>1001</t>
  </si>
  <si>
    <t>905153</t>
  </si>
  <si>
    <t>MUIÑOS LAZARO CARLES ADABITIS</t>
  </si>
  <si>
    <t>52468850P</t>
  </si>
  <si>
    <t>2017-11-001</t>
  </si>
  <si>
    <t>905129</t>
  </si>
  <si>
    <t>MARTINEZ CUE PESINI FERNANDO</t>
  </si>
  <si>
    <t>30626591K</t>
  </si>
  <si>
    <t>2017/0024</t>
  </si>
  <si>
    <t>905128</t>
  </si>
  <si>
    <t>MORENO GARCIA MANUEL</t>
  </si>
  <si>
    <t>39679523S</t>
  </si>
  <si>
    <t>812/2017</t>
  </si>
  <si>
    <t>905125</t>
  </si>
  <si>
    <t>BOTET CARRERAS ADRIA</t>
  </si>
  <si>
    <t>47949235P</t>
  </si>
  <si>
    <t>F20171215</t>
  </si>
  <si>
    <t>905118</t>
  </si>
  <si>
    <t>RIFE ESCRIBANO SILVIA RIFE RECLAMO</t>
  </si>
  <si>
    <t>38117338J</t>
  </si>
  <si>
    <t>R3000896</t>
  </si>
  <si>
    <t>905113</t>
  </si>
  <si>
    <t>PRATDESABA RICART RAMON</t>
  </si>
  <si>
    <t>37283982Q</t>
  </si>
  <si>
    <t>43.508</t>
  </si>
  <si>
    <t>2535DR01990003</t>
  </si>
  <si>
    <t>905060</t>
  </si>
  <si>
    <t>RESTOY DAZA MANUEL SERVEIS GRAFICS</t>
  </si>
  <si>
    <t>38420489R</t>
  </si>
  <si>
    <t>26297/2017</t>
  </si>
  <si>
    <t>4200169418</t>
  </si>
  <si>
    <t>400232351</t>
  </si>
  <si>
    <t>905053</t>
  </si>
  <si>
    <t>SANCHEZ CONNOR CHRISTIAN WILLIAM</t>
  </si>
  <si>
    <t>47779766A</t>
  </si>
  <si>
    <t>904957</t>
  </si>
  <si>
    <t>MESAS TORRONTERAS INMACULADA CONCEP</t>
  </si>
  <si>
    <t>53062735X</t>
  </si>
  <si>
    <t>FACTURA:9115/1</t>
  </si>
  <si>
    <t>904445</t>
  </si>
  <si>
    <t>CAMPS COMA XAVIER</t>
  </si>
  <si>
    <t>38826186R</t>
  </si>
  <si>
    <t>2017_T04_06</t>
  </si>
  <si>
    <t>904390</t>
  </si>
  <si>
    <t>STYLES LAURA JANE</t>
  </si>
  <si>
    <t>Y0817429T</t>
  </si>
  <si>
    <t>FA2017-020</t>
  </si>
  <si>
    <t>903766</t>
  </si>
  <si>
    <t>BESTOW HANNAH LOUISE</t>
  </si>
  <si>
    <t>Y2274442D</t>
  </si>
  <si>
    <t>CARM00253</t>
  </si>
  <si>
    <t>902768</t>
  </si>
  <si>
    <t>BARO MARTI NURIA</t>
  </si>
  <si>
    <t>78071041W</t>
  </si>
  <si>
    <t>2515GH00085000</t>
  </si>
  <si>
    <t>902632</t>
  </si>
  <si>
    <t>KELLIE PHILIP SUPPLY ENGLISH</t>
  </si>
  <si>
    <t>X6340896A</t>
  </si>
  <si>
    <t>FAC2017A72</t>
  </si>
  <si>
    <t>38390001760000</t>
  </si>
  <si>
    <t>17253</t>
  </si>
  <si>
    <t>4200167185</t>
  </si>
  <si>
    <t>400230764</t>
  </si>
  <si>
    <t>4.681</t>
  </si>
  <si>
    <t>4.642</t>
  </si>
  <si>
    <t>4.641</t>
  </si>
  <si>
    <t>4.630</t>
  </si>
  <si>
    <t>4.629</t>
  </si>
  <si>
    <t>4.612</t>
  </si>
  <si>
    <t>826</t>
  </si>
  <si>
    <t>4200169041</t>
  </si>
  <si>
    <t>400232302</t>
  </si>
  <si>
    <t>825</t>
  </si>
  <si>
    <t>4200169483</t>
  </si>
  <si>
    <t>400232422</t>
  </si>
  <si>
    <t>901696</t>
  </si>
  <si>
    <t>MOURA DA CRUZ SANDRA MARGARITA</t>
  </si>
  <si>
    <t>23894445K</t>
  </si>
  <si>
    <t>06/2017</t>
  </si>
  <si>
    <t>901172</t>
  </si>
  <si>
    <t>DARIAS RODRIGUEZ CRISTINA</t>
  </si>
  <si>
    <t>54040533D</t>
  </si>
  <si>
    <t>194</t>
  </si>
  <si>
    <t>900919</t>
  </si>
  <si>
    <t>RIBELLES SANJUAN FCO.JAVIER RIBELLE</t>
  </si>
  <si>
    <t>46030344F</t>
  </si>
  <si>
    <t>17001068</t>
  </si>
  <si>
    <t>4200167333</t>
  </si>
  <si>
    <t>400230096</t>
  </si>
  <si>
    <t>900894</t>
  </si>
  <si>
    <t>VILARESAU GINER ISOLDA</t>
  </si>
  <si>
    <t>46326465A</t>
  </si>
  <si>
    <t>06/17</t>
  </si>
  <si>
    <t>05/17</t>
  </si>
  <si>
    <t>03/17</t>
  </si>
  <si>
    <t>23</t>
  </si>
  <si>
    <t>900661</t>
  </si>
  <si>
    <t>VLAD VLAD EUGENIA ILEANA</t>
  </si>
  <si>
    <t>47711230F</t>
  </si>
  <si>
    <t>07</t>
  </si>
  <si>
    <t>4200170393</t>
  </si>
  <si>
    <t>400233691</t>
  </si>
  <si>
    <t>900626</t>
  </si>
  <si>
    <t>ADE GUARDIOLA VICTOR</t>
  </si>
  <si>
    <t>52279933J</t>
  </si>
  <si>
    <t>10_2017</t>
  </si>
  <si>
    <t>900415</t>
  </si>
  <si>
    <t>COTTEE PETER JAMES</t>
  </si>
  <si>
    <t>X6094262K</t>
  </si>
  <si>
    <t>469</t>
  </si>
  <si>
    <t>900310</t>
  </si>
  <si>
    <t>CABERO ANTON EUGENIO ECA (E. CABERO</t>
  </si>
  <si>
    <t>35006275E</t>
  </si>
  <si>
    <t>2017967</t>
  </si>
  <si>
    <t>4200170514</t>
  </si>
  <si>
    <t>400233933</t>
  </si>
  <si>
    <t>20190</t>
  </si>
  <si>
    <t>800640</t>
  </si>
  <si>
    <t>Marzo Castrro, Cristobal OFITROPOLI</t>
  </si>
  <si>
    <t>52913489B</t>
  </si>
  <si>
    <t>01-001614/2017</t>
  </si>
  <si>
    <t>01-001478/2017</t>
  </si>
  <si>
    <t>800084</t>
  </si>
  <si>
    <t>INST.INVEST.BIOMEDIQUES A.PI SUNYER</t>
  </si>
  <si>
    <t>Q5856414G</t>
  </si>
  <si>
    <t>4171200661</t>
  </si>
  <si>
    <t>4171200647</t>
  </si>
  <si>
    <t>4171200500</t>
  </si>
  <si>
    <t>4171200492</t>
  </si>
  <si>
    <t>4171200488</t>
  </si>
  <si>
    <t>4171200485</t>
  </si>
  <si>
    <t>800057</t>
  </si>
  <si>
    <t>UNIVERSITAT AUTONOMA DE BARCELONA</t>
  </si>
  <si>
    <t>Q0818002H</t>
  </si>
  <si>
    <t>0000009703</t>
  </si>
  <si>
    <t>F-1676/17</t>
  </si>
  <si>
    <t>800012</t>
  </si>
  <si>
    <t>UNIVERSIDAD DEL PAIS VASCO</t>
  </si>
  <si>
    <t>Q4818001B</t>
  </si>
  <si>
    <t>2017-2217/03</t>
  </si>
  <si>
    <t>800003</t>
  </si>
  <si>
    <t>GC-INSTITUT CATALA DE LA SALUT</t>
  </si>
  <si>
    <t>Q5855029D</t>
  </si>
  <si>
    <t>1702005619</t>
  </si>
  <si>
    <t>2615IN00281000</t>
  </si>
  <si>
    <t>040/17</t>
  </si>
  <si>
    <t>720196</t>
  </si>
  <si>
    <t>GUERRIERI  ISABELLA</t>
  </si>
  <si>
    <t>Y2116165H</t>
  </si>
  <si>
    <t>14</t>
  </si>
  <si>
    <t>4-2017</t>
  </si>
  <si>
    <t>715079</t>
  </si>
  <si>
    <t>PUJOL PARDELL JORDI</t>
  </si>
  <si>
    <t>78089690K</t>
  </si>
  <si>
    <t>2017-01</t>
  </si>
  <si>
    <t>607982</t>
  </si>
  <si>
    <t>DEVIC ANA</t>
  </si>
  <si>
    <t>2/2017</t>
  </si>
  <si>
    <t>604898</t>
  </si>
  <si>
    <t>SYKES ROBERT</t>
  </si>
  <si>
    <t>BARCE-61</t>
  </si>
  <si>
    <t>604807</t>
  </si>
  <si>
    <t>BRZOSKA LUCYNA EMILIA</t>
  </si>
  <si>
    <t>602066</t>
  </si>
  <si>
    <t>FERRIER JOANNE</t>
  </si>
  <si>
    <t>0417</t>
  </si>
  <si>
    <t>518714</t>
  </si>
  <si>
    <t>FORTUNY LAHOZ JAUME</t>
  </si>
  <si>
    <t>77783362F</t>
  </si>
  <si>
    <t>F2017-11-1</t>
  </si>
  <si>
    <t>F/17297</t>
  </si>
  <si>
    <t>F/17296</t>
  </si>
  <si>
    <t>F/17295</t>
  </si>
  <si>
    <t>511355</t>
  </si>
  <si>
    <t>ROBRES SITJA, DAVID RESTAURANT EL P</t>
  </si>
  <si>
    <t>35012265D</t>
  </si>
  <si>
    <t>T1-1-08041</t>
  </si>
  <si>
    <t>T1-1-07951</t>
  </si>
  <si>
    <t>T1-1-07755</t>
  </si>
  <si>
    <t>506586</t>
  </si>
  <si>
    <t>HUELAMO MUÑOZ XAVIER CATCOMPUTER</t>
  </si>
  <si>
    <t>52171950S</t>
  </si>
  <si>
    <t>00096</t>
  </si>
  <si>
    <t>4200165759</t>
  </si>
  <si>
    <t>400235688</t>
  </si>
  <si>
    <t>505589</t>
  </si>
  <si>
    <t>CONSORCIO EMP.SAN VICENTE SUR, S.A.</t>
  </si>
  <si>
    <t>A53346441</t>
  </si>
  <si>
    <t>11708696</t>
  </si>
  <si>
    <t>170448</t>
  </si>
  <si>
    <t>60448852</t>
  </si>
  <si>
    <t>4200171280</t>
  </si>
  <si>
    <t>400235155</t>
  </si>
  <si>
    <t>60448851</t>
  </si>
  <si>
    <t>4200171075</t>
  </si>
  <si>
    <t>400234588</t>
  </si>
  <si>
    <t>60448849</t>
  </si>
  <si>
    <t>4200169589</t>
  </si>
  <si>
    <t>400232618</t>
  </si>
  <si>
    <t>60448847</t>
  </si>
  <si>
    <t>4200171755</t>
  </si>
  <si>
    <t>400235539</t>
  </si>
  <si>
    <t>60448846</t>
  </si>
  <si>
    <t>4200171074</t>
  </si>
  <si>
    <t>400234591</t>
  </si>
  <si>
    <t>60448844</t>
  </si>
  <si>
    <t>4200171249</t>
  </si>
  <si>
    <t>400234813</t>
  </si>
  <si>
    <t>60448765</t>
  </si>
  <si>
    <t>4200169074</t>
  </si>
  <si>
    <t>400231992</t>
  </si>
  <si>
    <t>60448764</t>
  </si>
  <si>
    <t>4200170121</t>
  </si>
  <si>
    <t>400233356</t>
  </si>
  <si>
    <t>60448762</t>
  </si>
  <si>
    <t>4200170461</t>
  </si>
  <si>
    <t>400233798</t>
  </si>
  <si>
    <t>60448761</t>
  </si>
  <si>
    <t>4200170492</t>
  </si>
  <si>
    <t>400233837</t>
  </si>
  <si>
    <t>60448760</t>
  </si>
  <si>
    <t>4200170648</t>
  </si>
  <si>
    <t>400234033</t>
  </si>
  <si>
    <t>60448759</t>
  </si>
  <si>
    <t>4200170445</t>
  </si>
  <si>
    <t>400234281</t>
  </si>
  <si>
    <t>60448758</t>
  </si>
  <si>
    <t>4200170606</t>
  </si>
  <si>
    <t>400233983</t>
  </si>
  <si>
    <t>60448756</t>
  </si>
  <si>
    <t>4200169547</t>
  </si>
  <si>
    <t>400232819</t>
  </si>
  <si>
    <t>60448754</t>
  </si>
  <si>
    <t>4200170995</t>
  </si>
  <si>
    <t>2605ME01613000</t>
  </si>
  <si>
    <t>400234474</t>
  </si>
  <si>
    <t>60448752</t>
  </si>
  <si>
    <t>4200170500</t>
  </si>
  <si>
    <t>400234092</t>
  </si>
  <si>
    <t>60448621</t>
  </si>
  <si>
    <t>4200171211</t>
  </si>
  <si>
    <t>400234917</t>
  </si>
  <si>
    <t>60448481</t>
  </si>
  <si>
    <t>4200168897</t>
  </si>
  <si>
    <t>400231843</t>
  </si>
  <si>
    <t>60448271</t>
  </si>
  <si>
    <t>4200169546</t>
  </si>
  <si>
    <t>400233441</t>
  </si>
  <si>
    <t>60448267</t>
  </si>
  <si>
    <t>4200169952</t>
  </si>
  <si>
    <t>400233176</t>
  </si>
  <si>
    <t>60448266</t>
  </si>
  <si>
    <t>4200167743</t>
  </si>
  <si>
    <t>400230721</t>
  </si>
  <si>
    <t>60448261</t>
  </si>
  <si>
    <t>4200169634</t>
  </si>
  <si>
    <t>400232666</t>
  </si>
  <si>
    <t>60448260</t>
  </si>
  <si>
    <t>4200169766</t>
  </si>
  <si>
    <t>400232866</t>
  </si>
  <si>
    <t>60448252</t>
  </si>
  <si>
    <t>4200169920</t>
  </si>
  <si>
    <t>400233125</t>
  </si>
  <si>
    <t>60448236</t>
  </si>
  <si>
    <t>60448233</t>
  </si>
  <si>
    <t>4200168509</t>
  </si>
  <si>
    <t>400232426</t>
  </si>
  <si>
    <t>60448232</t>
  </si>
  <si>
    <t>4200169333</t>
  </si>
  <si>
    <t>400232527</t>
  </si>
  <si>
    <t>60448231</t>
  </si>
  <si>
    <t>4200169332</t>
  </si>
  <si>
    <t>400232525</t>
  </si>
  <si>
    <t>60448229</t>
  </si>
  <si>
    <t>4200169061</t>
  </si>
  <si>
    <t>400232483</t>
  </si>
  <si>
    <t>60448227</t>
  </si>
  <si>
    <t>4200166014</t>
  </si>
  <si>
    <t>400228647</t>
  </si>
  <si>
    <t>60448155</t>
  </si>
  <si>
    <t>4200169013</t>
  </si>
  <si>
    <t>2614OD00277000</t>
  </si>
  <si>
    <t>400231965</t>
  </si>
  <si>
    <t>60447648</t>
  </si>
  <si>
    <t>4200169004</t>
  </si>
  <si>
    <t>400231937</t>
  </si>
  <si>
    <t>60447646</t>
  </si>
  <si>
    <t>4200168543</t>
  </si>
  <si>
    <t>400231595</t>
  </si>
  <si>
    <t>60447638</t>
  </si>
  <si>
    <t>4200168258</t>
  </si>
  <si>
    <t>400231173</t>
  </si>
  <si>
    <t>60447631</t>
  </si>
  <si>
    <t>4200167049</t>
  </si>
  <si>
    <t>400229977</t>
  </si>
  <si>
    <t>60447530</t>
  </si>
  <si>
    <t>4200167447</t>
  </si>
  <si>
    <t>400230212</t>
  </si>
  <si>
    <t>505530</t>
  </si>
  <si>
    <t>EDITORIAL ICARIA SA</t>
  </si>
  <si>
    <t>A08397804</t>
  </si>
  <si>
    <t>2017IR05/4002</t>
  </si>
  <si>
    <t>4200162678</t>
  </si>
  <si>
    <t>400224764</t>
  </si>
  <si>
    <t>2017IR05/3990</t>
  </si>
  <si>
    <t>4200169819</t>
  </si>
  <si>
    <t>400232947</t>
  </si>
  <si>
    <t>20171R05/4022</t>
  </si>
  <si>
    <t>4200166333</t>
  </si>
  <si>
    <t>400228960</t>
  </si>
  <si>
    <t>505411</t>
  </si>
  <si>
    <t>PICKPOCKET SL-BANKROBBER</t>
  </si>
  <si>
    <t>B17781915</t>
  </si>
  <si>
    <t>0248/17</t>
  </si>
  <si>
    <t>08926497</t>
  </si>
  <si>
    <t>08920429</t>
  </si>
  <si>
    <t>A079547</t>
  </si>
  <si>
    <t>A079544</t>
  </si>
  <si>
    <t>T-02-17-0026897</t>
  </si>
  <si>
    <t>4200121328</t>
  </si>
  <si>
    <t>400169629</t>
  </si>
  <si>
    <t>E-13-17-0002154</t>
  </si>
  <si>
    <t>4200171281</t>
  </si>
  <si>
    <t>400234869</t>
  </si>
  <si>
    <t>E-13-17-0002058</t>
  </si>
  <si>
    <t>4200170768</t>
  </si>
  <si>
    <t>400234183</t>
  </si>
  <si>
    <t>E-13-17-0002051</t>
  </si>
  <si>
    <t>4200169009</t>
  </si>
  <si>
    <t>400231995</t>
  </si>
  <si>
    <t>E-13-17-0002008</t>
  </si>
  <si>
    <t>4200169380</t>
  </si>
  <si>
    <t>400232572</t>
  </si>
  <si>
    <t>E-13-17-0002007</t>
  </si>
  <si>
    <t>4200167837</t>
  </si>
  <si>
    <t>400230715</t>
  </si>
  <si>
    <t>E-13-17-0002006</t>
  </si>
  <si>
    <t>4200169595</t>
  </si>
  <si>
    <t>400232624</t>
  </si>
  <si>
    <t>E-13-17-0001885</t>
  </si>
  <si>
    <t>4200168828</t>
  </si>
  <si>
    <t>400231857</t>
  </si>
  <si>
    <t>B280/2017</t>
  </si>
  <si>
    <t>BCN0974408</t>
  </si>
  <si>
    <t>2595FA00245002</t>
  </si>
  <si>
    <t>BCN0974406</t>
  </si>
  <si>
    <t>BCN0974404</t>
  </si>
  <si>
    <t>BCN0974403</t>
  </si>
  <si>
    <t>BCN0974399</t>
  </si>
  <si>
    <t>BCN0974398</t>
  </si>
  <si>
    <t>BCN0974396</t>
  </si>
  <si>
    <t>2565BI00179000</t>
  </si>
  <si>
    <t>BCN0972911</t>
  </si>
  <si>
    <t>2565BI00167001</t>
  </si>
  <si>
    <t>BCN0972906</t>
  </si>
  <si>
    <t>BCN0971294</t>
  </si>
  <si>
    <t>BCN0971289</t>
  </si>
  <si>
    <t>1600187872</t>
  </si>
  <si>
    <t>504/732</t>
  </si>
  <si>
    <t>505247</t>
  </si>
  <si>
    <t>ELSEVIER ESPAÑA SL</t>
  </si>
  <si>
    <t>B61578563</t>
  </si>
  <si>
    <t>18464</t>
  </si>
  <si>
    <t>822818-98</t>
  </si>
  <si>
    <t>4200170661</t>
  </si>
  <si>
    <t>400234040</t>
  </si>
  <si>
    <t>822071-98</t>
  </si>
  <si>
    <t>4200171319</t>
  </si>
  <si>
    <t>400235307</t>
  </si>
  <si>
    <t>821145-98</t>
  </si>
  <si>
    <t>4200169845</t>
  </si>
  <si>
    <t>2525FL00111000</t>
  </si>
  <si>
    <t>400232990</t>
  </si>
  <si>
    <t>820235-98</t>
  </si>
  <si>
    <t>819746-98</t>
  </si>
  <si>
    <t>4200168079</t>
  </si>
  <si>
    <t>400230975</t>
  </si>
  <si>
    <t>819457-98</t>
  </si>
  <si>
    <t>4200166756</t>
  </si>
  <si>
    <t>400229854</t>
  </si>
  <si>
    <t>810538-98</t>
  </si>
  <si>
    <t>4200164314</t>
  </si>
  <si>
    <t>400226626</t>
  </si>
  <si>
    <t>109-4</t>
  </si>
  <si>
    <t>505174</t>
  </si>
  <si>
    <t>NOMINALIA INTERNET SL</t>
  </si>
  <si>
    <t>B61553327</t>
  </si>
  <si>
    <t>7150266436</t>
  </si>
  <si>
    <t>56589</t>
  </si>
  <si>
    <t>56573</t>
  </si>
  <si>
    <t>56571</t>
  </si>
  <si>
    <t>2595FA00251000</t>
  </si>
  <si>
    <t>56565</t>
  </si>
  <si>
    <t>505145</t>
  </si>
  <si>
    <t>HOTEL BONANOVA PARK</t>
  </si>
  <si>
    <t>B63031959</t>
  </si>
  <si>
    <t>323556</t>
  </si>
  <si>
    <t>323555</t>
  </si>
  <si>
    <t>505114</t>
  </si>
  <si>
    <t>SERRA CAPMANY SL</t>
  </si>
  <si>
    <t>B63380521</t>
  </si>
  <si>
    <t>3146</t>
  </si>
  <si>
    <t>4200160852</t>
  </si>
  <si>
    <t>400222729</t>
  </si>
  <si>
    <t>505076</t>
  </si>
  <si>
    <t>JUAN PEDRO BURGOS MARTINEZ SL AUTOC</t>
  </si>
  <si>
    <t>B61033510</t>
  </si>
  <si>
    <t>17298</t>
  </si>
  <si>
    <t>17297</t>
  </si>
  <si>
    <t>17296</t>
  </si>
  <si>
    <t>4200170762</t>
  </si>
  <si>
    <t>400234174</t>
  </si>
  <si>
    <t>505025</t>
  </si>
  <si>
    <t>ONEDIRECT COMUNICACIONES SL ONEDIRE</t>
  </si>
  <si>
    <t>B62505524</t>
  </si>
  <si>
    <t>FB17026325</t>
  </si>
  <si>
    <t>4200171654</t>
  </si>
  <si>
    <t>400235390</t>
  </si>
  <si>
    <t>20138466</t>
  </si>
  <si>
    <t>4200170043</t>
  </si>
  <si>
    <t>400233291</t>
  </si>
  <si>
    <t>FV17-107185</t>
  </si>
  <si>
    <t>F2/226</t>
  </si>
  <si>
    <t>504948</t>
  </si>
  <si>
    <t>INSTITUT DE SEXOLOGIA DE BARCELONA,</t>
  </si>
  <si>
    <t>B63982110</t>
  </si>
  <si>
    <t>087-17</t>
  </si>
  <si>
    <t>504884</t>
  </si>
  <si>
    <t>INTELIMED IBERICA SL INTELIMED</t>
  </si>
  <si>
    <t>B83566463</t>
  </si>
  <si>
    <t>IIF-017029</t>
  </si>
  <si>
    <t>4200165784</t>
  </si>
  <si>
    <t>400228432</t>
  </si>
  <si>
    <t>IIF-017027</t>
  </si>
  <si>
    <t>4200163999</t>
  </si>
  <si>
    <t>400226308</t>
  </si>
  <si>
    <t>9246101</t>
  </si>
  <si>
    <t>4200169998</t>
  </si>
  <si>
    <t>400235355</t>
  </si>
  <si>
    <t>9246100</t>
  </si>
  <si>
    <t>4200170655</t>
  </si>
  <si>
    <t>400235357</t>
  </si>
  <si>
    <t>9246099</t>
  </si>
  <si>
    <t>4200171309</t>
  </si>
  <si>
    <t>400235362</t>
  </si>
  <si>
    <t>9246097</t>
  </si>
  <si>
    <t>4200167373</t>
  </si>
  <si>
    <t>2535DR00910000</t>
  </si>
  <si>
    <t>400230133</t>
  </si>
  <si>
    <t>9245847</t>
  </si>
  <si>
    <t>4200166531</t>
  </si>
  <si>
    <t>400229185</t>
  </si>
  <si>
    <t>0605079690</t>
  </si>
  <si>
    <t>0605079622</t>
  </si>
  <si>
    <t>4200166253</t>
  </si>
  <si>
    <t>400228883</t>
  </si>
  <si>
    <t>146872</t>
  </si>
  <si>
    <t>146867</t>
  </si>
  <si>
    <t>117503</t>
  </si>
  <si>
    <t>117502</t>
  </si>
  <si>
    <t>117501</t>
  </si>
  <si>
    <t>117496</t>
  </si>
  <si>
    <t>117494</t>
  </si>
  <si>
    <t>117492</t>
  </si>
  <si>
    <t>117490</t>
  </si>
  <si>
    <t>4200167643</t>
  </si>
  <si>
    <t>400230473</t>
  </si>
  <si>
    <t>117483</t>
  </si>
  <si>
    <t>25630000159000</t>
  </si>
  <si>
    <t>CIDUI18-0025</t>
  </si>
  <si>
    <t>504462</t>
  </si>
  <si>
    <t>FUNDACIO CIM</t>
  </si>
  <si>
    <t>G63749162</t>
  </si>
  <si>
    <t>2/03857</t>
  </si>
  <si>
    <t>4200169699</t>
  </si>
  <si>
    <t>504446</t>
  </si>
  <si>
    <t>FUNDACION GRAL UNIV COMPLUTMADRID</t>
  </si>
  <si>
    <t>G79485082</t>
  </si>
  <si>
    <t>CRJ-354/2017</t>
  </si>
  <si>
    <t>CRJ-353/2017</t>
  </si>
  <si>
    <t>504435</t>
  </si>
  <si>
    <t>EDICIONES ESCURIALENSES</t>
  </si>
  <si>
    <t>R2800819A</t>
  </si>
  <si>
    <t>17227</t>
  </si>
  <si>
    <t>4200170596</t>
  </si>
  <si>
    <t>400233961</t>
  </si>
  <si>
    <t>304189</t>
  </si>
  <si>
    <t>UNIVERSITE IBN TOFAIL ITU</t>
  </si>
  <si>
    <t>2605ITU</t>
  </si>
  <si>
    <t>304187</t>
  </si>
  <si>
    <t>UNIVERSID NACIONAL AUTONOMA DE NICA</t>
  </si>
  <si>
    <t>2551UNAN</t>
  </si>
  <si>
    <t>304186</t>
  </si>
  <si>
    <t>UNIVERSIDAD DON BOSCO UDB</t>
  </si>
  <si>
    <t>2555UDBOSCO</t>
  </si>
  <si>
    <t>2552UDB</t>
  </si>
  <si>
    <t>304178</t>
  </si>
  <si>
    <t>HURTIGRUTEN SVALBARD AS</t>
  </si>
  <si>
    <t>231647</t>
  </si>
  <si>
    <t>231646</t>
  </si>
  <si>
    <t>304170</t>
  </si>
  <si>
    <t>ISKYSOFT</t>
  </si>
  <si>
    <t>Q171106181933816039188</t>
  </si>
  <si>
    <t>304167</t>
  </si>
  <si>
    <t>COGNIFIT INC</t>
  </si>
  <si>
    <t>2017120435</t>
  </si>
  <si>
    <t>304154</t>
  </si>
  <si>
    <t>KUNSTHOGSKOLEN I OSLO</t>
  </si>
  <si>
    <t>31700114</t>
  </si>
  <si>
    <t>304142</t>
  </si>
  <si>
    <t>PEARSON ASSESSMENT</t>
  </si>
  <si>
    <t>11439322</t>
  </si>
  <si>
    <t>304139</t>
  </si>
  <si>
    <t>FULLER EDUCATION LTD</t>
  </si>
  <si>
    <t>09352698</t>
  </si>
  <si>
    <t>304069</t>
  </si>
  <si>
    <t>SYNBIO TECH</t>
  </si>
  <si>
    <t>SYB892</t>
  </si>
  <si>
    <t>4200169317</t>
  </si>
  <si>
    <t>400232214</t>
  </si>
  <si>
    <t>303508</t>
  </si>
  <si>
    <t>UNIVERSITE MUNDIAPOLIS</t>
  </si>
  <si>
    <t>2448MUNDIAP</t>
  </si>
  <si>
    <t>303506</t>
  </si>
  <si>
    <t>JORDAN UNIVERSITY OF SCIENCE AND TE</t>
  </si>
  <si>
    <t>2533JUST</t>
  </si>
  <si>
    <t>303389</t>
  </si>
  <si>
    <t>ICMM 2016 MAGNETISM DIVISION TOHOKU</t>
  </si>
  <si>
    <t>303365</t>
  </si>
  <si>
    <t>CSUCA CONS.SUP.DE UNIVERSIDADES CEN</t>
  </si>
  <si>
    <t>2556CSUCA</t>
  </si>
  <si>
    <t>302928</t>
  </si>
  <si>
    <t>QUALTRICS LLC</t>
  </si>
  <si>
    <t>106057</t>
  </si>
  <si>
    <t>302730</t>
  </si>
  <si>
    <t>DR. LAURENCE C CANTRILL OUT OF SITE</t>
  </si>
  <si>
    <t>161</t>
  </si>
  <si>
    <t>302109</t>
  </si>
  <si>
    <t>UNIVERSITY OF JORDAN</t>
  </si>
  <si>
    <t>2501UOJ</t>
  </si>
  <si>
    <t>300297</t>
  </si>
  <si>
    <t>CHEMBRIDGE CORPORATION</t>
  </si>
  <si>
    <t>140568</t>
  </si>
  <si>
    <t>203384</t>
  </si>
  <si>
    <t>OPTOSIGMA EUROPE</t>
  </si>
  <si>
    <t>5761</t>
  </si>
  <si>
    <t>203381</t>
  </si>
  <si>
    <t>STANDA LTD</t>
  </si>
  <si>
    <t>20171214</t>
  </si>
  <si>
    <t>203379</t>
  </si>
  <si>
    <t>AIR IN BERLIN HOTEL GmbH</t>
  </si>
  <si>
    <t>130817</t>
  </si>
  <si>
    <t>203369</t>
  </si>
  <si>
    <t>METABOLIC PROFILING FORUM</t>
  </si>
  <si>
    <t>REF-1647-37</t>
  </si>
  <si>
    <t>203317</t>
  </si>
  <si>
    <t>MATTEK IN VITRO LIFE SCIENCE LABORA</t>
  </si>
  <si>
    <t>217G100077</t>
  </si>
  <si>
    <t>4200163912</t>
  </si>
  <si>
    <t>400226175</t>
  </si>
  <si>
    <t>203292</t>
  </si>
  <si>
    <t>O BRIEN GOVERNANCE DESIGN LIMITED</t>
  </si>
  <si>
    <t>21600</t>
  </si>
  <si>
    <t>203289</t>
  </si>
  <si>
    <t>EPA UNIVERSITE DE MONTPELLIER UNIV</t>
  </si>
  <si>
    <t>210016697</t>
  </si>
  <si>
    <t>4200161749</t>
  </si>
  <si>
    <t>400223736</t>
  </si>
  <si>
    <t>203251</t>
  </si>
  <si>
    <t>DIGI KEY ELECTRONICS</t>
  </si>
  <si>
    <t>60472431</t>
  </si>
  <si>
    <t>4200169520</t>
  </si>
  <si>
    <t>400232532</t>
  </si>
  <si>
    <t>203155</t>
  </si>
  <si>
    <t>EX LIBRIS GMBH PROQUEST COMPANY</t>
  </si>
  <si>
    <t>INVGE03221</t>
  </si>
  <si>
    <t>203103</t>
  </si>
  <si>
    <t>BERLIN MARK HOTEL</t>
  </si>
  <si>
    <t>35902244</t>
  </si>
  <si>
    <t>202776</t>
  </si>
  <si>
    <t>ASSOZIACIONE VILLA VIGONI</t>
  </si>
  <si>
    <t>529/2017</t>
  </si>
  <si>
    <t>528/2017</t>
  </si>
  <si>
    <t>13/2017</t>
  </si>
  <si>
    <t>1/3103</t>
  </si>
  <si>
    <t>4200168926</t>
  </si>
  <si>
    <t>400231847</t>
  </si>
  <si>
    <t>201424</t>
  </si>
  <si>
    <t>OMEGA ENGINEERING LTD</t>
  </si>
  <si>
    <t>U50659</t>
  </si>
  <si>
    <t>4200170352</t>
  </si>
  <si>
    <t>400233645</t>
  </si>
  <si>
    <t>201337</t>
  </si>
  <si>
    <t>UNIVERSITY OF READING</t>
  </si>
  <si>
    <t>122205</t>
  </si>
  <si>
    <t>200751</t>
  </si>
  <si>
    <t>ENAMINE LTD.</t>
  </si>
  <si>
    <t>3709871</t>
  </si>
  <si>
    <t>4200158310</t>
  </si>
  <si>
    <t>400219529</t>
  </si>
  <si>
    <t>200692</t>
  </si>
  <si>
    <t>CORTECNET</t>
  </si>
  <si>
    <t>CSAS11712FAC012</t>
  </si>
  <si>
    <t>4200166117</t>
  </si>
  <si>
    <t>400228900</t>
  </si>
  <si>
    <t>FFV29124</t>
  </si>
  <si>
    <t>FFV28262</t>
  </si>
  <si>
    <t>FFV27296</t>
  </si>
  <si>
    <t>JLFC171201352</t>
  </si>
  <si>
    <t>JLFC170502587</t>
  </si>
  <si>
    <t>4200154416</t>
  </si>
  <si>
    <t>400214904</t>
  </si>
  <si>
    <t>101241631</t>
  </si>
  <si>
    <t>4200171586</t>
  </si>
  <si>
    <t>400235313</t>
  </si>
  <si>
    <t>200533</t>
  </si>
  <si>
    <t>APOLLO SCIENTIFIC LTD.</t>
  </si>
  <si>
    <t>298457</t>
  </si>
  <si>
    <t>4200168151</t>
  </si>
  <si>
    <t>400231087</t>
  </si>
  <si>
    <t>OP/I178881</t>
  </si>
  <si>
    <t>4200170348</t>
  </si>
  <si>
    <t>400233638</t>
  </si>
  <si>
    <t>OP/I177173</t>
  </si>
  <si>
    <t>4200169790</t>
  </si>
  <si>
    <t>400232953</t>
  </si>
  <si>
    <t>6203701130</t>
  </si>
  <si>
    <t>4200170385</t>
  </si>
  <si>
    <t>400233782</t>
  </si>
  <si>
    <t>200471</t>
  </si>
  <si>
    <t>QUEST SOFTWARE INTERNATIONAL LIMITE</t>
  </si>
  <si>
    <t>4700187434</t>
  </si>
  <si>
    <t>4200167629</t>
  </si>
  <si>
    <t>400230435</t>
  </si>
  <si>
    <t>1822312-BAR003</t>
  </si>
  <si>
    <t>1821493-BAR003</t>
  </si>
  <si>
    <t>4200170732</t>
  </si>
  <si>
    <t>400234211</t>
  </si>
  <si>
    <t>1819000-BAR003</t>
  </si>
  <si>
    <t>4200167882</t>
  </si>
  <si>
    <t>400230772</t>
  </si>
  <si>
    <t>INV-409479_1</t>
  </si>
  <si>
    <t>4200170675</t>
  </si>
  <si>
    <t>400234177</t>
  </si>
  <si>
    <t>INV-409253_1</t>
  </si>
  <si>
    <t>4200170406</t>
  </si>
  <si>
    <t>400233713</t>
  </si>
  <si>
    <t>200313</t>
  </si>
  <si>
    <t>BIOMERS.NET BIOMERS.NET</t>
  </si>
  <si>
    <t>2017-115203</t>
  </si>
  <si>
    <t>4200171678</t>
  </si>
  <si>
    <t>400235618</t>
  </si>
  <si>
    <t>2017-115101</t>
  </si>
  <si>
    <t>4200170634</t>
  </si>
  <si>
    <t>400234020</t>
  </si>
  <si>
    <t>91847068</t>
  </si>
  <si>
    <t>4200170830</t>
  </si>
  <si>
    <t>400234287</t>
  </si>
  <si>
    <t>200009</t>
  </si>
  <si>
    <t>THORLABS GMBH THORLABS GMBH</t>
  </si>
  <si>
    <t>MI2934418</t>
  </si>
  <si>
    <t>4200171184</t>
  </si>
  <si>
    <t>400234794</t>
  </si>
  <si>
    <t>110994</t>
  </si>
  <si>
    <t>CENVALSA</t>
  </si>
  <si>
    <t>B28996551</t>
  </si>
  <si>
    <t>12117/2017</t>
  </si>
  <si>
    <t>110965</t>
  </si>
  <si>
    <t>BLUE OCEAN SOLUTIONS SL CORTACANS</t>
  </si>
  <si>
    <t>B66251281</t>
  </si>
  <si>
    <t>S17048</t>
  </si>
  <si>
    <t>110960</t>
  </si>
  <si>
    <t>GRUPO GARRAMPA SL</t>
  </si>
  <si>
    <t>B99080061</t>
  </si>
  <si>
    <t>173860</t>
  </si>
  <si>
    <t>110919</t>
  </si>
  <si>
    <t>HIDRIC ONLINE SLU</t>
  </si>
  <si>
    <t>B63984223</t>
  </si>
  <si>
    <t>F-1.732.507</t>
  </si>
  <si>
    <t>110903</t>
  </si>
  <si>
    <t>EDITTIONARIUS SL</t>
  </si>
  <si>
    <t>B62992144</t>
  </si>
  <si>
    <t>585</t>
  </si>
  <si>
    <t>110856</t>
  </si>
  <si>
    <t>INTEGRAL PRINT SL</t>
  </si>
  <si>
    <t>B55227417</t>
  </si>
  <si>
    <t>692</t>
  </si>
  <si>
    <t>110825</t>
  </si>
  <si>
    <t>SAGARRA POCH SL</t>
  </si>
  <si>
    <t>B61837738</t>
  </si>
  <si>
    <t>198902/2017</t>
  </si>
  <si>
    <t>110745</t>
  </si>
  <si>
    <t>ASSECO SPAIN SL</t>
  </si>
  <si>
    <t>A79986006</t>
  </si>
  <si>
    <t>FV17-12-0169</t>
  </si>
  <si>
    <t>4200169133</t>
  </si>
  <si>
    <t>400232055</t>
  </si>
  <si>
    <t>FV17-12-0102</t>
  </si>
  <si>
    <t>4200166886</t>
  </si>
  <si>
    <t>400230774</t>
  </si>
  <si>
    <t>FV17-11-0396</t>
  </si>
  <si>
    <t>4200167052</t>
  </si>
  <si>
    <t>400231024</t>
  </si>
  <si>
    <t>FV17-11-0261</t>
  </si>
  <si>
    <t>4200165927</t>
  </si>
  <si>
    <t>400228792</t>
  </si>
  <si>
    <t>212348456</t>
  </si>
  <si>
    <t>110203</t>
  </si>
  <si>
    <t>PROA RENT A CAR SL HERTZ INTERNATIO</t>
  </si>
  <si>
    <t>B07554769</t>
  </si>
  <si>
    <t>S17078894</t>
  </si>
  <si>
    <t>110054</t>
  </si>
  <si>
    <t>MANTENIMENTS INFORMATICS AVAI SL</t>
  </si>
  <si>
    <t>B63173967</t>
  </si>
  <si>
    <t>FV1700240</t>
  </si>
  <si>
    <t>4200170191</t>
  </si>
  <si>
    <t>400233424</t>
  </si>
  <si>
    <t>8200095916</t>
  </si>
  <si>
    <t>4200169669</t>
  </si>
  <si>
    <t>400233020</t>
  </si>
  <si>
    <t>8200095405</t>
  </si>
  <si>
    <t>4200171214</t>
  </si>
  <si>
    <t>400234883</t>
  </si>
  <si>
    <t>109298</t>
  </si>
  <si>
    <t>OMEGA CRM CONSULTING SL</t>
  </si>
  <si>
    <t>B18705087</t>
  </si>
  <si>
    <t>2017-288</t>
  </si>
  <si>
    <t>4200156350</t>
  </si>
  <si>
    <t>400217340</t>
  </si>
  <si>
    <t>109053</t>
  </si>
  <si>
    <t>CAN FOLCH SL</t>
  </si>
  <si>
    <t>B66491960</t>
  </si>
  <si>
    <t>F170039</t>
  </si>
  <si>
    <t>4200165987</t>
  </si>
  <si>
    <t>400228545</t>
  </si>
  <si>
    <t>108933</t>
  </si>
  <si>
    <t>HOTEL ESPAÑA</t>
  </si>
  <si>
    <t>B66522947</t>
  </si>
  <si>
    <t>9006</t>
  </si>
  <si>
    <t>108727</t>
  </si>
  <si>
    <t>TDAH VALLES</t>
  </si>
  <si>
    <t>G62974316</t>
  </si>
  <si>
    <t>250/2017</t>
  </si>
  <si>
    <t>108444</t>
  </si>
  <si>
    <t>AMAZON.ES</t>
  </si>
  <si>
    <t>W0184081H</t>
  </si>
  <si>
    <t>INV-ES-2017-30745776</t>
  </si>
  <si>
    <t>026-4034910-5348328</t>
  </si>
  <si>
    <t>108395</t>
  </si>
  <si>
    <t>ALTERVIDEO SL</t>
  </si>
  <si>
    <t>B64765183</t>
  </si>
  <si>
    <t>370115</t>
  </si>
  <si>
    <t>4200169538</t>
  </si>
  <si>
    <t>400232529</t>
  </si>
  <si>
    <t>3939</t>
  </si>
  <si>
    <t>3938</t>
  </si>
  <si>
    <t>3935</t>
  </si>
  <si>
    <t>3934</t>
  </si>
  <si>
    <t>2635ED02022002</t>
  </si>
  <si>
    <t>3933</t>
  </si>
  <si>
    <t>2635ED02022001</t>
  </si>
  <si>
    <t>3932</t>
  </si>
  <si>
    <t>2635ED020230GN</t>
  </si>
  <si>
    <t>3931</t>
  </si>
  <si>
    <t>3929</t>
  </si>
  <si>
    <t>3927</t>
  </si>
  <si>
    <t>3926</t>
  </si>
  <si>
    <t>3925</t>
  </si>
  <si>
    <t>3920</t>
  </si>
  <si>
    <t>2505BA01935023</t>
  </si>
  <si>
    <t>3888</t>
  </si>
  <si>
    <t>3887</t>
  </si>
  <si>
    <t>3886</t>
  </si>
  <si>
    <t>3853</t>
  </si>
  <si>
    <t>3852</t>
  </si>
  <si>
    <t>3851</t>
  </si>
  <si>
    <t>3850</t>
  </si>
  <si>
    <t>3849</t>
  </si>
  <si>
    <t>3827</t>
  </si>
  <si>
    <t>3796</t>
  </si>
  <si>
    <t>3779</t>
  </si>
  <si>
    <t>2535DR01990002</t>
  </si>
  <si>
    <t>108137</t>
  </si>
  <si>
    <t>MANSOL PROJECTES SL</t>
  </si>
  <si>
    <t>B66026626</t>
  </si>
  <si>
    <t>511</t>
  </si>
  <si>
    <t>4200166944</t>
  </si>
  <si>
    <t>400229666</t>
  </si>
  <si>
    <t>488</t>
  </si>
  <si>
    <t>4200166650</t>
  </si>
  <si>
    <t>400229322</t>
  </si>
  <si>
    <t>448</t>
  </si>
  <si>
    <t>4200163459</t>
  </si>
  <si>
    <t>400225648</t>
  </si>
  <si>
    <t>107693</t>
  </si>
  <si>
    <t>ILLUMINA PRODUCTOS DE ESPAÑA S.L.U.</t>
  </si>
  <si>
    <t>B86268125</t>
  </si>
  <si>
    <t>7100006036</t>
  </si>
  <si>
    <t>4200167526</t>
  </si>
  <si>
    <t>107476</t>
  </si>
  <si>
    <t>ECA BUREAU VERITAS</t>
  </si>
  <si>
    <t>B08658601</t>
  </si>
  <si>
    <t>17803252</t>
  </si>
  <si>
    <t>4200156783</t>
  </si>
  <si>
    <t>400217607</t>
  </si>
  <si>
    <t>15024664</t>
  </si>
  <si>
    <t>15024663</t>
  </si>
  <si>
    <t>2615ME00885000</t>
  </si>
  <si>
    <t>15024660</t>
  </si>
  <si>
    <t>4200167158</t>
  </si>
  <si>
    <t>400229940</t>
  </si>
  <si>
    <t>15024629</t>
  </si>
  <si>
    <t>4200170681</t>
  </si>
  <si>
    <t>400234188</t>
  </si>
  <si>
    <t>15024621</t>
  </si>
  <si>
    <t>2605ME02079000</t>
  </si>
  <si>
    <t>15024619</t>
  </si>
  <si>
    <t>4200171708</t>
  </si>
  <si>
    <t>400235498</t>
  </si>
  <si>
    <t>15024505</t>
  </si>
  <si>
    <t>4100009811</t>
  </si>
  <si>
    <t>15024504</t>
  </si>
  <si>
    <t>4100009784</t>
  </si>
  <si>
    <t>15024503</t>
  </si>
  <si>
    <t>4200168368</t>
  </si>
  <si>
    <t>400231380</t>
  </si>
  <si>
    <t>15024502</t>
  </si>
  <si>
    <t>4200170726</t>
  </si>
  <si>
    <t>400234233</t>
  </si>
  <si>
    <t>15024501</t>
  </si>
  <si>
    <t>4200171242</t>
  </si>
  <si>
    <t>400234831</t>
  </si>
  <si>
    <t>15024500</t>
  </si>
  <si>
    <t>4200169652</t>
  </si>
  <si>
    <t>400232700</t>
  </si>
  <si>
    <t>15024499</t>
  </si>
  <si>
    <t>15024496</t>
  </si>
  <si>
    <t>4200165647</t>
  </si>
  <si>
    <t>400231395</t>
  </si>
  <si>
    <t>15024495</t>
  </si>
  <si>
    <t>4200170022</t>
  </si>
  <si>
    <t>400234157</t>
  </si>
  <si>
    <t>15024494</t>
  </si>
  <si>
    <t>4200170202</t>
  </si>
  <si>
    <t>400233593</t>
  </si>
  <si>
    <t>15024491</t>
  </si>
  <si>
    <t>4200169376</t>
  </si>
  <si>
    <t>400232476</t>
  </si>
  <si>
    <t>15024490</t>
  </si>
  <si>
    <t>4200170169</t>
  </si>
  <si>
    <t>400233730</t>
  </si>
  <si>
    <t>15024489</t>
  </si>
  <si>
    <t>15024485</t>
  </si>
  <si>
    <t>4200170736</t>
  </si>
  <si>
    <t>400235091</t>
  </si>
  <si>
    <t>15024484</t>
  </si>
  <si>
    <t>4200168603</t>
  </si>
  <si>
    <t>400231645</t>
  </si>
  <si>
    <t>15024483</t>
  </si>
  <si>
    <t>15024482</t>
  </si>
  <si>
    <t>4200170400</t>
  </si>
  <si>
    <t>400233803</t>
  </si>
  <si>
    <t>15024274</t>
  </si>
  <si>
    <t>4200167733</t>
  </si>
  <si>
    <t>400230707</t>
  </si>
  <si>
    <t>15024273</t>
  </si>
  <si>
    <t>4200168607</t>
  </si>
  <si>
    <t>400232004</t>
  </si>
  <si>
    <t>15024272</t>
  </si>
  <si>
    <t>15024265</t>
  </si>
  <si>
    <t>4200161318</t>
  </si>
  <si>
    <t>400223194</t>
  </si>
  <si>
    <t>15024263</t>
  </si>
  <si>
    <t>4200169170</t>
  </si>
  <si>
    <t>400232203</t>
  </si>
  <si>
    <t>15024262</t>
  </si>
  <si>
    <t>4200168649</t>
  </si>
  <si>
    <t>400231762</t>
  </si>
  <si>
    <t>15024191</t>
  </si>
  <si>
    <t>4200170011</t>
  </si>
  <si>
    <t>400233243</t>
  </si>
  <si>
    <t>15024033</t>
  </si>
  <si>
    <t>15024030</t>
  </si>
  <si>
    <t>15024027</t>
  </si>
  <si>
    <t>4200167794</t>
  </si>
  <si>
    <t>400230643</t>
  </si>
  <si>
    <t>15023941</t>
  </si>
  <si>
    <t>4200169500</t>
  </si>
  <si>
    <t>400232550</t>
  </si>
  <si>
    <t>15023819</t>
  </si>
  <si>
    <t>15023683</t>
  </si>
  <si>
    <t>4200166764</t>
  </si>
  <si>
    <t>400230484</t>
  </si>
  <si>
    <t>107178</t>
  </si>
  <si>
    <t>RADIANSA CONSULTING SL</t>
  </si>
  <si>
    <t>B55008056</t>
  </si>
  <si>
    <t>F-83188</t>
  </si>
  <si>
    <t>4200170660</t>
  </si>
  <si>
    <t>400234039</t>
  </si>
  <si>
    <t>107126</t>
  </si>
  <si>
    <t>TERATORR TECHNOLOGIES SL</t>
  </si>
  <si>
    <t>B86839701</t>
  </si>
  <si>
    <t>FA201701221</t>
  </si>
  <si>
    <t>4200169675</t>
  </si>
  <si>
    <t>400232714</t>
  </si>
  <si>
    <t>106799</t>
  </si>
  <si>
    <t>COALIMENT PENEDES SAU COMERCO</t>
  </si>
  <si>
    <t>A58237520</t>
  </si>
  <si>
    <t>0803/23/00139742</t>
  </si>
  <si>
    <t>106503</t>
  </si>
  <si>
    <t>FRIGICOLL SA</t>
  </si>
  <si>
    <t>A08214538</t>
  </si>
  <si>
    <t>5096730368</t>
  </si>
  <si>
    <t>4200168785</t>
  </si>
  <si>
    <t>400235184</t>
  </si>
  <si>
    <t>170011880</t>
  </si>
  <si>
    <t>4200169560</t>
  </si>
  <si>
    <t>400232587</t>
  </si>
  <si>
    <t>106212</t>
  </si>
  <si>
    <t>BONPREU</t>
  </si>
  <si>
    <t>A08665838</t>
  </si>
  <si>
    <t>VML-229825</t>
  </si>
  <si>
    <t>VML-224999</t>
  </si>
  <si>
    <t>VML-223334</t>
  </si>
  <si>
    <t>VML-223333</t>
  </si>
  <si>
    <t>VML-223146</t>
  </si>
  <si>
    <t>VML-222518</t>
  </si>
  <si>
    <t>VML-222517</t>
  </si>
  <si>
    <t>VML-222516</t>
  </si>
  <si>
    <t>VML-221995</t>
  </si>
  <si>
    <t>VML-221733</t>
  </si>
  <si>
    <t>VML-221732</t>
  </si>
  <si>
    <t>VML-220691</t>
  </si>
  <si>
    <t>VML-220623</t>
  </si>
  <si>
    <t>VML-220221</t>
  </si>
  <si>
    <t>VML-199885</t>
  </si>
  <si>
    <t>VML-199872</t>
  </si>
  <si>
    <t>VML-199570</t>
  </si>
  <si>
    <t>VML-199569</t>
  </si>
  <si>
    <t>VML-198839</t>
  </si>
  <si>
    <t>VML-198655</t>
  </si>
  <si>
    <t>VML-198372</t>
  </si>
  <si>
    <t>VML-198371</t>
  </si>
  <si>
    <t>VML-198143</t>
  </si>
  <si>
    <t>VML-197727</t>
  </si>
  <si>
    <t>VML-197726</t>
  </si>
  <si>
    <t>VML-197725</t>
  </si>
  <si>
    <t>VML-197721</t>
  </si>
  <si>
    <t>VML-197719</t>
  </si>
  <si>
    <t>VML-197716</t>
  </si>
  <si>
    <t>VML-197712</t>
  </si>
  <si>
    <t>VML-197710</t>
  </si>
  <si>
    <t>VML-197708</t>
  </si>
  <si>
    <t>VML-197700</t>
  </si>
  <si>
    <t>VML-197488</t>
  </si>
  <si>
    <t>VML-197285</t>
  </si>
  <si>
    <t>VML-197278</t>
  </si>
  <si>
    <t>VML-196295</t>
  </si>
  <si>
    <t>VML-196242</t>
  </si>
  <si>
    <t>VML-194560</t>
  </si>
  <si>
    <t>VML-193900</t>
  </si>
  <si>
    <t>VEL-705692</t>
  </si>
  <si>
    <t>106090</t>
  </si>
  <si>
    <t>DATALAB TECNOLOGIA, S.A.</t>
  </si>
  <si>
    <t>A62092317</t>
  </si>
  <si>
    <t>00770024</t>
  </si>
  <si>
    <t>4200171113</t>
  </si>
  <si>
    <t>400234643</t>
  </si>
  <si>
    <t>1304364</t>
  </si>
  <si>
    <t>1304363</t>
  </si>
  <si>
    <t>1301439</t>
  </si>
  <si>
    <t>4200168757</t>
  </si>
  <si>
    <t>400231678</t>
  </si>
  <si>
    <t>1301326</t>
  </si>
  <si>
    <t>09170-072701C</t>
  </si>
  <si>
    <t>2017ER15/1894</t>
  </si>
  <si>
    <t>8241290146</t>
  </si>
  <si>
    <t>8241239359</t>
  </si>
  <si>
    <t>4200156564</t>
  </si>
  <si>
    <t>8241231126</t>
  </si>
  <si>
    <t>4200154491</t>
  </si>
  <si>
    <t>105708</t>
  </si>
  <si>
    <t>VESTILAB CLEAN ROOM CONTROL SLU VES</t>
  </si>
  <si>
    <t>B65622821</t>
  </si>
  <si>
    <t>FAC3746</t>
  </si>
  <si>
    <t>4200161141</t>
  </si>
  <si>
    <t>400223100</t>
  </si>
  <si>
    <t>105644</t>
  </si>
  <si>
    <t>JUAN PASANAU SL</t>
  </si>
  <si>
    <t>B58804725</t>
  </si>
  <si>
    <t>A-388/442</t>
  </si>
  <si>
    <t>A-388/310</t>
  </si>
  <si>
    <t>A-388/062</t>
  </si>
  <si>
    <t>105639</t>
  </si>
  <si>
    <t>MIQUEL AULINAS CANAL SL</t>
  </si>
  <si>
    <t>B55128193</t>
  </si>
  <si>
    <t>A-204</t>
  </si>
  <si>
    <t>4200169534</t>
  </si>
  <si>
    <t>400232505</t>
  </si>
  <si>
    <t>A-192</t>
  </si>
  <si>
    <t>4200166602</t>
  </si>
  <si>
    <t>400229258</t>
  </si>
  <si>
    <t>105600</t>
  </si>
  <si>
    <t>THE MACNIFICOS STORE SL</t>
  </si>
  <si>
    <t>B64673155</t>
  </si>
  <si>
    <t>2017-45940</t>
  </si>
  <si>
    <t>4200166244</t>
  </si>
  <si>
    <t>400228863</t>
  </si>
  <si>
    <t>105592</t>
  </si>
  <si>
    <t>COURIER POLAR EXPRESS SL</t>
  </si>
  <si>
    <t>B37482403</t>
  </si>
  <si>
    <t>538/17</t>
  </si>
  <si>
    <t>0001713236</t>
  </si>
  <si>
    <t>4200165920</t>
  </si>
  <si>
    <t>400228467</t>
  </si>
  <si>
    <t>0001713234</t>
  </si>
  <si>
    <t>4200166923</t>
  </si>
  <si>
    <t>400229631</t>
  </si>
  <si>
    <t>0001713231</t>
  </si>
  <si>
    <t>0001713228</t>
  </si>
  <si>
    <t>4200164599</t>
  </si>
  <si>
    <t>0001713227</t>
  </si>
  <si>
    <t>4200163829</t>
  </si>
  <si>
    <t>1113</t>
  </si>
  <si>
    <t>A/1080</t>
  </si>
  <si>
    <t>104348</t>
  </si>
  <si>
    <t>FUNDACIO TEATRE LLIURE</t>
  </si>
  <si>
    <t>G58658931</t>
  </si>
  <si>
    <t>1004/17</t>
  </si>
  <si>
    <t>104326</t>
  </si>
  <si>
    <t>OBREMATIC SL</t>
  </si>
  <si>
    <t>B63448971</t>
  </si>
  <si>
    <t>4827</t>
  </si>
  <si>
    <t>4200168705</t>
  </si>
  <si>
    <t>400231631</t>
  </si>
  <si>
    <t>4826</t>
  </si>
  <si>
    <t>4200168711</t>
  </si>
  <si>
    <t>400231637</t>
  </si>
  <si>
    <t>104052</t>
  </si>
  <si>
    <t>SUMINISTROS MERCA BCN SL</t>
  </si>
  <si>
    <t>B65120321</t>
  </si>
  <si>
    <t>201706469</t>
  </si>
  <si>
    <t>4200166300</t>
  </si>
  <si>
    <t>400228924</t>
  </si>
  <si>
    <t>103651</t>
  </si>
  <si>
    <t>LEROY MERLIN SL</t>
  </si>
  <si>
    <t>B84818442</t>
  </si>
  <si>
    <t>013-0012-R958960</t>
  </si>
  <si>
    <t>95841</t>
  </si>
  <si>
    <t>95840</t>
  </si>
  <si>
    <t>95839</t>
  </si>
  <si>
    <t>95838</t>
  </si>
  <si>
    <t>95837</t>
  </si>
  <si>
    <t>103223</t>
  </si>
  <si>
    <t>MESSER IBERICA DE GASES SA</t>
  </si>
  <si>
    <t>A08255317</t>
  </si>
  <si>
    <t>6560637772</t>
  </si>
  <si>
    <t>37190000328000</t>
  </si>
  <si>
    <t>6560637557</t>
  </si>
  <si>
    <t>6560637538</t>
  </si>
  <si>
    <t>6560637423</t>
  </si>
  <si>
    <t>6560637420</t>
  </si>
  <si>
    <t>4090945050</t>
  </si>
  <si>
    <t>3466244</t>
  </si>
  <si>
    <t>3466219</t>
  </si>
  <si>
    <t>3466218</t>
  </si>
  <si>
    <t>3466217</t>
  </si>
  <si>
    <t>3466216</t>
  </si>
  <si>
    <t>3466215</t>
  </si>
  <si>
    <t>3463478</t>
  </si>
  <si>
    <t>4200167356</t>
  </si>
  <si>
    <t>400230183</t>
  </si>
  <si>
    <t>3458533</t>
  </si>
  <si>
    <t>3458471</t>
  </si>
  <si>
    <t>3458312</t>
  </si>
  <si>
    <t>3458311</t>
  </si>
  <si>
    <t>3458310</t>
  </si>
  <si>
    <t>3458181</t>
  </si>
  <si>
    <t>3449581</t>
  </si>
  <si>
    <t>3443551</t>
  </si>
  <si>
    <t>2.017/F/3.792</t>
  </si>
  <si>
    <t>4200167828</t>
  </si>
  <si>
    <t>400230729</t>
  </si>
  <si>
    <t>103196</t>
  </si>
  <si>
    <t>J JUAN SELLAS SA J JUAN SELLAS S</t>
  </si>
  <si>
    <t>A08161390</t>
  </si>
  <si>
    <t>37000</t>
  </si>
  <si>
    <t>4200165126</t>
  </si>
  <si>
    <t>400227567</t>
  </si>
  <si>
    <t>17C1-027466</t>
  </si>
  <si>
    <t>17C1-027461</t>
  </si>
  <si>
    <t>17-007669</t>
  </si>
  <si>
    <t>17-007665</t>
  </si>
  <si>
    <t>103175</t>
  </si>
  <si>
    <t>BIOMERIEUX ESPAÑA SA BIOMERIEUX ESP</t>
  </si>
  <si>
    <t>A28664589</t>
  </si>
  <si>
    <t>1040266469</t>
  </si>
  <si>
    <t>4200167147</t>
  </si>
  <si>
    <t>400229942</t>
  </si>
  <si>
    <t>01172290</t>
  </si>
  <si>
    <t>4200170552</t>
  </si>
  <si>
    <t>400233897</t>
  </si>
  <si>
    <t>103103</t>
  </si>
  <si>
    <t>PRODEL SA</t>
  </si>
  <si>
    <t>A28748515</t>
  </si>
  <si>
    <t>FC171047</t>
  </si>
  <si>
    <t>4200166036</t>
  </si>
  <si>
    <t>400228631</t>
  </si>
  <si>
    <t>0463019535</t>
  </si>
  <si>
    <t>0463019529</t>
  </si>
  <si>
    <t>0463003592</t>
  </si>
  <si>
    <t>4200168972</t>
  </si>
  <si>
    <t>400231916</t>
  </si>
  <si>
    <t>0463003590</t>
  </si>
  <si>
    <t>4200168541</t>
  </si>
  <si>
    <t>400231455</t>
  </si>
  <si>
    <t>0463003589</t>
  </si>
  <si>
    <t>4200163476</t>
  </si>
  <si>
    <t>400225674</t>
  </si>
  <si>
    <t>0463003588</t>
  </si>
  <si>
    <t>4200167195</t>
  </si>
  <si>
    <t>400229966</t>
  </si>
  <si>
    <t>0463003586</t>
  </si>
  <si>
    <t>4200163474</t>
  </si>
  <si>
    <t>400225675</t>
  </si>
  <si>
    <t>0463003585</t>
  </si>
  <si>
    <t>4200163471</t>
  </si>
  <si>
    <t>400225676</t>
  </si>
  <si>
    <t>0463003583</t>
  </si>
  <si>
    <t>4200165508</t>
  </si>
  <si>
    <t>0463003580</t>
  </si>
  <si>
    <t>4200163210</t>
  </si>
  <si>
    <t>400225351</t>
  </si>
  <si>
    <t>A/170820</t>
  </si>
  <si>
    <t>4200168585</t>
  </si>
  <si>
    <t>400231524</t>
  </si>
  <si>
    <t>5200849421</t>
  </si>
  <si>
    <t>5200848155</t>
  </si>
  <si>
    <t>5200847662</t>
  </si>
  <si>
    <t>5200847305</t>
  </si>
  <si>
    <t>5200846856</t>
  </si>
  <si>
    <t>5200845803</t>
  </si>
  <si>
    <t>5200843984</t>
  </si>
  <si>
    <t>5200843201</t>
  </si>
  <si>
    <t>5200843190</t>
  </si>
  <si>
    <t>4200168264</t>
  </si>
  <si>
    <t>400231189</t>
  </si>
  <si>
    <t>5200843186</t>
  </si>
  <si>
    <t>4200167437</t>
  </si>
  <si>
    <t>400230203</t>
  </si>
  <si>
    <t>5200843178</t>
  </si>
  <si>
    <t>4200166753</t>
  </si>
  <si>
    <t>400229473</t>
  </si>
  <si>
    <t>5200843155</t>
  </si>
  <si>
    <t>4200165332</t>
  </si>
  <si>
    <t>400227777</t>
  </si>
  <si>
    <t>5200842310</t>
  </si>
  <si>
    <t>5200840885</t>
  </si>
  <si>
    <t>5200840873</t>
  </si>
  <si>
    <t>4200168268</t>
  </si>
  <si>
    <t>400231194</t>
  </si>
  <si>
    <t>5200840869</t>
  </si>
  <si>
    <t>4200166285</t>
  </si>
  <si>
    <t>400228946</t>
  </si>
  <si>
    <t>5200840398</t>
  </si>
  <si>
    <t>5200840389</t>
  </si>
  <si>
    <t>4200166755</t>
  </si>
  <si>
    <t>400229474</t>
  </si>
  <si>
    <t>5200840116</t>
  </si>
  <si>
    <t>5200840096</t>
  </si>
  <si>
    <t>4200168533</t>
  </si>
  <si>
    <t>400231446</t>
  </si>
  <si>
    <t>5200840088</t>
  </si>
  <si>
    <t>4200167194</t>
  </si>
  <si>
    <t>400229965</t>
  </si>
  <si>
    <t>5200840082</t>
  </si>
  <si>
    <t>5200840076</t>
  </si>
  <si>
    <t>4200165453</t>
  </si>
  <si>
    <t>400227927</t>
  </si>
  <si>
    <t>5200840067</t>
  </si>
  <si>
    <t>5200838255</t>
  </si>
  <si>
    <t>4200167486</t>
  </si>
  <si>
    <t>400230257</t>
  </si>
  <si>
    <t>00077022897</t>
  </si>
  <si>
    <t>0000241048</t>
  </si>
  <si>
    <t>4200168193</t>
  </si>
  <si>
    <t>400231082</t>
  </si>
  <si>
    <t>0000240914</t>
  </si>
  <si>
    <t>1/4691</t>
  </si>
  <si>
    <t>102902</t>
  </si>
  <si>
    <t>DEXTRON,INGENIERIA TELECOMUNIC. SA</t>
  </si>
  <si>
    <t>A08685273</t>
  </si>
  <si>
    <t>17/1117</t>
  </si>
  <si>
    <t>4200170082</t>
  </si>
  <si>
    <t>400233316</t>
  </si>
  <si>
    <t>102901</t>
  </si>
  <si>
    <t>CAN BOADA SA</t>
  </si>
  <si>
    <t>A08695173</t>
  </si>
  <si>
    <t>17/341</t>
  </si>
  <si>
    <t>4200169035</t>
  </si>
  <si>
    <t>400231997</t>
  </si>
  <si>
    <t>21706202</t>
  </si>
  <si>
    <t>FR17008073</t>
  </si>
  <si>
    <t>4200168753</t>
  </si>
  <si>
    <t>400231794</t>
  </si>
  <si>
    <t>8011564</t>
  </si>
  <si>
    <t>8011563</t>
  </si>
  <si>
    <t>4200087712</t>
  </si>
  <si>
    <t>400122483</t>
  </si>
  <si>
    <t>0001706898</t>
  </si>
  <si>
    <t>4200170299</t>
  </si>
  <si>
    <t>400234412</t>
  </si>
  <si>
    <t>0001706879</t>
  </si>
  <si>
    <t>4200163518</t>
  </si>
  <si>
    <t>400230733</t>
  </si>
  <si>
    <t>0001706855</t>
  </si>
  <si>
    <t>4200164600</t>
  </si>
  <si>
    <t>400227029</t>
  </si>
  <si>
    <t>102805</t>
  </si>
  <si>
    <t>FERRETERIA CONDAL</t>
  </si>
  <si>
    <t>A08638090</t>
  </si>
  <si>
    <t>072482</t>
  </si>
  <si>
    <t>072481</t>
  </si>
  <si>
    <t>9500061322</t>
  </si>
  <si>
    <t>4200164867</t>
  </si>
  <si>
    <t>400232521</t>
  </si>
  <si>
    <t>9500061035</t>
  </si>
  <si>
    <t>4200168317</t>
  </si>
  <si>
    <t>400231336</t>
  </si>
  <si>
    <t>9500060182</t>
  </si>
  <si>
    <t>4200168044</t>
  </si>
  <si>
    <t>400230916</t>
  </si>
  <si>
    <t>1711/01225</t>
  </si>
  <si>
    <t>4200160742</t>
  </si>
  <si>
    <t>38380001438002</t>
  </si>
  <si>
    <t>1711/01190</t>
  </si>
  <si>
    <t>4200166368</t>
  </si>
  <si>
    <t>400229327</t>
  </si>
  <si>
    <t>F/2424</t>
  </si>
  <si>
    <t>4200171591</t>
  </si>
  <si>
    <t>400235297</t>
  </si>
  <si>
    <t>F/2423</t>
  </si>
  <si>
    <t>F/2422</t>
  </si>
  <si>
    <t>4200171357</t>
  </si>
  <si>
    <t>400234971</t>
  </si>
  <si>
    <t>F/2421</t>
  </si>
  <si>
    <t>4200171175</t>
  </si>
  <si>
    <t>400234735</t>
  </si>
  <si>
    <t>F/2417</t>
  </si>
  <si>
    <t>4200170962</t>
  </si>
  <si>
    <t>400234471</t>
  </si>
  <si>
    <t>F/2416</t>
  </si>
  <si>
    <t>4200170737</t>
  </si>
  <si>
    <t>400234172</t>
  </si>
  <si>
    <t>F/2409</t>
  </si>
  <si>
    <t>4200170177</t>
  </si>
  <si>
    <t>400233598</t>
  </si>
  <si>
    <t>F/2405</t>
  </si>
  <si>
    <t>4200170179</t>
  </si>
  <si>
    <t>400233596</t>
  </si>
  <si>
    <t>102726</t>
  </si>
  <si>
    <t>ZETA GESTION DE MEDIOS SAU ZETA GES</t>
  </si>
  <si>
    <t>A08657710</t>
  </si>
  <si>
    <t>621383176</t>
  </si>
  <si>
    <t>621383175</t>
  </si>
  <si>
    <t>621383174</t>
  </si>
  <si>
    <t>75/03568906</t>
  </si>
  <si>
    <t>4200128558</t>
  </si>
  <si>
    <t>400178292</t>
  </si>
  <si>
    <t>75/03566678</t>
  </si>
  <si>
    <t>1705891</t>
  </si>
  <si>
    <t>2594FA00244007</t>
  </si>
  <si>
    <t>CCOB17002136</t>
  </si>
  <si>
    <t>4200171138</t>
  </si>
  <si>
    <t>400234765</t>
  </si>
  <si>
    <t>570831</t>
  </si>
  <si>
    <t>566710</t>
  </si>
  <si>
    <t>2525FL01947002</t>
  </si>
  <si>
    <t>102584</t>
  </si>
  <si>
    <t>INSTRUMENTOS TESTO SA</t>
  </si>
  <si>
    <t>A59938506</t>
  </si>
  <si>
    <t>9070270405</t>
  </si>
  <si>
    <t>4200171525</t>
  </si>
  <si>
    <t>400235211</t>
  </si>
  <si>
    <t>171234</t>
  </si>
  <si>
    <t>4100009783</t>
  </si>
  <si>
    <t>171233</t>
  </si>
  <si>
    <t>4100009786</t>
  </si>
  <si>
    <t>60971113</t>
  </si>
  <si>
    <t>1DE</t>
  </si>
  <si>
    <t>2575FI00207000</t>
  </si>
  <si>
    <t>9140078978</t>
  </si>
  <si>
    <t>4200168773</t>
  </si>
  <si>
    <t>400231692</t>
  </si>
  <si>
    <t>9140078960</t>
  </si>
  <si>
    <t>4200157650</t>
  </si>
  <si>
    <t>400221138</t>
  </si>
  <si>
    <t>9140078959</t>
  </si>
  <si>
    <t>4200157652</t>
  </si>
  <si>
    <t>400220153</t>
  </si>
  <si>
    <t>9140078948</t>
  </si>
  <si>
    <t>9140078775</t>
  </si>
  <si>
    <t>2500172490</t>
  </si>
  <si>
    <t>2500170600</t>
  </si>
  <si>
    <t>2500164324</t>
  </si>
  <si>
    <t>2500163085</t>
  </si>
  <si>
    <t>17161916</t>
  </si>
  <si>
    <t>17161646</t>
  </si>
  <si>
    <t>17171086</t>
  </si>
  <si>
    <t>17/124607</t>
  </si>
  <si>
    <t>102246</t>
  </si>
  <si>
    <t>SKRETTING</t>
  </si>
  <si>
    <t>A78336575</t>
  </si>
  <si>
    <t>020176874</t>
  </si>
  <si>
    <t>4200170210</t>
  </si>
  <si>
    <t>400233446</t>
  </si>
  <si>
    <t>940/17</t>
  </si>
  <si>
    <t>4200170314</t>
  </si>
  <si>
    <t>400233655</t>
  </si>
  <si>
    <t>922/17</t>
  </si>
  <si>
    <t>4200169629</t>
  </si>
  <si>
    <t>400232659</t>
  </si>
  <si>
    <t>823265</t>
  </si>
  <si>
    <t>823264</t>
  </si>
  <si>
    <t>823249</t>
  </si>
  <si>
    <t>4200088202</t>
  </si>
  <si>
    <t>2595FA02035001</t>
  </si>
  <si>
    <t>400123025</t>
  </si>
  <si>
    <t>823244</t>
  </si>
  <si>
    <t>10020000009001</t>
  </si>
  <si>
    <t>823235</t>
  </si>
  <si>
    <t>83410</t>
  </si>
  <si>
    <t>4200167216</t>
  </si>
  <si>
    <t>400233445</t>
  </si>
  <si>
    <t>SA/051204</t>
  </si>
  <si>
    <t>4200164283</t>
  </si>
  <si>
    <t>400226748</t>
  </si>
  <si>
    <t>R-715</t>
  </si>
  <si>
    <t>102044</t>
  </si>
  <si>
    <t>BERCU INSTRUMENTS SL BERCU</t>
  </si>
  <si>
    <t>B59951699</t>
  </si>
  <si>
    <t>8231</t>
  </si>
  <si>
    <t>7061459268</t>
  </si>
  <si>
    <t>4200170616</t>
  </si>
  <si>
    <t>400234066</t>
  </si>
  <si>
    <t>7061458466</t>
  </si>
  <si>
    <t>4200171275</t>
  </si>
  <si>
    <t>400234885</t>
  </si>
  <si>
    <t>7061458465</t>
  </si>
  <si>
    <t>4200171272</t>
  </si>
  <si>
    <t>400234881</t>
  </si>
  <si>
    <t>7061458464</t>
  </si>
  <si>
    <t>7061458463</t>
  </si>
  <si>
    <t>7061458462</t>
  </si>
  <si>
    <t>4200170638</t>
  </si>
  <si>
    <t>400235180</t>
  </si>
  <si>
    <t>7061458461</t>
  </si>
  <si>
    <t>4200170116</t>
  </si>
  <si>
    <t>400234554</t>
  </si>
  <si>
    <t>7061458460</t>
  </si>
  <si>
    <t>4200169748</t>
  </si>
  <si>
    <t>400232839</t>
  </si>
  <si>
    <t>7061458459</t>
  </si>
  <si>
    <t>4200167924</t>
  </si>
  <si>
    <t>400230933</t>
  </si>
  <si>
    <t>7061458458</t>
  </si>
  <si>
    <t>4200166004</t>
  </si>
  <si>
    <t>400228564</t>
  </si>
  <si>
    <t>7061456268</t>
  </si>
  <si>
    <t>4200170493</t>
  </si>
  <si>
    <t>400234071</t>
  </si>
  <si>
    <t>7061456267</t>
  </si>
  <si>
    <t>4200170435</t>
  </si>
  <si>
    <t>400233763</t>
  </si>
  <si>
    <t>7061456266</t>
  </si>
  <si>
    <t>4200169152</t>
  </si>
  <si>
    <t>400233016</t>
  </si>
  <si>
    <t>7061455412</t>
  </si>
  <si>
    <t>4200168691</t>
  </si>
  <si>
    <t>400232206</t>
  </si>
  <si>
    <t>7061455411</t>
  </si>
  <si>
    <t>4200169085</t>
  </si>
  <si>
    <t>400232185</t>
  </si>
  <si>
    <t>7061454926</t>
  </si>
  <si>
    <t>7061454523</t>
  </si>
  <si>
    <t>4200168695</t>
  </si>
  <si>
    <t>400232204</t>
  </si>
  <si>
    <t>7061454517</t>
  </si>
  <si>
    <t>7061454516</t>
  </si>
  <si>
    <t>7061454515</t>
  </si>
  <si>
    <t>7061454157</t>
  </si>
  <si>
    <t>4200169741</t>
  </si>
  <si>
    <t>400232847</t>
  </si>
  <si>
    <t>7061454156</t>
  </si>
  <si>
    <t>4200169543</t>
  </si>
  <si>
    <t>400232799</t>
  </si>
  <si>
    <t>7061454155</t>
  </si>
  <si>
    <t>7061453639</t>
  </si>
  <si>
    <t>7061453636</t>
  </si>
  <si>
    <t>4200168808</t>
  </si>
  <si>
    <t>400232031</t>
  </si>
  <si>
    <t>7061453635</t>
  </si>
  <si>
    <t>4200169311</t>
  </si>
  <si>
    <t>400232205</t>
  </si>
  <si>
    <t>7061452490</t>
  </si>
  <si>
    <t>7061452488</t>
  </si>
  <si>
    <t>7061452487</t>
  </si>
  <si>
    <t>4200169506</t>
  </si>
  <si>
    <t>400232552</t>
  </si>
  <si>
    <t>7061452485</t>
  </si>
  <si>
    <t>4200169469</t>
  </si>
  <si>
    <t>400232554</t>
  </si>
  <si>
    <t>7061452484</t>
  </si>
  <si>
    <t>7061451486</t>
  </si>
  <si>
    <t>4200169238</t>
  </si>
  <si>
    <t>400232560</t>
  </si>
  <si>
    <t>7061451485</t>
  </si>
  <si>
    <t>7061451482</t>
  </si>
  <si>
    <t>7061450842</t>
  </si>
  <si>
    <t>7061448828</t>
  </si>
  <si>
    <t>7061448827</t>
  </si>
  <si>
    <t>4004</t>
  </si>
  <si>
    <t>4200170244</t>
  </si>
  <si>
    <t>400233475</t>
  </si>
  <si>
    <t>4002</t>
  </si>
  <si>
    <t>4200170531</t>
  </si>
  <si>
    <t>2535DR00127000</t>
  </si>
  <si>
    <t>400233872</t>
  </si>
  <si>
    <t>4000</t>
  </si>
  <si>
    <t>4200170125</t>
  </si>
  <si>
    <t>400233373</t>
  </si>
  <si>
    <t>3982</t>
  </si>
  <si>
    <t>4200168685</t>
  </si>
  <si>
    <t>400231618</t>
  </si>
  <si>
    <t>3974</t>
  </si>
  <si>
    <t>4200168621</t>
  </si>
  <si>
    <t>400231566</t>
  </si>
  <si>
    <t>3793</t>
  </si>
  <si>
    <t>2655EC00145000</t>
  </si>
  <si>
    <t>3769</t>
  </si>
  <si>
    <t>4200168545</t>
  </si>
  <si>
    <t>400231462</t>
  </si>
  <si>
    <t>3768</t>
  </si>
  <si>
    <t>4200167317</t>
  </si>
  <si>
    <t>400230076</t>
  </si>
  <si>
    <t>3767</t>
  </si>
  <si>
    <t>4200168976</t>
  </si>
  <si>
    <t>400231891</t>
  </si>
  <si>
    <t>3762</t>
  </si>
  <si>
    <t>4200167799</t>
  </si>
  <si>
    <t>400230661</t>
  </si>
  <si>
    <t>3754</t>
  </si>
  <si>
    <t>4200166749</t>
  </si>
  <si>
    <t>400229425</t>
  </si>
  <si>
    <t>3748</t>
  </si>
  <si>
    <t>4200167441</t>
  </si>
  <si>
    <t>400230204</t>
  </si>
  <si>
    <t>17003771RI</t>
  </si>
  <si>
    <t>17003737RI</t>
  </si>
  <si>
    <t>17003695RI</t>
  </si>
  <si>
    <t>4200169471</t>
  </si>
  <si>
    <t>400232409</t>
  </si>
  <si>
    <t>554-17</t>
  </si>
  <si>
    <t>4200168572</t>
  </si>
  <si>
    <t>400231499</t>
  </si>
  <si>
    <t>502-17</t>
  </si>
  <si>
    <t>4200165260</t>
  </si>
  <si>
    <t>400227700</t>
  </si>
  <si>
    <t>I17/206</t>
  </si>
  <si>
    <t>I17/205</t>
  </si>
  <si>
    <t>I17/204</t>
  </si>
  <si>
    <t>I17/203</t>
  </si>
  <si>
    <t>I17/202</t>
  </si>
  <si>
    <t>I17/201</t>
  </si>
  <si>
    <t>3998/1</t>
  </si>
  <si>
    <t>3985/1</t>
  </si>
  <si>
    <t>4200170039</t>
  </si>
  <si>
    <t>3965/1</t>
  </si>
  <si>
    <t>101817</t>
  </si>
  <si>
    <t>BCN MEDIA FORUM SL IMAGINART BCN</t>
  </si>
  <si>
    <t>B60594546</t>
  </si>
  <si>
    <t>A17/5789</t>
  </si>
  <si>
    <t>4200171524</t>
  </si>
  <si>
    <t>400235568</t>
  </si>
  <si>
    <t>A17/5787</t>
  </si>
  <si>
    <t>4200170936</t>
  </si>
  <si>
    <t>400235320</t>
  </si>
  <si>
    <t>A17/5770</t>
  </si>
  <si>
    <t>4200167934</t>
  </si>
  <si>
    <t>400232023</t>
  </si>
  <si>
    <t>101768</t>
  </si>
  <si>
    <t>PIDISCAT SL</t>
  </si>
  <si>
    <t>B61700381</t>
  </si>
  <si>
    <t>127057</t>
  </si>
  <si>
    <t>4200169524</t>
  </si>
  <si>
    <t>400232555</t>
  </si>
  <si>
    <t>127056</t>
  </si>
  <si>
    <t>4200167902</t>
  </si>
  <si>
    <t>400230859</t>
  </si>
  <si>
    <t>101725</t>
  </si>
  <si>
    <t>FOTO CASANOVA SL CASANOVA FOTOGRAFI</t>
  </si>
  <si>
    <t>B58598558</t>
  </si>
  <si>
    <t>FR/1730784</t>
  </si>
  <si>
    <t>4200168631</t>
  </si>
  <si>
    <t>400231575</t>
  </si>
  <si>
    <t>101693</t>
  </si>
  <si>
    <t>R. ESPINAR SL RAYPA</t>
  </si>
  <si>
    <t>B58468992</t>
  </si>
  <si>
    <t>4200167826</t>
  </si>
  <si>
    <t>400230716</t>
  </si>
  <si>
    <t>101674</t>
  </si>
  <si>
    <t>29 ECOLOGICA, SL ECOLOGIC (29 EC</t>
  </si>
  <si>
    <t>B61978151</t>
  </si>
  <si>
    <t>1714104-O</t>
  </si>
  <si>
    <t>7042</t>
  </si>
  <si>
    <t>4200169339</t>
  </si>
  <si>
    <t>400232345</t>
  </si>
  <si>
    <t>7029</t>
  </si>
  <si>
    <t>4200166280</t>
  </si>
  <si>
    <t>400228908</t>
  </si>
  <si>
    <t>101545</t>
  </si>
  <si>
    <t>CLARK TECNOLOGIA Y SOLUCIONES</t>
  </si>
  <si>
    <t>B61184834</t>
  </si>
  <si>
    <t>A17/291</t>
  </si>
  <si>
    <t>4200170892</t>
  </si>
  <si>
    <t>400234371</t>
  </si>
  <si>
    <t>A17/289</t>
  </si>
  <si>
    <t>4200170880</t>
  </si>
  <si>
    <t>400234356</t>
  </si>
  <si>
    <t>A17/288</t>
  </si>
  <si>
    <t>4200168482</t>
  </si>
  <si>
    <t>400231412</t>
  </si>
  <si>
    <t>A17/287</t>
  </si>
  <si>
    <t>4200167957</t>
  </si>
  <si>
    <t>400230825</t>
  </si>
  <si>
    <t>A17/284</t>
  </si>
  <si>
    <t>4200167817</t>
  </si>
  <si>
    <t>400230678</t>
  </si>
  <si>
    <t>A17/283</t>
  </si>
  <si>
    <t>4200166410</t>
  </si>
  <si>
    <t>400229057</t>
  </si>
  <si>
    <t>A17/281</t>
  </si>
  <si>
    <t>4200165511</t>
  </si>
  <si>
    <t>400228289</t>
  </si>
  <si>
    <t>101526</t>
  </si>
  <si>
    <t>JES APARATOS DE VIDRIO PARA LABORAT</t>
  </si>
  <si>
    <t>B61856977</t>
  </si>
  <si>
    <t>A/17902</t>
  </si>
  <si>
    <t>4200165342</t>
  </si>
  <si>
    <t>400232673</t>
  </si>
  <si>
    <t>101495</t>
  </si>
  <si>
    <t>NOUDISCAT NOUDISCAT</t>
  </si>
  <si>
    <t>B62092358</t>
  </si>
  <si>
    <t>826052</t>
  </si>
  <si>
    <t>2635FP00308000</t>
  </si>
  <si>
    <t>826051</t>
  </si>
  <si>
    <t>101482</t>
  </si>
  <si>
    <t>SUMINISTROS DAMUSA SL SUMINIST DAMU</t>
  </si>
  <si>
    <t>B61943510</t>
  </si>
  <si>
    <t>1.701.194</t>
  </si>
  <si>
    <t>4200169576</t>
  </si>
  <si>
    <t>400232600</t>
  </si>
  <si>
    <t>1.701.193</t>
  </si>
  <si>
    <t>4200168783</t>
  </si>
  <si>
    <t>400231701</t>
  </si>
  <si>
    <t>1.701.192</t>
  </si>
  <si>
    <t>4200169164</t>
  </si>
  <si>
    <t>400232069</t>
  </si>
  <si>
    <t>1.701.130</t>
  </si>
  <si>
    <t>1.700.878</t>
  </si>
  <si>
    <t>1701303</t>
  </si>
  <si>
    <t>4200171925</t>
  </si>
  <si>
    <t>400235783</t>
  </si>
  <si>
    <t>217028322</t>
  </si>
  <si>
    <t>217028174</t>
  </si>
  <si>
    <t>2017/1485</t>
  </si>
  <si>
    <t>4200168768</t>
  </si>
  <si>
    <t>400231936</t>
  </si>
  <si>
    <t>2017/1484</t>
  </si>
  <si>
    <t>4200168235</t>
  </si>
  <si>
    <t>400231131</t>
  </si>
  <si>
    <t>A17046243</t>
  </si>
  <si>
    <t>A17045941</t>
  </si>
  <si>
    <t>4200169288</t>
  </si>
  <si>
    <t>400232876</t>
  </si>
  <si>
    <t>AA17000750</t>
  </si>
  <si>
    <t>4200171657</t>
  </si>
  <si>
    <t>400235396</t>
  </si>
  <si>
    <t>703984</t>
  </si>
  <si>
    <t>4200171930</t>
  </si>
  <si>
    <t>400235786</t>
  </si>
  <si>
    <t>703982</t>
  </si>
  <si>
    <t>4200171895</t>
  </si>
  <si>
    <t>2595FA00252000</t>
  </si>
  <si>
    <t>400235725</t>
  </si>
  <si>
    <t>703980</t>
  </si>
  <si>
    <t>4200170980</t>
  </si>
  <si>
    <t>400234454</t>
  </si>
  <si>
    <t>703967</t>
  </si>
  <si>
    <t>4200171450</t>
  </si>
  <si>
    <t>400235152</t>
  </si>
  <si>
    <t>703966</t>
  </si>
  <si>
    <t>4200171674</t>
  </si>
  <si>
    <t>400235449</t>
  </si>
  <si>
    <t>703965</t>
  </si>
  <si>
    <t>4200171376</t>
  </si>
  <si>
    <t>400235092</t>
  </si>
  <si>
    <t>703964</t>
  </si>
  <si>
    <t>4200171343</t>
  </si>
  <si>
    <t>400234958</t>
  </si>
  <si>
    <t>703963</t>
  </si>
  <si>
    <t>4200171467</t>
  </si>
  <si>
    <t>400235139</t>
  </si>
  <si>
    <t>703960</t>
  </si>
  <si>
    <t>4200170162</t>
  </si>
  <si>
    <t>400233591</t>
  </si>
  <si>
    <t>703952</t>
  </si>
  <si>
    <t>4200171066</t>
  </si>
  <si>
    <t>400234579</t>
  </si>
  <si>
    <t>703951</t>
  </si>
  <si>
    <t>4200170491</t>
  </si>
  <si>
    <t>400233836</t>
  </si>
  <si>
    <t>703938</t>
  </si>
  <si>
    <t>703934</t>
  </si>
  <si>
    <t>703933</t>
  </si>
  <si>
    <t>4200170398</t>
  </si>
  <si>
    <t>400233750</t>
  </si>
  <si>
    <t>703931</t>
  </si>
  <si>
    <t>4200171339</t>
  </si>
  <si>
    <t>400234947</t>
  </si>
  <si>
    <t>703930</t>
  </si>
  <si>
    <t>703929</t>
  </si>
  <si>
    <t>4200169293</t>
  </si>
  <si>
    <t>400232606</t>
  </si>
  <si>
    <t>703927</t>
  </si>
  <si>
    <t>4200169615</t>
  </si>
  <si>
    <t>400232644</t>
  </si>
  <si>
    <t>703926</t>
  </si>
  <si>
    <t>4200169143</t>
  </si>
  <si>
    <t>400233119</t>
  </si>
  <si>
    <t>703924</t>
  </si>
  <si>
    <t>4200165072</t>
  </si>
  <si>
    <t>400233614</t>
  </si>
  <si>
    <t>703904</t>
  </si>
  <si>
    <t>4200168023</t>
  </si>
  <si>
    <t>400230895</t>
  </si>
  <si>
    <t>703903</t>
  </si>
  <si>
    <t>4200170223</t>
  </si>
  <si>
    <t>400233460</t>
  </si>
  <si>
    <t>703901</t>
  </si>
  <si>
    <t>4200168222</t>
  </si>
  <si>
    <t>400232528</t>
  </si>
  <si>
    <t>703882</t>
  </si>
  <si>
    <t>703856</t>
  </si>
  <si>
    <t>4200170803</t>
  </si>
  <si>
    <t>400234270</t>
  </si>
  <si>
    <t>703854</t>
  </si>
  <si>
    <t>4200170853</t>
  </si>
  <si>
    <t>400234320</t>
  </si>
  <si>
    <t>703852</t>
  </si>
  <si>
    <t>4200170036</t>
  </si>
  <si>
    <t>400233274</t>
  </si>
  <si>
    <t>703849</t>
  </si>
  <si>
    <t>703848</t>
  </si>
  <si>
    <t>4200170122</t>
  </si>
  <si>
    <t>400234359</t>
  </si>
  <si>
    <t>703847</t>
  </si>
  <si>
    <t>4200170571</t>
  </si>
  <si>
    <t>400233963</t>
  </si>
  <si>
    <t>703846</t>
  </si>
  <si>
    <t>4200169648</t>
  </si>
  <si>
    <t>400232706</t>
  </si>
  <si>
    <t>703845</t>
  </si>
  <si>
    <t>4200169744</t>
  </si>
  <si>
    <t>400232845</t>
  </si>
  <si>
    <t>703844</t>
  </si>
  <si>
    <t>703843</t>
  </si>
  <si>
    <t>703842</t>
  </si>
  <si>
    <t>4200164729</t>
  </si>
  <si>
    <t>400227073</t>
  </si>
  <si>
    <t>703841</t>
  </si>
  <si>
    <t>4200169213</t>
  </si>
  <si>
    <t>400232117</t>
  </si>
  <si>
    <t>703839</t>
  </si>
  <si>
    <t>4200170201</t>
  </si>
  <si>
    <t>400233587</t>
  </si>
  <si>
    <t>703790</t>
  </si>
  <si>
    <t>4200168734</t>
  </si>
  <si>
    <t>400231656</t>
  </si>
  <si>
    <t>703763</t>
  </si>
  <si>
    <t>703762</t>
  </si>
  <si>
    <t>703704</t>
  </si>
  <si>
    <t>4200166243</t>
  </si>
  <si>
    <t>400228862</t>
  </si>
  <si>
    <t>703685</t>
  </si>
  <si>
    <t>4200168620</t>
  </si>
  <si>
    <t>400231614</t>
  </si>
  <si>
    <t>703653</t>
  </si>
  <si>
    <t>4200168243</t>
  </si>
  <si>
    <t>400231147</t>
  </si>
  <si>
    <t>703608</t>
  </si>
  <si>
    <t>703537</t>
  </si>
  <si>
    <t>4200167511</t>
  </si>
  <si>
    <t>400230345</t>
  </si>
  <si>
    <t>101262</t>
  </si>
  <si>
    <t>IDEXX LABORATORIOS S.L.</t>
  </si>
  <si>
    <t>B61740361</t>
  </si>
  <si>
    <t>800431570</t>
  </si>
  <si>
    <t>2595FA02037004</t>
  </si>
  <si>
    <t>FM172309</t>
  </si>
  <si>
    <t>4100009809</t>
  </si>
  <si>
    <t>FM172280</t>
  </si>
  <si>
    <t>4200164306</t>
  </si>
  <si>
    <t>400226605</t>
  </si>
  <si>
    <t>1708322</t>
  </si>
  <si>
    <t>4200170183</t>
  </si>
  <si>
    <t>400233522</t>
  </si>
  <si>
    <t>1708242</t>
  </si>
  <si>
    <t>4200170419</t>
  </si>
  <si>
    <t>400233744</t>
  </si>
  <si>
    <t>H4468</t>
  </si>
  <si>
    <t>H4454</t>
  </si>
  <si>
    <t>H4444</t>
  </si>
  <si>
    <t>H4437</t>
  </si>
  <si>
    <t>H4434</t>
  </si>
  <si>
    <t>G4624</t>
  </si>
  <si>
    <t>4200171711</t>
  </si>
  <si>
    <t>400235475</t>
  </si>
  <si>
    <t>G4621</t>
  </si>
  <si>
    <t>G4613</t>
  </si>
  <si>
    <t>G4599</t>
  </si>
  <si>
    <t>G4598</t>
  </si>
  <si>
    <t>4200166513</t>
  </si>
  <si>
    <t>400229163</t>
  </si>
  <si>
    <t>G4597</t>
  </si>
  <si>
    <t>G4595</t>
  </si>
  <si>
    <t>G4594</t>
  </si>
  <si>
    <t>G4593</t>
  </si>
  <si>
    <t>G4592</t>
  </si>
  <si>
    <t>G4589</t>
  </si>
  <si>
    <t>G4588</t>
  </si>
  <si>
    <t>G4587</t>
  </si>
  <si>
    <t>G4586</t>
  </si>
  <si>
    <t>101107</t>
  </si>
  <si>
    <t>INGECAL INGEN.CALID.MEDI.AMBIENT.SL</t>
  </si>
  <si>
    <t>B62188552</t>
  </si>
  <si>
    <t>10792/17</t>
  </si>
  <si>
    <t>4200158579</t>
  </si>
  <si>
    <t>400219800</t>
  </si>
  <si>
    <t>W2/56</t>
  </si>
  <si>
    <t>W2/54</t>
  </si>
  <si>
    <t>W2/42</t>
  </si>
  <si>
    <t>57036145</t>
  </si>
  <si>
    <t>4200171157</t>
  </si>
  <si>
    <t>400234713</t>
  </si>
  <si>
    <t>A/28008</t>
  </si>
  <si>
    <t>CI17102-14113</t>
  </si>
  <si>
    <t>4200167181</t>
  </si>
  <si>
    <t>400229935</t>
  </si>
  <si>
    <t>CI17102-14105</t>
  </si>
  <si>
    <t>4200170262</t>
  </si>
  <si>
    <t>400233501</t>
  </si>
  <si>
    <t>CI17102-13995</t>
  </si>
  <si>
    <t>4200169158</t>
  </si>
  <si>
    <t>400232915</t>
  </si>
  <si>
    <t>CI17102-13814</t>
  </si>
  <si>
    <t>4200169220</t>
  </si>
  <si>
    <t>400232126</t>
  </si>
  <si>
    <t>CI17102-13308.</t>
  </si>
  <si>
    <t>17106058</t>
  </si>
  <si>
    <t>4200171592</t>
  </si>
  <si>
    <t>400235299</t>
  </si>
  <si>
    <t>17106057</t>
  </si>
  <si>
    <t>4200168968</t>
  </si>
  <si>
    <t>400231881</t>
  </si>
  <si>
    <t>17106056</t>
  </si>
  <si>
    <t>4200168549</t>
  </si>
  <si>
    <t>400231464</t>
  </si>
  <si>
    <t>17105869</t>
  </si>
  <si>
    <t>4200171507</t>
  </si>
  <si>
    <t>400235193</t>
  </si>
  <si>
    <t>17105811</t>
  </si>
  <si>
    <t>4200171299</t>
  </si>
  <si>
    <t>400234867</t>
  </si>
  <si>
    <t>17105810</t>
  </si>
  <si>
    <t>4200171513</t>
  </si>
  <si>
    <t>400235206</t>
  </si>
  <si>
    <t>17105255</t>
  </si>
  <si>
    <t>4200171320</t>
  </si>
  <si>
    <t>400234916</t>
  </si>
  <si>
    <t>17104062</t>
  </si>
  <si>
    <t>2525FL01944001</t>
  </si>
  <si>
    <t>17101195</t>
  </si>
  <si>
    <t>4200166850</t>
  </si>
  <si>
    <t>400230108</t>
  </si>
  <si>
    <t>17101194</t>
  </si>
  <si>
    <t>4200167214</t>
  </si>
  <si>
    <t>400230109</t>
  </si>
  <si>
    <t>17100979</t>
  </si>
  <si>
    <t>4200168108</t>
  </si>
  <si>
    <t>400231015</t>
  </si>
  <si>
    <t>17100976</t>
  </si>
  <si>
    <t>4200167111</t>
  </si>
  <si>
    <t>400229853</t>
  </si>
  <si>
    <t>17100889</t>
  </si>
  <si>
    <t>4200168550</t>
  </si>
  <si>
    <t>400231475</t>
  </si>
  <si>
    <t>17100871</t>
  </si>
  <si>
    <t>4200166523</t>
  </si>
  <si>
    <t>400229553</t>
  </si>
  <si>
    <t>17100870</t>
  </si>
  <si>
    <t>4200166359</t>
  </si>
  <si>
    <t>400229554</t>
  </si>
  <si>
    <t>17100852</t>
  </si>
  <si>
    <t>4200167334</t>
  </si>
  <si>
    <t>400230100</t>
  </si>
  <si>
    <t>17100851</t>
  </si>
  <si>
    <t>4200167778</t>
  </si>
  <si>
    <t>400230625</t>
  </si>
  <si>
    <t>17100850</t>
  </si>
  <si>
    <t>4200166130</t>
  </si>
  <si>
    <t>400228720</t>
  </si>
  <si>
    <t>17100849</t>
  </si>
  <si>
    <t>17100835</t>
  </si>
  <si>
    <t>4200166106</t>
  </si>
  <si>
    <t>400228708</t>
  </si>
  <si>
    <t>17100833</t>
  </si>
  <si>
    <t>4200168054</t>
  </si>
  <si>
    <t>400230924</t>
  </si>
  <si>
    <t>17100832</t>
  </si>
  <si>
    <t>4200166107</t>
  </si>
  <si>
    <t>400228706</t>
  </si>
  <si>
    <t>17100831</t>
  </si>
  <si>
    <t>4200165695</t>
  </si>
  <si>
    <t>400228231</t>
  </si>
  <si>
    <t>17100830</t>
  </si>
  <si>
    <t>4200166057</t>
  </si>
  <si>
    <t>400228639</t>
  </si>
  <si>
    <t>17100829</t>
  </si>
  <si>
    <t>4200166879</t>
  </si>
  <si>
    <t>400229579</t>
  </si>
  <si>
    <t>17100828</t>
  </si>
  <si>
    <t>4200165704</t>
  </si>
  <si>
    <t>400228238</t>
  </si>
  <si>
    <t>17100827</t>
  </si>
  <si>
    <t>4200165376</t>
  </si>
  <si>
    <t>400227841</t>
  </si>
  <si>
    <t>17100813</t>
  </si>
  <si>
    <t>4200166091</t>
  </si>
  <si>
    <t>400228733</t>
  </si>
  <si>
    <t>17100812</t>
  </si>
  <si>
    <t>4200166094</t>
  </si>
  <si>
    <t>400228730</t>
  </si>
  <si>
    <t>17100753</t>
  </si>
  <si>
    <t>4200167446</t>
  </si>
  <si>
    <t>400230210</t>
  </si>
  <si>
    <t>17100743</t>
  </si>
  <si>
    <t>4200165839</t>
  </si>
  <si>
    <t>400228383</t>
  </si>
  <si>
    <t>17100692</t>
  </si>
  <si>
    <t>4200167565</t>
  </si>
  <si>
    <t>400230403</t>
  </si>
  <si>
    <t>17100682</t>
  </si>
  <si>
    <t>173131</t>
  </si>
  <si>
    <t>4200169337</t>
  </si>
  <si>
    <t>400232233</t>
  </si>
  <si>
    <t>100878</t>
  </si>
  <si>
    <t>CTS ESPAÑA PROD.Y EQUIP.RESTAU.SL</t>
  </si>
  <si>
    <t>B81342628</t>
  </si>
  <si>
    <t>ESPA/2.288</t>
  </si>
  <si>
    <t>4200170519</t>
  </si>
  <si>
    <t>400233856</t>
  </si>
  <si>
    <t>1703917</t>
  </si>
  <si>
    <t>1703915</t>
  </si>
  <si>
    <t>4200170918</t>
  </si>
  <si>
    <t>400234463</t>
  </si>
  <si>
    <t>1703914</t>
  </si>
  <si>
    <t>1703913</t>
  </si>
  <si>
    <t>4200171312</t>
  </si>
  <si>
    <t>400235053</t>
  </si>
  <si>
    <t>1703912</t>
  </si>
  <si>
    <t>1703911</t>
  </si>
  <si>
    <t>1703909</t>
  </si>
  <si>
    <t>1703906</t>
  </si>
  <si>
    <t>2605ME02081000</t>
  </si>
  <si>
    <t>1703905</t>
  </si>
  <si>
    <t>4200170878</t>
  </si>
  <si>
    <t>400234353</t>
  </si>
  <si>
    <t>1703902</t>
  </si>
  <si>
    <t>1703901</t>
  </si>
  <si>
    <t>1703893</t>
  </si>
  <si>
    <t>1703890</t>
  </si>
  <si>
    <t>1703885</t>
  </si>
  <si>
    <t>1703828</t>
  </si>
  <si>
    <t>1703825</t>
  </si>
  <si>
    <t>4200169261</t>
  </si>
  <si>
    <t>400232308</t>
  </si>
  <si>
    <t>1703824</t>
  </si>
  <si>
    <t>4200169259</t>
  </si>
  <si>
    <t>400232307</t>
  </si>
  <si>
    <t>1703766</t>
  </si>
  <si>
    <t>1703758</t>
  </si>
  <si>
    <t>1703757</t>
  </si>
  <si>
    <t>1703754</t>
  </si>
  <si>
    <t>1703751</t>
  </si>
  <si>
    <t>1703746</t>
  </si>
  <si>
    <t>1703744</t>
  </si>
  <si>
    <t>1703741</t>
  </si>
  <si>
    <t>1703735</t>
  </si>
  <si>
    <t>4200168913</t>
  </si>
  <si>
    <t>400231923</t>
  </si>
  <si>
    <t>1703734</t>
  </si>
  <si>
    <t>4200168909</t>
  </si>
  <si>
    <t>400231921</t>
  </si>
  <si>
    <t>1703733</t>
  </si>
  <si>
    <t>4200168157</t>
  </si>
  <si>
    <t>400231913</t>
  </si>
  <si>
    <t>1703730</t>
  </si>
  <si>
    <t>1703591</t>
  </si>
  <si>
    <t>1703561</t>
  </si>
  <si>
    <t>100822</t>
  </si>
  <si>
    <t>COLWITH ROAD SL</t>
  </si>
  <si>
    <t>B65047342</t>
  </si>
  <si>
    <t>1149</t>
  </si>
  <si>
    <t>4200171474</t>
  </si>
  <si>
    <t>400235145</t>
  </si>
  <si>
    <t>97697</t>
  </si>
  <si>
    <t>4200169294</t>
  </si>
  <si>
    <t>400232290</t>
  </si>
  <si>
    <t>100731</t>
  </si>
  <si>
    <t>INSTRUMENTOS DE MEDIDA SL INSTRUM.</t>
  </si>
  <si>
    <t>B79069092</t>
  </si>
  <si>
    <t>361/17</t>
  </si>
  <si>
    <t>4200166042</t>
  </si>
  <si>
    <t>400228640</t>
  </si>
  <si>
    <t>100695</t>
  </si>
  <si>
    <t>ABYNTEK BIOPHARMA SL ABYNTEK BIOPHA</t>
  </si>
  <si>
    <t>B95435657</t>
  </si>
  <si>
    <t>20171050</t>
  </si>
  <si>
    <t>4200167822</t>
  </si>
  <si>
    <t>400230699</t>
  </si>
  <si>
    <t>100660</t>
  </si>
  <si>
    <t>CONTROLTECNICA INSTRUM CIENTIF SL C</t>
  </si>
  <si>
    <t>B83510537</t>
  </si>
  <si>
    <t>CF1701339</t>
  </si>
  <si>
    <t>4100009826</t>
  </si>
  <si>
    <t>CF1701316</t>
  </si>
  <si>
    <t>1/201709563</t>
  </si>
  <si>
    <t>4200160127</t>
  </si>
  <si>
    <t>400221804</t>
  </si>
  <si>
    <t>100583</t>
  </si>
  <si>
    <t>BONSAI ADVANCED TECHNOLOGIES SL BON</t>
  </si>
  <si>
    <t>B84430222</t>
  </si>
  <si>
    <t>170914</t>
  </si>
  <si>
    <t>4200166010</t>
  </si>
  <si>
    <t>400228566</t>
  </si>
  <si>
    <t>170907</t>
  </si>
  <si>
    <t>4200169739</t>
  </si>
  <si>
    <t>400232849</t>
  </si>
  <si>
    <t>SIN004874</t>
  </si>
  <si>
    <t>4200170274</t>
  </si>
  <si>
    <t>400233513</t>
  </si>
  <si>
    <t>1051704817</t>
  </si>
  <si>
    <t>4200169137</t>
  </si>
  <si>
    <t>400233011</t>
  </si>
  <si>
    <t>1051704791</t>
  </si>
  <si>
    <t>4200169107</t>
  </si>
  <si>
    <t>400233114</t>
  </si>
  <si>
    <t>2817205780</t>
  </si>
  <si>
    <t>10494A</t>
  </si>
  <si>
    <t>4200170213</t>
  </si>
  <si>
    <t>400233452</t>
  </si>
  <si>
    <t>10479A</t>
  </si>
  <si>
    <t>4200167793</t>
  </si>
  <si>
    <t>400230634</t>
  </si>
  <si>
    <t>100451</t>
  </si>
  <si>
    <t>ENTOMOPRAXIS SCP ENTOMOPRAXIS</t>
  </si>
  <si>
    <t>J25345893</t>
  </si>
  <si>
    <t>17797</t>
  </si>
  <si>
    <t>4200171574</t>
  </si>
  <si>
    <t>2566BI00191000</t>
  </si>
  <si>
    <t>400235586</t>
  </si>
  <si>
    <t>100389</t>
  </si>
  <si>
    <t>SERVICIO TECNICO MICROSCOPIA SCP SE</t>
  </si>
  <si>
    <t>J61108007</t>
  </si>
  <si>
    <t>17130</t>
  </si>
  <si>
    <t>4200169384</t>
  </si>
  <si>
    <t>400232385</t>
  </si>
  <si>
    <t>17129</t>
  </si>
  <si>
    <t>4200168686</t>
  </si>
  <si>
    <t>400231620</t>
  </si>
  <si>
    <t>100210</t>
  </si>
  <si>
    <t>JULIAN IMPRESSOR SCP</t>
  </si>
  <si>
    <t>J64009863</t>
  </si>
  <si>
    <t>F0001028</t>
  </si>
  <si>
    <t>4200169162</t>
  </si>
  <si>
    <t>400232067</t>
  </si>
  <si>
    <t>100180</t>
  </si>
  <si>
    <t>SERVEIS ELECTR. CATALUNYA SCCL</t>
  </si>
  <si>
    <t>F63021521</t>
  </si>
  <si>
    <t>F17237</t>
  </si>
  <si>
    <t>4200125052</t>
  </si>
  <si>
    <t>400174109</t>
  </si>
  <si>
    <t>6689</t>
  </si>
  <si>
    <t>4200170465</t>
  </si>
  <si>
    <t>400233811</t>
  </si>
  <si>
    <t>6688</t>
  </si>
  <si>
    <t>4200170799</t>
  </si>
  <si>
    <t>400234248</t>
  </si>
  <si>
    <t>6687</t>
  </si>
  <si>
    <t>4200171326</t>
  </si>
  <si>
    <t>400234932</t>
  </si>
  <si>
    <t>6686</t>
  </si>
  <si>
    <t>6685</t>
  </si>
  <si>
    <t>6684</t>
  </si>
  <si>
    <t>37480000348001</t>
  </si>
  <si>
    <t>6681</t>
  </si>
  <si>
    <t>4200170581</t>
  </si>
  <si>
    <t>400233946</t>
  </si>
  <si>
    <t>6677</t>
  </si>
  <si>
    <t>201704994</t>
  </si>
  <si>
    <t>201704991</t>
  </si>
  <si>
    <t>201704990</t>
  </si>
  <si>
    <t>FV17_009529</t>
  </si>
  <si>
    <t>FV17_009528</t>
  </si>
  <si>
    <t>FV17_009509</t>
  </si>
  <si>
    <t>FV17_009487</t>
  </si>
  <si>
    <t>FV17_009474</t>
  </si>
  <si>
    <t>FV17_009473</t>
  </si>
  <si>
    <t>FV17_009472</t>
  </si>
  <si>
    <t>FV17_009469</t>
  </si>
  <si>
    <t>FV17_009463</t>
  </si>
  <si>
    <t>FV17_009462</t>
  </si>
  <si>
    <t>FV17_009461</t>
  </si>
  <si>
    <t>FV17_009459</t>
  </si>
  <si>
    <t>FV17_009390</t>
  </si>
  <si>
    <t>FV17_009377</t>
  </si>
  <si>
    <t>FV17_009376</t>
  </si>
  <si>
    <t>FV17_009375</t>
  </si>
  <si>
    <t>FV17_009374</t>
  </si>
  <si>
    <t>FV17_009373</t>
  </si>
  <si>
    <t>FV17_009372</t>
  </si>
  <si>
    <t>FV17_009365</t>
  </si>
  <si>
    <t>4200165017</t>
  </si>
  <si>
    <t>FV17_009341</t>
  </si>
  <si>
    <t>FV17_009318</t>
  </si>
  <si>
    <t>FV17_009317</t>
  </si>
  <si>
    <t>FV17_009316</t>
  </si>
  <si>
    <t>56.867</t>
  </si>
  <si>
    <t>56.849</t>
  </si>
  <si>
    <t>56.839</t>
  </si>
  <si>
    <t>56.837</t>
  </si>
  <si>
    <t>56.835</t>
  </si>
  <si>
    <t>56.831</t>
  </si>
  <si>
    <t>56.829</t>
  </si>
  <si>
    <t>60937438</t>
  </si>
  <si>
    <t>4200139720</t>
  </si>
  <si>
    <t>400191389</t>
  </si>
  <si>
    <t>60923575</t>
  </si>
  <si>
    <t>09370393313A</t>
  </si>
  <si>
    <t>09370388387A</t>
  </si>
  <si>
    <t>09370388386A</t>
  </si>
  <si>
    <t>09370388385A</t>
  </si>
  <si>
    <t>09370364818A</t>
  </si>
  <si>
    <t>09170476457A</t>
  </si>
  <si>
    <t>09170476456A</t>
  </si>
  <si>
    <t>09170476455A</t>
  </si>
  <si>
    <t>09170476454A</t>
  </si>
  <si>
    <t>462614149</t>
  </si>
  <si>
    <t>4200148784</t>
  </si>
  <si>
    <t>400208094</t>
  </si>
  <si>
    <t>462613998.</t>
  </si>
  <si>
    <t>4200148777</t>
  </si>
  <si>
    <t>400208085</t>
  </si>
  <si>
    <t>0001706853</t>
  </si>
  <si>
    <t>10269545</t>
  </si>
  <si>
    <t>17102042</t>
  </si>
  <si>
    <t>4200163672</t>
  </si>
  <si>
    <t>400225870</t>
  </si>
  <si>
    <t>5090051182</t>
  </si>
  <si>
    <t>17008</t>
  </si>
  <si>
    <t>4200168127</t>
  </si>
  <si>
    <t>400231034</t>
  </si>
  <si>
    <t>170844</t>
  </si>
  <si>
    <t>4200169202</t>
  </si>
  <si>
    <t>400232443</t>
  </si>
  <si>
    <t>09370395456C</t>
  </si>
  <si>
    <t>300071727</t>
  </si>
  <si>
    <t>09370394790C</t>
  </si>
  <si>
    <t>09370394789C</t>
  </si>
  <si>
    <t>300071696</t>
  </si>
  <si>
    <t>09370394787C</t>
  </si>
  <si>
    <t>09370394784C</t>
  </si>
  <si>
    <t>09370394767C</t>
  </si>
  <si>
    <t>09370393331C</t>
  </si>
  <si>
    <t>300071606</t>
  </si>
  <si>
    <t>09370393330C</t>
  </si>
  <si>
    <t>300071604</t>
  </si>
  <si>
    <t>09370393329C</t>
  </si>
  <si>
    <t>300071603</t>
  </si>
  <si>
    <t>09370393328C</t>
  </si>
  <si>
    <t>300071601</t>
  </si>
  <si>
    <t>09370393327C</t>
  </si>
  <si>
    <t>09370393325C</t>
  </si>
  <si>
    <t>09370393324C</t>
  </si>
  <si>
    <t>09370393323C</t>
  </si>
  <si>
    <t>09370393322C</t>
  </si>
  <si>
    <t>09370393321C</t>
  </si>
  <si>
    <t>09370393320C</t>
  </si>
  <si>
    <t>300071558</t>
  </si>
  <si>
    <t>09370393319C</t>
  </si>
  <si>
    <t>300071557</t>
  </si>
  <si>
    <t>09370393318C</t>
  </si>
  <si>
    <t>300071559</t>
  </si>
  <si>
    <t>09370393317C</t>
  </si>
  <si>
    <t>300071561</t>
  </si>
  <si>
    <t>09370393316C</t>
  </si>
  <si>
    <t>300071556</t>
  </si>
  <si>
    <t>09370393315C</t>
  </si>
  <si>
    <t>09370393306C</t>
  </si>
  <si>
    <t>09370392004C</t>
  </si>
  <si>
    <t>300071551</t>
  </si>
  <si>
    <t>09370392003C</t>
  </si>
  <si>
    <t>09370392002C</t>
  </si>
  <si>
    <t>300071552</t>
  </si>
  <si>
    <t>09370392001C</t>
  </si>
  <si>
    <t>300071549</t>
  </si>
  <si>
    <t>09370391977C</t>
  </si>
  <si>
    <t>09370390732C</t>
  </si>
  <si>
    <t>09370390731C</t>
  </si>
  <si>
    <t>300071488</t>
  </si>
  <si>
    <t>09370390730C</t>
  </si>
  <si>
    <t>300071489</t>
  </si>
  <si>
    <t>09370390727C</t>
  </si>
  <si>
    <t>300071485</t>
  </si>
  <si>
    <t>09370390717C</t>
  </si>
  <si>
    <t>09370390716C</t>
  </si>
  <si>
    <t>09370390715C</t>
  </si>
  <si>
    <t>09370390714C</t>
  </si>
  <si>
    <t>300071476</t>
  </si>
  <si>
    <t>09370390713C</t>
  </si>
  <si>
    <t>09370390712C</t>
  </si>
  <si>
    <t>09370388374C</t>
  </si>
  <si>
    <t>300071404</t>
  </si>
  <si>
    <t>09370388373C</t>
  </si>
  <si>
    <t>09370388366C</t>
  </si>
  <si>
    <t>09370385755C</t>
  </si>
  <si>
    <t>300071374</t>
  </si>
  <si>
    <t>09370385736C</t>
  </si>
  <si>
    <t>300071363</t>
  </si>
  <si>
    <t>09370385735C</t>
  </si>
  <si>
    <t>300071361</t>
  </si>
  <si>
    <t>09370385730C</t>
  </si>
  <si>
    <t>300071343</t>
  </si>
  <si>
    <t>09370385724C</t>
  </si>
  <si>
    <t>09370385717C</t>
  </si>
  <si>
    <t>300070884</t>
  </si>
  <si>
    <t>09370385716C</t>
  </si>
  <si>
    <t>09370385700C</t>
  </si>
  <si>
    <t>300071292</t>
  </si>
  <si>
    <t>09370385669C</t>
  </si>
  <si>
    <t>300071029</t>
  </si>
  <si>
    <t>09370382583C</t>
  </si>
  <si>
    <t>300071222</t>
  </si>
  <si>
    <t>09370382582C</t>
  </si>
  <si>
    <t>09370380022C</t>
  </si>
  <si>
    <t>09370380021C</t>
  </si>
  <si>
    <t>09370377192C</t>
  </si>
  <si>
    <t>300071028</t>
  </si>
  <si>
    <t>09370377191C</t>
  </si>
  <si>
    <t>09370366727C</t>
  </si>
  <si>
    <t>09370366726C</t>
  </si>
  <si>
    <t>09370366708C</t>
  </si>
  <si>
    <t>300071044</t>
  </si>
  <si>
    <t>09370366707C</t>
  </si>
  <si>
    <t>09370364859C</t>
  </si>
  <si>
    <t>300070989</t>
  </si>
  <si>
    <t>09370364858C</t>
  </si>
  <si>
    <t>09370364845C</t>
  </si>
  <si>
    <t>300070962</t>
  </si>
  <si>
    <t>09370364826C</t>
  </si>
  <si>
    <t>09370364817C</t>
  </si>
  <si>
    <t>300070899</t>
  </si>
  <si>
    <t>09370361612C</t>
  </si>
  <si>
    <t>09370361581C</t>
  </si>
  <si>
    <t>300070863</t>
  </si>
  <si>
    <t>09370361577C</t>
  </si>
  <si>
    <t>300064028</t>
  </si>
  <si>
    <t>09370361563C</t>
  </si>
  <si>
    <t>300070845</t>
  </si>
  <si>
    <t>09370361562C</t>
  </si>
  <si>
    <t>09370230046C</t>
  </si>
  <si>
    <t>300068360</t>
  </si>
  <si>
    <t>09170483823C</t>
  </si>
  <si>
    <t>09170481049C</t>
  </si>
  <si>
    <t>09170481048C</t>
  </si>
  <si>
    <t>09170481047C</t>
  </si>
  <si>
    <t>09170481046C</t>
  </si>
  <si>
    <t>09170481045C</t>
  </si>
  <si>
    <t>09170481044C</t>
  </si>
  <si>
    <t>09170481043C</t>
  </si>
  <si>
    <t>300071529</t>
  </si>
  <si>
    <t>09170481042C</t>
  </si>
  <si>
    <t>09170481041C</t>
  </si>
  <si>
    <t>09170481040C</t>
  </si>
  <si>
    <t>09170481038C</t>
  </si>
  <si>
    <t>09170480583C</t>
  </si>
  <si>
    <t>09170480582C</t>
  </si>
  <si>
    <t>09170480581C</t>
  </si>
  <si>
    <t>09170480580C</t>
  </si>
  <si>
    <t>09170480579C</t>
  </si>
  <si>
    <t>09170480578C</t>
  </si>
  <si>
    <t>09170480577C</t>
  </si>
  <si>
    <t>09170480576C</t>
  </si>
  <si>
    <t>09170480575C</t>
  </si>
  <si>
    <t>09170478812C</t>
  </si>
  <si>
    <t>09170475141C</t>
  </si>
  <si>
    <t>09170475132C</t>
  </si>
  <si>
    <t>300071300</t>
  </si>
  <si>
    <t>09170475131C</t>
  </si>
  <si>
    <t>09170475116C</t>
  </si>
  <si>
    <t>09170472012C</t>
  </si>
  <si>
    <t>09170470483C</t>
  </si>
  <si>
    <t>300071122</t>
  </si>
  <si>
    <t>09170470479C</t>
  </si>
  <si>
    <t>09170462475C</t>
  </si>
  <si>
    <t>09170462464C</t>
  </si>
  <si>
    <t>09170461290C</t>
  </si>
  <si>
    <t>09170461284C</t>
  </si>
  <si>
    <t>300071457</t>
  </si>
  <si>
    <t>09170461269C</t>
  </si>
  <si>
    <t>300070922</t>
  </si>
  <si>
    <t>09170386328C</t>
  </si>
  <si>
    <t>300070694</t>
  </si>
  <si>
    <t>09170384652C</t>
  </si>
  <si>
    <t>300068418</t>
  </si>
  <si>
    <t>09170384623C</t>
  </si>
  <si>
    <t>09170379889C</t>
  </si>
  <si>
    <t>300068467</t>
  </si>
  <si>
    <t>09170291440C</t>
  </si>
  <si>
    <t>300066570</t>
  </si>
  <si>
    <t>09170280221C</t>
  </si>
  <si>
    <t>9170379289C</t>
  </si>
  <si>
    <t>300068470</t>
  </si>
  <si>
    <t>054710</t>
  </si>
  <si>
    <t>4200171042</t>
  </si>
  <si>
    <t>400234559</t>
  </si>
  <si>
    <t>8241295383</t>
  </si>
  <si>
    <t>400231214</t>
  </si>
  <si>
    <t>8241278973</t>
  </si>
  <si>
    <t>4200164275</t>
  </si>
  <si>
    <t>400226698</t>
  </si>
  <si>
    <t>A/170291</t>
  </si>
  <si>
    <t>4200168061</t>
  </si>
  <si>
    <t>400233033</t>
  </si>
  <si>
    <t>0917016772</t>
  </si>
  <si>
    <t>025674</t>
  </si>
  <si>
    <t>4200168930</t>
  </si>
  <si>
    <t>400231844</t>
  </si>
  <si>
    <t>008170</t>
  </si>
  <si>
    <t>6172060499</t>
  </si>
  <si>
    <t>4200158357</t>
  </si>
  <si>
    <t>247318</t>
  </si>
  <si>
    <t>4200169805</t>
  </si>
  <si>
    <t>400232939</t>
  </si>
  <si>
    <t>FV+328116</t>
  </si>
  <si>
    <t>4200165345</t>
  </si>
  <si>
    <t>400227805</t>
  </si>
  <si>
    <t>P0Z701Y0377606</t>
  </si>
  <si>
    <t>61000400813</t>
  </si>
  <si>
    <t>4200169104</t>
  </si>
  <si>
    <t>400232027</t>
  </si>
  <si>
    <t>61000400728</t>
  </si>
  <si>
    <t>4200169776</t>
  </si>
  <si>
    <t>400232920</t>
  </si>
  <si>
    <t>21714332</t>
  </si>
  <si>
    <t>4200162099</t>
  </si>
  <si>
    <t>400224185</t>
  </si>
  <si>
    <t>4003826</t>
  </si>
  <si>
    <t>4200171477</t>
  </si>
  <si>
    <t>400235167</t>
  </si>
  <si>
    <t>4003823</t>
  </si>
  <si>
    <t>02/2017</t>
  </si>
  <si>
    <t>902404</t>
  </si>
  <si>
    <t>PEIST JUAN MANUEL</t>
  </si>
  <si>
    <t>X4914936C</t>
  </si>
  <si>
    <t>2017/15</t>
  </si>
  <si>
    <t>902176</t>
  </si>
  <si>
    <t>SOSA FERNANDEZ FRANCISCO J</t>
  </si>
  <si>
    <t>36928320A</t>
  </si>
  <si>
    <t>A-65</t>
  </si>
  <si>
    <t>17246</t>
  </si>
  <si>
    <t>4200167787</t>
  </si>
  <si>
    <t>400230635</t>
  </si>
  <si>
    <t>901391</t>
  </si>
  <si>
    <t>FABREGA TOMAS JORDI</t>
  </si>
  <si>
    <t>37318925E</t>
  </si>
  <si>
    <t>0000009358</t>
  </si>
  <si>
    <t>0000007603</t>
  </si>
  <si>
    <t>043/17</t>
  </si>
  <si>
    <t>511496</t>
  </si>
  <si>
    <t>GONZALEZ VASALLO BRIGITTE</t>
  </si>
  <si>
    <t>40990990E</t>
  </si>
  <si>
    <t>8</t>
  </si>
  <si>
    <t>100B0001817000</t>
  </si>
  <si>
    <t>60447643</t>
  </si>
  <si>
    <t>4200165888</t>
  </si>
  <si>
    <t>400228521</t>
  </si>
  <si>
    <t>60447637</t>
  </si>
  <si>
    <t>60447546</t>
  </si>
  <si>
    <t>E-13-17-0002055</t>
  </si>
  <si>
    <t>4200170084</t>
  </si>
  <si>
    <t>400233318</t>
  </si>
  <si>
    <t>303999</t>
  </si>
  <si>
    <t>HOTEL GEBLERGASSE</t>
  </si>
  <si>
    <t>154534</t>
  </si>
  <si>
    <t>302818</t>
  </si>
  <si>
    <t>ASSOCIACION OF ARAB UNIVERSITIES</t>
  </si>
  <si>
    <t>2495AARU</t>
  </si>
  <si>
    <t>203386</t>
  </si>
  <si>
    <t>ASS AMITEL AMITEL LE GITE DE LA PRE</t>
  </si>
  <si>
    <t>GIT2017/05-8</t>
  </si>
  <si>
    <t>101241040</t>
  </si>
  <si>
    <t>4200170591</t>
  </si>
  <si>
    <t>400234093</t>
  </si>
  <si>
    <t>200472</t>
  </si>
  <si>
    <t>GRANTA DESIGN LIMITED</t>
  </si>
  <si>
    <t>11266A</t>
  </si>
  <si>
    <t>1819017-BAR003</t>
  </si>
  <si>
    <t>110998</t>
  </si>
  <si>
    <t>TRH HOTEL BAEZA SL</t>
  </si>
  <si>
    <t>B83719286</t>
  </si>
  <si>
    <t>1705295</t>
  </si>
  <si>
    <t>100006.</t>
  </si>
  <si>
    <t>2017047053</t>
  </si>
  <si>
    <t>2017047051</t>
  </si>
  <si>
    <t>106269</t>
  </si>
  <si>
    <t>KAUSA, INSTAL·LACIONS INTEGRALS I E</t>
  </si>
  <si>
    <t>B62865472</t>
  </si>
  <si>
    <t>170352</t>
  </si>
  <si>
    <t>4200171715</t>
  </si>
  <si>
    <t>400235482</t>
  </si>
  <si>
    <t>104954</t>
  </si>
  <si>
    <t>GENERAL LAB SAU</t>
  </si>
  <si>
    <t>A59845875</t>
  </si>
  <si>
    <t>170101307</t>
  </si>
  <si>
    <t>462333158.</t>
  </si>
  <si>
    <t>462333157.</t>
  </si>
  <si>
    <t>5200841445</t>
  </si>
  <si>
    <t>4200171783</t>
  </si>
  <si>
    <t>400235574</t>
  </si>
  <si>
    <t>5200841431</t>
  </si>
  <si>
    <t>4200171786</t>
  </si>
  <si>
    <t>5200841420</t>
  </si>
  <si>
    <t>4200171793</t>
  </si>
  <si>
    <t>400235588</t>
  </si>
  <si>
    <t>0001706729</t>
  </si>
  <si>
    <t>F/2400</t>
  </si>
  <si>
    <t>400233481</t>
  </si>
  <si>
    <t>102549</t>
  </si>
  <si>
    <t>MARCIAL PONS EDIC.JURID.Y SOC. SA</t>
  </si>
  <si>
    <t>A82863176</t>
  </si>
  <si>
    <t>0000013943</t>
  </si>
  <si>
    <t>4200165053</t>
  </si>
  <si>
    <t>400227550</t>
  </si>
  <si>
    <t>50471</t>
  </si>
  <si>
    <t>7061456270</t>
  </si>
  <si>
    <t>4200170326</t>
  </si>
  <si>
    <t>400234143</t>
  </si>
  <si>
    <t>3907</t>
  </si>
  <si>
    <t>4200168370</t>
  </si>
  <si>
    <t>400232278</t>
  </si>
  <si>
    <t>3842</t>
  </si>
  <si>
    <t>4200169088</t>
  </si>
  <si>
    <t>400231999</t>
  </si>
  <si>
    <t>17100823</t>
  </si>
  <si>
    <t>1/201705855</t>
  </si>
  <si>
    <t>4200149454</t>
  </si>
  <si>
    <t>400212259</t>
  </si>
  <si>
    <t>2817205779</t>
  </si>
  <si>
    <t>4200166704</t>
  </si>
  <si>
    <t>400229456</t>
  </si>
  <si>
    <t>201704868</t>
  </si>
  <si>
    <t>999Z00UB005000</t>
  </si>
  <si>
    <t>SECRETARIA RECTORAT</t>
  </si>
  <si>
    <t>RECTORAT</t>
  </si>
  <si>
    <t>GABINET DEL RECTORAT</t>
  </si>
  <si>
    <t>SECRETARIA GENERAL</t>
  </si>
  <si>
    <t>VR. RECERCA</t>
  </si>
  <si>
    <t>VR. ESTUDIANT I P LING</t>
  </si>
  <si>
    <t>VR. POL. DOCENT</t>
  </si>
  <si>
    <t>VR. REL. INTERNA I AD</t>
  </si>
  <si>
    <t>VR. ARTS, CULTURA I PAT</t>
  </si>
  <si>
    <t>VR. COMUNICACIO</t>
  </si>
  <si>
    <t>PROGRAMA MIF</t>
  </si>
  <si>
    <t>VR. GRUP UB I TICS</t>
  </si>
  <si>
    <t>VR. DOCÈNCIA</t>
  </si>
  <si>
    <t>PARC HUMANITATS</t>
  </si>
  <si>
    <t>ÀREA SUPORT RECERCA</t>
  </si>
  <si>
    <t>SERVEIS SUPORT RECER</t>
  </si>
  <si>
    <t>CCIT-UB EXP.ANIMAL</t>
  </si>
  <si>
    <t>CCIT-UB SCT</t>
  </si>
  <si>
    <t>ESPEC.MAS. QUIM.</t>
  </si>
  <si>
    <t>D. ÀREA TIC</t>
  </si>
  <si>
    <t>ÀREA RECURSOS HUMANS</t>
  </si>
  <si>
    <t>G.C.MANTENIMENT I SUP</t>
  </si>
  <si>
    <t>COMPTABILITAT</t>
  </si>
  <si>
    <t>ÀREA COMUNICACIÓ DIG</t>
  </si>
  <si>
    <t>UNIV. EXPERIÈNCIA</t>
  </si>
  <si>
    <t>PROJ. ELS JULIOLS</t>
  </si>
  <si>
    <t>AUDIOVISUALS</t>
  </si>
  <si>
    <t>SINDIC GREUGES</t>
  </si>
  <si>
    <t>C.EST.INTERNACIONALS</t>
  </si>
  <si>
    <t>ESCOLA DOCTORAT</t>
  </si>
  <si>
    <t>COM. DES.SOC. I ENVE.</t>
  </si>
  <si>
    <t>OR.ADM. FILOLOGIA</t>
  </si>
  <si>
    <t>ADM. FÍSICA I QUÍMICA</t>
  </si>
  <si>
    <t>SED. QUÍMICA</t>
  </si>
  <si>
    <t>O.A.G.FÍSICA QUÍMICA</t>
  </si>
  <si>
    <t>O.R.ADM. MATEMÀTIQUES</t>
  </si>
  <si>
    <t>O.A.G.ECONOMIA EMPRESA</t>
  </si>
  <si>
    <t>O.R. ECONOMIA EMPRESA</t>
  </si>
  <si>
    <t>O.R.ADM.FI/GEO/HIST</t>
  </si>
  <si>
    <t>ADM. BIOLOGIA/GEOLOGIA</t>
  </si>
  <si>
    <t>SED. MATEMÀTIQUES</t>
  </si>
  <si>
    <t>ADM. FARMÀCIA</t>
  </si>
  <si>
    <t>O.R.ADM. FARMÀCIA</t>
  </si>
  <si>
    <t>ADM. BELLVITGE</t>
  </si>
  <si>
    <t>O.R.ADM. BELLVITGE</t>
  </si>
  <si>
    <t>FAC. MEDICINA BELLVITGE</t>
  </si>
  <si>
    <t>ADM. PSICOLOGIA</t>
  </si>
  <si>
    <t>O.A.G.PSICOLOGIA</t>
  </si>
  <si>
    <t>O.R.ADM. PSICOLOGIA</t>
  </si>
  <si>
    <t>ADM. PEDAG./FORM. PROF</t>
  </si>
  <si>
    <t>O.A.G.PEDAG /FORM. PROF</t>
  </si>
  <si>
    <t>O.R.ADM. EDUCACIÓ</t>
  </si>
  <si>
    <t>FAC. MEDICINA I CC.SS</t>
  </si>
  <si>
    <t>DEP. D'ARTS VIS I DIS.</t>
  </si>
  <si>
    <t>F. FILOSOFIA</t>
  </si>
  <si>
    <t>F.GEOGRAFIA HISTÒRIA</t>
  </si>
  <si>
    <t>DEP. FILOSOFIA</t>
  </si>
  <si>
    <t>DEP. ANTRO.CULT.H.AA.</t>
  </si>
  <si>
    <t>DEP. DE GEOGRAFIA</t>
  </si>
  <si>
    <t>DEP. ANTROPOLOGIA SOC</t>
  </si>
  <si>
    <t>DEP. HISTÒRIA I ARQUEOL.</t>
  </si>
  <si>
    <t>DEP. FILOLOGIA LATINA</t>
  </si>
  <si>
    <t>DEP. FILOLOGIA CATALANA</t>
  </si>
  <si>
    <t>DEP. FILOLOGIA ANGL I ALE</t>
  </si>
  <si>
    <t>DEP. FILOL. CATALANA I L</t>
  </si>
  <si>
    <t>DEP. FILOLOGIA HISPÀNICA</t>
  </si>
  <si>
    <t>DEP. FILOL.CLÁSICA ROM.</t>
  </si>
  <si>
    <t>IRCVM</t>
  </si>
  <si>
    <t>F.DRET</t>
  </si>
  <si>
    <t>DP. DRET. ADMI. PROCES</t>
  </si>
  <si>
    <t>DP. DRET. ECONOM. INTER</t>
  </si>
  <si>
    <t>DP. ECONOMIA POLI. H.P.</t>
  </si>
  <si>
    <t>F. DRET</t>
  </si>
  <si>
    <t>DEP. C. POL.DRET. CONST</t>
  </si>
  <si>
    <t>DEP. DRET. PENAL, CRIM</t>
  </si>
  <si>
    <t>CR. OBSERVATORI BIOÈTICA</t>
  </si>
  <si>
    <t>OBSERV. GLOBALITZACIO</t>
  </si>
  <si>
    <t>INST. DE  DRET PÚBLIC</t>
  </si>
  <si>
    <t>Data llistat: 02/12/2018</t>
  </si>
  <si>
    <t>DETALL DE FACTURES REGISTRADES DES DE GENER DE 2014 A SETEMBRE DE 2017, AMBDÓS INCLOSOS, PENDENTS D'IMPUTACIÓ A 2 DE GENER DE 2018</t>
  </si>
  <si>
    <t>F. BIOLOGIA</t>
  </si>
  <si>
    <t>DP. BIOLOGIA ANIMAL</t>
  </si>
  <si>
    <t>DP. GENÈTICA</t>
  </si>
  <si>
    <t>DP. BIOQ/BIOL MOL.</t>
  </si>
  <si>
    <t>DP. FISIOLOGIA I INMUNO</t>
  </si>
  <si>
    <t>DP. BIOQUÍMICA I BIOMED.</t>
  </si>
  <si>
    <t>DP. BIOL. CEL. FIS. INM</t>
  </si>
  <si>
    <t>DP. BIO.EVOL.ECO.</t>
  </si>
  <si>
    <t>FISIOLOGIA VEGETAL</t>
  </si>
  <si>
    <t>DP. GENÈTICA, MICRO</t>
  </si>
  <si>
    <t>DP. GEODINÀMICA I GEOF</t>
  </si>
  <si>
    <t>F. QUÍMICA</t>
  </si>
  <si>
    <t>DP. ENG. ELECTRÒNICA</t>
  </si>
  <si>
    <t>DP. FÍSICA. QUANT. ASTR</t>
  </si>
  <si>
    <t>DP. FÍSICA. MAT. CONDE</t>
  </si>
  <si>
    <t>DP. ENGIN. QUÍMICA</t>
  </si>
  <si>
    <t>EMQAL ERASMUS MUNDUS</t>
  </si>
  <si>
    <t>SEC. QUÍMICA ANALÍTICA</t>
  </si>
  <si>
    <t>SEC. ENG. QUÍMICA</t>
  </si>
  <si>
    <t>DP. QUÍMICA INOR. ORG</t>
  </si>
  <si>
    <t>INST. CIÈNCIES COSMOS</t>
  </si>
  <si>
    <t>INST. SISTEMES COMPLEZ</t>
  </si>
  <si>
    <t>LAB. DATACIO RADIOCARB</t>
  </si>
  <si>
    <t>DEP. MATEMÀTICA I INFORM</t>
  </si>
  <si>
    <t>INST. MATEMÀTICA</t>
  </si>
  <si>
    <t>DP., FARMACO. QUÍM. TERA</t>
  </si>
  <si>
    <t>DP. BIOQ/BIOL. MOL</t>
  </si>
  <si>
    <t>DP. FARMÀCIA TEC. FAMA</t>
  </si>
  <si>
    <t>SECCIÓ TECNOLOGIA</t>
  </si>
  <si>
    <t>UFIR MEDICINA CLÍNIC</t>
  </si>
  <si>
    <t>DEP. BIOMEDICINA</t>
  </si>
  <si>
    <t>DEP. MEDICINA.CLÍNICA</t>
  </si>
  <si>
    <t>UFIR INFERMERIA</t>
  </si>
  <si>
    <t>UFIR ODONTOLOGIA</t>
  </si>
  <si>
    <t>DP. PATOLOG. I TERAP. EXP</t>
  </si>
  <si>
    <t>F. PSICOLOGIA</t>
  </si>
  <si>
    <t>DEP. COGNIC. DES. P.E.</t>
  </si>
  <si>
    <t>DEP. PSICOLOGIA SOCIAL</t>
  </si>
  <si>
    <t>F. EDUCACIÓ</t>
  </si>
  <si>
    <t>F. PEDAGOGIA</t>
  </si>
  <si>
    <t>DP. TH. EDUCACIÓ</t>
  </si>
  <si>
    <t>DEP. ED. LING.CC.EXPE</t>
  </si>
  <si>
    <t>DEP. DID. CC. SOCIALS EX</t>
  </si>
  <si>
    <t>DEVP</t>
  </si>
  <si>
    <t>F. ECONOMIA I EMPRESA</t>
  </si>
  <si>
    <t>DP. HIS. INSTITUCION. EC.</t>
  </si>
  <si>
    <t>DP. ECON. PUBLI. E. POL</t>
  </si>
  <si>
    <t>DP. ECO, ESTA. E.A.</t>
  </si>
  <si>
    <t>DP. ECONOMIA</t>
  </si>
  <si>
    <t>DP. DE SOCIOLOGIA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</si>
</sst>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b/>
      <sz val="10"/>
      <color rgb="FFC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34">
    <xf numFmtId="0" fontId="0" fillId="0" borderId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71" fillId="0" borderId="2" applyNumberFormat="0" applyFill="0" applyAlignment="0" applyProtection="0"/>
    <xf numFmtId="0" fontId="72" fillId="0" borderId="3" applyNumberFormat="0" applyFill="0" applyAlignment="0" applyProtection="0"/>
    <xf numFmtId="0" fontId="72" fillId="0" borderId="0" applyNumberFormat="0" applyFill="0" applyBorder="0" applyAlignment="0" applyProtection="0"/>
    <xf numFmtId="0" fontId="73" fillId="2" borderId="0" applyNumberFormat="0" applyBorder="0" applyAlignment="0" applyProtection="0"/>
    <xf numFmtId="0" fontId="74" fillId="3" borderId="0" applyNumberFormat="0" applyBorder="0" applyAlignment="0" applyProtection="0"/>
    <xf numFmtId="0" fontId="75" fillId="4" borderId="0" applyNumberFormat="0" applyBorder="0" applyAlignment="0" applyProtection="0"/>
    <xf numFmtId="0" fontId="76" fillId="5" borderId="4" applyNumberFormat="0" applyAlignment="0" applyProtection="0"/>
    <xf numFmtId="0" fontId="77" fillId="6" borderId="5" applyNumberFormat="0" applyAlignment="0" applyProtection="0"/>
    <xf numFmtId="0" fontId="78" fillId="6" borderId="4" applyNumberFormat="0" applyAlignment="0" applyProtection="0"/>
    <xf numFmtId="0" fontId="79" fillId="0" borderId="6" applyNumberFormat="0" applyFill="0" applyAlignment="0" applyProtection="0"/>
    <xf numFmtId="0" fontId="80" fillId="7" borderId="7" applyNumberFormat="0" applyAlignment="0" applyProtection="0"/>
    <xf numFmtId="0" fontId="81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4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84" fillId="24" borderId="0" applyNumberFormat="0" applyBorder="0" applyAlignment="0" applyProtection="0"/>
    <xf numFmtId="0" fontId="84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4" fillId="32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9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85" fillId="0" borderId="0"/>
    <xf numFmtId="0" fontId="85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04">
    <xf numFmtId="0" fontId="85" fillId="0" borderId="0" xfId="0" applyFont="1"/>
    <xf numFmtId="0" fontId="85" fillId="0" borderId="0" xfId="0" applyFont="1" applyBorder="1"/>
    <xf numFmtId="0" fontId="87" fillId="33" borderId="10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/>
    </xf>
    <xf numFmtId="0" fontId="85" fillId="0" borderId="0" xfId="0" applyFont="1" applyBorder="1" applyAlignment="1">
      <alignment vertical="center"/>
    </xf>
    <xf numFmtId="0" fontId="87" fillId="33" borderId="10" xfId="0" applyFont="1" applyFill="1" applyBorder="1" applyAlignment="1">
      <alignment horizontal="center" vertical="center"/>
    </xf>
    <xf numFmtId="4" fontId="87" fillId="33" borderId="10" xfId="0" applyNumberFormat="1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/>
    </xf>
    <xf numFmtId="0" fontId="85" fillId="0" borderId="0" xfId="0" applyFont="1"/>
    <xf numFmtId="0" fontId="0" fillId="0" borderId="0" xfId="0" applyFont="1"/>
    <xf numFmtId="4" fontId="85" fillId="0" borderId="0" xfId="0" applyNumberFormat="1" applyFont="1" applyBorder="1"/>
    <xf numFmtId="0" fontId="89" fillId="0" borderId="0" xfId="0" applyFont="1" applyAlignment="1">
      <alignment horizontal="center"/>
    </xf>
    <xf numFmtId="0" fontId="89" fillId="0" borderId="0" xfId="0" applyFont="1"/>
    <xf numFmtId="4" fontId="89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89" fillId="0" borderId="12" xfId="0" applyFont="1" applyBorder="1" applyAlignment="1">
      <alignment horizontal="right" vertical="center"/>
    </xf>
    <xf numFmtId="3" fontId="88" fillId="0" borderId="13" xfId="0" applyNumberFormat="1" applyFont="1" applyBorder="1" applyAlignment="1">
      <alignment horizontal="right" vertical="center" indent="3"/>
    </xf>
    <xf numFmtId="4" fontId="89" fillId="0" borderId="0" xfId="0" applyNumberFormat="1" applyFont="1" applyAlignment="1">
      <alignment horizontal="right" indent="3"/>
    </xf>
    <xf numFmtId="0" fontId="86" fillId="0" borderId="0" xfId="0" applyFont="1"/>
    <xf numFmtId="0" fontId="89" fillId="0" borderId="0" xfId="0" applyFont="1" applyBorder="1" applyAlignment="1">
      <alignment vertical="center"/>
    </xf>
    <xf numFmtId="0" fontId="89" fillId="0" borderId="0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8" fillId="0" borderId="13" xfId="0" applyFont="1" applyBorder="1" applyAlignment="1">
      <alignment horizontal="right" vertical="center" indent="3"/>
    </xf>
    <xf numFmtId="4" fontId="88" fillId="0" borderId="0" xfId="0" applyNumberFormat="1" applyFont="1" applyBorder="1" applyAlignment="1">
      <alignment horizontal="right" vertical="center" indent="3"/>
    </xf>
    <xf numFmtId="0" fontId="88" fillId="0" borderId="0" xfId="0" applyFont="1" applyBorder="1" applyAlignment="1">
      <alignment horizontal="right" vertical="center" indent="3"/>
    </xf>
    <xf numFmtId="0" fontId="89" fillId="0" borderId="0" xfId="0" applyFont="1" applyAlignment="1">
      <alignment horizontal="right" vertical="center" indent="3"/>
    </xf>
    <xf numFmtId="14" fontId="89" fillId="0" borderId="0" xfId="0" applyNumberFormat="1" applyFont="1" applyAlignment="1">
      <alignment vertical="center"/>
    </xf>
    <xf numFmtId="14" fontId="89" fillId="0" borderId="0" xfId="0" applyNumberFormat="1" applyFont="1" applyAlignment="1">
      <alignment horizontal="center" vertical="center"/>
    </xf>
    <xf numFmtId="0" fontId="89" fillId="0" borderId="0" xfId="0" applyFont="1" applyBorder="1" applyAlignment="1">
      <alignment vertical="center" wrapText="1"/>
    </xf>
    <xf numFmtId="0" fontId="89" fillId="0" borderId="0" xfId="0" applyFont="1" applyAlignment="1">
      <alignment vertical="center" wrapText="1"/>
    </xf>
    <xf numFmtId="164" fontId="88" fillId="0" borderId="13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indent="1"/>
    </xf>
    <xf numFmtId="164" fontId="89" fillId="0" borderId="0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vertical="center" indent="1"/>
    </xf>
    <xf numFmtId="164" fontId="88" fillId="0" borderId="0" xfId="0" applyNumberFormat="1" applyFont="1" applyBorder="1" applyAlignment="1">
      <alignment horizontal="right" vertical="center" indent="1"/>
    </xf>
    <xf numFmtId="14" fontId="89" fillId="0" borderId="0" xfId="0" applyNumberFormat="1" applyFont="1" applyAlignment="1">
      <alignment horizontal="left"/>
    </xf>
    <xf numFmtId="0" fontId="85" fillId="0" borderId="0" xfId="122" applyFont="1"/>
    <xf numFmtId="0" fontId="88" fillId="0" borderId="20" xfId="122" applyFont="1" applyFill="1" applyBorder="1" applyAlignment="1">
      <alignment horizontal="right"/>
    </xf>
    <xf numFmtId="0" fontId="88" fillId="0" borderId="20" xfId="122" applyFont="1" applyBorder="1" applyAlignment="1">
      <alignment horizontal="right"/>
    </xf>
    <xf numFmtId="4" fontId="85" fillId="0" borderId="19" xfId="122" applyNumberFormat="1" applyFont="1" applyBorder="1"/>
    <xf numFmtId="0" fontId="88" fillId="0" borderId="21" xfId="122" applyFont="1" applyBorder="1" applyAlignment="1">
      <alignment horizontal="right"/>
    </xf>
    <xf numFmtId="3" fontId="89" fillId="0" borderId="0" xfId="0" applyNumberFormat="1" applyFont="1"/>
    <xf numFmtId="0" fontId="89" fillId="0" borderId="0" xfId="0" applyFont="1" applyBorder="1" applyAlignment="1">
      <alignment horizontal="right" vertical="center"/>
    </xf>
    <xf numFmtId="0" fontId="85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Alignment="1">
      <alignment horizontal="right"/>
    </xf>
    <xf numFmtId="4" fontId="85" fillId="0" borderId="0" xfId="122" applyNumberFormat="1" applyFont="1"/>
    <xf numFmtId="0" fontId="0" fillId="0" borderId="0" xfId="0" applyFont="1" applyAlignment="1">
      <alignment horizontal="center"/>
    </xf>
    <xf numFmtId="4" fontId="85" fillId="0" borderId="0" xfId="122" applyNumberFormat="1" applyFont="1" applyBorder="1"/>
    <xf numFmtId="0" fontId="85" fillId="0" borderId="0" xfId="122" applyFont="1"/>
    <xf numFmtId="0" fontId="86" fillId="0" borderId="0" xfId="136" applyFont="1" applyBorder="1"/>
    <xf numFmtId="0" fontId="86" fillId="0" borderId="0" xfId="0" applyFont="1" applyBorder="1" applyAlignment="1">
      <alignment horizontal="center"/>
    </xf>
    <xf numFmtId="0" fontId="86" fillId="0" borderId="0" xfId="0" applyFont="1" applyBorder="1"/>
    <xf numFmtId="0" fontId="86" fillId="0" borderId="0" xfId="0" applyFont="1" applyBorder="1" applyAlignment="1">
      <alignment horizontal="left"/>
    </xf>
    <xf numFmtId="4" fontId="86" fillId="0" borderId="0" xfId="0" applyNumberFormat="1" applyFont="1" applyBorder="1" applyAlignment="1">
      <alignment horizontal="right" indent="1"/>
    </xf>
    <xf numFmtId="0" fontId="86" fillId="0" borderId="0" xfId="122" applyFont="1" applyBorder="1"/>
    <xf numFmtId="0" fontId="86" fillId="0" borderId="0" xfId="122" applyFont="1" applyBorder="1" applyAlignment="1">
      <alignment horizontal="center"/>
    </xf>
    <xf numFmtId="0" fontId="86" fillId="0" borderId="0" xfId="122" applyFont="1" applyBorder="1" applyAlignment="1">
      <alignment horizontal="left"/>
    </xf>
    <xf numFmtId="14" fontId="86" fillId="0" borderId="0" xfId="122" applyNumberFormat="1" applyFont="1" applyBorder="1" applyAlignment="1">
      <alignment horizontal="center"/>
    </xf>
    <xf numFmtId="4" fontId="86" fillId="0" borderId="0" xfId="122" applyNumberFormat="1" applyFont="1" applyBorder="1" applyAlignment="1">
      <alignment horizontal="right" indent="1"/>
    </xf>
    <xf numFmtId="0" fontId="89" fillId="0" borderId="13" xfId="0" applyFont="1" applyBorder="1" applyAlignment="1">
      <alignment horizontal="right" vertical="center"/>
    </xf>
    <xf numFmtId="4" fontId="88" fillId="0" borderId="0" xfId="0" applyNumberFormat="1" applyFont="1"/>
    <xf numFmtId="164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122" applyFont="1" applyFill="1"/>
    <xf numFmtId="0" fontId="85" fillId="0" borderId="0" xfId="0" applyFont="1" applyAlignment="1">
      <alignment horizontal="center"/>
    </xf>
    <xf numFmtId="0" fontId="85" fillId="0" borderId="0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3" fontId="88" fillId="0" borderId="13" xfId="0" applyNumberFormat="1" applyFont="1" applyFill="1" applyBorder="1" applyAlignment="1">
      <alignment horizontal="right" vertical="center" indent="3"/>
    </xf>
    <xf numFmtId="3" fontId="89" fillId="0" borderId="0" xfId="0" applyNumberFormat="1" applyFont="1" applyAlignment="1">
      <alignment horizontal="right" indent="3"/>
    </xf>
    <xf numFmtId="3" fontId="89" fillId="0" borderId="0" xfId="0" applyNumberFormat="1" applyFont="1" applyFill="1" applyBorder="1" applyAlignment="1">
      <alignment horizontal="right" vertical="center" indent="3"/>
    </xf>
    <xf numFmtId="0" fontId="89" fillId="0" borderId="0" xfId="0" applyFont="1" applyBorder="1" applyAlignment="1">
      <alignment horizontal="right" vertical="center" indent="3"/>
    </xf>
    <xf numFmtId="3" fontId="88" fillId="0" borderId="0" xfId="0" applyNumberFormat="1" applyFont="1" applyBorder="1" applyAlignment="1">
      <alignment horizontal="right" vertical="center" indent="3"/>
    </xf>
    <xf numFmtId="164" fontId="88" fillId="0" borderId="0" xfId="0" applyNumberFormat="1" applyFont="1" applyAlignment="1">
      <alignment horizontal="right" vertical="center" indent="1"/>
    </xf>
    <xf numFmtId="0" fontId="85" fillId="0" borderId="0" xfId="122" applyFont="1" applyBorder="1"/>
    <xf numFmtId="0" fontId="88" fillId="0" borderId="0" xfId="122" applyFont="1" applyBorder="1"/>
    <xf numFmtId="4" fontId="85" fillId="0" borderId="0" xfId="122" applyNumberFormat="1" applyFont="1" applyFill="1" applyBorder="1" applyAlignment="1">
      <alignment horizontal="right"/>
    </xf>
    <xf numFmtId="0" fontId="89" fillId="0" borderId="0" xfId="0" applyFont="1" applyBorder="1"/>
    <xf numFmtId="4" fontId="88" fillId="0" borderId="0" xfId="122" applyNumberFormat="1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4" fontId="85" fillId="0" borderId="0" xfId="122" applyNumberFormat="1" applyFont="1" applyFill="1" applyBorder="1"/>
    <xf numFmtId="0" fontId="85" fillId="33" borderId="13" xfId="0" applyFont="1" applyFill="1" applyBorder="1" applyAlignment="1">
      <alignment vertical="center"/>
    </xf>
    <xf numFmtId="0" fontId="89" fillId="33" borderId="12" xfId="0" applyFont="1" applyFill="1" applyBorder="1" applyAlignment="1">
      <alignment horizontal="right" vertical="center"/>
    </xf>
    <xf numFmtId="3" fontId="85" fillId="0" borderId="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3" borderId="13" xfId="0" applyFont="1" applyFill="1" applyBorder="1" applyAlignment="1">
      <alignment horizontal="center" vertical="center"/>
    </xf>
    <xf numFmtId="3" fontId="88" fillId="33" borderId="13" xfId="0" applyNumberFormat="1" applyFont="1" applyFill="1" applyBorder="1" applyAlignment="1">
      <alignment horizontal="right" vertical="center" indent="3"/>
    </xf>
    <xf numFmtId="164" fontId="88" fillId="33" borderId="13" xfId="0" applyNumberFormat="1" applyFont="1" applyFill="1" applyBorder="1" applyAlignment="1">
      <alignment horizontal="right" vertical="center" indent="1"/>
    </xf>
    <xf numFmtId="0" fontId="85" fillId="0" borderId="0" xfId="122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0" applyFont="1" applyAlignment="1">
      <alignment vertical="center"/>
    </xf>
    <xf numFmtId="4" fontId="0" fillId="0" borderId="0" xfId="0" applyNumberFormat="1" applyFont="1"/>
    <xf numFmtId="4" fontId="85" fillId="0" borderId="0" xfId="0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0" fillId="0" borderId="0" xfId="0" quotePrefix="1" applyFont="1"/>
    <xf numFmtId="3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164" fontId="88" fillId="33" borderId="10" xfId="0" applyNumberFormat="1" applyFont="1" applyFill="1" applyBorder="1" applyAlignment="1">
      <alignment horizontal="right" vertical="center" indent="1"/>
    </xf>
    <xf numFmtId="164" fontId="88" fillId="35" borderId="10" xfId="122" applyNumberFormat="1" applyFont="1" applyFill="1" applyBorder="1" applyAlignment="1">
      <alignment horizontal="right" vertical="center" indent="1"/>
    </xf>
    <xf numFmtId="164" fontId="88" fillId="35" borderId="10" xfId="0" applyNumberFormat="1" applyFont="1" applyFill="1" applyBorder="1" applyAlignment="1">
      <alignment horizontal="right" vertical="center" indent="1"/>
    </xf>
    <xf numFmtId="0" fontId="88" fillId="33" borderId="10" xfId="0" applyFont="1" applyFill="1" applyBorder="1" applyAlignment="1">
      <alignment horizontal="left"/>
    </xf>
    <xf numFmtId="3" fontId="88" fillId="33" borderId="10" xfId="0" applyNumberFormat="1" applyFont="1" applyFill="1" applyBorder="1"/>
    <xf numFmtId="4" fontId="88" fillId="33" borderId="10" xfId="0" applyNumberFormat="1" applyFont="1" applyFill="1" applyBorder="1"/>
    <xf numFmtId="0" fontId="88" fillId="0" borderId="18" xfId="122" applyFont="1" applyBorder="1" applyAlignment="1">
      <alignment horizontal="left"/>
    </xf>
    <xf numFmtId="0" fontId="85" fillId="0" borderId="0" xfId="0" applyFont="1" applyFill="1" applyBorder="1" applyAlignment="1">
      <alignment horizontal="center"/>
    </xf>
    <xf numFmtId="0" fontId="88" fillId="0" borderId="14" xfId="122" applyFont="1" applyBorder="1" applyAlignment="1">
      <alignment horizontal="left"/>
    </xf>
    <xf numFmtId="0" fontId="88" fillId="0" borderId="15" xfId="122" applyFont="1" applyBorder="1" applyAlignment="1">
      <alignment horizontal="left"/>
    </xf>
    <xf numFmtId="3" fontId="89" fillId="0" borderId="0" xfId="0" applyNumberFormat="1" applyFont="1" applyBorder="1"/>
    <xf numFmtId="0" fontId="85" fillId="0" borderId="0" xfId="122" applyFont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4" fontId="88" fillId="0" borderId="0" xfId="122" applyNumberFormat="1" applyFont="1" applyAlignment="1">
      <alignment horizontal="right"/>
    </xf>
    <xf numFmtId="17" fontId="88" fillId="0" borderId="20" xfId="122" applyNumberFormat="1" applyFont="1" applyBorder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18" xfId="122" applyNumberFormat="1" applyFont="1" applyBorder="1"/>
    <xf numFmtId="0" fontId="85" fillId="0" borderId="13" xfId="0" applyFont="1" applyBorder="1" applyAlignment="1">
      <alignment vertical="center"/>
    </xf>
    <xf numFmtId="164" fontId="88" fillId="35" borderId="0" xfId="0" applyNumberFormat="1" applyFont="1" applyFill="1" applyBorder="1" applyAlignment="1">
      <alignment horizontal="right" vertical="center" indent="1"/>
    </xf>
    <xf numFmtId="0" fontId="89" fillId="0" borderId="22" xfId="0" applyFont="1" applyBorder="1" applyAlignment="1">
      <alignment horizontal="right" vertical="center"/>
    </xf>
    <xf numFmtId="3" fontId="88" fillId="0" borderId="22" xfId="0" applyNumberFormat="1" applyFont="1" applyFill="1" applyBorder="1" applyAlignment="1">
      <alignment horizontal="right" vertical="center" indent="3"/>
    </xf>
    <xf numFmtId="0" fontId="85" fillId="0" borderId="22" xfId="0" applyFont="1" applyBorder="1" applyAlignment="1">
      <alignment vertical="center" wrapText="1"/>
    </xf>
    <xf numFmtId="0" fontId="85" fillId="0" borderId="22" xfId="0" applyFont="1" applyBorder="1" applyAlignment="1">
      <alignment vertical="center"/>
    </xf>
    <xf numFmtId="3" fontId="88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8" fillId="35" borderId="17" xfId="0" applyNumberFormat="1" applyFont="1" applyFill="1" applyBorder="1" applyAlignment="1">
      <alignment horizontal="right" vertical="center" indent="1"/>
    </xf>
    <xf numFmtId="3" fontId="88" fillId="0" borderId="0" xfId="0" applyNumberFormat="1" applyFont="1" applyFill="1" applyBorder="1" applyAlignment="1">
      <alignment horizontal="right" vertical="center" indent="3"/>
    </xf>
    <xf numFmtId="164" fontId="88" fillId="35" borderId="20" xfId="0" applyNumberFormat="1" applyFont="1" applyFill="1" applyBorder="1" applyAlignment="1">
      <alignment horizontal="right" vertical="center" indent="1"/>
    </xf>
    <xf numFmtId="0" fontId="85" fillId="0" borderId="12" xfId="0" applyFont="1" applyBorder="1" applyAlignment="1">
      <alignment horizontal="right" vertical="center"/>
    </xf>
    <xf numFmtId="17" fontId="88" fillId="0" borderId="20" xfId="122" applyNumberFormat="1" applyFont="1" applyBorder="1"/>
    <xf numFmtId="1" fontId="85" fillId="0" borderId="14" xfId="122" applyNumberFormat="1" applyFont="1" applyBorder="1"/>
    <xf numFmtId="2" fontId="88" fillId="0" borderId="0" xfId="122" applyNumberFormat="1" applyFont="1" applyAlignment="1">
      <alignment horizontal="right"/>
    </xf>
    <xf numFmtId="2" fontId="88" fillId="0" borderId="0" xfId="122" applyNumberFormat="1" applyFont="1"/>
    <xf numFmtId="4" fontId="85" fillId="0" borderId="20" xfId="122" applyNumberFormat="1" applyFont="1" applyBorder="1"/>
    <xf numFmtId="2" fontId="88" fillId="0" borderId="0" xfId="0" applyNumberFormat="1" applyFont="1"/>
    <xf numFmtId="4" fontId="85" fillId="0" borderId="10" xfId="122" applyNumberFormat="1" applyFont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5" fillId="0" borderId="22" xfId="0" applyFont="1" applyBorder="1" applyAlignment="1">
      <alignment horizontal="right" vertical="center"/>
    </xf>
    <xf numFmtId="0" fontId="91" fillId="0" borderId="0" xfId="0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2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4" fontId="0" fillId="34" borderId="10" xfId="0" applyNumberFormat="1" applyFont="1" applyFill="1" applyBorder="1"/>
    <xf numFmtId="0" fontId="92" fillId="0" borderId="0" xfId="122" applyFont="1"/>
    <xf numFmtId="4" fontId="92" fillId="0" borderId="0" xfId="122" applyNumberFormat="1" applyFont="1"/>
    <xf numFmtId="0" fontId="92" fillId="0" borderId="0" xfId="122" applyFont="1" applyFill="1"/>
    <xf numFmtId="0" fontId="92" fillId="0" borderId="0" xfId="0" applyFont="1"/>
    <xf numFmtId="14" fontId="92" fillId="0" borderId="0" xfId="122" applyNumberFormat="1" applyFont="1" applyAlignment="1">
      <alignment horizontal="right"/>
    </xf>
    <xf numFmtId="4" fontId="92" fillId="0" borderId="0" xfId="122" applyNumberFormat="1" applyFont="1" applyAlignment="1">
      <alignment horizontal="right"/>
    </xf>
    <xf numFmtId="4" fontId="92" fillId="0" borderId="0" xfId="0" applyNumberFormat="1" applyFont="1"/>
    <xf numFmtId="4" fontId="93" fillId="0" borderId="0" xfId="0" applyNumberFormat="1" applyFont="1"/>
    <xf numFmtId="3" fontId="93" fillId="0" borderId="22" xfId="0" applyNumberFormat="1" applyFont="1" applyBorder="1" applyAlignment="1">
      <alignment horizontal="right" vertical="center" indent="3"/>
    </xf>
    <xf numFmtId="164" fontId="93" fillId="35" borderId="0" xfId="0" applyNumberFormat="1" applyFont="1" applyFill="1" applyBorder="1" applyAlignment="1">
      <alignment horizontal="right" vertical="center" indent="1"/>
    </xf>
    <xf numFmtId="4" fontId="85" fillId="0" borderId="21" xfId="122" applyNumberFormat="1" applyFont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4" fontId="95" fillId="0" borderId="0" xfId="122" applyNumberFormat="1" applyFont="1" applyBorder="1" applyAlignment="1">
      <alignment horizontal="center"/>
    </xf>
    <xf numFmtId="0" fontId="94" fillId="0" borderId="0" xfId="0" applyFont="1"/>
    <xf numFmtId="0" fontId="85" fillId="0" borderId="13" xfId="0" applyFont="1" applyBorder="1" applyAlignment="1">
      <alignment horizontal="center" vertical="center"/>
    </xf>
    <xf numFmtId="4" fontId="94" fillId="0" borderId="0" xfId="0" applyNumberFormat="1" applyFont="1" applyAlignment="1">
      <alignment horizontal="right"/>
    </xf>
    <xf numFmtId="0" fontId="95" fillId="0" borderId="0" xfId="122" applyFont="1" applyBorder="1" applyAlignment="1">
      <alignment horizontal="center"/>
    </xf>
    <xf numFmtId="0" fontId="95" fillId="0" borderId="0" xfId="122" applyFont="1" applyBorder="1" applyAlignment="1">
      <alignment horizontal="left"/>
    </xf>
    <xf numFmtId="0" fontId="94" fillId="0" borderId="0" xfId="0" applyFont="1" applyAlignment="1">
      <alignment horizontal="center"/>
    </xf>
    <xf numFmtId="14" fontId="94" fillId="0" borderId="0" xfId="0" applyNumberFormat="1" applyFont="1" applyAlignment="1">
      <alignment horizontal="right"/>
    </xf>
    <xf numFmtId="0" fontId="95" fillId="0" borderId="0" xfId="0" applyFont="1" applyBorder="1"/>
    <xf numFmtId="4" fontId="95" fillId="0" borderId="0" xfId="122" applyNumberFormat="1" applyFont="1" applyBorder="1" applyAlignment="1">
      <alignment horizontal="right" indent="1"/>
    </xf>
    <xf numFmtId="0" fontId="95" fillId="0" borderId="0" xfId="122" applyFont="1" applyBorder="1"/>
    <xf numFmtId="0" fontId="95" fillId="0" borderId="0" xfId="136" applyFont="1" applyBorder="1"/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6" fillId="0" borderId="0" xfId="0" applyNumberFormat="1" applyFont="1" applyBorder="1"/>
    <xf numFmtId="2" fontId="86" fillId="0" borderId="0" xfId="0" applyNumberFormat="1" applyFont="1" applyBorder="1"/>
    <xf numFmtId="0" fontId="85" fillId="0" borderId="13" xfId="0" applyFont="1" applyBorder="1" applyAlignment="1">
      <alignment vertical="center"/>
    </xf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4" fontId="85" fillId="0" borderId="0" xfId="122" applyNumberFormat="1" applyFont="1"/>
    <xf numFmtId="0" fontId="85" fillId="0" borderId="0" xfId="122" applyFont="1"/>
    <xf numFmtId="4" fontId="88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horizontal="right" vertical="center"/>
    </xf>
    <xf numFmtId="0" fontId="85" fillId="34" borderId="0" xfId="122" applyFont="1" applyFill="1" applyBorder="1"/>
    <xf numFmtId="0" fontId="85" fillId="0" borderId="0" xfId="122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/>
    <xf numFmtId="2" fontId="88" fillId="0" borderId="0" xfId="122" applyNumberFormat="1" applyFont="1"/>
    <xf numFmtId="4" fontId="85" fillId="0" borderId="0" xfId="122" applyNumberFormat="1" applyFont="1"/>
    <xf numFmtId="4" fontId="88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2" fontId="88" fillId="0" borderId="0" xfId="0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0" fillId="34" borderId="10" xfId="0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0" borderId="0" xfId="0" applyNumberFormat="1" applyFont="1" applyBorder="1" applyAlignment="1">
      <alignment horizontal="center"/>
    </xf>
    <xf numFmtId="0" fontId="85" fillId="0" borderId="17" xfId="0" applyFont="1" applyBorder="1" applyAlignment="1">
      <alignment horizontal="center" vertical="center"/>
    </xf>
    <xf numFmtId="0" fontId="0" fillId="34" borderId="10" xfId="0" applyFont="1" applyFill="1" applyBorder="1"/>
    <xf numFmtId="0" fontId="0" fillId="34" borderId="10" xfId="0" applyFont="1" applyFill="1" applyBorder="1"/>
    <xf numFmtId="4" fontId="0" fillId="34" borderId="10" xfId="0" applyNumberFormat="1" applyFont="1" applyFill="1" applyBorder="1"/>
    <xf numFmtId="4" fontId="88" fillId="0" borderId="0" xfId="0" applyNumberFormat="1" applyFont="1"/>
    <xf numFmtId="0" fontId="85" fillId="34" borderId="10" xfId="0" applyFont="1" applyFill="1" applyBorder="1"/>
    <xf numFmtId="4" fontId="85" fillId="34" borderId="10" xfId="0" applyNumberFormat="1" applyFont="1" applyFill="1" applyBorder="1"/>
    <xf numFmtId="0" fontId="85" fillId="0" borderId="0" xfId="0" applyFont="1"/>
    <xf numFmtId="4" fontId="85" fillId="0" borderId="0" xfId="0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4" fontId="85" fillId="34" borderId="10" xfId="122" applyNumberFormat="1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8" fillId="0" borderId="15" xfId="122" applyNumberFormat="1" applyFont="1" applyBorder="1" applyAlignment="1">
      <alignment horizontal="center"/>
    </xf>
    <xf numFmtId="4" fontId="88" fillId="0" borderId="16" xfId="122" applyNumberFormat="1" applyFont="1" applyBorder="1" applyAlignment="1">
      <alignment horizontal="center"/>
    </xf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0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92" fillId="0" borderId="0" xfId="0" applyFont="1" applyAlignme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5" fillId="34" borderId="10" xfId="122" applyFont="1" applyFill="1" applyBorder="1"/>
    <xf numFmtId="17" fontId="88" fillId="0" borderId="14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8" fillId="0" borderId="24" xfId="122" applyFont="1" applyBorder="1"/>
    <xf numFmtId="4" fontId="85" fillId="34" borderId="10" xfId="122" applyNumberFormat="1" applyFont="1" applyFill="1" applyBorder="1"/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22" xfId="122" applyNumberFormat="1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96" fillId="0" borderId="0" xfId="0" applyFont="1"/>
    <xf numFmtId="0" fontId="85" fillId="0" borderId="13" xfId="0" applyFont="1" applyBorder="1" applyAlignment="1">
      <alignment vertical="center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96" fillId="0" borderId="0" xfId="0" applyFont="1"/>
    <xf numFmtId="0" fontId="0" fillId="34" borderId="10" xfId="0" applyFont="1" applyFill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3" fontId="88" fillId="35" borderId="22" xfId="0" applyNumberFormat="1" applyFont="1" applyFill="1" applyBorder="1" applyAlignment="1">
      <alignment horizontal="right" vertical="center" indent="3"/>
    </xf>
    <xf numFmtId="0" fontId="85" fillId="35" borderId="22" xfId="0" applyFont="1" applyFill="1" applyBorder="1" applyAlignment="1">
      <alignment horizontal="center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7" fontId="88" fillId="0" borderId="1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2" fontId="0" fillId="0" borderId="0" xfId="0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4" fontId="85" fillId="34" borderId="10" xfId="122" applyNumberFormat="1" applyFont="1" applyFill="1" applyBorder="1" applyAlignment="1">
      <alignment horizontal="right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92" fillId="0" borderId="22" xfId="0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85" fillId="0" borderId="15" xfId="122" applyNumberFormat="1" applyFont="1" applyBorder="1"/>
    <xf numFmtId="4" fontId="88" fillId="0" borderId="0" xfId="0" applyNumberFormat="1" applyFont="1" applyAlignment="1">
      <alignment horizontal="right" vertical="top"/>
    </xf>
    <xf numFmtId="0" fontId="85" fillId="0" borderId="0" xfId="0" applyFont="1" applyAlignment="1">
      <alignment vertical="top"/>
    </xf>
    <xf numFmtId="0" fontId="85" fillId="0" borderId="13" xfId="0" applyFont="1" applyBorder="1" applyAlignment="1">
      <alignment vertical="center"/>
    </xf>
    <xf numFmtId="17" fontId="85" fillId="0" borderId="18" xfId="122" applyNumberFormat="1" applyFont="1" applyBorder="1"/>
    <xf numFmtId="14" fontId="85" fillId="0" borderId="0" xfId="0" applyNumberFormat="1" applyFont="1" applyAlignment="1">
      <alignment horizontal="right" vertical="top"/>
    </xf>
    <xf numFmtId="4" fontId="85" fillId="0" borderId="0" xfId="0" applyNumberFormat="1" applyFont="1" applyAlignment="1">
      <alignment horizontal="right" vertical="top"/>
    </xf>
    <xf numFmtId="3" fontId="98" fillId="0" borderId="22" xfId="0" applyNumberFormat="1" applyFont="1" applyBorder="1" applyAlignment="1">
      <alignment horizontal="right" vertical="center" indent="3"/>
    </xf>
    <xf numFmtId="164" fontId="98" fillId="35" borderId="0" xfId="0" applyNumberFormat="1" applyFont="1" applyFill="1" applyBorder="1" applyAlignment="1">
      <alignment horizontal="right" vertical="center" indent="1"/>
    </xf>
    <xf numFmtId="0" fontId="85" fillId="0" borderId="13" xfId="0" applyFont="1" applyBorder="1" applyAlignment="1">
      <alignment vertical="center"/>
    </xf>
    <xf numFmtId="17" fontId="85" fillId="0" borderId="10" xfId="122" applyNumberFormat="1" applyFont="1" applyBorder="1"/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vertical="top"/>
    </xf>
    <xf numFmtId="0" fontId="85" fillId="0" borderId="13" xfId="0" applyFont="1" applyBorder="1" applyAlignment="1">
      <alignment vertical="center"/>
    </xf>
    <xf numFmtId="17" fontId="85" fillId="0" borderId="25" xfId="122" applyNumberFormat="1" applyFont="1" applyBorder="1"/>
    <xf numFmtId="4" fontId="86" fillId="0" borderId="0" xfId="122" applyNumberFormat="1" applyFont="1" applyBorder="1" applyAlignment="1">
      <alignment horizontal="center"/>
    </xf>
    <xf numFmtId="0" fontId="85" fillId="34" borderId="10" xfId="122" applyFont="1" applyFill="1" applyBorder="1" applyAlignment="1">
      <alignment horizontal="left"/>
    </xf>
    <xf numFmtId="0" fontId="85" fillId="0" borderId="0" xfId="0" applyFont="1" applyAlignment="1">
      <alignment horizontal="left"/>
    </xf>
    <xf numFmtId="0" fontId="85" fillId="0" borderId="13" xfId="0" applyFont="1" applyBorder="1" applyAlignment="1">
      <alignment vertical="center"/>
    </xf>
    <xf numFmtId="0" fontId="0" fillId="0" borderId="0" xfId="0" applyFont="1" applyFill="1" applyBorder="1" applyAlignment="1">
      <alignment vertical="top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3" fontId="85" fillId="0" borderId="0" xfId="0" applyNumberFormat="1" applyFont="1"/>
    <xf numFmtId="0" fontId="85" fillId="0" borderId="13" xfId="0" applyFont="1" applyBorder="1" applyAlignment="1">
      <alignment vertical="center"/>
    </xf>
    <xf numFmtId="17" fontId="88" fillId="0" borderId="14" xfId="122" applyNumberFormat="1" applyFont="1" applyBorder="1" applyAlignment="1">
      <alignment horizontal="right"/>
    </xf>
    <xf numFmtId="0" fontId="85" fillId="0" borderId="0" xfId="0" applyFont="1" applyBorder="1" applyAlignment="1">
      <alignment horizontal="right" vertical="center"/>
    </xf>
    <xf numFmtId="0" fontId="85" fillId="0" borderId="23" xfId="0" applyFont="1" applyBorder="1" applyAlignment="1">
      <alignment horizontal="right" vertical="center"/>
    </xf>
    <xf numFmtId="0" fontId="85" fillId="0" borderId="13" xfId="0" applyFont="1" applyBorder="1" applyAlignment="1">
      <alignment vertical="center"/>
    </xf>
    <xf numFmtId="17" fontId="85" fillId="0" borderId="26" xfId="122" applyNumberFormat="1" applyFont="1" applyBorder="1"/>
    <xf numFmtId="17" fontId="85" fillId="0" borderId="27" xfId="122" applyNumberFormat="1" applyFont="1" applyBorder="1"/>
    <xf numFmtId="17" fontId="85" fillId="0" borderId="20" xfId="122" applyNumberFormat="1" applyFont="1" applyBorder="1"/>
    <xf numFmtId="17" fontId="85" fillId="0" borderId="24" xfId="122" applyNumberFormat="1" applyFont="1" applyBorder="1"/>
    <xf numFmtId="164" fontId="0" fillId="0" borderId="22" xfId="0" applyNumberFormat="1" applyFont="1" applyBorder="1" applyAlignment="1">
      <alignment horizontal="center" vertical="center"/>
    </xf>
    <xf numFmtId="0" fontId="85" fillId="0" borderId="13" xfId="0" applyFont="1" applyBorder="1" applyAlignment="1">
      <alignment vertical="center"/>
    </xf>
    <xf numFmtId="17" fontId="94" fillId="0" borderId="24" xfId="122" applyNumberFormat="1" applyFont="1" applyBorder="1" applyAlignment="1">
      <alignment horizontal="right"/>
    </xf>
    <xf numFmtId="4" fontId="88" fillId="0" borderId="0" xfId="0" applyNumberFormat="1" applyFont="1" applyBorder="1"/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3" fontId="85" fillId="0" borderId="18" xfId="122" applyNumberFormat="1" applyFont="1" applyBorder="1"/>
    <xf numFmtId="1" fontId="85" fillId="0" borderId="18" xfId="122" applyNumberFormat="1" applyFont="1" applyBorder="1"/>
    <xf numFmtId="3" fontId="85" fillId="0" borderId="14" xfId="122" applyNumberFormat="1" applyFont="1" applyBorder="1"/>
    <xf numFmtId="4" fontId="85" fillId="0" borderId="14" xfId="122" applyNumberFormat="1" applyFont="1" applyBorder="1"/>
    <xf numFmtId="4" fontId="85" fillId="0" borderId="20" xfId="122" applyNumberFormat="1" applyFont="1" applyFill="1" applyBorder="1" applyAlignment="1">
      <alignment horizontal="right"/>
    </xf>
    <xf numFmtId="4" fontId="85" fillId="0" borderId="20" xfId="122" applyNumberFormat="1" applyFont="1" applyBorder="1" applyAlignment="1">
      <alignment horizontal="right"/>
    </xf>
    <xf numFmtId="4" fontId="94" fillId="0" borderId="24" xfId="122" applyNumberFormat="1" applyFont="1" applyBorder="1"/>
    <xf numFmtId="0" fontId="94" fillId="0" borderId="15" xfId="122" applyFont="1" applyBorder="1"/>
    <xf numFmtId="0" fontId="94" fillId="0" borderId="16" xfId="122" applyFont="1" applyBorder="1"/>
    <xf numFmtId="4" fontId="94" fillId="0" borderId="23" xfId="122" applyNumberFormat="1" applyFont="1" applyBorder="1"/>
    <xf numFmtId="4" fontId="98" fillId="0" borderId="24" xfId="122" applyNumberFormat="1" applyFont="1" applyBorder="1"/>
    <xf numFmtId="3" fontId="98" fillId="0" borderId="15" xfId="122" applyNumberFormat="1" applyFont="1" applyBorder="1"/>
    <xf numFmtId="1" fontId="98" fillId="0" borderId="16" xfId="122" applyNumberFormat="1" applyFont="1" applyBorder="1"/>
    <xf numFmtId="3" fontId="98" fillId="0" borderId="24" xfId="122" applyNumberFormat="1" applyFont="1" applyBorder="1"/>
    <xf numFmtId="0" fontId="94" fillId="0" borderId="0" xfId="0" applyFont="1" applyAlignment="1">
      <alignment vertical="top"/>
    </xf>
    <xf numFmtId="0" fontId="85" fillId="37" borderId="30" xfId="0" applyFont="1" applyFill="1" applyBorder="1" applyAlignment="1">
      <alignment vertical="top"/>
    </xf>
    <xf numFmtId="3" fontId="0" fillId="37" borderId="31" xfId="0" applyNumberFormat="1" applyFill="1" applyBorder="1" applyAlignment="1">
      <alignment vertical="top"/>
    </xf>
    <xf numFmtId="0" fontId="85" fillId="37" borderId="32" xfId="0" applyFont="1" applyFill="1" applyBorder="1" applyAlignment="1">
      <alignment vertical="top"/>
    </xf>
    <xf numFmtId="4" fontId="0" fillId="37" borderId="33" xfId="0" applyNumberFormat="1" applyFill="1" applyBorder="1" applyAlignment="1">
      <alignment vertical="top"/>
    </xf>
    <xf numFmtId="0" fontId="85" fillId="0" borderId="13" xfId="0" applyFont="1" applyBorder="1" applyAlignment="1">
      <alignment vertical="center"/>
    </xf>
    <xf numFmtId="1" fontId="85" fillId="0" borderId="20" xfId="122" applyNumberFormat="1" applyFont="1" applyBorder="1"/>
    <xf numFmtId="1" fontId="85" fillId="0" borderId="11" xfId="122" applyNumberFormat="1" applyFont="1" applyBorder="1"/>
    <xf numFmtId="0" fontId="85" fillId="0" borderId="14" xfId="122" applyFont="1" applyBorder="1"/>
    <xf numFmtId="0" fontId="85" fillId="0" borderId="20" xfId="122" applyFont="1" applyBorder="1"/>
    <xf numFmtId="4" fontId="85" fillId="0" borderId="11" xfId="122" applyNumberFormat="1" applyFont="1" applyBorder="1"/>
    <xf numFmtId="3" fontId="85" fillId="0" borderId="20" xfId="122" applyNumberFormat="1" applyFont="1" applyBorder="1"/>
    <xf numFmtId="3" fontId="85" fillId="0" borderId="10" xfId="122" applyNumberFormat="1" applyFont="1" applyBorder="1"/>
    <xf numFmtId="0" fontId="85" fillId="0" borderId="10" xfId="122" applyFont="1" applyBorder="1"/>
    <xf numFmtId="1" fontId="85" fillId="0" borderId="24" xfId="122" applyNumberFormat="1" applyFont="1" applyBorder="1"/>
    <xf numFmtId="1" fontId="85" fillId="0" borderId="10" xfId="122" applyNumberFormat="1" applyFont="1" applyBorder="1"/>
    <xf numFmtId="0" fontId="85" fillId="0" borderId="15" xfId="122" applyFont="1" applyBorder="1"/>
    <xf numFmtId="4" fontId="85" fillId="0" borderId="24" xfId="122" applyNumberFormat="1" applyFont="1" applyBorder="1"/>
    <xf numFmtId="0" fontId="85" fillId="0" borderId="16" xfId="122" applyFont="1" applyBorder="1"/>
    <xf numFmtId="0" fontId="85" fillId="0" borderId="28" xfId="122" applyFont="1" applyBorder="1"/>
    <xf numFmtId="4" fontId="85" fillId="0" borderId="28" xfId="122" applyNumberFormat="1" applyFont="1" applyBorder="1"/>
    <xf numFmtId="4" fontId="85" fillId="0" borderId="29" xfId="122" applyNumberFormat="1" applyFont="1" applyBorder="1"/>
    <xf numFmtId="0" fontId="85" fillId="0" borderId="11" xfId="122" applyFont="1" applyBorder="1"/>
    <xf numFmtId="0" fontId="85" fillId="0" borderId="12" xfId="122" applyFont="1" applyBorder="1"/>
    <xf numFmtId="0" fontId="85" fillId="0" borderId="17" xfId="122" applyFont="1" applyBorder="1"/>
    <xf numFmtId="4" fontId="85" fillId="0" borderId="13" xfId="122" applyNumberFormat="1" applyFont="1" applyBorder="1"/>
    <xf numFmtId="4" fontId="85" fillId="0" borderId="23" xfId="122" applyNumberFormat="1" applyFont="1" applyBorder="1"/>
    <xf numFmtId="4" fontId="88" fillId="0" borderId="10" xfId="122" applyNumberFormat="1" applyFont="1" applyBorder="1"/>
    <xf numFmtId="1" fontId="88" fillId="0" borderId="24" xfId="122" applyNumberFormat="1" applyFont="1" applyBorder="1"/>
    <xf numFmtId="4" fontId="88" fillId="0" borderId="24" xfId="122" applyNumberFormat="1" applyFont="1" applyBorder="1"/>
    <xf numFmtId="0" fontId="85" fillId="0" borderId="13" xfId="0" applyFont="1" applyBorder="1" applyAlignment="1">
      <alignment vertical="center"/>
    </xf>
    <xf numFmtId="17" fontId="85" fillId="0" borderId="24" xfId="122" applyNumberFormat="1" applyFont="1" applyBorder="1" applyAlignment="1">
      <alignment horizontal="right"/>
    </xf>
    <xf numFmtId="0" fontId="85" fillId="0" borderId="0" xfId="122" applyFont="1" applyAlignment="1">
      <alignment horizontal="left"/>
    </xf>
    <xf numFmtId="0" fontId="0" fillId="0" borderId="0" xfId="0" applyAlignment="1">
      <alignment horizontal="left" vertical="top"/>
    </xf>
    <xf numFmtId="0" fontId="85" fillId="0" borderId="0" xfId="0" applyFont="1" applyAlignment="1">
      <alignment horizontal="left" vertical="top"/>
    </xf>
    <xf numFmtId="14" fontId="0" fillId="0" borderId="0" xfId="0" applyNumberFormat="1" applyAlignment="1">
      <alignment horizontal="left" vertical="top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7" fillId="33" borderId="13" xfId="0" applyFont="1" applyFill="1" applyBorder="1" applyAlignment="1">
      <alignment horizontal="right" vertical="center"/>
    </xf>
    <xf numFmtId="0" fontId="87" fillId="33" borderId="17" xfId="0" applyFont="1" applyFill="1" applyBorder="1" applyAlignment="1">
      <alignment horizontal="right" vertical="center"/>
    </xf>
    <xf numFmtId="0" fontId="85" fillId="0" borderId="13" xfId="0" applyFont="1" applyBorder="1" applyAlignment="1">
      <alignment vertical="center" wrapText="1"/>
    </xf>
    <xf numFmtId="0" fontId="85" fillId="0" borderId="23" xfId="122" applyFont="1" applyFill="1" applyBorder="1" applyAlignment="1">
      <alignment horizontal="left"/>
    </xf>
    <xf numFmtId="0" fontId="85" fillId="0" borderId="16" xfId="122" applyFont="1" applyFill="1" applyBorder="1" applyAlignment="1">
      <alignment horizontal="lef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85" fillId="0" borderId="22" xfId="122" applyFont="1" applyFill="1" applyBorder="1" applyAlignment="1">
      <alignment horizontal="left"/>
    </xf>
    <xf numFmtId="0" fontId="85" fillId="0" borderId="19" xfId="122" applyFont="1" applyFill="1" applyBorder="1" applyAlignment="1">
      <alignment horizontal="left"/>
    </xf>
    <xf numFmtId="0" fontId="86" fillId="33" borderId="12" xfId="0" applyFont="1" applyFill="1" applyBorder="1" applyAlignment="1">
      <alignment horizontal="center" vertical="center"/>
    </xf>
    <xf numFmtId="0" fontId="86" fillId="33" borderId="13" xfId="0" applyFont="1" applyFill="1" applyBorder="1" applyAlignment="1">
      <alignment horizontal="center" vertical="center"/>
    </xf>
    <xf numFmtId="0" fontId="85" fillId="33" borderId="13" xfId="0" applyFont="1" applyFill="1" applyBorder="1" applyAlignment="1">
      <alignment horizontal="left" vertical="center" wrapText="1"/>
    </xf>
    <xf numFmtId="0" fontId="85" fillId="33" borderId="13" xfId="0" applyFont="1" applyFill="1" applyBorder="1" applyAlignment="1">
      <alignment vertical="center" wrapText="1"/>
    </xf>
    <xf numFmtId="0" fontId="85" fillId="33" borderId="13" xfId="0" applyFont="1" applyFill="1" applyBorder="1" applyAlignment="1">
      <alignment vertical="center"/>
    </xf>
    <xf numFmtId="0" fontId="85" fillId="0" borderId="13" xfId="0" applyFont="1" applyBorder="1" applyAlignment="1">
      <alignment vertical="center"/>
    </xf>
  </cellXfs>
  <cellStyles count="1034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54" xfId="970"/>
    <cellStyle name="20% - Èmfasi1 55" xfId="983"/>
    <cellStyle name="20% - Èmfasi1 56" xfId="996"/>
    <cellStyle name="20% - Èmfasi1 57" xfId="1009"/>
    <cellStyle name="20% - Èmfasi1 58" xfId="1022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54" xfId="972"/>
    <cellStyle name="20% - Èmfasi2 55" xfId="985"/>
    <cellStyle name="20% - Èmfasi2 56" xfId="998"/>
    <cellStyle name="20% - Èmfasi2 57" xfId="1011"/>
    <cellStyle name="20% - Èmfasi2 58" xfId="1024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54" xfId="974"/>
    <cellStyle name="20% - Èmfasi3 55" xfId="987"/>
    <cellStyle name="20% - Èmfasi3 56" xfId="1000"/>
    <cellStyle name="20% - Èmfasi3 57" xfId="1013"/>
    <cellStyle name="20% - Èmfasi3 58" xfId="1026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54" xfId="976"/>
    <cellStyle name="20% - Èmfasi4 55" xfId="989"/>
    <cellStyle name="20% - Èmfasi4 56" xfId="1002"/>
    <cellStyle name="20% - Èmfasi4 57" xfId="1015"/>
    <cellStyle name="20% - Èmfasi4 58" xfId="1028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54" xfId="978"/>
    <cellStyle name="20% - Èmfasi5 55" xfId="991"/>
    <cellStyle name="20% - Èmfasi5 56" xfId="1004"/>
    <cellStyle name="20% - Èmfasi5 57" xfId="1017"/>
    <cellStyle name="20% - Èmfasi5 58" xfId="1030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54" xfId="980"/>
    <cellStyle name="20% - Èmfasi6 55" xfId="993"/>
    <cellStyle name="20% - Èmfasi6 56" xfId="1006"/>
    <cellStyle name="20% - Èmfasi6 57" xfId="1019"/>
    <cellStyle name="20% - Èmfasi6 58" xfId="1032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54" xfId="971"/>
    <cellStyle name="40% - Èmfasi1 55" xfId="984"/>
    <cellStyle name="40% - Èmfasi1 56" xfId="997"/>
    <cellStyle name="40% - Èmfasi1 57" xfId="1010"/>
    <cellStyle name="40% - Èmfasi1 58" xfId="1023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54" xfId="973"/>
    <cellStyle name="40% - Èmfasi2 55" xfId="986"/>
    <cellStyle name="40% - Èmfasi2 56" xfId="999"/>
    <cellStyle name="40% - Èmfasi2 57" xfId="1012"/>
    <cellStyle name="40% - Èmfasi2 58" xfId="1025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54" xfId="975"/>
    <cellStyle name="40% - Èmfasi3 55" xfId="988"/>
    <cellStyle name="40% - Èmfasi3 56" xfId="1001"/>
    <cellStyle name="40% - Èmfasi3 57" xfId="1014"/>
    <cellStyle name="40% - Èmfasi3 58" xfId="1027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54" xfId="977"/>
    <cellStyle name="40% - Èmfasi4 55" xfId="990"/>
    <cellStyle name="40% - Èmfasi4 56" xfId="1003"/>
    <cellStyle name="40% - Èmfasi4 57" xfId="1016"/>
    <cellStyle name="40% - Èmfasi4 58" xfId="1029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54" xfId="979"/>
    <cellStyle name="40% - Èmfasi5 55" xfId="992"/>
    <cellStyle name="40% - Èmfasi5 56" xfId="1005"/>
    <cellStyle name="40% - Èmfasi5 57" xfId="1018"/>
    <cellStyle name="40% - Èmfasi5 58" xfId="1031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54" xfId="981"/>
    <cellStyle name="40% - Èmfasi6 55" xfId="994"/>
    <cellStyle name="40% - Èmfasi6 56" xfId="1007"/>
    <cellStyle name="40% - Èmfasi6 57" xfId="1020"/>
    <cellStyle name="40% - Èmfasi6 58" xfId="1033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54" xfId="969"/>
    <cellStyle name="Nota 55" xfId="982"/>
    <cellStyle name="Nota 56" xfId="995"/>
    <cellStyle name="Nota 57" xfId="1008"/>
    <cellStyle name="Nota 58" xfId="1021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farmacia.html" TargetMode="External"/><Relationship Id="rId3" Type="http://schemas.openxmlformats.org/officeDocument/2006/relationships/hyperlink" Target="http://www.ub.edu/web/ub/ca/universitat/organitzacio/unitats_administratives/a/unitatsA/admcentrepsicologia.html" TargetMode="External"/><Relationship Id="rId7" Type="http://schemas.openxmlformats.org/officeDocument/2006/relationships/hyperlink" Target="http://www.ub.edu/web/ub/ca/universitat/organitzacio/unitats_administratives/a/unitatsA/admcentremedicina.htm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ub.edu/web/ub/ca/universitat/organitzacio/unitats_administratives/a/unitatsA/admcentrefarmacia.html" TargetMode="External"/><Relationship Id="rId1" Type="http://schemas.openxmlformats.org/officeDocument/2006/relationships/hyperlink" Target="http://www.ub.edu/web/ub/ca/universitat/organitzacio/unitats_administratives/a/unitatsA/admcentrefisica.html" TargetMode="External"/><Relationship Id="rId6" Type="http://schemas.openxmlformats.org/officeDocument/2006/relationships/hyperlink" Target="http://www.ub.edu/web/ub/ca/universitat/organitzacio/unitats_administratives/a/unitatsA/admcentrebiologia.html" TargetMode="External"/><Relationship Id="rId11" Type="http://schemas.openxmlformats.org/officeDocument/2006/relationships/hyperlink" Target="http://www.ub.edu/web/ub/ca/universitat/organitzacio/unitats_administratives/a/unitatsA/admcentrebiologia.html" TargetMode="External"/><Relationship Id="rId5" Type="http://schemas.openxmlformats.org/officeDocument/2006/relationships/hyperlink" Target="http://www.ub.edu/web/ub/ca/universitat/organitzacio/unitats_administratives/a/unitatsA/admcentrefilologia.html" TargetMode="External"/><Relationship Id="rId10" Type="http://schemas.openxmlformats.org/officeDocument/2006/relationships/hyperlink" Target="http://www.ub.edu/web/ub/ca/universitat/organitzacio/unitats_administratives/a/unitatsA/admcentrebiologia.html" TargetMode="External"/><Relationship Id="rId4" Type="http://schemas.openxmlformats.org/officeDocument/2006/relationships/hyperlink" Target="http://www.ub.edu/web/ub/ca/universitat/organitzacio/unitats_administratives/a/unitatsA/admcentrefilologia.html" TargetMode="External"/><Relationship Id="rId9" Type="http://schemas.openxmlformats.org/officeDocument/2006/relationships/hyperlink" Target="http://www.ub.edu/web/ub/ca/universitat/organitzacio/unitats_administratives/a/unitatsA/admcentremedicina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W995"/>
  <sheetViews>
    <sheetView tabSelected="1" zoomScale="70" zoomScaleNormal="70" workbookViewId="0">
      <selection activeCell="J100" sqref="J100"/>
    </sheetView>
  </sheetViews>
  <sheetFormatPr defaultColWidth="11.42578125" defaultRowHeight="12.75" x14ac:dyDescent="0.2"/>
  <cols>
    <col min="1" max="1" width="8.28515625" style="7" customWidth="1"/>
    <col min="2" max="2" width="14.42578125" style="3" customWidth="1"/>
    <col min="3" max="3" width="47.140625" style="1" customWidth="1"/>
    <col min="4" max="4" width="27.85546875" style="3" customWidth="1"/>
    <col min="5" max="5" width="15.140625" style="1" customWidth="1"/>
    <col min="6" max="6" width="15.28515625" style="3" customWidth="1"/>
    <col min="7" max="7" width="26" style="10" customWidth="1"/>
    <col min="8" max="8" width="27" style="3" customWidth="1"/>
    <col min="9" max="9" width="23.140625" style="1" customWidth="1"/>
    <col min="10" max="10" width="26.42578125" style="3" customWidth="1"/>
    <col min="11" max="11" width="18.42578125" style="3" customWidth="1"/>
    <col min="12" max="12" width="24.85546875" style="3" customWidth="1"/>
    <col min="13" max="13" width="9.7109375" style="1" customWidth="1"/>
    <col min="14" max="14" width="23.5703125" style="1" customWidth="1"/>
    <col min="15" max="17" width="11.7109375" style="1" customWidth="1"/>
    <col min="18" max="16384" width="11.42578125" style="1"/>
  </cols>
  <sheetData>
    <row r="1" spans="1:21" s="12" customFormat="1" ht="37.5" customHeight="1" x14ac:dyDescent="0.25">
      <c r="A1" s="11"/>
      <c r="B1" s="11"/>
      <c r="C1" s="18" t="s">
        <v>12</v>
      </c>
      <c r="D1" s="67" t="s">
        <v>18</v>
      </c>
      <c r="E1" s="36">
        <v>43102</v>
      </c>
      <c r="F1" s="11"/>
      <c r="G1" s="13"/>
      <c r="H1" s="11"/>
      <c r="I1" s="67"/>
      <c r="J1" s="11"/>
      <c r="K1" s="11"/>
    </row>
    <row r="2" spans="1:21" s="12" customFormat="1" x14ac:dyDescent="0.2">
      <c r="A2" s="11"/>
      <c r="B2" s="11"/>
      <c r="D2" s="11"/>
      <c r="F2" s="11"/>
      <c r="G2" s="13"/>
      <c r="H2" s="11"/>
      <c r="I2" s="67"/>
      <c r="J2" s="11"/>
      <c r="K2" s="11"/>
    </row>
    <row r="3" spans="1:21" s="12" customFormat="1" ht="16.5" customHeight="1" x14ac:dyDescent="0.2">
      <c r="A3" s="11"/>
      <c r="B3" s="11"/>
      <c r="C3" s="9" t="s">
        <v>13</v>
      </c>
      <c r="D3" s="11"/>
      <c r="F3" s="11"/>
      <c r="G3" s="13"/>
      <c r="H3" s="11"/>
      <c r="I3" s="67"/>
      <c r="J3" s="109"/>
      <c r="K3" s="11"/>
      <c r="L3" s="13"/>
    </row>
    <row r="4" spans="1:21" s="12" customFormat="1" x14ac:dyDescent="0.2">
      <c r="A4" s="11"/>
      <c r="B4" s="11"/>
      <c r="C4" s="8" t="s">
        <v>5335</v>
      </c>
      <c r="D4" s="11"/>
      <c r="F4" s="11"/>
      <c r="G4" s="13"/>
      <c r="H4" s="11"/>
      <c r="I4" s="67"/>
      <c r="J4" s="11"/>
      <c r="K4" s="11"/>
    </row>
    <row r="5" spans="1:21" s="12" customFormat="1" x14ac:dyDescent="0.2">
      <c r="A5" s="11"/>
      <c r="B5" s="11"/>
      <c r="D5" s="11"/>
      <c r="F5" s="11"/>
      <c r="G5" s="13"/>
      <c r="H5" s="11"/>
      <c r="I5" s="67"/>
      <c r="J5" s="11"/>
      <c r="K5" s="11"/>
    </row>
    <row r="6" spans="1:21" s="12" customFormat="1" ht="25.5" customHeight="1" x14ac:dyDescent="0.2">
      <c r="A6" s="11"/>
      <c r="B6" s="11"/>
      <c r="C6" s="85" t="s">
        <v>16</v>
      </c>
      <c r="D6" s="91">
        <f>SUM(D9:D105)</f>
        <v>286055</v>
      </c>
      <c r="E6" s="700" t="s">
        <v>39</v>
      </c>
      <c r="F6" s="701"/>
      <c r="G6" s="702"/>
      <c r="H6" s="92">
        <f>SUM(H9:H105)</f>
        <v>313158601.69000006</v>
      </c>
      <c r="I6" s="84" t="s">
        <v>15</v>
      </c>
      <c r="J6" s="91">
        <f>SUM(J9:J105)</f>
        <v>4491</v>
      </c>
      <c r="K6" s="90" t="s">
        <v>14</v>
      </c>
      <c r="L6" s="129">
        <f>SUM(L9:L105)</f>
        <v>3055986.12</v>
      </c>
      <c r="N6" s="42"/>
      <c r="O6" s="139"/>
      <c r="P6" s="79"/>
      <c r="Q6" s="79"/>
      <c r="R6" s="79"/>
      <c r="S6" s="79"/>
      <c r="T6" s="79"/>
    </row>
    <row r="7" spans="1:21" s="12" customFormat="1" x14ac:dyDescent="0.2">
      <c r="A7" s="11"/>
      <c r="B7" s="11"/>
      <c r="D7" s="71"/>
      <c r="E7" s="27"/>
      <c r="F7" s="28"/>
      <c r="G7" s="22"/>
      <c r="H7" s="32"/>
      <c r="I7" s="67"/>
      <c r="J7" s="17"/>
      <c r="K7" s="11"/>
      <c r="L7" s="32"/>
      <c r="N7" s="86"/>
      <c r="O7" s="49"/>
      <c r="P7" s="76"/>
      <c r="Q7" s="49"/>
      <c r="R7" s="76"/>
      <c r="S7" s="49"/>
      <c r="T7" s="79"/>
      <c r="U7" s="79"/>
    </row>
    <row r="8" spans="1:21" s="12" customFormat="1" x14ac:dyDescent="0.2">
      <c r="A8" s="11"/>
      <c r="B8" s="11"/>
      <c r="C8" s="12" t="s">
        <v>17</v>
      </c>
      <c r="D8" s="71"/>
      <c r="E8" s="21"/>
      <c r="F8" s="22"/>
      <c r="G8" s="22"/>
      <c r="H8" s="32"/>
      <c r="I8" s="67"/>
      <c r="J8" s="17"/>
      <c r="K8" s="11"/>
      <c r="L8" s="32"/>
      <c r="N8" s="86"/>
      <c r="O8" s="49"/>
      <c r="P8" s="93"/>
      <c r="Q8" s="49"/>
      <c r="R8" s="93"/>
      <c r="S8" s="49"/>
      <c r="T8" s="76"/>
      <c r="U8" s="49"/>
    </row>
    <row r="9" spans="1:21" s="12" customFormat="1" ht="25.5" customHeight="1" x14ac:dyDescent="0.2">
      <c r="A9" s="11"/>
      <c r="B9" s="11"/>
      <c r="C9" s="15" t="s">
        <v>16</v>
      </c>
      <c r="D9" s="70">
        <v>4190</v>
      </c>
      <c r="E9" s="691" t="s">
        <v>41</v>
      </c>
      <c r="F9" s="691"/>
      <c r="G9" s="703"/>
      <c r="H9" s="31">
        <v>5515957.29</v>
      </c>
      <c r="I9" s="64" t="s">
        <v>15</v>
      </c>
      <c r="J9" s="23">
        <v>0</v>
      </c>
      <c r="K9" s="14" t="s">
        <v>14</v>
      </c>
      <c r="L9" s="130">
        <v>0</v>
      </c>
      <c r="N9" s="49"/>
      <c r="O9" s="49"/>
      <c r="P9" s="93"/>
      <c r="Q9" s="49"/>
      <c r="R9" s="93"/>
      <c r="S9" s="49"/>
      <c r="T9" s="76"/>
      <c r="U9" s="49"/>
    </row>
    <row r="10" spans="1:21" s="12" customFormat="1" x14ac:dyDescent="0.2">
      <c r="A10" s="11"/>
      <c r="B10" s="11"/>
      <c r="C10" s="19"/>
      <c r="D10" s="72"/>
      <c r="E10" s="29"/>
      <c r="F10" s="29"/>
      <c r="G10" s="22"/>
      <c r="H10" s="33"/>
      <c r="I10" s="4"/>
      <c r="J10" s="24"/>
      <c r="K10" s="20"/>
      <c r="L10" s="35"/>
      <c r="N10" s="49"/>
      <c r="O10" s="49"/>
      <c r="P10" s="93"/>
      <c r="Q10" s="49"/>
      <c r="R10" s="93"/>
      <c r="S10" s="49"/>
      <c r="T10" s="76"/>
      <c r="U10" s="49"/>
    </row>
    <row r="11" spans="1:21" s="12" customFormat="1" ht="25.5" customHeight="1" x14ac:dyDescent="0.2">
      <c r="A11" s="11"/>
      <c r="B11" s="63"/>
      <c r="C11" s="15" t="s">
        <v>16</v>
      </c>
      <c r="D11" s="70">
        <v>5867</v>
      </c>
      <c r="E11" s="691" t="s">
        <v>42</v>
      </c>
      <c r="F11" s="691"/>
      <c r="G11" s="703"/>
      <c r="H11" s="31">
        <v>7377206.4400000004</v>
      </c>
      <c r="I11" s="64" t="s">
        <v>15</v>
      </c>
      <c r="J11" s="23">
        <v>0</v>
      </c>
      <c r="K11" s="14" t="s">
        <v>14</v>
      </c>
      <c r="L11" s="130">
        <v>0</v>
      </c>
      <c r="N11" s="49"/>
      <c r="O11" s="49"/>
      <c r="P11" s="93"/>
      <c r="Q11" s="49"/>
      <c r="R11" s="93"/>
      <c r="S11" s="49"/>
      <c r="T11" s="76"/>
      <c r="U11" s="49"/>
    </row>
    <row r="12" spans="1:21" s="12" customFormat="1" x14ac:dyDescent="0.2">
      <c r="A12" s="11"/>
      <c r="B12" s="11"/>
      <c r="C12" s="19"/>
      <c r="D12" s="72"/>
      <c r="E12" s="29"/>
      <c r="F12" s="29"/>
      <c r="G12" s="22"/>
      <c r="H12" s="33"/>
      <c r="I12" s="4"/>
      <c r="J12" s="24"/>
      <c r="K12" s="20"/>
      <c r="L12" s="35"/>
      <c r="N12" s="49"/>
      <c r="O12" s="49"/>
      <c r="P12" s="93"/>
      <c r="Q12" s="49"/>
      <c r="R12" s="93"/>
      <c r="S12" s="49"/>
      <c r="T12" s="76"/>
      <c r="U12" s="49"/>
    </row>
    <row r="13" spans="1:21" s="12" customFormat="1" ht="25.5" customHeight="1" x14ac:dyDescent="0.2">
      <c r="A13" s="11"/>
      <c r="B13" s="11"/>
      <c r="C13" s="15" t="s">
        <v>16</v>
      </c>
      <c r="D13" s="70">
        <v>6084</v>
      </c>
      <c r="E13" s="691" t="s">
        <v>43</v>
      </c>
      <c r="F13" s="691"/>
      <c r="G13" s="703"/>
      <c r="H13" s="31">
        <v>7839740.1500000004</v>
      </c>
      <c r="I13" s="64" t="s">
        <v>15</v>
      </c>
      <c r="J13" s="23">
        <v>0</v>
      </c>
      <c r="K13" s="14" t="s">
        <v>14</v>
      </c>
      <c r="L13" s="130">
        <v>0</v>
      </c>
      <c r="N13" s="49"/>
      <c r="O13" s="49"/>
      <c r="P13" s="93"/>
      <c r="Q13" s="49"/>
      <c r="R13" s="93"/>
      <c r="S13" s="49"/>
      <c r="T13" s="76"/>
      <c r="U13" s="49"/>
    </row>
    <row r="14" spans="1:21" s="12" customFormat="1" x14ac:dyDescent="0.2">
      <c r="A14" s="11"/>
      <c r="B14" s="11"/>
      <c r="C14" s="19"/>
      <c r="D14" s="73"/>
      <c r="E14" s="30"/>
      <c r="F14" s="30"/>
      <c r="G14" s="22"/>
      <c r="H14" s="34"/>
      <c r="I14" s="68"/>
      <c r="J14" s="25"/>
      <c r="K14" s="21"/>
      <c r="L14" s="75"/>
      <c r="N14" s="49"/>
      <c r="O14" s="49"/>
      <c r="P14" s="93"/>
      <c r="Q14" s="49"/>
      <c r="R14" s="93"/>
      <c r="S14" s="49"/>
      <c r="T14" s="76"/>
      <c r="U14" s="49"/>
    </row>
    <row r="15" spans="1:21" s="12" customFormat="1" ht="25.5" customHeight="1" x14ac:dyDescent="0.2">
      <c r="A15" s="11"/>
      <c r="B15" s="11"/>
      <c r="C15" s="15" t="s">
        <v>16</v>
      </c>
      <c r="D15" s="16">
        <v>5575</v>
      </c>
      <c r="E15" s="691" t="s">
        <v>44</v>
      </c>
      <c r="F15" s="691"/>
      <c r="G15" s="703"/>
      <c r="H15" s="31">
        <v>5496966.6900000004</v>
      </c>
      <c r="I15" s="64" t="s">
        <v>15</v>
      </c>
      <c r="J15" s="23">
        <v>0</v>
      </c>
      <c r="K15" s="14" t="s">
        <v>14</v>
      </c>
      <c r="L15" s="130">
        <v>0</v>
      </c>
      <c r="M15" s="42"/>
      <c r="N15" s="49"/>
      <c r="O15" s="78"/>
      <c r="P15" s="93"/>
      <c r="Q15" s="49"/>
      <c r="R15" s="93"/>
      <c r="S15" s="49"/>
      <c r="T15" s="76"/>
      <c r="U15" s="49"/>
    </row>
    <row r="16" spans="1:21" s="12" customFormat="1" ht="12.75" customHeight="1" x14ac:dyDescent="0.2">
      <c r="A16" s="11"/>
      <c r="B16" s="11"/>
      <c r="C16" s="43"/>
      <c r="D16" s="74"/>
      <c r="E16" s="29"/>
      <c r="F16" s="44"/>
      <c r="G16" s="4"/>
      <c r="H16" s="35"/>
      <c r="I16" s="4"/>
      <c r="J16" s="25"/>
      <c r="K16" s="45"/>
      <c r="L16" s="35"/>
      <c r="M16" s="42"/>
      <c r="N16" s="49"/>
      <c r="O16" s="49"/>
      <c r="P16" s="93"/>
      <c r="Q16" s="78"/>
      <c r="R16" s="93"/>
      <c r="S16" s="49"/>
      <c r="T16" s="76"/>
      <c r="U16" s="49"/>
    </row>
    <row r="17" spans="1:21" s="12" customFormat="1" ht="25.5" customHeight="1" x14ac:dyDescent="0.2">
      <c r="A17" s="11"/>
      <c r="B17" s="11"/>
      <c r="C17" s="15" t="s">
        <v>16</v>
      </c>
      <c r="D17" s="70">
        <v>5831</v>
      </c>
      <c r="E17" s="691" t="s">
        <v>45</v>
      </c>
      <c r="F17" s="691"/>
      <c r="G17" s="703"/>
      <c r="H17" s="31">
        <v>5841834.4100000001</v>
      </c>
      <c r="I17" s="64" t="s">
        <v>15</v>
      </c>
      <c r="J17" s="16">
        <v>0</v>
      </c>
      <c r="K17" s="221" t="s">
        <v>14</v>
      </c>
      <c r="L17" s="130">
        <v>0</v>
      </c>
      <c r="M17" s="42"/>
      <c r="N17" s="49"/>
      <c r="O17" s="78"/>
      <c r="P17" s="93"/>
      <c r="Q17" s="78"/>
      <c r="R17" s="93"/>
      <c r="S17" s="49"/>
      <c r="T17" s="76"/>
      <c r="U17" s="49"/>
    </row>
    <row r="18" spans="1:21" s="12" customFormat="1" x14ac:dyDescent="0.2">
      <c r="A18" s="11"/>
      <c r="B18" s="11"/>
      <c r="C18" s="19"/>
      <c r="D18" s="25"/>
      <c r="E18" s="29"/>
      <c r="F18" s="29"/>
      <c r="G18" s="22"/>
      <c r="H18" s="35"/>
      <c r="I18" s="69"/>
      <c r="J18" s="26"/>
      <c r="K18" s="21"/>
      <c r="L18" s="34"/>
      <c r="N18" s="49"/>
      <c r="O18" s="78"/>
      <c r="P18" s="93"/>
      <c r="Q18" s="78"/>
      <c r="R18" s="93"/>
      <c r="S18" s="49"/>
      <c r="T18" s="77"/>
      <c r="U18" s="80"/>
    </row>
    <row r="19" spans="1:21" s="12" customFormat="1" ht="25.5" customHeight="1" x14ac:dyDescent="0.2">
      <c r="A19" s="11"/>
      <c r="B19" s="11"/>
      <c r="C19" s="15" t="s">
        <v>16</v>
      </c>
      <c r="D19" s="70">
        <v>5466</v>
      </c>
      <c r="E19" s="691" t="s">
        <v>46</v>
      </c>
      <c r="F19" s="691"/>
      <c r="G19" s="703"/>
      <c r="H19" s="31">
        <v>5772551.4199999999</v>
      </c>
      <c r="I19" s="64" t="s">
        <v>15</v>
      </c>
      <c r="J19" s="16">
        <v>0</v>
      </c>
      <c r="K19" s="221" t="s">
        <v>14</v>
      </c>
      <c r="L19" s="130">
        <v>0</v>
      </c>
      <c r="M19" s="42"/>
      <c r="N19" s="49"/>
      <c r="O19" s="49"/>
      <c r="P19" s="86"/>
      <c r="Q19" s="49"/>
      <c r="R19" s="86"/>
      <c r="S19" s="49"/>
      <c r="T19" s="80"/>
      <c r="U19" s="79"/>
    </row>
    <row r="20" spans="1:21" s="12" customFormat="1" x14ac:dyDescent="0.2">
      <c r="A20" s="11"/>
      <c r="B20" s="11"/>
      <c r="C20" s="19"/>
      <c r="D20" s="25"/>
      <c r="E20" s="29"/>
      <c r="F20" s="29"/>
      <c r="G20" s="22"/>
      <c r="H20" s="35"/>
      <c r="I20" s="69"/>
      <c r="J20" s="26"/>
      <c r="K20" s="21"/>
      <c r="L20" s="34"/>
      <c r="N20" s="49"/>
      <c r="O20" s="78"/>
      <c r="P20" s="93"/>
      <c r="Q20" s="78"/>
      <c r="R20" s="93"/>
      <c r="S20" s="49"/>
      <c r="T20" s="79"/>
      <c r="U20" s="79"/>
    </row>
    <row r="21" spans="1:21" s="12" customFormat="1" ht="25.5" customHeight="1" x14ac:dyDescent="0.2">
      <c r="A21" s="11"/>
      <c r="B21" s="11"/>
      <c r="C21" s="15" t="s">
        <v>16</v>
      </c>
      <c r="D21" s="70">
        <v>6851</v>
      </c>
      <c r="E21" s="691" t="s">
        <v>47</v>
      </c>
      <c r="F21" s="691"/>
      <c r="G21" s="703"/>
      <c r="H21" s="31">
        <v>6805685.0099999998</v>
      </c>
      <c r="I21" s="64" t="s">
        <v>15</v>
      </c>
      <c r="J21" s="16">
        <v>0</v>
      </c>
      <c r="K21" s="221" t="s">
        <v>14</v>
      </c>
      <c r="L21" s="131">
        <v>0</v>
      </c>
      <c r="M21" s="42"/>
      <c r="N21" s="49"/>
      <c r="O21" s="49"/>
      <c r="P21" s="93"/>
      <c r="Q21" s="49"/>
      <c r="R21" s="77"/>
      <c r="S21" s="80"/>
      <c r="T21" s="79"/>
      <c r="U21" s="79"/>
    </row>
    <row r="22" spans="1:21" s="12" customFormat="1" x14ac:dyDescent="0.2">
      <c r="A22" s="11"/>
      <c r="B22" s="11"/>
      <c r="C22" s="19"/>
      <c r="D22" s="25"/>
      <c r="E22" s="29"/>
      <c r="F22" s="29"/>
      <c r="G22" s="22"/>
      <c r="H22" s="35"/>
      <c r="I22" s="69"/>
      <c r="J22" s="26"/>
      <c r="K22" s="21"/>
      <c r="L22" s="34"/>
      <c r="N22" s="49"/>
      <c r="O22" s="79"/>
      <c r="P22" s="79"/>
      <c r="Q22" s="79"/>
      <c r="R22" s="79"/>
      <c r="S22" s="79"/>
    </row>
    <row r="23" spans="1:21" s="12" customFormat="1" ht="25.5" customHeight="1" x14ac:dyDescent="0.2">
      <c r="A23" s="11"/>
      <c r="B23" s="11"/>
      <c r="C23" s="15" t="s">
        <v>16</v>
      </c>
      <c r="D23" s="70">
        <v>1511</v>
      </c>
      <c r="E23" s="691" t="s">
        <v>48</v>
      </c>
      <c r="F23" s="691"/>
      <c r="G23" s="703"/>
      <c r="H23" s="31">
        <v>1044496.6</v>
      </c>
      <c r="I23" s="65" t="s">
        <v>15</v>
      </c>
      <c r="J23" s="16">
        <v>0</v>
      </c>
      <c r="K23" s="14" t="s">
        <v>14</v>
      </c>
      <c r="L23" s="131">
        <v>0</v>
      </c>
      <c r="M23" s="42"/>
      <c r="N23" s="49"/>
    </row>
    <row r="24" spans="1:21" s="12" customFormat="1" x14ac:dyDescent="0.2">
      <c r="A24" s="11"/>
      <c r="B24" s="11"/>
      <c r="C24" s="19"/>
      <c r="D24" s="25"/>
      <c r="E24" s="29"/>
      <c r="F24" s="29"/>
      <c r="G24" s="22"/>
      <c r="H24" s="35"/>
      <c r="I24" s="69"/>
      <c r="J24" s="26"/>
      <c r="K24" s="21"/>
      <c r="L24" s="34"/>
      <c r="N24" s="49"/>
    </row>
    <row r="25" spans="1:21" s="12" customFormat="1" ht="25.5" customHeight="1" x14ac:dyDescent="0.2">
      <c r="A25" s="11"/>
      <c r="B25" s="11"/>
      <c r="C25" s="15" t="s">
        <v>16</v>
      </c>
      <c r="D25" s="70">
        <v>4445</v>
      </c>
      <c r="E25" s="691" t="s">
        <v>49</v>
      </c>
      <c r="F25" s="691"/>
      <c r="G25" s="703"/>
      <c r="H25" s="31">
        <v>7106835.8700000001</v>
      </c>
      <c r="I25" s="81" t="s">
        <v>15</v>
      </c>
      <c r="J25" s="16">
        <v>1</v>
      </c>
      <c r="K25" s="14" t="s">
        <v>14</v>
      </c>
      <c r="L25" s="131">
        <v>28.03</v>
      </c>
      <c r="M25" s="42"/>
      <c r="N25" s="49"/>
    </row>
    <row r="26" spans="1:21" s="12" customFormat="1" x14ac:dyDescent="0.2">
      <c r="A26" s="11"/>
      <c r="B26" s="11"/>
      <c r="C26" s="19"/>
      <c r="D26" s="25"/>
      <c r="E26" s="29"/>
      <c r="F26" s="29"/>
      <c r="G26" s="22"/>
      <c r="H26" s="35"/>
      <c r="I26" s="69"/>
      <c r="J26" s="26"/>
      <c r="K26" s="21"/>
      <c r="L26" s="34"/>
      <c r="N26" s="49"/>
    </row>
    <row r="27" spans="1:21" s="12" customFormat="1" ht="25.5" customHeight="1" x14ac:dyDescent="0.2">
      <c r="A27" s="11"/>
      <c r="B27" s="11"/>
      <c r="C27" s="15" t="s">
        <v>16</v>
      </c>
      <c r="D27" s="70">
        <v>7313</v>
      </c>
      <c r="E27" s="691" t="s">
        <v>52</v>
      </c>
      <c r="F27" s="691"/>
      <c r="G27" s="703"/>
      <c r="H27" s="31">
        <v>8221398.1600000001</v>
      </c>
      <c r="I27" s="82" t="s">
        <v>15</v>
      </c>
      <c r="J27" s="16">
        <v>0</v>
      </c>
      <c r="K27" s="14" t="s">
        <v>14</v>
      </c>
      <c r="L27" s="131">
        <v>0</v>
      </c>
      <c r="M27" s="42"/>
      <c r="N27" s="49"/>
    </row>
    <row r="28" spans="1:21" s="12" customFormat="1" x14ac:dyDescent="0.2">
      <c r="A28" s="11"/>
      <c r="B28" s="11"/>
      <c r="C28" s="19"/>
      <c r="D28" s="25"/>
      <c r="E28" s="29"/>
      <c r="F28" s="29"/>
      <c r="G28" s="22"/>
      <c r="H28" s="35"/>
      <c r="I28" s="69"/>
      <c r="J28" s="26"/>
      <c r="K28" s="21"/>
      <c r="L28" s="34"/>
      <c r="N28" s="49"/>
    </row>
    <row r="29" spans="1:21" s="12" customFormat="1" ht="25.5" customHeight="1" x14ac:dyDescent="0.2">
      <c r="A29" s="11"/>
      <c r="B29" s="11"/>
      <c r="C29" s="15" t="s">
        <v>16</v>
      </c>
      <c r="D29" s="70">
        <v>6732</v>
      </c>
      <c r="E29" s="691" t="s">
        <v>50</v>
      </c>
      <c r="F29" s="691"/>
      <c r="G29" s="703"/>
      <c r="H29" s="31">
        <v>5920408.2300000004</v>
      </c>
      <c r="I29" s="82" t="s">
        <v>15</v>
      </c>
      <c r="J29" s="16">
        <v>0</v>
      </c>
      <c r="K29" s="14" t="s">
        <v>14</v>
      </c>
      <c r="L29" s="131">
        <v>0</v>
      </c>
      <c r="M29" s="42"/>
      <c r="N29" s="49"/>
    </row>
    <row r="30" spans="1:21" s="12" customFormat="1" x14ac:dyDescent="0.2">
      <c r="A30" s="11"/>
      <c r="B30" s="11"/>
      <c r="C30" s="19"/>
      <c r="D30" s="25"/>
      <c r="E30" s="29"/>
      <c r="F30" s="29"/>
      <c r="G30" s="22"/>
      <c r="H30" s="35"/>
      <c r="I30" s="69"/>
      <c r="J30" s="26"/>
      <c r="K30" s="21"/>
      <c r="L30" s="34"/>
      <c r="N30" s="49"/>
    </row>
    <row r="31" spans="1:21" s="12" customFormat="1" ht="25.5" customHeight="1" x14ac:dyDescent="0.2">
      <c r="A31" s="11"/>
      <c r="B31" s="11"/>
      <c r="C31" s="15" t="s">
        <v>16</v>
      </c>
      <c r="D31" s="70">
        <v>6876</v>
      </c>
      <c r="E31" s="691" t="s">
        <v>51</v>
      </c>
      <c r="F31" s="691"/>
      <c r="G31" s="703"/>
      <c r="H31" s="31">
        <v>8718194.5600000005</v>
      </c>
      <c r="I31" s="64" t="s">
        <v>15</v>
      </c>
      <c r="J31" s="16">
        <v>0</v>
      </c>
      <c r="K31" s="14" t="s">
        <v>14</v>
      </c>
      <c r="L31" s="131">
        <v>0</v>
      </c>
      <c r="M31" s="42"/>
      <c r="N31" s="49"/>
    </row>
    <row r="32" spans="1:21" s="12" customFormat="1" ht="15" customHeight="1" x14ac:dyDescent="0.2">
      <c r="A32" s="11"/>
      <c r="B32" s="11"/>
      <c r="C32" s="19"/>
      <c r="D32" s="25"/>
      <c r="E32" s="29"/>
      <c r="F32" s="29"/>
      <c r="G32" s="22"/>
      <c r="H32" s="35"/>
      <c r="I32" s="69"/>
      <c r="J32" s="26"/>
      <c r="K32" s="21"/>
      <c r="L32" s="34"/>
      <c r="N32" s="49"/>
    </row>
    <row r="33" spans="1:15" s="12" customFormat="1" ht="25.5" customHeight="1" x14ac:dyDescent="0.2">
      <c r="A33" s="11"/>
      <c r="B33" s="11"/>
      <c r="C33" s="15" t="s">
        <v>16</v>
      </c>
      <c r="D33" s="70">
        <v>4459</v>
      </c>
      <c r="E33" s="691" t="s">
        <v>53</v>
      </c>
      <c r="F33" s="691"/>
      <c r="G33" s="703"/>
      <c r="H33" s="31">
        <v>5627039.5499999998</v>
      </c>
      <c r="I33" s="94" t="s">
        <v>15</v>
      </c>
      <c r="J33" s="16">
        <v>0</v>
      </c>
      <c r="K33" s="14" t="s">
        <v>14</v>
      </c>
      <c r="L33" s="131">
        <v>0</v>
      </c>
      <c r="M33" s="42"/>
      <c r="N33" s="49"/>
    </row>
    <row r="34" spans="1:15" s="12" customFormat="1" x14ac:dyDescent="0.2">
      <c r="A34" s="11"/>
      <c r="B34" s="11"/>
      <c r="C34" s="19"/>
      <c r="D34" s="25"/>
      <c r="E34" s="44"/>
      <c r="F34" s="44"/>
      <c r="G34" s="97"/>
      <c r="H34" s="35"/>
      <c r="I34" s="69"/>
      <c r="J34" s="26"/>
      <c r="K34" s="21"/>
      <c r="L34" s="34"/>
      <c r="N34" s="79"/>
    </row>
    <row r="35" spans="1:15" s="12" customFormat="1" ht="25.5" customHeight="1" x14ac:dyDescent="0.2">
      <c r="A35" s="11"/>
      <c r="B35" s="11"/>
      <c r="C35" s="15" t="s">
        <v>16</v>
      </c>
      <c r="D35" s="70">
        <v>5139</v>
      </c>
      <c r="E35" s="691" t="s">
        <v>64</v>
      </c>
      <c r="F35" s="691"/>
      <c r="G35" s="703"/>
      <c r="H35" s="31">
        <v>7497634.4500000002</v>
      </c>
      <c r="I35" s="96" t="s">
        <v>15</v>
      </c>
      <c r="J35" s="16">
        <v>0</v>
      </c>
      <c r="K35" s="14" t="s">
        <v>14</v>
      </c>
      <c r="L35" s="131">
        <v>0</v>
      </c>
      <c r="N35" s="79"/>
    </row>
    <row r="36" spans="1:15" s="12" customFormat="1" x14ac:dyDescent="0.2">
      <c r="A36" s="11"/>
      <c r="B36" s="11"/>
      <c r="C36" s="19"/>
      <c r="D36" s="25"/>
      <c r="E36" s="29"/>
      <c r="F36" s="29"/>
      <c r="G36" s="22"/>
      <c r="H36" s="35"/>
      <c r="I36" s="69"/>
      <c r="J36" s="26"/>
      <c r="K36" s="21"/>
      <c r="L36" s="34"/>
      <c r="N36" s="79"/>
    </row>
    <row r="37" spans="1:15" s="12" customFormat="1" ht="25.5" customHeight="1" x14ac:dyDescent="0.2">
      <c r="A37" s="11"/>
      <c r="B37" s="11"/>
      <c r="C37" s="15" t="s">
        <v>16</v>
      </c>
      <c r="D37" s="70">
        <v>6100</v>
      </c>
      <c r="E37" s="691" t="s">
        <v>54</v>
      </c>
      <c r="F37" s="691"/>
      <c r="G37" s="703"/>
      <c r="H37" s="31">
        <v>6072744.9900000002</v>
      </c>
      <c r="I37" s="95" t="s">
        <v>15</v>
      </c>
      <c r="J37" s="16">
        <v>1</v>
      </c>
      <c r="K37" s="14" t="s">
        <v>14</v>
      </c>
      <c r="L37" s="131">
        <v>464.62</v>
      </c>
      <c r="M37" s="42"/>
      <c r="N37" s="79"/>
    </row>
    <row r="38" spans="1:15" s="12" customFormat="1" ht="15.75" customHeight="1" x14ac:dyDescent="0.2">
      <c r="A38" s="11"/>
      <c r="B38" s="7"/>
      <c r="C38" s="61"/>
      <c r="D38" s="70"/>
      <c r="E38" s="110"/>
      <c r="F38" s="110"/>
      <c r="G38" s="111"/>
      <c r="H38" s="31"/>
      <c r="I38" s="111"/>
      <c r="J38" s="16"/>
      <c r="K38" s="14"/>
      <c r="L38" s="131"/>
      <c r="M38" s="42"/>
      <c r="N38" s="79"/>
    </row>
    <row r="39" spans="1:15" s="12" customFormat="1" ht="25.5" customHeight="1" x14ac:dyDescent="0.2">
      <c r="A39" s="11"/>
      <c r="B39" s="11"/>
      <c r="C39" s="15" t="s">
        <v>16</v>
      </c>
      <c r="D39" s="70">
        <v>5548</v>
      </c>
      <c r="E39" s="691" t="s">
        <v>55</v>
      </c>
      <c r="F39" s="691"/>
      <c r="G39" s="703"/>
      <c r="H39" s="31">
        <v>6366005.3899999997</v>
      </c>
      <c r="I39" s="151" t="s">
        <v>15</v>
      </c>
      <c r="J39" s="16">
        <v>0</v>
      </c>
      <c r="K39" s="14" t="s">
        <v>14</v>
      </c>
      <c r="L39" s="131">
        <v>0</v>
      </c>
      <c r="M39" s="42"/>
      <c r="N39" s="79"/>
    </row>
    <row r="40" spans="1:15" s="12" customFormat="1" ht="15.75" customHeight="1" x14ac:dyDescent="0.2">
      <c r="A40" s="11"/>
      <c r="B40" s="11"/>
      <c r="C40" s="43"/>
      <c r="D40" s="160"/>
      <c r="E40" s="44"/>
      <c r="F40" s="44"/>
      <c r="G40" s="4"/>
      <c r="H40" s="35"/>
      <c r="I40" s="4"/>
      <c r="J40" s="74"/>
      <c r="K40" s="45"/>
      <c r="L40" s="161"/>
      <c r="M40" s="42"/>
      <c r="N40" s="79"/>
    </row>
    <row r="41" spans="1:15" s="12" customFormat="1" ht="25.5" customHeight="1" x14ac:dyDescent="0.2">
      <c r="A41" s="11"/>
      <c r="B41" s="11"/>
      <c r="C41" s="15" t="s">
        <v>16</v>
      </c>
      <c r="D41" s="70">
        <v>5759</v>
      </c>
      <c r="E41" s="691" t="s">
        <v>65</v>
      </c>
      <c r="F41" s="691"/>
      <c r="G41" s="703"/>
      <c r="H41" s="31">
        <v>6591403.6100000003</v>
      </c>
      <c r="I41" s="151" t="s">
        <v>15</v>
      </c>
      <c r="J41" s="16">
        <v>0</v>
      </c>
      <c r="K41" s="14" t="s">
        <v>14</v>
      </c>
      <c r="L41" s="131">
        <v>0</v>
      </c>
      <c r="M41" s="42"/>
      <c r="N41" s="79"/>
    </row>
    <row r="42" spans="1:15" s="12" customFormat="1" ht="25.5" customHeight="1" x14ac:dyDescent="0.2">
      <c r="A42" s="11"/>
      <c r="B42" s="11"/>
      <c r="C42" s="153"/>
      <c r="D42" s="154"/>
      <c r="E42" s="155"/>
      <c r="F42" s="155"/>
      <c r="G42" s="156"/>
      <c r="H42" s="35"/>
      <c r="I42" s="156"/>
      <c r="J42" s="157"/>
      <c r="K42" s="158"/>
      <c r="L42" s="152"/>
      <c r="M42" s="42"/>
      <c r="N42" s="79"/>
    </row>
    <row r="43" spans="1:15" s="12" customFormat="1" ht="25.5" customHeight="1" x14ac:dyDescent="0.2">
      <c r="A43" s="11"/>
      <c r="B43" s="11"/>
      <c r="C43" s="162" t="s">
        <v>66</v>
      </c>
      <c r="D43" s="70">
        <v>6094</v>
      </c>
      <c r="E43" s="691" t="s">
        <v>281</v>
      </c>
      <c r="F43" s="703"/>
      <c r="G43" s="703"/>
      <c r="H43" s="31">
        <v>6673390.25</v>
      </c>
      <c r="I43" s="151" t="s">
        <v>15</v>
      </c>
      <c r="J43" s="16">
        <v>1</v>
      </c>
      <c r="K43" s="306" t="s">
        <v>14</v>
      </c>
      <c r="L43" s="159">
        <v>60</v>
      </c>
      <c r="M43" s="42"/>
      <c r="N43" s="49"/>
      <c r="O43" s="13"/>
    </row>
    <row r="44" spans="1:15" s="12" customFormat="1" ht="25.5" customHeight="1" x14ac:dyDescent="0.2">
      <c r="A44" s="11"/>
      <c r="B44" s="11"/>
      <c r="C44" s="176"/>
      <c r="D44" s="154"/>
      <c r="E44" s="155"/>
      <c r="F44" s="156"/>
      <c r="G44" s="156"/>
      <c r="H44" s="35"/>
      <c r="I44" s="156"/>
      <c r="J44" s="199"/>
      <c r="K44" s="158"/>
      <c r="L44" s="200"/>
      <c r="M44" s="42"/>
      <c r="N44" s="49"/>
    </row>
    <row r="45" spans="1:15" s="12" customFormat="1" ht="25.5" customHeight="1" x14ac:dyDescent="0.2">
      <c r="A45" s="11"/>
      <c r="B45" s="11"/>
      <c r="C45" s="162" t="s">
        <v>66</v>
      </c>
      <c r="D45" s="70">
        <v>7233</v>
      </c>
      <c r="E45" s="691" t="s">
        <v>282</v>
      </c>
      <c r="F45" s="703"/>
      <c r="G45" s="703"/>
      <c r="H45" s="31">
        <v>7241293.4299999997</v>
      </c>
      <c r="I45" s="174" t="s">
        <v>15</v>
      </c>
      <c r="J45" s="16">
        <v>1</v>
      </c>
      <c r="K45" s="175" t="s">
        <v>14</v>
      </c>
      <c r="L45" s="159">
        <v>-38.24</v>
      </c>
      <c r="M45" s="42"/>
      <c r="N45" s="49"/>
    </row>
    <row r="46" spans="1:15" s="12" customFormat="1" ht="25.5" customHeight="1" x14ac:dyDescent="0.2">
      <c r="A46" s="11"/>
      <c r="B46" s="11"/>
      <c r="C46" s="176"/>
      <c r="D46" s="154"/>
      <c r="E46" s="155"/>
      <c r="F46" s="156"/>
      <c r="G46" s="156"/>
      <c r="H46" s="35"/>
      <c r="I46" s="156"/>
      <c r="J46" s="157"/>
      <c r="K46" s="158"/>
      <c r="L46" s="152"/>
      <c r="M46" s="42"/>
      <c r="N46" s="49"/>
    </row>
    <row r="47" spans="1:15" s="12" customFormat="1" ht="25.5" customHeight="1" x14ac:dyDescent="0.2">
      <c r="A47" s="11"/>
      <c r="B47" s="11"/>
      <c r="C47" s="162" t="s">
        <v>66</v>
      </c>
      <c r="D47" s="70">
        <v>1797</v>
      </c>
      <c r="E47" s="691" t="s">
        <v>283</v>
      </c>
      <c r="F47" s="703"/>
      <c r="G47" s="703"/>
      <c r="H47" s="31">
        <v>3255383.94</v>
      </c>
      <c r="I47" s="174" t="s">
        <v>15</v>
      </c>
      <c r="J47" s="16">
        <v>0</v>
      </c>
      <c r="K47" s="175" t="s">
        <v>14</v>
      </c>
      <c r="L47" s="159">
        <v>0</v>
      </c>
      <c r="M47" s="42"/>
      <c r="N47" s="49"/>
    </row>
    <row r="48" spans="1:15" s="12" customFormat="1" ht="25.5" customHeight="1" x14ac:dyDescent="0.2">
      <c r="A48" s="11"/>
      <c r="B48" s="11"/>
      <c r="C48" s="176"/>
      <c r="D48" s="154"/>
      <c r="E48" s="155"/>
      <c r="F48" s="156"/>
      <c r="G48" s="156"/>
      <c r="H48" s="35"/>
      <c r="I48" s="156"/>
      <c r="J48" s="157"/>
      <c r="K48" s="158"/>
      <c r="L48" s="152"/>
      <c r="M48" s="42"/>
      <c r="N48" s="49"/>
    </row>
    <row r="49" spans="1:14" s="12" customFormat="1" ht="25.5" customHeight="1" x14ac:dyDescent="0.2">
      <c r="A49" s="11"/>
      <c r="B49" s="11"/>
      <c r="C49" s="162" t="s">
        <v>66</v>
      </c>
      <c r="D49" s="70">
        <v>4918</v>
      </c>
      <c r="E49" s="691" t="s">
        <v>284</v>
      </c>
      <c r="F49" s="703"/>
      <c r="G49" s="703"/>
      <c r="H49" s="31">
        <v>5950497.2400000002</v>
      </c>
      <c r="I49" s="189" t="s">
        <v>15</v>
      </c>
      <c r="J49" s="16">
        <v>1</v>
      </c>
      <c r="K49" s="175" t="s">
        <v>14</v>
      </c>
      <c r="L49" s="159">
        <v>80</v>
      </c>
      <c r="M49" s="42"/>
      <c r="N49" s="49"/>
    </row>
    <row r="50" spans="1:14" s="12" customFormat="1" ht="25.5" customHeight="1" x14ac:dyDescent="0.2">
      <c r="A50" s="11"/>
      <c r="B50" s="11"/>
      <c r="C50" s="176"/>
      <c r="D50" s="154"/>
      <c r="E50" s="155"/>
      <c r="F50" s="156"/>
      <c r="G50" s="156"/>
      <c r="H50" s="35"/>
      <c r="I50" s="156"/>
      <c r="J50" s="157"/>
      <c r="K50" s="158"/>
      <c r="L50" s="152"/>
      <c r="M50" s="42"/>
      <c r="N50" s="49"/>
    </row>
    <row r="51" spans="1:14" s="12" customFormat="1" ht="25.5" customHeight="1" x14ac:dyDescent="0.2">
      <c r="A51" s="11"/>
      <c r="B51" s="11"/>
      <c r="C51" s="162" t="s">
        <v>66</v>
      </c>
      <c r="D51" s="70">
        <v>6594</v>
      </c>
      <c r="E51" s="691" t="s">
        <v>285</v>
      </c>
      <c r="F51" s="703"/>
      <c r="G51" s="703"/>
      <c r="H51" s="31">
        <v>7548337.9299999997</v>
      </c>
      <c r="I51" s="215" t="s">
        <v>15</v>
      </c>
      <c r="J51" s="16">
        <v>1</v>
      </c>
      <c r="K51" s="175" t="s">
        <v>14</v>
      </c>
      <c r="L51" s="159">
        <v>-99</v>
      </c>
      <c r="M51" s="42"/>
      <c r="N51" s="49"/>
    </row>
    <row r="52" spans="1:14" s="12" customFormat="1" ht="25.5" customHeight="1" x14ac:dyDescent="0.2">
      <c r="A52" s="11"/>
      <c r="B52" s="11"/>
      <c r="C52" s="176"/>
      <c r="D52" s="154"/>
      <c r="E52" s="155"/>
      <c r="F52" s="156"/>
      <c r="G52" s="156"/>
      <c r="H52" s="35"/>
      <c r="I52" s="156"/>
      <c r="J52" s="157"/>
      <c r="K52" s="158"/>
      <c r="L52" s="152"/>
      <c r="M52" s="42"/>
      <c r="N52" s="49"/>
    </row>
    <row r="53" spans="1:14" s="12" customFormat="1" ht="25.5" customHeight="1" x14ac:dyDescent="0.2">
      <c r="A53" s="11"/>
      <c r="B53" s="11"/>
      <c r="C53" s="162" t="s">
        <v>66</v>
      </c>
      <c r="D53" s="70">
        <v>7661</v>
      </c>
      <c r="E53" s="691" t="s">
        <v>289</v>
      </c>
      <c r="F53" s="703"/>
      <c r="G53" s="703"/>
      <c r="H53" s="31">
        <v>8196103.0499999998</v>
      </c>
      <c r="I53" s="240" t="s">
        <v>15</v>
      </c>
      <c r="J53" s="16">
        <v>0</v>
      </c>
      <c r="K53" s="175" t="s">
        <v>14</v>
      </c>
      <c r="L53" s="159">
        <v>0</v>
      </c>
      <c r="M53" s="42"/>
      <c r="N53" s="49"/>
    </row>
    <row r="54" spans="1:14" s="12" customFormat="1" ht="25.5" customHeight="1" x14ac:dyDescent="0.2">
      <c r="A54" s="11"/>
      <c r="B54" s="11"/>
      <c r="C54" s="176"/>
      <c r="D54" s="154"/>
      <c r="E54" s="155"/>
      <c r="F54" s="156"/>
      <c r="G54" s="156"/>
      <c r="H54" s="35"/>
      <c r="I54" s="156"/>
      <c r="J54" s="199"/>
      <c r="K54" s="158"/>
      <c r="L54" s="200"/>
      <c r="M54" s="42"/>
      <c r="N54" s="49"/>
    </row>
    <row r="55" spans="1:14" s="12" customFormat="1" ht="25.5" customHeight="1" x14ac:dyDescent="0.2">
      <c r="A55" s="11"/>
      <c r="B55" s="11"/>
      <c r="C55" s="162" t="s">
        <v>66</v>
      </c>
      <c r="D55" s="70">
        <v>7395</v>
      </c>
      <c r="E55" s="691" t="s">
        <v>298</v>
      </c>
      <c r="F55" s="703"/>
      <c r="G55" s="703"/>
      <c r="H55" s="31">
        <v>10432577.02</v>
      </c>
      <c r="I55" s="257" t="s">
        <v>15</v>
      </c>
      <c r="J55" s="16">
        <v>0</v>
      </c>
      <c r="K55" s="175" t="s">
        <v>14</v>
      </c>
      <c r="L55" s="159">
        <v>0</v>
      </c>
      <c r="M55" s="42"/>
      <c r="N55" s="49"/>
    </row>
    <row r="56" spans="1:14" s="12" customFormat="1" ht="25.5" customHeight="1" x14ac:dyDescent="0.2">
      <c r="A56" s="11"/>
      <c r="B56" s="11"/>
      <c r="C56" s="176"/>
      <c r="D56" s="154"/>
      <c r="E56" s="155"/>
      <c r="F56" s="156"/>
      <c r="G56" s="156"/>
      <c r="H56" s="35"/>
      <c r="I56" s="156"/>
      <c r="J56" s="157"/>
      <c r="K56" s="158"/>
      <c r="L56" s="152"/>
      <c r="M56" s="42"/>
      <c r="N56" s="49"/>
    </row>
    <row r="57" spans="1:14" s="12" customFormat="1" ht="25.5" customHeight="1" x14ac:dyDescent="0.2">
      <c r="A57" s="11"/>
      <c r="B57" s="11"/>
      <c r="C57" s="162" t="s">
        <v>66</v>
      </c>
      <c r="D57" s="70">
        <v>4169</v>
      </c>
      <c r="E57" s="691" t="s">
        <v>301</v>
      </c>
      <c r="F57" s="703"/>
      <c r="G57" s="703"/>
      <c r="H57" s="31">
        <v>6084779.0700000003</v>
      </c>
      <c r="I57" s="269" t="s">
        <v>15</v>
      </c>
      <c r="J57" s="16">
        <v>5</v>
      </c>
      <c r="K57" s="175" t="s">
        <v>14</v>
      </c>
      <c r="L57" s="159">
        <v>7112.26</v>
      </c>
      <c r="M57" s="42"/>
      <c r="N57" s="49"/>
    </row>
    <row r="58" spans="1:14" s="12" customFormat="1" ht="25.5" customHeight="1" x14ac:dyDescent="0.2">
      <c r="A58" s="11"/>
      <c r="B58" s="11"/>
      <c r="C58" s="176"/>
      <c r="D58" s="154"/>
      <c r="E58" s="155"/>
      <c r="F58" s="156"/>
      <c r="G58" s="156"/>
      <c r="H58" s="35"/>
      <c r="I58" s="156"/>
      <c r="J58" s="157"/>
      <c r="K58" s="158"/>
      <c r="L58" s="152"/>
      <c r="M58" s="42"/>
      <c r="N58" s="49"/>
    </row>
    <row r="59" spans="1:14" s="12" customFormat="1" ht="25.5" customHeight="1" x14ac:dyDescent="0.2">
      <c r="A59" s="11"/>
      <c r="B59" s="11"/>
      <c r="C59" s="162" t="s">
        <v>66</v>
      </c>
      <c r="D59" s="70">
        <v>5291</v>
      </c>
      <c r="E59" s="691" t="s">
        <v>325</v>
      </c>
      <c r="F59" s="703"/>
      <c r="G59" s="703"/>
      <c r="H59" s="31">
        <v>6424509.8300000001</v>
      </c>
      <c r="I59" s="339" t="s">
        <v>15</v>
      </c>
      <c r="J59" s="16">
        <v>4</v>
      </c>
      <c r="K59" s="175" t="s">
        <v>14</v>
      </c>
      <c r="L59" s="159">
        <v>214.77</v>
      </c>
      <c r="M59" s="42"/>
      <c r="N59" s="49"/>
    </row>
    <row r="60" spans="1:14" s="12" customFormat="1" ht="25.5" customHeight="1" x14ac:dyDescent="0.2">
      <c r="A60" s="11"/>
      <c r="B60" s="11"/>
      <c r="C60" s="176"/>
      <c r="D60" s="154"/>
      <c r="E60" s="155"/>
      <c r="F60" s="156"/>
      <c r="G60" s="156"/>
      <c r="H60" s="35"/>
      <c r="I60" s="156"/>
      <c r="J60" s="157"/>
      <c r="K60" s="158"/>
      <c r="L60" s="152"/>
      <c r="M60" s="42"/>
      <c r="N60" s="49"/>
    </row>
    <row r="61" spans="1:14" s="12" customFormat="1" ht="25.5" customHeight="1" x14ac:dyDescent="0.2">
      <c r="A61" s="11"/>
      <c r="B61" s="11"/>
      <c r="C61" s="162" t="s">
        <v>66</v>
      </c>
      <c r="D61" s="70">
        <v>5225</v>
      </c>
      <c r="E61" s="691" t="s">
        <v>340</v>
      </c>
      <c r="F61" s="703"/>
      <c r="G61" s="703"/>
      <c r="H61" s="31">
        <v>6355829.6299999999</v>
      </c>
      <c r="I61" s="375" t="s">
        <v>15</v>
      </c>
      <c r="J61" s="16">
        <v>4</v>
      </c>
      <c r="K61" s="175" t="s">
        <v>14</v>
      </c>
      <c r="L61" s="159">
        <v>8602.09</v>
      </c>
      <c r="M61" s="42"/>
      <c r="N61" s="49"/>
    </row>
    <row r="62" spans="1:14" s="12" customFormat="1" ht="25.5" customHeight="1" x14ac:dyDescent="0.2">
      <c r="A62" s="11"/>
      <c r="B62" s="11"/>
      <c r="C62" s="176"/>
      <c r="D62" s="154"/>
      <c r="E62" s="155"/>
      <c r="F62" s="156"/>
      <c r="G62" s="156"/>
      <c r="H62" s="35"/>
      <c r="I62" s="156"/>
      <c r="J62" s="157"/>
      <c r="K62" s="158"/>
      <c r="L62" s="152"/>
      <c r="M62" s="42"/>
      <c r="N62" s="49"/>
    </row>
    <row r="63" spans="1:14" s="12" customFormat="1" ht="25.5" customHeight="1" x14ac:dyDescent="0.2">
      <c r="A63" s="11"/>
      <c r="B63" s="11"/>
      <c r="C63" s="162" t="s">
        <v>66</v>
      </c>
      <c r="D63" s="70">
        <v>6605</v>
      </c>
      <c r="E63" s="691" t="s">
        <v>341</v>
      </c>
      <c r="F63" s="703"/>
      <c r="G63" s="703"/>
      <c r="H63" s="31">
        <v>6015540.2699999996</v>
      </c>
      <c r="I63" s="403" t="s">
        <v>15</v>
      </c>
      <c r="J63" s="16">
        <v>12</v>
      </c>
      <c r="K63" s="175" t="s">
        <v>14</v>
      </c>
      <c r="L63" s="159">
        <v>-1501</v>
      </c>
      <c r="M63" s="42"/>
      <c r="N63" s="49"/>
    </row>
    <row r="64" spans="1:14" s="12" customFormat="1" ht="25.5" customHeight="1" x14ac:dyDescent="0.2">
      <c r="A64" s="11"/>
      <c r="B64" s="11"/>
      <c r="C64" s="176"/>
      <c r="D64" s="154"/>
      <c r="E64" s="155"/>
      <c r="F64" s="156"/>
      <c r="G64" s="156"/>
      <c r="H64" s="35"/>
      <c r="I64" s="156"/>
      <c r="J64" s="157"/>
      <c r="K64" s="158"/>
      <c r="L64" s="152"/>
      <c r="M64" s="42"/>
      <c r="N64" s="49"/>
    </row>
    <row r="65" spans="1:14" s="12" customFormat="1" ht="25.5" customHeight="1" x14ac:dyDescent="0.2">
      <c r="A65" s="11"/>
      <c r="B65" s="11"/>
      <c r="C65" s="162" t="s">
        <v>66</v>
      </c>
      <c r="D65" s="70">
        <v>6203</v>
      </c>
      <c r="E65" s="691" t="s">
        <v>2096</v>
      </c>
      <c r="F65" s="703"/>
      <c r="G65" s="703"/>
      <c r="H65" s="31">
        <v>5170510.74</v>
      </c>
      <c r="I65" s="430" t="s">
        <v>15</v>
      </c>
      <c r="J65" s="16">
        <v>4</v>
      </c>
      <c r="K65" s="175" t="s">
        <v>14</v>
      </c>
      <c r="L65" s="159">
        <v>2900.51</v>
      </c>
      <c r="M65" s="42"/>
      <c r="N65" s="49"/>
    </row>
    <row r="66" spans="1:14" s="12" customFormat="1" ht="25.5" customHeight="1" x14ac:dyDescent="0.2">
      <c r="A66" s="11"/>
      <c r="B66" s="11"/>
      <c r="C66" s="176"/>
      <c r="D66" s="154"/>
      <c r="E66" s="155"/>
      <c r="F66" s="156"/>
      <c r="G66" s="156"/>
      <c r="H66" s="35"/>
      <c r="I66" s="156"/>
      <c r="J66" s="556"/>
      <c r="K66" s="557"/>
      <c r="L66" s="152"/>
      <c r="M66" s="42"/>
      <c r="N66" s="49"/>
    </row>
    <row r="67" spans="1:14" s="12" customFormat="1" ht="25.5" customHeight="1" x14ac:dyDescent="0.2">
      <c r="A67" s="11"/>
      <c r="B67" s="11"/>
      <c r="C67" s="162" t="s">
        <v>66</v>
      </c>
      <c r="D67" s="70">
        <v>6559</v>
      </c>
      <c r="E67" s="691" t="s">
        <v>395</v>
      </c>
      <c r="F67" s="691"/>
      <c r="G67" s="691"/>
      <c r="H67" s="31">
        <v>7400644.8300000001</v>
      </c>
      <c r="I67" s="463" t="s">
        <v>15</v>
      </c>
      <c r="J67" s="16">
        <v>4</v>
      </c>
      <c r="K67" s="175" t="s">
        <v>14</v>
      </c>
      <c r="L67" s="159">
        <v>2443.9299999999998</v>
      </c>
      <c r="M67" s="42"/>
      <c r="N67" s="49"/>
    </row>
    <row r="68" spans="1:14" s="12" customFormat="1" ht="25.5" customHeight="1" x14ac:dyDescent="0.2">
      <c r="A68" s="11"/>
      <c r="B68" s="11"/>
      <c r="C68" s="176"/>
      <c r="D68" s="154"/>
      <c r="E68" s="155"/>
      <c r="F68" s="156"/>
      <c r="G68" s="156"/>
      <c r="H68" s="35"/>
      <c r="I68" s="156"/>
      <c r="J68" s="157"/>
      <c r="K68" s="158"/>
      <c r="L68" s="152"/>
      <c r="M68" s="42"/>
      <c r="N68" s="49"/>
    </row>
    <row r="69" spans="1:14" s="12" customFormat="1" ht="25.5" customHeight="1" x14ac:dyDescent="0.2">
      <c r="A69" s="11"/>
      <c r="B69" s="11"/>
      <c r="C69" s="162" t="s">
        <v>66</v>
      </c>
      <c r="D69" s="70">
        <v>6248</v>
      </c>
      <c r="E69" s="691" t="s">
        <v>425</v>
      </c>
      <c r="F69" s="703"/>
      <c r="G69" s="703"/>
      <c r="H69" s="31" t="s">
        <v>427</v>
      </c>
      <c r="I69" s="502" t="s">
        <v>15</v>
      </c>
      <c r="J69" s="16">
        <v>9</v>
      </c>
      <c r="K69" s="175" t="s">
        <v>14</v>
      </c>
      <c r="L69" s="159">
        <v>4030.72</v>
      </c>
      <c r="M69" s="42"/>
      <c r="N69" s="49"/>
    </row>
    <row r="70" spans="1:14" s="12" customFormat="1" ht="25.5" customHeight="1" x14ac:dyDescent="0.2">
      <c r="A70" s="11"/>
      <c r="B70" s="11"/>
      <c r="C70" s="176"/>
      <c r="D70" s="154"/>
      <c r="E70" s="155"/>
      <c r="F70" s="156"/>
      <c r="G70" s="156"/>
      <c r="H70" s="35"/>
      <c r="I70" s="156"/>
      <c r="J70" s="199"/>
      <c r="K70" s="596"/>
      <c r="L70" s="200"/>
      <c r="M70" s="42"/>
      <c r="N70" s="49"/>
    </row>
    <row r="71" spans="1:14" s="12" customFormat="1" ht="25.5" customHeight="1" x14ac:dyDescent="0.2">
      <c r="A71" s="11"/>
      <c r="B71" s="11"/>
      <c r="C71" s="162" t="s">
        <v>66</v>
      </c>
      <c r="D71" s="70">
        <v>669</v>
      </c>
      <c r="E71" s="691" t="s">
        <v>426</v>
      </c>
      <c r="F71" s="691"/>
      <c r="G71" s="691"/>
      <c r="H71" s="31">
        <v>2203477.3199999998</v>
      </c>
      <c r="I71" s="502" t="s">
        <v>15</v>
      </c>
      <c r="J71" s="16">
        <v>0</v>
      </c>
      <c r="K71" s="175" t="s">
        <v>14</v>
      </c>
      <c r="L71" s="159">
        <v>0</v>
      </c>
      <c r="M71" s="42"/>
      <c r="N71" s="49"/>
    </row>
    <row r="72" spans="1:14" s="12" customFormat="1" ht="24.75" customHeight="1" x14ac:dyDescent="0.2">
      <c r="A72" s="11"/>
      <c r="B72" s="11"/>
      <c r="C72" s="176"/>
      <c r="D72" s="154"/>
      <c r="E72" s="155"/>
      <c r="F72" s="156"/>
      <c r="G72" s="156"/>
      <c r="H72" s="35"/>
      <c r="I72" s="156"/>
      <c r="J72" s="157"/>
      <c r="K72" s="158"/>
      <c r="L72" s="152"/>
      <c r="M72" s="42"/>
      <c r="N72" s="49"/>
    </row>
    <row r="73" spans="1:14" s="12" customFormat="1" ht="25.5" hidden="1" customHeight="1" x14ac:dyDescent="0.2">
      <c r="A73" s="11"/>
      <c r="B73" s="11"/>
      <c r="C73" s="258"/>
      <c r="D73" s="70"/>
      <c r="E73" s="558"/>
      <c r="F73" s="559"/>
      <c r="G73" s="559"/>
      <c r="H73" s="31"/>
      <c r="I73" s="559"/>
      <c r="J73" s="16"/>
      <c r="K73" s="14"/>
      <c r="L73" s="159"/>
      <c r="M73" s="42"/>
      <c r="N73" s="49"/>
    </row>
    <row r="74" spans="1:14" s="12" customFormat="1" ht="25.5" customHeight="1" x14ac:dyDescent="0.2">
      <c r="A74" s="11"/>
      <c r="B74" s="11"/>
      <c r="C74" s="162" t="s">
        <v>66</v>
      </c>
      <c r="D74" s="70">
        <v>6008</v>
      </c>
      <c r="E74" s="691" t="s">
        <v>463</v>
      </c>
      <c r="F74" s="691"/>
      <c r="G74" s="691"/>
      <c r="H74" s="31">
        <v>6688370.1600000001</v>
      </c>
      <c r="I74" s="559" t="s">
        <v>15</v>
      </c>
      <c r="J74" s="16">
        <v>2</v>
      </c>
      <c r="K74" s="175" t="s">
        <v>14</v>
      </c>
      <c r="L74" s="159">
        <v>-124.11</v>
      </c>
      <c r="M74" s="42"/>
      <c r="N74" s="49"/>
    </row>
    <row r="75" spans="1:14" s="12" customFormat="1" ht="24.75" customHeight="1" x14ac:dyDescent="0.2">
      <c r="A75" s="11"/>
      <c r="B75" s="11"/>
      <c r="C75" s="176"/>
      <c r="D75" s="154"/>
      <c r="E75" s="155"/>
      <c r="F75" s="156"/>
      <c r="G75" s="156"/>
      <c r="H75" s="35"/>
      <c r="I75" s="156"/>
      <c r="J75" s="605"/>
      <c r="K75" s="158"/>
      <c r="L75" s="606"/>
      <c r="M75" s="42"/>
      <c r="N75" s="49"/>
    </row>
    <row r="76" spans="1:14" s="12" customFormat="1" ht="25.5" hidden="1" customHeight="1" x14ac:dyDescent="0.2">
      <c r="A76" s="11"/>
      <c r="B76" s="11"/>
      <c r="C76" s="258"/>
      <c r="D76" s="70"/>
      <c r="E76" s="587"/>
      <c r="F76" s="588"/>
      <c r="G76" s="588"/>
      <c r="H76" s="31"/>
      <c r="I76" s="588"/>
      <c r="J76" s="16"/>
      <c r="K76" s="14"/>
      <c r="L76" s="159"/>
      <c r="M76" s="42"/>
      <c r="N76" s="49"/>
    </row>
    <row r="77" spans="1:14" s="12" customFormat="1" ht="25.5" customHeight="1" x14ac:dyDescent="0.2">
      <c r="A77" s="11"/>
      <c r="B77" s="11"/>
      <c r="C77" s="162" t="s">
        <v>66</v>
      </c>
      <c r="D77" s="70">
        <v>5741</v>
      </c>
      <c r="E77" s="691" t="s">
        <v>473</v>
      </c>
      <c r="F77" s="691"/>
      <c r="G77" s="691"/>
      <c r="H77" s="31">
        <v>6026625.3600000003</v>
      </c>
      <c r="I77" s="588" t="s">
        <v>15</v>
      </c>
      <c r="J77" s="16">
        <v>7</v>
      </c>
      <c r="K77" s="175" t="s">
        <v>14</v>
      </c>
      <c r="L77" s="159">
        <v>10968.65</v>
      </c>
      <c r="M77" s="42"/>
      <c r="N77" s="49"/>
    </row>
    <row r="78" spans="1:14" s="12" customFormat="1" ht="25.5" customHeight="1" x14ac:dyDescent="0.2">
      <c r="A78" s="11"/>
      <c r="B78" s="11"/>
      <c r="C78" s="176"/>
      <c r="D78" s="154"/>
      <c r="E78" s="155"/>
      <c r="F78" s="156"/>
      <c r="G78" s="156"/>
      <c r="H78" s="35"/>
      <c r="I78" s="156"/>
      <c r="J78" s="157"/>
      <c r="K78" s="158"/>
      <c r="L78" s="152"/>
      <c r="M78" s="42"/>
      <c r="N78" s="49"/>
    </row>
    <row r="79" spans="1:14" s="12" customFormat="1" ht="25.5" customHeight="1" x14ac:dyDescent="0.2">
      <c r="A79" s="11"/>
      <c r="B79" s="11"/>
      <c r="C79" s="162" t="s">
        <v>66</v>
      </c>
      <c r="D79" s="70">
        <v>7719</v>
      </c>
      <c r="E79" s="691" t="s">
        <v>491</v>
      </c>
      <c r="F79" s="691"/>
      <c r="G79" s="691"/>
      <c r="H79" s="31">
        <v>10912913.289999999</v>
      </c>
      <c r="I79" s="597" t="s">
        <v>15</v>
      </c>
      <c r="J79" s="16">
        <v>6</v>
      </c>
      <c r="K79" s="175" t="s">
        <v>14</v>
      </c>
      <c r="L79" s="159">
        <v>3703.25</v>
      </c>
      <c r="M79" s="42"/>
      <c r="N79" s="49"/>
    </row>
    <row r="80" spans="1:14" s="12" customFormat="1" ht="25.5" customHeight="1" x14ac:dyDescent="0.2">
      <c r="A80" s="11"/>
      <c r="B80" s="11"/>
      <c r="C80" s="176"/>
      <c r="D80" s="154"/>
      <c r="E80" s="155"/>
      <c r="F80" s="156"/>
      <c r="G80" s="156"/>
      <c r="H80" s="35"/>
      <c r="I80" s="156"/>
      <c r="J80" s="157"/>
      <c r="K80" s="158"/>
      <c r="L80" s="152"/>
      <c r="M80" s="621"/>
      <c r="N80" s="49"/>
    </row>
    <row r="81" spans="1:14" s="12" customFormat="1" ht="25.5" customHeight="1" x14ac:dyDescent="0.2">
      <c r="A81" s="11"/>
      <c r="B81" s="11"/>
      <c r="C81" s="162" t="s">
        <v>66</v>
      </c>
      <c r="D81" s="70">
        <v>6839</v>
      </c>
      <c r="E81" s="691" t="s">
        <v>505</v>
      </c>
      <c r="F81" s="691"/>
      <c r="G81" s="691"/>
      <c r="H81" s="31">
        <v>9218870.2300000004</v>
      </c>
      <c r="I81" s="601" t="s">
        <v>15</v>
      </c>
      <c r="J81" s="16">
        <v>5</v>
      </c>
      <c r="K81" s="175" t="s">
        <v>14</v>
      </c>
      <c r="L81" s="159">
        <v>2226.9499999999998</v>
      </c>
      <c r="M81" s="42"/>
      <c r="N81" s="49"/>
    </row>
    <row r="82" spans="1:14" s="12" customFormat="1" ht="25.5" customHeight="1" x14ac:dyDescent="0.2">
      <c r="A82" s="11"/>
      <c r="B82" s="11"/>
      <c r="C82" s="176"/>
      <c r="D82" s="154"/>
      <c r="E82" s="155"/>
      <c r="F82" s="156"/>
      <c r="G82" s="156"/>
      <c r="H82" s="35"/>
      <c r="I82" s="156"/>
      <c r="J82" s="157"/>
      <c r="K82" s="158"/>
      <c r="L82" s="152"/>
      <c r="M82" s="42"/>
      <c r="N82" s="49"/>
    </row>
    <row r="83" spans="1:14" s="12" customFormat="1" ht="25.5" customHeight="1" x14ac:dyDescent="0.2">
      <c r="A83" s="11"/>
      <c r="B83" s="11"/>
      <c r="C83" s="162" t="s">
        <v>66</v>
      </c>
      <c r="D83" s="70">
        <v>4318</v>
      </c>
      <c r="E83" s="691" t="s">
        <v>591</v>
      </c>
      <c r="F83" s="691"/>
      <c r="G83" s="691"/>
      <c r="H83" s="31">
        <v>6360001.1900000004</v>
      </c>
      <c r="I83" s="607" t="s">
        <v>15</v>
      </c>
      <c r="J83" s="16">
        <v>14</v>
      </c>
      <c r="K83" s="175" t="s">
        <v>14</v>
      </c>
      <c r="L83" s="159">
        <v>15088.26</v>
      </c>
      <c r="M83" s="42"/>
      <c r="N83" s="49"/>
    </row>
    <row r="84" spans="1:14" s="12" customFormat="1" ht="25.5" customHeight="1" x14ac:dyDescent="0.2">
      <c r="A84" s="11"/>
      <c r="B84" s="11"/>
      <c r="C84" s="176"/>
      <c r="D84" s="154"/>
      <c r="E84" s="155"/>
      <c r="F84" s="156"/>
      <c r="G84" s="156"/>
      <c r="H84" s="35"/>
      <c r="I84" s="156"/>
      <c r="J84" s="157"/>
      <c r="K84" s="158"/>
      <c r="L84" s="152"/>
      <c r="M84" s="42"/>
      <c r="N84" s="49"/>
    </row>
    <row r="85" spans="1:14" s="12" customFormat="1" ht="25.5" customHeight="1" x14ac:dyDescent="0.2">
      <c r="A85" s="11"/>
      <c r="B85" s="11"/>
      <c r="C85" s="162" t="s">
        <v>66</v>
      </c>
      <c r="D85" s="70">
        <v>4863</v>
      </c>
      <c r="E85" s="691" t="s">
        <v>669</v>
      </c>
      <c r="F85" s="691"/>
      <c r="G85" s="691"/>
      <c r="H85" s="31">
        <v>3497288.13</v>
      </c>
      <c r="I85" s="609" t="s">
        <v>15</v>
      </c>
      <c r="J85" s="16">
        <v>27</v>
      </c>
      <c r="K85" s="175" t="s">
        <v>14</v>
      </c>
      <c r="L85" s="159">
        <v>4986.55</v>
      </c>
      <c r="M85" s="42"/>
      <c r="N85" s="49"/>
    </row>
    <row r="86" spans="1:14" s="12" customFormat="1" ht="25.5" customHeight="1" x14ac:dyDescent="0.2">
      <c r="A86" s="11"/>
      <c r="B86" s="11"/>
      <c r="C86" s="176"/>
      <c r="D86" s="154"/>
      <c r="E86" s="155"/>
      <c r="F86" s="156"/>
      <c r="G86" s="156"/>
      <c r="H86" s="35"/>
      <c r="I86" s="156"/>
      <c r="J86" s="157"/>
      <c r="K86" s="158"/>
      <c r="L86" s="152"/>
      <c r="M86" s="42"/>
      <c r="N86" s="49"/>
    </row>
    <row r="87" spans="1:14" s="12" customFormat="1" ht="25.5" customHeight="1" x14ac:dyDescent="0.2">
      <c r="A87" s="11"/>
      <c r="B87" s="11"/>
      <c r="C87" s="162" t="s">
        <v>66</v>
      </c>
      <c r="D87" s="70">
        <v>8089</v>
      </c>
      <c r="E87" s="691" t="s">
        <v>748</v>
      </c>
      <c r="F87" s="691"/>
      <c r="G87" s="691"/>
      <c r="H87" s="31">
        <v>7007237.6799999997</v>
      </c>
      <c r="I87" s="611" t="s">
        <v>15</v>
      </c>
      <c r="J87" s="16">
        <v>40</v>
      </c>
      <c r="K87" s="175" t="s">
        <v>14</v>
      </c>
      <c r="L87" s="159">
        <v>44864.62</v>
      </c>
      <c r="M87" s="42"/>
      <c r="N87" s="49"/>
    </row>
    <row r="88" spans="1:14" s="12" customFormat="1" ht="25.5" customHeight="1" x14ac:dyDescent="0.2">
      <c r="A88" s="11"/>
      <c r="B88" s="11"/>
      <c r="C88" s="176"/>
      <c r="D88" s="154"/>
      <c r="E88" s="155"/>
      <c r="F88" s="156"/>
      <c r="G88" s="156"/>
      <c r="H88" s="35"/>
      <c r="I88" s="156"/>
      <c r="J88" s="157"/>
      <c r="K88" s="158"/>
      <c r="L88" s="152"/>
      <c r="M88" s="42"/>
      <c r="N88" s="49"/>
    </row>
    <row r="89" spans="1:14" s="12" customFormat="1" ht="25.5" customHeight="1" x14ac:dyDescent="0.2">
      <c r="A89" s="11"/>
      <c r="B89" s="11"/>
      <c r="C89" s="162" t="s">
        <v>66</v>
      </c>
      <c r="D89" s="70">
        <f>7053-1</f>
        <v>7052</v>
      </c>
      <c r="E89" s="691" t="s">
        <v>1062</v>
      </c>
      <c r="F89" s="691"/>
      <c r="G89" s="691"/>
      <c r="H89" s="31">
        <f>29074881.37-20092207</f>
        <v>8982674.370000001</v>
      </c>
      <c r="I89" s="616" t="s">
        <v>15</v>
      </c>
      <c r="J89" s="16">
        <v>37</v>
      </c>
      <c r="K89" s="175" t="s">
        <v>14</v>
      </c>
      <c r="L89" s="159">
        <v>2676.61</v>
      </c>
      <c r="M89" s="42"/>
      <c r="N89" s="49"/>
    </row>
    <row r="90" spans="1:14" s="12" customFormat="1" ht="25.5" customHeight="1" x14ac:dyDescent="0.2">
      <c r="A90" s="11"/>
      <c r="B90" s="11"/>
      <c r="C90" s="176"/>
      <c r="D90" s="154"/>
      <c r="E90" s="155"/>
      <c r="F90" s="156"/>
      <c r="G90" s="156"/>
      <c r="H90" s="35"/>
      <c r="I90" s="156"/>
      <c r="J90" s="157"/>
      <c r="K90" s="158"/>
      <c r="L90" s="152"/>
      <c r="M90" s="42"/>
      <c r="N90" s="49"/>
    </row>
    <row r="91" spans="1:14" s="12" customFormat="1" ht="25.5" customHeight="1" x14ac:dyDescent="0.2">
      <c r="A91" s="11"/>
      <c r="B91" s="11"/>
      <c r="C91" s="162" t="s">
        <v>66</v>
      </c>
      <c r="D91" s="70">
        <v>8507</v>
      </c>
      <c r="E91" s="691" t="s">
        <v>1375</v>
      </c>
      <c r="F91" s="691"/>
      <c r="G91" s="691"/>
      <c r="H91" s="31">
        <v>7468230.4500000002</v>
      </c>
      <c r="I91" s="618" t="s">
        <v>15</v>
      </c>
      <c r="J91" s="16">
        <v>52</v>
      </c>
      <c r="K91" s="175" t="s">
        <v>14</v>
      </c>
      <c r="L91" s="159">
        <v>17093.669999999998</v>
      </c>
      <c r="M91" s="42"/>
      <c r="N91" s="49"/>
    </row>
    <row r="92" spans="1:14" s="12" customFormat="1" ht="25.5" customHeight="1" x14ac:dyDescent="0.2">
      <c r="A92" s="11"/>
      <c r="B92" s="11"/>
      <c r="C92" s="624"/>
      <c r="D92" s="154"/>
      <c r="E92" s="155"/>
      <c r="F92" s="156"/>
      <c r="G92" s="156"/>
      <c r="H92" s="35"/>
      <c r="I92" s="156"/>
      <c r="J92" s="157"/>
      <c r="K92" s="631"/>
      <c r="L92" s="152"/>
      <c r="M92" s="42"/>
      <c r="N92" s="49"/>
    </row>
    <row r="93" spans="1:14" s="12" customFormat="1" ht="25.5" customHeight="1" x14ac:dyDescent="0.2">
      <c r="A93" s="11"/>
      <c r="B93" s="11"/>
      <c r="C93" s="162" t="s">
        <v>66</v>
      </c>
      <c r="D93" s="70">
        <v>8331</v>
      </c>
      <c r="E93" s="691" t="s">
        <v>1852</v>
      </c>
      <c r="F93" s="691"/>
      <c r="G93" s="691"/>
      <c r="H93" s="31">
        <v>7368877.75</v>
      </c>
      <c r="I93" s="622" t="s">
        <v>15</v>
      </c>
      <c r="J93" s="16">
        <v>139</v>
      </c>
      <c r="K93" s="175" t="s">
        <v>14</v>
      </c>
      <c r="L93" s="159">
        <v>36316.129999999997</v>
      </c>
      <c r="M93" s="42"/>
      <c r="N93" s="49"/>
    </row>
    <row r="94" spans="1:14" s="12" customFormat="1" ht="25.5" customHeight="1" x14ac:dyDescent="0.2">
      <c r="A94" s="11"/>
      <c r="B94" s="11"/>
      <c r="C94" s="625"/>
      <c r="D94" s="70"/>
      <c r="E94" s="619"/>
      <c r="F94" s="619"/>
      <c r="G94" s="619"/>
      <c r="H94" s="31"/>
      <c r="I94" s="620"/>
      <c r="J94" s="16"/>
      <c r="K94" s="14"/>
      <c r="L94" s="159"/>
      <c r="M94" s="42"/>
      <c r="N94" s="49"/>
    </row>
    <row r="95" spans="1:14" s="12" customFormat="1" ht="25.5" customHeight="1" x14ac:dyDescent="0.2">
      <c r="A95" s="11"/>
      <c r="B95" s="11"/>
      <c r="C95" s="162" t="s">
        <v>66</v>
      </c>
      <c r="D95" s="70">
        <v>9975</v>
      </c>
      <c r="E95" s="691" t="s">
        <v>2087</v>
      </c>
      <c r="F95" s="691"/>
      <c r="G95" s="691"/>
      <c r="H95" s="31">
        <v>9639029.4600000009</v>
      </c>
      <c r="I95" s="626" t="s">
        <v>15</v>
      </c>
      <c r="J95" s="16">
        <v>181</v>
      </c>
      <c r="K95" s="175" t="s">
        <v>14</v>
      </c>
      <c r="L95" s="159">
        <v>76636.69</v>
      </c>
      <c r="M95" s="42"/>
      <c r="N95" s="49"/>
    </row>
    <row r="96" spans="1:14" s="12" customFormat="1" ht="25.5" customHeight="1" x14ac:dyDescent="0.2">
      <c r="A96" s="11"/>
      <c r="B96" s="11"/>
      <c r="C96" s="624"/>
      <c r="D96" s="154"/>
      <c r="E96" s="155"/>
      <c r="F96" s="156"/>
      <c r="G96" s="156"/>
      <c r="H96" s="35"/>
      <c r="I96" s="156"/>
      <c r="J96" s="157"/>
      <c r="K96" s="158"/>
      <c r="L96" s="152"/>
      <c r="M96" s="42"/>
      <c r="N96" s="49"/>
    </row>
    <row r="97" spans="1:23" s="12" customFormat="1" ht="25.5" customHeight="1" x14ac:dyDescent="0.2">
      <c r="A97" s="11"/>
      <c r="B97" s="11"/>
      <c r="C97" s="162" t="s">
        <v>66</v>
      </c>
      <c r="D97" s="70">
        <v>1879</v>
      </c>
      <c r="E97" s="691" t="s">
        <v>2088</v>
      </c>
      <c r="F97" s="691"/>
      <c r="G97" s="691"/>
      <c r="H97" s="31">
        <v>2428075.41</v>
      </c>
      <c r="I97" s="626" t="s">
        <v>15</v>
      </c>
      <c r="J97" s="16">
        <v>82</v>
      </c>
      <c r="K97" s="175" t="s">
        <v>14</v>
      </c>
      <c r="L97" s="159">
        <v>22763.98</v>
      </c>
      <c r="M97" s="42"/>
      <c r="N97" s="49"/>
    </row>
    <row r="98" spans="1:23" s="12" customFormat="1" ht="25.5" customHeight="1" x14ac:dyDescent="0.2">
      <c r="A98" s="11"/>
      <c r="B98" s="11"/>
      <c r="C98" s="624"/>
      <c r="D98" s="154"/>
      <c r="E98" s="155"/>
      <c r="F98" s="156"/>
      <c r="G98" s="156"/>
      <c r="H98" s="35"/>
      <c r="I98" s="156"/>
      <c r="J98" s="157"/>
      <c r="K98" s="158"/>
      <c r="L98" s="152"/>
      <c r="M98" s="42"/>
      <c r="N98" s="49"/>
    </row>
    <row r="99" spans="1:23" s="12" customFormat="1" ht="25.5" customHeight="1" x14ac:dyDescent="0.2">
      <c r="A99" s="11"/>
      <c r="B99" s="11"/>
      <c r="C99" s="162" t="s">
        <v>66</v>
      </c>
      <c r="D99" s="70">
        <v>5665</v>
      </c>
      <c r="E99" s="691" t="s">
        <v>2674</v>
      </c>
      <c r="F99" s="691"/>
      <c r="G99" s="691"/>
      <c r="H99" s="31">
        <v>6377473.5700000003</v>
      </c>
      <c r="I99" s="632" t="s">
        <v>15</v>
      </c>
      <c r="J99" s="16">
        <v>196</v>
      </c>
      <c r="K99" s="175" t="s">
        <v>14</v>
      </c>
      <c r="L99" s="159">
        <v>30206.77</v>
      </c>
      <c r="M99" s="42"/>
      <c r="N99" s="49"/>
    </row>
    <row r="100" spans="1:23" s="12" customFormat="1" ht="25.5" customHeight="1" x14ac:dyDescent="0.2">
      <c r="A100" s="11"/>
      <c r="B100" s="11"/>
      <c r="C100" s="162"/>
      <c r="D100" s="70"/>
      <c r="E100" s="635"/>
      <c r="F100" s="635"/>
      <c r="G100" s="635"/>
      <c r="H100" s="31"/>
      <c r="I100" s="636"/>
      <c r="J100" s="16"/>
      <c r="K100" s="175"/>
      <c r="L100" s="159"/>
      <c r="M100" s="42"/>
      <c r="N100" s="49"/>
    </row>
    <row r="101" spans="1:23" s="12" customFormat="1" ht="25.5" customHeight="1" x14ac:dyDescent="0.2">
      <c r="A101" s="11"/>
      <c r="B101" s="11"/>
      <c r="C101" s="162" t="s">
        <v>66</v>
      </c>
      <c r="D101" s="70">
        <v>8038</v>
      </c>
      <c r="E101" s="691" t="s">
        <v>2994</v>
      </c>
      <c r="F101" s="691"/>
      <c r="G101" s="691"/>
      <c r="H101" s="31">
        <v>7013422.6600000001</v>
      </c>
      <c r="I101" s="636" t="s">
        <v>15</v>
      </c>
      <c r="J101" s="16">
        <v>482</v>
      </c>
      <c r="K101" s="175" t="s">
        <v>14</v>
      </c>
      <c r="L101" s="159">
        <v>257300.87</v>
      </c>
      <c r="M101" s="42"/>
      <c r="N101" s="49"/>
    </row>
    <row r="102" spans="1:23" s="12" customFormat="1" ht="25.5" customHeight="1" x14ac:dyDescent="0.2">
      <c r="A102" s="11"/>
      <c r="B102" s="11"/>
      <c r="C102" s="624"/>
      <c r="D102" s="154"/>
      <c r="E102" s="155"/>
      <c r="F102" s="156"/>
      <c r="G102" s="156"/>
      <c r="H102" s="35"/>
      <c r="I102" s="156"/>
      <c r="J102" s="157"/>
      <c r="K102" s="158"/>
      <c r="L102" s="152"/>
      <c r="M102" s="42"/>
      <c r="N102" s="49"/>
    </row>
    <row r="103" spans="1:23" s="12" customFormat="1" ht="25.5" customHeight="1" x14ac:dyDescent="0.2">
      <c r="A103" s="11"/>
      <c r="B103" s="11"/>
      <c r="C103" s="162" t="s">
        <v>66</v>
      </c>
      <c r="D103" s="70">
        <v>8861</v>
      </c>
      <c r="E103" s="691" t="s">
        <v>3814</v>
      </c>
      <c r="F103" s="691"/>
      <c r="G103" s="691"/>
      <c r="H103" s="31">
        <v>8565867.5500000007</v>
      </c>
      <c r="I103" s="656" t="s">
        <v>15</v>
      </c>
      <c r="J103" s="16">
        <v>748</v>
      </c>
      <c r="K103" s="175" t="s">
        <v>14</v>
      </c>
      <c r="L103" s="159">
        <v>285950.84999999998</v>
      </c>
      <c r="M103" s="42"/>
      <c r="N103" s="49"/>
    </row>
    <row r="104" spans="1:23" s="12" customFormat="1" ht="25.5" customHeight="1" x14ac:dyDescent="0.2">
      <c r="A104" s="11"/>
      <c r="B104" s="11"/>
      <c r="C104" s="624"/>
      <c r="D104" s="154"/>
      <c r="E104" s="155"/>
      <c r="F104" s="156"/>
      <c r="G104" s="156"/>
      <c r="H104" s="35"/>
      <c r="I104" s="156"/>
      <c r="J104" s="157"/>
      <c r="K104" s="158"/>
      <c r="L104" s="152"/>
      <c r="M104" s="42"/>
      <c r="N104" s="49"/>
    </row>
    <row r="105" spans="1:23" s="12" customFormat="1" ht="25.5" customHeight="1" x14ac:dyDescent="0.2">
      <c r="A105" s="11"/>
      <c r="B105" s="11"/>
      <c r="C105" s="162" t="s">
        <v>66</v>
      </c>
      <c r="D105" s="70">
        <v>7763</v>
      </c>
      <c r="E105" s="691" t="s">
        <v>5336</v>
      </c>
      <c r="F105" s="691"/>
      <c r="G105" s="691"/>
      <c r="H105" s="31">
        <v>8834667.0600000005</v>
      </c>
      <c r="I105" s="681" t="s">
        <v>15</v>
      </c>
      <c r="J105" s="16">
        <v>2425</v>
      </c>
      <c r="K105" s="175" t="s">
        <v>14</v>
      </c>
      <c r="L105" s="159">
        <v>2221027.69</v>
      </c>
      <c r="M105" s="42"/>
      <c r="N105" s="49"/>
    </row>
    <row r="106" spans="1:23" s="12" customFormat="1" ht="25.5" customHeight="1" x14ac:dyDescent="0.2">
      <c r="A106" s="11"/>
      <c r="B106" s="11"/>
      <c r="C106" s="258"/>
      <c r="D106" s="70"/>
      <c r="E106" s="687"/>
      <c r="F106" s="687"/>
      <c r="G106" s="687"/>
      <c r="H106" s="31"/>
      <c r="I106" s="688"/>
      <c r="J106" s="16"/>
      <c r="K106" s="14"/>
      <c r="L106" s="159"/>
      <c r="M106" s="42"/>
      <c r="N106" s="49"/>
    </row>
    <row r="107" spans="1:23" s="313" customFormat="1" ht="25.5" customHeight="1" x14ac:dyDescent="0.2">
      <c r="A107" s="698" t="s">
        <v>10866</v>
      </c>
      <c r="B107" s="699"/>
      <c r="C107" s="699"/>
      <c r="D107" s="699"/>
      <c r="E107" s="699"/>
      <c r="F107" s="699"/>
      <c r="G107" s="699"/>
      <c r="H107" s="699"/>
      <c r="I107" s="699"/>
      <c r="J107" s="699"/>
      <c r="K107" s="689" t="s">
        <v>10865</v>
      </c>
      <c r="L107" s="690"/>
      <c r="M107" s="621"/>
      <c r="N107" s="49"/>
    </row>
    <row r="108" spans="1:23" s="4" customFormat="1" ht="24.75" customHeight="1" x14ac:dyDescent="0.2">
      <c r="A108" s="5" t="s">
        <v>0</v>
      </c>
      <c r="B108" s="5" t="s">
        <v>1</v>
      </c>
      <c r="C108" s="5" t="s">
        <v>5</v>
      </c>
      <c r="D108" s="5" t="s">
        <v>10</v>
      </c>
      <c r="E108" s="5" t="s">
        <v>6</v>
      </c>
      <c r="F108" s="5" t="s">
        <v>7</v>
      </c>
      <c r="G108" s="6" t="s">
        <v>2</v>
      </c>
      <c r="H108" s="5" t="s">
        <v>36</v>
      </c>
      <c r="I108" s="5" t="s">
        <v>3</v>
      </c>
      <c r="J108" s="5" t="s">
        <v>8</v>
      </c>
      <c r="K108" s="2" t="s">
        <v>9</v>
      </c>
      <c r="L108" s="2" t="s">
        <v>11</v>
      </c>
      <c r="N108" s="49"/>
    </row>
    <row r="109" spans="1:23" s="313" customFormat="1" x14ac:dyDescent="0.2">
      <c r="A109" s="372"/>
      <c r="B109" s="372"/>
      <c r="C109" s="372"/>
      <c r="D109" s="372"/>
      <c r="E109" s="372"/>
      <c r="F109" s="374"/>
      <c r="G109" s="335"/>
      <c r="H109" s="372"/>
      <c r="I109" s="372"/>
      <c r="J109" s="365"/>
      <c r="K109" s="374"/>
      <c r="L109" s="372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</row>
    <row r="110" spans="1:23" s="313" customFormat="1" x14ac:dyDescent="0.2">
      <c r="A110" s="589" t="s">
        <v>307</v>
      </c>
      <c r="B110" s="589" t="s">
        <v>2102</v>
      </c>
      <c r="C110" s="589" t="s">
        <v>2103</v>
      </c>
      <c r="D110" s="589" t="s">
        <v>2104</v>
      </c>
      <c r="E110" s="589" t="s">
        <v>2105</v>
      </c>
      <c r="F110" s="590">
        <v>42468</v>
      </c>
      <c r="G110" s="591">
        <v>-828.82</v>
      </c>
      <c r="H110" s="589" t="s">
        <v>474</v>
      </c>
      <c r="I110" s="589" t="s">
        <v>2106</v>
      </c>
      <c r="J110" s="600" t="s">
        <v>10787</v>
      </c>
      <c r="K110" s="590">
        <v>42471</v>
      </c>
      <c r="L110" s="684" t="s">
        <v>4</v>
      </c>
      <c r="M110" s="589"/>
      <c r="N110" s="589"/>
    </row>
    <row r="111" spans="1:23" s="313" customFormat="1" x14ac:dyDescent="0.2">
      <c r="A111" s="589" t="s">
        <v>174</v>
      </c>
      <c r="B111" s="589" t="s">
        <v>399</v>
      </c>
      <c r="C111" s="589" t="s">
        <v>400</v>
      </c>
      <c r="D111" s="589" t="s">
        <v>401</v>
      </c>
      <c r="E111" s="589" t="s">
        <v>402</v>
      </c>
      <c r="F111" s="590">
        <v>42036</v>
      </c>
      <c r="G111" s="591">
        <v>839</v>
      </c>
      <c r="H111" s="589" t="s">
        <v>474</v>
      </c>
      <c r="I111" s="589" t="s">
        <v>332</v>
      </c>
      <c r="J111" s="600" t="s">
        <v>10788</v>
      </c>
      <c r="K111" s="590">
        <v>42521</v>
      </c>
      <c r="L111" s="684" t="s">
        <v>71</v>
      </c>
      <c r="M111" s="589"/>
      <c r="N111" s="589"/>
    </row>
    <row r="112" spans="1:23" s="194" customFormat="1" x14ac:dyDescent="0.2">
      <c r="A112" s="589" t="s">
        <v>307</v>
      </c>
      <c r="B112" s="589" t="s">
        <v>439</v>
      </c>
      <c r="C112" s="589" t="s">
        <v>440</v>
      </c>
      <c r="D112" s="589" t="s">
        <v>441</v>
      </c>
      <c r="E112" s="589" t="s">
        <v>442</v>
      </c>
      <c r="F112" s="590">
        <v>42563</v>
      </c>
      <c r="G112" s="591">
        <v>840.05</v>
      </c>
      <c r="H112" s="589" t="s">
        <v>474</v>
      </c>
      <c r="I112" s="589" t="s">
        <v>332</v>
      </c>
      <c r="J112" s="600" t="s">
        <v>10788</v>
      </c>
      <c r="K112" s="590">
        <v>42572</v>
      </c>
      <c r="L112" s="684" t="s">
        <v>71</v>
      </c>
      <c r="M112" s="589"/>
      <c r="N112" s="589"/>
    </row>
    <row r="113" spans="1:14" s="589" customFormat="1" x14ac:dyDescent="0.2">
      <c r="A113" s="589" t="s">
        <v>307</v>
      </c>
      <c r="B113" s="589" t="s">
        <v>439</v>
      </c>
      <c r="C113" s="589" t="s">
        <v>440</v>
      </c>
      <c r="D113" s="589" t="s">
        <v>441</v>
      </c>
      <c r="E113" s="589" t="s">
        <v>495</v>
      </c>
      <c r="F113" s="590">
        <v>42661</v>
      </c>
      <c r="G113" s="604">
        <v>595.03</v>
      </c>
      <c r="H113" s="589" t="s">
        <v>474</v>
      </c>
      <c r="I113" s="589" t="s">
        <v>332</v>
      </c>
      <c r="J113" s="600" t="s">
        <v>10788</v>
      </c>
      <c r="K113" s="590">
        <v>42677</v>
      </c>
      <c r="L113" s="684" t="s">
        <v>71</v>
      </c>
    </row>
    <row r="114" spans="1:14" s="313" customFormat="1" x14ac:dyDescent="0.2">
      <c r="A114" s="589" t="s">
        <v>307</v>
      </c>
      <c r="B114" s="589" t="s">
        <v>439</v>
      </c>
      <c r="C114" s="589" t="s">
        <v>440</v>
      </c>
      <c r="D114" s="589" t="s">
        <v>441</v>
      </c>
      <c r="E114" s="589" t="s">
        <v>496</v>
      </c>
      <c r="F114" s="590">
        <v>42661</v>
      </c>
      <c r="G114" s="604">
        <v>366.59</v>
      </c>
      <c r="H114" s="589" t="s">
        <v>474</v>
      </c>
      <c r="I114" s="589" t="s">
        <v>332</v>
      </c>
      <c r="J114" s="600" t="s">
        <v>10788</v>
      </c>
      <c r="K114" s="590">
        <v>42677</v>
      </c>
      <c r="L114" s="684" t="s">
        <v>71</v>
      </c>
      <c r="M114" s="589"/>
      <c r="N114" s="589"/>
    </row>
    <row r="115" spans="1:14" s="313" customFormat="1" x14ac:dyDescent="0.2">
      <c r="A115" s="589" t="s">
        <v>307</v>
      </c>
      <c r="B115" s="589" t="s">
        <v>439</v>
      </c>
      <c r="C115" s="589" t="s">
        <v>440</v>
      </c>
      <c r="D115" s="589" t="s">
        <v>441</v>
      </c>
      <c r="E115" s="589" t="s">
        <v>497</v>
      </c>
      <c r="F115" s="590">
        <v>42661</v>
      </c>
      <c r="G115" s="604">
        <v>2700.06</v>
      </c>
      <c r="H115" s="589" t="s">
        <v>474</v>
      </c>
      <c r="I115" s="589" t="s">
        <v>332</v>
      </c>
      <c r="J115" s="600" t="s">
        <v>10788</v>
      </c>
      <c r="K115" s="590">
        <v>42677</v>
      </c>
      <c r="L115" s="684" t="s">
        <v>71</v>
      </c>
      <c r="M115" s="589"/>
      <c r="N115" s="589"/>
    </row>
    <row r="116" spans="1:14" s="589" customFormat="1" x14ac:dyDescent="0.2">
      <c r="A116" s="589" t="s">
        <v>307</v>
      </c>
      <c r="B116" s="589" t="s">
        <v>557</v>
      </c>
      <c r="C116" s="589" t="s">
        <v>558</v>
      </c>
      <c r="D116" s="589" t="s">
        <v>559</v>
      </c>
      <c r="E116" s="589" t="s">
        <v>556</v>
      </c>
      <c r="F116" s="590">
        <v>42708</v>
      </c>
      <c r="G116" s="604">
        <v>210</v>
      </c>
      <c r="H116" s="589" t="s">
        <v>474</v>
      </c>
      <c r="I116" s="589" t="s">
        <v>332</v>
      </c>
      <c r="J116" s="600" t="s">
        <v>10788</v>
      </c>
      <c r="K116" s="590">
        <v>42727</v>
      </c>
      <c r="L116" s="684" t="s">
        <v>71</v>
      </c>
      <c r="M116" s="589" t="s">
        <v>474</v>
      </c>
    </row>
    <row r="117" spans="1:14" s="589" customFormat="1" x14ac:dyDescent="0.2">
      <c r="A117" s="589" t="s">
        <v>611</v>
      </c>
      <c r="B117" s="589" t="s">
        <v>2471</v>
      </c>
      <c r="C117" s="589" t="s">
        <v>2472</v>
      </c>
      <c r="D117" s="589" t="s">
        <v>2473</v>
      </c>
      <c r="E117" s="589" t="s">
        <v>2474</v>
      </c>
      <c r="F117" s="590">
        <v>42929</v>
      </c>
      <c r="G117" s="591">
        <v>217.8</v>
      </c>
      <c r="H117" s="589" t="s">
        <v>2475</v>
      </c>
      <c r="I117" s="589" t="s">
        <v>2170</v>
      </c>
      <c r="J117" s="600" t="s">
        <v>10789</v>
      </c>
      <c r="K117" s="590">
        <v>42929</v>
      </c>
      <c r="L117" s="589" t="s">
        <v>71</v>
      </c>
    </row>
    <row r="118" spans="1:14" s="589" customFormat="1" x14ac:dyDescent="0.2">
      <c r="A118" s="589" t="s">
        <v>611</v>
      </c>
      <c r="B118" s="589" t="s">
        <v>2471</v>
      </c>
      <c r="C118" s="589" t="s">
        <v>2472</v>
      </c>
      <c r="D118" s="589" t="s">
        <v>2473</v>
      </c>
      <c r="E118" s="589" t="s">
        <v>2477</v>
      </c>
      <c r="F118" s="590">
        <v>42929</v>
      </c>
      <c r="G118" s="591">
        <v>127.05</v>
      </c>
      <c r="H118" s="589" t="s">
        <v>2478</v>
      </c>
      <c r="I118" s="589" t="s">
        <v>2170</v>
      </c>
      <c r="J118" s="600" t="s">
        <v>10789</v>
      </c>
      <c r="K118" s="590">
        <v>42933</v>
      </c>
      <c r="L118" s="589" t="s">
        <v>71</v>
      </c>
    </row>
    <row r="119" spans="1:14" s="589" customFormat="1" x14ac:dyDescent="0.2">
      <c r="A119" s="589" t="s">
        <v>307</v>
      </c>
      <c r="B119" s="589" t="s">
        <v>2111</v>
      </c>
      <c r="C119" s="589" t="s">
        <v>2112</v>
      </c>
      <c r="D119" s="589" t="s">
        <v>474</v>
      </c>
      <c r="E119" s="589" t="s">
        <v>2113</v>
      </c>
      <c r="F119" s="590">
        <v>42503</v>
      </c>
      <c r="G119" s="591">
        <v>66.349999999999994</v>
      </c>
      <c r="H119" s="589" t="s">
        <v>474</v>
      </c>
      <c r="I119" s="589" t="s">
        <v>345</v>
      </c>
      <c r="J119" s="600" t="s">
        <v>10789</v>
      </c>
      <c r="K119" s="590">
        <v>42671</v>
      </c>
      <c r="L119" s="684" t="s">
        <v>4</v>
      </c>
    </row>
    <row r="120" spans="1:14" s="589" customFormat="1" x14ac:dyDescent="0.2">
      <c r="A120" s="589" t="s">
        <v>307</v>
      </c>
      <c r="B120" s="589" t="s">
        <v>498</v>
      </c>
      <c r="C120" s="589" t="s">
        <v>499</v>
      </c>
      <c r="D120" s="589" t="s">
        <v>474</v>
      </c>
      <c r="E120" s="589" t="s">
        <v>651</v>
      </c>
      <c r="F120" s="590">
        <v>42704</v>
      </c>
      <c r="G120" s="591">
        <v>11654.5</v>
      </c>
      <c r="H120" s="589" t="s">
        <v>474</v>
      </c>
      <c r="I120" s="589" t="s">
        <v>345</v>
      </c>
      <c r="J120" s="600" t="s">
        <v>10789</v>
      </c>
      <c r="K120" s="590">
        <v>42747</v>
      </c>
      <c r="L120" s="684" t="s">
        <v>71</v>
      </c>
    </row>
    <row r="121" spans="1:14" s="589" customFormat="1" x14ac:dyDescent="0.2">
      <c r="A121" s="589" t="s">
        <v>611</v>
      </c>
      <c r="B121" s="589" t="s">
        <v>687</v>
      </c>
      <c r="C121" s="589" t="s">
        <v>2995</v>
      </c>
      <c r="D121" s="589" t="s">
        <v>689</v>
      </c>
      <c r="E121" s="589" t="s">
        <v>730</v>
      </c>
      <c r="F121" s="590">
        <v>42787</v>
      </c>
      <c r="G121" s="591">
        <v>-92.95</v>
      </c>
      <c r="H121" s="589" t="s">
        <v>474</v>
      </c>
      <c r="I121" s="589" t="s">
        <v>345</v>
      </c>
      <c r="J121" s="600" t="s">
        <v>10789</v>
      </c>
      <c r="K121" s="590">
        <v>42794</v>
      </c>
      <c r="L121" s="684" t="s">
        <v>71</v>
      </c>
    </row>
    <row r="122" spans="1:14" s="589" customFormat="1" x14ac:dyDescent="0.2">
      <c r="A122" s="589" t="s">
        <v>307</v>
      </c>
      <c r="B122" s="589" t="s">
        <v>741</v>
      </c>
      <c r="C122" s="589" t="s">
        <v>638</v>
      </c>
      <c r="D122" s="589" t="s">
        <v>474</v>
      </c>
      <c r="E122" s="589" t="s">
        <v>742</v>
      </c>
      <c r="F122" s="590">
        <v>42709</v>
      </c>
      <c r="G122" s="591">
        <v>3280.4</v>
      </c>
      <c r="H122" s="589" t="s">
        <v>474</v>
      </c>
      <c r="I122" s="589" t="s">
        <v>345</v>
      </c>
      <c r="J122" s="600" t="s">
        <v>10789</v>
      </c>
      <c r="K122" s="590">
        <v>42775</v>
      </c>
      <c r="L122" s="684" t="s">
        <v>71</v>
      </c>
    </row>
    <row r="123" spans="1:14" s="589" customFormat="1" x14ac:dyDescent="0.2">
      <c r="A123" s="589" t="s">
        <v>611</v>
      </c>
      <c r="B123" s="589" t="s">
        <v>687</v>
      </c>
      <c r="C123" s="589" t="s">
        <v>2995</v>
      </c>
      <c r="D123" s="589" t="s">
        <v>689</v>
      </c>
      <c r="E123" s="589" t="s">
        <v>980</v>
      </c>
      <c r="F123" s="590">
        <v>42802</v>
      </c>
      <c r="G123" s="591">
        <v>128.51</v>
      </c>
      <c r="H123" s="589" t="s">
        <v>474</v>
      </c>
      <c r="I123" s="589" t="s">
        <v>345</v>
      </c>
      <c r="J123" s="600" t="s">
        <v>10789</v>
      </c>
      <c r="K123" s="590">
        <v>42817</v>
      </c>
      <c r="L123" s="684" t="s">
        <v>71</v>
      </c>
    </row>
    <row r="124" spans="1:14" s="589" customFormat="1" x14ac:dyDescent="0.2">
      <c r="A124" s="589" t="s">
        <v>611</v>
      </c>
      <c r="B124" s="589" t="s">
        <v>687</v>
      </c>
      <c r="C124" s="589" t="s">
        <v>2995</v>
      </c>
      <c r="D124" s="589" t="s">
        <v>689</v>
      </c>
      <c r="E124" s="589" t="s">
        <v>987</v>
      </c>
      <c r="F124" s="590">
        <v>42802</v>
      </c>
      <c r="G124" s="591">
        <v>91.1</v>
      </c>
      <c r="H124" s="589" t="s">
        <v>474</v>
      </c>
      <c r="I124" s="589" t="s">
        <v>345</v>
      </c>
      <c r="J124" s="600" t="s">
        <v>10789</v>
      </c>
      <c r="K124" s="590">
        <v>42816</v>
      </c>
      <c r="L124" s="684" t="s">
        <v>71</v>
      </c>
    </row>
    <row r="125" spans="1:14" s="589" customFormat="1" x14ac:dyDescent="0.2">
      <c r="A125" s="589" t="s">
        <v>611</v>
      </c>
      <c r="B125" s="589" t="s">
        <v>687</v>
      </c>
      <c r="C125" s="589" t="s">
        <v>2995</v>
      </c>
      <c r="D125" s="589" t="s">
        <v>689</v>
      </c>
      <c r="E125" s="589" t="s">
        <v>988</v>
      </c>
      <c r="F125" s="590">
        <v>42802</v>
      </c>
      <c r="G125" s="591">
        <v>134.62</v>
      </c>
      <c r="H125" s="589" t="s">
        <v>474</v>
      </c>
      <c r="I125" s="589" t="s">
        <v>345</v>
      </c>
      <c r="J125" s="600" t="s">
        <v>10789</v>
      </c>
      <c r="K125" s="590">
        <v>42816</v>
      </c>
      <c r="L125" s="684" t="s">
        <v>71</v>
      </c>
    </row>
    <row r="126" spans="1:14" s="589" customFormat="1" x14ac:dyDescent="0.2">
      <c r="A126" s="589" t="s">
        <v>307</v>
      </c>
      <c r="B126" s="589" t="s">
        <v>5354</v>
      </c>
      <c r="C126" s="589" t="s">
        <v>5355</v>
      </c>
      <c r="D126" s="589" t="s">
        <v>474</v>
      </c>
      <c r="E126" s="589" t="s">
        <v>5356</v>
      </c>
      <c r="F126" s="590">
        <v>42605</v>
      </c>
      <c r="G126" s="591">
        <v>4140</v>
      </c>
      <c r="H126" s="589" t="s">
        <v>474</v>
      </c>
      <c r="I126" s="589" t="s">
        <v>345</v>
      </c>
      <c r="J126" s="600" t="s">
        <v>10789</v>
      </c>
      <c r="K126" s="590">
        <v>42810</v>
      </c>
      <c r="L126" s="684" t="s">
        <v>4</v>
      </c>
    </row>
    <row r="127" spans="1:14" s="589" customFormat="1" x14ac:dyDescent="0.2">
      <c r="A127" s="589" t="s">
        <v>611</v>
      </c>
      <c r="B127" s="589" t="s">
        <v>687</v>
      </c>
      <c r="C127" s="589" t="s">
        <v>2995</v>
      </c>
      <c r="D127" s="589" t="s">
        <v>689</v>
      </c>
      <c r="E127" s="589" t="s">
        <v>1273</v>
      </c>
      <c r="F127" s="590">
        <v>42835</v>
      </c>
      <c r="G127" s="591">
        <v>-140</v>
      </c>
      <c r="H127" s="589" t="s">
        <v>474</v>
      </c>
      <c r="I127" s="589" t="s">
        <v>345</v>
      </c>
      <c r="J127" s="600" t="s">
        <v>10789</v>
      </c>
      <c r="K127" s="590">
        <v>42836</v>
      </c>
      <c r="L127" s="684" t="s">
        <v>71</v>
      </c>
    </row>
    <row r="128" spans="1:14" s="589" customFormat="1" x14ac:dyDescent="0.2">
      <c r="A128" s="589" t="s">
        <v>611</v>
      </c>
      <c r="B128" s="589" t="s">
        <v>687</v>
      </c>
      <c r="C128" s="589" t="s">
        <v>2995</v>
      </c>
      <c r="D128" s="589" t="s">
        <v>689</v>
      </c>
      <c r="E128" s="589" t="s">
        <v>2676</v>
      </c>
      <c r="F128" s="590">
        <v>42885</v>
      </c>
      <c r="G128" s="591">
        <v>1161.01</v>
      </c>
      <c r="H128" s="589" t="s">
        <v>474</v>
      </c>
      <c r="I128" s="589" t="s">
        <v>345</v>
      </c>
      <c r="J128" s="600" t="s">
        <v>10789</v>
      </c>
      <c r="K128" s="590">
        <v>42886</v>
      </c>
      <c r="L128" s="684" t="s">
        <v>71</v>
      </c>
    </row>
    <row r="129" spans="1:13" s="589" customFormat="1" x14ac:dyDescent="0.2">
      <c r="A129" s="589" t="s">
        <v>307</v>
      </c>
      <c r="B129" s="589" t="s">
        <v>1841</v>
      </c>
      <c r="C129" s="589" t="s">
        <v>1842</v>
      </c>
      <c r="D129" s="589" t="s">
        <v>474</v>
      </c>
      <c r="E129" s="589" t="s">
        <v>1843</v>
      </c>
      <c r="F129" s="590">
        <v>42716</v>
      </c>
      <c r="G129" s="591">
        <v>8604.75</v>
      </c>
      <c r="H129" s="589" t="s">
        <v>474</v>
      </c>
      <c r="I129" s="589" t="s">
        <v>345</v>
      </c>
      <c r="J129" s="600" t="s">
        <v>10789</v>
      </c>
      <c r="K129" s="590">
        <v>42870</v>
      </c>
      <c r="L129" s="684" t="s">
        <v>71</v>
      </c>
    </row>
    <row r="130" spans="1:13" s="589" customFormat="1" x14ac:dyDescent="0.2">
      <c r="A130" s="589" t="s">
        <v>307</v>
      </c>
      <c r="B130" s="589" t="s">
        <v>1841</v>
      </c>
      <c r="C130" s="589" t="s">
        <v>1842</v>
      </c>
      <c r="D130" s="589" t="s">
        <v>474</v>
      </c>
      <c r="E130" s="589" t="s">
        <v>1844</v>
      </c>
      <c r="F130" s="590">
        <v>42656</v>
      </c>
      <c r="G130" s="591">
        <v>491.7</v>
      </c>
      <c r="H130" s="589" t="s">
        <v>474</v>
      </c>
      <c r="I130" s="589" t="s">
        <v>345</v>
      </c>
      <c r="J130" s="600" t="s">
        <v>10789</v>
      </c>
      <c r="K130" s="590">
        <v>42872</v>
      </c>
      <c r="L130" s="684" t="s">
        <v>71</v>
      </c>
    </row>
    <row r="131" spans="1:13" s="589" customFormat="1" x14ac:dyDescent="0.2">
      <c r="A131" s="589" t="s">
        <v>611</v>
      </c>
      <c r="B131" s="589" t="s">
        <v>687</v>
      </c>
      <c r="C131" s="589" t="s">
        <v>2995</v>
      </c>
      <c r="D131" s="589" t="s">
        <v>689</v>
      </c>
      <c r="E131" s="589" t="s">
        <v>1957</v>
      </c>
      <c r="F131" s="590">
        <v>42886</v>
      </c>
      <c r="G131" s="591">
        <v>593.04999999999995</v>
      </c>
      <c r="H131" s="589" t="s">
        <v>474</v>
      </c>
      <c r="I131" s="589" t="s">
        <v>345</v>
      </c>
      <c r="J131" s="600" t="s">
        <v>10789</v>
      </c>
      <c r="K131" s="590">
        <v>42887</v>
      </c>
      <c r="L131" s="589" t="s">
        <v>71</v>
      </c>
    </row>
    <row r="132" spans="1:13" s="589" customFormat="1" x14ac:dyDescent="0.2">
      <c r="A132" s="589" t="s">
        <v>611</v>
      </c>
      <c r="B132" s="589" t="s">
        <v>687</v>
      </c>
      <c r="C132" s="589" t="s">
        <v>2995</v>
      </c>
      <c r="D132" s="589" t="s">
        <v>689</v>
      </c>
      <c r="E132" s="589" t="s">
        <v>2025</v>
      </c>
      <c r="F132" s="590">
        <v>42887</v>
      </c>
      <c r="G132" s="591">
        <v>254.51</v>
      </c>
      <c r="H132" s="589" t="s">
        <v>474</v>
      </c>
      <c r="I132" s="589" t="s">
        <v>345</v>
      </c>
      <c r="J132" s="600" t="s">
        <v>10789</v>
      </c>
      <c r="K132" s="590">
        <v>42888</v>
      </c>
      <c r="L132" s="589" t="s">
        <v>71</v>
      </c>
    </row>
    <row r="133" spans="1:13" s="589" customFormat="1" x14ac:dyDescent="0.2">
      <c r="A133" s="589" t="s">
        <v>611</v>
      </c>
      <c r="B133" s="589" t="s">
        <v>687</v>
      </c>
      <c r="C133" s="589" t="s">
        <v>2995</v>
      </c>
      <c r="D133" s="589" t="s">
        <v>689</v>
      </c>
      <c r="E133" s="589" t="s">
        <v>1875</v>
      </c>
      <c r="F133" s="590">
        <v>42900</v>
      </c>
      <c r="G133" s="591">
        <v>-198.52</v>
      </c>
      <c r="H133" s="589" t="s">
        <v>474</v>
      </c>
      <c r="I133" s="589" t="s">
        <v>345</v>
      </c>
      <c r="J133" s="600" t="s">
        <v>10789</v>
      </c>
      <c r="K133" s="590">
        <v>42901</v>
      </c>
      <c r="L133" s="589" t="s">
        <v>71</v>
      </c>
    </row>
    <row r="134" spans="1:13" s="589" customFormat="1" x14ac:dyDescent="0.2">
      <c r="A134" s="589" t="s">
        <v>611</v>
      </c>
      <c r="B134" s="589" t="s">
        <v>687</v>
      </c>
      <c r="C134" s="589" t="s">
        <v>2995</v>
      </c>
      <c r="D134" s="589" t="s">
        <v>689</v>
      </c>
      <c r="E134" s="589" t="s">
        <v>1941</v>
      </c>
      <c r="F134" s="590">
        <v>42901</v>
      </c>
      <c r="G134" s="591">
        <v>117.11</v>
      </c>
      <c r="H134" s="589" t="s">
        <v>474</v>
      </c>
      <c r="I134" s="589" t="s">
        <v>345</v>
      </c>
      <c r="J134" s="600" t="s">
        <v>10789</v>
      </c>
      <c r="K134" s="590">
        <v>42902</v>
      </c>
      <c r="L134" s="589" t="s">
        <v>71</v>
      </c>
    </row>
    <row r="135" spans="1:13" s="589" customFormat="1" x14ac:dyDescent="0.2">
      <c r="A135" s="589" t="s">
        <v>611</v>
      </c>
      <c r="B135" s="589" t="s">
        <v>687</v>
      </c>
      <c r="C135" s="589" t="s">
        <v>2995</v>
      </c>
      <c r="D135" s="589" t="s">
        <v>689</v>
      </c>
      <c r="E135" s="589" t="s">
        <v>1942</v>
      </c>
      <c r="F135" s="590">
        <v>42901</v>
      </c>
      <c r="G135" s="591">
        <v>77.02</v>
      </c>
      <c r="H135" s="589" t="s">
        <v>474</v>
      </c>
      <c r="I135" s="589" t="s">
        <v>345</v>
      </c>
      <c r="J135" s="600" t="s">
        <v>10789</v>
      </c>
      <c r="K135" s="590">
        <v>42902</v>
      </c>
      <c r="L135" s="589" t="s">
        <v>71</v>
      </c>
    </row>
    <row r="136" spans="1:13" s="589" customFormat="1" x14ac:dyDescent="0.2">
      <c r="A136" s="589" t="s">
        <v>307</v>
      </c>
      <c r="B136" s="589" t="s">
        <v>2070</v>
      </c>
      <c r="C136" s="589" t="s">
        <v>2071</v>
      </c>
      <c r="D136" s="589" t="s">
        <v>474</v>
      </c>
      <c r="E136" s="589" t="s">
        <v>2072</v>
      </c>
      <c r="F136" s="590">
        <v>42653</v>
      </c>
      <c r="G136" s="591">
        <v>7819.1</v>
      </c>
      <c r="H136" s="589" t="s">
        <v>474</v>
      </c>
      <c r="I136" s="589" t="s">
        <v>345</v>
      </c>
      <c r="J136" s="600" t="s">
        <v>10789</v>
      </c>
      <c r="K136" s="590">
        <v>42906</v>
      </c>
      <c r="L136" s="589" t="s">
        <v>71</v>
      </c>
    </row>
    <row r="137" spans="1:13" s="589" customFormat="1" x14ac:dyDescent="0.2">
      <c r="A137" s="589" t="s">
        <v>611</v>
      </c>
      <c r="B137" s="589" t="s">
        <v>687</v>
      </c>
      <c r="C137" s="589" t="s">
        <v>2995</v>
      </c>
      <c r="D137" s="589" t="s">
        <v>689</v>
      </c>
      <c r="E137" s="589" t="s">
        <v>1893</v>
      </c>
      <c r="F137" s="590">
        <v>42914</v>
      </c>
      <c r="G137" s="591">
        <v>2354.2600000000002</v>
      </c>
      <c r="H137" s="589" t="s">
        <v>474</v>
      </c>
      <c r="I137" s="589" t="s">
        <v>345</v>
      </c>
      <c r="J137" s="600" t="s">
        <v>10789</v>
      </c>
      <c r="K137" s="590">
        <v>42915</v>
      </c>
      <c r="L137" s="589" t="s">
        <v>71</v>
      </c>
    </row>
    <row r="138" spans="1:13" s="589" customFormat="1" x14ac:dyDescent="0.2">
      <c r="A138" s="589" t="s">
        <v>611</v>
      </c>
      <c r="B138" s="589" t="s">
        <v>687</v>
      </c>
      <c r="C138" s="589" t="s">
        <v>2995</v>
      </c>
      <c r="D138" s="589" t="s">
        <v>689</v>
      </c>
      <c r="E138" s="589" t="s">
        <v>2352</v>
      </c>
      <c r="F138" s="590">
        <v>42912</v>
      </c>
      <c r="G138" s="591">
        <v>82.95</v>
      </c>
      <c r="H138" s="589" t="s">
        <v>474</v>
      </c>
      <c r="I138" s="589" t="s">
        <v>345</v>
      </c>
      <c r="J138" s="600" t="s">
        <v>10789</v>
      </c>
      <c r="K138" s="590">
        <v>42942</v>
      </c>
      <c r="L138" s="589" t="s">
        <v>4</v>
      </c>
    </row>
    <row r="139" spans="1:13" s="589" customFormat="1" x14ac:dyDescent="0.2">
      <c r="A139" s="589" t="s">
        <v>611</v>
      </c>
      <c r="B139" s="589" t="s">
        <v>687</v>
      </c>
      <c r="C139" s="589" t="s">
        <v>2995</v>
      </c>
      <c r="D139" s="589" t="s">
        <v>689</v>
      </c>
      <c r="E139" s="589" t="s">
        <v>2993</v>
      </c>
      <c r="F139" s="590">
        <v>42993</v>
      </c>
      <c r="G139" s="591">
        <v>-82.33</v>
      </c>
      <c r="H139" s="589" t="s">
        <v>474</v>
      </c>
      <c r="I139" s="589" t="s">
        <v>345</v>
      </c>
      <c r="J139" s="600" t="s">
        <v>10789</v>
      </c>
      <c r="K139" s="590">
        <v>42994</v>
      </c>
      <c r="L139" s="589" t="s">
        <v>71</v>
      </c>
    </row>
    <row r="140" spans="1:13" s="589" customFormat="1" x14ac:dyDescent="0.2">
      <c r="A140" s="589" t="s">
        <v>87</v>
      </c>
      <c r="B140" s="589" t="s">
        <v>511</v>
      </c>
      <c r="C140" s="589" t="s">
        <v>512</v>
      </c>
      <c r="D140" s="589" t="s">
        <v>513</v>
      </c>
      <c r="E140" s="589" t="s">
        <v>510</v>
      </c>
      <c r="F140" s="590">
        <v>41967</v>
      </c>
      <c r="G140" s="604">
        <v>2040.67</v>
      </c>
      <c r="H140" s="589" t="s">
        <v>474</v>
      </c>
      <c r="I140" s="589" t="s">
        <v>514</v>
      </c>
      <c r="J140" s="600" t="s">
        <v>10790</v>
      </c>
      <c r="K140" s="590">
        <v>42719</v>
      </c>
      <c r="L140" s="684" t="s">
        <v>71</v>
      </c>
      <c r="M140" s="589" t="s">
        <v>474</v>
      </c>
    </row>
    <row r="141" spans="1:13" s="589" customFormat="1" x14ac:dyDescent="0.2">
      <c r="A141" s="589" t="s">
        <v>611</v>
      </c>
      <c r="B141" s="589" t="s">
        <v>687</v>
      </c>
      <c r="C141" s="589" t="s">
        <v>2995</v>
      </c>
      <c r="D141" s="589" t="s">
        <v>689</v>
      </c>
      <c r="E141" s="589" t="s">
        <v>1239</v>
      </c>
      <c r="F141" s="590">
        <v>42843</v>
      </c>
      <c r="G141" s="591">
        <v>-166.65</v>
      </c>
      <c r="H141" s="589" t="s">
        <v>474</v>
      </c>
      <c r="I141" s="589" t="s">
        <v>156</v>
      </c>
      <c r="J141" s="600" t="s">
        <v>10791</v>
      </c>
      <c r="K141" s="590">
        <v>42844</v>
      </c>
      <c r="L141" s="684" t="s">
        <v>4</v>
      </c>
    </row>
    <row r="142" spans="1:13" s="589" customFormat="1" x14ac:dyDescent="0.2">
      <c r="A142" s="589" t="s">
        <v>611</v>
      </c>
      <c r="B142" s="589" t="s">
        <v>687</v>
      </c>
      <c r="C142" s="589" t="s">
        <v>2995</v>
      </c>
      <c r="D142" s="589" t="s">
        <v>689</v>
      </c>
      <c r="E142" s="589" t="s">
        <v>2351</v>
      </c>
      <c r="F142" s="590">
        <v>42916</v>
      </c>
      <c r="G142" s="591">
        <v>660</v>
      </c>
      <c r="H142" s="589" t="s">
        <v>474</v>
      </c>
      <c r="I142" s="589" t="s">
        <v>156</v>
      </c>
      <c r="J142" s="600" t="s">
        <v>10791</v>
      </c>
      <c r="K142" s="590">
        <v>42917</v>
      </c>
      <c r="L142" s="589" t="s">
        <v>71</v>
      </c>
    </row>
    <row r="143" spans="1:13" s="589" customFormat="1" x14ac:dyDescent="0.2">
      <c r="A143" s="589" t="s">
        <v>611</v>
      </c>
      <c r="B143" s="589" t="s">
        <v>687</v>
      </c>
      <c r="C143" s="589" t="s">
        <v>2995</v>
      </c>
      <c r="D143" s="589" t="s">
        <v>689</v>
      </c>
      <c r="E143" s="589" t="s">
        <v>2290</v>
      </c>
      <c r="F143" s="590">
        <v>42944</v>
      </c>
      <c r="G143" s="591">
        <v>145</v>
      </c>
      <c r="H143" s="589" t="s">
        <v>474</v>
      </c>
      <c r="I143" s="589" t="s">
        <v>156</v>
      </c>
      <c r="J143" s="600" t="s">
        <v>10791</v>
      </c>
      <c r="K143" s="590">
        <v>42945</v>
      </c>
      <c r="L143" s="589" t="s">
        <v>71</v>
      </c>
    </row>
    <row r="144" spans="1:13" s="589" customFormat="1" ht="14.25" customHeight="1" x14ac:dyDescent="0.2">
      <c r="A144" s="589" t="s">
        <v>611</v>
      </c>
      <c r="B144" s="589" t="s">
        <v>687</v>
      </c>
      <c r="C144" s="589" t="s">
        <v>2995</v>
      </c>
      <c r="D144" s="589" t="s">
        <v>689</v>
      </c>
      <c r="E144" s="589" t="s">
        <v>2637</v>
      </c>
      <c r="F144" s="590">
        <v>42948</v>
      </c>
      <c r="G144" s="591">
        <v>254.8</v>
      </c>
      <c r="H144" s="589" t="s">
        <v>474</v>
      </c>
      <c r="I144" s="589" t="s">
        <v>156</v>
      </c>
      <c r="J144" s="600" t="s">
        <v>10791</v>
      </c>
      <c r="K144" s="590">
        <v>42949</v>
      </c>
      <c r="L144" s="589" t="s">
        <v>71</v>
      </c>
    </row>
    <row r="145" spans="1:12" s="589" customFormat="1" x14ac:dyDescent="0.2">
      <c r="A145" s="589" t="s">
        <v>611</v>
      </c>
      <c r="B145" s="589" t="s">
        <v>687</v>
      </c>
      <c r="C145" s="589" t="s">
        <v>2995</v>
      </c>
      <c r="D145" s="589" t="s">
        <v>689</v>
      </c>
      <c r="E145" s="589" t="s">
        <v>2771</v>
      </c>
      <c r="F145" s="590">
        <v>42993</v>
      </c>
      <c r="G145" s="591">
        <v>227.77</v>
      </c>
      <c r="H145" s="589" t="s">
        <v>474</v>
      </c>
      <c r="I145" s="589" t="s">
        <v>156</v>
      </c>
      <c r="J145" s="600" t="s">
        <v>10791</v>
      </c>
      <c r="K145" s="590">
        <v>42994</v>
      </c>
      <c r="L145" s="589" t="s">
        <v>71</v>
      </c>
    </row>
    <row r="146" spans="1:12" s="589" customFormat="1" x14ac:dyDescent="0.2">
      <c r="A146" s="589" t="s">
        <v>611</v>
      </c>
      <c r="B146" s="589" t="s">
        <v>687</v>
      </c>
      <c r="C146" s="589" t="s">
        <v>2995</v>
      </c>
      <c r="D146" s="589" t="s">
        <v>689</v>
      </c>
      <c r="E146" s="589" t="s">
        <v>2839</v>
      </c>
      <c r="F146" s="590">
        <v>42993</v>
      </c>
      <c r="G146" s="591">
        <v>99</v>
      </c>
      <c r="H146" s="589" t="s">
        <v>474</v>
      </c>
      <c r="I146" s="589" t="s">
        <v>156</v>
      </c>
      <c r="J146" s="600" t="s">
        <v>10791</v>
      </c>
      <c r="K146" s="590">
        <v>42994</v>
      </c>
      <c r="L146" s="589" t="s">
        <v>71</v>
      </c>
    </row>
    <row r="147" spans="1:12" s="589" customFormat="1" x14ac:dyDescent="0.2">
      <c r="A147" s="589" t="s">
        <v>611</v>
      </c>
      <c r="B147" s="589" t="s">
        <v>687</v>
      </c>
      <c r="C147" s="589" t="s">
        <v>2995</v>
      </c>
      <c r="D147" s="589" t="s">
        <v>689</v>
      </c>
      <c r="E147" s="589" t="s">
        <v>2743</v>
      </c>
      <c r="F147" s="590">
        <v>43000</v>
      </c>
      <c r="G147" s="591">
        <v>115.94</v>
      </c>
      <c r="H147" s="589" t="s">
        <v>474</v>
      </c>
      <c r="I147" s="589" t="s">
        <v>156</v>
      </c>
      <c r="J147" s="600" t="s">
        <v>10791</v>
      </c>
      <c r="K147" s="590">
        <v>43001</v>
      </c>
      <c r="L147" s="589" t="s">
        <v>71</v>
      </c>
    </row>
    <row r="148" spans="1:12" s="589" customFormat="1" x14ac:dyDescent="0.2">
      <c r="A148" s="589" t="s">
        <v>307</v>
      </c>
      <c r="B148" s="589" t="s">
        <v>652</v>
      </c>
      <c r="C148" s="589" t="s">
        <v>653</v>
      </c>
      <c r="D148" s="589" t="s">
        <v>654</v>
      </c>
      <c r="E148" s="589" t="s">
        <v>655</v>
      </c>
      <c r="F148" s="590">
        <v>42370</v>
      </c>
      <c r="G148" s="591">
        <v>500</v>
      </c>
      <c r="H148" s="589" t="s">
        <v>474</v>
      </c>
      <c r="I148" s="589" t="s">
        <v>571</v>
      </c>
      <c r="J148" s="600" t="s">
        <v>10792</v>
      </c>
      <c r="K148" s="590">
        <v>42753</v>
      </c>
      <c r="L148" s="684" t="s">
        <v>71</v>
      </c>
    </row>
    <row r="149" spans="1:12" s="589" customFormat="1" x14ac:dyDescent="0.2">
      <c r="A149" s="589" t="s">
        <v>174</v>
      </c>
      <c r="B149" s="589" t="s">
        <v>88</v>
      </c>
      <c r="C149" s="589" t="s">
        <v>89</v>
      </c>
      <c r="D149" s="589" t="s">
        <v>90</v>
      </c>
      <c r="E149" s="589" t="s">
        <v>744</v>
      </c>
      <c r="F149" s="590">
        <v>42353</v>
      </c>
      <c r="G149" s="591">
        <v>102.73</v>
      </c>
      <c r="H149" s="589" t="s">
        <v>745</v>
      </c>
      <c r="I149" s="589" t="s">
        <v>746</v>
      </c>
      <c r="J149" s="600" t="s">
        <v>10793</v>
      </c>
      <c r="K149" s="590">
        <v>42780</v>
      </c>
      <c r="L149" s="684" t="s">
        <v>71</v>
      </c>
    </row>
    <row r="150" spans="1:12" s="589" customFormat="1" x14ac:dyDescent="0.2">
      <c r="A150" s="589" t="s">
        <v>611</v>
      </c>
      <c r="B150" s="589" t="s">
        <v>2430</v>
      </c>
      <c r="C150" s="589" t="s">
        <v>2431</v>
      </c>
      <c r="D150" s="589" t="s">
        <v>2432</v>
      </c>
      <c r="E150" s="589" t="s">
        <v>2433</v>
      </c>
      <c r="F150" s="590">
        <v>42936</v>
      </c>
      <c r="G150" s="591">
        <v>363</v>
      </c>
      <c r="H150" s="589" t="s">
        <v>474</v>
      </c>
      <c r="I150" s="589" t="s">
        <v>2434</v>
      </c>
      <c r="J150" s="600" t="s">
        <v>10794</v>
      </c>
      <c r="K150" s="590">
        <v>42937</v>
      </c>
      <c r="L150" s="589" t="s">
        <v>71</v>
      </c>
    </row>
    <row r="151" spans="1:12" s="589" customFormat="1" x14ac:dyDescent="0.2">
      <c r="A151" s="589" t="s">
        <v>307</v>
      </c>
      <c r="B151" s="589" t="s">
        <v>2982</v>
      </c>
      <c r="C151" s="589" t="s">
        <v>2983</v>
      </c>
      <c r="D151" s="589" t="s">
        <v>2984</v>
      </c>
      <c r="E151" s="589" t="s">
        <v>2985</v>
      </c>
      <c r="F151" s="590">
        <v>42565</v>
      </c>
      <c r="G151" s="591">
        <v>3800</v>
      </c>
      <c r="H151" s="589" t="s">
        <v>474</v>
      </c>
      <c r="I151" s="589" t="s">
        <v>2647</v>
      </c>
      <c r="J151" s="600" t="s">
        <v>10795</v>
      </c>
      <c r="K151" s="590">
        <v>42996</v>
      </c>
      <c r="L151" s="589" t="s">
        <v>71</v>
      </c>
    </row>
    <row r="152" spans="1:12" s="589" customFormat="1" x14ac:dyDescent="0.2">
      <c r="A152" s="589" t="s">
        <v>611</v>
      </c>
      <c r="B152" s="589" t="s">
        <v>687</v>
      </c>
      <c r="C152" s="589" t="s">
        <v>2995</v>
      </c>
      <c r="D152" s="589" t="s">
        <v>689</v>
      </c>
      <c r="E152" s="589" t="s">
        <v>1646</v>
      </c>
      <c r="F152" s="590">
        <v>42880</v>
      </c>
      <c r="G152" s="591">
        <v>224.14</v>
      </c>
      <c r="H152" s="589" t="s">
        <v>474</v>
      </c>
      <c r="I152" s="589" t="s">
        <v>3819</v>
      </c>
      <c r="J152" s="600" t="s">
        <v>10796</v>
      </c>
      <c r="K152" s="590">
        <v>42881</v>
      </c>
      <c r="L152" s="684" t="s">
        <v>71</v>
      </c>
    </row>
    <row r="153" spans="1:12" s="589" customFormat="1" x14ac:dyDescent="0.2">
      <c r="A153" s="589" t="s">
        <v>307</v>
      </c>
      <c r="B153" s="589" t="s">
        <v>670</v>
      </c>
      <c r="C153" s="589" t="s">
        <v>671</v>
      </c>
      <c r="D153" s="589" t="s">
        <v>672</v>
      </c>
      <c r="E153" s="589" t="s">
        <v>743</v>
      </c>
      <c r="F153" s="590">
        <v>42674</v>
      </c>
      <c r="G153" s="591">
        <v>64.94</v>
      </c>
      <c r="H153" s="589" t="s">
        <v>474</v>
      </c>
      <c r="I153" s="589" t="s">
        <v>757</v>
      </c>
      <c r="J153" s="600" t="s">
        <v>10797</v>
      </c>
      <c r="K153" s="590">
        <v>42793</v>
      </c>
      <c r="L153" s="684" t="s">
        <v>71</v>
      </c>
    </row>
    <row r="154" spans="1:12" s="589" customFormat="1" x14ac:dyDescent="0.2">
      <c r="A154" s="589" t="s">
        <v>174</v>
      </c>
      <c r="B154" s="589" t="s">
        <v>220</v>
      </c>
      <c r="C154" s="589" t="s">
        <v>221</v>
      </c>
      <c r="D154" s="589" t="s">
        <v>222</v>
      </c>
      <c r="E154" s="589" t="s">
        <v>321</v>
      </c>
      <c r="F154" s="590">
        <v>42369</v>
      </c>
      <c r="G154" s="591">
        <v>79.959999999999994</v>
      </c>
      <c r="H154" s="589" t="s">
        <v>474</v>
      </c>
      <c r="I154" s="589" t="s">
        <v>314</v>
      </c>
      <c r="J154" s="600" t="s">
        <v>10798</v>
      </c>
      <c r="K154" s="590">
        <v>42381</v>
      </c>
      <c r="L154" s="684" t="s">
        <v>71</v>
      </c>
    </row>
    <row r="155" spans="1:12" s="589" customFormat="1" x14ac:dyDescent="0.2">
      <c r="A155" s="589" t="s">
        <v>307</v>
      </c>
      <c r="B155" s="589" t="s">
        <v>220</v>
      </c>
      <c r="C155" s="589" t="s">
        <v>221</v>
      </c>
      <c r="D155" s="589" t="s">
        <v>222</v>
      </c>
      <c r="E155" s="589" t="s">
        <v>2097</v>
      </c>
      <c r="F155" s="590">
        <v>42451</v>
      </c>
      <c r="G155" s="591">
        <v>-79.959999999999994</v>
      </c>
      <c r="H155" s="589" t="s">
        <v>474</v>
      </c>
      <c r="I155" s="589" t="s">
        <v>314</v>
      </c>
      <c r="J155" s="600" t="s">
        <v>10798</v>
      </c>
      <c r="K155" s="590">
        <v>42461</v>
      </c>
      <c r="L155" s="684" t="s">
        <v>4</v>
      </c>
    </row>
    <row r="156" spans="1:12" s="589" customFormat="1" x14ac:dyDescent="0.2">
      <c r="A156" s="589" t="s">
        <v>307</v>
      </c>
      <c r="B156" s="589" t="s">
        <v>220</v>
      </c>
      <c r="C156" s="589" t="s">
        <v>221</v>
      </c>
      <c r="D156" s="589" t="s">
        <v>222</v>
      </c>
      <c r="E156" s="589" t="s">
        <v>650</v>
      </c>
      <c r="F156" s="590">
        <v>42735</v>
      </c>
      <c r="G156" s="591">
        <v>60.14</v>
      </c>
      <c r="H156" s="589" t="s">
        <v>474</v>
      </c>
      <c r="I156" s="589" t="s">
        <v>314</v>
      </c>
      <c r="J156" s="600" t="s">
        <v>10798</v>
      </c>
      <c r="K156" s="590">
        <v>42747</v>
      </c>
      <c r="L156" s="684" t="s">
        <v>71</v>
      </c>
    </row>
    <row r="157" spans="1:12" s="589" customFormat="1" x14ac:dyDescent="0.2">
      <c r="A157" s="589" t="s">
        <v>611</v>
      </c>
      <c r="B157" s="589" t="s">
        <v>687</v>
      </c>
      <c r="C157" s="589" t="s">
        <v>2995</v>
      </c>
      <c r="D157" s="589" t="s">
        <v>689</v>
      </c>
      <c r="E157" s="589" t="s">
        <v>5341</v>
      </c>
      <c r="F157" s="590">
        <v>42786</v>
      </c>
      <c r="G157" s="591">
        <v>97.85</v>
      </c>
      <c r="H157" s="589" t="s">
        <v>474</v>
      </c>
      <c r="I157" s="589" t="s">
        <v>675</v>
      </c>
      <c r="J157" s="600" t="s">
        <v>10799</v>
      </c>
      <c r="K157" s="590">
        <v>42794</v>
      </c>
      <c r="L157" s="684" t="s">
        <v>4</v>
      </c>
    </row>
    <row r="158" spans="1:12" s="589" customFormat="1" x14ac:dyDescent="0.2">
      <c r="A158" s="589" t="s">
        <v>611</v>
      </c>
      <c r="B158" s="589" t="s">
        <v>687</v>
      </c>
      <c r="C158" s="589" t="s">
        <v>2995</v>
      </c>
      <c r="D158" s="589" t="s">
        <v>689</v>
      </c>
      <c r="E158" s="589" t="s">
        <v>2245</v>
      </c>
      <c r="F158" s="590">
        <v>42933</v>
      </c>
      <c r="G158" s="591">
        <v>925.1</v>
      </c>
      <c r="H158" s="589" t="s">
        <v>474</v>
      </c>
      <c r="I158" s="589" t="s">
        <v>338</v>
      </c>
      <c r="J158" s="600" t="s">
        <v>10800</v>
      </c>
      <c r="K158" s="590">
        <v>42934</v>
      </c>
      <c r="L158" s="589" t="s">
        <v>4</v>
      </c>
    </row>
    <row r="159" spans="1:12" s="589" customFormat="1" x14ac:dyDescent="0.2">
      <c r="A159" s="589" t="s">
        <v>611</v>
      </c>
      <c r="B159" s="589" t="s">
        <v>687</v>
      </c>
      <c r="C159" s="589" t="s">
        <v>2995</v>
      </c>
      <c r="D159" s="589" t="s">
        <v>689</v>
      </c>
      <c r="E159" s="589" t="s">
        <v>2562</v>
      </c>
      <c r="F159" s="590">
        <v>42951</v>
      </c>
      <c r="G159" s="591">
        <v>-361.92</v>
      </c>
      <c r="H159" s="589" t="s">
        <v>474</v>
      </c>
      <c r="I159" s="589" t="s">
        <v>338</v>
      </c>
      <c r="J159" s="600" t="s">
        <v>10800</v>
      </c>
      <c r="K159" s="590">
        <v>42952</v>
      </c>
      <c r="L159" s="589" t="s">
        <v>4</v>
      </c>
    </row>
    <row r="160" spans="1:12" s="589" customFormat="1" x14ac:dyDescent="0.2">
      <c r="A160" s="589" t="s">
        <v>611</v>
      </c>
      <c r="B160" s="589" t="s">
        <v>81</v>
      </c>
      <c r="C160" s="589" t="s">
        <v>82</v>
      </c>
      <c r="D160" s="589" t="s">
        <v>83</v>
      </c>
      <c r="E160" s="589" t="s">
        <v>2491</v>
      </c>
      <c r="F160" s="590">
        <v>42916</v>
      </c>
      <c r="G160" s="591">
        <v>21.78</v>
      </c>
      <c r="H160" s="589" t="s">
        <v>474</v>
      </c>
      <c r="I160" s="589" t="s">
        <v>2492</v>
      </c>
      <c r="J160" s="600" t="s">
        <v>10801</v>
      </c>
      <c r="K160" s="590">
        <v>42921</v>
      </c>
      <c r="L160" s="589" t="s">
        <v>71</v>
      </c>
    </row>
    <row r="161" spans="1:14" s="589" customFormat="1" x14ac:dyDescent="0.2">
      <c r="A161" s="584" t="s">
        <v>174</v>
      </c>
      <c r="B161" s="584" t="s">
        <v>274</v>
      </c>
      <c r="C161" s="584" t="s">
        <v>275</v>
      </c>
      <c r="D161" s="584" t="s">
        <v>276</v>
      </c>
      <c r="E161" s="584" t="s">
        <v>277</v>
      </c>
      <c r="F161" s="586">
        <v>42212</v>
      </c>
      <c r="G161" s="572">
        <v>80</v>
      </c>
      <c r="H161" s="584"/>
      <c r="I161" s="584" t="s">
        <v>104</v>
      </c>
      <c r="J161" s="584" t="s">
        <v>10802</v>
      </c>
      <c r="K161" s="586">
        <v>42249</v>
      </c>
      <c r="L161" s="683" t="s">
        <v>71</v>
      </c>
      <c r="M161" s="313"/>
      <c r="N161" s="313"/>
    </row>
    <row r="162" spans="1:14" s="589" customFormat="1" x14ac:dyDescent="0.2">
      <c r="A162" s="589" t="s">
        <v>307</v>
      </c>
      <c r="B162" s="589" t="s">
        <v>315</v>
      </c>
      <c r="C162" s="589" t="s">
        <v>316</v>
      </c>
      <c r="D162" s="589" t="s">
        <v>474</v>
      </c>
      <c r="E162" s="589" t="s">
        <v>317</v>
      </c>
      <c r="F162" s="590">
        <v>42374</v>
      </c>
      <c r="G162" s="591">
        <v>38.380000000000003</v>
      </c>
      <c r="H162" s="589" t="s">
        <v>474</v>
      </c>
      <c r="I162" s="589" t="s">
        <v>104</v>
      </c>
      <c r="J162" s="584" t="s">
        <v>10802</v>
      </c>
      <c r="K162" s="590">
        <v>42387</v>
      </c>
      <c r="L162" s="684" t="s">
        <v>71</v>
      </c>
    </row>
    <row r="163" spans="1:14" s="589" customFormat="1" x14ac:dyDescent="0.2">
      <c r="A163" s="589" t="s">
        <v>174</v>
      </c>
      <c r="B163" s="589" t="s">
        <v>322</v>
      </c>
      <c r="C163" s="589" t="s">
        <v>323</v>
      </c>
      <c r="D163" s="589" t="s">
        <v>474</v>
      </c>
      <c r="E163" s="589" t="s">
        <v>324</v>
      </c>
      <c r="F163" s="590">
        <v>42296</v>
      </c>
      <c r="G163" s="591">
        <v>609.29</v>
      </c>
      <c r="H163" s="589" t="s">
        <v>474</v>
      </c>
      <c r="I163" s="589" t="s">
        <v>104</v>
      </c>
      <c r="J163" s="584" t="s">
        <v>10802</v>
      </c>
      <c r="K163" s="590">
        <v>42389</v>
      </c>
      <c r="L163" s="684" t="s">
        <v>71</v>
      </c>
    </row>
    <row r="164" spans="1:14" s="589" customFormat="1" x14ac:dyDescent="0.2">
      <c r="A164" s="589" t="s">
        <v>307</v>
      </c>
      <c r="B164" s="589" t="s">
        <v>128</v>
      </c>
      <c r="C164" s="589" t="s">
        <v>300</v>
      </c>
      <c r="D164" s="589" t="s">
        <v>474</v>
      </c>
      <c r="E164" s="589" t="s">
        <v>444</v>
      </c>
      <c r="F164" s="590">
        <v>42572</v>
      </c>
      <c r="G164" s="591">
        <v>142.24</v>
      </c>
      <c r="H164" s="589" t="s">
        <v>474</v>
      </c>
      <c r="I164" s="589" t="s">
        <v>104</v>
      </c>
      <c r="J164" s="584" t="s">
        <v>10802</v>
      </c>
      <c r="K164" s="590">
        <v>42576</v>
      </c>
      <c r="L164" s="684" t="s">
        <v>71</v>
      </c>
    </row>
    <row r="165" spans="1:14" s="589" customFormat="1" x14ac:dyDescent="0.2">
      <c r="A165" s="589" t="s">
        <v>307</v>
      </c>
      <c r="B165" s="589" t="s">
        <v>384</v>
      </c>
      <c r="C165" s="589" t="s">
        <v>1853</v>
      </c>
      <c r="D165" s="589" t="s">
        <v>385</v>
      </c>
      <c r="E165" s="589" t="s">
        <v>482</v>
      </c>
      <c r="F165" s="590">
        <v>42643</v>
      </c>
      <c r="G165" s="591">
        <v>31.8</v>
      </c>
      <c r="H165" s="589" t="s">
        <v>474</v>
      </c>
      <c r="I165" s="589" t="s">
        <v>104</v>
      </c>
      <c r="J165" s="584" t="s">
        <v>10802</v>
      </c>
      <c r="K165" s="590">
        <v>42654</v>
      </c>
      <c r="L165" s="684" t="s">
        <v>71</v>
      </c>
    </row>
    <row r="166" spans="1:14" s="589" customFormat="1" x14ac:dyDescent="0.2">
      <c r="A166" s="589" t="s">
        <v>307</v>
      </c>
      <c r="B166" s="589" t="s">
        <v>81</v>
      </c>
      <c r="C166" s="589" t="s">
        <v>82</v>
      </c>
      <c r="D166" s="589" t="s">
        <v>83</v>
      </c>
      <c r="E166" s="589" t="s">
        <v>500</v>
      </c>
      <c r="F166" s="590">
        <v>42674</v>
      </c>
      <c r="G166" s="604">
        <v>21.38</v>
      </c>
      <c r="H166" s="589" t="s">
        <v>474</v>
      </c>
      <c r="I166" s="589" t="s">
        <v>104</v>
      </c>
      <c r="J166" s="584" t="s">
        <v>10802</v>
      </c>
      <c r="K166" s="590">
        <v>42678</v>
      </c>
      <c r="L166" s="684" t="s">
        <v>71</v>
      </c>
    </row>
    <row r="167" spans="1:14" s="589" customFormat="1" x14ac:dyDescent="0.2">
      <c r="A167" s="589" t="s">
        <v>307</v>
      </c>
      <c r="B167" s="589" t="s">
        <v>143</v>
      </c>
      <c r="C167" s="589" t="s">
        <v>144</v>
      </c>
      <c r="D167" s="589" t="s">
        <v>145</v>
      </c>
      <c r="E167" s="589" t="s">
        <v>656</v>
      </c>
      <c r="F167" s="590">
        <v>42735</v>
      </c>
      <c r="G167" s="591">
        <v>189.58</v>
      </c>
      <c r="H167" s="589" t="s">
        <v>474</v>
      </c>
      <c r="I167" s="589" t="s">
        <v>104</v>
      </c>
      <c r="J167" s="584" t="s">
        <v>10802</v>
      </c>
      <c r="K167" s="590">
        <v>42744</v>
      </c>
      <c r="L167" s="684" t="s">
        <v>71</v>
      </c>
    </row>
    <row r="168" spans="1:14" s="589" customFormat="1" x14ac:dyDescent="0.2">
      <c r="A168" s="589" t="s">
        <v>611</v>
      </c>
      <c r="B168" s="589" t="s">
        <v>68</v>
      </c>
      <c r="C168" s="589" t="s">
        <v>69</v>
      </c>
      <c r="D168" s="589" t="s">
        <v>70</v>
      </c>
      <c r="E168" s="589" t="s">
        <v>1055</v>
      </c>
      <c r="F168" s="590">
        <v>42797</v>
      </c>
      <c r="G168" s="591">
        <v>26620</v>
      </c>
      <c r="H168" s="589" t="s">
        <v>474</v>
      </c>
      <c r="I168" s="589" t="s">
        <v>104</v>
      </c>
      <c r="J168" s="584" t="s">
        <v>10802</v>
      </c>
      <c r="K168" s="590">
        <v>42803</v>
      </c>
      <c r="L168" s="684" t="s">
        <v>71</v>
      </c>
    </row>
    <row r="169" spans="1:14" s="589" customFormat="1" x14ac:dyDescent="0.2">
      <c r="A169" s="589" t="s">
        <v>611</v>
      </c>
      <c r="B169" s="589" t="s">
        <v>81</v>
      </c>
      <c r="C169" s="589" t="s">
        <v>82</v>
      </c>
      <c r="D169" s="589" t="s">
        <v>83</v>
      </c>
      <c r="E169" s="589" t="s">
        <v>1367</v>
      </c>
      <c r="F169" s="590">
        <v>42825</v>
      </c>
      <c r="G169" s="591">
        <v>22.51</v>
      </c>
      <c r="H169" s="589" t="s">
        <v>474</v>
      </c>
      <c r="I169" s="589" t="s">
        <v>104</v>
      </c>
      <c r="J169" s="584" t="s">
        <v>10802</v>
      </c>
      <c r="K169" s="590">
        <v>42831</v>
      </c>
      <c r="L169" s="684" t="s">
        <v>71</v>
      </c>
    </row>
    <row r="170" spans="1:14" s="589" customFormat="1" x14ac:dyDescent="0.2">
      <c r="A170" s="589" t="s">
        <v>611</v>
      </c>
      <c r="B170" s="589" t="s">
        <v>81</v>
      </c>
      <c r="C170" s="589" t="s">
        <v>82</v>
      </c>
      <c r="D170" s="589" t="s">
        <v>83</v>
      </c>
      <c r="E170" s="589" t="s">
        <v>1830</v>
      </c>
      <c r="F170" s="590">
        <v>42855</v>
      </c>
      <c r="G170" s="591">
        <v>21.78</v>
      </c>
      <c r="H170" s="589" t="s">
        <v>474</v>
      </c>
      <c r="I170" s="589" t="s">
        <v>104</v>
      </c>
      <c r="J170" s="584" t="s">
        <v>10802</v>
      </c>
      <c r="K170" s="590">
        <v>42863</v>
      </c>
      <c r="L170" s="684" t="s">
        <v>71</v>
      </c>
    </row>
    <row r="171" spans="1:14" s="589" customFormat="1" x14ac:dyDescent="0.2">
      <c r="A171" s="589" t="s">
        <v>611</v>
      </c>
      <c r="B171" s="589" t="s">
        <v>184</v>
      </c>
      <c r="C171" s="589" t="s">
        <v>185</v>
      </c>
      <c r="D171" s="589" t="s">
        <v>186</v>
      </c>
      <c r="E171" s="589" t="s">
        <v>1838</v>
      </c>
      <c r="F171" s="590">
        <v>42852</v>
      </c>
      <c r="G171" s="591">
        <v>166.98</v>
      </c>
      <c r="H171" s="589" t="s">
        <v>474</v>
      </c>
      <c r="I171" s="589" t="s">
        <v>104</v>
      </c>
      <c r="J171" s="584" t="s">
        <v>10802</v>
      </c>
      <c r="K171" s="590">
        <v>42859</v>
      </c>
      <c r="L171" s="684" t="s">
        <v>4</v>
      </c>
    </row>
    <row r="172" spans="1:14" s="589" customFormat="1" x14ac:dyDescent="0.2">
      <c r="A172" s="589" t="s">
        <v>611</v>
      </c>
      <c r="B172" s="589" t="s">
        <v>105</v>
      </c>
      <c r="C172" s="589" t="s">
        <v>106</v>
      </c>
      <c r="D172" s="589" t="s">
        <v>107</v>
      </c>
      <c r="E172" s="589" t="s">
        <v>2052</v>
      </c>
      <c r="F172" s="590">
        <v>42886</v>
      </c>
      <c r="G172" s="591">
        <v>236.57</v>
      </c>
      <c r="H172" s="589" t="s">
        <v>474</v>
      </c>
      <c r="I172" s="589" t="s">
        <v>104</v>
      </c>
      <c r="J172" s="584" t="s">
        <v>10802</v>
      </c>
      <c r="K172" s="590">
        <v>42893</v>
      </c>
      <c r="L172" s="589" t="s">
        <v>4</v>
      </c>
    </row>
    <row r="173" spans="1:14" s="589" customFormat="1" x14ac:dyDescent="0.2">
      <c r="A173" s="589" t="s">
        <v>611</v>
      </c>
      <c r="B173" s="589" t="s">
        <v>115</v>
      </c>
      <c r="C173" s="589" t="s">
        <v>116</v>
      </c>
      <c r="D173" s="589" t="s">
        <v>117</v>
      </c>
      <c r="E173" s="589" t="s">
        <v>2057</v>
      </c>
      <c r="F173" s="590">
        <v>42893</v>
      </c>
      <c r="G173" s="591">
        <v>83.37</v>
      </c>
      <c r="H173" s="589" t="s">
        <v>2058</v>
      </c>
      <c r="I173" s="589" t="s">
        <v>104</v>
      </c>
      <c r="J173" s="584" t="s">
        <v>10802</v>
      </c>
      <c r="K173" s="590">
        <v>42895</v>
      </c>
      <c r="L173" s="589" t="s">
        <v>4</v>
      </c>
    </row>
    <row r="174" spans="1:14" s="589" customFormat="1" x14ac:dyDescent="0.2">
      <c r="A174" s="589" t="s">
        <v>611</v>
      </c>
      <c r="B174" s="589" t="s">
        <v>140</v>
      </c>
      <c r="C174" s="589" t="s">
        <v>141</v>
      </c>
      <c r="D174" s="589" t="s">
        <v>474</v>
      </c>
      <c r="E174" s="589" t="s">
        <v>2461</v>
      </c>
      <c r="F174" s="590">
        <v>42937</v>
      </c>
      <c r="G174" s="591">
        <v>161.91999999999999</v>
      </c>
      <c r="H174" s="589" t="s">
        <v>474</v>
      </c>
      <c r="I174" s="589" t="s">
        <v>104</v>
      </c>
      <c r="J174" s="584" t="s">
        <v>10802</v>
      </c>
      <c r="K174" s="590">
        <v>42944</v>
      </c>
      <c r="L174" s="589" t="s">
        <v>71</v>
      </c>
    </row>
    <row r="175" spans="1:14" s="589" customFormat="1" x14ac:dyDescent="0.2">
      <c r="A175" s="589" t="s">
        <v>611</v>
      </c>
      <c r="B175" s="589" t="s">
        <v>2413</v>
      </c>
      <c r="C175" s="589" t="s">
        <v>2414</v>
      </c>
      <c r="D175" s="589" t="s">
        <v>2415</v>
      </c>
      <c r="E175" s="589" t="s">
        <v>2416</v>
      </c>
      <c r="F175" s="590">
        <v>42922</v>
      </c>
      <c r="G175" s="591">
        <v>40.76</v>
      </c>
      <c r="H175" s="589" t="s">
        <v>474</v>
      </c>
      <c r="I175" s="589" t="s">
        <v>104</v>
      </c>
      <c r="J175" s="584" t="s">
        <v>10802</v>
      </c>
      <c r="K175" s="590">
        <v>42923</v>
      </c>
      <c r="L175" s="589" t="s">
        <v>4</v>
      </c>
    </row>
    <row r="176" spans="1:14" s="589" customFormat="1" x14ac:dyDescent="0.2">
      <c r="A176" s="589" t="s">
        <v>611</v>
      </c>
      <c r="B176" s="589" t="s">
        <v>105</v>
      </c>
      <c r="C176" s="589" t="s">
        <v>106</v>
      </c>
      <c r="D176" s="589" t="s">
        <v>107</v>
      </c>
      <c r="E176" s="589" t="s">
        <v>2667</v>
      </c>
      <c r="F176" s="590">
        <v>42947</v>
      </c>
      <c r="G176" s="591">
        <v>-307.29000000000002</v>
      </c>
      <c r="H176" s="589" t="s">
        <v>2496</v>
      </c>
      <c r="I176" s="589" t="s">
        <v>104</v>
      </c>
      <c r="J176" s="584" t="s">
        <v>10802</v>
      </c>
      <c r="K176" s="590">
        <v>42976</v>
      </c>
      <c r="L176" s="589" t="s">
        <v>4</v>
      </c>
    </row>
    <row r="177" spans="1:12" s="589" customFormat="1" x14ac:dyDescent="0.2">
      <c r="A177" s="589" t="s">
        <v>611</v>
      </c>
      <c r="B177" s="589" t="s">
        <v>105</v>
      </c>
      <c r="C177" s="589" t="s">
        <v>106</v>
      </c>
      <c r="D177" s="589" t="s">
        <v>107</v>
      </c>
      <c r="E177" s="589" t="s">
        <v>2666</v>
      </c>
      <c r="F177" s="590">
        <v>42947</v>
      </c>
      <c r="G177" s="591">
        <v>307.29000000000002</v>
      </c>
      <c r="H177" s="589" t="s">
        <v>474</v>
      </c>
      <c r="I177" s="589" t="s">
        <v>104</v>
      </c>
      <c r="J177" s="584" t="s">
        <v>10802</v>
      </c>
      <c r="K177" s="590">
        <v>42976</v>
      </c>
      <c r="L177" s="589" t="s">
        <v>4</v>
      </c>
    </row>
    <row r="178" spans="1:12" s="589" customFormat="1" x14ac:dyDescent="0.2">
      <c r="A178" s="589" t="s">
        <v>611</v>
      </c>
      <c r="B178" s="589" t="s">
        <v>105</v>
      </c>
      <c r="C178" s="589" t="s">
        <v>106</v>
      </c>
      <c r="D178" s="589" t="s">
        <v>107</v>
      </c>
      <c r="E178" s="589" t="s">
        <v>2665</v>
      </c>
      <c r="F178" s="590">
        <v>42947</v>
      </c>
      <c r="G178" s="591">
        <v>3.41</v>
      </c>
      <c r="H178" s="589" t="s">
        <v>474</v>
      </c>
      <c r="I178" s="589" t="s">
        <v>104</v>
      </c>
      <c r="J178" s="584" t="s">
        <v>10802</v>
      </c>
      <c r="K178" s="590">
        <v>42977</v>
      </c>
      <c r="L178" s="589" t="s">
        <v>4</v>
      </c>
    </row>
    <row r="179" spans="1:12" s="589" customFormat="1" x14ac:dyDescent="0.2">
      <c r="A179" s="589" t="s">
        <v>611</v>
      </c>
      <c r="B179" s="589" t="s">
        <v>1065</v>
      </c>
      <c r="C179" s="589" t="s">
        <v>1066</v>
      </c>
      <c r="D179" s="589" t="s">
        <v>1067</v>
      </c>
      <c r="E179" s="589" t="s">
        <v>2688</v>
      </c>
      <c r="F179" s="590">
        <v>42997</v>
      </c>
      <c r="G179" s="591">
        <v>-30.25</v>
      </c>
      <c r="H179" s="589" t="s">
        <v>2149</v>
      </c>
      <c r="I179" s="589" t="s">
        <v>104</v>
      </c>
      <c r="J179" s="584" t="s">
        <v>10802</v>
      </c>
      <c r="K179" s="590">
        <v>43000</v>
      </c>
      <c r="L179" s="589" t="s">
        <v>4</v>
      </c>
    </row>
    <row r="180" spans="1:12" s="589" customFormat="1" x14ac:dyDescent="0.2">
      <c r="A180" s="589" t="s">
        <v>611</v>
      </c>
      <c r="B180" s="589" t="s">
        <v>140</v>
      </c>
      <c r="C180" s="589" t="s">
        <v>141</v>
      </c>
      <c r="D180" s="589" t="s">
        <v>474</v>
      </c>
      <c r="E180" s="589" t="s">
        <v>684</v>
      </c>
      <c r="F180" s="590">
        <v>42774</v>
      </c>
      <c r="G180" s="591">
        <v>-299.3</v>
      </c>
      <c r="H180" s="589" t="s">
        <v>474</v>
      </c>
      <c r="I180" s="589" t="s">
        <v>129</v>
      </c>
      <c r="J180" s="600" t="s">
        <v>10803</v>
      </c>
      <c r="K180" s="590">
        <v>42780</v>
      </c>
      <c r="L180" s="684" t="s">
        <v>71</v>
      </c>
    </row>
    <row r="181" spans="1:12" s="589" customFormat="1" x14ac:dyDescent="0.2">
      <c r="A181" s="589" t="s">
        <v>611</v>
      </c>
      <c r="B181" s="589" t="s">
        <v>91</v>
      </c>
      <c r="C181" s="589" t="s">
        <v>92</v>
      </c>
      <c r="D181" s="589" t="s">
        <v>93</v>
      </c>
      <c r="E181" s="589" t="s">
        <v>829</v>
      </c>
      <c r="F181" s="590">
        <v>42810</v>
      </c>
      <c r="G181" s="591">
        <v>252.89</v>
      </c>
      <c r="H181" s="589" t="s">
        <v>830</v>
      </c>
      <c r="I181" s="589" t="s">
        <v>111</v>
      </c>
      <c r="J181" s="600" t="s">
        <v>10804</v>
      </c>
      <c r="K181" s="590">
        <v>42810</v>
      </c>
      <c r="L181" s="684" t="s">
        <v>4</v>
      </c>
    </row>
    <row r="182" spans="1:12" s="589" customFormat="1" x14ac:dyDescent="0.2">
      <c r="A182" s="589" t="s">
        <v>611</v>
      </c>
      <c r="B182" s="589" t="s">
        <v>91</v>
      </c>
      <c r="C182" s="589" t="s">
        <v>92</v>
      </c>
      <c r="D182" s="589" t="s">
        <v>93</v>
      </c>
      <c r="E182" s="589" t="s">
        <v>832</v>
      </c>
      <c r="F182" s="590">
        <v>42809</v>
      </c>
      <c r="G182" s="591">
        <v>547.53</v>
      </c>
      <c r="H182" s="589" t="s">
        <v>827</v>
      </c>
      <c r="I182" s="589" t="s">
        <v>111</v>
      </c>
      <c r="J182" s="600" t="s">
        <v>10804</v>
      </c>
      <c r="K182" s="590">
        <v>42809</v>
      </c>
      <c r="L182" s="684" t="s">
        <v>4</v>
      </c>
    </row>
    <row r="183" spans="1:12" s="589" customFormat="1" x14ac:dyDescent="0.2">
      <c r="A183" s="589" t="s">
        <v>611</v>
      </c>
      <c r="B183" s="589" t="s">
        <v>1362</v>
      </c>
      <c r="C183" s="589" t="s">
        <v>1363</v>
      </c>
      <c r="D183" s="589" t="s">
        <v>1364</v>
      </c>
      <c r="E183" s="589" t="s">
        <v>1365</v>
      </c>
      <c r="F183" s="590">
        <v>42771</v>
      </c>
      <c r="G183" s="591">
        <v>1234.2</v>
      </c>
      <c r="H183" s="589" t="s">
        <v>1366</v>
      </c>
      <c r="I183" s="589" t="s">
        <v>111</v>
      </c>
      <c r="J183" s="600" t="s">
        <v>10804</v>
      </c>
      <c r="K183" s="590">
        <v>42831</v>
      </c>
      <c r="L183" s="684" t="s">
        <v>71</v>
      </c>
    </row>
    <row r="184" spans="1:12" s="589" customFormat="1" x14ac:dyDescent="0.2">
      <c r="A184" s="589" t="s">
        <v>611</v>
      </c>
      <c r="B184" s="589" t="s">
        <v>168</v>
      </c>
      <c r="C184" s="589" t="s">
        <v>475</v>
      </c>
      <c r="D184" s="589" t="s">
        <v>169</v>
      </c>
      <c r="E184" s="589" t="s">
        <v>1369</v>
      </c>
      <c r="F184" s="590">
        <v>42844</v>
      </c>
      <c r="G184" s="591">
        <v>-1532.42</v>
      </c>
      <c r="H184" s="589" t="s">
        <v>1370</v>
      </c>
      <c r="I184" s="589" t="s">
        <v>111</v>
      </c>
      <c r="J184" s="600" t="s">
        <v>10804</v>
      </c>
      <c r="K184" s="590">
        <v>42849</v>
      </c>
      <c r="L184" s="684" t="s">
        <v>71</v>
      </c>
    </row>
    <row r="185" spans="1:12" s="589" customFormat="1" x14ac:dyDescent="0.2">
      <c r="A185" s="589" t="s">
        <v>611</v>
      </c>
      <c r="B185" s="589" t="s">
        <v>362</v>
      </c>
      <c r="C185" s="589" t="s">
        <v>363</v>
      </c>
      <c r="D185" s="589" t="s">
        <v>364</v>
      </c>
      <c r="E185" s="589" t="s">
        <v>1815</v>
      </c>
      <c r="F185" s="590">
        <v>42894</v>
      </c>
      <c r="G185" s="591">
        <v>-85.51</v>
      </c>
      <c r="H185" s="589" t="s">
        <v>474</v>
      </c>
      <c r="I185" s="589" t="s">
        <v>111</v>
      </c>
      <c r="J185" s="600" t="s">
        <v>10804</v>
      </c>
      <c r="K185" s="590">
        <v>42899</v>
      </c>
      <c r="L185" s="589" t="s">
        <v>71</v>
      </c>
    </row>
    <row r="186" spans="1:12" s="589" customFormat="1" x14ac:dyDescent="0.2">
      <c r="A186" s="589" t="s">
        <v>611</v>
      </c>
      <c r="B186" s="589" t="s">
        <v>661</v>
      </c>
      <c r="C186" s="589" t="s">
        <v>662</v>
      </c>
      <c r="D186" s="589" t="s">
        <v>663</v>
      </c>
      <c r="E186" s="589" t="s">
        <v>2505</v>
      </c>
      <c r="F186" s="590">
        <v>42916</v>
      </c>
      <c r="G186" s="591">
        <v>37.03</v>
      </c>
      <c r="H186" s="589" t="s">
        <v>474</v>
      </c>
      <c r="I186" s="589" t="s">
        <v>111</v>
      </c>
      <c r="J186" s="600" t="s">
        <v>10804</v>
      </c>
      <c r="K186" s="590">
        <v>42921</v>
      </c>
      <c r="L186" s="589" t="s">
        <v>71</v>
      </c>
    </row>
    <row r="187" spans="1:12" s="589" customFormat="1" x14ac:dyDescent="0.2">
      <c r="A187" s="589" t="s">
        <v>611</v>
      </c>
      <c r="B187" s="589" t="s">
        <v>2381</v>
      </c>
      <c r="C187" s="589" t="s">
        <v>2382</v>
      </c>
      <c r="D187" s="589" t="s">
        <v>2383</v>
      </c>
      <c r="E187" s="589" t="s">
        <v>2384</v>
      </c>
      <c r="F187" s="590">
        <v>42943</v>
      </c>
      <c r="G187" s="591">
        <v>142.78</v>
      </c>
      <c r="H187" s="589" t="s">
        <v>2385</v>
      </c>
      <c r="I187" s="589" t="s">
        <v>111</v>
      </c>
      <c r="J187" s="600" t="s">
        <v>10804</v>
      </c>
      <c r="K187" s="590">
        <v>42943</v>
      </c>
      <c r="L187" s="589" t="s">
        <v>4</v>
      </c>
    </row>
    <row r="188" spans="1:12" s="589" customFormat="1" x14ac:dyDescent="0.2">
      <c r="A188" s="589" t="s">
        <v>611</v>
      </c>
      <c r="B188" s="589" t="s">
        <v>661</v>
      </c>
      <c r="C188" s="589" t="s">
        <v>662</v>
      </c>
      <c r="D188" s="589" t="s">
        <v>663</v>
      </c>
      <c r="E188" s="589" t="s">
        <v>2672</v>
      </c>
      <c r="F188" s="590">
        <v>42947</v>
      </c>
      <c r="G188" s="591">
        <v>38.26</v>
      </c>
      <c r="H188" s="589" t="s">
        <v>474</v>
      </c>
      <c r="I188" s="589" t="s">
        <v>111</v>
      </c>
      <c r="J188" s="600" t="s">
        <v>10804</v>
      </c>
      <c r="K188" s="590">
        <v>42976</v>
      </c>
      <c r="L188" s="589" t="s">
        <v>71</v>
      </c>
    </row>
    <row r="189" spans="1:12" s="589" customFormat="1" x14ac:dyDescent="0.2">
      <c r="A189" s="589" t="s">
        <v>611</v>
      </c>
      <c r="B189" s="589" t="s">
        <v>2516</v>
      </c>
      <c r="C189" s="589" t="s">
        <v>2517</v>
      </c>
      <c r="D189" s="589" t="s">
        <v>2518</v>
      </c>
      <c r="E189" s="589" t="s">
        <v>2653</v>
      </c>
      <c r="F189" s="590">
        <v>42970</v>
      </c>
      <c r="G189" s="591">
        <v>15093.15</v>
      </c>
      <c r="H189" s="589" t="s">
        <v>2654</v>
      </c>
      <c r="I189" s="589" t="s">
        <v>111</v>
      </c>
      <c r="J189" s="600" t="s">
        <v>10804</v>
      </c>
      <c r="K189" s="590">
        <v>42970</v>
      </c>
      <c r="L189" s="589" t="s">
        <v>4</v>
      </c>
    </row>
    <row r="190" spans="1:12" s="589" customFormat="1" x14ac:dyDescent="0.2">
      <c r="A190" s="589" t="s">
        <v>611</v>
      </c>
      <c r="B190" s="589" t="s">
        <v>168</v>
      </c>
      <c r="C190" s="589" t="s">
        <v>475</v>
      </c>
      <c r="D190" s="589" t="s">
        <v>169</v>
      </c>
      <c r="E190" s="589" t="s">
        <v>2658</v>
      </c>
      <c r="F190" s="590">
        <v>42968</v>
      </c>
      <c r="G190" s="591">
        <v>67.03</v>
      </c>
      <c r="H190" s="589" t="s">
        <v>2425</v>
      </c>
      <c r="I190" s="589" t="s">
        <v>111</v>
      </c>
      <c r="J190" s="600" t="s">
        <v>10804</v>
      </c>
      <c r="K190" s="590">
        <v>42978</v>
      </c>
      <c r="L190" s="589" t="s">
        <v>4</v>
      </c>
    </row>
    <row r="191" spans="1:12" s="589" customFormat="1" x14ac:dyDescent="0.2">
      <c r="A191" s="589" t="s">
        <v>611</v>
      </c>
      <c r="B191" s="589" t="s">
        <v>661</v>
      </c>
      <c r="C191" s="589" t="s">
        <v>662</v>
      </c>
      <c r="D191" s="589" t="s">
        <v>663</v>
      </c>
      <c r="E191" s="589" t="s">
        <v>2956</v>
      </c>
      <c r="F191" s="590">
        <v>42978</v>
      </c>
      <c r="G191" s="591">
        <v>38.26</v>
      </c>
      <c r="H191" s="589" t="s">
        <v>474</v>
      </c>
      <c r="I191" s="589" t="s">
        <v>3826</v>
      </c>
      <c r="J191" s="600" t="s">
        <v>10805</v>
      </c>
      <c r="K191" s="590">
        <v>42983</v>
      </c>
      <c r="L191" s="589" t="s">
        <v>71</v>
      </c>
    </row>
    <row r="192" spans="1:12" s="589" customFormat="1" x14ac:dyDescent="0.2">
      <c r="A192" s="589" t="s">
        <v>611</v>
      </c>
      <c r="B192" s="589" t="s">
        <v>661</v>
      </c>
      <c r="C192" s="589" t="s">
        <v>662</v>
      </c>
      <c r="D192" s="589" t="s">
        <v>663</v>
      </c>
      <c r="E192" s="589" t="s">
        <v>2953</v>
      </c>
      <c r="F192" s="590">
        <v>42993</v>
      </c>
      <c r="G192" s="591">
        <v>101.64</v>
      </c>
      <c r="H192" s="589" t="s">
        <v>474</v>
      </c>
      <c r="I192" s="589" t="s">
        <v>3826</v>
      </c>
      <c r="J192" s="600" t="s">
        <v>10805</v>
      </c>
      <c r="K192" s="590">
        <v>42996</v>
      </c>
      <c r="L192" s="589" t="s">
        <v>71</v>
      </c>
    </row>
    <row r="193" spans="1:12" s="589" customFormat="1" x14ac:dyDescent="0.2">
      <c r="A193" s="589" t="s">
        <v>307</v>
      </c>
      <c r="B193" s="589" t="s">
        <v>309</v>
      </c>
      <c r="C193" s="589" t="s">
        <v>310</v>
      </c>
      <c r="D193" s="589" t="s">
        <v>311</v>
      </c>
      <c r="E193" s="589" t="s">
        <v>312</v>
      </c>
      <c r="F193" s="590">
        <v>42376</v>
      </c>
      <c r="G193" s="591">
        <v>6555.15</v>
      </c>
      <c r="H193" s="589" t="s">
        <v>313</v>
      </c>
      <c r="I193" s="589" t="s">
        <v>161</v>
      </c>
      <c r="J193" s="600" t="s">
        <v>10806</v>
      </c>
      <c r="K193" s="590">
        <v>42381</v>
      </c>
      <c r="L193" s="684" t="s">
        <v>71</v>
      </c>
    </row>
    <row r="194" spans="1:12" s="589" customFormat="1" x14ac:dyDescent="0.2">
      <c r="A194" s="589" t="s">
        <v>307</v>
      </c>
      <c r="B194" s="589" t="s">
        <v>309</v>
      </c>
      <c r="C194" s="589" t="s">
        <v>310</v>
      </c>
      <c r="D194" s="589" t="s">
        <v>311</v>
      </c>
      <c r="E194" s="589" t="s">
        <v>336</v>
      </c>
      <c r="F194" s="590">
        <v>42452</v>
      </c>
      <c r="G194" s="591">
        <v>5292.54</v>
      </c>
      <c r="H194" s="589" t="s">
        <v>313</v>
      </c>
      <c r="I194" s="589" t="s">
        <v>161</v>
      </c>
      <c r="J194" s="600" t="s">
        <v>10806</v>
      </c>
      <c r="K194" s="590">
        <v>42458</v>
      </c>
      <c r="L194" s="684" t="s">
        <v>71</v>
      </c>
    </row>
    <row r="195" spans="1:12" s="589" customFormat="1" x14ac:dyDescent="0.2">
      <c r="A195" s="589" t="s">
        <v>307</v>
      </c>
      <c r="B195" s="589" t="s">
        <v>309</v>
      </c>
      <c r="C195" s="589" t="s">
        <v>310</v>
      </c>
      <c r="D195" s="589" t="s">
        <v>311</v>
      </c>
      <c r="E195" s="589" t="s">
        <v>337</v>
      </c>
      <c r="F195" s="590">
        <v>42424</v>
      </c>
      <c r="G195" s="591">
        <v>2646.27</v>
      </c>
      <c r="H195" s="589" t="s">
        <v>313</v>
      </c>
      <c r="I195" s="589" t="s">
        <v>161</v>
      </c>
      <c r="J195" s="600" t="s">
        <v>10806</v>
      </c>
      <c r="K195" s="590">
        <v>42430</v>
      </c>
      <c r="L195" s="684" t="s">
        <v>71</v>
      </c>
    </row>
    <row r="196" spans="1:12" s="589" customFormat="1" x14ac:dyDescent="0.2">
      <c r="A196" s="589" t="s">
        <v>307</v>
      </c>
      <c r="B196" s="589" t="s">
        <v>333</v>
      </c>
      <c r="C196" s="589" t="s">
        <v>334</v>
      </c>
      <c r="D196" s="589" t="s">
        <v>335</v>
      </c>
      <c r="E196" s="589" t="s">
        <v>478</v>
      </c>
      <c r="F196" s="590">
        <v>42650</v>
      </c>
      <c r="G196" s="591">
        <v>5015.63</v>
      </c>
      <c r="H196" s="589" t="s">
        <v>474</v>
      </c>
      <c r="I196" s="589" t="s">
        <v>479</v>
      </c>
      <c r="J196" s="600" t="s">
        <v>10807</v>
      </c>
      <c r="K196" s="590">
        <v>42653</v>
      </c>
      <c r="L196" s="684" t="s">
        <v>71</v>
      </c>
    </row>
    <row r="197" spans="1:12" s="589" customFormat="1" x14ac:dyDescent="0.2">
      <c r="A197" s="589" t="s">
        <v>611</v>
      </c>
      <c r="B197" s="589" t="s">
        <v>146</v>
      </c>
      <c r="C197" s="589" t="s">
        <v>397</v>
      </c>
      <c r="D197" s="589" t="s">
        <v>147</v>
      </c>
      <c r="E197" s="589" t="s">
        <v>1050</v>
      </c>
      <c r="F197" s="590">
        <v>42780</v>
      </c>
      <c r="G197" s="591">
        <v>9352.1</v>
      </c>
      <c r="H197" s="589" t="s">
        <v>474</v>
      </c>
      <c r="I197" s="589" t="s">
        <v>176</v>
      </c>
      <c r="J197" s="600" t="s">
        <v>10808</v>
      </c>
      <c r="K197" s="590">
        <v>42804</v>
      </c>
      <c r="L197" s="684" t="s">
        <v>71</v>
      </c>
    </row>
    <row r="198" spans="1:12" s="589" customFormat="1" x14ac:dyDescent="0.2">
      <c r="A198" s="589" t="s">
        <v>611</v>
      </c>
      <c r="B198" s="589" t="s">
        <v>97</v>
      </c>
      <c r="C198" s="589" t="s">
        <v>98</v>
      </c>
      <c r="D198" s="589" t="s">
        <v>99</v>
      </c>
      <c r="E198" s="589" t="s">
        <v>1831</v>
      </c>
      <c r="F198" s="590">
        <v>42873</v>
      </c>
      <c r="G198" s="591">
        <v>71.09</v>
      </c>
      <c r="H198" s="589" t="s">
        <v>474</v>
      </c>
      <c r="I198" s="589" t="s">
        <v>176</v>
      </c>
      <c r="J198" s="600" t="s">
        <v>10808</v>
      </c>
      <c r="K198" s="590">
        <v>42880</v>
      </c>
      <c r="L198" s="684" t="s">
        <v>71</v>
      </c>
    </row>
    <row r="199" spans="1:12" s="589" customFormat="1" x14ac:dyDescent="0.2">
      <c r="A199" s="589" t="s">
        <v>611</v>
      </c>
      <c r="B199" s="589" t="s">
        <v>97</v>
      </c>
      <c r="C199" s="589" t="s">
        <v>98</v>
      </c>
      <c r="D199" s="589" t="s">
        <v>99</v>
      </c>
      <c r="E199" s="589" t="s">
        <v>2055</v>
      </c>
      <c r="F199" s="590">
        <v>42902</v>
      </c>
      <c r="G199" s="591">
        <v>71.09</v>
      </c>
      <c r="H199" s="589" t="s">
        <v>474</v>
      </c>
      <c r="I199" s="589" t="s">
        <v>176</v>
      </c>
      <c r="J199" s="600" t="s">
        <v>10808</v>
      </c>
      <c r="K199" s="590">
        <v>42905</v>
      </c>
      <c r="L199" s="589" t="s">
        <v>71</v>
      </c>
    </row>
    <row r="200" spans="1:12" s="589" customFormat="1" x14ac:dyDescent="0.2">
      <c r="A200" s="589" t="s">
        <v>611</v>
      </c>
      <c r="B200" s="589" t="s">
        <v>146</v>
      </c>
      <c r="C200" s="589" t="s">
        <v>397</v>
      </c>
      <c r="D200" s="589" t="s">
        <v>147</v>
      </c>
      <c r="E200" s="589" t="s">
        <v>2396</v>
      </c>
      <c r="F200" s="590">
        <v>42947</v>
      </c>
      <c r="G200" s="591">
        <v>22438.880000000001</v>
      </c>
      <c r="H200" s="589" t="s">
        <v>474</v>
      </c>
      <c r="I200" s="589" t="s">
        <v>176</v>
      </c>
      <c r="J200" s="600" t="s">
        <v>10808</v>
      </c>
      <c r="K200" s="590">
        <v>42947</v>
      </c>
      <c r="L200" s="589" t="s">
        <v>71</v>
      </c>
    </row>
    <row r="201" spans="1:12" s="589" customFormat="1" x14ac:dyDescent="0.2">
      <c r="A201" s="589" t="s">
        <v>611</v>
      </c>
      <c r="B201" s="589" t="s">
        <v>146</v>
      </c>
      <c r="C201" s="589" t="s">
        <v>397</v>
      </c>
      <c r="D201" s="589" t="s">
        <v>147</v>
      </c>
      <c r="E201" s="589" t="s">
        <v>2397</v>
      </c>
      <c r="F201" s="590">
        <v>42947</v>
      </c>
      <c r="G201" s="591">
        <v>13556.03</v>
      </c>
      <c r="H201" s="589" t="s">
        <v>474</v>
      </c>
      <c r="I201" s="589" t="s">
        <v>176</v>
      </c>
      <c r="J201" s="600" t="s">
        <v>10808</v>
      </c>
      <c r="K201" s="590">
        <v>42947</v>
      </c>
      <c r="L201" s="589" t="s">
        <v>71</v>
      </c>
    </row>
    <row r="202" spans="1:12" s="589" customFormat="1" x14ac:dyDescent="0.2">
      <c r="A202" s="589" t="s">
        <v>611</v>
      </c>
      <c r="B202" s="589" t="s">
        <v>687</v>
      </c>
      <c r="C202" s="589" t="s">
        <v>2995</v>
      </c>
      <c r="D202" s="589" t="s">
        <v>689</v>
      </c>
      <c r="E202" s="589" t="s">
        <v>722</v>
      </c>
      <c r="F202" s="590">
        <v>42788</v>
      </c>
      <c r="G202" s="591">
        <v>254.72</v>
      </c>
      <c r="H202" s="589" t="s">
        <v>474</v>
      </c>
      <c r="I202" s="589" t="s">
        <v>1073</v>
      </c>
      <c r="J202" s="600" t="s">
        <v>10809</v>
      </c>
      <c r="K202" s="590">
        <v>42794</v>
      </c>
      <c r="L202" s="684" t="s">
        <v>71</v>
      </c>
    </row>
    <row r="203" spans="1:12" s="589" customFormat="1" x14ac:dyDescent="0.2">
      <c r="A203" s="589" t="s">
        <v>611</v>
      </c>
      <c r="B203" s="589" t="s">
        <v>687</v>
      </c>
      <c r="C203" s="589" t="s">
        <v>2995</v>
      </c>
      <c r="D203" s="589" t="s">
        <v>689</v>
      </c>
      <c r="E203" s="589" t="s">
        <v>723</v>
      </c>
      <c r="F203" s="590">
        <v>42788</v>
      </c>
      <c r="G203" s="591">
        <v>59.17</v>
      </c>
      <c r="H203" s="589" t="s">
        <v>474</v>
      </c>
      <c r="I203" s="589" t="s">
        <v>1073</v>
      </c>
      <c r="J203" s="600" t="s">
        <v>10809</v>
      </c>
      <c r="K203" s="590">
        <v>42794</v>
      </c>
      <c r="L203" s="684" t="s">
        <v>71</v>
      </c>
    </row>
    <row r="204" spans="1:12" s="589" customFormat="1" x14ac:dyDescent="0.2">
      <c r="A204" s="589" t="s">
        <v>611</v>
      </c>
      <c r="B204" s="589" t="s">
        <v>687</v>
      </c>
      <c r="C204" s="589" t="s">
        <v>2995</v>
      </c>
      <c r="D204" s="589" t="s">
        <v>689</v>
      </c>
      <c r="E204" s="589" t="s">
        <v>5338</v>
      </c>
      <c r="F204" s="590">
        <v>42788</v>
      </c>
      <c r="G204" s="591">
        <v>35.57</v>
      </c>
      <c r="H204" s="589" t="s">
        <v>474</v>
      </c>
      <c r="I204" s="589" t="s">
        <v>1073</v>
      </c>
      <c r="J204" s="600" t="s">
        <v>10809</v>
      </c>
      <c r="K204" s="590">
        <v>42794</v>
      </c>
      <c r="L204" s="684" t="s">
        <v>4</v>
      </c>
    </row>
    <row r="205" spans="1:12" s="589" customFormat="1" x14ac:dyDescent="0.2">
      <c r="A205" s="589" t="s">
        <v>611</v>
      </c>
      <c r="B205" s="589" t="s">
        <v>687</v>
      </c>
      <c r="C205" s="589" t="s">
        <v>2995</v>
      </c>
      <c r="D205" s="589" t="s">
        <v>689</v>
      </c>
      <c r="E205" s="589" t="s">
        <v>724</v>
      </c>
      <c r="F205" s="590">
        <v>42788</v>
      </c>
      <c r="G205" s="591">
        <v>59.17</v>
      </c>
      <c r="H205" s="589" t="s">
        <v>474</v>
      </c>
      <c r="I205" s="589" t="s">
        <v>1073</v>
      </c>
      <c r="J205" s="600" t="s">
        <v>10809</v>
      </c>
      <c r="K205" s="590">
        <v>42794</v>
      </c>
      <c r="L205" s="684" t="s">
        <v>4</v>
      </c>
    </row>
    <row r="206" spans="1:12" s="589" customFormat="1" x14ac:dyDescent="0.2">
      <c r="A206" s="589" t="s">
        <v>611</v>
      </c>
      <c r="B206" s="589" t="s">
        <v>687</v>
      </c>
      <c r="C206" s="589" t="s">
        <v>2995</v>
      </c>
      <c r="D206" s="589" t="s">
        <v>689</v>
      </c>
      <c r="E206" s="589" t="s">
        <v>727</v>
      </c>
      <c r="F206" s="590">
        <v>42788</v>
      </c>
      <c r="G206" s="591">
        <v>-2.57</v>
      </c>
      <c r="H206" s="589" t="s">
        <v>474</v>
      </c>
      <c r="I206" s="589" t="s">
        <v>1073</v>
      </c>
      <c r="J206" s="600" t="s">
        <v>10809</v>
      </c>
      <c r="K206" s="590">
        <v>42794</v>
      </c>
      <c r="L206" s="684" t="s">
        <v>4</v>
      </c>
    </row>
    <row r="207" spans="1:12" s="589" customFormat="1" x14ac:dyDescent="0.2">
      <c r="A207" s="589" t="s">
        <v>611</v>
      </c>
      <c r="B207" s="589" t="s">
        <v>687</v>
      </c>
      <c r="C207" s="589" t="s">
        <v>2995</v>
      </c>
      <c r="D207" s="589" t="s">
        <v>689</v>
      </c>
      <c r="E207" s="589" t="s">
        <v>5342</v>
      </c>
      <c r="F207" s="590">
        <v>42781</v>
      </c>
      <c r="G207" s="591">
        <v>54</v>
      </c>
      <c r="H207" s="589" t="s">
        <v>474</v>
      </c>
      <c r="I207" s="589" t="s">
        <v>1073</v>
      </c>
      <c r="J207" s="600" t="s">
        <v>10809</v>
      </c>
      <c r="K207" s="590">
        <v>42794</v>
      </c>
      <c r="L207" s="684" t="s">
        <v>4</v>
      </c>
    </row>
    <row r="208" spans="1:12" s="589" customFormat="1" x14ac:dyDescent="0.2">
      <c r="A208" s="589" t="s">
        <v>611</v>
      </c>
      <c r="B208" s="589" t="s">
        <v>687</v>
      </c>
      <c r="C208" s="589" t="s">
        <v>2995</v>
      </c>
      <c r="D208" s="589" t="s">
        <v>689</v>
      </c>
      <c r="E208" s="589" t="s">
        <v>981</v>
      </c>
      <c r="F208" s="590">
        <v>42802</v>
      </c>
      <c r="G208" s="591">
        <v>180</v>
      </c>
      <c r="H208" s="589" t="s">
        <v>474</v>
      </c>
      <c r="I208" s="589" t="s">
        <v>1073</v>
      </c>
      <c r="J208" s="600" t="s">
        <v>10809</v>
      </c>
      <c r="K208" s="590">
        <v>42817</v>
      </c>
      <c r="L208" s="684" t="s">
        <v>71</v>
      </c>
    </row>
    <row r="209" spans="1:12" s="589" customFormat="1" x14ac:dyDescent="0.2">
      <c r="A209" s="589" t="s">
        <v>611</v>
      </c>
      <c r="B209" s="589" t="s">
        <v>687</v>
      </c>
      <c r="C209" s="589" t="s">
        <v>2995</v>
      </c>
      <c r="D209" s="589" t="s">
        <v>689</v>
      </c>
      <c r="E209" s="589" t="s">
        <v>982</v>
      </c>
      <c r="F209" s="590">
        <v>42802</v>
      </c>
      <c r="G209" s="591">
        <v>180</v>
      </c>
      <c r="H209" s="589" t="s">
        <v>474</v>
      </c>
      <c r="I209" s="589" t="s">
        <v>1073</v>
      </c>
      <c r="J209" s="600" t="s">
        <v>10809</v>
      </c>
      <c r="K209" s="590">
        <v>42817</v>
      </c>
      <c r="L209" s="684" t="s">
        <v>71</v>
      </c>
    </row>
    <row r="210" spans="1:12" s="589" customFormat="1" x14ac:dyDescent="0.2">
      <c r="A210" s="589" t="s">
        <v>611</v>
      </c>
      <c r="B210" s="589" t="s">
        <v>687</v>
      </c>
      <c r="C210" s="589" t="s">
        <v>2995</v>
      </c>
      <c r="D210" s="589" t="s">
        <v>689</v>
      </c>
      <c r="E210" s="589" t="s">
        <v>992</v>
      </c>
      <c r="F210" s="590">
        <v>42802</v>
      </c>
      <c r="G210" s="591">
        <v>-254.72</v>
      </c>
      <c r="H210" s="589" t="s">
        <v>474</v>
      </c>
      <c r="I210" s="589" t="s">
        <v>1073</v>
      </c>
      <c r="J210" s="600" t="s">
        <v>10809</v>
      </c>
      <c r="K210" s="590">
        <v>42810</v>
      </c>
      <c r="L210" s="684" t="s">
        <v>71</v>
      </c>
    </row>
    <row r="211" spans="1:12" s="589" customFormat="1" x14ac:dyDescent="0.2">
      <c r="A211" s="589" t="s">
        <v>611</v>
      </c>
      <c r="B211" s="589" t="s">
        <v>687</v>
      </c>
      <c r="C211" s="589" t="s">
        <v>2995</v>
      </c>
      <c r="D211" s="589" t="s">
        <v>689</v>
      </c>
      <c r="E211" s="589" t="s">
        <v>993</v>
      </c>
      <c r="F211" s="590">
        <v>42802</v>
      </c>
      <c r="G211" s="591">
        <v>-254.72</v>
      </c>
      <c r="H211" s="589" t="s">
        <v>474</v>
      </c>
      <c r="I211" s="589" t="s">
        <v>1073</v>
      </c>
      <c r="J211" s="600" t="s">
        <v>10809</v>
      </c>
      <c r="K211" s="590">
        <v>42810</v>
      </c>
      <c r="L211" s="684" t="s">
        <v>71</v>
      </c>
    </row>
    <row r="212" spans="1:12" s="589" customFormat="1" x14ac:dyDescent="0.2">
      <c r="A212" s="589" t="s">
        <v>611</v>
      </c>
      <c r="B212" s="589" t="s">
        <v>687</v>
      </c>
      <c r="C212" s="589" t="s">
        <v>2995</v>
      </c>
      <c r="D212" s="589" t="s">
        <v>689</v>
      </c>
      <c r="E212" s="589" t="s">
        <v>1018</v>
      </c>
      <c r="F212" s="590">
        <v>42788</v>
      </c>
      <c r="G212" s="591">
        <v>254.72</v>
      </c>
      <c r="H212" s="589" t="s">
        <v>474</v>
      </c>
      <c r="I212" s="589" t="s">
        <v>1073</v>
      </c>
      <c r="J212" s="600" t="s">
        <v>10809</v>
      </c>
      <c r="K212" s="590">
        <v>42795</v>
      </c>
      <c r="L212" s="684" t="s">
        <v>71</v>
      </c>
    </row>
    <row r="213" spans="1:12" s="589" customFormat="1" x14ac:dyDescent="0.2">
      <c r="A213" s="589" t="s">
        <v>611</v>
      </c>
      <c r="B213" s="589" t="s">
        <v>687</v>
      </c>
      <c r="C213" s="589" t="s">
        <v>2995</v>
      </c>
      <c r="D213" s="589" t="s">
        <v>689</v>
      </c>
      <c r="E213" s="589" t="s">
        <v>807</v>
      </c>
      <c r="F213" s="590">
        <v>42821</v>
      </c>
      <c r="G213" s="591">
        <v>180.52</v>
      </c>
      <c r="H213" s="589" t="s">
        <v>474</v>
      </c>
      <c r="I213" s="589" t="s">
        <v>1073</v>
      </c>
      <c r="J213" s="600" t="s">
        <v>10809</v>
      </c>
      <c r="K213" s="590">
        <v>42822</v>
      </c>
      <c r="L213" s="684" t="s">
        <v>4</v>
      </c>
    </row>
    <row r="214" spans="1:12" s="589" customFormat="1" x14ac:dyDescent="0.2">
      <c r="A214" s="589" t="s">
        <v>611</v>
      </c>
      <c r="B214" s="589" t="s">
        <v>687</v>
      </c>
      <c r="C214" s="589" t="s">
        <v>2995</v>
      </c>
      <c r="D214" s="589" t="s">
        <v>689</v>
      </c>
      <c r="E214" s="589" t="s">
        <v>5343</v>
      </c>
      <c r="F214" s="590">
        <v>42818</v>
      </c>
      <c r="G214" s="591">
        <v>-199.75</v>
      </c>
      <c r="H214" s="589" t="s">
        <v>474</v>
      </c>
      <c r="I214" s="589" t="s">
        <v>1073</v>
      </c>
      <c r="J214" s="600" t="s">
        <v>10809</v>
      </c>
      <c r="K214" s="590">
        <v>42820</v>
      </c>
      <c r="L214" s="684" t="s">
        <v>4</v>
      </c>
    </row>
    <row r="215" spans="1:12" s="589" customFormat="1" x14ac:dyDescent="0.2">
      <c r="A215" s="589" t="s">
        <v>611</v>
      </c>
      <c r="B215" s="589" t="s">
        <v>687</v>
      </c>
      <c r="C215" s="589" t="s">
        <v>2995</v>
      </c>
      <c r="D215" s="589" t="s">
        <v>689</v>
      </c>
      <c r="E215" s="589" t="s">
        <v>5345</v>
      </c>
      <c r="F215" s="590">
        <v>42802</v>
      </c>
      <c r="G215" s="591">
        <v>-54</v>
      </c>
      <c r="H215" s="589" t="s">
        <v>474</v>
      </c>
      <c r="I215" s="589" t="s">
        <v>1073</v>
      </c>
      <c r="J215" s="600" t="s">
        <v>10809</v>
      </c>
      <c r="K215" s="590">
        <v>42810</v>
      </c>
      <c r="L215" s="684" t="s">
        <v>4</v>
      </c>
    </row>
    <row r="216" spans="1:12" s="589" customFormat="1" x14ac:dyDescent="0.2">
      <c r="A216" s="589" t="s">
        <v>611</v>
      </c>
      <c r="B216" s="589" t="s">
        <v>687</v>
      </c>
      <c r="C216" s="589" t="s">
        <v>2995</v>
      </c>
      <c r="D216" s="589" t="s">
        <v>689</v>
      </c>
      <c r="E216" s="589" t="s">
        <v>5346</v>
      </c>
      <c r="F216" s="590">
        <v>42802</v>
      </c>
      <c r="G216" s="591">
        <v>-54</v>
      </c>
      <c r="H216" s="589" t="s">
        <v>474</v>
      </c>
      <c r="I216" s="589" t="s">
        <v>1073</v>
      </c>
      <c r="J216" s="600" t="s">
        <v>10809</v>
      </c>
      <c r="K216" s="590">
        <v>42810</v>
      </c>
      <c r="L216" s="684" t="s">
        <v>4</v>
      </c>
    </row>
    <row r="217" spans="1:12" s="589" customFormat="1" x14ac:dyDescent="0.2">
      <c r="A217" s="589" t="s">
        <v>611</v>
      </c>
      <c r="B217" s="589" t="s">
        <v>687</v>
      </c>
      <c r="C217" s="589" t="s">
        <v>2995</v>
      </c>
      <c r="D217" s="589" t="s">
        <v>689</v>
      </c>
      <c r="E217" s="589" t="s">
        <v>5347</v>
      </c>
      <c r="F217" s="590">
        <v>42802</v>
      </c>
      <c r="G217" s="591">
        <v>200</v>
      </c>
      <c r="H217" s="589" t="s">
        <v>474</v>
      </c>
      <c r="I217" s="589" t="s">
        <v>1073</v>
      </c>
      <c r="J217" s="600" t="s">
        <v>10809</v>
      </c>
      <c r="K217" s="590">
        <v>42810</v>
      </c>
      <c r="L217" s="684" t="s">
        <v>4</v>
      </c>
    </row>
    <row r="218" spans="1:12" s="589" customFormat="1" x14ac:dyDescent="0.2">
      <c r="A218" s="589" t="s">
        <v>611</v>
      </c>
      <c r="B218" s="589" t="s">
        <v>687</v>
      </c>
      <c r="C218" s="589" t="s">
        <v>2995</v>
      </c>
      <c r="D218" s="589" t="s">
        <v>689</v>
      </c>
      <c r="E218" s="589" t="s">
        <v>1019</v>
      </c>
      <c r="F218" s="590">
        <v>42788</v>
      </c>
      <c r="G218" s="591">
        <v>59.17</v>
      </c>
      <c r="H218" s="589" t="s">
        <v>474</v>
      </c>
      <c r="I218" s="589" t="s">
        <v>1073</v>
      </c>
      <c r="J218" s="600" t="s">
        <v>10809</v>
      </c>
      <c r="K218" s="590">
        <v>42795</v>
      </c>
      <c r="L218" s="684" t="s">
        <v>4</v>
      </c>
    </row>
    <row r="219" spans="1:12" s="589" customFormat="1" x14ac:dyDescent="0.2">
      <c r="A219" s="589" t="s">
        <v>611</v>
      </c>
      <c r="B219" s="589" t="s">
        <v>687</v>
      </c>
      <c r="C219" s="589" t="s">
        <v>2995</v>
      </c>
      <c r="D219" s="589" t="s">
        <v>689</v>
      </c>
      <c r="E219" s="589" t="s">
        <v>1024</v>
      </c>
      <c r="F219" s="590">
        <v>42788</v>
      </c>
      <c r="G219" s="591">
        <v>-33</v>
      </c>
      <c r="H219" s="589" t="s">
        <v>474</v>
      </c>
      <c r="I219" s="589" t="s">
        <v>1073</v>
      </c>
      <c r="J219" s="600" t="s">
        <v>10809</v>
      </c>
      <c r="K219" s="590">
        <v>42795</v>
      </c>
      <c r="L219" s="684" t="s">
        <v>4</v>
      </c>
    </row>
    <row r="220" spans="1:12" s="589" customFormat="1" x14ac:dyDescent="0.2">
      <c r="A220" s="589" t="s">
        <v>611</v>
      </c>
      <c r="B220" s="589" t="s">
        <v>687</v>
      </c>
      <c r="C220" s="589" t="s">
        <v>2995</v>
      </c>
      <c r="D220" s="589" t="s">
        <v>689</v>
      </c>
      <c r="E220" s="589" t="s">
        <v>5349</v>
      </c>
      <c r="F220" s="590">
        <v>42782</v>
      </c>
      <c r="G220" s="591">
        <v>54</v>
      </c>
      <c r="H220" s="589" t="s">
        <v>474</v>
      </c>
      <c r="I220" s="589" t="s">
        <v>1073</v>
      </c>
      <c r="J220" s="600" t="s">
        <v>10809</v>
      </c>
      <c r="K220" s="590">
        <v>42795</v>
      </c>
      <c r="L220" s="684" t="s">
        <v>4</v>
      </c>
    </row>
    <row r="221" spans="1:12" s="589" customFormat="1" x14ac:dyDescent="0.2">
      <c r="A221" s="589" t="s">
        <v>611</v>
      </c>
      <c r="B221" s="589" t="s">
        <v>687</v>
      </c>
      <c r="C221" s="589" t="s">
        <v>2995</v>
      </c>
      <c r="D221" s="589" t="s">
        <v>689</v>
      </c>
      <c r="E221" s="589" t="s">
        <v>5350</v>
      </c>
      <c r="F221" s="590">
        <v>42817</v>
      </c>
      <c r="G221" s="591">
        <v>199.75</v>
      </c>
      <c r="H221" s="589" t="s">
        <v>474</v>
      </c>
      <c r="I221" s="589" t="s">
        <v>1073</v>
      </c>
      <c r="J221" s="600" t="s">
        <v>10809</v>
      </c>
      <c r="K221" s="590">
        <v>42824</v>
      </c>
      <c r="L221" s="684" t="s">
        <v>4</v>
      </c>
    </row>
    <row r="222" spans="1:12" s="589" customFormat="1" x14ac:dyDescent="0.2">
      <c r="A222" s="589" t="s">
        <v>611</v>
      </c>
      <c r="B222" s="589" t="s">
        <v>687</v>
      </c>
      <c r="C222" s="589" t="s">
        <v>2995</v>
      </c>
      <c r="D222" s="589" t="s">
        <v>689</v>
      </c>
      <c r="E222" s="589" t="s">
        <v>5351</v>
      </c>
      <c r="F222" s="590">
        <v>42817</v>
      </c>
      <c r="G222" s="591">
        <v>-200</v>
      </c>
      <c r="H222" s="589" t="s">
        <v>474</v>
      </c>
      <c r="I222" s="589" t="s">
        <v>1073</v>
      </c>
      <c r="J222" s="600" t="s">
        <v>10809</v>
      </c>
      <c r="K222" s="590">
        <v>42824</v>
      </c>
      <c r="L222" s="684" t="s">
        <v>4</v>
      </c>
    </row>
    <row r="223" spans="1:12" s="589" customFormat="1" x14ac:dyDescent="0.2">
      <c r="A223" s="589" t="s">
        <v>611</v>
      </c>
      <c r="B223" s="589" t="s">
        <v>687</v>
      </c>
      <c r="C223" s="589" t="s">
        <v>2995</v>
      </c>
      <c r="D223" s="589" t="s">
        <v>689</v>
      </c>
      <c r="E223" s="589" t="s">
        <v>5352</v>
      </c>
      <c r="F223" s="590">
        <v>42817</v>
      </c>
      <c r="G223" s="591">
        <v>390</v>
      </c>
      <c r="H223" s="589" t="s">
        <v>474</v>
      </c>
      <c r="I223" s="589" t="s">
        <v>1073</v>
      </c>
      <c r="J223" s="600" t="s">
        <v>10809</v>
      </c>
      <c r="K223" s="590">
        <v>42824</v>
      </c>
      <c r="L223" s="684" t="s">
        <v>4</v>
      </c>
    </row>
    <row r="224" spans="1:12" s="589" customFormat="1" x14ac:dyDescent="0.2">
      <c r="A224" s="589" t="s">
        <v>611</v>
      </c>
      <c r="B224" s="589" t="s">
        <v>687</v>
      </c>
      <c r="C224" s="589" t="s">
        <v>2995</v>
      </c>
      <c r="D224" s="589" t="s">
        <v>689</v>
      </c>
      <c r="E224" s="589" t="s">
        <v>5353</v>
      </c>
      <c r="F224" s="590">
        <v>42817</v>
      </c>
      <c r="G224" s="591">
        <v>330</v>
      </c>
      <c r="H224" s="589" t="s">
        <v>474</v>
      </c>
      <c r="I224" s="589" t="s">
        <v>1073</v>
      </c>
      <c r="J224" s="600" t="s">
        <v>10809</v>
      </c>
      <c r="K224" s="590">
        <v>42824</v>
      </c>
      <c r="L224" s="684" t="s">
        <v>4</v>
      </c>
    </row>
    <row r="225" spans="1:14" s="589" customFormat="1" x14ac:dyDescent="0.2">
      <c r="A225" s="589" t="s">
        <v>611</v>
      </c>
      <c r="B225" s="589" t="s">
        <v>687</v>
      </c>
      <c r="C225" s="589" t="s">
        <v>2995</v>
      </c>
      <c r="D225" s="589" t="s">
        <v>689</v>
      </c>
      <c r="E225" s="589" t="s">
        <v>1325</v>
      </c>
      <c r="F225" s="590">
        <v>42828</v>
      </c>
      <c r="G225" s="591">
        <v>269.26</v>
      </c>
      <c r="H225" s="589" t="s">
        <v>474</v>
      </c>
      <c r="I225" s="589" t="s">
        <v>1073</v>
      </c>
      <c r="J225" s="600" t="s">
        <v>10809</v>
      </c>
      <c r="K225" s="590">
        <v>42829</v>
      </c>
      <c r="L225" s="684" t="s">
        <v>71</v>
      </c>
    </row>
    <row r="226" spans="1:14" s="589" customFormat="1" x14ac:dyDescent="0.2">
      <c r="A226" s="589" t="s">
        <v>611</v>
      </c>
      <c r="B226" s="589" t="s">
        <v>687</v>
      </c>
      <c r="C226" s="589" t="s">
        <v>2995</v>
      </c>
      <c r="D226" s="589" t="s">
        <v>689</v>
      </c>
      <c r="E226" s="589" t="s">
        <v>5357</v>
      </c>
      <c r="F226" s="590">
        <v>42845</v>
      </c>
      <c r="G226" s="591">
        <v>-69.989999999999995</v>
      </c>
      <c r="H226" s="589" t="s">
        <v>474</v>
      </c>
      <c r="I226" s="589" t="s">
        <v>1073</v>
      </c>
      <c r="J226" s="600" t="s">
        <v>10809</v>
      </c>
      <c r="K226" s="590">
        <v>42846</v>
      </c>
      <c r="L226" s="684" t="s">
        <v>4</v>
      </c>
    </row>
    <row r="227" spans="1:14" s="589" customFormat="1" x14ac:dyDescent="0.2">
      <c r="A227" s="589" t="s">
        <v>611</v>
      </c>
      <c r="B227" s="589" t="s">
        <v>687</v>
      </c>
      <c r="C227" s="589" t="s">
        <v>2995</v>
      </c>
      <c r="D227" s="589" t="s">
        <v>689</v>
      </c>
      <c r="E227" s="589" t="s">
        <v>5358</v>
      </c>
      <c r="F227" s="590">
        <v>42828</v>
      </c>
      <c r="G227" s="591">
        <v>69.989999999999995</v>
      </c>
      <c r="H227" s="589" t="s">
        <v>474</v>
      </c>
      <c r="I227" s="589" t="s">
        <v>1073</v>
      </c>
      <c r="J227" s="600" t="s">
        <v>10809</v>
      </c>
      <c r="K227" s="590">
        <v>42829</v>
      </c>
      <c r="L227" s="684" t="s">
        <v>4</v>
      </c>
    </row>
    <row r="228" spans="1:14" s="589" customFormat="1" x14ac:dyDescent="0.2">
      <c r="A228" s="600" t="s">
        <v>611</v>
      </c>
      <c r="B228" s="600" t="s">
        <v>687</v>
      </c>
      <c r="C228" s="600" t="s">
        <v>2995</v>
      </c>
      <c r="D228" s="600" t="s">
        <v>689</v>
      </c>
      <c r="E228" s="600" t="s">
        <v>1197</v>
      </c>
      <c r="F228" s="603">
        <v>42851</v>
      </c>
      <c r="G228" s="604">
        <v>-97.85</v>
      </c>
      <c r="H228" s="600" t="s">
        <v>474</v>
      </c>
      <c r="I228" s="600" t="s">
        <v>1073</v>
      </c>
      <c r="J228" s="600" t="s">
        <v>10809</v>
      </c>
      <c r="K228" s="603">
        <v>42852</v>
      </c>
      <c r="L228" s="685" t="s">
        <v>4</v>
      </c>
      <c r="M228" s="600"/>
      <c r="N228" s="600"/>
    </row>
    <row r="229" spans="1:14" s="589" customFormat="1" x14ac:dyDescent="0.2">
      <c r="A229" s="600" t="s">
        <v>611</v>
      </c>
      <c r="B229" s="600" t="s">
        <v>687</v>
      </c>
      <c r="C229" s="600" t="s">
        <v>2995</v>
      </c>
      <c r="D229" s="600" t="s">
        <v>689</v>
      </c>
      <c r="E229" s="600" t="s">
        <v>1198</v>
      </c>
      <c r="F229" s="603">
        <v>42851</v>
      </c>
      <c r="G229" s="604">
        <v>-97.85</v>
      </c>
      <c r="H229" s="600" t="s">
        <v>474</v>
      </c>
      <c r="I229" s="600" t="s">
        <v>1073</v>
      </c>
      <c r="J229" s="600" t="s">
        <v>10809</v>
      </c>
      <c r="K229" s="603">
        <v>42852</v>
      </c>
      <c r="L229" s="685" t="s">
        <v>4</v>
      </c>
      <c r="M229" s="600"/>
      <c r="N229" s="600"/>
    </row>
    <row r="230" spans="1:14" s="589" customFormat="1" x14ac:dyDescent="0.2">
      <c r="A230" s="600" t="s">
        <v>611</v>
      </c>
      <c r="B230" s="600" t="s">
        <v>687</v>
      </c>
      <c r="C230" s="600" t="s">
        <v>2995</v>
      </c>
      <c r="D230" s="600" t="s">
        <v>689</v>
      </c>
      <c r="E230" s="600" t="s">
        <v>1199</v>
      </c>
      <c r="F230" s="603">
        <v>42851</v>
      </c>
      <c r="G230" s="604">
        <v>-97.85</v>
      </c>
      <c r="H230" s="600" t="s">
        <v>474</v>
      </c>
      <c r="I230" s="600" t="s">
        <v>1073</v>
      </c>
      <c r="J230" s="600" t="s">
        <v>10809</v>
      </c>
      <c r="K230" s="603">
        <v>42852</v>
      </c>
      <c r="L230" s="685" t="s">
        <v>4</v>
      </c>
      <c r="M230" s="600"/>
      <c r="N230" s="600"/>
    </row>
    <row r="231" spans="1:14" s="589" customFormat="1" x14ac:dyDescent="0.2">
      <c r="A231" s="589" t="s">
        <v>611</v>
      </c>
      <c r="B231" s="589" t="s">
        <v>687</v>
      </c>
      <c r="C231" s="589" t="s">
        <v>2995</v>
      </c>
      <c r="D231" s="589" t="s">
        <v>689</v>
      </c>
      <c r="E231" s="589" t="s">
        <v>1372</v>
      </c>
      <c r="F231" s="590">
        <v>42849</v>
      </c>
      <c r="G231" s="591">
        <v>-180.52</v>
      </c>
      <c r="H231" s="589" t="s">
        <v>474</v>
      </c>
      <c r="I231" s="589" t="s">
        <v>1073</v>
      </c>
      <c r="J231" s="600" t="s">
        <v>10809</v>
      </c>
      <c r="K231" s="590">
        <v>42850</v>
      </c>
      <c r="L231" s="684" t="s">
        <v>4</v>
      </c>
    </row>
    <row r="232" spans="1:14" s="589" customFormat="1" x14ac:dyDescent="0.2">
      <c r="A232" s="589" t="s">
        <v>611</v>
      </c>
      <c r="B232" s="589" t="s">
        <v>687</v>
      </c>
      <c r="C232" s="589" t="s">
        <v>2995</v>
      </c>
      <c r="D232" s="589" t="s">
        <v>689</v>
      </c>
      <c r="E232" s="589" t="s">
        <v>5359</v>
      </c>
      <c r="F232" s="590">
        <v>42832</v>
      </c>
      <c r="G232" s="591">
        <v>-390</v>
      </c>
      <c r="H232" s="589" t="s">
        <v>474</v>
      </c>
      <c r="I232" s="589" t="s">
        <v>1073</v>
      </c>
      <c r="J232" s="600" t="s">
        <v>10809</v>
      </c>
      <c r="K232" s="590">
        <v>42833</v>
      </c>
      <c r="L232" s="684" t="s">
        <v>4</v>
      </c>
    </row>
    <row r="233" spans="1:14" s="589" customFormat="1" x14ac:dyDescent="0.2">
      <c r="A233" s="589" t="s">
        <v>611</v>
      </c>
      <c r="B233" s="589" t="s">
        <v>687</v>
      </c>
      <c r="C233" s="589" t="s">
        <v>2995</v>
      </c>
      <c r="D233" s="589" t="s">
        <v>689</v>
      </c>
      <c r="E233" s="589" t="s">
        <v>5360</v>
      </c>
      <c r="F233" s="590">
        <v>42832</v>
      </c>
      <c r="G233" s="591">
        <v>-330</v>
      </c>
      <c r="H233" s="589" t="s">
        <v>474</v>
      </c>
      <c r="I233" s="589" t="s">
        <v>1073</v>
      </c>
      <c r="J233" s="600" t="s">
        <v>10809</v>
      </c>
      <c r="K233" s="590">
        <v>42833</v>
      </c>
      <c r="L233" s="684" t="s">
        <v>4</v>
      </c>
    </row>
    <row r="234" spans="1:14" s="589" customFormat="1" x14ac:dyDescent="0.2">
      <c r="A234" s="589" t="s">
        <v>611</v>
      </c>
      <c r="B234" s="589" t="s">
        <v>687</v>
      </c>
      <c r="C234" s="589" t="s">
        <v>2995</v>
      </c>
      <c r="D234" s="589" t="s">
        <v>689</v>
      </c>
      <c r="E234" s="589" t="s">
        <v>1327</v>
      </c>
      <c r="F234" s="590">
        <v>42775</v>
      </c>
      <c r="G234" s="591">
        <v>-61.2</v>
      </c>
      <c r="H234" s="589" t="s">
        <v>474</v>
      </c>
      <c r="I234" s="589" t="s">
        <v>1073</v>
      </c>
      <c r="J234" s="600" t="s">
        <v>10809</v>
      </c>
      <c r="K234" s="590">
        <v>42826</v>
      </c>
      <c r="L234" s="684" t="s">
        <v>4</v>
      </c>
    </row>
    <row r="235" spans="1:14" s="589" customFormat="1" x14ac:dyDescent="0.2">
      <c r="A235" s="589" t="s">
        <v>611</v>
      </c>
      <c r="B235" s="589" t="s">
        <v>687</v>
      </c>
      <c r="C235" s="589" t="s">
        <v>2995</v>
      </c>
      <c r="D235" s="589" t="s">
        <v>689</v>
      </c>
      <c r="E235" s="589" t="s">
        <v>1330</v>
      </c>
      <c r="F235" s="590">
        <v>42774</v>
      </c>
      <c r="G235" s="591">
        <v>61.2</v>
      </c>
      <c r="H235" s="589" t="s">
        <v>474</v>
      </c>
      <c r="I235" s="589" t="s">
        <v>1073</v>
      </c>
      <c r="J235" s="600" t="s">
        <v>10809</v>
      </c>
      <c r="K235" s="590">
        <v>42826</v>
      </c>
      <c r="L235" s="684" t="s">
        <v>4</v>
      </c>
    </row>
    <row r="236" spans="1:14" s="589" customFormat="1" x14ac:dyDescent="0.2">
      <c r="A236" s="589" t="s">
        <v>611</v>
      </c>
      <c r="B236" s="589" t="s">
        <v>687</v>
      </c>
      <c r="C236" s="589" t="s">
        <v>2995</v>
      </c>
      <c r="D236" s="589" t="s">
        <v>689</v>
      </c>
      <c r="E236" s="589" t="s">
        <v>1331</v>
      </c>
      <c r="F236" s="590">
        <v>42774</v>
      </c>
      <c r="G236" s="591">
        <v>61.2</v>
      </c>
      <c r="H236" s="589" t="s">
        <v>474</v>
      </c>
      <c r="I236" s="589" t="s">
        <v>1073</v>
      </c>
      <c r="J236" s="600" t="s">
        <v>10809</v>
      </c>
      <c r="K236" s="590">
        <v>42826</v>
      </c>
      <c r="L236" s="684" t="s">
        <v>4</v>
      </c>
    </row>
    <row r="237" spans="1:14" s="589" customFormat="1" x14ac:dyDescent="0.2">
      <c r="A237" s="589" t="s">
        <v>611</v>
      </c>
      <c r="B237" s="589" t="s">
        <v>687</v>
      </c>
      <c r="C237" s="589" t="s">
        <v>2995</v>
      </c>
      <c r="D237" s="589" t="s">
        <v>689</v>
      </c>
      <c r="E237" s="589" t="s">
        <v>1584</v>
      </c>
      <c r="F237" s="590">
        <v>42866</v>
      </c>
      <c r="G237" s="591">
        <v>326.10000000000002</v>
      </c>
      <c r="H237" s="589" t="s">
        <v>474</v>
      </c>
      <c r="I237" s="589" t="s">
        <v>1073</v>
      </c>
      <c r="J237" s="600" t="s">
        <v>10809</v>
      </c>
      <c r="K237" s="590">
        <v>42867</v>
      </c>
      <c r="L237" s="684" t="s">
        <v>4</v>
      </c>
    </row>
    <row r="238" spans="1:14" s="589" customFormat="1" x14ac:dyDescent="0.2">
      <c r="A238" s="589" t="s">
        <v>611</v>
      </c>
      <c r="B238" s="589" t="s">
        <v>687</v>
      </c>
      <c r="C238" s="589" t="s">
        <v>2995</v>
      </c>
      <c r="D238" s="589" t="s">
        <v>689</v>
      </c>
      <c r="E238" s="589" t="s">
        <v>1502</v>
      </c>
      <c r="F238" s="590">
        <v>42881</v>
      </c>
      <c r="G238" s="591">
        <v>-150</v>
      </c>
      <c r="H238" s="589" t="s">
        <v>474</v>
      </c>
      <c r="I238" s="589" t="s">
        <v>1073</v>
      </c>
      <c r="J238" s="600" t="s">
        <v>10809</v>
      </c>
      <c r="K238" s="590">
        <v>42882</v>
      </c>
      <c r="L238" s="684" t="s">
        <v>4</v>
      </c>
    </row>
    <row r="239" spans="1:14" s="589" customFormat="1" x14ac:dyDescent="0.2">
      <c r="A239" s="589" t="s">
        <v>611</v>
      </c>
      <c r="B239" s="589" t="s">
        <v>687</v>
      </c>
      <c r="C239" s="589" t="s">
        <v>2995</v>
      </c>
      <c r="D239" s="589" t="s">
        <v>689</v>
      </c>
      <c r="E239" s="589" t="s">
        <v>1655</v>
      </c>
      <c r="F239" s="590">
        <v>42880</v>
      </c>
      <c r="G239" s="591">
        <v>150</v>
      </c>
      <c r="H239" s="589" t="s">
        <v>474</v>
      </c>
      <c r="I239" s="589" t="s">
        <v>1073</v>
      </c>
      <c r="J239" s="600" t="s">
        <v>10809</v>
      </c>
      <c r="K239" s="590">
        <v>42881</v>
      </c>
      <c r="L239" s="684" t="s">
        <v>4</v>
      </c>
    </row>
    <row r="240" spans="1:14" s="589" customFormat="1" x14ac:dyDescent="0.2">
      <c r="A240" s="600" t="s">
        <v>611</v>
      </c>
      <c r="B240" s="600" t="s">
        <v>687</v>
      </c>
      <c r="C240" s="600" t="s">
        <v>2995</v>
      </c>
      <c r="D240" s="600" t="s">
        <v>689</v>
      </c>
      <c r="E240" s="600" t="s">
        <v>1509</v>
      </c>
      <c r="F240" s="603">
        <v>42878</v>
      </c>
      <c r="G240" s="604">
        <v>-307.68</v>
      </c>
      <c r="H240" s="600" t="s">
        <v>474</v>
      </c>
      <c r="I240" s="600" t="s">
        <v>1073</v>
      </c>
      <c r="J240" s="600" t="s">
        <v>10809</v>
      </c>
      <c r="K240" s="603">
        <v>42879</v>
      </c>
      <c r="L240" s="685" t="s">
        <v>4</v>
      </c>
      <c r="M240" s="600"/>
      <c r="N240" s="600"/>
    </row>
    <row r="241" spans="1:14" s="589" customFormat="1" x14ac:dyDescent="0.2">
      <c r="A241" s="600" t="s">
        <v>611</v>
      </c>
      <c r="B241" s="600" t="s">
        <v>687</v>
      </c>
      <c r="C241" s="600" t="s">
        <v>2995</v>
      </c>
      <c r="D241" s="600" t="s">
        <v>689</v>
      </c>
      <c r="E241" s="600" t="s">
        <v>1514</v>
      </c>
      <c r="F241" s="603">
        <v>42877</v>
      </c>
      <c r="G241" s="604">
        <v>-120</v>
      </c>
      <c r="H241" s="600" t="s">
        <v>474</v>
      </c>
      <c r="I241" s="600" t="s">
        <v>1073</v>
      </c>
      <c r="J241" s="600" t="s">
        <v>10809</v>
      </c>
      <c r="K241" s="603">
        <v>42878</v>
      </c>
      <c r="L241" s="685" t="s">
        <v>4</v>
      </c>
      <c r="M241" s="600"/>
      <c r="N241" s="600"/>
    </row>
    <row r="242" spans="1:14" s="589" customFormat="1" x14ac:dyDescent="0.2">
      <c r="A242" s="600" t="s">
        <v>611</v>
      </c>
      <c r="B242" s="600" t="s">
        <v>687</v>
      </c>
      <c r="C242" s="600" t="s">
        <v>2995</v>
      </c>
      <c r="D242" s="600" t="s">
        <v>689</v>
      </c>
      <c r="E242" s="600" t="s">
        <v>1515</v>
      </c>
      <c r="F242" s="603">
        <v>42877</v>
      </c>
      <c r="G242" s="604">
        <v>-95</v>
      </c>
      <c r="H242" s="600" t="s">
        <v>474</v>
      </c>
      <c r="I242" s="600" t="s">
        <v>1073</v>
      </c>
      <c r="J242" s="600" t="s">
        <v>10809</v>
      </c>
      <c r="K242" s="603">
        <v>42878</v>
      </c>
      <c r="L242" s="685" t="s">
        <v>4</v>
      </c>
      <c r="M242" s="600"/>
      <c r="N242" s="600"/>
    </row>
    <row r="243" spans="1:14" s="589" customFormat="1" x14ac:dyDescent="0.2">
      <c r="A243" s="600" t="s">
        <v>611</v>
      </c>
      <c r="B243" s="600" t="s">
        <v>687</v>
      </c>
      <c r="C243" s="600" t="s">
        <v>2995</v>
      </c>
      <c r="D243" s="600" t="s">
        <v>689</v>
      </c>
      <c r="E243" s="600" t="s">
        <v>5362</v>
      </c>
      <c r="F243" s="603">
        <v>42877</v>
      </c>
      <c r="G243" s="604">
        <v>-215.97</v>
      </c>
      <c r="H243" s="600" t="s">
        <v>474</v>
      </c>
      <c r="I243" s="600" t="s">
        <v>1073</v>
      </c>
      <c r="J243" s="600" t="s">
        <v>10809</v>
      </c>
      <c r="K243" s="603">
        <v>42878</v>
      </c>
      <c r="L243" s="685" t="s">
        <v>4</v>
      </c>
      <c r="M243" s="600"/>
      <c r="N243" s="600"/>
    </row>
    <row r="244" spans="1:14" s="589" customFormat="1" x14ac:dyDescent="0.2">
      <c r="A244" s="600" t="s">
        <v>611</v>
      </c>
      <c r="B244" s="600" t="s">
        <v>687</v>
      </c>
      <c r="C244" s="600" t="s">
        <v>2995</v>
      </c>
      <c r="D244" s="600" t="s">
        <v>689</v>
      </c>
      <c r="E244" s="600" t="s">
        <v>5363</v>
      </c>
      <c r="F244" s="603">
        <v>42867</v>
      </c>
      <c r="G244" s="604">
        <v>-130</v>
      </c>
      <c r="H244" s="600" t="s">
        <v>474</v>
      </c>
      <c r="I244" s="600" t="s">
        <v>1073</v>
      </c>
      <c r="J244" s="600" t="s">
        <v>10809</v>
      </c>
      <c r="K244" s="603">
        <v>42868</v>
      </c>
      <c r="L244" s="685" t="s">
        <v>4</v>
      </c>
      <c r="M244" s="600"/>
      <c r="N244" s="600"/>
    </row>
    <row r="245" spans="1:14" s="589" customFormat="1" x14ac:dyDescent="0.2">
      <c r="A245" s="600" t="s">
        <v>611</v>
      </c>
      <c r="B245" s="600" t="s">
        <v>687</v>
      </c>
      <c r="C245" s="600" t="s">
        <v>2995</v>
      </c>
      <c r="D245" s="600" t="s">
        <v>689</v>
      </c>
      <c r="E245" s="600" t="s">
        <v>5364</v>
      </c>
      <c r="F245" s="603">
        <v>42867</v>
      </c>
      <c r="G245" s="604">
        <v>-195</v>
      </c>
      <c r="H245" s="600" t="s">
        <v>474</v>
      </c>
      <c r="I245" s="600" t="s">
        <v>1073</v>
      </c>
      <c r="J245" s="600" t="s">
        <v>10809</v>
      </c>
      <c r="K245" s="603">
        <v>42868</v>
      </c>
      <c r="L245" s="685" t="s">
        <v>4</v>
      </c>
      <c r="M245" s="600"/>
      <c r="N245" s="600"/>
    </row>
    <row r="246" spans="1:14" s="589" customFormat="1" x14ac:dyDescent="0.2">
      <c r="A246" s="600" t="s">
        <v>611</v>
      </c>
      <c r="B246" s="600" t="s">
        <v>687</v>
      </c>
      <c r="C246" s="600" t="s">
        <v>2995</v>
      </c>
      <c r="D246" s="600" t="s">
        <v>689</v>
      </c>
      <c r="E246" s="600" t="s">
        <v>5365</v>
      </c>
      <c r="F246" s="603">
        <v>42867</v>
      </c>
      <c r="G246" s="604">
        <v>-195</v>
      </c>
      <c r="H246" s="600" t="s">
        <v>474</v>
      </c>
      <c r="I246" s="600" t="s">
        <v>1073</v>
      </c>
      <c r="J246" s="600" t="s">
        <v>10809</v>
      </c>
      <c r="K246" s="603">
        <v>42868</v>
      </c>
      <c r="L246" s="685" t="s">
        <v>4</v>
      </c>
      <c r="M246" s="600"/>
      <c r="N246" s="600"/>
    </row>
    <row r="247" spans="1:14" s="589" customFormat="1" x14ac:dyDescent="0.2">
      <c r="A247" s="589" t="s">
        <v>611</v>
      </c>
      <c r="B247" s="589" t="s">
        <v>687</v>
      </c>
      <c r="C247" s="589" t="s">
        <v>2995</v>
      </c>
      <c r="D247" s="589" t="s">
        <v>689</v>
      </c>
      <c r="E247" s="589" t="s">
        <v>5367</v>
      </c>
      <c r="F247" s="590">
        <v>42858</v>
      </c>
      <c r="G247" s="591">
        <v>215.97</v>
      </c>
      <c r="H247" s="589" t="s">
        <v>474</v>
      </c>
      <c r="I247" s="589" t="s">
        <v>1073</v>
      </c>
      <c r="J247" s="600" t="s">
        <v>10809</v>
      </c>
      <c r="K247" s="590">
        <v>42859</v>
      </c>
      <c r="L247" s="684" t="s">
        <v>4</v>
      </c>
    </row>
    <row r="248" spans="1:14" s="589" customFormat="1" x14ac:dyDescent="0.2">
      <c r="A248" s="589" t="s">
        <v>611</v>
      </c>
      <c r="B248" s="589" t="s">
        <v>687</v>
      </c>
      <c r="C248" s="589" t="s">
        <v>2995</v>
      </c>
      <c r="D248" s="589" t="s">
        <v>689</v>
      </c>
      <c r="E248" s="589" t="s">
        <v>1877</v>
      </c>
      <c r="F248" s="590">
        <v>42899</v>
      </c>
      <c r="G248" s="591">
        <v>-211.41</v>
      </c>
      <c r="H248" s="589" t="s">
        <v>474</v>
      </c>
      <c r="I248" s="589" t="s">
        <v>1073</v>
      </c>
      <c r="J248" s="600" t="s">
        <v>10809</v>
      </c>
      <c r="K248" s="590">
        <v>42900</v>
      </c>
      <c r="L248" s="589" t="s">
        <v>71</v>
      </c>
    </row>
    <row r="249" spans="1:14" s="589" customFormat="1" x14ac:dyDescent="0.2">
      <c r="A249" s="589" t="s">
        <v>611</v>
      </c>
      <c r="B249" s="589" t="s">
        <v>687</v>
      </c>
      <c r="C249" s="589" t="s">
        <v>2995</v>
      </c>
      <c r="D249" s="589" t="s">
        <v>689</v>
      </c>
      <c r="E249" s="589" t="s">
        <v>1864</v>
      </c>
      <c r="F249" s="590">
        <v>42905</v>
      </c>
      <c r="G249" s="591">
        <v>-374.25</v>
      </c>
      <c r="H249" s="589" t="s">
        <v>474</v>
      </c>
      <c r="I249" s="589" t="s">
        <v>1073</v>
      </c>
      <c r="J249" s="600" t="s">
        <v>10809</v>
      </c>
      <c r="K249" s="590">
        <v>42906</v>
      </c>
      <c r="L249" s="589" t="s">
        <v>71</v>
      </c>
    </row>
    <row r="250" spans="1:14" s="589" customFormat="1" x14ac:dyDescent="0.2">
      <c r="A250" s="589" t="s">
        <v>611</v>
      </c>
      <c r="B250" s="589" t="s">
        <v>687</v>
      </c>
      <c r="C250" s="589" t="s">
        <v>2995</v>
      </c>
      <c r="D250" s="589" t="s">
        <v>689</v>
      </c>
      <c r="E250" s="589" t="s">
        <v>1878</v>
      </c>
      <c r="F250" s="590">
        <v>42894</v>
      </c>
      <c r="G250" s="591">
        <v>-243</v>
      </c>
      <c r="H250" s="589" t="s">
        <v>474</v>
      </c>
      <c r="I250" s="589" t="s">
        <v>1073</v>
      </c>
      <c r="J250" s="600" t="s">
        <v>10809</v>
      </c>
      <c r="K250" s="590">
        <v>42895</v>
      </c>
      <c r="L250" s="589" t="s">
        <v>4</v>
      </c>
    </row>
    <row r="251" spans="1:14" s="589" customFormat="1" x14ac:dyDescent="0.2">
      <c r="A251" s="589" t="s">
        <v>611</v>
      </c>
      <c r="B251" s="589" t="s">
        <v>687</v>
      </c>
      <c r="C251" s="589" t="s">
        <v>2995</v>
      </c>
      <c r="D251" s="589" t="s">
        <v>689</v>
      </c>
      <c r="E251" s="589" t="s">
        <v>5370</v>
      </c>
      <c r="F251" s="590">
        <v>42900</v>
      </c>
      <c r="G251" s="591">
        <v>-326.10000000000002</v>
      </c>
      <c r="H251" s="589" t="s">
        <v>474</v>
      </c>
      <c r="I251" s="589" t="s">
        <v>1073</v>
      </c>
      <c r="J251" s="600" t="s">
        <v>10809</v>
      </c>
      <c r="K251" s="590">
        <v>42901</v>
      </c>
      <c r="L251" s="589" t="s">
        <v>4</v>
      </c>
    </row>
    <row r="252" spans="1:14" s="589" customFormat="1" x14ac:dyDescent="0.2">
      <c r="A252" s="589" t="s">
        <v>611</v>
      </c>
      <c r="B252" s="589" t="s">
        <v>687</v>
      </c>
      <c r="C252" s="589" t="s">
        <v>2995</v>
      </c>
      <c r="D252" s="589" t="s">
        <v>689</v>
      </c>
      <c r="E252" s="589" t="s">
        <v>5371</v>
      </c>
      <c r="F252" s="590">
        <v>42905</v>
      </c>
      <c r="G252" s="591">
        <v>43</v>
      </c>
      <c r="H252" s="589" t="s">
        <v>474</v>
      </c>
      <c r="I252" s="589" t="s">
        <v>1073</v>
      </c>
      <c r="J252" s="600" t="s">
        <v>10809</v>
      </c>
      <c r="K252" s="590">
        <v>42906</v>
      </c>
      <c r="L252" s="589" t="s">
        <v>4</v>
      </c>
    </row>
    <row r="253" spans="1:14" s="589" customFormat="1" x14ac:dyDescent="0.2">
      <c r="A253" s="589" t="s">
        <v>611</v>
      </c>
      <c r="B253" s="589" t="s">
        <v>687</v>
      </c>
      <c r="C253" s="589" t="s">
        <v>2995</v>
      </c>
      <c r="D253" s="589" t="s">
        <v>689</v>
      </c>
      <c r="E253" s="589" t="s">
        <v>5372</v>
      </c>
      <c r="F253" s="590">
        <v>42905</v>
      </c>
      <c r="G253" s="591">
        <v>43</v>
      </c>
      <c r="H253" s="589" t="s">
        <v>474</v>
      </c>
      <c r="I253" s="589" t="s">
        <v>1073</v>
      </c>
      <c r="J253" s="600" t="s">
        <v>10809</v>
      </c>
      <c r="K253" s="590">
        <v>42906</v>
      </c>
      <c r="L253" s="589" t="s">
        <v>4</v>
      </c>
    </row>
    <row r="254" spans="1:14" s="589" customFormat="1" x14ac:dyDescent="0.2">
      <c r="A254" s="589" t="s">
        <v>611</v>
      </c>
      <c r="B254" s="589" t="s">
        <v>687</v>
      </c>
      <c r="C254" s="589" t="s">
        <v>2995</v>
      </c>
      <c r="D254" s="589" t="s">
        <v>689</v>
      </c>
      <c r="E254" s="589" t="s">
        <v>5374</v>
      </c>
      <c r="F254" s="590">
        <v>42906</v>
      </c>
      <c r="G254" s="591">
        <v>-43</v>
      </c>
      <c r="H254" s="589" t="s">
        <v>474</v>
      </c>
      <c r="I254" s="589" t="s">
        <v>1073</v>
      </c>
      <c r="J254" s="600" t="s">
        <v>10809</v>
      </c>
      <c r="K254" s="590">
        <v>42907</v>
      </c>
      <c r="L254" s="589" t="s">
        <v>4</v>
      </c>
    </row>
    <row r="255" spans="1:14" s="589" customFormat="1" x14ac:dyDescent="0.2">
      <c r="A255" s="589" t="s">
        <v>611</v>
      </c>
      <c r="B255" s="589" t="s">
        <v>687</v>
      </c>
      <c r="C255" s="589" t="s">
        <v>2995</v>
      </c>
      <c r="D255" s="589" t="s">
        <v>689</v>
      </c>
      <c r="E255" s="589" t="s">
        <v>5375</v>
      </c>
      <c r="F255" s="590">
        <v>42907</v>
      </c>
      <c r="G255" s="591">
        <v>315.75</v>
      </c>
      <c r="H255" s="589" t="s">
        <v>474</v>
      </c>
      <c r="I255" s="589" t="s">
        <v>1073</v>
      </c>
      <c r="J255" s="600" t="s">
        <v>10809</v>
      </c>
      <c r="K255" s="590">
        <v>42908</v>
      </c>
      <c r="L255" s="589" t="s">
        <v>4</v>
      </c>
    </row>
    <row r="256" spans="1:14" s="589" customFormat="1" x14ac:dyDescent="0.2">
      <c r="A256" s="589" t="s">
        <v>611</v>
      </c>
      <c r="B256" s="589" t="s">
        <v>687</v>
      </c>
      <c r="C256" s="589" t="s">
        <v>2995</v>
      </c>
      <c r="D256" s="589" t="s">
        <v>689</v>
      </c>
      <c r="E256" s="589" t="s">
        <v>5376</v>
      </c>
      <c r="F256" s="590">
        <v>42907</v>
      </c>
      <c r="G256" s="591">
        <v>110</v>
      </c>
      <c r="H256" s="589" t="s">
        <v>474</v>
      </c>
      <c r="I256" s="589" t="s">
        <v>1073</v>
      </c>
      <c r="J256" s="600" t="s">
        <v>10809</v>
      </c>
      <c r="K256" s="590">
        <v>42908</v>
      </c>
      <c r="L256" s="589" t="s">
        <v>4</v>
      </c>
    </row>
    <row r="257" spans="1:12" s="589" customFormat="1" x14ac:dyDescent="0.2">
      <c r="A257" s="589" t="s">
        <v>611</v>
      </c>
      <c r="B257" s="589" t="s">
        <v>687</v>
      </c>
      <c r="C257" s="589" t="s">
        <v>2995</v>
      </c>
      <c r="D257" s="589" t="s">
        <v>689</v>
      </c>
      <c r="E257" s="589" t="s">
        <v>5377</v>
      </c>
      <c r="F257" s="590">
        <v>42908</v>
      </c>
      <c r="G257" s="591">
        <v>92.65</v>
      </c>
      <c r="H257" s="589" t="s">
        <v>474</v>
      </c>
      <c r="I257" s="589" t="s">
        <v>1073</v>
      </c>
      <c r="J257" s="600" t="s">
        <v>10809</v>
      </c>
      <c r="K257" s="590">
        <v>42909</v>
      </c>
      <c r="L257" s="589" t="s">
        <v>4</v>
      </c>
    </row>
    <row r="258" spans="1:12" s="589" customFormat="1" x14ac:dyDescent="0.2">
      <c r="A258" s="589" t="s">
        <v>611</v>
      </c>
      <c r="B258" s="589" t="s">
        <v>687</v>
      </c>
      <c r="C258" s="589" t="s">
        <v>2995</v>
      </c>
      <c r="D258" s="589" t="s">
        <v>689</v>
      </c>
      <c r="E258" s="589" t="s">
        <v>5378</v>
      </c>
      <c r="F258" s="590">
        <v>42908</v>
      </c>
      <c r="G258" s="591">
        <v>92.65</v>
      </c>
      <c r="H258" s="589" t="s">
        <v>474</v>
      </c>
      <c r="I258" s="589" t="s">
        <v>1073</v>
      </c>
      <c r="J258" s="600" t="s">
        <v>10809</v>
      </c>
      <c r="K258" s="590">
        <v>42909</v>
      </c>
      <c r="L258" s="589" t="s">
        <v>4</v>
      </c>
    </row>
    <row r="259" spans="1:12" s="589" customFormat="1" x14ac:dyDescent="0.2">
      <c r="A259" s="589" t="s">
        <v>611</v>
      </c>
      <c r="B259" s="589" t="s">
        <v>687</v>
      </c>
      <c r="C259" s="589" t="s">
        <v>2995</v>
      </c>
      <c r="D259" s="589" t="s">
        <v>689</v>
      </c>
      <c r="E259" s="589" t="s">
        <v>5388</v>
      </c>
      <c r="F259" s="590">
        <v>42912</v>
      </c>
      <c r="G259" s="591">
        <v>-92.65</v>
      </c>
      <c r="H259" s="589" t="s">
        <v>474</v>
      </c>
      <c r="I259" s="589" t="s">
        <v>1073</v>
      </c>
      <c r="J259" s="600" t="s">
        <v>10809</v>
      </c>
      <c r="K259" s="590">
        <v>42913</v>
      </c>
      <c r="L259" s="589" t="s">
        <v>4</v>
      </c>
    </row>
    <row r="260" spans="1:12" s="589" customFormat="1" x14ac:dyDescent="0.2">
      <c r="A260" s="589" t="s">
        <v>611</v>
      </c>
      <c r="B260" s="589" t="s">
        <v>687</v>
      </c>
      <c r="C260" s="589" t="s">
        <v>2995</v>
      </c>
      <c r="D260" s="589" t="s">
        <v>689</v>
      </c>
      <c r="E260" s="589" t="s">
        <v>5389</v>
      </c>
      <c r="F260" s="590">
        <v>42906</v>
      </c>
      <c r="G260" s="591">
        <v>35</v>
      </c>
      <c r="H260" s="589" t="s">
        <v>474</v>
      </c>
      <c r="I260" s="589" t="s">
        <v>1073</v>
      </c>
      <c r="J260" s="600" t="s">
        <v>10809</v>
      </c>
      <c r="K260" s="590">
        <v>42914</v>
      </c>
      <c r="L260" s="589" t="s">
        <v>4</v>
      </c>
    </row>
    <row r="261" spans="1:12" s="589" customFormat="1" x14ac:dyDescent="0.2">
      <c r="A261" s="589" t="s">
        <v>611</v>
      </c>
      <c r="B261" s="589" t="s">
        <v>687</v>
      </c>
      <c r="C261" s="589" t="s">
        <v>2995</v>
      </c>
      <c r="D261" s="589" t="s">
        <v>689</v>
      </c>
      <c r="E261" s="589" t="s">
        <v>5390</v>
      </c>
      <c r="F261" s="590">
        <v>42906</v>
      </c>
      <c r="G261" s="591">
        <v>450</v>
      </c>
      <c r="H261" s="589" t="s">
        <v>474</v>
      </c>
      <c r="I261" s="589" t="s">
        <v>1073</v>
      </c>
      <c r="J261" s="600" t="s">
        <v>10809</v>
      </c>
      <c r="K261" s="590">
        <v>42914</v>
      </c>
      <c r="L261" s="589" t="s">
        <v>4</v>
      </c>
    </row>
    <row r="262" spans="1:12" s="589" customFormat="1" x14ac:dyDescent="0.2">
      <c r="A262" s="589" t="s">
        <v>611</v>
      </c>
      <c r="B262" s="589" t="s">
        <v>687</v>
      </c>
      <c r="C262" s="589" t="s">
        <v>2995</v>
      </c>
      <c r="D262" s="589" t="s">
        <v>689</v>
      </c>
      <c r="E262" s="589" t="s">
        <v>2235</v>
      </c>
      <c r="F262" s="590">
        <v>42934</v>
      </c>
      <c r="G262" s="591">
        <v>156.34</v>
      </c>
      <c r="H262" s="589" t="s">
        <v>474</v>
      </c>
      <c r="I262" s="589" t="s">
        <v>1073</v>
      </c>
      <c r="J262" s="600" t="s">
        <v>10809</v>
      </c>
      <c r="K262" s="590">
        <v>42935</v>
      </c>
      <c r="L262" s="589" t="s">
        <v>71</v>
      </c>
    </row>
    <row r="263" spans="1:12" s="589" customFormat="1" x14ac:dyDescent="0.2">
      <c r="A263" s="589" t="s">
        <v>611</v>
      </c>
      <c r="B263" s="589" t="s">
        <v>687</v>
      </c>
      <c r="C263" s="589" t="s">
        <v>2995</v>
      </c>
      <c r="D263" s="589" t="s">
        <v>689</v>
      </c>
      <c r="E263" s="589" t="s">
        <v>2236</v>
      </c>
      <c r="F263" s="590">
        <v>42934</v>
      </c>
      <c r="G263" s="591">
        <v>156.34</v>
      </c>
      <c r="H263" s="589" t="s">
        <v>474</v>
      </c>
      <c r="I263" s="589" t="s">
        <v>1073</v>
      </c>
      <c r="J263" s="600" t="s">
        <v>10809</v>
      </c>
      <c r="K263" s="590">
        <v>42935</v>
      </c>
      <c r="L263" s="589" t="s">
        <v>71</v>
      </c>
    </row>
    <row r="264" spans="1:12" s="589" customFormat="1" x14ac:dyDescent="0.2">
      <c r="A264" s="589" t="s">
        <v>611</v>
      </c>
      <c r="B264" s="589" t="s">
        <v>687</v>
      </c>
      <c r="C264" s="589" t="s">
        <v>2995</v>
      </c>
      <c r="D264" s="589" t="s">
        <v>689</v>
      </c>
      <c r="E264" s="589" t="s">
        <v>5393</v>
      </c>
      <c r="F264" s="590">
        <v>42878</v>
      </c>
      <c r="G264" s="591">
        <v>307.68</v>
      </c>
      <c r="H264" s="589" t="s">
        <v>474</v>
      </c>
      <c r="I264" s="589" t="s">
        <v>1073</v>
      </c>
      <c r="J264" s="600" t="s">
        <v>10809</v>
      </c>
      <c r="K264" s="590">
        <v>42921</v>
      </c>
      <c r="L264" s="589" t="s">
        <v>4</v>
      </c>
    </row>
    <row r="265" spans="1:12" s="589" customFormat="1" x14ac:dyDescent="0.2">
      <c r="A265" s="589" t="s">
        <v>611</v>
      </c>
      <c r="B265" s="589" t="s">
        <v>687</v>
      </c>
      <c r="C265" s="589" t="s">
        <v>2995</v>
      </c>
      <c r="D265" s="589" t="s">
        <v>689</v>
      </c>
      <c r="E265" s="589" t="s">
        <v>2362</v>
      </c>
      <c r="F265" s="590">
        <v>42877</v>
      </c>
      <c r="G265" s="591">
        <v>120</v>
      </c>
      <c r="H265" s="589" t="s">
        <v>474</v>
      </c>
      <c r="I265" s="589" t="s">
        <v>1073</v>
      </c>
      <c r="J265" s="600" t="s">
        <v>10809</v>
      </c>
      <c r="K265" s="590">
        <v>42921</v>
      </c>
      <c r="L265" s="589" t="s">
        <v>4</v>
      </c>
    </row>
    <row r="266" spans="1:12" s="589" customFormat="1" x14ac:dyDescent="0.2">
      <c r="A266" s="589" t="s">
        <v>611</v>
      </c>
      <c r="B266" s="589" t="s">
        <v>687</v>
      </c>
      <c r="C266" s="589" t="s">
        <v>2995</v>
      </c>
      <c r="D266" s="589" t="s">
        <v>689</v>
      </c>
      <c r="E266" s="589" t="s">
        <v>2364</v>
      </c>
      <c r="F266" s="590">
        <v>42877</v>
      </c>
      <c r="G266" s="591">
        <v>95</v>
      </c>
      <c r="H266" s="589" t="s">
        <v>474</v>
      </c>
      <c r="I266" s="589" t="s">
        <v>1073</v>
      </c>
      <c r="J266" s="600" t="s">
        <v>10809</v>
      </c>
      <c r="K266" s="590">
        <v>42921</v>
      </c>
      <c r="L266" s="589" t="s">
        <v>4</v>
      </c>
    </row>
    <row r="267" spans="1:12" s="589" customFormat="1" x14ac:dyDescent="0.2">
      <c r="A267" s="589" t="s">
        <v>611</v>
      </c>
      <c r="B267" s="589" t="s">
        <v>687</v>
      </c>
      <c r="C267" s="589" t="s">
        <v>2995</v>
      </c>
      <c r="D267" s="589" t="s">
        <v>689</v>
      </c>
      <c r="E267" s="589" t="s">
        <v>5397</v>
      </c>
      <c r="F267" s="590">
        <v>42867</v>
      </c>
      <c r="G267" s="591">
        <v>195</v>
      </c>
      <c r="H267" s="589" t="s">
        <v>474</v>
      </c>
      <c r="I267" s="589" t="s">
        <v>1073</v>
      </c>
      <c r="J267" s="600" t="s">
        <v>10809</v>
      </c>
      <c r="K267" s="590">
        <v>42928</v>
      </c>
      <c r="L267" s="589" t="s">
        <v>4</v>
      </c>
    </row>
    <row r="268" spans="1:12" s="589" customFormat="1" x14ac:dyDescent="0.2">
      <c r="A268" s="589" t="s">
        <v>611</v>
      </c>
      <c r="B268" s="589" t="s">
        <v>687</v>
      </c>
      <c r="C268" s="589" t="s">
        <v>2995</v>
      </c>
      <c r="D268" s="589" t="s">
        <v>689</v>
      </c>
      <c r="E268" s="589" t="s">
        <v>5398</v>
      </c>
      <c r="F268" s="590">
        <v>42866</v>
      </c>
      <c r="G268" s="591">
        <v>195</v>
      </c>
      <c r="H268" s="589" t="s">
        <v>474</v>
      </c>
      <c r="I268" s="589" t="s">
        <v>1073</v>
      </c>
      <c r="J268" s="600" t="s">
        <v>10809</v>
      </c>
      <c r="K268" s="590">
        <v>42928</v>
      </c>
      <c r="L268" s="589" t="s">
        <v>4</v>
      </c>
    </row>
    <row r="269" spans="1:12" s="589" customFormat="1" x14ac:dyDescent="0.2">
      <c r="A269" s="589" t="s">
        <v>611</v>
      </c>
      <c r="B269" s="589" t="s">
        <v>687</v>
      </c>
      <c r="C269" s="589" t="s">
        <v>2995</v>
      </c>
      <c r="D269" s="589" t="s">
        <v>689</v>
      </c>
      <c r="E269" s="589" t="s">
        <v>5399</v>
      </c>
      <c r="F269" s="590">
        <v>42866</v>
      </c>
      <c r="G269" s="591">
        <v>130</v>
      </c>
      <c r="H269" s="589" t="s">
        <v>474</v>
      </c>
      <c r="I269" s="589" t="s">
        <v>1073</v>
      </c>
      <c r="J269" s="600" t="s">
        <v>10809</v>
      </c>
      <c r="K269" s="590">
        <v>42928</v>
      </c>
      <c r="L269" s="589" t="s">
        <v>4</v>
      </c>
    </row>
    <row r="270" spans="1:12" s="589" customFormat="1" x14ac:dyDescent="0.2">
      <c r="A270" s="589" t="s">
        <v>611</v>
      </c>
      <c r="B270" s="589" t="s">
        <v>687</v>
      </c>
      <c r="C270" s="589" t="s">
        <v>2995</v>
      </c>
      <c r="D270" s="589" t="s">
        <v>689</v>
      </c>
      <c r="E270" s="589" t="s">
        <v>5404</v>
      </c>
      <c r="F270" s="590">
        <v>42937</v>
      </c>
      <c r="G270" s="591">
        <v>99.26</v>
      </c>
      <c r="H270" s="589" t="s">
        <v>474</v>
      </c>
      <c r="I270" s="589" t="s">
        <v>1073</v>
      </c>
      <c r="J270" s="600" t="s">
        <v>10809</v>
      </c>
      <c r="K270" s="590">
        <v>42938</v>
      </c>
      <c r="L270" s="589" t="s">
        <v>4</v>
      </c>
    </row>
    <row r="271" spans="1:12" s="589" customFormat="1" x14ac:dyDescent="0.2">
      <c r="A271" s="589" t="s">
        <v>611</v>
      </c>
      <c r="B271" s="589" t="s">
        <v>687</v>
      </c>
      <c r="C271" s="589" t="s">
        <v>2995</v>
      </c>
      <c r="D271" s="589" t="s">
        <v>689</v>
      </c>
      <c r="E271" s="589" t="s">
        <v>5405</v>
      </c>
      <c r="F271" s="590">
        <v>42940</v>
      </c>
      <c r="G271" s="591">
        <v>-280</v>
      </c>
      <c r="H271" s="589" t="s">
        <v>474</v>
      </c>
      <c r="I271" s="589" t="s">
        <v>1073</v>
      </c>
      <c r="J271" s="600" t="s">
        <v>10809</v>
      </c>
      <c r="K271" s="590">
        <v>42941</v>
      </c>
      <c r="L271" s="589" t="s">
        <v>4</v>
      </c>
    </row>
    <row r="272" spans="1:12" s="589" customFormat="1" x14ac:dyDescent="0.2">
      <c r="A272" s="589" t="s">
        <v>611</v>
      </c>
      <c r="B272" s="589" t="s">
        <v>687</v>
      </c>
      <c r="C272" s="589" t="s">
        <v>2995</v>
      </c>
      <c r="D272" s="589" t="s">
        <v>689</v>
      </c>
      <c r="E272" s="589" t="s">
        <v>2580</v>
      </c>
      <c r="F272" s="590">
        <v>42948</v>
      </c>
      <c r="G272" s="591">
        <v>-10.3</v>
      </c>
      <c r="H272" s="589" t="s">
        <v>474</v>
      </c>
      <c r="I272" s="589" t="s">
        <v>1073</v>
      </c>
      <c r="J272" s="600" t="s">
        <v>10809</v>
      </c>
      <c r="K272" s="590">
        <v>42949</v>
      </c>
      <c r="L272" s="589" t="s">
        <v>71</v>
      </c>
    </row>
    <row r="273" spans="1:12" s="589" customFormat="1" x14ac:dyDescent="0.2">
      <c r="A273" s="589" t="s">
        <v>611</v>
      </c>
      <c r="B273" s="589" t="s">
        <v>687</v>
      </c>
      <c r="C273" s="589" t="s">
        <v>2995</v>
      </c>
      <c r="D273" s="589" t="s">
        <v>689</v>
      </c>
      <c r="E273" s="589" t="s">
        <v>2581</v>
      </c>
      <c r="F273" s="590">
        <v>42948</v>
      </c>
      <c r="G273" s="591">
        <v>-10.3</v>
      </c>
      <c r="H273" s="589" t="s">
        <v>474</v>
      </c>
      <c r="I273" s="589" t="s">
        <v>1073</v>
      </c>
      <c r="J273" s="600" t="s">
        <v>10809</v>
      </c>
      <c r="K273" s="590">
        <v>42949</v>
      </c>
      <c r="L273" s="589" t="s">
        <v>71</v>
      </c>
    </row>
    <row r="274" spans="1:12" s="589" customFormat="1" x14ac:dyDescent="0.2">
      <c r="A274" s="589" t="s">
        <v>611</v>
      </c>
      <c r="B274" s="589" t="s">
        <v>687</v>
      </c>
      <c r="C274" s="589" t="s">
        <v>2995</v>
      </c>
      <c r="D274" s="589" t="s">
        <v>689</v>
      </c>
      <c r="E274" s="589" t="s">
        <v>2582</v>
      </c>
      <c r="F274" s="590">
        <v>42948</v>
      </c>
      <c r="G274" s="591">
        <v>-97.85</v>
      </c>
      <c r="H274" s="589" t="s">
        <v>474</v>
      </c>
      <c r="I274" s="589" t="s">
        <v>1073</v>
      </c>
      <c r="J274" s="600" t="s">
        <v>10809</v>
      </c>
      <c r="K274" s="590">
        <v>42949</v>
      </c>
      <c r="L274" s="589" t="s">
        <v>71</v>
      </c>
    </row>
    <row r="275" spans="1:12" s="589" customFormat="1" x14ac:dyDescent="0.2">
      <c r="A275" s="589" t="s">
        <v>611</v>
      </c>
      <c r="B275" s="589" t="s">
        <v>687</v>
      </c>
      <c r="C275" s="589" t="s">
        <v>2995</v>
      </c>
      <c r="D275" s="589" t="s">
        <v>689</v>
      </c>
      <c r="E275" s="589" t="s">
        <v>2583</v>
      </c>
      <c r="F275" s="590">
        <v>42948</v>
      </c>
      <c r="G275" s="591">
        <v>-97.85</v>
      </c>
      <c r="H275" s="589" t="s">
        <v>474</v>
      </c>
      <c r="I275" s="589" t="s">
        <v>1073</v>
      </c>
      <c r="J275" s="600" t="s">
        <v>10809</v>
      </c>
      <c r="K275" s="590">
        <v>42949</v>
      </c>
      <c r="L275" s="589" t="s">
        <v>71</v>
      </c>
    </row>
    <row r="276" spans="1:12" s="589" customFormat="1" x14ac:dyDescent="0.2">
      <c r="A276" s="589" t="s">
        <v>611</v>
      </c>
      <c r="B276" s="589" t="s">
        <v>687</v>
      </c>
      <c r="C276" s="589" t="s">
        <v>2995</v>
      </c>
      <c r="D276" s="589" t="s">
        <v>689</v>
      </c>
      <c r="E276" s="589" t="s">
        <v>5414</v>
      </c>
      <c r="F276" s="590">
        <v>42950</v>
      </c>
      <c r="G276" s="591">
        <v>164</v>
      </c>
      <c r="H276" s="589" t="s">
        <v>474</v>
      </c>
      <c r="I276" s="589" t="s">
        <v>1073</v>
      </c>
      <c r="J276" s="600" t="s">
        <v>10809</v>
      </c>
      <c r="K276" s="590">
        <v>42951</v>
      </c>
      <c r="L276" s="589" t="s">
        <v>4</v>
      </c>
    </row>
    <row r="277" spans="1:12" s="589" customFormat="1" x14ac:dyDescent="0.2">
      <c r="A277" s="589" t="s">
        <v>611</v>
      </c>
      <c r="B277" s="589" t="s">
        <v>687</v>
      </c>
      <c r="C277" s="589" t="s">
        <v>2995</v>
      </c>
      <c r="D277" s="589" t="s">
        <v>689</v>
      </c>
      <c r="E277" s="589" t="s">
        <v>5415</v>
      </c>
      <c r="F277" s="590">
        <v>42958</v>
      </c>
      <c r="G277" s="591">
        <v>-197.93</v>
      </c>
      <c r="H277" s="589" t="s">
        <v>474</v>
      </c>
      <c r="I277" s="589" t="s">
        <v>1073</v>
      </c>
      <c r="J277" s="600" t="s">
        <v>10809</v>
      </c>
      <c r="K277" s="590">
        <v>42959</v>
      </c>
      <c r="L277" s="589" t="s">
        <v>4</v>
      </c>
    </row>
    <row r="278" spans="1:12" s="589" customFormat="1" x14ac:dyDescent="0.2">
      <c r="A278" s="589" t="s">
        <v>611</v>
      </c>
      <c r="B278" s="589" t="s">
        <v>687</v>
      </c>
      <c r="C278" s="589" t="s">
        <v>2995</v>
      </c>
      <c r="D278" s="589" t="s">
        <v>689</v>
      </c>
      <c r="E278" s="589" t="s">
        <v>5416</v>
      </c>
      <c r="F278" s="590">
        <v>42958</v>
      </c>
      <c r="G278" s="591">
        <v>-197.93</v>
      </c>
      <c r="H278" s="589" t="s">
        <v>474</v>
      </c>
      <c r="I278" s="589" t="s">
        <v>1073</v>
      </c>
      <c r="J278" s="600" t="s">
        <v>10809</v>
      </c>
      <c r="K278" s="590">
        <v>42959</v>
      </c>
      <c r="L278" s="589" t="s">
        <v>4</v>
      </c>
    </row>
    <row r="279" spans="1:12" s="589" customFormat="1" x14ac:dyDescent="0.2">
      <c r="A279" s="589" t="s">
        <v>611</v>
      </c>
      <c r="B279" s="589" t="s">
        <v>687</v>
      </c>
      <c r="C279" s="589" t="s">
        <v>2995</v>
      </c>
      <c r="D279" s="589" t="s">
        <v>689</v>
      </c>
      <c r="E279" s="589" t="s">
        <v>5417</v>
      </c>
      <c r="F279" s="590">
        <v>42958</v>
      </c>
      <c r="G279" s="591">
        <v>197.93</v>
      </c>
      <c r="H279" s="589" t="s">
        <v>474</v>
      </c>
      <c r="I279" s="589" t="s">
        <v>1073</v>
      </c>
      <c r="J279" s="600" t="s">
        <v>10809</v>
      </c>
      <c r="K279" s="590">
        <v>42959</v>
      </c>
      <c r="L279" s="589" t="s">
        <v>4</v>
      </c>
    </row>
    <row r="280" spans="1:12" s="589" customFormat="1" x14ac:dyDescent="0.2">
      <c r="A280" s="589" t="s">
        <v>611</v>
      </c>
      <c r="B280" s="589" t="s">
        <v>687</v>
      </c>
      <c r="C280" s="589" t="s">
        <v>2995</v>
      </c>
      <c r="D280" s="589" t="s">
        <v>689</v>
      </c>
      <c r="E280" s="589" t="s">
        <v>5418</v>
      </c>
      <c r="F280" s="590">
        <v>42958</v>
      </c>
      <c r="G280" s="591">
        <v>197.93</v>
      </c>
      <c r="H280" s="589" t="s">
        <v>474</v>
      </c>
      <c r="I280" s="589" t="s">
        <v>1073</v>
      </c>
      <c r="J280" s="600" t="s">
        <v>10809</v>
      </c>
      <c r="K280" s="590">
        <v>42959</v>
      </c>
      <c r="L280" s="589" t="s">
        <v>4</v>
      </c>
    </row>
    <row r="281" spans="1:12" s="589" customFormat="1" x14ac:dyDescent="0.2">
      <c r="A281" s="589" t="s">
        <v>611</v>
      </c>
      <c r="B281" s="589" t="s">
        <v>687</v>
      </c>
      <c r="C281" s="589" t="s">
        <v>2995</v>
      </c>
      <c r="D281" s="589" t="s">
        <v>689</v>
      </c>
      <c r="E281" s="589" t="s">
        <v>5419</v>
      </c>
      <c r="F281" s="590">
        <v>42965</v>
      </c>
      <c r="G281" s="591">
        <v>110</v>
      </c>
      <c r="H281" s="589" t="s">
        <v>474</v>
      </c>
      <c r="I281" s="589" t="s">
        <v>1073</v>
      </c>
      <c r="J281" s="600" t="s">
        <v>10809</v>
      </c>
      <c r="K281" s="590">
        <v>42966</v>
      </c>
      <c r="L281" s="589" t="s">
        <v>4</v>
      </c>
    </row>
    <row r="282" spans="1:12" s="589" customFormat="1" x14ac:dyDescent="0.2">
      <c r="A282" s="589" t="s">
        <v>611</v>
      </c>
      <c r="B282" s="589" t="s">
        <v>687</v>
      </c>
      <c r="C282" s="589" t="s">
        <v>2995</v>
      </c>
      <c r="D282" s="589" t="s">
        <v>689</v>
      </c>
      <c r="E282" s="589" t="s">
        <v>2733</v>
      </c>
      <c r="F282" s="590">
        <v>42949</v>
      </c>
      <c r="G282" s="591">
        <v>-59.17</v>
      </c>
      <c r="H282" s="589" t="s">
        <v>474</v>
      </c>
      <c r="I282" s="589" t="s">
        <v>1073</v>
      </c>
      <c r="J282" s="600" t="s">
        <v>10809</v>
      </c>
      <c r="K282" s="590">
        <v>42983</v>
      </c>
      <c r="L282" s="589" t="s">
        <v>71</v>
      </c>
    </row>
    <row r="283" spans="1:12" s="589" customFormat="1" x14ac:dyDescent="0.2">
      <c r="A283" s="589" t="s">
        <v>611</v>
      </c>
      <c r="B283" s="589" t="s">
        <v>687</v>
      </c>
      <c r="C283" s="589" t="s">
        <v>2995</v>
      </c>
      <c r="D283" s="589" t="s">
        <v>689</v>
      </c>
      <c r="E283" s="589" t="s">
        <v>2734</v>
      </c>
      <c r="F283" s="590">
        <v>42949</v>
      </c>
      <c r="G283" s="591">
        <v>-59.17</v>
      </c>
      <c r="H283" s="589" t="s">
        <v>474</v>
      </c>
      <c r="I283" s="589" t="s">
        <v>1073</v>
      </c>
      <c r="J283" s="600" t="s">
        <v>10809</v>
      </c>
      <c r="K283" s="590">
        <v>42983</v>
      </c>
      <c r="L283" s="589" t="s">
        <v>71</v>
      </c>
    </row>
    <row r="284" spans="1:12" s="589" customFormat="1" x14ac:dyDescent="0.2">
      <c r="A284" s="589" t="s">
        <v>611</v>
      </c>
      <c r="B284" s="589" t="s">
        <v>687</v>
      </c>
      <c r="C284" s="589" t="s">
        <v>2995</v>
      </c>
      <c r="D284" s="589" t="s">
        <v>689</v>
      </c>
      <c r="E284" s="589" t="s">
        <v>2735</v>
      </c>
      <c r="F284" s="590">
        <v>42949</v>
      </c>
      <c r="G284" s="591">
        <v>-59.17</v>
      </c>
      <c r="H284" s="589" t="s">
        <v>474</v>
      </c>
      <c r="I284" s="589" t="s">
        <v>1073</v>
      </c>
      <c r="J284" s="600" t="s">
        <v>10809</v>
      </c>
      <c r="K284" s="590">
        <v>42983</v>
      </c>
      <c r="L284" s="589" t="s">
        <v>71</v>
      </c>
    </row>
    <row r="285" spans="1:12" s="589" customFormat="1" x14ac:dyDescent="0.2">
      <c r="A285" s="589" t="s">
        <v>611</v>
      </c>
      <c r="B285" s="589" t="s">
        <v>687</v>
      </c>
      <c r="C285" s="589" t="s">
        <v>2995</v>
      </c>
      <c r="D285" s="589" t="s">
        <v>689</v>
      </c>
      <c r="E285" s="589" t="s">
        <v>2730</v>
      </c>
      <c r="F285" s="590">
        <v>42978</v>
      </c>
      <c r="G285" s="591">
        <v>-273.18</v>
      </c>
      <c r="H285" s="589" t="s">
        <v>474</v>
      </c>
      <c r="I285" s="589" t="s">
        <v>1073</v>
      </c>
      <c r="J285" s="600" t="s">
        <v>10809</v>
      </c>
      <c r="K285" s="590">
        <v>42984</v>
      </c>
      <c r="L285" s="589" t="s">
        <v>71</v>
      </c>
    </row>
    <row r="286" spans="1:12" s="589" customFormat="1" x14ac:dyDescent="0.2">
      <c r="A286" s="589" t="s">
        <v>611</v>
      </c>
      <c r="B286" s="589" t="s">
        <v>687</v>
      </c>
      <c r="C286" s="589" t="s">
        <v>2995</v>
      </c>
      <c r="D286" s="589" t="s">
        <v>689</v>
      </c>
      <c r="E286" s="589" t="s">
        <v>2922</v>
      </c>
      <c r="F286" s="590">
        <v>42957</v>
      </c>
      <c r="G286" s="591">
        <v>273.18</v>
      </c>
      <c r="H286" s="589" t="s">
        <v>474</v>
      </c>
      <c r="I286" s="589" t="s">
        <v>1073</v>
      </c>
      <c r="J286" s="600" t="s">
        <v>10809</v>
      </c>
      <c r="K286" s="590">
        <v>42984</v>
      </c>
      <c r="L286" s="589" t="s">
        <v>71</v>
      </c>
    </row>
    <row r="287" spans="1:12" s="589" customFormat="1" x14ac:dyDescent="0.2">
      <c r="A287" s="589" t="s">
        <v>611</v>
      </c>
      <c r="B287" s="589" t="s">
        <v>687</v>
      </c>
      <c r="C287" s="589" t="s">
        <v>2995</v>
      </c>
      <c r="D287" s="589" t="s">
        <v>689</v>
      </c>
      <c r="E287" s="589" t="s">
        <v>2715</v>
      </c>
      <c r="F287" s="590">
        <v>42992</v>
      </c>
      <c r="G287" s="591">
        <v>-167.51</v>
      </c>
      <c r="H287" s="589" t="s">
        <v>474</v>
      </c>
      <c r="I287" s="589" t="s">
        <v>1073</v>
      </c>
      <c r="J287" s="600" t="s">
        <v>10809</v>
      </c>
      <c r="K287" s="590">
        <v>42993</v>
      </c>
      <c r="L287" s="589" t="s">
        <v>71</v>
      </c>
    </row>
    <row r="288" spans="1:12" s="589" customFormat="1" x14ac:dyDescent="0.2">
      <c r="A288" s="589" t="s">
        <v>611</v>
      </c>
      <c r="B288" s="589" t="s">
        <v>687</v>
      </c>
      <c r="C288" s="589" t="s">
        <v>2995</v>
      </c>
      <c r="D288" s="589" t="s">
        <v>689</v>
      </c>
      <c r="E288" s="589" t="s">
        <v>2726</v>
      </c>
      <c r="F288" s="590">
        <v>42999</v>
      </c>
      <c r="G288" s="591">
        <v>-102.3</v>
      </c>
      <c r="H288" s="589" t="s">
        <v>474</v>
      </c>
      <c r="I288" s="589" t="s">
        <v>1073</v>
      </c>
      <c r="J288" s="600" t="s">
        <v>10809</v>
      </c>
      <c r="K288" s="590">
        <v>43000</v>
      </c>
      <c r="L288" s="589" t="s">
        <v>71</v>
      </c>
    </row>
    <row r="289" spans="1:12" s="589" customFormat="1" x14ac:dyDescent="0.2">
      <c r="A289" s="589" t="s">
        <v>611</v>
      </c>
      <c r="B289" s="589" t="s">
        <v>687</v>
      </c>
      <c r="C289" s="589" t="s">
        <v>2995</v>
      </c>
      <c r="D289" s="589" t="s">
        <v>689</v>
      </c>
      <c r="E289" s="589" t="s">
        <v>2696</v>
      </c>
      <c r="F289" s="590">
        <v>43000</v>
      </c>
      <c r="G289" s="591">
        <v>-192</v>
      </c>
      <c r="H289" s="589" t="s">
        <v>474</v>
      </c>
      <c r="I289" s="589" t="s">
        <v>1073</v>
      </c>
      <c r="J289" s="600" t="s">
        <v>10809</v>
      </c>
      <c r="K289" s="590">
        <v>43001</v>
      </c>
      <c r="L289" s="589" t="s">
        <v>71</v>
      </c>
    </row>
    <row r="290" spans="1:12" s="589" customFormat="1" x14ac:dyDescent="0.2">
      <c r="A290" s="589" t="s">
        <v>611</v>
      </c>
      <c r="B290" s="589" t="s">
        <v>687</v>
      </c>
      <c r="C290" s="589" t="s">
        <v>2995</v>
      </c>
      <c r="D290" s="589" t="s">
        <v>689</v>
      </c>
      <c r="E290" s="589" t="s">
        <v>2700</v>
      </c>
      <c r="F290" s="590">
        <v>43000</v>
      </c>
      <c r="G290" s="591">
        <v>-82.95</v>
      </c>
      <c r="H290" s="589" t="s">
        <v>474</v>
      </c>
      <c r="I290" s="589" t="s">
        <v>1073</v>
      </c>
      <c r="J290" s="600" t="s">
        <v>10809</v>
      </c>
      <c r="K290" s="590">
        <v>43001</v>
      </c>
      <c r="L290" s="589" t="s">
        <v>71</v>
      </c>
    </row>
    <row r="291" spans="1:12" s="589" customFormat="1" x14ac:dyDescent="0.2">
      <c r="A291" s="589" t="s">
        <v>611</v>
      </c>
      <c r="B291" s="589" t="s">
        <v>687</v>
      </c>
      <c r="C291" s="589" t="s">
        <v>2995</v>
      </c>
      <c r="D291" s="589" t="s">
        <v>689</v>
      </c>
      <c r="E291" s="589" t="s">
        <v>2701</v>
      </c>
      <c r="F291" s="590">
        <v>43000</v>
      </c>
      <c r="G291" s="591">
        <v>-82.95</v>
      </c>
      <c r="H291" s="589" t="s">
        <v>474</v>
      </c>
      <c r="I291" s="589" t="s">
        <v>1073</v>
      </c>
      <c r="J291" s="600" t="s">
        <v>10809</v>
      </c>
      <c r="K291" s="590">
        <v>43001</v>
      </c>
      <c r="L291" s="589" t="s">
        <v>71</v>
      </c>
    </row>
    <row r="292" spans="1:12" s="589" customFormat="1" x14ac:dyDescent="0.2">
      <c r="A292" s="589" t="s">
        <v>611</v>
      </c>
      <c r="B292" s="589" t="s">
        <v>687</v>
      </c>
      <c r="C292" s="589" t="s">
        <v>2995</v>
      </c>
      <c r="D292" s="589" t="s">
        <v>689</v>
      </c>
      <c r="E292" s="589" t="s">
        <v>2702</v>
      </c>
      <c r="F292" s="590">
        <v>43000</v>
      </c>
      <c r="G292" s="591">
        <v>-262.39</v>
      </c>
      <c r="H292" s="589" t="s">
        <v>474</v>
      </c>
      <c r="I292" s="589" t="s">
        <v>1073</v>
      </c>
      <c r="J292" s="600" t="s">
        <v>10809</v>
      </c>
      <c r="K292" s="590">
        <v>43001</v>
      </c>
      <c r="L292" s="589" t="s">
        <v>71</v>
      </c>
    </row>
    <row r="293" spans="1:12" s="589" customFormat="1" x14ac:dyDescent="0.2">
      <c r="A293" s="589" t="s">
        <v>611</v>
      </c>
      <c r="B293" s="589" t="s">
        <v>687</v>
      </c>
      <c r="C293" s="589" t="s">
        <v>2995</v>
      </c>
      <c r="D293" s="589" t="s">
        <v>689</v>
      </c>
      <c r="E293" s="589" t="s">
        <v>2707</v>
      </c>
      <c r="F293" s="590">
        <v>43000</v>
      </c>
      <c r="G293" s="591">
        <v>-82.95</v>
      </c>
      <c r="H293" s="589" t="s">
        <v>474</v>
      </c>
      <c r="I293" s="589" t="s">
        <v>1073</v>
      </c>
      <c r="J293" s="600" t="s">
        <v>10809</v>
      </c>
      <c r="K293" s="590">
        <v>43001</v>
      </c>
      <c r="L293" s="589" t="s">
        <v>71</v>
      </c>
    </row>
    <row r="294" spans="1:12" s="589" customFormat="1" x14ac:dyDescent="0.2">
      <c r="A294" s="589" t="s">
        <v>611</v>
      </c>
      <c r="B294" s="589" t="s">
        <v>687</v>
      </c>
      <c r="C294" s="589" t="s">
        <v>2995</v>
      </c>
      <c r="D294" s="589" t="s">
        <v>689</v>
      </c>
      <c r="E294" s="589" t="s">
        <v>2722</v>
      </c>
      <c r="F294" s="590">
        <v>43000</v>
      </c>
      <c r="G294" s="591">
        <v>-223.2</v>
      </c>
      <c r="H294" s="589" t="s">
        <v>474</v>
      </c>
      <c r="I294" s="589" t="s">
        <v>1073</v>
      </c>
      <c r="J294" s="600" t="s">
        <v>10809</v>
      </c>
      <c r="K294" s="590">
        <v>43001</v>
      </c>
      <c r="L294" s="589" t="s">
        <v>71</v>
      </c>
    </row>
    <row r="295" spans="1:12" s="589" customFormat="1" x14ac:dyDescent="0.2">
      <c r="A295" s="589" t="s">
        <v>611</v>
      </c>
      <c r="B295" s="589" t="s">
        <v>687</v>
      </c>
      <c r="C295" s="589" t="s">
        <v>2995</v>
      </c>
      <c r="D295" s="589" t="s">
        <v>689</v>
      </c>
      <c r="E295" s="589" t="s">
        <v>2693</v>
      </c>
      <c r="F295" s="590">
        <v>43006</v>
      </c>
      <c r="G295" s="591">
        <v>-20.8</v>
      </c>
      <c r="H295" s="589" t="s">
        <v>474</v>
      </c>
      <c r="I295" s="589" t="s">
        <v>1073</v>
      </c>
      <c r="J295" s="600" t="s">
        <v>10809</v>
      </c>
      <c r="K295" s="590">
        <v>43007</v>
      </c>
      <c r="L295" s="589" t="s">
        <v>71</v>
      </c>
    </row>
    <row r="296" spans="1:12" s="589" customFormat="1" x14ac:dyDescent="0.2">
      <c r="A296" s="589" t="s">
        <v>611</v>
      </c>
      <c r="B296" s="589" t="s">
        <v>687</v>
      </c>
      <c r="C296" s="589" t="s">
        <v>2995</v>
      </c>
      <c r="D296" s="589" t="s">
        <v>689</v>
      </c>
      <c r="E296" s="589" t="s">
        <v>2694</v>
      </c>
      <c r="F296" s="590">
        <v>43006</v>
      </c>
      <c r="G296" s="591">
        <v>-25.05</v>
      </c>
      <c r="H296" s="589" t="s">
        <v>474</v>
      </c>
      <c r="I296" s="589" t="s">
        <v>1073</v>
      </c>
      <c r="J296" s="600" t="s">
        <v>10809</v>
      </c>
      <c r="K296" s="590">
        <v>43007</v>
      </c>
      <c r="L296" s="589" t="s">
        <v>71</v>
      </c>
    </row>
    <row r="297" spans="1:12" s="589" customFormat="1" x14ac:dyDescent="0.2">
      <c r="A297" s="589" t="s">
        <v>611</v>
      </c>
      <c r="B297" s="589" t="s">
        <v>687</v>
      </c>
      <c r="C297" s="589" t="s">
        <v>2995</v>
      </c>
      <c r="D297" s="589" t="s">
        <v>689</v>
      </c>
      <c r="E297" s="589" t="s">
        <v>2689</v>
      </c>
      <c r="F297" s="590">
        <v>43007</v>
      </c>
      <c r="G297" s="591">
        <v>-78.8</v>
      </c>
      <c r="H297" s="589" t="s">
        <v>474</v>
      </c>
      <c r="I297" s="589" t="s">
        <v>1073</v>
      </c>
      <c r="J297" s="600" t="s">
        <v>10809</v>
      </c>
      <c r="K297" s="590">
        <v>43008</v>
      </c>
      <c r="L297" s="589" t="s">
        <v>71</v>
      </c>
    </row>
    <row r="298" spans="1:12" s="589" customFormat="1" x14ac:dyDescent="0.2">
      <c r="A298" s="589" t="s">
        <v>611</v>
      </c>
      <c r="B298" s="589" t="s">
        <v>687</v>
      </c>
      <c r="C298" s="589" t="s">
        <v>2995</v>
      </c>
      <c r="D298" s="589" t="s">
        <v>689</v>
      </c>
      <c r="E298" s="589" t="s">
        <v>2691</v>
      </c>
      <c r="F298" s="590">
        <v>43007</v>
      </c>
      <c r="G298" s="591">
        <v>-92.95</v>
      </c>
      <c r="H298" s="589" t="s">
        <v>474</v>
      </c>
      <c r="I298" s="589" t="s">
        <v>1073</v>
      </c>
      <c r="J298" s="600" t="s">
        <v>10809</v>
      </c>
      <c r="K298" s="590">
        <v>43008</v>
      </c>
      <c r="L298" s="589" t="s">
        <v>71</v>
      </c>
    </row>
    <row r="299" spans="1:12" s="589" customFormat="1" x14ac:dyDescent="0.2">
      <c r="A299" s="589" t="s">
        <v>611</v>
      </c>
      <c r="B299" s="589" t="s">
        <v>687</v>
      </c>
      <c r="C299" s="589" t="s">
        <v>2995</v>
      </c>
      <c r="D299" s="589" t="s">
        <v>689</v>
      </c>
      <c r="E299" s="589" t="s">
        <v>5423</v>
      </c>
      <c r="F299" s="590">
        <v>42984</v>
      </c>
      <c r="G299" s="591">
        <v>40.9</v>
      </c>
      <c r="H299" s="589" t="s">
        <v>474</v>
      </c>
      <c r="I299" s="589" t="s">
        <v>1073</v>
      </c>
      <c r="J299" s="600" t="s">
        <v>10809</v>
      </c>
      <c r="K299" s="590">
        <v>42985</v>
      </c>
      <c r="L299" s="589" t="s">
        <v>4</v>
      </c>
    </row>
    <row r="300" spans="1:12" s="589" customFormat="1" x14ac:dyDescent="0.2">
      <c r="A300" s="589" t="s">
        <v>611</v>
      </c>
      <c r="B300" s="589" t="s">
        <v>687</v>
      </c>
      <c r="C300" s="589" t="s">
        <v>2995</v>
      </c>
      <c r="D300" s="589" t="s">
        <v>689</v>
      </c>
      <c r="E300" s="589" t="s">
        <v>5424</v>
      </c>
      <c r="F300" s="590">
        <v>42984</v>
      </c>
      <c r="G300" s="591">
        <v>35.450000000000003</v>
      </c>
      <c r="H300" s="589" t="s">
        <v>474</v>
      </c>
      <c r="I300" s="589" t="s">
        <v>1073</v>
      </c>
      <c r="J300" s="600" t="s">
        <v>10809</v>
      </c>
      <c r="K300" s="590">
        <v>42985</v>
      </c>
      <c r="L300" s="589" t="s">
        <v>4</v>
      </c>
    </row>
    <row r="301" spans="1:12" s="589" customFormat="1" x14ac:dyDescent="0.2">
      <c r="A301" s="589" t="s">
        <v>611</v>
      </c>
      <c r="B301" s="589" t="s">
        <v>687</v>
      </c>
      <c r="C301" s="589" t="s">
        <v>2995</v>
      </c>
      <c r="D301" s="589" t="s">
        <v>689</v>
      </c>
      <c r="E301" s="589" t="s">
        <v>5425</v>
      </c>
      <c r="F301" s="590">
        <v>42985</v>
      </c>
      <c r="G301" s="591">
        <v>-40.9</v>
      </c>
      <c r="H301" s="589" t="s">
        <v>474</v>
      </c>
      <c r="I301" s="589" t="s">
        <v>1073</v>
      </c>
      <c r="J301" s="600" t="s">
        <v>10809</v>
      </c>
      <c r="K301" s="590">
        <v>42986</v>
      </c>
      <c r="L301" s="589" t="s">
        <v>4</v>
      </c>
    </row>
    <row r="302" spans="1:12" s="589" customFormat="1" x14ac:dyDescent="0.2">
      <c r="A302" s="589" t="s">
        <v>611</v>
      </c>
      <c r="B302" s="589" t="s">
        <v>687</v>
      </c>
      <c r="C302" s="589" t="s">
        <v>2995</v>
      </c>
      <c r="D302" s="589" t="s">
        <v>689</v>
      </c>
      <c r="E302" s="589" t="s">
        <v>5426</v>
      </c>
      <c r="F302" s="590">
        <v>42985</v>
      </c>
      <c r="G302" s="591">
        <v>-35.450000000000003</v>
      </c>
      <c r="H302" s="589" t="s">
        <v>474</v>
      </c>
      <c r="I302" s="589" t="s">
        <v>1073</v>
      </c>
      <c r="J302" s="600" t="s">
        <v>10809</v>
      </c>
      <c r="K302" s="590">
        <v>42986</v>
      </c>
      <c r="L302" s="589" t="s">
        <v>4</v>
      </c>
    </row>
    <row r="303" spans="1:12" s="589" customFormat="1" x14ac:dyDescent="0.2">
      <c r="A303" s="589" t="s">
        <v>611</v>
      </c>
      <c r="B303" s="589" t="s">
        <v>687</v>
      </c>
      <c r="C303" s="589" t="s">
        <v>2995</v>
      </c>
      <c r="D303" s="589" t="s">
        <v>689</v>
      </c>
      <c r="E303" s="589" t="s">
        <v>5429</v>
      </c>
      <c r="F303" s="590">
        <v>43005</v>
      </c>
      <c r="G303" s="591">
        <v>280</v>
      </c>
      <c r="H303" s="589" t="s">
        <v>474</v>
      </c>
      <c r="I303" s="589" t="s">
        <v>1073</v>
      </c>
      <c r="J303" s="600" t="s">
        <v>10809</v>
      </c>
      <c r="K303" s="590">
        <v>43006</v>
      </c>
      <c r="L303" s="589" t="s">
        <v>4</v>
      </c>
    </row>
    <row r="304" spans="1:12" s="589" customFormat="1" x14ac:dyDescent="0.2">
      <c r="A304" s="589" t="s">
        <v>611</v>
      </c>
      <c r="B304" s="589" t="s">
        <v>687</v>
      </c>
      <c r="C304" s="589" t="s">
        <v>2995</v>
      </c>
      <c r="D304" s="589" t="s">
        <v>689</v>
      </c>
      <c r="E304" s="589" t="s">
        <v>2692</v>
      </c>
      <c r="F304" s="590">
        <v>43006</v>
      </c>
      <c r="G304" s="591">
        <v>-900.7</v>
      </c>
      <c r="H304" s="589" t="s">
        <v>474</v>
      </c>
      <c r="I304" s="589" t="s">
        <v>1073</v>
      </c>
      <c r="J304" s="600" t="s">
        <v>10809</v>
      </c>
      <c r="K304" s="590">
        <v>43007</v>
      </c>
      <c r="L304" s="589" t="s">
        <v>4</v>
      </c>
    </row>
    <row r="305" spans="1:12" s="589" customFormat="1" x14ac:dyDescent="0.2">
      <c r="A305" s="589" t="s">
        <v>307</v>
      </c>
      <c r="B305" s="589" t="s">
        <v>380</v>
      </c>
      <c r="C305" s="589" t="s">
        <v>381</v>
      </c>
      <c r="D305" s="589" t="s">
        <v>382</v>
      </c>
      <c r="E305" s="589" t="s">
        <v>383</v>
      </c>
      <c r="F305" s="590">
        <v>42499</v>
      </c>
      <c r="G305" s="591">
        <v>500</v>
      </c>
      <c r="H305" s="589" t="s">
        <v>474</v>
      </c>
      <c r="I305" s="589" t="s">
        <v>436</v>
      </c>
      <c r="J305" s="600" t="s">
        <v>10810</v>
      </c>
      <c r="K305" s="590">
        <v>42500</v>
      </c>
      <c r="L305" s="684" t="s">
        <v>71</v>
      </c>
    </row>
    <row r="306" spans="1:12" s="589" customFormat="1" x14ac:dyDescent="0.2">
      <c r="A306" s="589" t="s">
        <v>611</v>
      </c>
      <c r="B306" s="589" t="s">
        <v>687</v>
      </c>
      <c r="C306" s="589" t="s">
        <v>2995</v>
      </c>
      <c r="D306" s="589" t="s">
        <v>689</v>
      </c>
      <c r="E306" s="589" t="s">
        <v>2612</v>
      </c>
      <c r="F306" s="590">
        <v>42947</v>
      </c>
      <c r="G306" s="591">
        <v>14.55</v>
      </c>
      <c r="H306" s="589" t="s">
        <v>474</v>
      </c>
      <c r="I306" s="589" t="s">
        <v>2610</v>
      </c>
      <c r="J306" s="600" t="s">
        <v>10811</v>
      </c>
      <c r="K306" s="590">
        <v>42948</v>
      </c>
      <c r="L306" s="589" t="s">
        <v>71</v>
      </c>
    </row>
    <row r="307" spans="1:12" s="589" customFormat="1" x14ac:dyDescent="0.2">
      <c r="A307" s="589" t="s">
        <v>611</v>
      </c>
      <c r="B307" s="589" t="s">
        <v>687</v>
      </c>
      <c r="C307" s="589" t="s">
        <v>2995</v>
      </c>
      <c r="D307" s="589" t="s">
        <v>689</v>
      </c>
      <c r="E307" s="589" t="s">
        <v>2613</v>
      </c>
      <c r="F307" s="590">
        <v>42947</v>
      </c>
      <c r="G307" s="591">
        <v>14.55</v>
      </c>
      <c r="H307" s="589" t="s">
        <v>474</v>
      </c>
      <c r="I307" s="589" t="s">
        <v>2610</v>
      </c>
      <c r="J307" s="600" t="s">
        <v>10811</v>
      </c>
      <c r="K307" s="590">
        <v>42948</v>
      </c>
      <c r="L307" s="589" t="s">
        <v>71</v>
      </c>
    </row>
    <row r="308" spans="1:12" s="589" customFormat="1" x14ac:dyDescent="0.2">
      <c r="A308" s="589" t="s">
        <v>611</v>
      </c>
      <c r="B308" s="589" t="s">
        <v>687</v>
      </c>
      <c r="C308" s="589" t="s">
        <v>2995</v>
      </c>
      <c r="D308" s="589" t="s">
        <v>689</v>
      </c>
      <c r="E308" s="589" t="s">
        <v>2609</v>
      </c>
      <c r="F308" s="590">
        <v>42947</v>
      </c>
      <c r="G308" s="591">
        <v>-16.25</v>
      </c>
      <c r="H308" s="589" t="s">
        <v>474</v>
      </c>
      <c r="I308" s="589" t="s">
        <v>2610</v>
      </c>
      <c r="J308" s="600" t="s">
        <v>10811</v>
      </c>
      <c r="K308" s="590">
        <v>42948</v>
      </c>
      <c r="L308" s="589" t="s">
        <v>71</v>
      </c>
    </row>
    <row r="309" spans="1:12" s="589" customFormat="1" x14ac:dyDescent="0.2">
      <c r="A309" s="589" t="s">
        <v>611</v>
      </c>
      <c r="B309" s="589" t="s">
        <v>687</v>
      </c>
      <c r="C309" s="589" t="s">
        <v>2995</v>
      </c>
      <c r="D309" s="589" t="s">
        <v>689</v>
      </c>
      <c r="E309" s="589" t="s">
        <v>2611</v>
      </c>
      <c r="F309" s="590">
        <v>42947</v>
      </c>
      <c r="G309" s="591">
        <v>-14.55</v>
      </c>
      <c r="H309" s="589" t="s">
        <v>474</v>
      </c>
      <c r="I309" s="589" t="s">
        <v>2610</v>
      </c>
      <c r="J309" s="600" t="s">
        <v>10811</v>
      </c>
      <c r="K309" s="590">
        <v>42948</v>
      </c>
      <c r="L309" s="589" t="s">
        <v>71</v>
      </c>
    </row>
    <row r="310" spans="1:12" s="589" customFormat="1" x14ac:dyDescent="0.2">
      <c r="A310" s="589" t="s">
        <v>611</v>
      </c>
      <c r="B310" s="589" t="s">
        <v>687</v>
      </c>
      <c r="C310" s="589" t="s">
        <v>2995</v>
      </c>
      <c r="D310" s="589" t="s">
        <v>689</v>
      </c>
      <c r="E310" s="589" t="s">
        <v>2712</v>
      </c>
      <c r="F310" s="590">
        <v>42999</v>
      </c>
      <c r="G310" s="591">
        <v>-3.65</v>
      </c>
      <c r="H310" s="589" t="s">
        <v>474</v>
      </c>
      <c r="I310" s="589" t="s">
        <v>2610</v>
      </c>
      <c r="J310" s="600" t="s">
        <v>10811</v>
      </c>
      <c r="K310" s="590">
        <v>43000</v>
      </c>
      <c r="L310" s="589" t="s">
        <v>71</v>
      </c>
    </row>
    <row r="311" spans="1:12" s="589" customFormat="1" x14ac:dyDescent="0.2">
      <c r="A311" s="589" t="s">
        <v>611</v>
      </c>
      <c r="B311" s="589" t="s">
        <v>687</v>
      </c>
      <c r="C311" s="589" t="s">
        <v>2995</v>
      </c>
      <c r="D311" s="589" t="s">
        <v>689</v>
      </c>
      <c r="E311" s="589" t="s">
        <v>2749</v>
      </c>
      <c r="F311" s="590">
        <v>42999</v>
      </c>
      <c r="G311" s="591">
        <v>40.5</v>
      </c>
      <c r="H311" s="589" t="s">
        <v>474</v>
      </c>
      <c r="I311" s="589" t="s">
        <v>2610</v>
      </c>
      <c r="J311" s="600" t="s">
        <v>10811</v>
      </c>
      <c r="K311" s="590">
        <v>43000</v>
      </c>
      <c r="L311" s="589" t="s">
        <v>71</v>
      </c>
    </row>
    <row r="312" spans="1:12" s="589" customFormat="1" x14ac:dyDescent="0.2">
      <c r="A312" s="589" t="s">
        <v>611</v>
      </c>
      <c r="B312" s="589" t="s">
        <v>687</v>
      </c>
      <c r="C312" s="589" t="s">
        <v>2995</v>
      </c>
      <c r="D312" s="589" t="s">
        <v>689</v>
      </c>
      <c r="E312" s="589" t="s">
        <v>2709</v>
      </c>
      <c r="F312" s="590">
        <v>43000</v>
      </c>
      <c r="G312" s="591">
        <v>-1.45</v>
      </c>
      <c r="H312" s="589" t="s">
        <v>474</v>
      </c>
      <c r="I312" s="589" t="s">
        <v>2610</v>
      </c>
      <c r="J312" s="600" t="s">
        <v>10811</v>
      </c>
      <c r="K312" s="590">
        <v>43001</v>
      </c>
      <c r="L312" s="589" t="s">
        <v>71</v>
      </c>
    </row>
    <row r="313" spans="1:12" s="589" customFormat="1" x14ac:dyDescent="0.2">
      <c r="A313" s="589" t="s">
        <v>611</v>
      </c>
      <c r="B313" s="589" t="s">
        <v>687</v>
      </c>
      <c r="C313" s="589" t="s">
        <v>2995</v>
      </c>
      <c r="D313" s="589" t="s">
        <v>689</v>
      </c>
      <c r="E313" s="589" t="s">
        <v>2710</v>
      </c>
      <c r="F313" s="590">
        <v>43000</v>
      </c>
      <c r="G313" s="591">
        <v>-14.55</v>
      </c>
      <c r="H313" s="589" t="s">
        <v>474</v>
      </c>
      <c r="I313" s="589" t="s">
        <v>2610</v>
      </c>
      <c r="J313" s="600" t="s">
        <v>10811</v>
      </c>
      <c r="K313" s="590">
        <v>43001</v>
      </c>
      <c r="L313" s="589" t="s">
        <v>71</v>
      </c>
    </row>
    <row r="314" spans="1:12" s="589" customFormat="1" x14ac:dyDescent="0.2">
      <c r="A314" s="589" t="s">
        <v>611</v>
      </c>
      <c r="B314" s="589" t="s">
        <v>687</v>
      </c>
      <c r="C314" s="589" t="s">
        <v>2995</v>
      </c>
      <c r="D314" s="589" t="s">
        <v>689</v>
      </c>
      <c r="E314" s="589" t="s">
        <v>2711</v>
      </c>
      <c r="F314" s="590">
        <v>43000</v>
      </c>
      <c r="G314" s="591">
        <v>-14.55</v>
      </c>
      <c r="H314" s="589" t="s">
        <v>474</v>
      </c>
      <c r="I314" s="589" t="s">
        <v>2610</v>
      </c>
      <c r="J314" s="600" t="s">
        <v>10811</v>
      </c>
      <c r="K314" s="590">
        <v>43001</v>
      </c>
      <c r="L314" s="589" t="s">
        <v>71</v>
      </c>
    </row>
    <row r="315" spans="1:12" s="589" customFormat="1" x14ac:dyDescent="0.2">
      <c r="A315" s="589" t="s">
        <v>611</v>
      </c>
      <c r="B315" s="589" t="s">
        <v>687</v>
      </c>
      <c r="C315" s="589" t="s">
        <v>2995</v>
      </c>
      <c r="D315" s="589" t="s">
        <v>689</v>
      </c>
      <c r="E315" s="589" t="s">
        <v>2748</v>
      </c>
      <c r="F315" s="590">
        <v>43000</v>
      </c>
      <c r="G315" s="591">
        <v>14.55</v>
      </c>
      <c r="H315" s="589" t="s">
        <v>474</v>
      </c>
      <c r="I315" s="589" t="s">
        <v>2610</v>
      </c>
      <c r="J315" s="600" t="s">
        <v>10811</v>
      </c>
      <c r="K315" s="590">
        <v>43001</v>
      </c>
      <c r="L315" s="589" t="s">
        <v>71</v>
      </c>
    </row>
    <row r="316" spans="1:12" s="589" customFormat="1" x14ac:dyDescent="0.2">
      <c r="A316" s="589" t="s">
        <v>611</v>
      </c>
      <c r="B316" s="589" t="s">
        <v>687</v>
      </c>
      <c r="C316" s="589" t="s">
        <v>2995</v>
      </c>
      <c r="D316" s="589" t="s">
        <v>689</v>
      </c>
      <c r="E316" s="589" t="s">
        <v>2747</v>
      </c>
      <c r="F316" s="590">
        <v>43000</v>
      </c>
      <c r="G316" s="591">
        <v>16.25</v>
      </c>
      <c r="H316" s="589" t="s">
        <v>474</v>
      </c>
      <c r="I316" s="589" t="s">
        <v>2610</v>
      </c>
      <c r="J316" s="600" t="s">
        <v>10811</v>
      </c>
      <c r="K316" s="590">
        <v>43003</v>
      </c>
      <c r="L316" s="589" t="s">
        <v>71</v>
      </c>
    </row>
    <row r="317" spans="1:12" s="589" customFormat="1" x14ac:dyDescent="0.2">
      <c r="A317" s="589" t="s">
        <v>611</v>
      </c>
      <c r="B317" s="589" t="s">
        <v>687</v>
      </c>
      <c r="C317" s="589" t="s">
        <v>2995</v>
      </c>
      <c r="D317" s="589" t="s">
        <v>689</v>
      </c>
      <c r="E317" s="589" t="s">
        <v>2645</v>
      </c>
      <c r="F317" s="590">
        <v>42913</v>
      </c>
      <c r="G317" s="591">
        <v>113</v>
      </c>
      <c r="H317" s="589" t="s">
        <v>474</v>
      </c>
      <c r="I317" s="589" t="s">
        <v>2436</v>
      </c>
      <c r="J317" s="600" t="s">
        <v>10812</v>
      </c>
      <c r="K317" s="590">
        <v>42959</v>
      </c>
      <c r="L317" s="589" t="s">
        <v>71</v>
      </c>
    </row>
    <row r="318" spans="1:12" s="589" customFormat="1" x14ac:dyDescent="0.2">
      <c r="A318" s="589" t="s">
        <v>611</v>
      </c>
      <c r="B318" s="589" t="s">
        <v>687</v>
      </c>
      <c r="C318" s="589" t="s">
        <v>2995</v>
      </c>
      <c r="D318" s="589" t="s">
        <v>689</v>
      </c>
      <c r="E318" s="589" t="s">
        <v>2698</v>
      </c>
      <c r="F318" s="590">
        <v>43000</v>
      </c>
      <c r="G318" s="591">
        <v>-82.95</v>
      </c>
      <c r="H318" s="589" t="s">
        <v>474</v>
      </c>
      <c r="I318" s="589" t="s">
        <v>2436</v>
      </c>
      <c r="J318" s="600" t="s">
        <v>10812</v>
      </c>
      <c r="K318" s="590">
        <v>43001</v>
      </c>
      <c r="L318" s="589" t="s">
        <v>71</v>
      </c>
    </row>
    <row r="319" spans="1:12" s="589" customFormat="1" x14ac:dyDescent="0.2">
      <c r="A319" s="589" t="s">
        <v>611</v>
      </c>
      <c r="B319" s="589" t="s">
        <v>687</v>
      </c>
      <c r="C319" s="589" t="s">
        <v>2995</v>
      </c>
      <c r="D319" s="589" t="s">
        <v>689</v>
      </c>
      <c r="E319" s="589" t="s">
        <v>2705</v>
      </c>
      <c r="F319" s="590">
        <v>43000</v>
      </c>
      <c r="G319" s="591">
        <v>-90.7</v>
      </c>
      <c r="H319" s="589" t="s">
        <v>474</v>
      </c>
      <c r="I319" s="589" t="s">
        <v>2436</v>
      </c>
      <c r="J319" s="600" t="s">
        <v>10812</v>
      </c>
      <c r="K319" s="590">
        <v>43001</v>
      </c>
      <c r="L319" s="589" t="s">
        <v>71</v>
      </c>
    </row>
    <row r="320" spans="1:12" s="589" customFormat="1" x14ac:dyDescent="0.2">
      <c r="A320" s="589" t="s">
        <v>87</v>
      </c>
      <c r="B320" s="589" t="s">
        <v>88</v>
      </c>
      <c r="C320" s="589" t="s">
        <v>89</v>
      </c>
      <c r="D320" s="589" t="s">
        <v>90</v>
      </c>
      <c r="E320" s="589" t="s">
        <v>1057</v>
      </c>
      <c r="F320" s="590">
        <v>41973</v>
      </c>
      <c r="G320" s="591">
        <v>221.62</v>
      </c>
      <c r="H320" s="589" t="s">
        <v>1058</v>
      </c>
      <c r="I320" s="589" t="s">
        <v>206</v>
      </c>
      <c r="J320" s="600" t="s">
        <v>10813</v>
      </c>
      <c r="K320" s="590">
        <v>42811</v>
      </c>
      <c r="L320" s="684" t="s">
        <v>71</v>
      </c>
    </row>
    <row r="321" spans="1:23" s="589" customFormat="1" x14ac:dyDescent="0.2">
      <c r="A321" s="589" t="s">
        <v>611</v>
      </c>
      <c r="B321" s="589" t="s">
        <v>687</v>
      </c>
      <c r="C321" s="589" t="s">
        <v>2995</v>
      </c>
      <c r="D321" s="589" t="s">
        <v>689</v>
      </c>
      <c r="E321" s="589" t="s">
        <v>2186</v>
      </c>
      <c r="F321" s="590">
        <v>42943</v>
      </c>
      <c r="G321" s="591">
        <v>16.25</v>
      </c>
      <c r="H321" s="589" t="s">
        <v>474</v>
      </c>
      <c r="I321" s="589" t="s">
        <v>2125</v>
      </c>
      <c r="J321" s="600" t="s">
        <v>10811</v>
      </c>
      <c r="K321" s="590">
        <v>42944</v>
      </c>
      <c r="L321" s="589" t="s">
        <v>71</v>
      </c>
    </row>
    <row r="322" spans="1:23" s="589" customFormat="1" x14ac:dyDescent="0.2">
      <c r="A322" s="589" t="s">
        <v>611</v>
      </c>
      <c r="B322" s="589" t="s">
        <v>687</v>
      </c>
      <c r="C322" s="589" t="s">
        <v>2995</v>
      </c>
      <c r="D322" s="589" t="s">
        <v>689</v>
      </c>
      <c r="E322" s="589" t="s">
        <v>2188</v>
      </c>
      <c r="F322" s="590">
        <v>42943</v>
      </c>
      <c r="G322" s="591">
        <v>14.55</v>
      </c>
      <c r="H322" s="589" t="s">
        <v>474</v>
      </c>
      <c r="I322" s="589" t="s">
        <v>2125</v>
      </c>
      <c r="J322" s="600" t="s">
        <v>10811</v>
      </c>
      <c r="K322" s="590">
        <v>42944</v>
      </c>
      <c r="L322" s="589" t="s">
        <v>71</v>
      </c>
    </row>
    <row r="323" spans="1:23" s="589" customFormat="1" x14ac:dyDescent="0.2">
      <c r="A323" s="584" t="s">
        <v>67</v>
      </c>
      <c r="B323" s="584" t="s">
        <v>88</v>
      </c>
      <c r="C323" s="584" t="s">
        <v>89</v>
      </c>
      <c r="D323" s="584" t="s">
        <v>90</v>
      </c>
      <c r="E323" s="584" t="s">
        <v>241</v>
      </c>
      <c r="F323" s="586">
        <v>41486</v>
      </c>
      <c r="G323" s="583">
        <v>464.62</v>
      </c>
      <c r="H323" s="584"/>
      <c r="I323" s="584" t="s">
        <v>242</v>
      </c>
      <c r="J323" s="584" t="s">
        <v>10814</v>
      </c>
      <c r="K323" s="586">
        <v>42075</v>
      </c>
      <c r="L323" s="683" t="s">
        <v>71</v>
      </c>
      <c r="M323" s="313"/>
      <c r="N323" s="313"/>
    </row>
    <row r="324" spans="1:23" s="589" customFormat="1" x14ac:dyDescent="0.2">
      <c r="A324" s="589" t="s">
        <v>611</v>
      </c>
      <c r="B324" s="589" t="s">
        <v>844</v>
      </c>
      <c r="C324" s="589" t="s">
        <v>845</v>
      </c>
      <c r="D324" s="589" t="s">
        <v>846</v>
      </c>
      <c r="E324" s="589" t="s">
        <v>847</v>
      </c>
      <c r="F324" s="590">
        <v>42744</v>
      </c>
      <c r="G324" s="591">
        <v>707.27</v>
      </c>
      <c r="H324" s="589" t="s">
        <v>474</v>
      </c>
      <c r="I324" s="589" t="s">
        <v>848</v>
      </c>
      <c r="J324" s="600" t="s">
        <v>10815</v>
      </c>
      <c r="K324" s="590">
        <v>42817</v>
      </c>
      <c r="L324" s="684" t="s">
        <v>71</v>
      </c>
    </row>
    <row r="325" spans="1:23" s="589" customFormat="1" x14ac:dyDescent="0.2">
      <c r="A325" s="589" t="s">
        <v>611</v>
      </c>
      <c r="B325" s="589" t="s">
        <v>153</v>
      </c>
      <c r="C325" s="589" t="s">
        <v>154</v>
      </c>
      <c r="D325" s="589" t="s">
        <v>155</v>
      </c>
      <c r="E325" s="589" t="s">
        <v>1823</v>
      </c>
      <c r="F325" s="590">
        <v>42858</v>
      </c>
      <c r="G325" s="591">
        <v>7.26</v>
      </c>
      <c r="H325" s="589" t="s">
        <v>474</v>
      </c>
      <c r="I325" s="589" t="s">
        <v>848</v>
      </c>
      <c r="J325" s="600" t="s">
        <v>10815</v>
      </c>
      <c r="K325" s="590">
        <v>42859</v>
      </c>
      <c r="L325" s="684" t="s">
        <v>4</v>
      </c>
    </row>
    <row r="326" spans="1:23" s="589" customFormat="1" x14ac:dyDescent="0.2">
      <c r="A326" s="589" t="s">
        <v>611</v>
      </c>
      <c r="B326" s="589" t="s">
        <v>687</v>
      </c>
      <c r="C326" s="589" t="s">
        <v>2995</v>
      </c>
      <c r="D326" s="589" t="s">
        <v>689</v>
      </c>
      <c r="E326" s="589" t="s">
        <v>2607</v>
      </c>
      <c r="F326" s="590">
        <v>42947</v>
      </c>
      <c r="G326" s="591">
        <v>211.48</v>
      </c>
      <c r="H326" s="589" t="s">
        <v>474</v>
      </c>
      <c r="I326" s="589" t="s">
        <v>848</v>
      </c>
      <c r="J326" s="600" t="s">
        <v>10815</v>
      </c>
      <c r="K326" s="590">
        <v>42948</v>
      </c>
      <c r="L326" s="589" t="s">
        <v>71</v>
      </c>
    </row>
    <row r="327" spans="1:23" s="589" customFormat="1" x14ac:dyDescent="0.2">
      <c r="A327" s="589" t="s">
        <v>611</v>
      </c>
      <c r="B327" s="589" t="s">
        <v>687</v>
      </c>
      <c r="C327" s="589" t="s">
        <v>2995</v>
      </c>
      <c r="D327" s="589" t="s">
        <v>689</v>
      </c>
      <c r="E327" s="589" t="s">
        <v>2563</v>
      </c>
      <c r="F327" s="590">
        <v>42951</v>
      </c>
      <c r="G327" s="591">
        <v>984.64</v>
      </c>
      <c r="H327" s="589" t="s">
        <v>474</v>
      </c>
      <c r="I327" s="589" t="s">
        <v>848</v>
      </c>
      <c r="J327" s="600" t="s">
        <v>10815</v>
      </c>
      <c r="K327" s="590">
        <v>42952</v>
      </c>
      <c r="L327" s="589" t="s">
        <v>71</v>
      </c>
    </row>
    <row r="328" spans="1:23" s="589" customFormat="1" x14ac:dyDescent="0.2">
      <c r="A328" s="589" t="s">
        <v>307</v>
      </c>
      <c r="B328" s="589" t="s">
        <v>483</v>
      </c>
      <c r="C328" s="589" t="s">
        <v>484</v>
      </c>
      <c r="D328" s="589" t="s">
        <v>485</v>
      </c>
      <c r="E328" s="589" t="s">
        <v>486</v>
      </c>
      <c r="F328" s="590">
        <v>42635</v>
      </c>
      <c r="G328" s="591">
        <v>135</v>
      </c>
      <c r="H328" s="589" t="s">
        <v>474</v>
      </c>
      <c r="I328" s="589" t="s">
        <v>674</v>
      </c>
      <c r="J328" s="600" t="s">
        <v>10816</v>
      </c>
      <c r="K328" s="590">
        <v>42653</v>
      </c>
      <c r="L328" s="684" t="s">
        <v>71</v>
      </c>
    </row>
    <row r="329" spans="1:23" s="589" customFormat="1" x14ac:dyDescent="0.2">
      <c r="A329" s="589" t="s">
        <v>611</v>
      </c>
      <c r="B329" s="589" t="s">
        <v>687</v>
      </c>
      <c r="C329" s="589" t="s">
        <v>2995</v>
      </c>
      <c r="D329" s="589" t="s">
        <v>689</v>
      </c>
      <c r="E329" s="589" t="s">
        <v>5394</v>
      </c>
      <c r="F329" s="590">
        <v>42927</v>
      </c>
      <c r="G329" s="591">
        <v>237.98</v>
      </c>
      <c r="H329" s="589" t="s">
        <v>474</v>
      </c>
      <c r="I329" s="589" t="s">
        <v>674</v>
      </c>
      <c r="J329" s="600" t="s">
        <v>10816</v>
      </c>
      <c r="K329" s="590">
        <v>42928</v>
      </c>
      <c r="L329" s="589" t="s">
        <v>4</v>
      </c>
    </row>
    <row r="330" spans="1:23" s="589" customFormat="1" x14ac:dyDescent="0.2">
      <c r="A330" s="589" t="s">
        <v>611</v>
      </c>
      <c r="B330" s="589" t="s">
        <v>687</v>
      </c>
      <c r="C330" s="589" t="s">
        <v>2995</v>
      </c>
      <c r="D330" s="589" t="s">
        <v>689</v>
      </c>
      <c r="E330" s="589" t="s">
        <v>5396</v>
      </c>
      <c r="F330" s="590">
        <v>42927</v>
      </c>
      <c r="G330" s="591">
        <v>104.5</v>
      </c>
      <c r="H330" s="589" t="s">
        <v>474</v>
      </c>
      <c r="I330" s="589" t="s">
        <v>674</v>
      </c>
      <c r="J330" s="600" t="s">
        <v>10816</v>
      </c>
      <c r="K330" s="590">
        <v>42928</v>
      </c>
      <c r="L330" s="589" t="s">
        <v>4</v>
      </c>
    </row>
    <row r="331" spans="1:23" s="589" customFormat="1" x14ac:dyDescent="0.2">
      <c r="A331" s="589" t="s">
        <v>611</v>
      </c>
      <c r="B331" s="589" t="s">
        <v>687</v>
      </c>
      <c r="C331" s="589" t="s">
        <v>2995</v>
      </c>
      <c r="D331" s="589" t="s">
        <v>689</v>
      </c>
      <c r="E331" s="589" t="s">
        <v>3829</v>
      </c>
      <c r="F331" s="590">
        <v>42940</v>
      </c>
      <c r="G331" s="591">
        <v>297.98</v>
      </c>
      <c r="H331" s="589" t="s">
        <v>474</v>
      </c>
      <c r="I331" s="589" t="s">
        <v>674</v>
      </c>
      <c r="J331" s="600" t="s">
        <v>10816</v>
      </c>
      <c r="K331" s="590">
        <v>42941</v>
      </c>
      <c r="L331" s="589" t="s">
        <v>4</v>
      </c>
    </row>
    <row r="332" spans="1:23" s="589" customFormat="1" x14ac:dyDescent="0.2">
      <c r="A332" s="589" t="s">
        <v>307</v>
      </c>
      <c r="B332" s="589" t="s">
        <v>420</v>
      </c>
      <c r="C332" s="589" t="s">
        <v>421</v>
      </c>
      <c r="D332" s="589" t="s">
        <v>422</v>
      </c>
      <c r="E332" s="589" t="s">
        <v>501</v>
      </c>
      <c r="F332" s="590">
        <v>42684</v>
      </c>
      <c r="G332" s="604">
        <v>114.88</v>
      </c>
      <c r="H332" s="589" t="s">
        <v>474</v>
      </c>
      <c r="I332" s="589" t="s">
        <v>122</v>
      </c>
      <c r="J332" s="600" t="s">
        <v>10817</v>
      </c>
      <c r="K332" s="590">
        <v>42689</v>
      </c>
      <c r="L332" s="684" t="s">
        <v>71</v>
      </c>
    </row>
    <row r="333" spans="1:23" s="313" customFormat="1" x14ac:dyDescent="0.2">
      <c r="A333" s="584"/>
      <c r="B333" s="584"/>
      <c r="C333" s="584"/>
      <c r="D333" s="584"/>
      <c r="E333" s="584"/>
      <c r="F333" s="586"/>
      <c r="G333" s="572"/>
      <c r="H333" s="584"/>
      <c r="I333" s="584"/>
      <c r="J333" s="365"/>
      <c r="K333" s="586"/>
      <c r="L333" s="58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</row>
    <row r="334" spans="1:23" ht="15.75" x14ac:dyDescent="0.25">
      <c r="A334" s="51" t="s">
        <v>747</v>
      </c>
      <c r="B334" s="57"/>
      <c r="C334" s="56"/>
      <c r="D334" s="57"/>
      <c r="E334" s="58"/>
      <c r="F334" s="59"/>
      <c r="G334" s="60"/>
      <c r="H334" s="57"/>
      <c r="I334" s="53"/>
      <c r="J334" s="59"/>
      <c r="K334" s="57"/>
      <c r="L334" s="57"/>
    </row>
    <row r="335" spans="1:23" ht="15.75" x14ac:dyDescent="0.25">
      <c r="A335" s="51"/>
      <c r="B335" s="57"/>
      <c r="C335" s="56"/>
      <c r="D335" s="57"/>
      <c r="E335" s="58"/>
      <c r="F335" s="59"/>
      <c r="G335" s="60"/>
      <c r="H335" s="57"/>
      <c r="I335" s="53"/>
      <c r="J335" s="59"/>
      <c r="K335" s="57"/>
      <c r="L335" s="57"/>
    </row>
    <row r="336" spans="1:23" s="589" customFormat="1" x14ac:dyDescent="0.2">
      <c r="A336" s="589" t="s">
        <v>611</v>
      </c>
      <c r="B336" s="589" t="s">
        <v>578</v>
      </c>
      <c r="C336" s="589" t="s">
        <v>579</v>
      </c>
      <c r="D336" s="589" t="s">
        <v>580</v>
      </c>
      <c r="E336" s="589" t="s">
        <v>849</v>
      </c>
      <c r="F336" s="590">
        <v>42761</v>
      </c>
      <c r="G336" s="591">
        <v>-174.5</v>
      </c>
      <c r="H336" s="589" t="s">
        <v>474</v>
      </c>
      <c r="I336" s="589" t="s">
        <v>639</v>
      </c>
      <c r="J336" s="589" t="s">
        <v>10840</v>
      </c>
      <c r="K336" s="590">
        <v>42809</v>
      </c>
      <c r="L336" s="684" t="s">
        <v>71</v>
      </c>
    </row>
    <row r="337" spans="1:12" ht="14.25" customHeight="1" x14ac:dyDescent="0.25">
      <c r="A337" s="51"/>
      <c r="B337" s="57"/>
      <c r="C337" s="56"/>
      <c r="D337" s="57"/>
      <c r="E337" s="58"/>
      <c r="F337" s="59"/>
      <c r="G337" s="60"/>
      <c r="H337" s="57"/>
      <c r="I337" s="53"/>
      <c r="J337" s="59"/>
      <c r="K337" s="57"/>
      <c r="L337" s="57"/>
    </row>
    <row r="338" spans="1:12" ht="14.25" customHeight="1" x14ac:dyDescent="0.25">
      <c r="A338" s="51" t="s">
        <v>610</v>
      </c>
      <c r="B338" s="57"/>
      <c r="C338" s="56"/>
      <c r="D338" s="57"/>
      <c r="E338" s="58"/>
      <c r="F338" s="59"/>
      <c r="G338" s="60"/>
      <c r="H338" s="57"/>
      <c r="I338" s="53"/>
      <c r="J338" s="59"/>
      <c r="K338" s="57"/>
      <c r="L338" s="57"/>
    </row>
    <row r="339" spans="1:12" ht="14.25" customHeight="1" x14ac:dyDescent="0.25">
      <c r="A339" s="51"/>
      <c r="B339" s="57"/>
      <c r="C339" s="56"/>
      <c r="D339" s="57"/>
      <c r="E339" s="58"/>
      <c r="F339" s="59"/>
      <c r="G339" s="60"/>
      <c r="H339" s="613"/>
      <c r="I339" s="53"/>
      <c r="J339" s="59"/>
      <c r="K339" s="57"/>
      <c r="L339" s="57"/>
    </row>
    <row r="340" spans="1:12" s="589" customFormat="1" x14ac:dyDescent="0.2">
      <c r="A340" s="589" t="s">
        <v>611</v>
      </c>
      <c r="B340" s="589" t="s">
        <v>687</v>
      </c>
      <c r="C340" s="589" t="s">
        <v>2995</v>
      </c>
      <c r="D340" s="589" t="s">
        <v>689</v>
      </c>
      <c r="E340" s="589" t="s">
        <v>1866</v>
      </c>
      <c r="F340" s="590">
        <v>42915</v>
      </c>
      <c r="G340" s="591">
        <v>-42.95</v>
      </c>
      <c r="H340" s="589" t="s">
        <v>474</v>
      </c>
      <c r="I340" s="589" t="s">
        <v>533</v>
      </c>
      <c r="J340" s="589" t="s">
        <v>10826</v>
      </c>
      <c r="K340" s="590">
        <v>42916</v>
      </c>
      <c r="L340" s="589" t="s">
        <v>71</v>
      </c>
    </row>
    <row r="341" spans="1:12" s="589" customFormat="1" x14ac:dyDescent="0.2">
      <c r="A341" s="589" t="s">
        <v>611</v>
      </c>
      <c r="B341" s="589" t="s">
        <v>687</v>
      </c>
      <c r="C341" s="589" t="s">
        <v>2995</v>
      </c>
      <c r="D341" s="589" t="s">
        <v>689</v>
      </c>
      <c r="E341" s="589" t="s">
        <v>1867</v>
      </c>
      <c r="F341" s="590">
        <v>42915</v>
      </c>
      <c r="G341" s="591">
        <v>-78.8</v>
      </c>
      <c r="H341" s="589" t="s">
        <v>474</v>
      </c>
      <c r="I341" s="589" t="s">
        <v>533</v>
      </c>
      <c r="J341" s="589" t="s">
        <v>10826</v>
      </c>
      <c r="K341" s="590">
        <v>42916</v>
      </c>
      <c r="L341" s="589" t="s">
        <v>71</v>
      </c>
    </row>
    <row r="342" spans="1:12" s="589" customFormat="1" x14ac:dyDescent="0.2">
      <c r="A342" s="589" t="s">
        <v>611</v>
      </c>
      <c r="B342" s="589" t="s">
        <v>687</v>
      </c>
      <c r="C342" s="589" t="s">
        <v>2995</v>
      </c>
      <c r="D342" s="589" t="s">
        <v>689</v>
      </c>
      <c r="E342" s="589" t="s">
        <v>1868</v>
      </c>
      <c r="F342" s="590">
        <v>42915</v>
      </c>
      <c r="G342" s="591">
        <v>-86.15</v>
      </c>
      <c r="H342" s="589" t="s">
        <v>474</v>
      </c>
      <c r="I342" s="589" t="s">
        <v>533</v>
      </c>
      <c r="J342" s="589" t="s">
        <v>10826</v>
      </c>
      <c r="K342" s="590">
        <v>42916</v>
      </c>
      <c r="L342" s="589" t="s">
        <v>71</v>
      </c>
    </row>
    <row r="343" spans="1:12" s="589" customFormat="1" x14ac:dyDescent="0.2">
      <c r="A343" s="589" t="s">
        <v>611</v>
      </c>
      <c r="B343" s="589" t="s">
        <v>91</v>
      </c>
      <c r="C343" s="589" t="s">
        <v>92</v>
      </c>
      <c r="D343" s="589" t="s">
        <v>93</v>
      </c>
      <c r="E343" s="589" t="s">
        <v>2874</v>
      </c>
      <c r="F343" s="590">
        <v>43003</v>
      </c>
      <c r="G343" s="591">
        <v>740.52</v>
      </c>
      <c r="H343" s="589" t="s">
        <v>474</v>
      </c>
      <c r="I343" s="589" t="s">
        <v>232</v>
      </c>
      <c r="J343" s="589" t="s">
        <v>10867</v>
      </c>
      <c r="K343" s="590">
        <v>43003</v>
      </c>
      <c r="L343" s="589" t="s">
        <v>71</v>
      </c>
    </row>
    <row r="344" spans="1:12" s="589" customFormat="1" x14ac:dyDescent="0.2">
      <c r="A344" s="589" t="s">
        <v>611</v>
      </c>
      <c r="B344" s="589" t="s">
        <v>687</v>
      </c>
      <c r="C344" s="589" t="s">
        <v>2995</v>
      </c>
      <c r="D344" s="589" t="s">
        <v>689</v>
      </c>
      <c r="E344" s="589" t="s">
        <v>2865</v>
      </c>
      <c r="F344" s="590">
        <v>42978</v>
      </c>
      <c r="G344" s="591">
        <v>40.74</v>
      </c>
      <c r="H344" s="589" t="s">
        <v>474</v>
      </c>
      <c r="I344" s="589" t="s">
        <v>1806</v>
      </c>
      <c r="J344" s="589" t="s">
        <v>10868</v>
      </c>
      <c r="K344" s="590">
        <v>42979</v>
      </c>
      <c r="L344" s="589" t="s">
        <v>71</v>
      </c>
    </row>
    <row r="345" spans="1:12" s="589" customFormat="1" x14ac:dyDescent="0.2">
      <c r="A345" s="589" t="s">
        <v>307</v>
      </c>
      <c r="B345" s="589" t="s">
        <v>72</v>
      </c>
      <c r="C345" s="589" t="s">
        <v>73</v>
      </c>
      <c r="D345" s="589" t="s">
        <v>74</v>
      </c>
      <c r="E345" s="589" t="s">
        <v>2990</v>
      </c>
      <c r="F345" s="590">
        <v>42550</v>
      </c>
      <c r="G345" s="591">
        <v>169.4</v>
      </c>
      <c r="H345" s="589" t="s">
        <v>474</v>
      </c>
      <c r="I345" s="589" t="s">
        <v>196</v>
      </c>
      <c r="J345" s="589" t="s">
        <v>10869</v>
      </c>
      <c r="K345" s="590">
        <v>42996</v>
      </c>
      <c r="L345" s="589" t="s">
        <v>71</v>
      </c>
    </row>
    <row r="346" spans="1:12" s="589" customFormat="1" x14ac:dyDescent="0.2">
      <c r="A346" s="589" t="s">
        <v>611</v>
      </c>
      <c r="B346" s="589" t="s">
        <v>1827</v>
      </c>
      <c r="C346" s="589" t="s">
        <v>3001</v>
      </c>
      <c r="D346" s="589" t="s">
        <v>1828</v>
      </c>
      <c r="E346" s="589" t="s">
        <v>2907</v>
      </c>
      <c r="F346" s="590">
        <v>43006</v>
      </c>
      <c r="G346" s="591">
        <v>25</v>
      </c>
      <c r="H346" s="589" t="s">
        <v>474</v>
      </c>
      <c r="I346" s="589" t="s">
        <v>85</v>
      </c>
      <c r="J346" s="589" t="s">
        <v>10870</v>
      </c>
      <c r="K346" s="590">
        <v>43007</v>
      </c>
      <c r="L346" s="589" t="s">
        <v>71</v>
      </c>
    </row>
    <row r="347" spans="1:12" s="589" customFormat="1" x14ac:dyDescent="0.2">
      <c r="A347" s="589" t="s">
        <v>611</v>
      </c>
      <c r="B347" s="589" t="s">
        <v>630</v>
      </c>
      <c r="C347" s="589" t="s">
        <v>631</v>
      </c>
      <c r="D347" s="589" t="s">
        <v>632</v>
      </c>
      <c r="E347" s="589" t="s">
        <v>2447</v>
      </c>
      <c r="F347" s="590">
        <v>42940</v>
      </c>
      <c r="G347" s="591">
        <v>92.18</v>
      </c>
      <c r="H347" s="589" t="s">
        <v>474</v>
      </c>
      <c r="I347" s="589" t="s">
        <v>237</v>
      </c>
      <c r="J347" s="589" t="s">
        <v>10871</v>
      </c>
      <c r="K347" s="590">
        <v>42941</v>
      </c>
      <c r="L347" s="589" t="s">
        <v>71</v>
      </c>
    </row>
    <row r="348" spans="1:12" s="589" customFormat="1" x14ac:dyDescent="0.2">
      <c r="A348" s="589" t="s">
        <v>611</v>
      </c>
      <c r="B348" s="589" t="s">
        <v>215</v>
      </c>
      <c r="C348" s="589" t="s">
        <v>3828</v>
      </c>
      <c r="D348" s="589" t="s">
        <v>216</v>
      </c>
      <c r="E348" s="589" t="s">
        <v>2878</v>
      </c>
      <c r="F348" s="590">
        <v>42983</v>
      </c>
      <c r="G348" s="591">
        <v>98.49</v>
      </c>
      <c r="H348" s="589" t="s">
        <v>2876</v>
      </c>
      <c r="I348" s="589" t="s">
        <v>237</v>
      </c>
      <c r="J348" s="589" t="s">
        <v>10871</v>
      </c>
      <c r="K348" s="590">
        <v>42984</v>
      </c>
      <c r="L348" s="589" t="s">
        <v>71</v>
      </c>
    </row>
    <row r="349" spans="1:12" s="589" customFormat="1" x14ac:dyDescent="0.2">
      <c r="A349" s="589" t="s">
        <v>611</v>
      </c>
      <c r="B349" s="589" t="s">
        <v>630</v>
      </c>
      <c r="C349" s="589" t="s">
        <v>631</v>
      </c>
      <c r="D349" s="589" t="s">
        <v>632</v>
      </c>
      <c r="E349" s="589" t="s">
        <v>2896</v>
      </c>
      <c r="F349" s="590">
        <v>42996</v>
      </c>
      <c r="G349" s="591">
        <v>26.77</v>
      </c>
      <c r="H349" s="589" t="s">
        <v>474</v>
      </c>
      <c r="I349" s="589" t="s">
        <v>237</v>
      </c>
      <c r="J349" s="589" t="s">
        <v>10871</v>
      </c>
      <c r="K349" s="590">
        <v>42997</v>
      </c>
      <c r="L349" s="589" t="s">
        <v>71</v>
      </c>
    </row>
    <row r="350" spans="1:12" s="589" customFormat="1" x14ac:dyDescent="0.2">
      <c r="A350" s="589" t="s">
        <v>611</v>
      </c>
      <c r="B350" s="589" t="s">
        <v>203</v>
      </c>
      <c r="C350" s="589" t="s">
        <v>204</v>
      </c>
      <c r="D350" s="589" t="s">
        <v>205</v>
      </c>
      <c r="E350" s="589" t="s">
        <v>2879</v>
      </c>
      <c r="F350" s="590">
        <v>42997</v>
      </c>
      <c r="G350" s="591">
        <v>276.97000000000003</v>
      </c>
      <c r="H350" s="589" t="s">
        <v>2880</v>
      </c>
      <c r="I350" s="589" t="s">
        <v>237</v>
      </c>
      <c r="J350" s="589" t="s">
        <v>10871</v>
      </c>
      <c r="K350" s="590">
        <v>42998</v>
      </c>
      <c r="L350" s="589" t="s">
        <v>71</v>
      </c>
    </row>
    <row r="351" spans="1:12" s="589" customFormat="1" x14ac:dyDescent="0.2">
      <c r="A351" s="589" t="s">
        <v>611</v>
      </c>
      <c r="B351" s="589" t="s">
        <v>630</v>
      </c>
      <c r="C351" s="589" t="s">
        <v>631</v>
      </c>
      <c r="D351" s="589" t="s">
        <v>632</v>
      </c>
      <c r="E351" s="589" t="s">
        <v>2895</v>
      </c>
      <c r="F351" s="590">
        <v>43003</v>
      </c>
      <c r="G351" s="591">
        <v>19.12</v>
      </c>
      <c r="H351" s="589" t="s">
        <v>474</v>
      </c>
      <c r="I351" s="589" t="s">
        <v>237</v>
      </c>
      <c r="J351" s="589" t="s">
        <v>10871</v>
      </c>
      <c r="K351" s="590">
        <v>43004</v>
      </c>
      <c r="L351" s="589" t="s">
        <v>71</v>
      </c>
    </row>
    <row r="352" spans="1:12" s="589" customFormat="1" x14ac:dyDescent="0.2">
      <c r="A352" s="589" t="s">
        <v>611</v>
      </c>
      <c r="B352" s="589" t="s">
        <v>215</v>
      </c>
      <c r="C352" s="589" t="s">
        <v>3828</v>
      </c>
      <c r="D352" s="589" t="s">
        <v>216</v>
      </c>
      <c r="E352" s="589" t="s">
        <v>2875</v>
      </c>
      <c r="F352" s="590">
        <v>42984</v>
      </c>
      <c r="G352" s="591">
        <v>54.38</v>
      </c>
      <c r="H352" s="589" t="s">
        <v>2876</v>
      </c>
      <c r="I352" s="589" t="s">
        <v>237</v>
      </c>
      <c r="J352" s="589" t="s">
        <v>10871</v>
      </c>
      <c r="K352" s="590">
        <v>43006</v>
      </c>
      <c r="L352" s="589" t="s">
        <v>71</v>
      </c>
    </row>
    <row r="353" spans="1:12" s="589" customFormat="1" x14ac:dyDescent="0.2">
      <c r="A353" s="589" t="s">
        <v>611</v>
      </c>
      <c r="B353" s="589" t="s">
        <v>168</v>
      </c>
      <c r="C353" s="589" t="s">
        <v>475</v>
      </c>
      <c r="D353" s="589" t="s">
        <v>169</v>
      </c>
      <c r="E353" s="589" t="s">
        <v>2037</v>
      </c>
      <c r="F353" s="590">
        <v>42893</v>
      </c>
      <c r="G353" s="591">
        <v>21.42</v>
      </c>
      <c r="H353" s="589" t="s">
        <v>2038</v>
      </c>
      <c r="I353" s="589" t="s">
        <v>509</v>
      </c>
      <c r="J353" s="589" t="s">
        <v>10872</v>
      </c>
      <c r="K353" s="590">
        <v>42895</v>
      </c>
      <c r="L353" s="589" t="s">
        <v>4</v>
      </c>
    </row>
    <row r="354" spans="1:12" s="589" customFormat="1" x14ac:dyDescent="0.2">
      <c r="A354" s="589" t="s">
        <v>611</v>
      </c>
      <c r="B354" s="589" t="s">
        <v>687</v>
      </c>
      <c r="C354" s="589" t="s">
        <v>2995</v>
      </c>
      <c r="D354" s="589" t="s">
        <v>689</v>
      </c>
      <c r="E354" s="589" t="s">
        <v>5379</v>
      </c>
      <c r="F354" s="590">
        <v>42908</v>
      </c>
      <c r="G354" s="591">
        <v>97.85</v>
      </c>
      <c r="H354" s="589" t="s">
        <v>474</v>
      </c>
      <c r="I354" s="589" t="s">
        <v>509</v>
      </c>
      <c r="J354" s="589" t="s">
        <v>10872</v>
      </c>
      <c r="K354" s="590">
        <v>42909</v>
      </c>
      <c r="L354" s="589" t="s">
        <v>4</v>
      </c>
    </row>
    <row r="355" spans="1:12" s="589" customFormat="1" x14ac:dyDescent="0.2">
      <c r="A355" s="589" t="s">
        <v>611</v>
      </c>
      <c r="B355" s="589" t="s">
        <v>687</v>
      </c>
      <c r="C355" s="589" t="s">
        <v>2995</v>
      </c>
      <c r="D355" s="589" t="s">
        <v>689</v>
      </c>
      <c r="E355" s="589" t="s">
        <v>5380</v>
      </c>
      <c r="F355" s="590">
        <v>42908</v>
      </c>
      <c r="G355" s="591">
        <v>97.85</v>
      </c>
      <c r="H355" s="589" t="s">
        <v>474</v>
      </c>
      <c r="I355" s="589" t="s">
        <v>509</v>
      </c>
      <c r="J355" s="589" t="s">
        <v>10872</v>
      </c>
      <c r="K355" s="590">
        <v>42909</v>
      </c>
      <c r="L355" s="589" t="s">
        <v>4</v>
      </c>
    </row>
    <row r="356" spans="1:12" s="589" customFormat="1" x14ac:dyDescent="0.2">
      <c r="A356" s="589" t="s">
        <v>611</v>
      </c>
      <c r="B356" s="589" t="s">
        <v>687</v>
      </c>
      <c r="C356" s="589" t="s">
        <v>2995</v>
      </c>
      <c r="D356" s="589" t="s">
        <v>689</v>
      </c>
      <c r="E356" s="589" t="s">
        <v>5381</v>
      </c>
      <c r="F356" s="590">
        <v>42908</v>
      </c>
      <c r="G356" s="591">
        <v>97.85</v>
      </c>
      <c r="H356" s="589" t="s">
        <v>474</v>
      </c>
      <c r="I356" s="589" t="s">
        <v>509</v>
      </c>
      <c r="J356" s="589" t="s">
        <v>10872</v>
      </c>
      <c r="K356" s="590">
        <v>42909</v>
      </c>
      <c r="L356" s="589" t="s">
        <v>4</v>
      </c>
    </row>
    <row r="357" spans="1:12" s="589" customFormat="1" x14ac:dyDescent="0.2">
      <c r="A357" s="589" t="s">
        <v>611</v>
      </c>
      <c r="B357" s="589" t="s">
        <v>687</v>
      </c>
      <c r="C357" s="589" t="s">
        <v>2995</v>
      </c>
      <c r="D357" s="589" t="s">
        <v>689</v>
      </c>
      <c r="E357" s="589" t="s">
        <v>5382</v>
      </c>
      <c r="F357" s="590">
        <v>42908</v>
      </c>
      <c r="G357" s="591">
        <v>97.85</v>
      </c>
      <c r="H357" s="589" t="s">
        <v>474</v>
      </c>
      <c r="I357" s="589" t="s">
        <v>509</v>
      </c>
      <c r="J357" s="589" t="s">
        <v>10872</v>
      </c>
      <c r="K357" s="590">
        <v>42909</v>
      </c>
      <c r="L357" s="589" t="s">
        <v>4</v>
      </c>
    </row>
    <row r="358" spans="1:12" s="589" customFormat="1" x14ac:dyDescent="0.2">
      <c r="A358" s="589" t="s">
        <v>611</v>
      </c>
      <c r="B358" s="589" t="s">
        <v>687</v>
      </c>
      <c r="C358" s="589" t="s">
        <v>2995</v>
      </c>
      <c r="D358" s="589" t="s">
        <v>689</v>
      </c>
      <c r="E358" s="589" t="s">
        <v>5383</v>
      </c>
      <c r="F358" s="590">
        <v>42912</v>
      </c>
      <c r="G358" s="591">
        <v>-92.95</v>
      </c>
      <c r="H358" s="589" t="s">
        <v>474</v>
      </c>
      <c r="I358" s="589" t="s">
        <v>509</v>
      </c>
      <c r="J358" s="589" t="s">
        <v>10872</v>
      </c>
      <c r="K358" s="590">
        <v>42913</v>
      </c>
      <c r="L358" s="589" t="s">
        <v>4</v>
      </c>
    </row>
    <row r="359" spans="1:12" s="589" customFormat="1" x14ac:dyDescent="0.2">
      <c r="A359" s="589" t="s">
        <v>611</v>
      </c>
      <c r="B359" s="589" t="s">
        <v>687</v>
      </c>
      <c r="C359" s="589" t="s">
        <v>2995</v>
      </c>
      <c r="D359" s="589" t="s">
        <v>689</v>
      </c>
      <c r="E359" s="589" t="s">
        <v>5384</v>
      </c>
      <c r="F359" s="590">
        <v>42912</v>
      </c>
      <c r="G359" s="591">
        <v>-92.95</v>
      </c>
      <c r="H359" s="589" t="s">
        <v>474</v>
      </c>
      <c r="I359" s="589" t="s">
        <v>509</v>
      </c>
      <c r="J359" s="589" t="s">
        <v>10872</v>
      </c>
      <c r="K359" s="590">
        <v>42913</v>
      </c>
      <c r="L359" s="589" t="s">
        <v>4</v>
      </c>
    </row>
    <row r="360" spans="1:12" s="589" customFormat="1" x14ac:dyDescent="0.2">
      <c r="A360" s="589" t="s">
        <v>611</v>
      </c>
      <c r="B360" s="589" t="s">
        <v>687</v>
      </c>
      <c r="C360" s="589" t="s">
        <v>2995</v>
      </c>
      <c r="D360" s="589" t="s">
        <v>689</v>
      </c>
      <c r="E360" s="589" t="s">
        <v>5385</v>
      </c>
      <c r="F360" s="590">
        <v>42912</v>
      </c>
      <c r="G360" s="591">
        <v>-92.95</v>
      </c>
      <c r="H360" s="589" t="s">
        <v>474</v>
      </c>
      <c r="I360" s="589" t="s">
        <v>509</v>
      </c>
      <c r="J360" s="589" t="s">
        <v>10872</v>
      </c>
      <c r="K360" s="590">
        <v>42913</v>
      </c>
      <c r="L360" s="589" t="s">
        <v>4</v>
      </c>
    </row>
    <row r="361" spans="1:12" s="589" customFormat="1" x14ac:dyDescent="0.2">
      <c r="A361" s="589" t="s">
        <v>611</v>
      </c>
      <c r="B361" s="589" t="s">
        <v>687</v>
      </c>
      <c r="C361" s="589" t="s">
        <v>2995</v>
      </c>
      <c r="D361" s="589" t="s">
        <v>689</v>
      </c>
      <c r="E361" s="589" t="s">
        <v>5386</v>
      </c>
      <c r="F361" s="590">
        <v>42912</v>
      </c>
      <c r="G361" s="591">
        <v>-92.95</v>
      </c>
      <c r="H361" s="589" t="s">
        <v>474</v>
      </c>
      <c r="I361" s="589" t="s">
        <v>509</v>
      </c>
      <c r="J361" s="589" t="s">
        <v>10872</v>
      </c>
      <c r="K361" s="590">
        <v>42913</v>
      </c>
      <c r="L361" s="589" t="s">
        <v>4</v>
      </c>
    </row>
    <row r="362" spans="1:12" s="589" customFormat="1" x14ac:dyDescent="0.2">
      <c r="A362" s="589" t="s">
        <v>611</v>
      </c>
      <c r="B362" s="589" t="s">
        <v>687</v>
      </c>
      <c r="C362" s="589" t="s">
        <v>2995</v>
      </c>
      <c r="D362" s="589" t="s">
        <v>689</v>
      </c>
      <c r="E362" s="589" t="s">
        <v>5387</v>
      </c>
      <c r="F362" s="590">
        <v>42912</v>
      </c>
      <c r="G362" s="591">
        <v>-92.65</v>
      </c>
      <c r="H362" s="589" t="s">
        <v>474</v>
      </c>
      <c r="I362" s="589" t="s">
        <v>509</v>
      </c>
      <c r="J362" s="589" t="s">
        <v>10872</v>
      </c>
      <c r="K362" s="590">
        <v>42913</v>
      </c>
      <c r="L362" s="589" t="s">
        <v>4</v>
      </c>
    </row>
    <row r="363" spans="1:12" s="589" customFormat="1" x14ac:dyDescent="0.2">
      <c r="A363" s="589" t="s">
        <v>611</v>
      </c>
      <c r="B363" s="589" t="s">
        <v>687</v>
      </c>
      <c r="C363" s="589" t="s">
        <v>2995</v>
      </c>
      <c r="D363" s="589" t="s">
        <v>689</v>
      </c>
      <c r="E363" s="589" t="s">
        <v>2327</v>
      </c>
      <c r="F363" s="590">
        <v>42923</v>
      </c>
      <c r="G363" s="591">
        <v>108</v>
      </c>
      <c r="H363" s="589" t="s">
        <v>474</v>
      </c>
      <c r="I363" s="589" t="s">
        <v>509</v>
      </c>
      <c r="J363" s="589" t="s">
        <v>10872</v>
      </c>
      <c r="K363" s="590">
        <v>42924</v>
      </c>
      <c r="L363" s="589" t="s">
        <v>71</v>
      </c>
    </row>
    <row r="364" spans="1:12" s="589" customFormat="1" x14ac:dyDescent="0.2">
      <c r="A364" s="589" t="s">
        <v>611</v>
      </c>
      <c r="B364" s="589" t="s">
        <v>687</v>
      </c>
      <c r="C364" s="589" t="s">
        <v>2995</v>
      </c>
      <c r="D364" s="589" t="s">
        <v>689</v>
      </c>
      <c r="E364" s="589" t="s">
        <v>2135</v>
      </c>
      <c r="F364" s="590">
        <v>42926</v>
      </c>
      <c r="G364" s="591">
        <v>-70</v>
      </c>
      <c r="H364" s="589" t="s">
        <v>474</v>
      </c>
      <c r="I364" s="589" t="s">
        <v>509</v>
      </c>
      <c r="J364" s="589" t="s">
        <v>10872</v>
      </c>
      <c r="K364" s="590">
        <v>42927</v>
      </c>
      <c r="L364" s="589" t="s">
        <v>71</v>
      </c>
    </row>
    <row r="365" spans="1:12" s="589" customFormat="1" x14ac:dyDescent="0.2">
      <c r="A365" s="589" t="s">
        <v>611</v>
      </c>
      <c r="B365" s="589" t="s">
        <v>687</v>
      </c>
      <c r="C365" s="589" t="s">
        <v>2995</v>
      </c>
      <c r="D365" s="589" t="s">
        <v>689</v>
      </c>
      <c r="E365" s="589" t="s">
        <v>2322</v>
      </c>
      <c r="F365" s="590">
        <v>42926</v>
      </c>
      <c r="G365" s="591">
        <v>130</v>
      </c>
      <c r="H365" s="589" t="s">
        <v>474</v>
      </c>
      <c r="I365" s="589" t="s">
        <v>509</v>
      </c>
      <c r="J365" s="589" t="s">
        <v>10872</v>
      </c>
      <c r="K365" s="590">
        <v>42927</v>
      </c>
      <c r="L365" s="589" t="s">
        <v>71</v>
      </c>
    </row>
    <row r="366" spans="1:12" s="589" customFormat="1" x14ac:dyDescent="0.2">
      <c r="A366" s="589" t="s">
        <v>611</v>
      </c>
      <c r="B366" s="589" t="s">
        <v>687</v>
      </c>
      <c r="C366" s="589" t="s">
        <v>2995</v>
      </c>
      <c r="D366" s="589" t="s">
        <v>689</v>
      </c>
      <c r="E366" s="589" t="s">
        <v>2273</v>
      </c>
      <c r="F366" s="590">
        <v>42923</v>
      </c>
      <c r="G366" s="591">
        <v>179.98</v>
      </c>
      <c r="H366" s="589" t="s">
        <v>474</v>
      </c>
      <c r="I366" s="589" t="s">
        <v>509</v>
      </c>
      <c r="J366" s="589" t="s">
        <v>10872</v>
      </c>
      <c r="K366" s="590">
        <v>42924</v>
      </c>
      <c r="L366" s="589" t="s">
        <v>4</v>
      </c>
    </row>
    <row r="367" spans="1:12" s="589" customFormat="1" x14ac:dyDescent="0.2">
      <c r="A367" s="589" t="s">
        <v>611</v>
      </c>
      <c r="B367" s="589" t="s">
        <v>687</v>
      </c>
      <c r="C367" s="589" t="s">
        <v>2995</v>
      </c>
      <c r="D367" s="589" t="s">
        <v>689</v>
      </c>
      <c r="E367" s="589" t="s">
        <v>2204</v>
      </c>
      <c r="F367" s="590">
        <v>42942</v>
      </c>
      <c r="G367" s="591">
        <v>296.27999999999997</v>
      </c>
      <c r="H367" s="589" t="s">
        <v>474</v>
      </c>
      <c r="I367" s="589" t="s">
        <v>509</v>
      </c>
      <c r="J367" s="589" t="s">
        <v>10872</v>
      </c>
      <c r="K367" s="590">
        <v>42943</v>
      </c>
      <c r="L367" s="589" t="s">
        <v>4</v>
      </c>
    </row>
    <row r="368" spans="1:12" s="589" customFormat="1" x14ac:dyDescent="0.2">
      <c r="A368" s="589" t="s">
        <v>611</v>
      </c>
      <c r="B368" s="589" t="s">
        <v>409</v>
      </c>
      <c r="C368" s="589" t="s">
        <v>410</v>
      </c>
      <c r="D368" s="589" t="s">
        <v>411</v>
      </c>
      <c r="E368" s="589" t="s">
        <v>2968</v>
      </c>
      <c r="F368" s="590">
        <v>42998</v>
      </c>
      <c r="G368" s="591">
        <v>415.03</v>
      </c>
      <c r="H368" s="589" t="s">
        <v>2969</v>
      </c>
      <c r="I368" s="589" t="s">
        <v>617</v>
      </c>
      <c r="J368" s="589" t="s">
        <v>10873</v>
      </c>
      <c r="K368" s="590">
        <v>42999</v>
      </c>
      <c r="L368" s="589" t="s">
        <v>4</v>
      </c>
    </row>
    <row r="369" spans="1:12" s="589" customFormat="1" x14ac:dyDescent="0.2">
      <c r="A369" s="589" t="s">
        <v>611</v>
      </c>
      <c r="B369" s="589" t="s">
        <v>687</v>
      </c>
      <c r="C369" s="589" t="s">
        <v>2995</v>
      </c>
      <c r="D369" s="589" t="s">
        <v>689</v>
      </c>
      <c r="E369" s="589" t="s">
        <v>2918</v>
      </c>
      <c r="F369" s="590">
        <v>42969</v>
      </c>
      <c r="G369" s="591">
        <v>45</v>
      </c>
      <c r="H369" s="589" t="s">
        <v>474</v>
      </c>
      <c r="I369" s="589" t="s">
        <v>377</v>
      </c>
      <c r="J369" s="589" t="s">
        <v>10874</v>
      </c>
      <c r="K369" s="590">
        <v>42984</v>
      </c>
      <c r="L369" s="589" t="s">
        <v>71</v>
      </c>
    </row>
    <row r="370" spans="1:12" s="589" customFormat="1" x14ac:dyDescent="0.2">
      <c r="A370" s="589" t="s">
        <v>611</v>
      </c>
      <c r="B370" s="589" t="s">
        <v>687</v>
      </c>
      <c r="C370" s="589" t="s">
        <v>2995</v>
      </c>
      <c r="D370" s="589" t="s">
        <v>689</v>
      </c>
      <c r="E370" s="589" t="s">
        <v>2795</v>
      </c>
      <c r="F370" s="590">
        <v>42984</v>
      </c>
      <c r="G370" s="591">
        <v>62.85</v>
      </c>
      <c r="H370" s="589" t="s">
        <v>474</v>
      </c>
      <c r="I370" s="589" t="s">
        <v>377</v>
      </c>
      <c r="J370" s="589" t="s">
        <v>10874</v>
      </c>
      <c r="K370" s="590">
        <v>42985</v>
      </c>
      <c r="L370" s="589" t="s">
        <v>71</v>
      </c>
    </row>
    <row r="371" spans="1:12" s="589" customFormat="1" x14ac:dyDescent="0.2">
      <c r="A371" s="589" t="s">
        <v>611</v>
      </c>
      <c r="B371" s="589" t="s">
        <v>687</v>
      </c>
      <c r="C371" s="589" t="s">
        <v>2995</v>
      </c>
      <c r="D371" s="589" t="s">
        <v>689</v>
      </c>
      <c r="E371" s="589" t="s">
        <v>2802</v>
      </c>
      <c r="F371" s="590">
        <v>42984</v>
      </c>
      <c r="G371" s="591">
        <v>104.99</v>
      </c>
      <c r="H371" s="589" t="s">
        <v>474</v>
      </c>
      <c r="I371" s="589" t="s">
        <v>377</v>
      </c>
      <c r="J371" s="589" t="s">
        <v>10874</v>
      </c>
      <c r="K371" s="590">
        <v>42985</v>
      </c>
      <c r="L371" s="589" t="s">
        <v>71</v>
      </c>
    </row>
    <row r="372" spans="1:12" s="589" customFormat="1" x14ac:dyDescent="0.2">
      <c r="A372" s="589" t="s">
        <v>611</v>
      </c>
      <c r="B372" s="589" t="s">
        <v>687</v>
      </c>
      <c r="C372" s="589" t="s">
        <v>2995</v>
      </c>
      <c r="D372" s="589" t="s">
        <v>689</v>
      </c>
      <c r="E372" s="589" t="s">
        <v>2719</v>
      </c>
      <c r="F372" s="590">
        <v>42985</v>
      </c>
      <c r="G372" s="591">
        <v>-62.85</v>
      </c>
      <c r="H372" s="589" t="s">
        <v>474</v>
      </c>
      <c r="I372" s="589" t="s">
        <v>377</v>
      </c>
      <c r="J372" s="589" t="s">
        <v>10874</v>
      </c>
      <c r="K372" s="590">
        <v>42986</v>
      </c>
      <c r="L372" s="589" t="s">
        <v>71</v>
      </c>
    </row>
    <row r="373" spans="1:12" s="589" customFormat="1" x14ac:dyDescent="0.2">
      <c r="A373" s="589" t="s">
        <v>611</v>
      </c>
      <c r="B373" s="589" t="s">
        <v>687</v>
      </c>
      <c r="C373" s="589" t="s">
        <v>2995</v>
      </c>
      <c r="D373" s="589" t="s">
        <v>689</v>
      </c>
      <c r="E373" s="589" t="s">
        <v>2720</v>
      </c>
      <c r="F373" s="590">
        <v>42985</v>
      </c>
      <c r="G373" s="591">
        <v>-104.99</v>
      </c>
      <c r="H373" s="589" t="s">
        <v>474</v>
      </c>
      <c r="I373" s="589" t="s">
        <v>377</v>
      </c>
      <c r="J373" s="589" t="s">
        <v>10874</v>
      </c>
      <c r="K373" s="590">
        <v>42986</v>
      </c>
      <c r="L373" s="589" t="s">
        <v>71</v>
      </c>
    </row>
    <row r="374" spans="1:12" s="589" customFormat="1" x14ac:dyDescent="0.2">
      <c r="A374" s="589" t="s">
        <v>611</v>
      </c>
      <c r="B374" s="589" t="s">
        <v>687</v>
      </c>
      <c r="C374" s="589" t="s">
        <v>2995</v>
      </c>
      <c r="D374" s="589" t="s">
        <v>689</v>
      </c>
      <c r="E374" s="589" t="s">
        <v>2854</v>
      </c>
      <c r="F374" s="590">
        <v>42985</v>
      </c>
      <c r="G374" s="591">
        <v>35</v>
      </c>
      <c r="H374" s="589" t="s">
        <v>474</v>
      </c>
      <c r="I374" s="589" t="s">
        <v>377</v>
      </c>
      <c r="J374" s="589" t="s">
        <v>10874</v>
      </c>
      <c r="K374" s="590">
        <v>42986</v>
      </c>
      <c r="L374" s="589" t="s">
        <v>71</v>
      </c>
    </row>
    <row r="375" spans="1:12" s="589" customFormat="1" x14ac:dyDescent="0.2">
      <c r="A375" s="589" t="s">
        <v>611</v>
      </c>
      <c r="B375" s="589" t="s">
        <v>687</v>
      </c>
      <c r="C375" s="589" t="s">
        <v>2995</v>
      </c>
      <c r="D375" s="589" t="s">
        <v>689</v>
      </c>
      <c r="E375" s="589" t="s">
        <v>2765</v>
      </c>
      <c r="F375" s="590">
        <v>42993</v>
      </c>
      <c r="G375" s="591">
        <v>677.64</v>
      </c>
      <c r="H375" s="589" t="s">
        <v>474</v>
      </c>
      <c r="I375" s="589" t="s">
        <v>377</v>
      </c>
      <c r="J375" s="589" t="s">
        <v>10874</v>
      </c>
      <c r="K375" s="590">
        <v>42994</v>
      </c>
      <c r="L375" s="589" t="s">
        <v>71</v>
      </c>
    </row>
    <row r="376" spans="1:12" s="589" customFormat="1" x14ac:dyDescent="0.2">
      <c r="A376" s="589" t="s">
        <v>611</v>
      </c>
      <c r="B376" s="589" t="s">
        <v>687</v>
      </c>
      <c r="C376" s="589" t="s">
        <v>2995</v>
      </c>
      <c r="D376" s="589" t="s">
        <v>689</v>
      </c>
      <c r="E376" s="589" t="s">
        <v>2835</v>
      </c>
      <c r="F376" s="590">
        <v>42998</v>
      </c>
      <c r="G376" s="591">
        <v>130</v>
      </c>
      <c r="H376" s="589" t="s">
        <v>474</v>
      </c>
      <c r="I376" s="589" t="s">
        <v>377</v>
      </c>
      <c r="J376" s="589" t="s">
        <v>10874</v>
      </c>
      <c r="K376" s="590">
        <v>42999</v>
      </c>
      <c r="L376" s="589" t="s">
        <v>71</v>
      </c>
    </row>
    <row r="377" spans="1:12" s="589" customFormat="1" x14ac:dyDescent="0.2">
      <c r="A377" s="589" t="s">
        <v>611</v>
      </c>
      <c r="B377" s="589" t="s">
        <v>687</v>
      </c>
      <c r="C377" s="589" t="s">
        <v>2995</v>
      </c>
      <c r="D377" s="589" t="s">
        <v>689</v>
      </c>
      <c r="E377" s="589" t="s">
        <v>2829</v>
      </c>
      <c r="F377" s="590">
        <v>42999</v>
      </c>
      <c r="G377" s="591">
        <v>622</v>
      </c>
      <c r="H377" s="589" t="s">
        <v>474</v>
      </c>
      <c r="I377" s="589" t="s">
        <v>377</v>
      </c>
      <c r="J377" s="589" t="s">
        <v>10874</v>
      </c>
      <c r="K377" s="590">
        <v>43000</v>
      </c>
      <c r="L377" s="589" t="s">
        <v>71</v>
      </c>
    </row>
    <row r="378" spans="1:12" s="589" customFormat="1" x14ac:dyDescent="0.2">
      <c r="A378" s="589" t="s">
        <v>611</v>
      </c>
      <c r="B378" s="589" t="s">
        <v>687</v>
      </c>
      <c r="C378" s="589" t="s">
        <v>2995</v>
      </c>
      <c r="D378" s="589" t="s">
        <v>689</v>
      </c>
      <c r="E378" s="589" t="s">
        <v>2744</v>
      </c>
      <c r="F378" s="590">
        <v>43000</v>
      </c>
      <c r="G378" s="591">
        <v>30.59</v>
      </c>
      <c r="H378" s="589" t="s">
        <v>474</v>
      </c>
      <c r="I378" s="589" t="s">
        <v>377</v>
      </c>
      <c r="J378" s="589" t="s">
        <v>10874</v>
      </c>
      <c r="K378" s="590">
        <v>43001</v>
      </c>
      <c r="L378" s="589" t="s">
        <v>71</v>
      </c>
    </row>
    <row r="379" spans="1:12" s="589" customFormat="1" x14ac:dyDescent="0.2">
      <c r="A379" s="589" t="s">
        <v>307</v>
      </c>
      <c r="B379" s="589" t="s">
        <v>1376</v>
      </c>
      <c r="C379" s="589" t="s">
        <v>1377</v>
      </c>
      <c r="D379" s="589" t="s">
        <v>1378</v>
      </c>
      <c r="E379" s="589" t="s">
        <v>1379</v>
      </c>
      <c r="F379" s="590">
        <v>42716</v>
      </c>
      <c r="G379" s="591">
        <v>36.53</v>
      </c>
      <c r="H379" s="589" t="s">
        <v>474</v>
      </c>
      <c r="I379" s="589" t="s">
        <v>424</v>
      </c>
      <c r="J379" s="589" t="s">
        <v>10875</v>
      </c>
      <c r="K379" s="590">
        <v>42772</v>
      </c>
      <c r="L379" s="684" t="s">
        <v>71</v>
      </c>
    </row>
    <row r="380" spans="1:12" s="589" customFormat="1" x14ac:dyDescent="0.2">
      <c r="A380" s="589" t="s">
        <v>611</v>
      </c>
      <c r="B380" s="589" t="s">
        <v>687</v>
      </c>
      <c r="C380" s="589" t="s">
        <v>2995</v>
      </c>
      <c r="D380" s="589" t="s">
        <v>689</v>
      </c>
      <c r="E380" s="589" t="s">
        <v>5400</v>
      </c>
      <c r="F380" s="590">
        <v>42937</v>
      </c>
      <c r="G380" s="591">
        <v>61.19</v>
      </c>
      <c r="H380" s="589" t="s">
        <v>474</v>
      </c>
      <c r="I380" s="589" t="s">
        <v>415</v>
      </c>
      <c r="J380" s="589" t="s">
        <v>10876</v>
      </c>
      <c r="K380" s="590">
        <v>42938</v>
      </c>
      <c r="L380" s="589" t="s">
        <v>4</v>
      </c>
    </row>
    <row r="381" spans="1:12" s="589" customFormat="1" x14ac:dyDescent="0.2">
      <c r="A381" s="589" t="s">
        <v>611</v>
      </c>
      <c r="B381" s="589" t="s">
        <v>687</v>
      </c>
      <c r="C381" s="589" t="s">
        <v>2995</v>
      </c>
      <c r="D381" s="589" t="s">
        <v>689</v>
      </c>
      <c r="E381" s="589" t="s">
        <v>5420</v>
      </c>
      <c r="F381" s="590">
        <v>42975</v>
      </c>
      <c r="G381" s="591">
        <v>-61.19</v>
      </c>
      <c r="H381" s="589" t="s">
        <v>474</v>
      </c>
      <c r="I381" s="589" t="s">
        <v>415</v>
      </c>
      <c r="J381" s="589" t="s">
        <v>10876</v>
      </c>
      <c r="K381" s="590">
        <v>42976</v>
      </c>
      <c r="L381" s="589" t="s">
        <v>4</v>
      </c>
    </row>
    <row r="382" spans="1:12" s="589" customFormat="1" x14ac:dyDescent="0.2">
      <c r="A382" s="589" t="s">
        <v>611</v>
      </c>
      <c r="B382" s="589" t="s">
        <v>184</v>
      </c>
      <c r="C382" s="589" t="s">
        <v>185</v>
      </c>
      <c r="D382" s="589" t="s">
        <v>186</v>
      </c>
      <c r="E382" s="589" t="s">
        <v>2062</v>
      </c>
      <c r="F382" s="590">
        <v>42884</v>
      </c>
      <c r="G382" s="591">
        <v>50.52</v>
      </c>
      <c r="H382" s="589" t="s">
        <v>2063</v>
      </c>
      <c r="I382" s="589" t="s">
        <v>5368</v>
      </c>
      <c r="J382" s="589" t="s">
        <v>10877</v>
      </c>
      <c r="K382" s="590">
        <v>42893</v>
      </c>
      <c r="L382" s="589" t="s">
        <v>71</v>
      </c>
    </row>
    <row r="383" spans="1:12" ht="15.75" x14ac:dyDescent="0.25">
      <c r="A383" s="51"/>
      <c r="B383" s="57"/>
      <c r="C383" s="56"/>
      <c r="D383" s="57"/>
      <c r="E383" s="58"/>
      <c r="F383" s="59"/>
      <c r="G383" s="60"/>
      <c r="H383" s="57"/>
      <c r="I383" s="53"/>
      <c r="J383" s="59"/>
      <c r="K383" s="57"/>
      <c r="L383" s="57"/>
    </row>
    <row r="384" spans="1:12" ht="15.75" x14ac:dyDescent="0.25">
      <c r="A384" s="51" t="s">
        <v>592</v>
      </c>
      <c r="B384" s="57"/>
      <c r="C384" s="56"/>
      <c r="D384" s="57"/>
      <c r="E384" s="58"/>
      <c r="F384" s="59"/>
      <c r="G384" s="60"/>
      <c r="H384" s="57"/>
      <c r="I384" s="53"/>
      <c r="J384" s="59"/>
      <c r="K384" s="57"/>
      <c r="L384" s="57"/>
    </row>
    <row r="385" spans="1:12" ht="15.75" x14ac:dyDescent="0.25">
      <c r="A385" s="51"/>
      <c r="B385" s="57"/>
      <c r="C385" s="56"/>
      <c r="D385" s="57"/>
      <c r="E385" s="58"/>
      <c r="F385" s="59"/>
      <c r="G385" s="60"/>
      <c r="H385" s="57"/>
      <c r="I385" s="53"/>
      <c r="J385" s="59"/>
      <c r="K385" s="57"/>
      <c r="L385" s="57"/>
    </row>
    <row r="386" spans="1:12" s="589" customFormat="1" x14ac:dyDescent="0.2">
      <c r="A386" s="589" t="s">
        <v>87</v>
      </c>
      <c r="B386" s="589" t="s">
        <v>88</v>
      </c>
      <c r="C386" s="589" t="s">
        <v>89</v>
      </c>
      <c r="D386" s="589" t="s">
        <v>90</v>
      </c>
      <c r="E386" s="589" t="s">
        <v>272</v>
      </c>
      <c r="F386" s="590">
        <v>41754</v>
      </c>
      <c r="G386" s="591">
        <f>38.24*-1</f>
        <v>-38.24</v>
      </c>
      <c r="H386" s="589" t="s">
        <v>474</v>
      </c>
      <c r="I386" s="589" t="s">
        <v>350</v>
      </c>
      <c r="J386" s="589" t="s">
        <v>10855</v>
      </c>
      <c r="K386" s="590">
        <v>42215</v>
      </c>
      <c r="L386" s="684">
        <v>0</v>
      </c>
    </row>
    <row r="387" spans="1:12" s="589" customFormat="1" x14ac:dyDescent="0.2">
      <c r="A387" s="589" t="s">
        <v>611</v>
      </c>
      <c r="B387" s="589" t="s">
        <v>687</v>
      </c>
      <c r="C387" s="589" t="s">
        <v>2995</v>
      </c>
      <c r="D387" s="589" t="s">
        <v>689</v>
      </c>
      <c r="E387" s="589" t="s">
        <v>2837</v>
      </c>
      <c r="F387" s="590">
        <v>42998</v>
      </c>
      <c r="G387" s="591">
        <v>480</v>
      </c>
      <c r="H387" s="589" t="s">
        <v>474</v>
      </c>
      <c r="I387" s="589" t="s">
        <v>350</v>
      </c>
      <c r="J387" s="589" t="s">
        <v>10855</v>
      </c>
      <c r="K387" s="590">
        <v>42999</v>
      </c>
      <c r="L387" s="589" t="s">
        <v>71</v>
      </c>
    </row>
    <row r="388" spans="1:12" s="589" customFormat="1" x14ac:dyDescent="0.2">
      <c r="A388" s="589" t="s">
        <v>611</v>
      </c>
      <c r="B388" s="589" t="s">
        <v>687</v>
      </c>
      <c r="C388" s="589" t="s">
        <v>2995</v>
      </c>
      <c r="D388" s="589" t="s">
        <v>689</v>
      </c>
      <c r="E388" s="589" t="s">
        <v>2198</v>
      </c>
      <c r="F388" s="590">
        <v>42942</v>
      </c>
      <c r="G388" s="591">
        <v>75.459999999999994</v>
      </c>
      <c r="H388" s="589" t="s">
        <v>474</v>
      </c>
      <c r="I388" s="589" t="s">
        <v>2199</v>
      </c>
      <c r="J388" s="589" t="s">
        <v>10856</v>
      </c>
      <c r="K388" s="590">
        <v>42943</v>
      </c>
      <c r="L388" s="589" t="s">
        <v>71</v>
      </c>
    </row>
    <row r="389" spans="1:12" s="589" customFormat="1" x14ac:dyDescent="0.2">
      <c r="A389" s="589" t="s">
        <v>611</v>
      </c>
      <c r="B389" s="589" t="s">
        <v>687</v>
      </c>
      <c r="C389" s="589" t="s">
        <v>2995</v>
      </c>
      <c r="D389" s="589" t="s">
        <v>689</v>
      </c>
      <c r="E389" s="589" t="s">
        <v>2569</v>
      </c>
      <c r="F389" s="590">
        <v>42949</v>
      </c>
      <c r="G389" s="591">
        <v>75.459999999999994</v>
      </c>
      <c r="H389" s="589" t="s">
        <v>474</v>
      </c>
      <c r="I389" s="589" t="s">
        <v>2199</v>
      </c>
      <c r="J389" s="589" t="s">
        <v>10856</v>
      </c>
      <c r="K389" s="590">
        <v>42950</v>
      </c>
      <c r="L389" s="589" t="s">
        <v>71</v>
      </c>
    </row>
    <row r="390" spans="1:12" s="589" customFormat="1" x14ac:dyDescent="0.2">
      <c r="A390" s="589" t="s">
        <v>611</v>
      </c>
      <c r="B390" s="589" t="s">
        <v>687</v>
      </c>
      <c r="C390" s="589" t="s">
        <v>2995</v>
      </c>
      <c r="D390" s="589" t="s">
        <v>689</v>
      </c>
      <c r="E390" s="589" t="s">
        <v>2570</v>
      </c>
      <c r="F390" s="590">
        <v>42949</v>
      </c>
      <c r="G390" s="591">
        <v>-75.459999999999994</v>
      </c>
      <c r="H390" s="589" t="s">
        <v>474</v>
      </c>
      <c r="I390" s="589" t="s">
        <v>2199</v>
      </c>
      <c r="J390" s="589" t="s">
        <v>10856</v>
      </c>
      <c r="K390" s="590">
        <v>42950</v>
      </c>
      <c r="L390" s="589" t="s">
        <v>71</v>
      </c>
    </row>
    <row r="391" spans="1:12" s="589" customFormat="1" x14ac:dyDescent="0.2">
      <c r="A391" s="589" t="s">
        <v>307</v>
      </c>
      <c r="B391" s="589" t="s">
        <v>2089</v>
      </c>
      <c r="C391" s="589" t="s">
        <v>2090</v>
      </c>
      <c r="D391" s="589" t="s">
        <v>2091</v>
      </c>
      <c r="E391" s="589" t="s">
        <v>2092</v>
      </c>
      <c r="F391" s="590">
        <v>42417</v>
      </c>
      <c r="G391" s="591">
        <v>83</v>
      </c>
      <c r="H391" s="589" t="s">
        <v>474</v>
      </c>
      <c r="I391" s="589" t="s">
        <v>2093</v>
      </c>
      <c r="J391" s="589" t="s">
        <v>10857</v>
      </c>
      <c r="K391" s="590">
        <v>42433</v>
      </c>
      <c r="L391" s="684" t="s">
        <v>71</v>
      </c>
    </row>
    <row r="392" spans="1:12" s="589" customFormat="1" x14ac:dyDescent="0.2">
      <c r="A392" s="589" t="s">
        <v>611</v>
      </c>
      <c r="B392" s="589" t="s">
        <v>2146</v>
      </c>
      <c r="C392" s="589" t="s">
        <v>2147</v>
      </c>
      <c r="D392" s="589" t="s">
        <v>2148</v>
      </c>
      <c r="E392" s="589" t="s">
        <v>2529</v>
      </c>
      <c r="F392" s="590">
        <v>42927</v>
      </c>
      <c r="G392" s="591">
        <v>152.46</v>
      </c>
      <c r="H392" s="589" t="s">
        <v>474</v>
      </c>
      <c r="I392" s="589" t="s">
        <v>2093</v>
      </c>
      <c r="J392" s="589" t="s">
        <v>10857</v>
      </c>
      <c r="K392" s="590">
        <v>42934</v>
      </c>
      <c r="L392" s="589" t="s">
        <v>71</v>
      </c>
    </row>
    <row r="393" spans="1:12" s="589" customFormat="1" x14ac:dyDescent="0.2">
      <c r="A393" s="589" t="s">
        <v>611</v>
      </c>
      <c r="B393" s="589" t="s">
        <v>112</v>
      </c>
      <c r="C393" s="589" t="s">
        <v>113</v>
      </c>
      <c r="D393" s="589" t="s">
        <v>114</v>
      </c>
      <c r="E393" s="589" t="s">
        <v>1053</v>
      </c>
      <c r="F393" s="590">
        <v>42797</v>
      </c>
      <c r="G393" s="591">
        <v>918.39</v>
      </c>
      <c r="H393" s="589" t="s">
        <v>1054</v>
      </c>
      <c r="I393" s="589" t="s">
        <v>247</v>
      </c>
      <c r="J393" s="589" t="s">
        <v>10858</v>
      </c>
      <c r="K393" s="590">
        <v>42807</v>
      </c>
      <c r="L393" s="684" t="s">
        <v>71</v>
      </c>
    </row>
    <row r="394" spans="1:12" s="589" customFormat="1" x14ac:dyDescent="0.2">
      <c r="A394" s="589" t="s">
        <v>611</v>
      </c>
      <c r="B394" s="589" t="s">
        <v>112</v>
      </c>
      <c r="C394" s="589" t="s">
        <v>113</v>
      </c>
      <c r="D394" s="589" t="s">
        <v>114</v>
      </c>
      <c r="E394" s="589" t="s">
        <v>1832</v>
      </c>
      <c r="F394" s="590">
        <v>42851</v>
      </c>
      <c r="G394" s="591">
        <v>641.29999999999995</v>
      </c>
      <c r="H394" s="589" t="s">
        <v>1833</v>
      </c>
      <c r="I394" s="589" t="s">
        <v>247</v>
      </c>
      <c r="J394" s="589" t="s">
        <v>10858</v>
      </c>
      <c r="K394" s="590">
        <v>42857</v>
      </c>
      <c r="L394" s="684" t="s">
        <v>71</v>
      </c>
    </row>
    <row r="395" spans="1:12" s="589" customFormat="1" x14ac:dyDescent="0.2">
      <c r="A395" s="589" t="s">
        <v>611</v>
      </c>
      <c r="B395" s="589" t="s">
        <v>112</v>
      </c>
      <c r="C395" s="589" t="s">
        <v>113</v>
      </c>
      <c r="D395" s="589" t="s">
        <v>114</v>
      </c>
      <c r="E395" s="589" t="s">
        <v>2060</v>
      </c>
      <c r="F395" s="590">
        <v>42893</v>
      </c>
      <c r="G395" s="591">
        <v>688.49</v>
      </c>
      <c r="H395" s="589" t="s">
        <v>2061</v>
      </c>
      <c r="I395" s="589" t="s">
        <v>247</v>
      </c>
      <c r="J395" s="589" t="s">
        <v>10858</v>
      </c>
      <c r="K395" s="590">
        <v>42898</v>
      </c>
      <c r="L395" s="589" t="s">
        <v>71</v>
      </c>
    </row>
    <row r="396" spans="1:12" s="589" customFormat="1" x14ac:dyDescent="0.2">
      <c r="A396" s="589" t="s">
        <v>611</v>
      </c>
      <c r="B396" s="589" t="s">
        <v>2511</v>
      </c>
      <c r="C396" s="589" t="s">
        <v>3840</v>
      </c>
      <c r="D396" s="589" t="s">
        <v>2512</v>
      </c>
      <c r="E396" s="589" t="s">
        <v>2961</v>
      </c>
      <c r="F396" s="590">
        <v>42950</v>
      </c>
      <c r="G396" s="591">
        <v>1512.5</v>
      </c>
      <c r="H396" s="589" t="s">
        <v>474</v>
      </c>
      <c r="I396" s="589" t="s">
        <v>247</v>
      </c>
      <c r="J396" s="589" t="s">
        <v>10858</v>
      </c>
      <c r="K396" s="590">
        <v>42984</v>
      </c>
      <c r="L396" s="589" t="s">
        <v>71</v>
      </c>
    </row>
    <row r="397" spans="1:12" s="589" customFormat="1" x14ac:dyDescent="0.2">
      <c r="A397" s="589" t="s">
        <v>611</v>
      </c>
      <c r="B397" s="589" t="s">
        <v>2511</v>
      </c>
      <c r="C397" s="589" t="s">
        <v>3840</v>
      </c>
      <c r="D397" s="589" t="s">
        <v>2512</v>
      </c>
      <c r="E397" s="589" t="s">
        <v>2962</v>
      </c>
      <c r="F397" s="590">
        <v>42950</v>
      </c>
      <c r="G397" s="591">
        <v>60.5</v>
      </c>
      <c r="H397" s="589" t="s">
        <v>474</v>
      </c>
      <c r="I397" s="589" t="s">
        <v>247</v>
      </c>
      <c r="J397" s="589" t="s">
        <v>10858</v>
      </c>
      <c r="K397" s="590">
        <v>42984</v>
      </c>
      <c r="L397" s="589" t="s">
        <v>71</v>
      </c>
    </row>
    <row r="398" spans="1:12" s="589" customFormat="1" x14ac:dyDescent="0.2">
      <c r="A398" s="589" t="s">
        <v>611</v>
      </c>
      <c r="B398" s="589" t="s">
        <v>2511</v>
      </c>
      <c r="C398" s="589" t="s">
        <v>3840</v>
      </c>
      <c r="D398" s="589" t="s">
        <v>2512</v>
      </c>
      <c r="E398" s="589" t="s">
        <v>2963</v>
      </c>
      <c r="F398" s="590">
        <v>42950</v>
      </c>
      <c r="G398" s="591">
        <v>847</v>
      </c>
      <c r="H398" s="589" t="s">
        <v>474</v>
      </c>
      <c r="I398" s="589" t="s">
        <v>247</v>
      </c>
      <c r="J398" s="589" t="s">
        <v>10858</v>
      </c>
      <c r="K398" s="590">
        <v>42984</v>
      </c>
      <c r="L398" s="589" t="s">
        <v>71</v>
      </c>
    </row>
    <row r="399" spans="1:12" s="589" customFormat="1" x14ac:dyDescent="0.2">
      <c r="A399" s="589" t="s">
        <v>307</v>
      </c>
      <c r="B399" s="589" t="s">
        <v>657</v>
      </c>
      <c r="C399" s="589" t="s">
        <v>658</v>
      </c>
      <c r="D399" s="589" t="s">
        <v>659</v>
      </c>
      <c r="E399" s="589" t="s">
        <v>660</v>
      </c>
      <c r="F399" s="590">
        <v>42735</v>
      </c>
      <c r="G399" s="591">
        <v>49.94</v>
      </c>
      <c r="H399" s="589" t="s">
        <v>474</v>
      </c>
      <c r="I399" s="589" t="s">
        <v>759</v>
      </c>
      <c r="J399" s="589" t="s">
        <v>10859</v>
      </c>
      <c r="K399" s="590">
        <v>42748</v>
      </c>
      <c r="L399" s="684" t="s">
        <v>71</v>
      </c>
    </row>
    <row r="400" spans="1:12" s="589" customFormat="1" x14ac:dyDescent="0.2">
      <c r="A400" s="589" t="s">
        <v>611</v>
      </c>
      <c r="B400" s="589" t="s">
        <v>687</v>
      </c>
      <c r="C400" s="589" t="s">
        <v>2995</v>
      </c>
      <c r="D400" s="589" t="s">
        <v>689</v>
      </c>
      <c r="E400" s="589" t="s">
        <v>5373</v>
      </c>
      <c r="F400" s="590">
        <v>42906</v>
      </c>
      <c r="G400" s="591">
        <v>-43</v>
      </c>
      <c r="H400" s="589" t="s">
        <v>474</v>
      </c>
      <c r="I400" s="589" t="s">
        <v>1639</v>
      </c>
      <c r="J400" s="589" t="s">
        <v>10860</v>
      </c>
      <c r="K400" s="590">
        <v>42907</v>
      </c>
      <c r="L400" s="589" t="s">
        <v>4</v>
      </c>
    </row>
    <row r="401" spans="1:14" s="589" customFormat="1" x14ac:dyDescent="0.2">
      <c r="A401" s="589" t="s">
        <v>611</v>
      </c>
      <c r="B401" s="589" t="s">
        <v>687</v>
      </c>
      <c r="C401" s="589" t="s">
        <v>2995</v>
      </c>
      <c r="D401" s="589" t="s">
        <v>689</v>
      </c>
      <c r="E401" s="589" t="s">
        <v>5401</v>
      </c>
      <c r="F401" s="590">
        <v>42937</v>
      </c>
      <c r="G401" s="591">
        <v>759.65</v>
      </c>
      <c r="H401" s="589" t="s">
        <v>474</v>
      </c>
      <c r="I401" s="589" t="s">
        <v>1639</v>
      </c>
      <c r="J401" s="589" t="s">
        <v>10860</v>
      </c>
      <c r="K401" s="590">
        <v>42938</v>
      </c>
      <c r="L401" s="589" t="s">
        <v>4</v>
      </c>
    </row>
    <row r="402" spans="1:14" s="589" customFormat="1" x14ac:dyDescent="0.2">
      <c r="A402" s="589" t="s">
        <v>611</v>
      </c>
      <c r="B402" s="589" t="s">
        <v>687</v>
      </c>
      <c r="C402" s="589" t="s">
        <v>2995</v>
      </c>
      <c r="D402" s="589" t="s">
        <v>689</v>
      </c>
      <c r="E402" s="589" t="s">
        <v>5402</v>
      </c>
      <c r="F402" s="590">
        <v>42937</v>
      </c>
      <c r="G402" s="591">
        <v>759.65</v>
      </c>
      <c r="H402" s="589" t="s">
        <v>474</v>
      </c>
      <c r="I402" s="589" t="s">
        <v>1639</v>
      </c>
      <c r="J402" s="589" t="s">
        <v>10860</v>
      </c>
      <c r="K402" s="590">
        <v>42938</v>
      </c>
      <c r="L402" s="589" t="s">
        <v>4</v>
      </c>
    </row>
    <row r="403" spans="1:14" s="589" customFormat="1" x14ac:dyDescent="0.2">
      <c r="A403" s="589" t="s">
        <v>611</v>
      </c>
      <c r="B403" s="589" t="s">
        <v>687</v>
      </c>
      <c r="C403" s="589" t="s">
        <v>2995</v>
      </c>
      <c r="D403" s="589" t="s">
        <v>689</v>
      </c>
      <c r="E403" s="589" t="s">
        <v>5403</v>
      </c>
      <c r="F403" s="590">
        <v>42937</v>
      </c>
      <c r="G403" s="591">
        <v>759.65</v>
      </c>
      <c r="H403" s="589" t="s">
        <v>474</v>
      </c>
      <c r="I403" s="589" t="s">
        <v>1639</v>
      </c>
      <c r="J403" s="589" t="s">
        <v>10860</v>
      </c>
      <c r="K403" s="590">
        <v>42938</v>
      </c>
      <c r="L403" s="589" t="s">
        <v>4</v>
      </c>
    </row>
    <row r="404" spans="1:14" s="589" customFormat="1" x14ac:dyDescent="0.2">
      <c r="A404" s="589" t="s">
        <v>611</v>
      </c>
      <c r="B404" s="589" t="s">
        <v>687</v>
      </c>
      <c r="C404" s="589" t="s">
        <v>2995</v>
      </c>
      <c r="D404" s="589" t="s">
        <v>689</v>
      </c>
      <c r="E404" s="589" t="s">
        <v>5407</v>
      </c>
      <c r="F404" s="590">
        <v>42949</v>
      </c>
      <c r="G404" s="591">
        <v>-759.65</v>
      </c>
      <c r="H404" s="589" t="s">
        <v>474</v>
      </c>
      <c r="I404" s="589" t="s">
        <v>1639</v>
      </c>
      <c r="J404" s="589" t="s">
        <v>10860</v>
      </c>
      <c r="K404" s="590">
        <v>42950</v>
      </c>
      <c r="L404" s="589" t="s">
        <v>4</v>
      </c>
    </row>
    <row r="405" spans="1:14" s="589" customFormat="1" x14ac:dyDescent="0.2">
      <c r="A405" s="589" t="s">
        <v>611</v>
      </c>
      <c r="B405" s="589" t="s">
        <v>687</v>
      </c>
      <c r="C405" s="589" t="s">
        <v>2995</v>
      </c>
      <c r="D405" s="589" t="s">
        <v>689</v>
      </c>
      <c r="E405" s="589" t="s">
        <v>5408</v>
      </c>
      <c r="F405" s="590">
        <v>42949</v>
      </c>
      <c r="G405" s="591">
        <v>-759.65</v>
      </c>
      <c r="H405" s="589" t="s">
        <v>474</v>
      </c>
      <c r="I405" s="589" t="s">
        <v>1639</v>
      </c>
      <c r="J405" s="589" t="s">
        <v>10860</v>
      </c>
      <c r="K405" s="590">
        <v>42950</v>
      </c>
      <c r="L405" s="589" t="s">
        <v>4</v>
      </c>
    </row>
    <row r="406" spans="1:14" s="589" customFormat="1" x14ac:dyDescent="0.2">
      <c r="A406" s="589" t="s">
        <v>611</v>
      </c>
      <c r="B406" s="589" t="s">
        <v>687</v>
      </c>
      <c r="C406" s="589" t="s">
        <v>2995</v>
      </c>
      <c r="D406" s="589" t="s">
        <v>689</v>
      </c>
      <c r="E406" s="589" t="s">
        <v>5409</v>
      </c>
      <c r="F406" s="590">
        <v>42949</v>
      </c>
      <c r="G406" s="591">
        <v>-759.65</v>
      </c>
      <c r="H406" s="589" t="s">
        <v>474</v>
      </c>
      <c r="I406" s="589" t="s">
        <v>1639</v>
      </c>
      <c r="J406" s="589" t="s">
        <v>10860</v>
      </c>
      <c r="K406" s="590">
        <v>42950</v>
      </c>
      <c r="L406" s="589" t="s">
        <v>4</v>
      </c>
    </row>
    <row r="407" spans="1:14" s="589" customFormat="1" x14ac:dyDescent="0.2">
      <c r="A407" s="589" t="s">
        <v>611</v>
      </c>
      <c r="B407" s="589" t="s">
        <v>687</v>
      </c>
      <c r="C407" s="589" t="s">
        <v>2995</v>
      </c>
      <c r="D407" s="589" t="s">
        <v>689</v>
      </c>
      <c r="E407" s="589" t="s">
        <v>5410</v>
      </c>
      <c r="F407" s="590">
        <v>42949</v>
      </c>
      <c r="G407" s="591">
        <v>555</v>
      </c>
      <c r="H407" s="589" t="s">
        <v>474</v>
      </c>
      <c r="I407" s="589" t="s">
        <v>1639</v>
      </c>
      <c r="J407" s="589" t="s">
        <v>10860</v>
      </c>
      <c r="K407" s="590">
        <v>42950</v>
      </c>
      <c r="L407" s="589" t="s">
        <v>4</v>
      </c>
    </row>
    <row r="408" spans="1:14" s="589" customFormat="1" x14ac:dyDescent="0.2">
      <c r="A408" s="589" t="s">
        <v>611</v>
      </c>
      <c r="B408" s="589" t="s">
        <v>687</v>
      </c>
      <c r="C408" s="589" t="s">
        <v>2995</v>
      </c>
      <c r="D408" s="589" t="s">
        <v>689</v>
      </c>
      <c r="E408" s="589" t="s">
        <v>5411</v>
      </c>
      <c r="F408" s="590">
        <v>42949</v>
      </c>
      <c r="G408" s="591">
        <v>581</v>
      </c>
      <c r="H408" s="589" t="s">
        <v>474</v>
      </c>
      <c r="I408" s="589" t="s">
        <v>1639</v>
      </c>
      <c r="J408" s="589" t="s">
        <v>10860</v>
      </c>
      <c r="K408" s="590">
        <v>42950</v>
      </c>
      <c r="L408" s="589" t="s">
        <v>4</v>
      </c>
    </row>
    <row r="409" spans="1:14" s="589" customFormat="1" x14ac:dyDescent="0.2">
      <c r="A409" s="589" t="s">
        <v>611</v>
      </c>
      <c r="B409" s="589" t="s">
        <v>687</v>
      </c>
      <c r="C409" s="589" t="s">
        <v>2995</v>
      </c>
      <c r="D409" s="589" t="s">
        <v>689</v>
      </c>
      <c r="E409" s="589" t="s">
        <v>5412</v>
      </c>
      <c r="F409" s="590">
        <v>42949</v>
      </c>
      <c r="G409" s="591">
        <v>581</v>
      </c>
      <c r="H409" s="589" t="s">
        <v>474</v>
      </c>
      <c r="I409" s="589" t="s">
        <v>1639</v>
      </c>
      <c r="J409" s="589" t="s">
        <v>10860</v>
      </c>
      <c r="K409" s="590">
        <v>42950</v>
      </c>
      <c r="L409" s="589" t="s">
        <v>4</v>
      </c>
    </row>
    <row r="410" spans="1:14" s="589" customFormat="1" x14ac:dyDescent="0.2">
      <c r="A410" s="589" t="s">
        <v>611</v>
      </c>
      <c r="B410" s="589" t="s">
        <v>687</v>
      </c>
      <c r="C410" s="589" t="s">
        <v>2995</v>
      </c>
      <c r="D410" s="589" t="s">
        <v>689</v>
      </c>
      <c r="E410" s="589" t="s">
        <v>5413</v>
      </c>
      <c r="F410" s="590">
        <v>42949</v>
      </c>
      <c r="G410" s="591">
        <v>581</v>
      </c>
      <c r="H410" s="589" t="s">
        <v>474</v>
      </c>
      <c r="I410" s="589" t="s">
        <v>1639</v>
      </c>
      <c r="J410" s="589" t="s">
        <v>10860</v>
      </c>
      <c r="K410" s="590">
        <v>42950</v>
      </c>
      <c r="L410" s="589" t="s">
        <v>4</v>
      </c>
    </row>
    <row r="411" spans="1:14" s="589" customFormat="1" x14ac:dyDescent="0.2">
      <c r="A411" s="589" t="s">
        <v>611</v>
      </c>
      <c r="B411" s="589" t="s">
        <v>687</v>
      </c>
      <c r="C411" s="589" t="s">
        <v>2995</v>
      </c>
      <c r="D411" s="589" t="s">
        <v>689</v>
      </c>
      <c r="E411" s="589" t="s">
        <v>1145</v>
      </c>
      <c r="F411" s="590">
        <v>42831</v>
      </c>
      <c r="G411" s="591">
        <v>134.58000000000001</v>
      </c>
      <c r="H411" s="589" t="s">
        <v>474</v>
      </c>
      <c r="I411" s="589" t="s">
        <v>2195</v>
      </c>
      <c r="J411" s="589" t="s">
        <v>10861</v>
      </c>
      <c r="K411" s="590">
        <v>42837</v>
      </c>
      <c r="L411" s="684" t="s">
        <v>71</v>
      </c>
    </row>
    <row r="412" spans="1:14" s="589" customFormat="1" x14ac:dyDescent="0.2">
      <c r="A412" s="589" t="s">
        <v>611</v>
      </c>
      <c r="B412" s="589" t="s">
        <v>687</v>
      </c>
      <c r="C412" s="589" t="s">
        <v>2995</v>
      </c>
      <c r="D412" s="589" t="s">
        <v>689</v>
      </c>
      <c r="E412" s="589" t="s">
        <v>2912</v>
      </c>
      <c r="F412" s="590">
        <v>42977</v>
      </c>
      <c r="G412" s="591">
        <v>65</v>
      </c>
      <c r="H412" s="589" t="s">
        <v>474</v>
      </c>
      <c r="I412" s="589" t="s">
        <v>2195</v>
      </c>
      <c r="J412" s="589" t="s">
        <v>10861</v>
      </c>
      <c r="K412" s="590">
        <v>42984</v>
      </c>
      <c r="L412" s="589" t="s">
        <v>71</v>
      </c>
    </row>
    <row r="413" spans="1:14" s="589" customFormat="1" x14ac:dyDescent="0.2">
      <c r="A413" s="589" t="s">
        <v>611</v>
      </c>
      <c r="B413" s="589" t="s">
        <v>687</v>
      </c>
      <c r="C413" s="589" t="s">
        <v>2995</v>
      </c>
      <c r="D413" s="589" t="s">
        <v>689</v>
      </c>
      <c r="E413" s="589" t="s">
        <v>2841</v>
      </c>
      <c r="F413" s="590">
        <v>42992</v>
      </c>
      <c r="G413" s="591">
        <v>72</v>
      </c>
      <c r="H413" s="589" t="s">
        <v>474</v>
      </c>
      <c r="I413" s="589" t="s">
        <v>2195</v>
      </c>
      <c r="J413" s="589" t="s">
        <v>10861</v>
      </c>
      <c r="K413" s="590">
        <v>42993</v>
      </c>
      <c r="L413" s="589" t="s">
        <v>71</v>
      </c>
    </row>
    <row r="414" spans="1:14" s="589" customFormat="1" x14ac:dyDescent="0.2">
      <c r="A414" s="589" t="s">
        <v>611</v>
      </c>
      <c r="B414" s="589" t="s">
        <v>687</v>
      </c>
      <c r="C414" s="589" t="s">
        <v>2995</v>
      </c>
      <c r="D414" s="589" t="s">
        <v>689</v>
      </c>
      <c r="E414" s="589" t="s">
        <v>2843</v>
      </c>
      <c r="F414" s="590">
        <v>42992</v>
      </c>
      <c r="G414" s="591">
        <v>72</v>
      </c>
      <c r="H414" s="589" t="s">
        <v>474</v>
      </c>
      <c r="I414" s="589" t="s">
        <v>2195</v>
      </c>
      <c r="J414" s="589" t="s">
        <v>10861</v>
      </c>
      <c r="K414" s="590">
        <v>42993</v>
      </c>
      <c r="L414" s="589" t="s">
        <v>71</v>
      </c>
    </row>
    <row r="415" spans="1:14" s="589" customFormat="1" x14ac:dyDescent="0.2">
      <c r="A415" s="589" t="s">
        <v>611</v>
      </c>
      <c r="B415" s="589" t="s">
        <v>687</v>
      </c>
      <c r="C415" s="589" t="s">
        <v>2995</v>
      </c>
      <c r="D415" s="589" t="s">
        <v>689</v>
      </c>
      <c r="E415" s="589" t="s">
        <v>2845</v>
      </c>
      <c r="F415" s="590">
        <v>42992</v>
      </c>
      <c r="G415" s="591">
        <v>72</v>
      </c>
      <c r="H415" s="589" t="s">
        <v>474</v>
      </c>
      <c r="I415" s="589" t="s">
        <v>2195</v>
      </c>
      <c r="J415" s="589" t="s">
        <v>10861</v>
      </c>
      <c r="K415" s="590">
        <v>42993</v>
      </c>
      <c r="L415" s="589" t="s">
        <v>71</v>
      </c>
    </row>
    <row r="416" spans="1:14" s="589" customFormat="1" x14ac:dyDescent="0.2">
      <c r="A416" s="584" t="s">
        <v>291</v>
      </c>
      <c r="B416" s="584" t="s">
        <v>268</v>
      </c>
      <c r="C416" s="584" t="s">
        <v>269</v>
      </c>
      <c r="D416" s="584" t="s">
        <v>270</v>
      </c>
      <c r="E416" s="584" t="s">
        <v>297</v>
      </c>
      <c r="F416" s="586">
        <v>40633</v>
      </c>
      <c r="G416" s="583">
        <v>28.03</v>
      </c>
      <c r="H416" s="584"/>
      <c r="I416" s="584" t="s">
        <v>287</v>
      </c>
      <c r="J416" s="584" t="s">
        <v>10862</v>
      </c>
      <c r="K416" s="586">
        <v>41892</v>
      </c>
      <c r="L416" s="683" t="s">
        <v>71</v>
      </c>
      <c r="M416" s="313"/>
      <c r="N416" s="313"/>
    </row>
    <row r="417" spans="1:14" s="589" customFormat="1" x14ac:dyDescent="0.2">
      <c r="A417" s="589" t="s">
        <v>611</v>
      </c>
      <c r="B417" s="589" t="s">
        <v>687</v>
      </c>
      <c r="C417" s="589" t="s">
        <v>2995</v>
      </c>
      <c r="D417" s="589" t="s">
        <v>689</v>
      </c>
      <c r="E417" s="589" t="s">
        <v>2917</v>
      </c>
      <c r="F417" s="590">
        <v>42971</v>
      </c>
      <c r="G417" s="591">
        <v>559.16</v>
      </c>
      <c r="H417" s="589" t="s">
        <v>474</v>
      </c>
      <c r="I417" s="589" t="s">
        <v>157</v>
      </c>
      <c r="J417" s="589" t="s">
        <v>10863</v>
      </c>
      <c r="K417" s="590">
        <v>42984</v>
      </c>
      <c r="L417" s="589" t="s">
        <v>71</v>
      </c>
    </row>
    <row r="418" spans="1:14" s="589" customFormat="1" x14ac:dyDescent="0.2">
      <c r="A418" s="589" t="s">
        <v>307</v>
      </c>
      <c r="B418" s="589" t="s">
        <v>451</v>
      </c>
      <c r="C418" s="589" t="s">
        <v>452</v>
      </c>
      <c r="D418" s="589" t="s">
        <v>453</v>
      </c>
      <c r="E418" s="589" t="s">
        <v>454</v>
      </c>
      <c r="F418" s="590">
        <v>42551</v>
      </c>
      <c r="G418" s="591">
        <v>137.08000000000001</v>
      </c>
      <c r="H418" s="589" t="s">
        <v>474</v>
      </c>
      <c r="I418" s="589" t="s">
        <v>455</v>
      </c>
      <c r="J418" s="589" t="s">
        <v>10864</v>
      </c>
      <c r="K418" s="590">
        <v>42558</v>
      </c>
      <c r="L418" s="684" t="s">
        <v>71</v>
      </c>
    </row>
    <row r="419" spans="1:14" s="589" customFormat="1" x14ac:dyDescent="0.2">
      <c r="A419" s="589" t="s">
        <v>307</v>
      </c>
      <c r="B419" s="589" t="s">
        <v>451</v>
      </c>
      <c r="C419" s="589" t="s">
        <v>452</v>
      </c>
      <c r="D419" s="589" t="s">
        <v>453</v>
      </c>
      <c r="E419" s="589" t="s">
        <v>471</v>
      </c>
      <c r="F419" s="590">
        <v>42615</v>
      </c>
      <c r="G419" s="591">
        <f>137.08*-1</f>
        <v>-137.08000000000001</v>
      </c>
      <c r="H419" s="589" t="s">
        <v>474</v>
      </c>
      <c r="I419" s="589" t="s">
        <v>455</v>
      </c>
      <c r="J419" s="589" t="s">
        <v>10864</v>
      </c>
      <c r="K419" s="590">
        <v>42621</v>
      </c>
      <c r="L419" s="684" t="s">
        <v>71</v>
      </c>
    </row>
    <row r="420" spans="1:14" ht="15.75" x14ac:dyDescent="0.25">
      <c r="A420" s="51"/>
      <c r="B420" s="57"/>
      <c r="C420" s="56"/>
      <c r="D420" s="57"/>
      <c r="E420" s="58"/>
      <c r="F420" s="59"/>
      <c r="G420" s="60"/>
      <c r="H420" s="57"/>
      <c r="I420" s="53"/>
      <c r="J420" s="59"/>
      <c r="K420" s="57"/>
      <c r="L420" s="57"/>
    </row>
    <row r="421" spans="1:14" ht="14.25" customHeight="1" x14ac:dyDescent="0.25">
      <c r="A421" s="51" t="s">
        <v>1061</v>
      </c>
      <c r="B421" s="57"/>
      <c r="C421" s="56"/>
      <c r="D421" s="57"/>
      <c r="E421" s="58"/>
      <c r="F421" s="59"/>
      <c r="G421" s="60"/>
      <c r="H421" s="57"/>
      <c r="I421" s="53"/>
      <c r="J421" s="59"/>
      <c r="K421" s="57"/>
      <c r="L421" s="57"/>
    </row>
    <row r="422" spans="1:14" ht="13.5" customHeight="1" x14ac:dyDescent="0.25">
      <c r="A422" s="51"/>
      <c r="B422" s="57"/>
      <c r="C422" s="56"/>
      <c r="D422" s="57"/>
      <c r="E422" s="58"/>
      <c r="F422" s="59"/>
      <c r="G422" s="60"/>
      <c r="H422" s="57"/>
      <c r="I422" s="53"/>
      <c r="J422" s="59"/>
      <c r="K422" s="57"/>
      <c r="L422" s="57"/>
    </row>
    <row r="423" spans="1:14" s="589" customFormat="1" x14ac:dyDescent="0.2">
      <c r="A423" s="589" t="s">
        <v>611</v>
      </c>
      <c r="B423" s="589" t="s">
        <v>687</v>
      </c>
      <c r="C423" s="589" t="s">
        <v>2995</v>
      </c>
      <c r="D423" s="589" t="s">
        <v>689</v>
      </c>
      <c r="E423" s="589" t="s">
        <v>2274</v>
      </c>
      <c r="F423" s="590">
        <v>42923</v>
      </c>
      <c r="G423" s="591">
        <v>144.27000000000001</v>
      </c>
      <c r="H423" s="589" t="s">
        <v>474</v>
      </c>
      <c r="I423" s="589" t="s">
        <v>1560</v>
      </c>
      <c r="J423" s="600" t="s">
        <v>10823</v>
      </c>
      <c r="K423" s="590">
        <v>42924</v>
      </c>
      <c r="L423" s="589" t="s">
        <v>71</v>
      </c>
    </row>
    <row r="424" spans="1:14" s="589" customFormat="1" x14ac:dyDescent="0.2">
      <c r="A424" s="589" t="s">
        <v>611</v>
      </c>
      <c r="B424" s="589" t="s">
        <v>687</v>
      </c>
      <c r="C424" s="589" t="s">
        <v>2995</v>
      </c>
      <c r="D424" s="589" t="s">
        <v>689</v>
      </c>
      <c r="E424" s="589" t="s">
        <v>2282</v>
      </c>
      <c r="F424" s="590">
        <v>42923</v>
      </c>
      <c r="G424" s="591">
        <v>94.99</v>
      </c>
      <c r="H424" s="589" t="s">
        <v>474</v>
      </c>
      <c r="I424" s="589" t="s">
        <v>1560</v>
      </c>
      <c r="J424" s="600" t="s">
        <v>10823</v>
      </c>
      <c r="K424" s="590">
        <v>42924</v>
      </c>
      <c r="L424" s="589" t="s">
        <v>71</v>
      </c>
    </row>
    <row r="425" spans="1:14" s="589" customFormat="1" x14ac:dyDescent="0.2">
      <c r="A425" s="589" t="s">
        <v>611</v>
      </c>
      <c r="B425" s="589" t="s">
        <v>687</v>
      </c>
      <c r="C425" s="589" t="s">
        <v>2995</v>
      </c>
      <c r="D425" s="589" t="s">
        <v>689</v>
      </c>
      <c r="E425" s="589" t="s">
        <v>2621</v>
      </c>
      <c r="F425" s="590">
        <v>42950</v>
      </c>
      <c r="G425" s="591">
        <v>363.07</v>
      </c>
      <c r="H425" s="589" t="s">
        <v>474</v>
      </c>
      <c r="I425" s="589" t="s">
        <v>1560</v>
      </c>
      <c r="J425" s="600" t="s">
        <v>10823</v>
      </c>
      <c r="K425" s="590">
        <v>42951</v>
      </c>
      <c r="L425" s="589" t="s">
        <v>71</v>
      </c>
    </row>
    <row r="426" spans="1:14" s="589" customFormat="1" x14ac:dyDescent="0.2">
      <c r="A426" s="589" t="s">
        <v>611</v>
      </c>
      <c r="B426" s="589" t="s">
        <v>687</v>
      </c>
      <c r="C426" s="589" t="s">
        <v>2995</v>
      </c>
      <c r="D426" s="589" t="s">
        <v>689</v>
      </c>
      <c r="E426" s="589" t="s">
        <v>1095</v>
      </c>
      <c r="F426" s="590">
        <v>42843</v>
      </c>
      <c r="G426" s="591">
        <v>254.99</v>
      </c>
      <c r="H426" s="589" t="s">
        <v>474</v>
      </c>
      <c r="I426" s="589" t="s">
        <v>522</v>
      </c>
      <c r="J426" s="600" t="s">
        <v>10824</v>
      </c>
      <c r="K426" s="590">
        <v>42844</v>
      </c>
      <c r="L426" s="684" t="s">
        <v>4</v>
      </c>
    </row>
    <row r="427" spans="1:14" s="589" customFormat="1" x14ac:dyDescent="0.2">
      <c r="A427" s="589" t="s">
        <v>611</v>
      </c>
      <c r="B427" s="589" t="s">
        <v>687</v>
      </c>
      <c r="C427" s="589" t="s">
        <v>2995</v>
      </c>
      <c r="D427" s="589" t="s">
        <v>689</v>
      </c>
      <c r="E427" s="589" t="s">
        <v>1187</v>
      </c>
      <c r="F427" s="590">
        <v>42853</v>
      </c>
      <c r="G427" s="591">
        <v>1100</v>
      </c>
      <c r="H427" s="589" t="s">
        <v>474</v>
      </c>
      <c r="I427" s="589" t="s">
        <v>522</v>
      </c>
      <c r="J427" s="600" t="s">
        <v>10824</v>
      </c>
      <c r="K427" s="590">
        <v>42854</v>
      </c>
      <c r="L427" s="684" t="s">
        <v>4</v>
      </c>
    </row>
    <row r="428" spans="1:14" s="589" customFormat="1" x14ac:dyDescent="0.2">
      <c r="A428" s="600" t="s">
        <v>611</v>
      </c>
      <c r="B428" s="600" t="s">
        <v>687</v>
      </c>
      <c r="C428" s="600" t="s">
        <v>2995</v>
      </c>
      <c r="D428" s="600" t="s">
        <v>689</v>
      </c>
      <c r="E428" s="600" t="s">
        <v>1214</v>
      </c>
      <c r="F428" s="603">
        <v>42849</v>
      </c>
      <c r="G428" s="604">
        <v>236</v>
      </c>
      <c r="H428" s="600" t="s">
        <v>474</v>
      </c>
      <c r="I428" s="600" t="s">
        <v>522</v>
      </c>
      <c r="J428" s="600" t="s">
        <v>10824</v>
      </c>
      <c r="K428" s="603">
        <v>42850</v>
      </c>
      <c r="L428" s="685" t="s">
        <v>4</v>
      </c>
      <c r="M428" s="600"/>
      <c r="N428" s="600"/>
    </row>
    <row r="429" spans="1:14" s="589" customFormat="1" x14ac:dyDescent="0.2">
      <c r="A429" s="589" t="s">
        <v>611</v>
      </c>
      <c r="B429" s="589" t="s">
        <v>687</v>
      </c>
      <c r="C429" s="589" t="s">
        <v>2995</v>
      </c>
      <c r="D429" s="589" t="s">
        <v>689</v>
      </c>
      <c r="E429" s="589" t="s">
        <v>1231</v>
      </c>
      <c r="F429" s="590">
        <v>42843</v>
      </c>
      <c r="G429" s="591">
        <v>283</v>
      </c>
      <c r="H429" s="589" t="s">
        <v>474</v>
      </c>
      <c r="I429" s="589" t="s">
        <v>522</v>
      </c>
      <c r="J429" s="600" t="s">
        <v>10824</v>
      </c>
      <c r="K429" s="590">
        <v>42844</v>
      </c>
      <c r="L429" s="684" t="s">
        <v>4</v>
      </c>
    </row>
    <row r="430" spans="1:14" s="589" customFormat="1" x14ac:dyDescent="0.2">
      <c r="A430" s="589" t="s">
        <v>611</v>
      </c>
      <c r="B430" s="589" t="s">
        <v>687</v>
      </c>
      <c r="C430" s="589" t="s">
        <v>2995</v>
      </c>
      <c r="D430" s="589" t="s">
        <v>689</v>
      </c>
      <c r="E430" s="589" t="s">
        <v>1232</v>
      </c>
      <c r="F430" s="590">
        <v>42843</v>
      </c>
      <c r="G430" s="591">
        <v>47.9</v>
      </c>
      <c r="H430" s="589" t="s">
        <v>474</v>
      </c>
      <c r="I430" s="589" t="s">
        <v>522</v>
      </c>
      <c r="J430" s="600" t="s">
        <v>10824</v>
      </c>
      <c r="K430" s="590">
        <v>42844</v>
      </c>
      <c r="L430" s="684" t="s">
        <v>4</v>
      </c>
    </row>
    <row r="431" spans="1:14" s="589" customFormat="1" x14ac:dyDescent="0.2">
      <c r="A431" s="589" t="s">
        <v>611</v>
      </c>
      <c r="B431" s="589" t="s">
        <v>687</v>
      </c>
      <c r="C431" s="589" t="s">
        <v>2995</v>
      </c>
      <c r="D431" s="589" t="s">
        <v>689</v>
      </c>
      <c r="E431" s="589" t="s">
        <v>1233</v>
      </c>
      <c r="F431" s="590">
        <v>42843</v>
      </c>
      <c r="G431" s="591">
        <v>118.8</v>
      </c>
      <c r="H431" s="589" t="s">
        <v>474</v>
      </c>
      <c r="I431" s="589" t="s">
        <v>522</v>
      </c>
      <c r="J431" s="600" t="s">
        <v>10824</v>
      </c>
      <c r="K431" s="590">
        <v>42844</v>
      </c>
      <c r="L431" s="684" t="s">
        <v>4</v>
      </c>
    </row>
    <row r="432" spans="1:14" s="589" customFormat="1" x14ac:dyDescent="0.2">
      <c r="A432" s="589" t="s">
        <v>611</v>
      </c>
      <c r="B432" s="589" t="s">
        <v>687</v>
      </c>
      <c r="C432" s="589" t="s">
        <v>2995</v>
      </c>
      <c r="D432" s="589" t="s">
        <v>689</v>
      </c>
      <c r="E432" s="589" t="s">
        <v>1246</v>
      </c>
      <c r="F432" s="590">
        <v>42843</v>
      </c>
      <c r="G432" s="591">
        <v>66.400000000000006</v>
      </c>
      <c r="H432" s="589" t="s">
        <v>474</v>
      </c>
      <c r="I432" s="589" t="s">
        <v>522</v>
      </c>
      <c r="J432" s="600" t="s">
        <v>10824</v>
      </c>
      <c r="K432" s="590">
        <v>42844</v>
      </c>
      <c r="L432" s="684" t="s">
        <v>4</v>
      </c>
    </row>
    <row r="433" spans="1:12" s="589" customFormat="1" x14ac:dyDescent="0.2">
      <c r="A433" s="589" t="s">
        <v>611</v>
      </c>
      <c r="B433" s="589" t="s">
        <v>687</v>
      </c>
      <c r="C433" s="589" t="s">
        <v>2995</v>
      </c>
      <c r="D433" s="589" t="s">
        <v>689</v>
      </c>
      <c r="E433" s="589" t="s">
        <v>1247</v>
      </c>
      <c r="F433" s="590">
        <v>42843</v>
      </c>
      <c r="G433" s="591">
        <v>57.2</v>
      </c>
      <c r="H433" s="589" t="s">
        <v>474</v>
      </c>
      <c r="I433" s="589" t="s">
        <v>522</v>
      </c>
      <c r="J433" s="600" t="s">
        <v>10824</v>
      </c>
      <c r="K433" s="590">
        <v>42844</v>
      </c>
      <c r="L433" s="684" t="s">
        <v>4</v>
      </c>
    </row>
    <row r="434" spans="1:12" s="589" customFormat="1" x14ac:dyDescent="0.2">
      <c r="A434" s="589" t="s">
        <v>611</v>
      </c>
      <c r="B434" s="589" t="s">
        <v>687</v>
      </c>
      <c r="C434" s="589" t="s">
        <v>2995</v>
      </c>
      <c r="D434" s="589" t="s">
        <v>689</v>
      </c>
      <c r="E434" s="589" t="s">
        <v>1507</v>
      </c>
      <c r="F434" s="590">
        <v>42878</v>
      </c>
      <c r="G434" s="591">
        <v>-97.85</v>
      </c>
      <c r="H434" s="589" t="s">
        <v>474</v>
      </c>
      <c r="I434" s="589" t="s">
        <v>522</v>
      </c>
      <c r="J434" s="600" t="s">
        <v>10824</v>
      </c>
      <c r="K434" s="590">
        <v>42879</v>
      </c>
      <c r="L434" s="684" t="s">
        <v>71</v>
      </c>
    </row>
    <row r="435" spans="1:12" s="589" customFormat="1" x14ac:dyDescent="0.2">
      <c r="A435" s="589" t="s">
        <v>611</v>
      </c>
      <c r="B435" s="589" t="s">
        <v>687</v>
      </c>
      <c r="C435" s="589" t="s">
        <v>2995</v>
      </c>
      <c r="D435" s="589" t="s">
        <v>689</v>
      </c>
      <c r="E435" s="589" t="s">
        <v>1508</v>
      </c>
      <c r="F435" s="590">
        <v>42878</v>
      </c>
      <c r="G435" s="591">
        <v>-97.85</v>
      </c>
      <c r="H435" s="589" t="s">
        <v>474</v>
      </c>
      <c r="I435" s="589" t="s">
        <v>522</v>
      </c>
      <c r="J435" s="600" t="s">
        <v>10824</v>
      </c>
      <c r="K435" s="590">
        <v>42879</v>
      </c>
      <c r="L435" s="684" t="s">
        <v>71</v>
      </c>
    </row>
    <row r="436" spans="1:12" s="589" customFormat="1" x14ac:dyDescent="0.2">
      <c r="A436" s="589" t="s">
        <v>611</v>
      </c>
      <c r="B436" s="589" t="s">
        <v>687</v>
      </c>
      <c r="C436" s="589" t="s">
        <v>2995</v>
      </c>
      <c r="D436" s="589" t="s">
        <v>689</v>
      </c>
      <c r="E436" s="589" t="s">
        <v>1557</v>
      </c>
      <c r="F436" s="590">
        <v>42880</v>
      </c>
      <c r="G436" s="591">
        <v>39.99</v>
      </c>
      <c r="H436" s="589" t="s">
        <v>474</v>
      </c>
      <c r="I436" s="589" t="s">
        <v>522</v>
      </c>
      <c r="J436" s="600" t="s">
        <v>10824</v>
      </c>
      <c r="K436" s="590">
        <v>42881</v>
      </c>
      <c r="L436" s="684" t="s">
        <v>4</v>
      </c>
    </row>
    <row r="437" spans="1:12" s="589" customFormat="1" x14ac:dyDescent="0.2">
      <c r="A437" s="589" t="s">
        <v>611</v>
      </c>
      <c r="B437" s="589" t="s">
        <v>687</v>
      </c>
      <c r="C437" s="589" t="s">
        <v>2995</v>
      </c>
      <c r="D437" s="589" t="s">
        <v>689</v>
      </c>
      <c r="E437" s="589" t="s">
        <v>1624</v>
      </c>
      <c r="F437" s="590">
        <v>42885</v>
      </c>
      <c r="G437" s="591">
        <v>613.20000000000005</v>
      </c>
      <c r="H437" s="589" t="s">
        <v>474</v>
      </c>
      <c r="I437" s="589" t="s">
        <v>522</v>
      </c>
      <c r="J437" s="600" t="s">
        <v>10824</v>
      </c>
      <c r="K437" s="590">
        <v>42886</v>
      </c>
      <c r="L437" s="684" t="s">
        <v>4</v>
      </c>
    </row>
    <row r="438" spans="1:12" s="589" customFormat="1" x14ac:dyDescent="0.2">
      <c r="A438" s="589" t="s">
        <v>611</v>
      </c>
      <c r="B438" s="589" t="s">
        <v>687</v>
      </c>
      <c r="C438" s="589" t="s">
        <v>2995</v>
      </c>
      <c r="D438" s="589" t="s">
        <v>689</v>
      </c>
      <c r="E438" s="589" t="s">
        <v>1626</v>
      </c>
      <c r="F438" s="590">
        <v>42885</v>
      </c>
      <c r="G438" s="591">
        <v>450</v>
      </c>
      <c r="H438" s="589" t="s">
        <v>474</v>
      </c>
      <c r="I438" s="589" t="s">
        <v>522</v>
      </c>
      <c r="J438" s="600" t="s">
        <v>10824</v>
      </c>
      <c r="K438" s="590">
        <v>42886</v>
      </c>
      <c r="L438" s="684" t="s">
        <v>4</v>
      </c>
    </row>
    <row r="439" spans="1:12" s="589" customFormat="1" x14ac:dyDescent="0.2">
      <c r="A439" s="589" t="s">
        <v>611</v>
      </c>
      <c r="B439" s="589" t="s">
        <v>687</v>
      </c>
      <c r="C439" s="589" t="s">
        <v>2995</v>
      </c>
      <c r="D439" s="589" t="s">
        <v>689</v>
      </c>
      <c r="E439" s="589" t="s">
        <v>1663</v>
      </c>
      <c r="F439" s="590">
        <v>42880</v>
      </c>
      <c r="G439" s="591">
        <v>45.9</v>
      </c>
      <c r="H439" s="589" t="s">
        <v>474</v>
      </c>
      <c r="I439" s="589" t="s">
        <v>522</v>
      </c>
      <c r="J439" s="600" t="s">
        <v>10824</v>
      </c>
      <c r="K439" s="590">
        <v>42881</v>
      </c>
      <c r="L439" s="684" t="s">
        <v>4</v>
      </c>
    </row>
    <row r="440" spans="1:12" s="589" customFormat="1" x14ac:dyDescent="0.2">
      <c r="A440" s="589" t="s">
        <v>611</v>
      </c>
      <c r="B440" s="589" t="s">
        <v>687</v>
      </c>
      <c r="C440" s="589" t="s">
        <v>2995</v>
      </c>
      <c r="D440" s="589" t="s">
        <v>689</v>
      </c>
      <c r="E440" s="589" t="s">
        <v>1524</v>
      </c>
      <c r="F440" s="590">
        <v>42863</v>
      </c>
      <c r="G440" s="591">
        <v>-429</v>
      </c>
      <c r="H440" s="589" t="s">
        <v>474</v>
      </c>
      <c r="I440" s="589" t="s">
        <v>522</v>
      </c>
      <c r="J440" s="600" t="s">
        <v>10824</v>
      </c>
      <c r="K440" s="590">
        <v>42864</v>
      </c>
      <c r="L440" s="684" t="s">
        <v>4</v>
      </c>
    </row>
    <row r="441" spans="1:12" s="589" customFormat="1" x14ac:dyDescent="0.2">
      <c r="A441" s="589" t="s">
        <v>611</v>
      </c>
      <c r="B441" s="589" t="s">
        <v>687</v>
      </c>
      <c r="C441" s="589" t="s">
        <v>2995</v>
      </c>
      <c r="D441" s="589" t="s">
        <v>689</v>
      </c>
      <c r="E441" s="589" t="s">
        <v>1775</v>
      </c>
      <c r="F441" s="590">
        <v>42863</v>
      </c>
      <c r="G441" s="591">
        <v>429</v>
      </c>
      <c r="H441" s="589" t="s">
        <v>474</v>
      </c>
      <c r="I441" s="589" t="s">
        <v>522</v>
      </c>
      <c r="J441" s="600" t="s">
        <v>10824</v>
      </c>
      <c r="K441" s="590">
        <v>42864</v>
      </c>
      <c r="L441" s="684" t="s">
        <v>4</v>
      </c>
    </row>
    <row r="442" spans="1:12" s="589" customFormat="1" x14ac:dyDescent="0.2">
      <c r="A442" s="589" t="s">
        <v>611</v>
      </c>
      <c r="B442" s="589" t="s">
        <v>687</v>
      </c>
      <c r="C442" s="589" t="s">
        <v>2995</v>
      </c>
      <c r="D442" s="589" t="s">
        <v>689</v>
      </c>
      <c r="E442" s="589" t="s">
        <v>1782</v>
      </c>
      <c r="F442" s="590">
        <v>42863</v>
      </c>
      <c r="G442" s="591">
        <v>429</v>
      </c>
      <c r="H442" s="589" t="s">
        <v>474</v>
      </c>
      <c r="I442" s="589" t="s">
        <v>522</v>
      </c>
      <c r="J442" s="600" t="s">
        <v>10824</v>
      </c>
      <c r="K442" s="590">
        <v>42864</v>
      </c>
      <c r="L442" s="684" t="s">
        <v>4</v>
      </c>
    </row>
    <row r="443" spans="1:12" s="589" customFormat="1" x14ac:dyDescent="0.2">
      <c r="A443" s="589" t="s">
        <v>611</v>
      </c>
      <c r="B443" s="589" t="s">
        <v>687</v>
      </c>
      <c r="C443" s="589" t="s">
        <v>2995</v>
      </c>
      <c r="D443" s="589" t="s">
        <v>689</v>
      </c>
      <c r="E443" s="589" t="s">
        <v>1879</v>
      </c>
      <c r="F443" s="590">
        <v>42887</v>
      </c>
      <c r="G443" s="591">
        <v>-123</v>
      </c>
      <c r="H443" s="589" t="s">
        <v>474</v>
      </c>
      <c r="I443" s="589" t="s">
        <v>522</v>
      </c>
      <c r="J443" s="600" t="s">
        <v>10824</v>
      </c>
      <c r="K443" s="590">
        <v>42888</v>
      </c>
      <c r="L443" s="589" t="s">
        <v>71</v>
      </c>
    </row>
    <row r="444" spans="1:12" s="589" customFormat="1" x14ac:dyDescent="0.2">
      <c r="A444" s="589" t="s">
        <v>611</v>
      </c>
      <c r="B444" s="589" t="s">
        <v>687</v>
      </c>
      <c r="C444" s="589" t="s">
        <v>2995</v>
      </c>
      <c r="D444" s="589" t="s">
        <v>689</v>
      </c>
      <c r="E444" s="589" t="s">
        <v>2027</v>
      </c>
      <c r="F444" s="590">
        <v>42887</v>
      </c>
      <c r="G444" s="591">
        <v>127.39</v>
      </c>
      <c r="H444" s="589" t="s">
        <v>474</v>
      </c>
      <c r="I444" s="589" t="s">
        <v>522</v>
      </c>
      <c r="J444" s="600" t="s">
        <v>10824</v>
      </c>
      <c r="K444" s="590">
        <v>42888</v>
      </c>
      <c r="L444" s="589" t="s">
        <v>71</v>
      </c>
    </row>
    <row r="445" spans="1:12" s="589" customFormat="1" x14ac:dyDescent="0.2">
      <c r="A445" s="589" t="s">
        <v>611</v>
      </c>
      <c r="B445" s="589" t="s">
        <v>687</v>
      </c>
      <c r="C445" s="589" t="s">
        <v>2995</v>
      </c>
      <c r="D445" s="589" t="s">
        <v>689</v>
      </c>
      <c r="E445" s="589" t="s">
        <v>1992</v>
      </c>
      <c r="F445" s="590">
        <v>42906</v>
      </c>
      <c r="G445" s="591">
        <v>97.85</v>
      </c>
      <c r="H445" s="589" t="s">
        <v>474</v>
      </c>
      <c r="I445" s="589" t="s">
        <v>522</v>
      </c>
      <c r="J445" s="600" t="s">
        <v>10824</v>
      </c>
      <c r="K445" s="590">
        <v>42907</v>
      </c>
      <c r="L445" s="589" t="s">
        <v>71</v>
      </c>
    </row>
    <row r="446" spans="1:12" s="589" customFormat="1" x14ac:dyDescent="0.2">
      <c r="A446" s="589" t="s">
        <v>611</v>
      </c>
      <c r="B446" s="589" t="s">
        <v>687</v>
      </c>
      <c r="C446" s="589" t="s">
        <v>2995</v>
      </c>
      <c r="D446" s="589" t="s">
        <v>689</v>
      </c>
      <c r="E446" s="589" t="s">
        <v>1994</v>
      </c>
      <c r="F446" s="590">
        <v>42906</v>
      </c>
      <c r="G446" s="591">
        <v>97.85</v>
      </c>
      <c r="H446" s="589" t="s">
        <v>474</v>
      </c>
      <c r="I446" s="589" t="s">
        <v>522</v>
      </c>
      <c r="J446" s="600" t="s">
        <v>10824</v>
      </c>
      <c r="K446" s="590">
        <v>42907</v>
      </c>
      <c r="L446" s="589" t="s">
        <v>71</v>
      </c>
    </row>
    <row r="447" spans="1:12" s="589" customFormat="1" x14ac:dyDescent="0.2">
      <c r="A447" s="589" t="s">
        <v>611</v>
      </c>
      <c r="B447" s="589" t="s">
        <v>687</v>
      </c>
      <c r="C447" s="589" t="s">
        <v>2995</v>
      </c>
      <c r="D447" s="589" t="s">
        <v>689</v>
      </c>
      <c r="E447" s="589" t="s">
        <v>2077</v>
      </c>
      <c r="F447" s="590">
        <v>42887</v>
      </c>
      <c r="G447" s="591">
        <v>39.99</v>
      </c>
      <c r="H447" s="589" t="s">
        <v>474</v>
      </c>
      <c r="I447" s="589" t="s">
        <v>522</v>
      </c>
      <c r="J447" s="600" t="s">
        <v>10824</v>
      </c>
      <c r="K447" s="590">
        <v>42888</v>
      </c>
      <c r="L447" s="589" t="s">
        <v>4</v>
      </c>
    </row>
    <row r="448" spans="1:12" s="589" customFormat="1" x14ac:dyDescent="0.2">
      <c r="A448" s="589" t="s">
        <v>611</v>
      </c>
      <c r="B448" s="589" t="s">
        <v>687</v>
      </c>
      <c r="C448" s="589" t="s">
        <v>2995</v>
      </c>
      <c r="D448" s="589" t="s">
        <v>689</v>
      </c>
      <c r="E448" s="589" t="s">
        <v>2084</v>
      </c>
      <c r="F448" s="590">
        <v>42887</v>
      </c>
      <c r="G448" s="591">
        <v>45.9</v>
      </c>
      <c r="H448" s="589" t="s">
        <v>474</v>
      </c>
      <c r="I448" s="589" t="s">
        <v>522</v>
      </c>
      <c r="J448" s="600" t="s">
        <v>10824</v>
      </c>
      <c r="K448" s="590">
        <v>42888</v>
      </c>
      <c r="L448" s="589" t="s">
        <v>4</v>
      </c>
    </row>
    <row r="449" spans="1:12" s="589" customFormat="1" x14ac:dyDescent="0.2">
      <c r="A449" s="589" t="s">
        <v>611</v>
      </c>
      <c r="B449" s="589" t="s">
        <v>687</v>
      </c>
      <c r="C449" s="589" t="s">
        <v>2995</v>
      </c>
      <c r="D449" s="589" t="s">
        <v>689</v>
      </c>
      <c r="E449" s="589" t="s">
        <v>2083</v>
      </c>
      <c r="F449" s="590">
        <v>42895</v>
      </c>
      <c r="G449" s="591">
        <v>232</v>
      </c>
      <c r="H449" s="589" t="s">
        <v>474</v>
      </c>
      <c r="I449" s="589" t="s">
        <v>522</v>
      </c>
      <c r="J449" s="600" t="s">
        <v>10824</v>
      </c>
      <c r="K449" s="590">
        <v>42898</v>
      </c>
      <c r="L449" s="589" t="s">
        <v>4</v>
      </c>
    </row>
    <row r="450" spans="1:12" s="589" customFormat="1" x14ac:dyDescent="0.2">
      <c r="A450" s="589" t="s">
        <v>611</v>
      </c>
      <c r="B450" s="589" t="s">
        <v>687</v>
      </c>
      <c r="C450" s="589" t="s">
        <v>2995</v>
      </c>
      <c r="D450" s="589" t="s">
        <v>689</v>
      </c>
      <c r="E450" s="589" t="s">
        <v>2080</v>
      </c>
      <c r="F450" s="590">
        <v>42900</v>
      </c>
      <c r="G450" s="591">
        <v>23.3</v>
      </c>
      <c r="H450" s="589" t="s">
        <v>474</v>
      </c>
      <c r="I450" s="589" t="s">
        <v>522</v>
      </c>
      <c r="J450" s="600" t="s">
        <v>10824</v>
      </c>
      <c r="K450" s="590">
        <v>42901</v>
      </c>
      <c r="L450" s="589" t="s">
        <v>4</v>
      </c>
    </row>
    <row r="451" spans="1:12" s="589" customFormat="1" x14ac:dyDescent="0.2">
      <c r="A451" s="589" t="s">
        <v>611</v>
      </c>
      <c r="B451" s="589" t="s">
        <v>687</v>
      </c>
      <c r="C451" s="589" t="s">
        <v>2995</v>
      </c>
      <c r="D451" s="589" t="s">
        <v>689</v>
      </c>
      <c r="E451" s="589" t="s">
        <v>2082</v>
      </c>
      <c r="F451" s="590">
        <v>42900</v>
      </c>
      <c r="G451" s="591">
        <v>29.85</v>
      </c>
      <c r="H451" s="589" t="s">
        <v>474</v>
      </c>
      <c r="I451" s="589" t="s">
        <v>522</v>
      </c>
      <c r="J451" s="600" t="s">
        <v>10824</v>
      </c>
      <c r="K451" s="590">
        <v>42901</v>
      </c>
      <c r="L451" s="589" t="s">
        <v>4</v>
      </c>
    </row>
    <row r="452" spans="1:12" s="589" customFormat="1" x14ac:dyDescent="0.2">
      <c r="A452" s="589" t="s">
        <v>611</v>
      </c>
      <c r="B452" s="589" t="s">
        <v>687</v>
      </c>
      <c r="C452" s="589" t="s">
        <v>2995</v>
      </c>
      <c r="D452" s="589" t="s">
        <v>689</v>
      </c>
      <c r="E452" s="589" t="s">
        <v>2286</v>
      </c>
      <c r="F452" s="590">
        <v>42920</v>
      </c>
      <c r="G452" s="591">
        <v>326.63</v>
      </c>
      <c r="H452" s="589" t="s">
        <v>474</v>
      </c>
      <c r="I452" s="589" t="s">
        <v>522</v>
      </c>
      <c r="J452" s="600" t="s">
        <v>10824</v>
      </c>
      <c r="K452" s="590">
        <v>42921</v>
      </c>
      <c r="L452" s="589" t="s">
        <v>588</v>
      </c>
    </row>
    <row r="453" spans="1:12" s="589" customFormat="1" x14ac:dyDescent="0.2">
      <c r="A453" s="589" t="s">
        <v>611</v>
      </c>
      <c r="B453" s="589" t="s">
        <v>687</v>
      </c>
      <c r="C453" s="589" t="s">
        <v>2995</v>
      </c>
      <c r="D453" s="589" t="s">
        <v>689</v>
      </c>
      <c r="E453" s="589" t="s">
        <v>2353</v>
      </c>
      <c r="F453" s="590">
        <v>42878</v>
      </c>
      <c r="G453" s="591">
        <v>82.95</v>
      </c>
      <c r="H453" s="589" t="s">
        <v>474</v>
      </c>
      <c r="I453" s="589" t="s">
        <v>522</v>
      </c>
      <c r="J453" s="600" t="s">
        <v>10824</v>
      </c>
      <c r="K453" s="590">
        <v>42921</v>
      </c>
      <c r="L453" s="589" t="s">
        <v>71</v>
      </c>
    </row>
    <row r="454" spans="1:12" s="589" customFormat="1" x14ac:dyDescent="0.2">
      <c r="A454" s="589" t="s">
        <v>611</v>
      </c>
      <c r="B454" s="589" t="s">
        <v>687</v>
      </c>
      <c r="C454" s="589" t="s">
        <v>2995</v>
      </c>
      <c r="D454" s="589" t="s">
        <v>689</v>
      </c>
      <c r="E454" s="589" t="s">
        <v>2359</v>
      </c>
      <c r="F454" s="590">
        <v>42878</v>
      </c>
      <c r="G454" s="591">
        <v>97.85</v>
      </c>
      <c r="H454" s="589" t="s">
        <v>474</v>
      </c>
      <c r="I454" s="589" t="s">
        <v>522</v>
      </c>
      <c r="J454" s="600" t="s">
        <v>10824</v>
      </c>
      <c r="K454" s="590">
        <v>42921</v>
      </c>
      <c r="L454" s="589" t="s">
        <v>71</v>
      </c>
    </row>
    <row r="455" spans="1:12" s="589" customFormat="1" x14ac:dyDescent="0.2">
      <c r="A455" s="589" t="s">
        <v>611</v>
      </c>
      <c r="B455" s="589" t="s">
        <v>2456</v>
      </c>
      <c r="C455" s="589" t="s">
        <v>2457</v>
      </c>
      <c r="D455" s="589" t="s">
        <v>474</v>
      </c>
      <c r="E455" s="589" t="s">
        <v>2458</v>
      </c>
      <c r="F455" s="590">
        <v>42863</v>
      </c>
      <c r="G455" s="591">
        <v>513.59</v>
      </c>
      <c r="H455" s="589" t="s">
        <v>474</v>
      </c>
      <c r="I455" s="589" t="s">
        <v>522</v>
      </c>
      <c r="J455" s="600" t="s">
        <v>10824</v>
      </c>
      <c r="K455" s="590">
        <v>42922</v>
      </c>
      <c r="L455" s="589" t="s">
        <v>71</v>
      </c>
    </row>
    <row r="456" spans="1:12" s="589" customFormat="1" x14ac:dyDescent="0.2">
      <c r="A456" s="589" t="s">
        <v>611</v>
      </c>
      <c r="B456" s="589" t="s">
        <v>687</v>
      </c>
      <c r="C456" s="589" t="s">
        <v>2995</v>
      </c>
      <c r="D456" s="589" t="s">
        <v>689</v>
      </c>
      <c r="E456" s="589" t="s">
        <v>2481</v>
      </c>
      <c r="F456" s="590">
        <v>42818</v>
      </c>
      <c r="G456" s="591">
        <v>51.48</v>
      </c>
      <c r="H456" s="589" t="s">
        <v>474</v>
      </c>
      <c r="I456" s="589" t="s">
        <v>522</v>
      </c>
      <c r="J456" s="600" t="s">
        <v>10824</v>
      </c>
      <c r="K456" s="590">
        <v>42922</v>
      </c>
      <c r="L456" s="589" t="s">
        <v>71</v>
      </c>
    </row>
    <row r="457" spans="1:12" s="589" customFormat="1" x14ac:dyDescent="0.2">
      <c r="A457" s="589" t="s">
        <v>611</v>
      </c>
      <c r="B457" s="589" t="s">
        <v>687</v>
      </c>
      <c r="C457" s="589" t="s">
        <v>2995</v>
      </c>
      <c r="D457" s="589" t="s">
        <v>689</v>
      </c>
      <c r="E457" s="589" t="s">
        <v>2543</v>
      </c>
      <c r="F457" s="590">
        <v>42877</v>
      </c>
      <c r="G457" s="591">
        <v>13</v>
      </c>
      <c r="H457" s="589" t="s">
        <v>474</v>
      </c>
      <c r="I457" s="589" t="s">
        <v>522</v>
      </c>
      <c r="J457" s="600" t="s">
        <v>10824</v>
      </c>
      <c r="K457" s="590">
        <v>42921</v>
      </c>
      <c r="L457" s="589" t="s">
        <v>4</v>
      </c>
    </row>
    <row r="458" spans="1:12" s="589" customFormat="1" x14ac:dyDescent="0.2">
      <c r="A458" s="589" t="s">
        <v>611</v>
      </c>
      <c r="B458" s="589" t="s">
        <v>687</v>
      </c>
      <c r="C458" s="589" t="s">
        <v>2995</v>
      </c>
      <c r="D458" s="589" t="s">
        <v>689</v>
      </c>
      <c r="E458" s="589" t="s">
        <v>2545</v>
      </c>
      <c r="F458" s="590">
        <v>42877</v>
      </c>
      <c r="G458" s="591">
        <v>71.69</v>
      </c>
      <c r="H458" s="589" t="s">
        <v>474</v>
      </c>
      <c r="I458" s="589" t="s">
        <v>522</v>
      </c>
      <c r="J458" s="600" t="s">
        <v>10824</v>
      </c>
      <c r="K458" s="590">
        <v>42921</v>
      </c>
      <c r="L458" s="589" t="s">
        <v>4</v>
      </c>
    </row>
    <row r="459" spans="1:12" s="589" customFormat="1" x14ac:dyDescent="0.2">
      <c r="A459" s="589" t="s">
        <v>611</v>
      </c>
      <c r="B459" s="589" t="s">
        <v>687</v>
      </c>
      <c r="C459" s="589" t="s">
        <v>2995</v>
      </c>
      <c r="D459" s="589" t="s">
        <v>689</v>
      </c>
      <c r="E459" s="589" t="s">
        <v>2546</v>
      </c>
      <c r="F459" s="590">
        <v>42877</v>
      </c>
      <c r="G459" s="591">
        <v>72.95</v>
      </c>
      <c r="H459" s="589" t="s">
        <v>474</v>
      </c>
      <c r="I459" s="589" t="s">
        <v>522</v>
      </c>
      <c r="J459" s="600" t="s">
        <v>10824</v>
      </c>
      <c r="K459" s="590">
        <v>42921</v>
      </c>
      <c r="L459" s="589" t="s">
        <v>4</v>
      </c>
    </row>
    <row r="460" spans="1:12" s="589" customFormat="1" x14ac:dyDescent="0.2">
      <c r="A460" s="589" t="s">
        <v>611</v>
      </c>
      <c r="B460" s="589" t="s">
        <v>687</v>
      </c>
      <c r="C460" s="589" t="s">
        <v>2995</v>
      </c>
      <c r="D460" s="589" t="s">
        <v>689</v>
      </c>
      <c r="E460" s="589" t="s">
        <v>2137</v>
      </c>
      <c r="F460" s="590">
        <v>42923</v>
      </c>
      <c r="G460" s="591">
        <v>-127.6</v>
      </c>
      <c r="H460" s="589" t="s">
        <v>474</v>
      </c>
      <c r="I460" s="589" t="s">
        <v>522</v>
      </c>
      <c r="J460" s="600" t="s">
        <v>10824</v>
      </c>
      <c r="K460" s="590">
        <v>42924</v>
      </c>
      <c r="L460" s="589" t="s">
        <v>4</v>
      </c>
    </row>
    <row r="461" spans="1:12" s="589" customFormat="1" x14ac:dyDescent="0.2">
      <c r="A461" s="589" t="s">
        <v>611</v>
      </c>
      <c r="B461" s="589" t="s">
        <v>687</v>
      </c>
      <c r="C461" s="589" t="s">
        <v>2995</v>
      </c>
      <c r="D461" s="589" t="s">
        <v>689</v>
      </c>
      <c r="E461" s="589" t="s">
        <v>2138</v>
      </c>
      <c r="F461" s="590">
        <v>42849</v>
      </c>
      <c r="G461" s="591">
        <v>-69.36</v>
      </c>
      <c r="H461" s="589" t="s">
        <v>474</v>
      </c>
      <c r="I461" s="589" t="s">
        <v>522</v>
      </c>
      <c r="J461" s="600" t="s">
        <v>10824</v>
      </c>
      <c r="K461" s="590">
        <v>42927</v>
      </c>
      <c r="L461" s="589" t="s">
        <v>4</v>
      </c>
    </row>
    <row r="462" spans="1:12" s="589" customFormat="1" x14ac:dyDescent="0.2">
      <c r="A462" s="589" t="s">
        <v>611</v>
      </c>
      <c r="B462" s="589" t="s">
        <v>687</v>
      </c>
      <c r="C462" s="589" t="s">
        <v>2995</v>
      </c>
      <c r="D462" s="589" t="s">
        <v>689</v>
      </c>
      <c r="E462" s="589" t="s">
        <v>2208</v>
      </c>
      <c r="F462" s="590">
        <v>42941</v>
      </c>
      <c r="G462" s="591">
        <v>36.9</v>
      </c>
      <c r="H462" s="589" t="s">
        <v>474</v>
      </c>
      <c r="I462" s="589" t="s">
        <v>522</v>
      </c>
      <c r="J462" s="600" t="s">
        <v>10824</v>
      </c>
      <c r="K462" s="590">
        <v>42942</v>
      </c>
      <c r="L462" s="589" t="s">
        <v>4</v>
      </c>
    </row>
    <row r="463" spans="1:12" s="589" customFormat="1" x14ac:dyDescent="0.2">
      <c r="A463" s="589" t="s">
        <v>611</v>
      </c>
      <c r="B463" s="589" t="s">
        <v>687</v>
      </c>
      <c r="C463" s="589" t="s">
        <v>2995</v>
      </c>
      <c r="D463" s="589" t="s">
        <v>689</v>
      </c>
      <c r="E463" s="589" t="s">
        <v>2589</v>
      </c>
      <c r="F463" s="590">
        <v>42947</v>
      </c>
      <c r="G463" s="591">
        <v>71.39</v>
      </c>
      <c r="H463" s="589" t="s">
        <v>474</v>
      </c>
      <c r="I463" s="589" t="s">
        <v>522</v>
      </c>
      <c r="J463" s="600" t="s">
        <v>10824</v>
      </c>
      <c r="K463" s="590">
        <v>42948</v>
      </c>
      <c r="L463" s="589" t="s">
        <v>71</v>
      </c>
    </row>
    <row r="464" spans="1:12" s="589" customFormat="1" x14ac:dyDescent="0.2">
      <c r="A464" s="589" t="s">
        <v>611</v>
      </c>
      <c r="B464" s="589" t="s">
        <v>687</v>
      </c>
      <c r="C464" s="589" t="s">
        <v>2995</v>
      </c>
      <c r="D464" s="589" t="s">
        <v>689</v>
      </c>
      <c r="E464" s="589" t="s">
        <v>2591</v>
      </c>
      <c r="F464" s="590">
        <v>42947</v>
      </c>
      <c r="G464" s="591">
        <v>64.989999999999995</v>
      </c>
      <c r="H464" s="589" t="s">
        <v>474</v>
      </c>
      <c r="I464" s="589" t="s">
        <v>522</v>
      </c>
      <c r="J464" s="600" t="s">
        <v>10824</v>
      </c>
      <c r="K464" s="590">
        <v>42948</v>
      </c>
      <c r="L464" s="589" t="s">
        <v>71</v>
      </c>
    </row>
    <row r="465" spans="1:12" s="589" customFormat="1" x14ac:dyDescent="0.2">
      <c r="A465" s="589" t="s">
        <v>611</v>
      </c>
      <c r="B465" s="589" t="s">
        <v>687</v>
      </c>
      <c r="C465" s="589" t="s">
        <v>2995</v>
      </c>
      <c r="D465" s="589" t="s">
        <v>689</v>
      </c>
      <c r="E465" s="589" t="s">
        <v>2640</v>
      </c>
      <c r="F465" s="590">
        <v>42947</v>
      </c>
      <c r="G465" s="591">
        <v>70</v>
      </c>
      <c r="H465" s="589" t="s">
        <v>474</v>
      </c>
      <c r="I465" s="589" t="s">
        <v>522</v>
      </c>
      <c r="J465" s="600" t="s">
        <v>10824</v>
      </c>
      <c r="K465" s="590">
        <v>42948</v>
      </c>
      <c r="L465" s="589" t="s">
        <v>71</v>
      </c>
    </row>
    <row r="466" spans="1:12" s="589" customFormat="1" x14ac:dyDescent="0.2">
      <c r="A466" s="589" t="s">
        <v>611</v>
      </c>
      <c r="B466" s="589" t="s">
        <v>687</v>
      </c>
      <c r="C466" s="589" t="s">
        <v>2995</v>
      </c>
      <c r="D466" s="589" t="s">
        <v>689</v>
      </c>
      <c r="E466" s="589" t="s">
        <v>2587</v>
      </c>
      <c r="F466" s="590">
        <v>42948</v>
      </c>
      <c r="G466" s="591">
        <v>97.85</v>
      </c>
      <c r="H466" s="589" t="s">
        <v>474</v>
      </c>
      <c r="I466" s="589" t="s">
        <v>522</v>
      </c>
      <c r="J466" s="600" t="s">
        <v>10824</v>
      </c>
      <c r="K466" s="590">
        <v>42949</v>
      </c>
      <c r="L466" s="589" t="s">
        <v>71</v>
      </c>
    </row>
    <row r="467" spans="1:12" s="589" customFormat="1" x14ac:dyDescent="0.2">
      <c r="A467" s="589" t="s">
        <v>611</v>
      </c>
      <c r="B467" s="589" t="s">
        <v>687</v>
      </c>
      <c r="C467" s="589" t="s">
        <v>2995</v>
      </c>
      <c r="D467" s="589" t="s">
        <v>689</v>
      </c>
      <c r="E467" s="589" t="s">
        <v>2588</v>
      </c>
      <c r="F467" s="590">
        <v>42948</v>
      </c>
      <c r="G467" s="591">
        <v>97.85</v>
      </c>
      <c r="H467" s="589" t="s">
        <v>474</v>
      </c>
      <c r="I467" s="589" t="s">
        <v>522</v>
      </c>
      <c r="J467" s="600" t="s">
        <v>10824</v>
      </c>
      <c r="K467" s="590">
        <v>42949</v>
      </c>
      <c r="L467" s="589" t="s">
        <v>71</v>
      </c>
    </row>
    <row r="468" spans="1:12" s="589" customFormat="1" x14ac:dyDescent="0.2">
      <c r="A468" s="589" t="s">
        <v>611</v>
      </c>
      <c r="B468" s="589" t="s">
        <v>687</v>
      </c>
      <c r="C468" s="589" t="s">
        <v>2995</v>
      </c>
      <c r="D468" s="589" t="s">
        <v>689</v>
      </c>
      <c r="E468" s="589" t="s">
        <v>2639</v>
      </c>
      <c r="F468" s="590">
        <v>42948</v>
      </c>
      <c r="G468" s="591">
        <v>240</v>
      </c>
      <c r="H468" s="589" t="s">
        <v>474</v>
      </c>
      <c r="I468" s="589" t="s">
        <v>522</v>
      </c>
      <c r="J468" s="600" t="s">
        <v>10824</v>
      </c>
      <c r="K468" s="590">
        <v>42949</v>
      </c>
      <c r="L468" s="589" t="s">
        <v>71</v>
      </c>
    </row>
    <row r="469" spans="1:12" s="589" customFormat="1" x14ac:dyDescent="0.2">
      <c r="A469" s="589" t="s">
        <v>611</v>
      </c>
      <c r="B469" s="589" t="s">
        <v>687</v>
      </c>
      <c r="C469" s="589" t="s">
        <v>2995</v>
      </c>
      <c r="D469" s="589" t="s">
        <v>689</v>
      </c>
      <c r="E469" s="589" t="s">
        <v>2584</v>
      </c>
      <c r="F469" s="590">
        <v>42948</v>
      </c>
      <c r="G469" s="591">
        <v>-12.7</v>
      </c>
      <c r="H469" s="589" t="s">
        <v>474</v>
      </c>
      <c r="I469" s="589" t="s">
        <v>522</v>
      </c>
      <c r="J469" s="600" t="s">
        <v>10824</v>
      </c>
      <c r="K469" s="590">
        <v>42949</v>
      </c>
      <c r="L469" s="589" t="s">
        <v>71</v>
      </c>
    </row>
    <row r="470" spans="1:12" s="589" customFormat="1" x14ac:dyDescent="0.2">
      <c r="A470" s="589" t="s">
        <v>611</v>
      </c>
      <c r="B470" s="589" t="s">
        <v>687</v>
      </c>
      <c r="C470" s="589" t="s">
        <v>2995</v>
      </c>
      <c r="D470" s="589" t="s">
        <v>689</v>
      </c>
      <c r="E470" s="589" t="s">
        <v>2585</v>
      </c>
      <c r="F470" s="590">
        <v>42948</v>
      </c>
      <c r="G470" s="591">
        <v>-82.95</v>
      </c>
      <c r="H470" s="589" t="s">
        <v>474</v>
      </c>
      <c r="I470" s="589" t="s">
        <v>522</v>
      </c>
      <c r="J470" s="600" t="s">
        <v>10824</v>
      </c>
      <c r="K470" s="590">
        <v>42949</v>
      </c>
      <c r="L470" s="589" t="s">
        <v>71</v>
      </c>
    </row>
    <row r="471" spans="1:12" s="589" customFormat="1" x14ac:dyDescent="0.2">
      <c r="A471" s="589" t="s">
        <v>611</v>
      </c>
      <c r="B471" s="589" t="s">
        <v>687</v>
      </c>
      <c r="C471" s="589" t="s">
        <v>2995</v>
      </c>
      <c r="D471" s="589" t="s">
        <v>689</v>
      </c>
      <c r="E471" s="589" t="s">
        <v>2586</v>
      </c>
      <c r="F471" s="590">
        <v>42948</v>
      </c>
      <c r="G471" s="591">
        <v>-97.85</v>
      </c>
      <c r="H471" s="589" t="s">
        <v>474</v>
      </c>
      <c r="I471" s="589" t="s">
        <v>522</v>
      </c>
      <c r="J471" s="600" t="s">
        <v>10824</v>
      </c>
      <c r="K471" s="590">
        <v>42949</v>
      </c>
      <c r="L471" s="589" t="s">
        <v>71</v>
      </c>
    </row>
    <row r="472" spans="1:12" s="589" customFormat="1" x14ac:dyDescent="0.2">
      <c r="A472" s="589" t="s">
        <v>611</v>
      </c>
      <c r="B472" s="589" t="s">
        <v>687</v>
      </c>
      <c r="C472" s="589" t="s">
        <v>2995</v>
      </c>
      <c r="D472" s="589" t="s">
        <v>689</v>
      </c>
      <c r="E472" s="589" t="s">
        <v>2721</v>
      </c>
      <c r="F472" s="590">
        <v>42983</v>
      </c>
      <c r="G472" s="591">
        <v>-22.2</v>
      </c>
      <c r="H472" s="589" t="s">
        <v>474</v>
      </c>
      <c r="I472" s="589" t="s">
        <v>522</v>
      </c>
      <c r="J472" s="600" t="s">
        <v>10824</v>
      </c>
      <c r="K472" s="590">
        <v>42984</v>
      </c>
      <c r="L472" s="589" t="s">
        <v>71</v>
      </c>
    </row>
    <row r="473" spans="1:12" s="589" customFormat="1" x14ac:dyDescent="0.2">
      <c r="A473" s="589" t="s">
        <v>611</v>
      </c>
      <c r="B473" s="589" t="s">
        <v>687</v>
      </c>
      <c r="C473" s="589" t="s">
        <v>2995</v>
      </c>
      <c r="D473" s="589" t="s">
        <v>689</v>
      </c>
      <c r="E473" s="589" t="s">
        <v>2804</v>
      </c>
      <c r="F473" s="590">
        <v>42984</v>
      </c>
      <c r="G473" s="591">
        <v>89.63</v>
      </c>
      <c r="H473" s="589" t="s">
        <v>474</v>
      </c>
      <c r="I473" s="589" t="s">
        <v>522</v>
      </c>
      <c r="J473" s="600" t="s">
        <v>10824</v>
      </c>
      <c r="K473" s="590">
        <v>42985</v>
      </c>
      <c r="L473" s="589" t="s">
        <v>71</v>
      </c>
    </row>
    <row r="474" spans="1:12" s="589" customFormat="1" x14ac:dyDescent="0.2">
      <c r="A474" s="589" t="s">
        <v>611</v>
      </c>
      <c r="B474" s="589" t="s">
        <v>687</v>
      </c>
      <c r="C474" s="589" t="s">
        <v>2995</v>
      </c>
      <c r="D474" s="589" t="s">
        <v>689</v>
      </c>
      <c r="E474" s="589" t="s">
        <v>2728</v>
      </c>
      <c r="F474" s="590">
        <v>42985</v>
      </c>
      <c r="G474" s="591">
        <v>-48</v>
      </c>
      <c r="H474" s="589" t="s">
        <v>474</v>
      </c>
      <c r="I474" s="589" t="s">
        <v>522</v>
      </c>
      <c r="J474" s="600" t="s">
        <v>10824</v>
      </c>
      <c r="K474" s="590">
        <v>42986</v>
      </c>
      <c r="L474" s="589" t="s">
        <v>71</v>
      </c>
    </row>
    <row r="475" spans="1:12" s="589" customFormat="1" x14ac:dyDescent="0.2">
      <c r="A475" s="589" t="s">
        <v>611</v>
      </c>
      <c r="B475" s="589" t="s">
        <v>687</v>
      </c>
      <c r="C475" s="589" t="s">
        <v>2995</v>
      </c>
      <c r="D475" s="589" t="s">
        <v>689</v>
      </c>
      <c r="E475" s="589" t="s">
        <v>2852</v>
      </c>
      <c r="F475" s="590">
        <v>42986</v>
      </c>
      <c r="G475" s="591">
        <v>160.47999999999999</v>
      </c>
      <c r="H475" s="589" t="s">
        <v>474</v>
      </c>
      <c r="I475" s="589" t="s">
        <v>522</v>
      </c>
      <c r="J475" s="600" t="s">
        <v>10824</v>
      </c>
      <c r="K475" s="590">
        <v>42987</v>
      </c>
      <c r="L475" s="589" t="s">
        <v>71</v>
      </c>
    </row>
    <row r="476" spans="1:12" s="589" customFormat="1" x14ac:dyDescent="0.2">
      <c r="A476" s="589" t="s">
        <v>611</v>
      </c>
      <c r="B476" s="589" t="s">
        <v>687</v>
      </c>
      <c r="C476" s="589" t="s">
        <v>2995</v>
      </c>
      <c r="D476" s="589" t="s">
        <v>689</v>
      </c>
      <c r="E476" s="589" t="s">
        <v>2789</v>
      </c>
      <c r="F476" s="590">
        <v>42992</v>
      </c>
      <c r="G476" s="591">
        <v>303.79000000000002</v>
      </c>
      <c r="H476" s="589" t="s">
        <v>474</v>
      </c>
      <c r="I476" s="589" t="s">
        <v>522</v>
      </c>
      <c r="J476" s="600" t="s">
        <v>10824</v>
      </c>
      <c r="K476" s="590">
        <v>42993</v>
      </c>
      <c r="L476" s="589" t="s">
        <v>71</v>
      </c>
    </row>
    <row r="477" spans="1:12" s="589" customFormat="1" x14ac:dyDescent="0.2">
      <c r="A477" s="589" t="s">
        <v>611</v>
      </c>
      <c r="B477" s="589" t="s">
        <v>687</v>
      </c>
      <c r="C477" s="589" t="s">
        <v>2995</v>
      </c>
      <c r="D477" s="589" t="s">
        <v>689</v>
      </c>
      <c r="E477" s="589" t="s">
        <v>2830</v>
      </c>
      <c r="F477" s="590">
        <v>42998</v>
      </c>
      <c r="G477" s="591">
        <v>130.5</v>
      </c>
      <c r="H477" s="589" t="s">
        <v>474</v>
      </c>
      <c r="I477" s="589" t="s">
        <v>522</v>
      </c>
      <c r="J477" s="600" t="s">
        <v>10824</v>
      </c>
      <c r="K477" s="590">
        <v>42999</v>
      </c>
      <c r="L477" s="589" t="s">
        <v>71</v>
      </c>
    </row>
    <row r="478" spans="1:12" s="589" customFormat="1" x14ac:dyDescent="0.2">
      <c r="A478" s="589" t="s">
        <v>611</v>
      </c>
      <c r="B478" s="589" t="s">
        <v>158</v>
      </c>
      <c r="C478" s="589" t="s">
        <v>159</v>
      </c>
      <c r="D478" s="589" t="s">
        <v>160</v>
      </c>
      <c r="E478" s="589" t="s">
        <v>2531</v>
      </c>
      <c r="F478" s="590">
        <v>42916</v>
      </c>
      <c r="G478" s="591">
        <v>146.97999999999999</v>
      </c>
      <c r="H478" s="589" t="s">
        <v>474</v>
      </c>
      <c r="I478" s="589" t="s">
        <v>224</v>
      </c>
      <c r="J478" s="589" t="s">
        <v>10911</v>
      </c>
      <c r="K478" s="590">
        <v>42926</v>
      </c>
      <c r="L478" s="589" t="s">
        <v>71</v>
      </c>
    </row>
    <row r="479" spans="1:12" s="589" customFormat="1" x14ac:dyDescent="0.2">
      <c r="A479" s="589" t="s">
        <v>611</v>
      </c>
      <c r="B479" s="589" t="s">
        <v>158</v>
      </c>
      <c r="C479" s="589" t="s">
        <v>159</v>
      </c>
      <c r="D479" s="589" t="s">
        <v>160</v>
      </c>
      <c r="E479" s="589" t="s">
        <v>2530</v>
      </c>
      <c r="F479" s="590">
        <v>42936</v>
      </c>
      <c r="G479" s="591">
        <v>234.28</v>
      </c>
      <c r="H479" s="589" t="s">
        <v>474</v>
      </c>
      <c r="I479" s="589" t="s">
        <v>224</v>
      </c>
      <c r="J479" s="589" t="s">
        <v>10911</v>
      </c>
      <c r="K479" s="590">
        <v>42942</v>
      </c>
      <c r="L479" s="589" t="s">
        <v>71</v>
      </c>
    </row>
    <row r="480" spans="1:12" s="589" customFormat="1" x14ac:dyDescent="0.2">
      <c r="A480" s="589" t="s">
        <v>307</v>
      </c>
      <c r="B480" s="589" t="s">
        <v>2986</v>
      </c>
      <c r="C480" s="589" t="s">
        <v>2987</v>
      </c>
      <c r="D480" s="589" t="s">
        <v>2988</v>
      </c>
      <c r="E480" s="589" t="s">
        <v>2989</v>
      </c>
      <c r="F480" s="590">
        <v>42552</v>
      </c>
      <c r="G480" s="591">
        <v>1439.9</v>
      </c>
      <c r="H480" s="589" t="s">
        <v>474</v>
      </c>
      <c r="I480" s="589" t="s">
        <v>224</v>
      </c>
      <c r="J480" s="589" t="s">
        <v>10911</v>
      </c>
      <c r="K480" s="590">
        <v>42998</v>
      </c>
      <c r="L480" s="589" t="s">
        <v>4</v>
      </c>
    </row>
    <row r="481" spans="1:15" s="589" customFormat="1" x14ac:dyDescent="0.2">
      <c r="A481" s="589" t="s">
        <v>611</v>
      </c>
      <c r="B481" s="589" t="s">
        <v>687</v>
      </c>
      <c r="C481" s="589" t="s">
        <v>2995</v>
      </c>
      <c r="D481" s="589" t="s">
        <v>689</v>
      </c>
      <c r="E481" s="589" t="s">
        <v>2939</v>
      </c>
      <c r="F481" s="590">
        <v>42949</v>
      </c>
      <c r="G481" s="591">
        <v>208.8</v>
      </c>
      <c r="H481" s="589" t="s">
        <v>474</v>
      </c>
      <c r="I481" s="589" t="s">
        <v>3002</v>
      </c>
      <c r="J481" s="589" t="s">
        <v>10912</v>
      </c>
      <c r="K481" s="590">
        <v>42983</v>
      </c>
      <c r="L481" s="589" t="s">
        <v>71</v>
      </c>
    </row>
    <row r="482" spans="1:15" s="589" customFormat="1" x14ac:dyDescent="0.2">
      <c r="A482" s="589" t="s">
        <v>307</v>
      </c>
      <c r="B482" s="589" t="s">
        <v>220</v>
      </c>
      <c r="C482" s="589" t="s">
        <v>221</v>
      </c>
      <c r="D482" s="589" t="s">
        <v>222</v>
      </c>
      <c r="E482" s="589" t="s">
        <v>2095</v>
      </c>
      <c r="F482" s="590">
        <v>42397</v>
      </c>
      <c r="G482" s="591">
        <v>-49.13</v>
      </c>
      <c r="H482" s="589" t="s">
        <v>474</v>
      </c>
      <c r="I482" s="589" t="s">
        <v>142</v>
      </c>
      <c r="J482" s="589" t="s">
        <v>10913</v>
      </c>
      <c r="K482" s="590">
        <v>42402</v>
      </c>
      <c r="L482" s="684" t="s">
        <v>4</v>
      </c>
      <c r="N482" s="589" t="s">
        <v>474</v>
      </c>
    </row>
    <row r="483" spans="1:15" s="589" customFormat="1" x14ac:dyDescent="0.2">
      <c r="A483" s="589" t="s">
        <v>307</v>
      </c>
      <c r="B483" s="589" t="s">
        <v>220</v>
      </c>
      <c r="C483" s="589" t="s">
        <v>221</v>
      </c>
      <c r="D483" s="589" t="s">
        <v>222</v>
      </c>
      <c r="E483" s="589" t="s">
        <v>2110</v>
      </c>
      <c r="F483" s="590">
        <v>42551</v>
      </c>
      <c r="G483" s="591">
        <v>11.01</v>
      </c>
      <c r="H483" s="589" t="s">
        <v>474</v>
      </c>
      <c r="I483" s="589" t="s">
        <v>142</v>
      </c>
      <c r="J483" s="589" t="s">
        <v>10913</v>
      </c>
      <c r="K483" s="590">
        <v>42557</v>
      </c>
      <c r="L483" s="684" t="s">
        <v>4</v>
      </c>
    </row>
    <row r="484" spans="1:15" s="589" customFormat="1" x14ac:dyDescent="0.2">
      <c r="A484" s="589" t="s">
        <v>611</v>
      </c>
      <c r="B484" s="589" t="s">
        <v>687</v>
      </c>
      <c r="C484" s="589" t="s">
        <v>2995</v>
      </c>
      <c r="D484" s="589" t="s">
        <v>689</v>
      </c>
      <c r="E484" s="589" t="s">
        <v>2935</v>
      </c>
      <c r="F484" s="590">
        <v>42955</v>
      </c>
      <c r="G484" s="591">
        <v>249.68</v>
      </c>
      <c r="H484" s="589" t="s">
        <v>474</v>
      </c>
      <c r="I484" s="589" t="s">
        <v>142</v>
      </c>
      <c r="J484" s="589" t="s">
        <v>10913</v>
      </c>
      <c r="K484" s="590">
        <v>42983</v>
      </c>
      <c r="L484" s="589" t="s">
        <v>71</v>
      </c>
    </row>
    <row r="485" spans="1:15" s="589" customFormat="1" x14ac:dyDescent="0.2">
      <c r="A485" s="589" t="s">
        <v>611</v>
      </c>
      <c r="B485" s="589" t="s">
        <v>687</v>
      </c>
      <c r="C485" s="589" t="s">
        <v>2995</v>
      </c>
      <c r="D485" s="589" t="s">
        <v>689</v>
      </c>
      <c r="E485" s="589" t="s">
        <v>725</v>
      </c>
      <c r="F485" s="590">
        <v>42788</v>
      </c>
      <c r="G485" s="591">
        <v>71.3</v>
      </c>
      <c r="H485" s="589" t="s">
        <v>474</v>
      </c>
      <c r="I485" s="589" t="s">
        <v>629</v>
      </c>
      <c r="J485" s="589" t="s">
        <v>10912</v>
      </c>
      <c r="K485" s="590">
        <v>42794</v>
      </c>
      <c r="L485" s="684" t="s">
        <v>71</v>
      </c>
    </row>
    <row r="486" spans="1:15" s="589" customFormat="1" x14ac:dyDescent="0.2">
      <c r="A486" s="589" t="s">
        <v>611</v>
      </c>
      <c r="B486" s="589" t="s">
        <v>119</v>
      </c>
      <c r="C486" s="589" t="s">
        <v>120</v>
      </c>
      <c r="D486" s="589" t="s">
        <v>121</v>
      </c>
      <c r="E486" s="589" t="s">
        <v>2398</v>
      </c>
      <c r="F486" s="590">
        <v>42942</v>
      </c>
      <c r="G486" s="591">
        <v>18.39</v>
      </c>
      <c r="H486" s="589" t="s">
        <v>474</v>
      </c>
      <c r="I486" s="589" t="s">
        <v>629</v>
      </c>
      <c r="J486" s="589" t="s">
        <v>10912</v>
      </c>
      <c r="K486" s="590">
        <v>42943</v>
      </c>
      <c r="L486" s="589" t="s">
        <v>71</v>
      </c>
    </row>
    <row r="487" spans="1:15" s="589" customFormat="1" x14ac:dyDescent="0.2">
      <c r="A487" s="589" t="s">
        <v>307</v>
      </c>
      <c r="B487" s="589" t="s">
        <v>2115</v>
      </c>
      <c r="C487" s="589" t="s">
        <v>2116</v>
      </c>
      <c r="D487" s="589" t="s">
        <v>2117</v>
      </c>
      <c r="E487" s="589" t="s">
        <v>2118</v>
      </c>
      <c r="F487" s="590">
        <v>42734</v>
      </c>
      <c r="G487" s="591">
        <v>8.5399999999999991</v>
      </c>
      <c r="H487" s="589" t="s">
        <v>474</v>
      </c>
      <c r="I487" s="589" t="s">
        <v>1195</v>
      </c>
      <c r="J487" s="589" t="s">
        <v>10914</v>
      </c>
      <c r="K487" s="590">
        <v>42745</v>
      </c>
      <c r="L487" s="684" t="s">
        <v>4</v>
      </c>
    </row>
    <row r="488" spans="1:15" s="589" customFormat="1" x14ac:dyDescent="0.2">
      <c r="A488" s="589" t="s">
        <v>611</v>
      </c>
      <c r="B488" s="589" t="s">
        <v>687</v>
      </c>
      <c r="C488" s="589" t="s">
        <v>2995</v>
      </c>
      <c r="D488" s="589" t="s">
        <v>689</v>
      </c>
      <c r="E488" s="589" t="s">
        <v>2925</v>
      </c>
      <c r="F488" s="590">
        <v>42786</v>
      </c>
      <c r="G488" s="591">
        <v>1634.65</v>
      </c>
      <c r="H488" s="589" t="s">
        <v>474</v>
      </c>
      <c r="I488" s="589" t="s">
        <v>609</v>
      </c>
      <c r="J488" s="589" t="s">
        <v>10915</v>
      </c>
      <c r="K488" s="590">
        <v>42983</v>
      </c>
      <c r="L488" s="589" t="s">
        <v>71</v>
      </c>
    </row>
    <row r="489" spans="1:15" s="589" customFormat="1" x14ac:dyDescent="0.2">
      <c r="A489" s="589" t="s">
        <v>611</v>
      </c>
      <c r="B489" s="589" t="s">
        <v>687</v>
      </c>
      <c r="C489" s="589" t="s">
        <v>2995</v>
      </c>
      <c r="D489" s="589" t="s">
        <v>689</v>
      </c>
      <c r="E489" s="589" t="s">
        <v>2731</v>
      </c>
      <c r="F489" s="590">
        <v>42951</v>
      </c>
      <c r="G489" s="591">
        <v>-450.22</v>
      </c>
      <c r="H489" s="589" t="s">
        <v>474</v>
      </c>
      <c r="I489" s="589" t="s">
        <v>515</v>
      </c>
      <c r="J489" s="589" t="s">
        <v>10916</v>
      </c>
      <c r="K489" s="590">
        <v>42983</v>
      </c>
      <c r="L489" s="589" t="s">
        <v>71</v>
      </c>
    </row>
    <row r="490" spans="1:15" s="589" customFormat="1" x14ac:dyDescent="0.2">
      <c r="F490" s="590"/>
      <c r="G490" s="591"/>
      <c r="J490" s="617"/>
      <c r="K490" s="590"/>
    </row>
    <row r="491" spans="1:15" s="313" customFormat="1" ht="19.5" customHeight="1" x14ac:dyDescent="0.25">
      <c r="A491" s="51" t="s">
        <v>593</v>
      </c>
      <c r="B491" s="57"/>
      <c r="C491" s="56"/>
      <c r="D491" s="57"/>
      <c r="E491" s="58"/>
      <c r="F491" s="59"/>
      <c r="G491" s="60"/>
      <c r="H491" s="57"/>
      <c r="I491" s="53"/>
      <c r="J491" s="59"/>
      <c r="K491" s="57"/>
      <c r="L491" s="57"/>
      <c r="N491" s="461"/>
      <c r="O491" s="460"/>
    </row>
    <row r="492" spans="1:15" ht="11.25" customHeight="1" x14ac:dyDescent="0.25">
      <c r="A492" s="51"/>
      <c r="B492" s="57"/>
      <c r="C492" s="56"/>
      <c r="D492" s="57"/>
      <c r="E492" s="58"/>
      <c r="F492" s="59"/>
      <c r="G492" s="60"/>
      <c r="H492" s="57"/>
      <c r="I492" s="53"/>
      <c r="J492" s="59"/>
      <c r="K492" s="57"/>
      <c r="L492" s="57"/>
    </row>
    <row r="493" spans="1:15" s="589" customFormat="1" x14ac:dyDescent="0.2">
      <c r="A493" s="589" t="s">
        <v>307</v>
      </c>
      <c r="B493" s="589" t="s">
        <v>171</v>
      </c>
      <c r="C493" s="589" t="s">
        <v>172</v>
      </c>
      <c r="D493" s="589" t="s">
        <v>173</v>
      </c>
      <c r="E493" s="589" t="s">
        <v>2098</v>
      </c>
      <c r="F493" s="590">
        <v>42478</v>
      </c>
      <c r="G493" s="591">
        <v>-61.18</v>
      </c>
      <c r="H493" s="589" t="s">
        <v>474</v>
      </c>
      <c r="I493" s="589" t="s">
        <v>152</v>
      </c>
      <c r="J493" s="589" t="s">
        <v>10836</v>
      </c>
      <c r="K493" s="590">
        <v>42478</v>
      </c>
      <c r="L493" s="684" t="s">
        <v>4</v>
      </c>
    </row>
    <row r="494" spans="1:15" s="589" customFormat="1" x14ac:dyDescent="0.2">
      <c r="A494" s="589" t="s">
        <v>307</v>
      </c>
      <c r="B494" s="589" t="s">
        <v>171</v>
      </c>
      <c r="C494" s="589" t="s">
        <v>172</v>
      </c>
      <c r="D494" s="589" t="s">
        <v>173</v>
      </c>
      <c r="E494" s="589" t="s">
        <v>2099</v>
      </c>
      <c r="F494" s="590">
        <v>42478</v>
      </c>
      <c r="G494" s="591">
        <v>-14.06</v>
      </c>
      <c r="H494" s="589" t="s">
        <v>474</v>
      </c>
      <c r="I494" s="589" t="s">
        <v>152</v>
      </c>
      <c r="J494" s="589" t="s">
        <v>10836</v>
      </c>
      <c r="K494" s="590">
        <v>42478</v>
      </c>
      <c r="L494" s="684" t="s">
        <v>4</v>
      </c>
    </row>
    <row r="495" spans="1:15" s="589" customFormat="1" x14ac:dyDescent="0.2">
      <c r="A495" s="589" t="s">
        <v>307</v>
      </c>
      <c r="B495" s="589" t="s">
        <v>544</v>
      </c>
      <c r="C495" s="589" t="s">
        <v>545</v>
      </c>
      <c r="D495" s="589" t="s">
        <v>546</v>
      </c>
      <c r="E495" s="589" t="s">
        <v>1056</v>
      </c>
      <c r="F495" s="590">
        <v>42674</v>
      </c>
      <c r="G495" s="591">
        <v>45.2</v>
      </c>
      <c r="H495" s="589" t="s">
        <v>474</v>
      </c>
      <c r="I495" s="589" t="s">
        <v>152</v>
      </c>
      <c r="J495" s="589" t="s">
        <v>10836</v>
      </c>
      <c r="K495" s="590">
        <v>42808</v>
      </c>
      <c r="L495" s="684" t="s">
        <v>71</v>
      </c>
    </row>
    <row r="496" spans="1:15" s="589" customFormat="1" x14ac:dyDescent="0.2">
      <c r="A496" s="589" t="s">
        <v>611</v>
      </c>
      <c r="B496" s="589" t="s">
        <v>162</v>
      </c>
      <c r="C496" s="589" t="s">
        <v>163</v>
      </c>
      <c r="D496" s="589" t="s">
        <v>164</v>
      </c>
      <c r="E496" s="589" t="s">
        <v>642</v>
      </c>
      <c r="F496" s="590">
        <v>42752</v>
      </c>
      <c r="G496" s="591">
        <v>20.27</v>
      </c>
      <c r="H496" s="589" t="s">
        <v>474</v>
      </c>
      <c r="I496" s="589" t="s">
        <v>531</v>
      </c>
      <c r="J496" s="589" t="s">
        <v>10837</v>
      </c>
      <c r="K496" s="590">
        <v>42755</v>
      </c>
      <c r="L496" s="684" t="s">
        <v>71</v>
      </c>
    </row>
    <row r="497" spans="1:14" s="589" customFormat="1" x14ac:dyDescent="0.2">
      <c r="A497" s="589" t="s">
        <v>611</v>
      </c>
      <c r="B497" s="589" t="s">
        <v>544</v>
      </c>
      <c r="C497" s="589" t="s">
        <v>545</v>
      </c>
      <c r="D497" s="589" t="s">
        <v>546</v>
      </c>
      <c r="E497" s="589" t="s">
        <v>2950</v>
      </c>
      <c r="F497" s="590">
        <v>42978</v>
      </c>
      <c r="G497" s="591">
        <v>16.940000000000001</v>
      </c>
      <c r="H497" s="589" t="s">
        <v>474</v>
      </c>
      <c r="I497" s="589" t="s">
        <v>531</v>
      </c>
      <c r="J497" s="589" t="s">
        <v>10837</v>
      </c>
      <c r="K497" s="590">
        <v>42986</v>
      </c>
      <c r="L497" s="589" t="s">
        <v>71</v>
      </c>
    </row>
    <row r="498" spans="1:14" s="589" customFormat="1" x14ac:dyDescent="0.2">
      <c r="A498" s="589" t="s">
        <v>174</v>
      </c>
      <c r="B498" s="589" t="s">
        <v>647</v>
      </c>
      <c r="C498" s="589" t="s">
        <v>648</v>
      </c>
      <c r="D498" s="589" t="s">
        <v>474</v>
      </c>
      <c r="E498" s="589" t="s">
        <v>649</v>
      </c>
      <c r="F498" s="590">
        <v>42214</v>
      </c>
      <c r="G498" s="591">
        <v>299.2</v>
      </c>
      <c r="H498" s="589" t="s">
        <v>474</v>
      </c>
      <c r="I498" s="589" t="s">
        <v>368</v>
      </c>
      <c r="J498" s="589" t="s">
        <v>10838</v>
      </c>
      <c r="K498" s="590">
        <v>42487</v>
      </c>
      <c r="L498" s="684" t="s">
        <v>4</v>
      </c>
    </row>
    <row r="499" spans="1:14" s="589" customFormat="1" x14ac:dyDescent="0.2">
      <c r="A499" s="589" t="s">
        <v>611</v>
      </c>
      <c r="B499" s="589" t="s">
        <v>687</v>
      </c>
      <c r="C499" s="589" t="s">
        <v>2995</v>
      </c>
      <c r="D499" s="589" t="s">
        <v>689</v>
      </c>
      <c r="E499" s="589" t="s">
        <v>1872</v>
      </c>
      <c r="F499" s="590">
        <v>42908</v>
      </c>
      <c r="G499" s="591">
        <v>-48.6</v>
      </c>
      <c r="H499" s="589" t="s">
        <v>474</v>
      </c>
      <c r="I499" s="589" t="s">
        <v>368</v>
      </c>
      <c r="J499" s="589" t="s">
        <v>10838</v>
      </c>
      <c r="K499" s="590">
        <v>42909</v>
      </c>
      <c r="L499" s="589" t="s">
        <v>71</v>
      </c>
    </row>
    <row r="500" spans="1:14" s="589" customFormat="1" x14ac:dyDescent="0.2">
      <c r="A500" s="589" t="s">
        <v>611</v>
      </c>
      <c r="B500" s="589" t="s">
        <v>687</v>
      </c>
      <c r="C500" s="589" t="s">
        <v>2995</v>
      </c>
      <c r="D500" s="589" t="s">
        <v>689</v>
      </c>
      <c r="E500" s="589" t="s">
        <v>1874</v>
      </c>
      <c r="F500" s="590">
        <v>42908</v>
      </c>
      <c r="G500" s="591">
        <v>-46.7</v>
      </c>
      <c r="H500" s="589" t="s">
        <v>474</v>
      </c>
      <c r="I500" s="589" t="s">
        <v>368</v>
      </c>
      <c r="J500" s="589" t="s">
        <v>10838</v>
      </c>
      <c r="K500" s="590">
        <v>42909</v>
      </c>
      <c r="L500" s="589" t="s">
        <v>71</v>
      </c>
    </row>
    <row r="501" spans="1:14" s="589" customFormat="1" x14ac:dyDescent="0.2">
      <c r="A501" s="589" t="s">
        <v>611</v>
      </c>
      <c r="B501" s="589" t="s">
        <v>687</v>
      </c>
      <c r="C501" s="589" t="s">
        <v>2995</v>
      </c>
      <c r="D501" s="589" t="s">
        <v>689</v>
      </c>
      <c r="E501" s="589" t="s">
        <v>2618</v>
      </c>
      <c r="F501" s="590">
        <v>42954</v>
      </c>
      <c r="G501" s="591">
        <v>81</v>
      </c>
      <c r="H501" s="589" t="s">
        <v>474</v>
      </c>
      <c r="I501" s="589" t="s">
        <v>368</v>
      </c>
      <c r="J501" s="589" t="s">
        <v>10838</v>
      </c>
      <c r="K501" s="590">
        <v>42955</v>
      </c>
      <c r="L501" s="589" t="s">
        <v>71</v>
      </c>
    </row>
    <row r="502" spans="1:14" s="589" customFormat="1" x14ac:dyDescent="0.2">
      <c r="A502" s="584" t="s">
        <v>174</v>
      </c>
      <c r="B502" s="584" t="s">
        <v>264</v>
      </c>
      <c r="C502" s="584" t="s">
        <v>265</v>
      </c>
      <c r="D502" s="584" t="s">
        <v>266</v>
      </c>
      <c r="E502" s="584" t="s">
        <v>267</v>
      </c>
      <c r="F502" s="586">
        <v>42114</v>
      </c>
      <c r="G502" s="572">
        <v>60</v>
      </c>
      <c r="H502" s="584"/>
      <c r="I502" s="584" t="s">
        <v>181</v>
      </c>
      <c r="J502" s="584" t="s">
        <v>10905</v>
      </c>
      <c r="K502" s="586">
        <v>42170</v>
      </c>
      <c r="L502" s="683" t="s">
        <v>71</v>
      </c>
      <c r="M502" s="194"/>
      <c r="N502" s="194"/>
    </row>
    <row r="503" spans="1:14" s="589" customFormat="1" x14ac:dyDescent="0.2">
      <c r="A503" s="589" t="s">
        <v>307</v>
      </c>
      <c r="B503" s="589" t="s">
        <v>171</v>
      </c>
      <c r="C503" s="589" t="s">
        <v>172</v>
      </c>
      <c r="D503" s="589" t="s">
        <v>173</v>
      </c>
      <c r="E503" s="589" t="s">
        <v>354</v>
      </c>
      <c r="F503" s="590">
        <v>42478</v>
      </c>
      <c r="G503" s="591">
        <v>-218.16</v>
      </c>
      <c r="H503" s="589" t="s">
        <v>474</v>
      </c>
      <c r="I503" s="589" t="s">
        <v>181</v>
      </c>
      <c r="J503" s="584" t="s">
        <v>10905</v>
      </c>
      <c r="K503" s="590">
        <v>42478</v>
      </c>
      <c r="L503" s="684" t="s">
        <v>71</v>
      </c>
    </row>
    <row r="504" spans="1:14" s="589" customFormat="1" x14ac:dyDescent="0.2">
      <c r="A504" s="589" t="s">
        <v>174</v>
      </c>
      <c r="B504" s="589" t="s">
        <v>601</v>
      </c>
      <c r="C504" s="589" t="s">
        <v>602</v>
      </c>
      <c r="D504" s="589" t="s">
        <v>603</v>
      </c>
      <c r="E504" s="589" t="s">
        <v>604</v>
      </c>
      <c r="F504" s="590">
        <v>42330</v>
      </c>
      <c r="G504" s="591">
        <v>295</v>
      </c>
      <c r="H504" s="589" t="s">
        <v>474</v>
      </c>
      <c r="I504" s="589" t="s">
        <v>181</v>
      </c>
      <c r="J504" s="584" t="s">
        <v>10905</v>
      </c>
      <c r="K504" s="590">
        <v>42572</v>
      </c>
      <c r="L504" s="684" t="s">
        <v>4</v>
      </c>
    </row>
    <row r="505" spans="1:14" s="589" customFormat="1" x14ac:dyDescent="0.2">
      <c r="A505" s="589" t="s">
        <v>174</v>
      </c>
      <c r="B505" s="589" t="s">
        <v>601</v>
      </c>
      <c r="C505" s="589" t="s">
        <v>602</v>
      </c>
      <c r="D505" s="589" t="s">
        <v>603</v>
      </c>
      <c r="E505" s="589" t="s">
        <v>605</v>
      </c>
      <c r="F505" s="590">
        <v>42299</v>
      </c>
      <c r="G505" s="591">
        <v>354</v>
      </c>
      <c r="H505" s="589" t="s">
        <v>474</v>
      </c>
      <c r="I505" s="589" t="s">
        <v>181</v>
      </c>
      <c r="J505" s="584" t="s">
        <v>10905</v>
      </c>
      <c r="K505" s="590">
        <v>42572</v>
      </c>
      <c r="L505" s="684" t="s">
        <v>4</v>
      </c>
    </row>
    <row r="506" spans="1:14" s="589" customFormat="1" x14ac:dyDescent="0.2">
      <c r="A506" s="589" t="s">
        <v>174</v>
      </c>
      <c r="B506" s="589" t="s">
        <v>487</v>
      </c>
      <c r="C506" s="589" t="s">
        <v>488</v>
      </c>
      <c r="D506" s="589" t="s">
        <v>489</v>
      </c>
      <c r="E506" s="589" t="s">
        <v>490</v>
      </c>
      <c r="F506" s="590">
        <v>42205</v>
      </c>
      <c r="G506" s="591">
        <v>2720</v>
      </c>
      <c r="H506" s="589" t="s">
        <v>474</v>
      </c>
      <c r="I506" s="589" t="s">
        <v>181</v>
      </c>
      <c r="J506" s="584" t="s">
        <v>10905</v>
      </c>
      <c r="K506" s="590">
        <v>42657</v>
      </c>
      <c r="L506" s="684" t="s">
        <v>4</v>
      </c>
    </row>
    <row r="507" spans="1:14" s="589" customFormat="1" x14ac:dyDescent="0.2">
      <c r="A507" s="589" t="s">
        <v>611</v>
      </c>
      <c r="B507" s="589" t="s">
        <v>687</v>
      </c>
      <c r="C507" s="589" t="s">
        <v>2995</v>
      </c>
      <c r="D507" s="589" t="s">
        <v>689</v>
      </c>
      <c r="E507" s="589" t="s">
        <v>1534</v>
      </c>
      <c r="F507" s="590">
        <v>42884</v>
      </c>
      <c r="G507" s="591">
        <v>286.94</v>
      </c>
      <c r="H507" s="589" t="s">
        <v>474</v>
      </c>
      <c r="I507" s="589" t="s">
        <v>181</v>
      </c>
      <c r="J507" s="584" t="s">
        <v>10905</v>
      </c>
      <c r="K507" s="590">
        <v>42885</v>
      </c>
      <c r="L507" s="684" t="s">
        <v>71</v>
      </c>
    </row>
    <row r="508" spans="1:14" s="589" customFormat="1" x14ac:dyDescent="0.2">
      <c r="A508" s="589" t="s">
        <v>611</v>
      </c>
      <c r="B508" s="589" t="s">
        <v>687</v>
      </c>
      <c r="C508" s="589" t="s">
        <v>2995</v>
      </c>
      <c r="D508" s="589" t="s">
        <v>689</v>
      </c>
      <c r="E508" s="589" t="s">
        <v>1535</v>
      </c>
      <c r="F508" s="590">
        <v>42884</v>
      </c>
      <c r="G508" s="591">
        <v>286.94</v>
      </c>
      <c r="H508" s="589" t="s">
        <v>474</v>
      </c>
      <c r="I508" s="589" t="s">
        <v>181</v>
      </c>
      <c r="J508" s="584" t="s">
        <v>10905</v>
      </c>
      <c r="K508" s="590">
        <v>42885</v>
      </c>
      <c r="L508" s="684" t="s">
        <v>71</v>
      </c>
    </row>
    <row r="509" spans="1:14" s="589" customFormat="1" x14ac:dyDescent="0.2">
      <c r="A509" s="589" t="s">
        <v>611</v>
      </c>
      <c r="B509" s="589" t="s">
        <v>2044</v>
      </c>
      <c r="C509" s="589" t="s">
        <v>2045</v>
      </c>
      <c r="D509" s="589" t="s">
        <v>2046</v>
      </c>
      <c r="E509" s="589" t="s">
        <v>2047</v>
      </c>
      <c r="F509" s="590">
        <v>42896</v>
      </c>
      <c r="G509" s="591">
        <v>110.49</v>
      </c>
      <c r="H509" s="589" t="s">
        <v>474</v>
      </c>
      <c r="I509" s="589" t="s">
        <v>181</v>
      </c>
      <c r="J509" s="584" t="s">
        <v>10905</v>
      </c>
      <c r="K509" s="590">
        <v>42900</v>
      </c>
      <c r="L509" s="589" t="s">
        <v>71</v>
      </c>
    </row>
    <row r="510" spans="1:14" s="589" customFormat="1" x14ac:dyDescent="0.2">
      <c r="A510" s="589" t="s">
        <v>611</v>
      </c>
      <c r="B510" s="589" t="s">
        <v>687</v>
      </c>
      <c r="C510" s="589" t="s">
        <v>2995</v>
      </c>
      <c r="D510" s="589" t="s">
        <v>689</v>
      </c>
      <c r="E510" s="589" t="s">
        <v>1963</v>
      </c>
      <c r="F510" s="590">
        <v>42914</v>
      </c>
      <c r="G510" s="591">
        <v>119.98</v>
      </c>
      <c r="H510" s="589" t="s">
        <v>474</v>
      </c>
      <c r="I510" s="589" t="s">
        <v>181</v>
      </c>
      <c r="J510" s="584" t="s">
        <v>10905</v>
      </c>
      <c r="K510" s="590">
        <v>42915</v>
      </c>
      <c r="L510" s="589" t="s">
        <v>71</v>
      </c>
    </row>
    <row r="511" spans="1:14" s="589" customFormat="1" x14ac:dyDescent="0.2">
      <c r="A511" s="589" t="s">
        <v>611</v>
      </c>
      <c r="B511" s="589" t="s">
        <v>2483</v>
      </c>
      <c r="C511" s="589" t="s">
        <v>2484</v>
      </c>
      <c r="D511" s="589" t="s">
        <v>2485</v>
      </c>
      <c r="E511" s="589" t="s">
        <v>2486</v>
      </c>
      <c r="F511" s="590">
        <v>42916</v>
      </c>
      <c r="G511" s="591">
        <v>33.75</v>
      </c>
      <c r="H511" s="589" t="s">
        <v>2487</v>
      </c>
      <c r="I511" s="589" t="s">
        <v>2488</v>
      </c>
      <c r="J511" s="589" t="s">
        <v>10906</v>
      </c>
      <c r="K511" s="590">
        <v>42926</v>
      </c>
      <c r="L511" s="589" t="s">
        <v>71</v>
      </c>
    </row>
    <row r="512" spans="1:14" s="589" customFormat="1" x14ac:dyDescent="0.2">
      <c r="A512" s="589" t="s">
        <v>611</v>
      </c>
      <c r="B512" s="589" t="s">
        <v>687</v>
      </c>
      <c r="C512" s="589" t="s">
        <v>2995</v>
      </c>
      <c r="D512" s="589" t="s">
        <v>689</v>
      </c>
      <c r="E512" s="589" t="s">
        <v>2078</v>
      </c>
      <c r="F512" s="590">
        <v>42901</v>
      </c>
      <c r="G512" s="591">
        <v>203.18</v>
      </c>
      <c r="H512" s="589" t="s">
        <v>474</v>
      </c>
      <c r="I512" s="589" t="s">
        <v>348</v>
      </c>
      <c r="J512" s="589" t="s">
        <v>10907</v>
      </c>
      <c r="K512" s="590">
        <v>42902</v>
      </c>
      <c r="L512" s="589" t="s">
        <v>4</v>
      </c>
    </row>
    <row r="513" spans="1:12" s="589" customFormat="1" x14ac:dyDescent="0.2">
      <c r="A513" s="589" t="s">
        <v>290</v>
      </c>
      <c r="B513" s="589" t="s">
        <v>664</v>
      </c>
      <c r="C513" s="589" t="s">
        <v>665</v>
      </c>
      <c r="D513" s="589" t="s">
        <v>666</v>
      </c>
      <c r="E513" s="589" t="s">
        <v>667</v>
      </c>
      <c r="F513" s="590">
        <v>41220</v>
      </c>
      <c r="G513" s="591">
        <v>55</v>
      </c>
      <c r="H513" s="589" t="s">
        <v>474</v>
      </c>
      <c r="I513" s="589" t="s">
        <v>538</v>
      </c>
      <c r="J513" s="589" t="s">
        <v>10908</v>
      </c>
      <c r="K513" s="590">
        <v>42762</v>
      </c>
      <c r="L513" s="684" t="s">
        <v>71</v>
      </c>
    </row>
    <row r="514" spans="1:12" s="589" customFormat="1" x14ac:dyDescent="0.2">
      <c r="A514" s="589" t="s">
        <v>611</v>
      </c>
      <c r="B514" s="589" t="s">
        <v>687</v>
      </c>
      <c r="C514" s="589" t="s">
        <v>2995</v>
      </c>
      <c r="D514" s="589" t="s">
        <v>689</v>
      </c>
      <c r="E514" s="589" t="s">
        <v>2908</v>
      </c>
      <c r="F514" s="590">
        <v>42969</v>
      </c>
      <c r="G514" s="591">
        <v>46.35</v>
      </c>
      <c r="H514" s="589" t="s">
        <v>474</v>
      </c>
      <c r="I514" s="589" t="s">
        <v>538</v>
      </c>
      <c r="J514" s="589" t="s">
        <v>10908</v>
      </c>
      <c r="K514" s="590">
        <v>42991</v>
      </c>
      <c r="L514" s="589" t="s">
        <v>71</v>
      </c>
    </row>
    <row r="515" spans="1:12" s="589" customFormat="1" x14ac:dyDescent="0.2">
      <c r="A515" s="589" t="s">
        <v>307</v>
      </c>
      <c r="B515" s="589" t="s">
        <v>171</v>
      </c>
      <c r="C515" s="589" t="s">
        <v>172</v>
      </c>
      <c r="D515" s="589" t="s">
        <v>173</v>
      </c>
      <c r="E515" s="589" t="s">
        <v>2100</v>
      </c>
      <c r="F515" s="590">
        <v>42478</v>
      </c>
      <c r="G515" s="591">
        <v>-103.54</v>
      </c>
      <c r="H515" s="589" t="s">
        <v>474</v>
      </c>
      <c r="I515" s="589" t="s">
        <v>2101</v>
      </c>
      <c r="J515" s="589" t="s">
        <v>10909</v>
      </c>
      <c r="K515" s="590">
        <v>42478</v>
      </c>
      <c r="L515" s="684" t="s">
        <v>4</v>
      </c>
    </row>
    <row r="516" spans="1:12" s="589" customFormat="1" x14ac:dyDescent="0.2">
      <c r="A516" s="589" t="s">
        <v>174</v>
      </c>
      <c r="B516" s="589" t="s">
        <v>2979</v>
      </c>
      <c r="C516" s="589" t="s">
        <v>2980</v>
      </c>
      <c r="D516" s="589" t="s">
        <v>2981</v>
      </c>
      <c r="E516" s="589" t="s">
        <v>474</v>
      </c>
      <c r="F516" s="590">
        <v>42078</v>
      </c>
      <c r="G516" s="591">
        <v>97.95</v>
      </c>
      <c r="H516" s="589" t="s">
        <v>474</v>
      </c>
      <c r="I516" s="589" t="s">
        <v>1511</v>
      </c>
      <c r="J516" s="589" t="s">
        <v>10910</v>
      </c>
      <c r="K516" s="590">
        <v>42838</v>
      </c>
      <c r="L516" s="684" t="s">
        <v>4</v>
      </c>
    </row>
    <row r="517" spans="1:12" ht="13.5" customHeight="1" x14ac:dyDescent="0.2">
      <c r="A517" s="3"/>
    </row>
    <row r="518" spans="1:12" ht="13.5" customHeight="1" x14ac:dyDescent="0.25">
      <c r="A518" s="51" t="s">
        <v>594</v>
      </c>
      <c r="B518" s="57"/>
      <c r="C518" s="56"/>
      <c r="D518" s="57"/>
      <c r="E518" s="58"/>
      <c r="F518" s="59"/>
      <c r="G518" s="60"/>
      <c r="H518" s="57"/>
      <c r="I518" s="239"/>
      <c r="J518" s="59"/>
      <c r="K518" s="57"/>
      <c r="L518" s="57"/>
    </row>
    <row r="519" spans="1:12" ht="13.5" customHeight="1" x14ac:dyDescent="0.25">
      <c r="A519" s="51"/>
      <c r="B519" s="57"/>
      <c r="C519" s="56"/>
      <c r="D519" s="57"/>
      <c r="E519" s="58"/>
      <c r="F519" s="59"/>
      <c r="G519" s="60"/>
      <c r="H519" s="57"/>
      <c r="I519" s="239"/>
      <c r="J519" s="59"/>
      <c r="K519" s="57"/>
      <c r="L519" s="57"/>
    </row>
    <row r="520" spans="1:12" s="589" customFormat="1" x14ac:dyDescent="0.2">
      <c r="A520" s="589" t="s">
        <v>307</v>
      </c>
      <c r="B520" s="589" t="s">
        <v>386</v>
      </c>
      <c r="C520" s="589" t="s">
        <v>387</v>
      </c>
      <c r="D520" s="589" t="s">
        <v>388</v>
      </c>
      <c r="E520" s="589" t="s">
        <v>389</v>
      </c>
      <c r="F520" s="590">
        <v>42429</v>
      </c>
      <c r="G520" s="591">
        <v>176.42</v>
      </c>
      <c r="H520" s="589" t="s">
        <v>390</v>
      </c>
      <c r="I520" s="589" t="s">
        <v>378</v>
      </c>
      <c r="J520" s="589" t="s">
        <v>10828</v>
      </c>
      <c r="K520" s="590">
        <v>42492</v>
      </c>
      <c r="L520" s="684" t="s">
        <v>71</v>
      </c>
    </row>
    <row r="521" spans="1:12" s="589" customFormat="1" x14ac:dyDescent="0.2">
      <c r="A521" s="589" t="s">
        <v>611</v>
      </c>
      <c r="B521" s="589" t="s">
        <v>687</v>
      </c>
      <c r="C521" s="589" t="s">
        <v>2995</v>
      </c>
      <c r="D521" s="589" t="s">
        <v>689</v>
      </c>
      <c r="E521" s="589" t="s">
        <v>2717</v>
      </c>
      <c r="F521" s="590">
        <v>42992</v>
      </c>
      <c r="G521" s="591">
        <v>-12.7</v>
      </c>
      <c r="H521" s="589" t="s">
        <v>474</v>
      </c>
      <c r="I521" s="589" t="s">
        <v>378</v>
      </c>
      <c r="J521" s="589" t="s">
        <v>10828</v>
      </c>
      <c r="K521" s="590">
        <v>42993</v>
      </c>
      <c r="L521" s="589" t="s">
        <v>71</v>
      </c>
    </row>
    <row r="522" spans="1:12" s="589" customFormat="1" x14ac:dyDescent="0.2">
      <c r="A522" s="589" t="s">
        <v>307</v>
      </c>
      <c r="B522" s="589" t="s">
        <v>458</v>
      </c>
      <c r="C522" s="589" t="s">
        <v>459</v>
      </c>
      <c r="D522" s="589" t="s">
        <v>460</v>
      </c>
      <c r="E522" s="589" t="s">
        <v>493</v>
      </c>
      <c r="F522" s="590">
        <v>42667</v>
      </c>
      <c r="G522" s="604">
        <v>-94.69</v>
      </c>
      <c r="H522" s="589" t="s">
        <v>474</v>
      </c>
      <c r="I522" s="589" t="s">
        <v>516</v>
      </c>
      <c r="J522" s="589" t="s">
        <v>10828</v>
      </c>
      <c r="K522" s="590">
        <v>42677</v>
      </c>
      <c r="L522" s="684" t="s">
        <v>71</v>
      </c>
    </row>
    <row r="523" spans="1:12" s="589" customFormat="1" x14ac:dyDescent="0.2">
      <c r="A523" s="589" t="s">
        <v>611</v>
      </c>
      <c r="B523" s="589" t="s">
        <v>635</v>
      </c>
      <c r="C523" s="589" t="s">
        <v>636</v>
      </c>
      <c r="D523" s="589" t="s">
        <v>637</v>
      </c>
      <c r="E523" s="589" t="s">
        <v>2051</v>
      </c>
      <c r="F523" s="590">
        <v>42780</v>
      </c>
      <c r="G523" s="591">
        <v>90.58</v>
      </c>
      <c r="H523" s="589" t="s">
        <v>474</v>
      </c>
      <c r="I523" s="589" t="s">
        <v>1995</v>
      </c>
      <c r="J523" s="589" t="s">
        <v>10829</v>
      </c>
      <c r="K523" s="590">
        <v>42913</v>
      </c>
      <c r="L523" s="589" t="s">
        <v>71</v>
      </c>
    </row>
    <row r="524" spans="1:12" s="589" customFormat="1" x14ac:dyDescent="0.2">
      <c r="A524" s="589" t="s">
        <v>611</v>
      </c>
      <c r="B524" s="589" t="s">
        <v>75</v>
      </c>
      <c r="C524" s="589" t="s">
        <v>76</v>
      </c>
      <c r="D524" s="589" t="s">
        <v>77</v>
      </c>
      <c r="E524" s="589" t="s">
        <v>2387</v>
      </c>
      <c r="F524" s="590">
        <v>42916</v>
      </c>
      <c r="G524" s="591">
        <v>384.65</v>
      </c>
      <c r="H524" s="589" t="s">
        <v>2388</v>
      </c>
      <c r="I524" s="589" t="s">
        <v>94</v>
      </c>
      <c r="J524" s="589" t="s">
        <v>10892</v>
      </c>
      <c r="K524" s="590">
        <v>42917</v>
      </c>
      <c r="L524" s="589" t="s">
        <v>71</v>
      </c>
    </row>
    <row r="525" spans="1:12" s="589" customFormat="1" x14ac:dyDescent="0.2">
      <c r="A525" s="589" t="s">
        <v>611</v>
      </c>
      <c r="B525" s="589" t="s">
        <v>75</v>
      </c>
      <c r="C525" s="589" t="s">
        <v>76</v>
      </c>
      <c r="D525" s="589" t="s">
        <v>77</v>
      </c>
      <c r="E525" s="589" t="s">
        <v>2736</v>
      </c>
      <c r="F525" s="590">
        <v>42968</v>
      </c>
      <c r="G525" s="591">
        <v>-192.93</v>
      </c>
      <c r="H525" s="589" t="s">
        <v>2085</v>
      </c>
      <c r="I525" s="589" t="s">
        <v>94</v>
      </c>
      <c r="J525" s="589" t="s">
        <v>10892</v>
      </c>
      <c r="K525" s="590">
        <v>42979</v>
      </c>
      <c r="L525" s="589" t="s">
        <v>71</v>
      </c>
    </row>
    <row r="526" spans="1:12" s="589" customFormat="1" x14ac:dyDescent="0.2">
      <c r="A526" s="589" t="s">
        <v>611</v>
      </c>
      <c r="B526" s="589" t="s">
        <v>75</v>
      </c>
      <c r="C526" s="589" t="s">
        <v>76</v>
      </c>
      <c r="D526" s="589" t="s">
        <v>77</v>
      </c>
      <c r="E526" s="589" t="s">
        <v>2737</v>
      </c>
      <c r="F526" s="590">
        <v>42968</v>
      </c>
      <c r="G526" s="591">
        <v>-411.35</v>
      </c>
      <c r="H526" s="589" t="s">
        <v>2388</v>
      </c>
      <c r="I526" s="589" t="s">
        <v>94</v>
      </c>
      <c r="J526" s="589" t="s">
        <v>10892</v>
      </c>
      <c r="K526" s="590">
        <v>42979</v>
      </c>
      <c r="L526" s="589" t="s">
        <v>71</v>
      </c>
    </row>
    <row r="527" spans="1:12" s="589" customFormat="1" x14ac:dyDescent="0.2">
      <c r="A527" s="589" t="s">
        <v>291</v>
      </c>
      <c r="B527" s="589" t="s">
        <v>391</v>
      </c>
      <c r="C527" s="589" t="s">
        <v>392</v>
      </c>
      <c r="D527" s="589" t="s">
        <v>393</v>
      </c>
      <c r="E527" s="589" t="s">
        <v>480</v>
      </c>
      <c r="F527" s="590">
        <v>40645</v>
      </c>
      <c r="G527" s="591">
        <v>554.69000000000005</v>
      </c>
      <c r="H527" s="589" t="s">
        <v>474</v>
      </c>
      <c r="I527" s="589" t="s">
        <v>246</v>
      </c>
      <c r="J527" s="589" t="s">
        <v>10893</v>
      </c>
      <c r="K527" s="590">
        <v>42661</v>
      </c>
      <c r="L527" s="684" t="s">
        <v>71</v>
      </c>
    </row>
    <row r="528" spans="1:12" s="589" customFormat="1" x14ac:dyDescent="0.2">
      <c r="A528" s="589" t="s">
        <v>87</v>
      </c>
      <c r="B528" s="589" t="s">
        <v>75</v>
      </c>
      <c r="C528" s="589" t="s">
        <v>76</v>
      </c>
      <c r="D528" s="589" t="s">
        <v>77</v>
      </c>
      <c r="E528" s="589" t="s">
        <v>326</v>
      </c>
      <c r="F528" s="590">
        <v>41795</v>
      </c>
      <c r="G528" s="591">
        <v>148.54</v>
      </c>
      <c r="H528" s="589" t="s">
        <v>474</v>
      </c>
      <c r="I528" s="589" t="s">
        <v>231</v>
      </c>
      <c r="J528" s="589" t="s">
        <v>10894</v>
      </c>
      <c r="K528" s="590">
        <v>42402</v>
      </c>
      <c r="L528" s="684" t="s">
        <v>71</v>
      </c>
    </row>
    <row r="529" spans="1:12" s="589" customFormat="1" x14ac:dyDescent="0.2">
      <c r="A529" s="589" t="s">
        <v>87</v>
      </c>
      <c r="B529" s="589" t="s">
        <v>75</v>
      </c>
      <c r="C529" s="589" t="s">
        <v>76</v>
      </c>
      <c r="D529" s="589" t="s">
        <v>77</v>
      </c>
      <c r="E529" s="589" t="s">
        <v>327</v>
      </c>
      <c r="F529" s="590">
        <v>41791</v>
      </c>
      <c r="G529" s="591">
        <v>97.21</v>
      </c>
      <c r="H529" s="589" t="s">
        <v>328</v>
      </c>
      <c r="I529" s="589" t="s">
        <v>231</v>
      </c>
      <c r="J529" s="589" t="s">
        <v>10894</v>
      </c>
      <c r="K529" s="590">
        <v>42402</v>
      </c>
      <c r="L529" s="684" t="s">
        <v>71</v>
      </c>
    </row>
    <row r="530" spans="1:12" s="589" customFormat="1" x14ac:dyDescent="0.2">
      <c r="A530" s="589" t="s">
        <v>174</v>
      </c>
      <c r="B530" s="589" t="s">
        <v>369</v>
      </c>
      <c r="C530" s="589" t="s">
        <v>370</v>
      </c>
      <c r="D530" s="589" t="s">
        <v>371</v>
      </c>
      <c r="E530" s="589" t="s">
        <v>372</v>
      </c>
      <c r="F530" s="590">
        <v>42275</v>
      </c>
      <c r="G530" s="591">
        <v>8.5399999999999991</v>
      </c>
      <c r="H530" s="589" t="s">
        <v>373</v>
      </c>
      <c r="I530" s="589" t="s">
        <v>231</v>
      </c>
      <c r="J530" s="589" t="s">
        <v>10894</v>
      </c>
      <c r="K530" s="590">
        <v>42467</v>
      </c>
      <c r="L530" s="684" t="s">
        <v>71</v>
      </c>
    </row>
    <row r="531" spans="1:12" s="589" customFormat="1" x14ac:dyDescent="0.2">
      <c r="A531" s="589" t="s">
        <v>611</v>
      </c>
      <c r="B531" s="589" t="s">
        <v>115</v>
      </c>
      <c r="C531" s="589" t="s">
        <v>116</v>
      </c>
      <c r="D531" s="589" t="s">
        <v>117</v>
      </c>
      <c r="E531" s="589" t="s">
        <v>2958</v>
      </c>
      <c r="F531" s="590">
        <v>42976</v>
      </c>
      <c r="G531" s="591">
        <v>188.76</v>
      </c>
      <c r="H531" s="589" t="s">
        <v>2959</v>
      </c>
      <c r="I531" s="589" t="s">
        <v>438</v>
      </c>
      <c r="J531" s="589" t="s">
        <v>10894</v>
      </c>
      <c r="K531" s="590">
        <v>42982</v>
      </c>
      <c r="L531" s="589" t="s">
        <v>71</v>
      </c>
    </row>
    <row r="532" spans="1:12" s="589" customFormat="1" x14ac:dyDescent="0.2">
      <c r="A532" s="589" t="s">
        <v>611</v>
      </c>
      <c r="B532" s="589" t="s">
        <v>168</v>
      </c>
      <c r="C532" s="589" t="s">
        <v>475</v>
      </c>
      <c r="D532" s="589" t="s">
        <v>169</v>
      </c>
      <c r="E532" s="589" t="s">
        <v>2886</v>
      </c>
      <c r="F532" s="590">
        <v>42991</v>
      </c>
      <c r="G532" s="591">
        <v>147.15</v>
      </c>
      <c r="H532" s="589" t="s">
        <v>2887</v>
      </c>
      <c r="I532" s="589" t="s">
        <v>438</v>
      </c>
      <c r="J532" s="589" t="s">
        <v>10894</v>
      </c>
      <c r="K532" s="590">
        <v>42998</v>
      </c>
      <c r="L532" s="589" t="s">
        <v>71</v>
      </c>
    </row>
    <row r="533" spans="1:12" s="589" customFormat="1" x14ac:dyDescent="0.2">
      <c r="A533" s="589" t="s">
        <v>611</v>
      </c>
      <c r="B533" s="589" t="s">
        <v>184</v>
      </c>
      <c r="C533" s="589" t="s">
        <v>185</v>
      </c>
      <c r="D533" s="589" t="s">
        <v>186</v>
      </c>
      <c r="E533" s="589" t="s">
        <v>2971</v>
      </c>
      <c r="F533" s="590">
        <v>42990</v>
      </c>
      <c r="G533" s="591">
        <v>40.46</v>
      </c>
      <c r="H533" s="589" t="s">
        <v>2972</v>
      </c>
      <c r="I533" s="589" t="s">
        <v>403</v>
      </c>
      <c r="J533" s="589" t="s">
        <v>10895</v>
      </c>
      <c r="K533" s="590">
        <v>42996</v>
      </c>
      <c r="L533" s="589" t="s">
        <v>71</v>
      </c>
    </row>
    <row r="534" spans="1:12" ht="13.5" customHeight="1" x14ac:dyDescent="0.25">
      <c r="A534" s="51"/>
      <c r="B534" s="57"/>
      <c r="C534" s="56"/>
      <c r="D534" s="57"/>
      <c r="E534" s="58"/>
      <c r="F534" s="59"/>
      <c r="G534" s="60"/>
      <c r="H534" s="57"/>
      <c r="I534" s="239"/>
      <c r="J534" s="59"/>
      <c r="K534" s="57"/>
      <c r="L534" s="57"/>
    </row>
    <row r="535" spans="1:12" s="313" customFormat="1" ht="13.5" customHeight="1" x14ac:dyDescent="0.25">
      <c r="A535" s="51" t="s">
        <v>595</v>
      </c>
      <c r="B535" s="57"/>
      <c r="C535" s="56"/>
      <c r="D535" s="57"/>
      <c r="E535" s="58"/>
      <c r="F535" s="59"/>
      <c r="G535" s="60"/>
      <c r="H535" s="57"/>
      <c r="I535" s="53"/>
      <c r="J535" s="59"/>
      <c r="K535" s="57"/>
      <c r="L535" s="57"/>
    </row>
    <row r="536" spans="1:12" s="313" customFormat="1" ht="13.5" customHeight="1" x14ac:dyDescent="0.25">
      <c r="A536" s="51"/>
      <c r="B536" s="57"/>
      <c r="C536" s="56"/>
      <c r="D536" s="57"/>
      <c r="E536" s="58"/>
      <c r="F536" s="59"/>
      <c r="G536" s="60"/>
      <c r="H536" s="57"/>
      <c r="I536" s="53"/>
      <c r="J536" s="59"/>
      <c r="K536" s="57"/>
      <c r="L536" s="57"/>
    </row>
    <row r="537" spans="1:12" s="589" customFormat="1" x14ac:dyDescent="0.2">
      <c r="A537" s="589" t="s">
        <v>611</v>
      </c>
      <c r="B537" s="589" t="s">
        <v>687</v>
      </c>
      <c r="C537" s="589" t="s">
        <v>2995</v>
      </c>
      <c r="D537" s="589" t="s">
        <v>689</v>
      </c>
      <c r="E537" s="589" t="s">
        <v>1547</v>
      </c>
      <c r="F537" s="590">
        <v>42881</v>
      </c>
      <c r="G537" s="591">
        <v>105.92</v>
      </c>
      <c r="H537" s="589" t="s">
        <v>474</v>
      </c>
      <c r="I537" s="589" t="s">
        <v>682</v>
      </c>
      <c r="J537" s="600" t="s">
        <v>10818</v>
      </c>
      <c r="K537" s="590">
        <v>42882</v>
      </c>
      <c r="L537" s="684" t="s">
        <v>71</v>
      </c>
    </row>
    <row r="538" spans="1:12" s="589" customFormat="1" x14ac:dyDescent="0.2">
      <c r="A538" s="589" t="s">
        <v>611</v>
      </c>
      <c r="B538" s="589" t="s">
        <v>687</v>
      </c>
      <c r="C538" s="589" t="s">
        <v>2995</v>
      </c>
      <c r="D538" s="589" t="s">
        <v>689</v>
      </c>
      <c r="E538" s="589" t="s">
        <v>1494</v>
      </c>
      <c r="F538" s="590">
        <v>42881</v>
      </c>
      <c r="G538" s="591">
        <v>-80.92</v>
      </c>
      <c r="H538" s="589" t="s">
        <v>474</v>
      </c>
      <c r="I538" s="589" t="s">
        <v>682</v>
      </c>
      <c r="J538" s="600" t="s">
        <v>10818</v>
      </c>
      <c r="K538" s="590">
        <v>42882</v>
      </c>
      <c r="L538" s="684" t="s">
        <v>71</v>
      </c>
    </row>
    <row r="539" spans="1:12" s="589" customFormat="1" x14ac:dyDescent="0.2">
      <c r="A539" s="589" t="s">
        <v>611</v>
      </c>
      <c r="B539" s="589" t="s">
        <v>687</v>
      </c>
      <c r="C539" s="589" t="s">
        <v>2995</v>
      </c>
      <c r="D539" s="589" t="s">
        <v>689</v>
      </c>
      <c r="E539" s="589" t="s">
        <v>1549</v>
      </c>
      <c r="F539" s="590">
        <v>42881</v>
      </c>
      <c r="G539" s="591">
        <v>80.92</v>
      </c>
      <c r="H539" s="589" t="s">
        <v>474</v>
      </c>
      <c r="I539" s="589" t="s">
        <v>682</v>
      </c>
      <c r="J539" s="600" t="s">
        <v>10818</v>
      </c>
      <c r="K539" s="590">
        <v>42882</v>
      </c>
      <c r="L539" s="684" t="s">
        <v>71</v>
      </c>
    </row>
    <row r="540" spans="1:12" s="589" customFormat="1" x14ac:dyDescent="0.2">
      <c r="A540" s="589" t="s">
        <v>611</v>
      </c>
      <c r="B540" s="589" t="s">
        <v>687</v>
      </c>
      <c r="C540" s="589" t="s">
        <v>2995</v>
      </c>
      <c r="D540" s="589" t="s">
        <v>689</v>
      </c>
      <c r="E540" s="589" t="s">
        <v>1563</v>
      </c>
      <c r="F540" s="590">
        <v>42878</v>
      </c>
      <c r="G540" s="591">
        <v>42.77</v>
      </c>
      <c r="H540" s="589" t="s">
        <v>474</v>
      </c>
      <c r="I540" s="589" t="s">
        <v>682</v>
      </c>
      <c r="J540" s="600" t="s">
        <v>10818</v>
      </c>
      <c r="K540" s="590">
        <v>42880</v>
      </c>
      <c r="L540" s="684" t="s">
        <v>71</v>
      </c>
    </row>
    <row r="541" spans="1:12" s="589" customFormat="1" x14ac:dyDescent="0.2">
      <c r="A541" s="589" t="s">
        <v>611</v>
      </c>
      <c r="B541" s="589" t="s">
        <v>687</v>
      </c>
      <c r="C541" s="589" t="s">
        <v>2995</v>
      </c>
      <c r="D541" s="589" t="s">
        <v>689</v>
      </c>
      <c r="E541" s="589" t="s">
        <v>2683</v>
      </c>
      <c r="F541" s="590">
        <v>42885</v>
      </c>
      <c r="G541" s="591">
        <v>-232</v>
      </c>
      <c r="H541" s="589" t="s">
        <v>474</v>
      </c>
      <c r="I541" s="589" t="s">
        <v>682</v>
      </c>
      <c r="J541" s="600" t="s">
        <v>10818</v>
      </c>
      <c r="K541" s="590">
        <v>42886</v>
      </c>
      <c r="L541" s="684" t="s">
        <v>71</v>
      </c>
    </row>
    <row r="542" spans="1:12" s="589" customFormat="1" x14ac:dyDescent="0.2">
      <c r="A542" s="589" t="s">
        <v>611</v>
      </c>
      <c r="B542" s="589" t="s">
        <v>687</v>
      </c>
      <c r="C542" s="589" t="s">
        <v>2995</v>
      </c>
      <c r="D542" s="589" t="s">
        <v>689</v>
      </c>
      <c r="E542" s="589" t="s">
        <v>2684</v>
      </c>
      <c r="F542" s="590">
        <v>42885</v>
      </c>
      <c r="G542" s="591">
        <v>-232</v>
      </c>
      <c r="H542" s="589" t="s">
        <v>474</v>
      </c>
      <c r="I542" s="589" t="s">
        <v>682</v>
      </c>
      <c r="J542" s="600" t="s">
        <v>10818</v>
      </c>
      <c r="K542" s="590">
        <v>42886</v>
      </c>
      <c r="L542" s="684" t="s">
        <v>71</v>
      </c>
    </row>
    <row r="543" spans="1:12" s="589" customFormat="1" x14ac:dyDescent="0.2">
      <c r="A543" s="589" t="s">
        <v>611</v>
      </c>
      <c r="B543" s="589" t="s">
        <v>687</v>
      </c>
      <c r="C543" s="589" t="s">
        <v>2995</v>
      </c>
      <c r="D543" s="589" t="s">
        <v>689</v>
      </c>
      <c r="E543" s="589" t="s">
        <v>1640</v>
      </c>
      <c r="F543" s="590">
        <v>42881</v>
      </c>
      <c r="G543" s="591">
        <v>82.78</v>
      </c>
      <c r="H543" s="589" t="s">
        <v>474</v>
      </c>
      <c r="I543" s="589" t="s">
        <v>682</v>
      </c>
      <c r="J543" s="600" t="s">
        <v>10818</v>
      </c>
      <c r="K543" s="590">
        <v>42882</v>
      </c>
      <c r="L543" s="684" t="s">
        <v>71</v>
      </c>
    </row>
    <row r="544" spans="1:12" s="589" customFormat="1" x14ac:dyDescent="0.2">
      <c r="A544" s="589" t="s">
        <v>611</v>
      </c>
      <c r="B544" s="589" t="s">
        <v>343</v>
      </c>
      <c r="C544" s="589" t="s">
        <v>3821</v>
      </c>
      <c r="D544" s="589" t="s">
        <v>344</v>
      </c>
      <c r="E544" s="589" t="s">
        <v>1816</v>
      </c>
      <c r="F544" s="590">
        <v>42874</v>
      </c>
      <c r="G544" s="591">
        <v>312.8</v>
      </c>
      <c r="H544" s="589" t="s">
        <v>1817</v>
      </c>
      <c r="I544" s="589" t="s">
        <v>682</v>
      </c>
      <c r="J544" s="600" t="s">
        <v>10818</v>
      </c>
      <c r="K544" s="590">
        <v>42878</v>
      </c>
      <c r="L544" s="684" t="s">
        <v>71</v>
      </c>
    </row>
    <row r="545" spans="1:12" s="589" customFormat="1" x14ac:dyDescent="0.2">
      <c r="A545" s="589" t="s">
        <v>611</v>
      </c>
      <c r="B545" s="589" t="s">
        <v>687</v>
      </c>
      <c r="C545" s="589" t="s">
        <v>2995</v>
      </c>
      <c r="D545" s="589" t="s">
        <v>689</v>
      </c>
      <c r="E545" s="589" t="s">
        <v>2022</v>
      </c>
      <c r="F545" s="590">
        <v>42887</v>
      </c>
      <c r="G545" s="591">
        <v>80.98</v>
      </c>
      <c r="H545" s="589" t="s">
        <v>474</v>
      </c>
      <c r="I545" s="589" t="s">
        <v>682</v>
      </c>
      <c r="J545" s="600" t="s">
        <v>10818</v>
      </c>
      <c r="K545" s="590">
        <v>42888</v>
      </c>
      <c r="L545" s="589" t="s">
        <v>71</v>
      </c>
    </row>
    <row r="546" spans="1:12" s="589" customFormat="1" x14ac:dyDescent="0.2">
      <c r="A546" s="589" t="s">
        <v>611</v>
      </c>
      <c r="B546" s="589" t="s">
        <v>687</v>
      </c>
      <c r="C546" s="589" t="s">
        <v>2995</v>
      </c>
      <c r="D546" s="589" t="s">
        <v>689</v>
      </c>
      <c r="E546" s="589" t="s">
        <v>2024</v>
      </c>
      <c r="F546" s="590">
        <v>42887</v>
      </c>
      <c r="G546" s="591">
        <v>52.49</v>
      </c>
      <c r="H546" s="589" t="s">
        <v>474</v>
      </c>
      <c r="I546" s="589" t="s">
        <v>682</v>
      </c>
      <c r="J546" s="600" t="s">
        <v>10818</v>
      </c>
      <c r="K546" s="590">
        <v>42888</v>
      </c>
      <c r="L546" s="589" t="s">
        <v>71</v>
      </c>
    </row>
    <row r="547" spans="1:12" s="589" customFormat="1" x14ac:dyDescent="0.2">
      <c r="A547" s="589" t="s">
        <v>611</v>
      </c>
      <c r="B547" s="589" t="s">
        <v>687</v>
      </c>
      <c r="C547" s="589" t="s">
        <v>2995</v>
      </c>
      <c r="D547" s="589" t="s">
        <v>689</v>
      </c>
      <c r="E547" s="589" t="s">
        <v>1955</v>
      </c>
      <c r="F547" s="590">
        <v>42891</v>
      </c>
      <c r="G547" s="591">
        <v>161.63999999999999</v>
      </c>
      <c r="H547" s="589" t="s">
        <v>474</v>
      </c>
      <c r="I547" s="589" t="s">
        <v>682</v>
      </c>
      <c r="J547" s="600" t="s">
        <v>10818</v>
      </c>
      <c r="K547" s="590">
        <v>42892</v>
      </c>
      <c r="L547" s="589" t="s">
        <v>71</v>
      </c>
    </row>
    <row r="548" spans="1:12" s="589" customFormat="1" x14ac:dyDescent="0.2">
      <c r="A548" s="589" t="s">
        <v>611</v>
      </c>
      <c r="B548" s="589" t="s">
        <v>687</v>
      </c>
      <c r="C548" s="589" t="s">
        <v>2995</v>
      </c>
      <c r="D548" s="589" t="s">
        <v>689</v>
      </c>
      <c r="E548" s="589" t="s">
        <v>2018</v>
      </c>
      <c r="F548" s="590">
        <v>42891</v>
      </c>
      <c r="G548" s="591">
        <v>134.38</v>
      </c>
      <c r="H548" s="589" t="s">
        <v>474</v>
      </c>
      <c r="I548" s="589" t="s">
        <v>682</v>
      </c>
      <c r="J548" s="600" t="s">
        <v>10818</v>
      </c>
      <c r="K548" s="590">
        <v>42892</v>
      </c>
      <c r="L548" s="589" t="s">
        <v>71</v>
      </c>
    </row>
    <row r="549" spans="1:12" s="589" customFormat="1" x14ac:dyDescent="0.2">
      <c r="A549" s="589" t="s">
        <v>611</v>
      </c>
      <c r="B549" s="589" t="s">
        <v>687</v>
      </c>
      <c r="C549" s="589" t="s">
        <v>2995</v>
      </c>
      <c r="D549" s="589" t="s">
        <v>689</v>
      </c>
      <c r="E549" s="589" t="s">
        <v>2013</v>
      </c>
      <c r="F549" s="590">
        <v>42893</v>
      </c>
      <c r="G549" s="591">
        <v>404.02</v>
      </c>
      <c r="H549" s="589" t="s">
        <v>474</v>
      </c>
      <c r="I549" s="589" t="s">
        <v>682</v>
      </c>
      <c r="J549" s="600" t="s">
        <v>10818</v>
      </c>
      <c r="K549" s="590">
        <v>42894</v>
      </c>
      <c r="L549" s="589" t="s">
        <v>71</v>
      </c>
    </row>
    <row r="550" spans="1:12" s="589" customFormat="1" x14ac:dyDescent="0.2">
      <c r="A550" s="589" t="s">
        <v>611</v>
      </c>
      <c r="B550" s="589" t="s">
        <v>687</v>
      </c>
      <c r="C550" s="589" t="s">
        <v>2995</v>
      </c>
      <c r="D550" s="589" t="s">
        <v>689</v>
      </c>
      <c r="E550" s="589" t="s">
        <v>2015</v>
      </c>
      <c r="F550" s="590">
        <v>42893</v>
      </c>
      <c r="G550" s="591">
        <v>421.4</v>
      </c>
      <c r="H550" s="589" t="s">
        <v>474</v>
      </c>
      <c r="I550" s="589" t="s">
        <v>682</v>
      </c>
      <c r="J550" s="600" t="s">
        <v>10818</v>
      </c>
      <c r="K550" s="590">
        <v>42894</v>
      </c>
      <c r="L550" s="589" t="s">
        <v>71</v>
      </c>
    </row>
    <row r="551" spans="1:12" s="589" customFormat="1" x14ac:dyDescent="0.2">
      <c r="A551" s="589" t="s">
        <v>611</v>
      </c>
      <c r="B551" s="589" t="s">
        <v>687</v>
      </c>
      <c r="C551" s="589" t="s">
        <v>2995</v>
      </c>
      <c r="D551" s="589" t="s">
        <v>689</v>
      </c>
      <c r="E551" s="589" t="s">
        <v>2017</v>
      </c>
      <c r="F551" s="590">
        <v>42893</v>
      </c>
      <c r="G551" s="591">
        <v>314</v>
      </c>
      <c r="H551" s="589" t="s">
        <v>474</v>
      </c>
      <c r="I551" s="589" t="s">
        <v>682</v>
      </c>
      <c r="J551" s="600" t="s">
        <v>10818</v>
      </c>
      <c r="K551" s="590">
        <v>42894</v>
      </c>
      <c r="L551" s="589" t="s">
        <v>71</v>
      </c>
    </row>
    <row r="552" spans="1:12" s="589" customFormat="1" x14ac:dyDescent="0.2">
      <c r="A552" s="589" t="s">
        <v>611</v>
      </c>
      <c r="B552" s="589" t="s">
        <v>687</v>
      </c>
      <c r="C552" s="589" t="s">
        <v>2995</v>
      </c>
      <c r="D552" s="589" t="s">
        <v>689</v>
      </c>
      <c r="E552" s="589" t="s">
        <v>1953</v>
      </c>
      <c r="F552" s="590">
        <v>42895</v>
      </c>
      <c r="G552" s="591">
        <v>128.94</v>
      </c>
      <c r="H552" s="589" t="s">
        <v>474</v>
      </c>
      <c r="I552" s="589" t="s">
        <v>682</v>
      </c>
      <c r="J552" s="600" t="s">
        <v>10818</v>
      </c>
      <c r="K552" s="590">
        <v>42898</v>
      </c>
      <c r="L552" s="589" t="s">
        <v>71</v>
      </c>
    </row>
    <row r="553" spans="1:12" s="589" customFormat="1" x14ac:dyDescent="0.2">
      <c r="A553" s="589" t="s">
        <v>611</v>
      </c>
      <c r="B553" s="589" t="s">
        <v>687</v>
      </c>
      <c r="C553" s="589" t="s">
        <v>2995</v>
      </c>
      <c r="D553" s="589" t="s">
        <v>689</v>
      </c>
      <c r="E553" s="589" t="s">
        <v>2011</v>
      </c>
      <c r="F553" s="590">
        <v>42895</v>
      </c>
      <c r="G553" s="591">
        <v>294.83</v>
      </c>
      <c r="H553" s="589" t="s">
        <v>474</v>
      </c>
      <c r="I553" s="589" t="s">
        <v>682</v>
      </c>
      <c r="J553" s="600" t="s">
        <v>10818</v>
      </c>
      <c r="K553" s="590">
        <v>42898</v>
      </c>
      <c r="L553" s="589" t="s">
        <v>71</v>
      </c>
    </row>
    <row r="554" spans="1:12" s="589" customFormat="1" x14ac:dyDescent="0.2">
      <c r="A554" s="589" t="s">
        <v>611</v>
      </c>
      <c r="B554" s="589" t="s">
        <v>687</v>
      </c>
      <c r="C554" s="589" t="s">
        <v>2995</v>
      </c>
      <c r="D554" s="589" t="s">
        <v>689</v>
      </c>
      <c r="E554" s="589" t="s">
        <v>1950</v>
      </c>
      <c r="F554" s="590">
        <v>42898</v>
      </c>
      <c r="G554" s="591">
        <v>216.68</v>
      </c>
      <c r="H554" s="589" t="s">
        <v>474</v>
      </c>
      <c r="I554" s="589" t="s">
        <v>682</v>
      </c>
      <c r="J554" s="600" t="s">
        <v>10818</v>
      </c>
      <c r="K554" s="590">
        <v>42899</v>
      </c>
      <c r="L554" s="589" t="s">
        <v>71</v>
      </c>
    </row>
    <row r="555" spans="1:12" s="589" customFormat="1" x14ac:dyDescent="0.2">
      <c r="A555" s="589" t="s">
        <v>611</v>
      </c>
      <c r="B555" s="589" t="s">
        <v>687</v>
      </c>
      <c r="C555" s="589" t="s">
        <v>2995</v>
      </c>
      <c r="D555" s="589" t="s">
        <v>689</v>
      </c>
      <c r="E555" s="589" t="s">
        <v>1952</v>
      </c>
      <c r="F555" s="590">
        <v>42898</v>
      </c>
      <c r="G555" s="591">
        <v>193.68</v>
      </c>
      <c r="H555" s="589" t="s">
        <v>474</v>
      </c>
      <c r="I555" s="589" t="s">
        <v>682</v>
      </c>
      <c r="J555" s="600" t="s">
        <v>10818</v>
      </c>
      <c r="K555" s="590">
        <v>42899</v>
      </c>
      <c r="L555" s="589" t="s">
        <v>71</v>
      </c>
    </row>
    <row r="556" spans="1:12" s="589" customFormat="1" x14ac:dyDescent="0.2">
      <c r="A556" s="589" t="s">
        <v>611</v>
      </c>
      <c r="B556" s="589" t="s">
        <v>687</v>
      </c>
      <c r="C556" s="589" t="s">
        <v>2995</v>
      </c>
      <c r="D556" s="589" t="s">
        <v>689</v>
      </c>
      <c r="E556" s="589" t="s">
        <v>1948</v>
      </c>
      <c r="F556" s="590">
        <v>42899</v>
      </c>
      <c r="G556" s="591">
        <v>194.99</v>
      </c>
      <c r="H556" s="589" t="s">
        <v>474</v>
      </c>
      <c r="I556" s="589" t="s">
        <v>682</v>
      </c>
      <c r="J556" s="600" t="s">
        <v>10818</v>
      </c>
      <c r="K556" s="590">
        <v>42900</v>
      </c>
      <c r="L556" s="589" t="s">
        <v>71</v>
      </c>
    </row>
    <row r="557" spans="1:12" s="589" customFormat="1" x14ac:dyDescent="0.2">
      <c r="A557" s="589" t="s">
        <v>611</v>
      </c>
      <c r="B557" s="589" t="s">
        <v>687</v>
      </c>
      <c r="C557" s="589" t="s">
        <v>2995</v>
      </c>
      <c r="D557" s="589" t="s">
        <v>689</v>
      </c>
      <c r="E557" s="589" t="s">
        <v>1943</v>
      </c>
      <c r="F557" s="590">
        <v>42900</v>
      </c>
      <c r="G557" s="591">
        <v>100.98</v>
      </c>
      <c r="H557" s="589" t="s">
        <v>474</v>
      </c>
      <c r="I557" s="589" t="s">
        <v>682</v>
      </c>
      <c r="J557" s="600" t="s">
        <v>10818</v>
      </c>
      <c r="K557" s="590">
        <v>42901</v>
      </c>
      <c r="L557" s="589" t="s">
        <v>71</v>
      </c>
    </row>
    <row r="558" spans="1:12" s="589" customFormat="1" x14ac:dyDescent="0.2">
      <c r="A558" s="589" t="s">
        <v>611</v>
      </c>
      <c r="B558" s="589" t="s">
        <v>687</v>
      </c>
      <c r="C558" s="589" t="s">
        <v>2995</v>
      </c>
      <c r="D558" s="589" t="s">
        <v>689</v>
      </c>
      <c r="E558" s="589" t="s">
        <v>1945</v>
      </c>
      <c r="F558" s="590">
        <v>42900</v>
      </c>
      <c r="G558" s="591">
        <v>1281.9000000000001</v>
      </c>
      <c r="H558" s="589" t="s">
        <v>474</v>
      </c>
      <c r="I558" s="589" t="s">
        <v>682</v>
      </c>
      <c r="J558" s="600" t="s">
        <v>10818</v>
      </c>
      <c r="K558" s="590">
        <v>42901</v>
      </c>
      <c r="L558" s="589" t="s">
        <v>71</v>
      </c>
    </row>
    <row r="559" spans="1:12" s="589" customFormat="1" x14ac:dyDescent="0.2">
      <c r="A559" s="589" t="s">
        <v>611</v>
      </c>
      <c r="B559" s="589" t="s">
        <v>687</v>
      </c>
      <c r="C559" s="589" t="s">
        <v>2995</v>
      </c>
      <c r="D559" s="589" t="s">
        <v>689</v>
      </c>
      <c r="E559" s="589" t="s">
        <v>2003</v>
      </c>
      <c r="F559" s="590">
        <v>42900</v>
      </c>
      <c r="G559" s="591">
        <v>158.6</v>
      </c>
      <c r="H559" s="589" t="s">
        <v>474</v>
      </c>
      <c r="I559" s="589" t="s">
        <v>682</v>
      </c>
      <c r="J559" s="600" t="s">
        <v>10818</v>
      </c>
      <c r="K559" s="590">
        <v>42901</v>
      </c>
      <c r="L559" s="589" t="s">
        <v>71</v>
      </c>
    </row>
    <row r="560" spans="1:12" s="589" customFormat="1" x14ac:dyDescent="0.2">
      <c r="A560" s="589" t="s">
        <v>611</v>
      </c>
      <c r="B560" s="589" t="s">
        <v>687</v>
      </c>
      <c r="C560" s="589" t="s">
        <v>2995</v>
      </c>
      <c r="D560" s="589" t="s">
        <v>689</v>
      </c>
      <c r="E560" s="589" t="s">
        <v>2005</v>
      </c>
      <c r="F560" s="590">
        <v>42900</v>
      </c>
      <c r="G560" s="591">
        <v>158.6</v>
      </c>
      <c r="H560" s="589" t="s">
        <v>474</v>
      </c>
      <c r="I560" s="589" t="s">
        <v>682</v>
      </c>
      <c r="J560" s="600" t="s">
        <v>10818</v>
      </c>
      <c r="K560" s="590">
        <v>42901</v>
      </c>
      <c r="L560" s="589" t="s">
        <v>71</v>
      </c>
    </row>
    <row r="561" spans="1:12" s="589" customFormat="1" x14ac:dyDescent="0.2">
      <c r="A561" s="589" t="s">
        <v>611</v>
      </c>
      <c r="B561" s="589" t="s">
        <v>687</v>
      </c>
      <c r="C561" s="589" t="s">
        <v>2995</v>
      </c>
      <c r="D561" s="589" t="s">
        <v>689</v>
      </c>
      <c r="E561" s="589" t="s">
        <v>1937</v>
      </c>
      <c r="F561" s="590">
        <v>42901</v>
      </c>
      <c r="G561" s="591">
        <v>1197.31</v>
      </c>
      <c r="H561" s="589" t="s">
        <v>474</v>
      </c>
      <c r="I561" s="589" t="s">
        <v>682</v>
      </c>
      <c r="J561" s="600" t="s">
        <v>10818</v>
      </c>
      <c r="K561" s="590">
        <v>42902</v>
      </c>
      <c r="L561" s="589" t="s">
        <v>71</v>
      </c>
    </row>
    <row r="562" spans="1:12" s="589" customFormat="1" x14ac:dyDescent="0.2">
      <c r="A562" s="589" t="s">
        <v>611</v>
      </c>
      <c r="B562" s="589" t="s">
        <v>687</v>
      </c>
      <c r="C562" s="589" t="s">
        <v>2995</v>
      </c>
      <c r="D562" s="589" t="s">
        <v>689</v>
      </c>
      <c r="E562" s="589" t="s">
        <v>1939</v>
      </c>
      <c r="F562" s="590">
        <v>42901</v>
      </c>
      <c r="G562" s="591">
        <v>1651.07</v>
      </c>
      <c r="H562" s="589" t="s">
        <v>474</v>
      </c>
      <c r="I562" s="589" t="s">
        <v>682</v>
      </c>
      <c r="J562" s="600" t="s">
        <v>10818</v>
      </c>
      <c r="K562" s="590">
        <v>42902</v>
      </c>
      <c r="L562" s="589" t="s">
        <v>71</v>
      </c>
    </row>
    <row r="563" spans="1:12" s="589" customFormat="1" x14ac:dyDescent="0.2">
      <c r="A563" s="589" t="s">
        <v>611</v>
      </c>
      <c r="B563" s="589" t="s">
        <v>687</v>
      </c>
      <c r="C563" s="589" t="s">
        <v>2995</v>
      </c>
      <c r="D563" s="589" t="s">
        <v>689</v>
      </c>
      <c r="E563" s="589" t="s">
        <v>2002</v>
      </c>
      <c r="F563" s="590">
        <v>42901</v>
      </c>
      <c r="G563" s="591">
        <v>592.29</v>
      </c>
      <c r="H563" s="589" t="s">
        <v>474</v>
      </c>
      <c r="I563" s="589" t="s">
        <v>682</v>
      </c>
      <c r="J563" s="600" t="s">
        <v>10818</v>
      </c>
      <c r="K563" s="590">
        <v>42902</v>
      </c>
      <c r="L563" s="589" t="s">
        <v>71</v>
      </c>
    </row>
    <row r="564" spans="1:12" s="589" customFormat="1" x14ac:dyDescent="0.2">
      <c r="A564" s="589" t="s">
        <v>611</v>
      </c>
      <c r="B564" s="589" t="s">
        <v>687</v>
      </c>
      <c r="C564" s="589" t="s">
        <v>2995</v>
      </c>
      <c r="D564" s="589" t="s">
        <v>689</v>
      </c>
      <c r="E564" s="589" t="s">
        <v>1929</v>
      </c>
      <c r="F564" s="590">
        <v>42902</v>
      </c>
      <c r="G564" s="591">
        <v>161.66</v>
      </c>
      <c r="H564" s="589" t="s">
        <v>474</v>
      </c>
      <c r="I564" s="589" t="s">
        <v>682</v>
      </c>
      <c r="J564" s="600" t="s">
        <v>10818</v>
      </c>
      <c r="K564" s="590">
        <v>42903</v>
      </c>
      <c r="L564" s="589" t="s">
        <v>71</v>
      </c>
    </row>
    <row r="565" spans="1:12" s="589" customFormat="1" x14ac:dyDescent="0.2">
      <c r="A565" s="589" t="s">
        <v>611</v>
      </c>
      <c r="B565" s="589" t="s">
        <v>687</v>
      </c>
      <c r="C565" s="589" t="s">
        <v>2995</v>
      </c>
      <c r="D565" s="589" t="s">
        <v>689</v>
      </c>
      <c r="E565" s="589" t="s">
        <v>1931</v>
      </c>
      <c r="F565" s="590">
        <v>42902</v>
      </c>
      <c r="G565" s="591">
        <v>161.66</v>
      </c>
      <c r="H565" s="589" t="s">
        <v>474</v>
      </c>
      <c r="I565" s="589" t="s">
        <v>682</v>
      </c>
      <c r="J565" s="600" t="s">
        <v>10818</v>
      </c>
      <c r="K565" s="590">
        <v>42903</v>
      </c>
      <c r="L565" s="589" t="s">
        <v>71</v>
      </c>
    </row>
    <row r="566" spans="1:12" s="589" customFormat="1" x14ac:dyDescent="0.2">
      <c r="A566" s="589" t="s">
        <v>611</v>
      </c>
      <c r="B566" s="589" t="s">
        <v>687</v>
      </c>
      <c r="C566" s="589" t="s">
        <v>2995</v>
      </c>
      <c r="D566" s="589" t="s">
        <v>689</v>
      </c>
      <c r="E566" s="589" t="s">
        <v>1935</v>
      </c>
      <c r="F566" s="590">
        <v>42902</v>
      </c>
      <c r="G566" s="591">
        <v>1945.29</v>
      </c>
      <c r="H566" s="589" t="s">
        <v>474</v>
      </c>
      <c r="I566" s="589" t="s">
        <v>682</v>
      </c>
      <c r="J566" s="600" t="s">
        <v>10818</v>
      </c>
      <c r="K566" s="590">
        <v>42903</v>
      </c>
      <c r="L566" s="589" t="s">
        <v>71</v>
      </c>
    </row>
    <row r="567" spans="1:12" s="589" customFormat="1" x14ac:dyDescent="0.2">
      <c r="A567" s="589" t="s">
        <v>611</v>
      </c>
      <c r="B567" s="589" t="s">
        <v>687</v>
      </c>
      <c r="C567" s="589" t="s">
        <v>2995</v>
      </c>
      <c r="D567" s="589" t="s">
        <v>689</v>
      </c>
      <c r="E567" s="589" t="s">
        <v>2001</v>
      </c>
      <c r="F567" s="590">
        <v>42902</v>
      </c>
      <c r="G567" s="591">
        <v>227.5</v>
      </c>
      <c r="H567" s="589" t="s">
        <v>474</v>
      </c>
      <c r="I567" s="589" t="s">
        <v>682</v>
      </c>
      <c r="J567" s="600" t="s">
        <v>10818</v>
      </c>
      <c r="K567" s="590">
        <v>42903</v>
      </c>
      <c r="L567" s="589" t="s">
        <v>71</v>
      </c>
    </row>
    <row r="568" spans="1:12" s="589" customFormat="1" x14ac:dyDescent="0.2">
      <c r="A568" s="589" t="s">
        <v>611</v>
      </c>
      <c r="B568" s="589" t="s">
        <v>687</v>
      </c>
      <c r="C568" s="589" t="s">
        <v>2995</v>
      </c>
      <c r="D568" s="589" t="s">
        <v>689</v>
      </c>
      <c r="E568" s="589" t="s">
        <v>1925</v>
      </c>
      <c r="F568" s="590">
        <v>42905</v>
      </c>
      <c r="G568" s="591">
        <v>147.58000000000001</v>
      </c>
      <c r="H568" s="589" t="s">
        <v>474</v>
      </c>
      <c r="I568" s="589" t="s">
        <v>682</v>
      </c>
      <c r="J568" s="600" t="s">
        <v>10818</v>
      </c>
      <c r="K568" s="590">
        <v>42906</v>
      </c>
      <c r="L568" s="589" t="s">
        <v>71</v>
      </c>
    </row>
    <row r="569" spans="1:12" s="589" customFormat="1" x14ac:dyDescent="0.2">
      <c r="A569" s="589" t="s">
        <v>611</v>
      </c>
      <c r="B569" s="589" t="s">
        <v>687</v>
      </c>
      <c r="C569" s="589" t="s">
        <v>2995</v>
      </c>
      <c r="D569" s="589" t="s">
        <v>689</v>
      </c>
      <c r="E569" s="589" t="s">
        <v>1927</v>
      </c>
      <c r="F569" s="590">
        <v>42905</v>
      </c>
      <c r="G569" s="591">
        <v>147.58000000000001</v>
      </c>
      <c r="H569" s="589" t="s">
        <v>474</v>
      </c>
      <c r="I569" s="589" t="s">
        <v>682</v>
      </c>
      <c r="J569" s="600" t="s">
        <v>10818</v>
      </c>
      <c r="K569" s="590">
        <v>42906</v>
      </c>
      <c r="L569" s="589" t="s">
        <v>71</v>
      </c>
    </row>
    <row r="570" spans="1:12" s="589" customFormat="1" x14ac:dyDescent="0.2">
      <c r="A570" s="589" t="s">
        <v>611</v>
      </c>
      <c r="B570" s="589" t="s">
        <v>687</v>
      </c>
      <c r="C570" s="589" t="s">
        <v>2995</v>
      </c>
      <c r="D570" s="589" t="s">
        <v>689</v>
      </c>
      <c r="E570" s="589" t="s">
        <v>1999</v>
      </c>
      <c r="F570" s="590">
        <v>42905</v>
      </c>
      <c r="G570" s="591">
        <v>534</v>
      </c>
      <c r="H570" s="589" t="s">
        <v>474</v>
      </c>
      <c r="I570" s="589" t="s">
        <v>682</v>
      </c>
      <c r="J570" s="600" t="s">
        <v>10818</v>
      </c>
      <c r="K570" s="590">
        <v>42906</v>
      </c>
      <c r="L570" s="589" t="s">
        <v>71</v>
      </c>
    </row>
    <row r="571" spans="1:12" s="589" customFormat="1" x14ac:dyDescent="0.2">
      <c r="A571" s="589" t="s">
        <v>611</v>
      </c>
      <c r="B571" s="589" t="s">
        <v>687</v>
      </c>
      <c r="C571" s="589" t="s">
        <v>2995</v>
      </c>
      <c r="D571" s="589" t="s">
        <v>689</v>
      </c>
      <c r="E571" s="589" t="s">
        <v>2000</v>
      </c>
      <c r="F571" s="590">
        <v>42905</v>
      </c>
      <c r="G571" s="591">
        <v>534</v>
      </c>
      <c r="H571" s="589" t="s">
        <v>474</v>
      </c>
      <c r="I571" s="589" t="s">
        <v>682</v>
      </c>
      <c r="J571" s="600" t="s">
        <v>10818</v>
      </c>
      <c r="K571" s="590">
        <v>42906</v>
      </c>
      <c r="L571" s="589" t="s">
        <v>71</v>
      </c>
    </row>
    <row r="572" spans="1:12" s="589" customFormat="1" x14ac:dyDescent="0.2">
      <c r="A572" s="589" t="s">
        <v>611</v>
      </c>
      <c r="B572" s="589" t="s">
        <v>687</v>
      </c>
      <c r="C572" s="589" t="s">
        <v>2995</v>
      </c>
      <c r="D572" s="589" t="s">
        <v>689</v>
      </c>
      <c r="E572" s="589" t="s">
        <v>1923</v>
      </c>
      <c r="F572" s="590">
        <v>42906</v>
      </c>
      <c r="G572" s="591">
        <v>49.96</v>
      </c>
      <c r="H572" s="589" t="s">
        <v>474</v>
      </c>
      <c r="I572" s="589" t="s">
        <v>682</v>
      </c>
      <c r="J572" s="600" t="s">
        <v>10818</v>
      </c>
      <c r="K572" s="590">
        <v>42907</v>
      </c>
      <c r="L572" s="589" t="s">
        <v>71</v>
      </c>
    </row>
    <row r="573" spans="1:12" s="589" customFormat="1" x14ac:dyDescent="0.2">
      <c r="A573" s="589" t="s">
        <v>611</v>
      </c>
      <c r="B573" s="589" t="s">
        <v>687</v>
      </c>
      <c r="C573" s="589" t="s">
        <v>2995</v>
      </c>
      <c r="D573" s="589" t="s">
        <v>689</v>
      </c>
      <c r="E573" s="589" t="s">
        <v>1996</v>
      </c>
      <c r="F573" s="590">
        <v>42906</v>
      </c>
      <c r="G573" s="591">
        <v>69.989999999999995</v>
      </c>
      <c r="H573" s="589" t="s">
        <v>474</v>
      </c>
      <c r="I573" s="589" t="s">
        <v>682</v>
      </c>
      <c r="J573" s="600" t="s">
        <v>10818</v>
      </c>
      <c r="K573" s="590">
        <v>42907</v>
      </c>
      <c r="L573" s="589" t="s">
        <v>71</v>
      </c>
    </row>
    <row r="574" spans="1:12" s="589" customFormat="1" x14ac:dyDescent="0.2">
      <c r="A574" s="589" t="s">
        <v>611</v>
      </c>
      <c r="B574" s="589" t="s">
        <v>687</v>
      </c>
      <c r="C574" s="589" t="s">
        <v>2995</v>
      </c>
      <c r="D574" s="589" t="s">
        <v>689</v>
      </c>
      <c r="E574" s="589" t="s">
        <v>1997</v>
      </c>
      <c r="F574" s="590">
        <v>42906</v>
      </c>
      <c r="G574" s="591">
        <v>239</v>
      </c>
      <c r="H574" s="589" t="s">
        <v>474</v>
      </c>
      <c r="I574" s="589" t="s">
        <v>682</v>
      </c>
      <c r="J574" s="600" t="s">
        <v>10818</v>
      </c>
      <c r="K574" s="590">
        <v>42907</v>
      </c>
      <c r="L574" s="589" t="s">
        <v>71</v>
      </c>
    </row>
    <row r="575" spans="1:12" s="589" customFormat="1" x14ac:dyDescent="0.2">
      <c r="A575" s="589" t="s">
        <v>611</v>
      </c>
      <c r="B575" s="589" t="s">
        <v>687</v>
      </c>
      <c r="C575" s="589" t="s">
        <v>2995</v>
      </c>
      <c r="D575" s="589" t="s">
        <v>689</v>
      </c>
      <c r="E575" s="589" t="s">
        <v>1912</v>
      </c>
      <c r="F575" s="590">
        <v>42907</v>
      </c>
      <c r="G575" s="591">
        <v>44.99</v>
      </c>
      <c r="H575" s="589" t="s">
        <v>474</v>
      </c>
      <c r="I575" s="589" t="s">
        <v>682</v>
      </c>
      <c r="J575" s="600" t="s">
        <v>10818</v>
      </c>
      <c r="K575" s="590">
        <v>42908</v>
      </c>
      <c r="L575" s="589" t="s">
        <v>71</v>
      </c>
    </row>
    <row r="576" spans="1:12" s="589" customFormat="1" x14ac:dyDescent="0.2">
      <c r="A576" s="589" t="s">
        <v>611</v>
      </c>
      <c r="B576" s="589" t="s">
        <v>687</v>
      </c>
      <c r="C576" s="589" t="s">
        <v>2995</v>
      </c>
      <c r="D576" s="589" t="s">
        <v>689</v>
      </c>
      <c r="E576" s="589" t="s">
        <v>1914</v>
      </c>
      <c r="F576" s="590">
        <v>42907</v>
      </c>
      <c r="G576" s="591">
        <v>44.99</v>
      </c>
      <c r="H576" s="589" t="s">
        <v>474</v>
      </c>
      <c r="I576" s="589" t="s">
        <v>682</v>
      </c>
      <c r="J576" s="600" t="s">
        <v>10818</v>
      </c>
      <c r="K576" s="590">
        <v>42908</v>
      </c>
      <c r="L576" s="589" t="s">
        <v>71</v>
      </c>
    </row>
    <row r="577" spans="1:12" s="589" customFormat="1" x14ac:dyDescent="0.2">
      <c r="A577" s="589" t="s">
        <v>611</v>
      </c>
      <c r="B577" s="589" t="s">
        <v>687</v>
      </c>
      <c r="C577" s="589" t="s">
        <v>2995</v>
      </c>
      <c r="D577" s="589" t="s">
        <v>689</v>
      </c>
      <c r="E577" s="589" t="s">
        <v>1916</v>
      </c>
      <c r="F577" s="590">
        <v>42907</v>
      </c>
      <c r="G577" s="591">
        <v>44.99</v>
      </c>
      <c r="H577" s="589" t="s">
        <v>474</v>
      </c>
      <c r="I577" s="589" t="s">
        <v>682</v>
      </c>
      <c r="J577" s="600" t="s">
        <v>10818</v>
      </c>
      <c r="K577" s="590">
        <v>42908</v>
      </c>
      <c r="L577" s="589" t="s">
        <v>71</v>
      </c>
    </row>
    <row r="578" spans="1:12" s="589" customFormat="1" x14ac:dyDescent="0.2">
      <c r="A578" s="589" t="s">
        <v>611</v>
      </c>
      <c r="B578" s="589" t="s">
        <v>687</v>
      </c>
      <c r="C578" s="589" t="s">
        <v>2995</v>
      </c>
      <c r="D578" s="589" t="s">
        <v>689</v>
      </c>
      <c r="E578" s="589" t="s">
        <v>1918</v>
      </c>
      <c r="F578" s="590">
        <v>42907</v>
      </c>
      <c r="G578" s="591">
        <v>132.21</v>
      </c>
      <c r="H578" s="589" t="s">
        <v>474</v>
      </c>
      <c r="I578" s="589" t="s">
        <v>682</v>
      </c>
      <c r="J578" s="600" t="s">
        <v>10818</v>
      </c>
      <c r="K578" s="590">
        <v>42908</v>
      </c>
      <c r="L578" s="589" t="s">
        <v>71</v>
      </c>
    </row>
    <row r="579" spans="1:12" s="589" customFormat="1" x14ac:dyDescent="0.2">
      <c r="A579" s="589" t="s">
        <v>611</v>
      </c>
      <c r="B579" s="589" t="s">
        <v>687</v>
      </c>
      <c r="C579" s="589" t="s">
        <v>2995</v>
      </c>
      <c r="D579" s="589" t="s">
        <v>689</v>
      </c>
      <c r="E579" s="589" t="s">
        <v>1920</v>
      </c>
      <c r="F579" s="590">
        <v>42907</v>
      </c>
      <c r="G579" s="591">
        <v>174</v>
      </c>
      <c r="H579" s="589" t="s">
        <v>474</v>
      </c>
      <c r="I579" s="589" t="s">
        <v>682</v>
      </c>
      <c r="J579" s="600" t="s">
        <v>10818</v>
      </c>
      <c r="K579" s="590">
        <v>42908</v>
      </c>
      <c r="L579" s="589" t="s">
        <v>71</v>
      </c>
    </row>
    <row r="580" spans="1:12" s="589" customFormat="1" x14ac:dyDescent="0.2">
      <c r="A580" s="589" t="s">
        <v>611</v>
      </c>
      <c r="B580" s="589" t="s">
        <v>687</v>
      </c>
      <c r="C580" s="589" t="s">
        <v>2995</v>
      </c>
      <c r="D580" s="589" t="s">
        <v>689</v>
      </c>
      <c r="E580" s="589" t="s">
        <v>1983</v>
      </c>
      <c r="F580" s="590">
        <v>42907</v>
      </c>
      <c r="G580" s="591">
        <v>45.99</v>
      </c>
      <c r="H580" s="589" t="s">
        <v>474</v>
      </c>
      <c r="I580" s="589" t="s">
        <v>682</v>
      </c>
      <c r="J580" s="600" t="s">
        <v>10818</v>
      </c>
      <c r="K580" s="590">
        <v>42908</v>
      </c>
      <c r="L580" s="589" t="s">
        <v>71</v>
      </c>
    </row>
    <row r="581" spans="1:12" s="589" customFormat="1" x14ac:dyDescent="0.2">
      <c r="A581" s="589" t="s">
        <v>611</v>
      </c>
      <c r="B581" s="589" t="s">
        <v>687</v>
      </c>
      <c r="C581" s="589" t="s">
        <v>2995</v>
      </c>
      <c r="D581" s="589" t="s">
        <v>689</v>
      </c>
      <c r="E581" s="589" t="s">
        <v>1984</v>
      </c>
      <c r="F581" s="590">
        <v>42907</v>
      </c>
      <c r="G581" s="591">
        <v>45.99</v>
      </c>
      <c r="H581" s="589" t="s">
        <v>474</v>
      </c>
      <c r="I581" s="589" t="s">
        <v>682</v>
      </c>
      <c r="J581" s="600" t="s">
        <v>10818</v>
      </c>
      <c r="K581" s="590">
        <v>42908</v>
      </c>
      <c r="L581" s="589" t="s">
        <v>71</v>
      </c>
    </row>
    <row r="582" spans="1:12" s="589" customFormat="1" x14ac:dyDescent="0.2">
      <c r="A582" s="589" t="s">
        <v>611</v>
      </c>
      <c r="B582" s="589" t="s">
        <v>687</v>
      </c>
      <c r="C582" s="589" t="s">
        <v>2995</v>
      </c>
      <c r="D582" s="589" t="s">
        <v>689</v>
      </c>
      <c r="E582" s="589" t="s">
        <v>1985</v>
      </c>
      <c r="F582" s="590">
        <v>42907</v>
      </c>
      <c r="G582" s="591">
        <v>45.99</v>
      </c>
      <c r="H582" s="589" t="s">
        <v>474</v>
      </c>
      <c r="I582" s="589" t="s">
        <v>682</v>
      </c>
      <c r="J582" s="600" t="s">
        <v>10818</v>
      </c>
      <c r="K582" s="590">
        <v>42908</v>
      </c>
      <c r="L582" s="589" t="s">
        <v>71</v>
      </c>
    </row>
    <row r="583" spans="1:12" s="589" customFormat="1" x14ac:dyDescent="0.2">
      <c r="A583" s="589" t="s">
        <v>611</v>
      </c>
      <c r="B583" s="589" t="s">
        <v>687</v>
      </c>
      <c r="C583" s="589" t="s">
        <v>2995</v>
      </c>
      <c r="D583" s="589" t="s">
        <v>689</v>
      </c>
      <c r="E583" s="589" t="s">
        <v>1986</v>
      </c>
      <c r="F583" s="590">
        <v>42907</v>
      </c>
      <c r="G583" s="591">
        <v>183.6</v>
      </c>
      <c r="H583" s="589" t="s">
        <v>474</v>
      </c>
      <c r="I583" s="589" t="s">
        <v>682</v>
      </c>
      <c r="J583" s="600" t="s">
        <v>10818</v>
      </c>
      <c r="K583" s="590">
        <v>42908</v>
      </c>
      <c r="L583" s="589" t="s">
        <v>71</v>
      </c>
    </row>
    <row r="584" spans="1:12" s="589" customFormat="1" x14ac:dyDescent="0.2">
      <c r="A584" s="589" t="s">
        <v>611</v>
      </c>
      <c r="B584" s="589" t="s">
        <v>687</v>
      </c>
      <c r="C584" s="589" t="s">
        <v>2995</v>
      </c>
      <c r="D584" s="589" t="s">
        <v>689</v>
      </c>
      <c r="E584" s="589" t="s">
        <v>1978</v>
      </c>
      <c r="F584" s="590">
        <v>42909</v>
      </c>
      <c r="G584" s="591">
        <v>44.8</v>
      </c>
      <c r="H584" s="589" t="s">
        <v>474</v>
      </c>
      <c r="I584" s="589" t="s">
        <v>682</v>
      </c>
      <c r="J584" s="600" t="s">
        <v>10818</v>
      </c>
      <c r="K584" s="590">
        <v>42910</v>
      </c>
      <c r="L584" s="589" t="s">
        <v>71</v>
      </c>
    </row>
    <row r="585" spans="1:12" s="589" customFormat="1" x14ac:dyDescent="0.2">
      <c r="A585" s="589" t="s">
        <v>611</v>
      </c>
      <c r="B585" s="589" t="s">
        <v>687</v>
      </c>
      <c r="C585" s="589" t="s">
        <v>2995</v>
      </c>
      <c r="D585" s="589" t="s">
        <v>689</v>
      </c>
      <c r="E585" s="589" t="s">
        <v>1898</v>
      </c>
      <c r="F585" s="590">
        <v>42912</v>
      </c>
      <c r="G585" s="591">
        <v>154.97999999999999</v>
      </c>
      <c r="H585" s="589" t="s">
        <v>474</v>
      </c>
      <c r="I585" s="589" t="s">
        <v>682</v>
      </c>
      <c r="J585" s="600" t="s">
        <v>10818</v>
      </c>
      <c r="K585" s="590">
        <v>42913</v>
      </c>
      <c r="L585" s="589" t="s">
        <v>71</v>
      </c>
    </row>
    <row r="586" spans="1:12" s="589" customFormat="1" x14ac:dyDescent="0.2">
      <c r="A586" s="589" t="s">
        <v>611</v>
      </c>
      <c r="B586" s="589" t="s">
        <v>687</v>
      </c>
      <c r="C586" s="589" t="s">
        <v>2995</v>
      </c>
      <c r="D586" s="589" t="s">
        <v>689</v>
      </c>
      <c r="E586" s="589" t="s">
        <v>1900</v>
      </c>
      <c r="F586" s="590">
        <v>42912</v>
      </c>
      <c r="G586" s="591">
        <v>154.97999999999999</v>
      </c>
      <c r="H586" s="589" t="s">
        <v>474</v>
      </c>
      <c r="I586" s="589" t="s">
        <v>682</v>
      </c>
      <c r="J586" s="600" t="s">
        <v>10818</v>
      </c>
      <c r="K586" s="590">
        <v>42913</v>
      </c>
      <c r="L586" s="589" t="s">
        <v>71</v>
      </c>
    </row>
    <row r="587" spans="1:12" s="589" customFormat="1" x14ac:dyDescent="0.2">
      <c r="A587" s="589" t="s">
        <v>611</v>
      </c>
      <c r="B587" s="589" t="s">
        <v>687</v>
      </c>
      <c r="C587" s="589" t="s">
        <v>2995</v>
      </c>
      <c r="D587" s="589" t="s">
        <v>689</v>
      </c>
      <c r="E587" s="589" t="s">
        <v>1969</v>
      </c>
      <c r="F587" s="590">
        <v>42912</v>
      </c>
      <c r="G587" s="591">
        <v>250</v>
      </c>
      <c r="H587" s="589" t="s">
        <v>474</v>
      </c>
      <c r="I587" s="589" t="s">
        <v>682</v>
      </c>
      <c r="J587" s="600" t="s">
        <v>10818</v>
      </c>
      <c r="K587" s="590">
        <v>42913</v>
      </c>
      <c r="L587" s="589" t="s">
        <v>71</v>
      </c>
    </row>
    <row r="588" spans="1:12" s="589" customFormat="1" x14ac:dyDescent="0.2">
      <c r="A588" s="589" t="s">
        <v>611</v>
      </c>
      <c r="B588" s="589" t="s">
        <v>687</v>
      </c>
      <c r="C588" s="589" t="s">
        <v>2995</v>
      </c>
      <c r="D588" s="589" t="s">
        <v>689</v>
      </c>
      <c r="E588" s="589" t="s">
        <v>1970</v>
      </c>
      <c r="F588" s="590">
        <v>42912</v>
      </c>
      <c r="G588" s="591">
        <v>250</v>
      </c>
      <c r="H588" s="589" t="s">
        <v>474</v>
      </c>
      <c r="I588" s="589" t="s">
        <v>682</v>
      </c>
      <c r="J588" s="600" t="s">
        <v>10818</v>
      </c>
      <c r="K588" s="590">
        <v>42913</v>
      </c>
      <c r="L588" s="589" t="s">
        <v>71</v>
      </c>
    </row>
    <row r="589" spans="1:12" s="589" customFormat="1" x14ac:dyDescent="0.2">
      <c r="A589" s="589" t="s">
        <v>611</v>
      </c>
      <c r="B589" s="589" t="s">
        <v>687</v>
      </c>
      <c r="C589" s="589" t="s">
        <v>2995</v>
      </c>
      <c r="D589" s="589" t="s">
        <v>689</v>
      </c>
      <c r="E589" s="589" t="s">
        <v>1896</v>
      </c>
      <c r="F589" s="590">
        <v>42913</v>
      </c>
      <c r="G589" s="591">
        <v>236.66</v>
      </c>
      <c r="H589" s="589" t="s">
        <v>474</v>
      </c>
      <c r="I589" s="589" t="s">
        <v>682</v>
      </c>
      <c r="J589" s="600" t="s">
        <v>10818</v>
      </c>
      <c r="K589" s="590">
        <v>42914</v>
      </c>
      <c r="L589" s="589" t="s">
        <v>71</v>
      </c>
    </row>
    <row r="590" spans="1:12" s="589" customFormat="1" x14ac:dyDescent="0.2">
      <c r="A590" s="589" t="s">
        <v>611</v>
      </c>
      <c r="B590" s="589" t="s">
        <v>687</v>
      </c>
      <c r="C590" s="589" t="s">
        <v>2995</v>
      </c>
      <c r="D590" s="589" t="s">
        <v>689</v>
      </c>
      <c r="E590" s="589" t="s">
        <v>1967</v>
      </c>
      <c r="F590" s="590">
        <v>42913</v>
      </c>
      <c r="G590" s="591">
        <v>195.8</v>
      </c>
      <c r="H590" s="589" t="s">
        <v>474</v>
      </c>
      <c r="I590" s="589" t="s">
        <v>682</v>
      </c>
      <c r="J590" s="600" t="s">
        <v>10818</v>
      </c>
      <c r="K590" s="590">
        <v>42914</v>
      </c>
      <c r="L590" s="589" t="s">
        <v>71</v>
      </c>
    </row>
    <row r="591" spans="1:12" s="589" customFormat="1" x14ac:dyDescent="0.2">
      <c r="A591" s="589" t="s">
        <v>611</v>
      </c>
      <c r="B591" s="589" t="s">
        <v>687</v>
      </c>
      <c r="C591" s="589" t="s">
        <v>2995</v>
      </c>
      <c r="D591" s="589" t="s">
        <v>689</v>
      </c>
      <c r="E591" s="589" t="s">
        <v>1894</v>
      </c>
      <c r="F591" s="590">
        <v>42914</v>
      </c>
      <c r="G591" s="591">
        <v>353.72</v>
      </c>
      <c r="H591" s="589" t="s">
        <v>474</v>
      </c>
      <c r="I591" s="589" t="s">
        <v>682</v>
      </c>
      <c r="J591" s="600" t="s">
        <v>10818</v>
      </c>
      <c r="K591" s="590">
        <v>42915</v>
      </c>
      <c r="L591" s="589" t="s">
        <v>71</v>
      </c>
    </row>
    <row r="592" spans="1:12" s="589" customFormat="1" x14ac:dyDescent="0.2">
      <c r="A592" s="589" t="s">
        <v>611</v>
      </c>
      <c r="B592" s="589" t="s">
        <v>687</v>
      </c>
      <c r="C592" s="589" t="s">
        <v>2995</v>
      </c>
      <c r="D592" s="589" t="s">
        <v>689</v>
      </c>
      <c r="E592" s="589" t="s">
        <v>1884</v>
      </c>
      <c r="F592" s="590">
        <v>42915</v>
      </c>
      <c r="G592" s="591">
        <v>289.99</v>
      </c>
      <c r="H592" s="589" t="s">
        <v>474</v>
      </c>
      <c r="I592" s="589" t="s">
        <v>682</v>
      </c>
      <c r="J592" s="600" t="s">
        <v>10818</v>
      </c>
      <c r="K592" s="590">
        <v>42916</v>
      </c>
      <c r="L592" s="589" t="s">
        <v>71</v>
      </c>
    </row>
    <row r="593" spans="1:12" s="589" customFormat="1" x14ac:dyDescent="0.2">
      <c r="A593" s="589" t="s">
        <v>611</v>
      </c>
      <c r="B593" s="589" t="s">
        <v>687</v>
      </c>
      <c r="C593" s="589" t="s">
        <v>2995</v>
      </c>
      <c r="D593" s="589" t="s">
        <v>689</v>
      </c>
      <c r="E593" s="589" t="s">
        <v>1886</v>
      </c>
      <c r="F593" s="590">
        <v>42915</v>
      </c>
      <c r="G593" s="591">
        <v>220.84</v>
      </c>
      <c r="H593" s="589" t="s">
        <v>474</v>
      </c>
      <c r="I593" s="589" t="s">
        <v>682</v>
      </c>
      <c r="J593" s="600" t="s">
        <v>10818</v>
      </c>
      <c r="K593" s="590">
        <v>42916</v>
      </c>
      <c r="L593" s="589" t="s">
        <v>71</v>
      </c>
    </row>
    <row r="594" spans="1:12" s="589" customFormat="1" x14ac:dyDescent="0.2">
      <c r="A594" s="589" t="s">
        <v>611</v>
      </c>
      <c r="B594" s="589" t="s">
        <v>687</v>
      </c>
      <c r="C594" s="589" t="s">
        <v>2995</v>
      </c>
      <c r="D594" s="589" t="s">
        <v>689</v>
      </c>
      <c r="E594" s="589" t="s">
        <v>1889</v>
      </c>
      <c r="F594" s="590">
        <v>42915</v>
      </c>
      <c r="G594" s="591">
        <v>58.99</v>
      </c>
      <c r="H594" s="589" t="s">
        <v>474</v>
      </c>
      <c r="I594" s="589" t="s">
        <v>682</v>
      </c>
      <c r="J594" s="600" t="s">
        <v>10818</v>
      </c>
      <c r="K594" s="590">
        <v>42916</v>
      </c>
      <c r="L594" s="589" t="s">
        <v>71</v>
      </c>
    </row>
    <row r="595" spans="1:12" s="589" customFormat="1" x14ac:dyDescent="0.2">
      <c r="A595" s="589" t="s">
        <v>611</v>
      </c>
      <c r="B595" s="589" t="s">
        <v>687</v>
      </c>
      <c r="C595" s="589" t="s">
        <v>2995</v>
      </c>
      <c r="D595" s="589" t="s">
        <v>689</v>
      </c>
      <c r="E595" s="589" t="s">
        <v>1959</v>
      </c>
      <c r="F595" s="590">
        <v>42915</v>
      </c>
      <c r="G595" s="591">
        <v>97.9</v>
      </c>
      <c r="H595" s="589" t="s">
        <v>474</v>
      </c>
      <c r="I595" s="589" t="s">
        <v>682</v>
      </c>
      <c r="J595" s="600" t="s">
        <v>10818</v>
      </c>
      <c r="K595" s="590">
        <v>42916</v>
      </c>
      <c r="L595" s="589" t="s">
        <v>71</v>
      </c>
    </row>
    <row r="596" spans="1:12" s="589" customFormat="1" x14ac:dyDescent="0.2">
      <c r="A596" s="589" t="s">
        <v>611</v>
      </c>
      <c r="B596" s="589" t="s">
        <v>687</v>
      </c>
      <c r="C596" s="589" t="s">
        <v>2995</v>
      </c>
      <c r="D596" s="589" t="s">
        <v>689</v>
      </c>
      <c r="E596" s="589" t="s">
        <v>1962</v>
      </c>
      <c r="F596" s="590">
        <v>42915</v>
      </c>
      <c r="G596" s="591">
        <v>41.99</v>
      </c>
      <c r="H596" s="589" t="s">
        <v>474</v>
      </c>
      <c r="I596" s="589" t="s">
        <v>682</v>
      </c>
      <c r="J596" s="600" t="s">
        <v>10818</v>
      </c>
      <c r="K596" s="590">
        <v>42916</v>
      </c>
      <c r="L596" s="589" t="s">
        <v>71</v>
      </c>
    </row>
    <row r="597" spans="1:12" s="589" customFormat="1" x14ac:dyDescent="0.2">
      <c r="A597" s="589" t="s">
        <v>611</v>
      </c>
      <c r="B597" s="589" t="s">
        <v>687</v>
      </c>
      <c r="C597" s="589" t="s">
        <v>2995</v>
      </c>
      <c r="D597" s="589" t="s">
        <v>689</v>
      </c>
      <c r="E597" s="589" t="s">
        <v>2685</v>
      </c>
      <c r="F597" s="590">
        <v>42895</v>
      </c>
      <c r="G597" s="591">
        <v>294.83</v>
      </c>
      <c r="H597" s="589" t="s">
        <v>474</v>
      </c>
      <c r="I597" s="589" t="s">
        <v>682</v>
      </c>
      <c r="J597" s="600" t="s">
        <v>10818</v>
      </c>
      <c r="K597" s="590">
        <v>42898</v>
      </c>
      <c r="L597" s="589" t="s">
        <v>4</v>
      </c>
    </row>
    <row r="598" spans="1:12" s="589" customFormat="1" x14ac:dyDescent="0.2">
      <c r="A598" s="589" t="s">
        <v>611</v>
      </c>
      <c r="B598" s="589" t="s">
        <v>687</v>
      </c>
      <c r="C598" s="589" t="s">
        <v>2995</v>
      </c>
      <c r="D598" s="589" t="s">
        <v>689</v>
      </c>
      <c r="E598" s="589" t="s">
        <v>2008</v>
      </c>
      <c r="F598" s="590">
        <v>42898</v>
      </c>
      <c r="G598" s="591">
        <v>82.95</v>
      </c>
      <c r="H598" s="589" t="s">
        <v>474</v>
      </c>
      <c r="I598" s="589" t="s">
        <v>682</v>
      </c>
      <c r="J598" s="600" t="s">
        <v>10818</v>
      </c>
      <c r="K598" s="590">
        <v>42899</v>
      </c>
      <c r="L598" s="589" t="s">
        <v>4</v>
      </c>
    </row>
    <row r="599" spans="1:12" s="589" customFormat="1" x14ac:dyDescent="0.2">
      <c r="A599" s="589" t="s">
        <v>611</v>
      </c>
      <c r="B599" s="589" t="s">
        <v>687</v>
      </c>
      <c r="C599" s="589" t="s">
        <v>2995</v>
      </c>
      <c r="D599" s="589" t="s">
        <v>689</v>
      </c>
      <c r="E599" s="589" t="s">
        <v>2010</v>
      </c>
      <c r="F599" s="590">
        <v>42898</v>
      </c>
      <c r="G599" s="591">
        <v>97.85</v>
      </c>
      <c r="H599" s="589" t="s">
        <v>474</v>
      </c>
      <c r="I599" s="589" t="s">
        <v>682</v>
      </c>
      <c r="J599" s="600" t="s">
        <v>10818</v>
      </c>
      <c r="K599" s="590">
        <v>42899</v>
      </c>
      <c r="L599" s="589" t="s">
        <v>4</v>
      </c>
    </row>
    <row r="600" spans="1:12" s="589" customFormat="1" x14ac:dyDescent="0.2">
      <c r="A600" s="589" t="s">
        <v>611</v>
      </c>
      <c r="B600" s="589" t="s">
        <v>687</v>
      </c>
      <c r="C600" s="589" t="s">
        <v>2995</v>
      </c>
      <c r="D600" s="589" t="s">
        <v>689</v>
      </c>
      <c r="E600" s="589" t="s">
        <v>2007</v>
      </c>
      <c r="F600" s="590">
        <v>42899</v>
      </c>
      <c r="G600" s="591">
        <v>21.95</v>
      </c>
      <c r="H600" s="589" t="s">
        <v>474</v>
      </c>
      <c r="I600" s="589" t="s">
        <v>682</v>
      </c>
      <c r="J600" s="600" t="s">
        <v>10818</v>
      </c>
      <c r="K600" s="590">
        <v>42900</v>
      </c>
      <c r="L600" s="589" t="s">
        <v>4</v>
      </c>
    </row>
    <row r="601" spans="1:12" s="589" customFormat="1" x14ac:dyDescent="0.2">
      <c r="A601" s="589" t="s">
        <v>611</v>
      </c>
      <c r="B601" s="589" t="s">
        <v>687</v>
      </c>
      <c r="C601" s="589" t="s">
        <v>2995</v>
      </c>
      <c r="D601" s="589" t="s">
        <v>689</v>
      </c>
      <c r="E601" s="589" t="s">
        <v>2287</v>
      </c>
      <c r="F601" s="590">
        <v>42916</v>
      </c>
      <c r="G601" s="591">
        <v>1495.65</v>
      </c>
      <c r="H601" s="589" t="s">
        <v>474</v>
      </c>
      <c r="I601" s="589" t="s">
        <v>682</v>
      </c>
      <c r="J601" s="600" t="s">
        <v>10818</v>
      </c>
      <c r="K601" s="590">
        <v>42917</v>
      </c>
      <c r="L601" s="589" t="s">
        <v>71</v>
      </c>
    </row>
    <row r="602" spans="1:12" s="589" customFormat="1" x14ac:dyDescent="0.2">
      <c r="A602" s="589" t="s">
        <v>611</v>
      </c>
      <c r="B602" s="589" t="s">
        <v>687</v>
      </c>
      <c r="C602" s="589" t="s">
        <v>2995</v>
      </c>
      <c r="D602" s="589" t="s">
        <v>689</v>
      </c>
      <c r="E602" s="589" t="s">
        <v>2344</v>
      </c>
      <c r="F602" s="590">
        <v>42916</v>
      </c>
      <c r="G602" s="591">
        <v>181.96</v>
      </c>
      <c r="H602" s="589" t="s">
        <v>474</v>
      </c>
      <c r="I602" s="589" t="s">
        <v>682</v>
      </c>
      <c r="J602" s="600" t="s">
        <v>10818</v>
      </c>
      <c r="K602" s="590">
        <v>42917</v>
      </c>
      <c r="L602" s="589" t="s">
        <v>71</v>
      </c>
    </row>
    <row r="603" spans="1:12" s="589" customFormat="1" x14ac:dyDescent="0.2">
      <c r="A603" s="589" t="s">
        <v>611</v>
      </c>
      <c r="B603" s="589" t="s">
        <v>687</v>
      </c>
      <c r="C603" s="589" t="s">
        <v>2995</v>
      </c>
      <c r="D603" s="589" t="s">
        <v>689</v>
      </c>
      <c r="E603" s="589" t="s">
        <v>2345</v>
      </c>
      <c r="F603" s="590">
        <v>42916</v>
      </c>
      <c r="G603" s="591">
        <v>173.62</v>
      </c>
      <c r="H603" s="589" t="s">
        <v>474</v>
      </c>
      <c r="I603" s="589" t="s">
        <v>682</v>
      </c>
      <c r="J603" s="600" t="s">
        <v>10818</v>
      </c>
      <c r="K603" s="590">
        <v>42917</v>
      </c>
      <c r="L603" s="589" t="s">
        <v>71</v>
      </c>
    </row>
    <row r="604" spans="1:12" s="589" customFormat="1" x14ac:dyDescent="0.2">
      <c r="A604" s="589" t="s">
        <v>611</v>
      </c>
      <c r="B604" s="589" t="s">
        <v>687</v>
      </c>
      <c r="C604" s="589" t="s">
        <v>2995</v>
      </c>
      <c r="D604" s="589" t="s">
        <v>689</v>
      </c>
      <c r="E604" s="589" t="s">
        <v>2346</v>
      </c>
      <c r="F604" s="590">
        <v>42916</v>
      </c>
      <c r="G604" s="591">
        <v>86.81</v>
      </c>
      <c r="H604" s="589" t="s">
        <v>474</v>
      </c>
      <c r="I604" s="589" t="s">
        <v>682</v>
      </c>
      <c r="J604" s="600" t="s">
        <v>10818</v>
      </c>
      <c r="K604" s="590">
        <v>42917</v>
      </c>
      <c r="L604" s="589" t="s">
        <v>71</v>
      </c>
    </row>
    <row r="605" spans="1:12" s="589" customFormat="1" x14ac:dyDescent="0.2">
      <c r="A605" s="589" t="s">
        <v>611</v>
      </c>
      <c r="B605" s="589" t="s">
        <v>687</v>
      </c>
      <c r="C605" s="589" t="s">
        <v>2995</v>
      </c>
      <c r="D605" s="589" t="s">
        <v>689</v>
      </c>
      <c r="E605" s="589" t="s">
        <v>2341</v>
      </c>
      <c r="F605" s="590">
        <v>42919</v>
      </c>
      <c r="G605" s="591">
        <v>23.5</v>
      </c>
      <c r="H605" s="589" t="s">
        <v>474</v>
      </c>
      <c r="I605" s="589" t="s">
        <v>682</v>
      </c>
      <c r="J605" s="600" t="s">
        <v>10818</v>
      </c>
      <c r="K605" s="590">
        <v>42920</v>
      </c>
      <c r="L605" s="589" t="s">
        <v>71</v>
      </c>
    </row>
    <row r="606" spans="1:12" s="589" customFormat="1" x14ac:dyDescent="0.2">
      <c r="A606" s="589" t="s">
        <v>611</v>
      </c>
      <c r="B606" s="589" t="s">
        <v>687</v>
      </c>
      <c r="C606" s="589" t="s">
        <v>2995</v>
      </c>
      <c r="D606" s="589" t="s">
        <v>689</v>
      </c>
      <c r="E606" s="589" t="s">
        <v>2343</v>
      </c>
      <c r="F606" s="590">
        <v>42919</v>
      </c>
      <c r="G606" s="591">
        <v>23.5</v>
      </c>
      <c r="H606" s="589" t="s">
        <v>474</v>
      </c>
      <c r="I606" s="589" t="s">
        <v>682</v>
      </c>
      <c r="J606" s="600" t="s">
        <v>10818</v>
      </c>
      <c r="K606" s="590">
        <v>42920</v>
      </c>
      <c r="L606" s="589" t="s">
        <v>71</v>
      </c>
    </row>
    <row r="607" spans="1:12" s="589" customFormat="1" x14ac:dyDescent="0.2">
      <c r="A607" s="589" t="s">
        <v>611</v>
      </c>
      <c r="B607" s="589" t="s">
        <v>687</v>
      </c>
      <c r="C607" s="589" t="s">
        <v>2995</v>
      </c>
      <c r="D607" s="589" t="s">
        <v>689</v>
      </c>
      <c r="E607" s="589" t="s">
        <v>2289</v>
      </c>
      <c r="F607" s="590">
        <v>42878</v>
      </c>
      <c r="G607" s="591">
        <v>74.989999999999995</v>
      </c>
      <c r="H607" s="589" t="s">
        <v>474</v>
      </c>
      <c r="I607" s="589" t="s">
        <v>682</v>
      </c>
      <c r="J607" s="600" t="s">
        <v>10818</v>
      </c>
      <c r="K607" s="590">
        <v>42921</v>
      </c>
      <c r="L607" s="589" t="s">
        <v>71</v>
      </c>
    </row>
    <row r="608" spans="1:12" s="589" customFormat="1" x14ac:dyDescent="0.2">
      <c r="A608" s="589" t="s">
        <v>611</v>
      </c>
      <c r="B608" s="589" t="s">
        <v>687</v>
      </c>
      <c r="C608" s="589" t="s">
        <v>2995</v>
      </c>
      <c r="D608" s="589" t="s">
        <v>689</v>
      </c>
      <c r="E608" s="589" t="s">
        <v>2355</v>
      </c>
      <c r="F608" s="590">
        <v>42878</v>
      </c>
      <c r="G608" s="591">
        <v>232</v>
      </c>
      <c r="H608" s="589" t="s">
        <v>474</v>
      </c>
      <c r="I608" s="589" t="s">
        <v>682</v>
      </c>
      <c r="J608" s="600" t="s">
        <v>10818</v>
      </c>
      <c r="K608" s="590">
        <v>42921</v>
      </c>
      <c r="L608" s="589" t="s">
        <v>71</v>
      </c>
    </row>
    <row r="609" spans="1:12" s="589" customFormat="1" x14ac:dyDescent="0.2">
      <c r="A609" s="589" t="s">
        <v>611</v>
      </c>
      <c r="B609" s="589" t="s">
        <v>687</v>
      </c>
      <c r="C609" s="589" t="s">
        <v>2995</v>
      </c>
      <c r="D609" s="589" t="s">
        <v>689</v>
      </c>
      <c r="E609" s="589" t="s">
        <v>2357</v>
      </c>
      <c r="F609" s="590">
        <v>42878</v>
      </c>
      <c r="G609" s="591">
        <v>232</v>
      </c>
      <c r="H609" s="589" t="s">
        <v>474</v>
      </c>
      <c r="I609" s="589" t="s">
        <v>682</v>
      </c>
      <c r="J609" s="600" t="s">
        <v>10818</v>
      </c>
      <c r="K609" s="590">
        <v>42921</v>
      </c>
      <c r="L609" s="589" t="s">
        <v>71</v>
      </c>
    </row>
    <row r="610" spans="1:12" s="589" customFormat="1" x14ac:dyDescent="0.2">
      <c r="A610" s="589" t="s">
        <v>611</v>
      </c>
      <c r="B610" s="589" t="s">
        <v>687</v>
      </c>
      <c r="C610" s="589" t="s">
        <v>2995</v>
      </c>
      <c r="D610" s="589" t="s">
        <v>689</v>
      </c>
      <c r="E610" s="589" t="s">
        <v>2365</v>
      </c>
      <c r="F610" s="590">
        <v>42877</v>
      </c>
      <c r="G610" s="591">
        <v>105</v>
      </c>
      <c r="H610" s="589" t="s">
        <v>474</v>
      </c>
      <c r="I610" s="589" t="s">
        <v>682</v>
      </c>
      <c r="J610" s="600" t="s">
        <v>10818</v>
      </c>
      <c r="K610" s="590">
        <v>42921</v>
      </c>
      <c r="L610" s="589" t="s">
        <v>71</v>
      </c>
    </row>
    <row r="611" spans="1:12" s="589" customFormat="1" x14ac:dyDescent="0.2">
      <c r="A611" s="589" t="s">
        <v>611</v>
      </c>
      <c r="B611" s="589" t="s">
        <v>687</v>
      </c>
      <c r="C611" s="589" t="s">
        <v>2995</v>
      </c>
      <c r="D611" s="589" t="s">
        <v>689</v>
      </c>
      <c r="E611" s="589" t="s">
        <v>2367</v>
      </c>
      <c r="F611" s="590">
        <v>42877</v>
      </c>
      <c r="G611" s="591">
        <v>82.95</v>
      </c>
      <c r="H611" s="589" t="s">
        <v>474</v>
      </c>
      <c r="I611" s="589" t="s">
        <v>682</v>
      </c>
      <c r="J611" s="600" t="s">
        <v>10818</v>
      </c>
      <c r="K611" s="590">
        <v>42921</v>
      </c>
      <c r="L611" s="589" t="s">
        <v>71</v>
      </c>
    </row>
    <row r="612" spans="1:12" s="589" customFormat="1" x14ac:dyDescent="0.2">
      <c r="A612" s="589" t="s">
        <v>611</v>
      </c>
      <c r="B612" s="589" t="s">
        <v>687</v>
      </c>
      <c r="C612" s="589" t="s">
        <v>2995</v>
      </c>
      <c r="D612" s="589" t="s">
        <v>689</v>
      </c>
      <c r="E612" s="589" t="s">
        <v>2368</v>
      </c>
      <c r="F612" s="590">
        <v>42877</v>
      </c>
      <c r="G612" s="591">
        <v>82.95</v>
      </c>
      <c r="H612" s="589" t="s">
        <v>474</v>
      </c>
      <c r="I612" s="589" t="s">
        <v>682</v>
      </c>
      <c r="J612" s="600" t="s">
        <v>10818</v>
      </c>
      <c r="K612" s="590">
        <v>42921</v>
      </c>
      <c r="L612" s="589" t="s">
        <v>71</v>
      </c>
    </row>
    <row r="613" spans="1:12" s="589" customFormat="1" x14ac:dyDescent="0.2">
      <c r="A613" s="589" t="s">
        <v>611</v>
      </c>
      <c r="B613" s="589" t="s">
        <v>687</v>
      </c>
      <c r="C613" s="589" t="s">
        <v>2995</v>
      </c>
      <c r="D613" s="589" t="s">
        <v>689</v>
      </c>
      <c r="E613" s="589" t="s">
        <v>2369</v>
      </c>
      <c r="F613" s="590">
        <v>42877</v>
      </c>
      <c r="G613" s="591">
        <v>386</v>
      </c>
      <c r="H613" s="589" t="s">
        <v>474</v>
      </c>
      <c r="I613" s="589" t="s">
        <v>682</v>
      </c>
      <c r="J613" s="600" t="s">
        <v>10818</v>
      </c>
      <c r="K613" s="590">
        <v>42921</v>
      </c>
      <c r="L613" s="589" t="s">
        <v>71</v>
      </c>
    </row>
    <row r="614" spans="1:12" s="589" customFormat="1" x14ac:dyDescent="0.2">
      <c r="A614" s="589" t="s">
        <v>611</v>
      </c>
      <c r="B614" s="589" t="s">
        <v>687</v>
      </c>
      <c r="C614" s="589" t="s">
        <v>2995</v>
      </c>
      <c r="D614" s="589" t="s">
        <v>689</v>
      </c>
      <c r="E614" s="589" t="s">
        <v>2370</v>
      </c>
      <c r="F614" s="590">
        <v>42874</v>
      </c>
      <c r="G614" s="591">
        <v>33.65</v>
      </c>
      <c r="H614" s="589" t="s">
        <v>474</v>
      </c>
      <c r="I614" s="589" t="s">
        <v>682</v>
      </c>
      <c r="J614" s="600" t="s">
        <v>10818</v>
      </c>
      <c r="K614" s="590">
        <v>42921</v>
      </c>
      <c r="L614" s="589" t="s">
        <v>71</v>
      </c>
    </row>
    <row r="615" spans="1:12" s="589" customFormat="1" x14ac:dyDescent="0.2">
      <c r="A615" s="589" t="s">
        <v>611</v>
      </c>
      <c r="B615" s="589" t="s">
        <v>687</v>
      </c>
      <c r="C615" s="589" t="s">
        <v>2995</v>
      </c>
      <c r="D615" s="589" t="s">
        <v>689</v>
      </c>
      <c r="E615" s="589" t="s">
        <v>2373</v>
      </c>
      <c r="F615" s="590">
        <v>42874</v>
      </c>
      <c r="G615" s="591">
        <v>95</v>
      </c>
      <c r="H615" s="589" t="s">
        <v>474</v>
      </c>
      <c r="I615" s="589" t="s">
        <v>682</v>
      </c>
      <c r="J615" s="600" t="s">
        <v>10818</v>
      </c>
      <c r="K615" s="590">
        <v>42921</v>
      </c>
      <c r="L615" s="589" t="s">
        <v>71</v>
      </c>
    </row>
    <row r="616" spans="1:12" s="589" customFormat="1" x14ac:dyDescent="0.2">
      <c r="A616" s="589" t="s">
        <v>611</v>
      </c>
      <c r="B616" s="589" t="s">
        <v>687</v>
      </c>
      <c r="C616" s="589" t="s">
        <v>2995</v>
      </c>
      <c r="D616" s="589" t="s">
        <v>689</v>
      </c>
      <c r="E616" s="589" t="s">
        <v>2131</v>
      </c>
      <c r="F616" s="590">
        <v>42927</v>
      </c>
      <c r="G616" s="591">
        <v>-386</v>
      </c>
      <c r="H616" s="589" t="s">
        <v>474</v>
      </c>
      <c r="I616" s="589" t="s">
        <v>682</v>
      </c>
      <c r="J616" s="600" t="s">
        <v>10818</v>
      </c>
      <c r="K616" s="590">
        <v>42928</v>
      </c>
      <c r="L616" s="589" t="s">
        <v>71</v>
      </c>
    </row>
    <row r="617" spans="1:12" s="589" customFormat="1" x14ac:dyDescent="0.2">
      <c r="A617" s="589" t="s">
        <v>611</v>
      </c>
      <c r="B617" s="589" t="s">
        <v>687</v>
      </c>
      <c r="C617" s="589" t="s">
        <v>2995</v>
      </c>
      <c r="D617" s="589" t="s">
        <v>689</v>
      </c>
      <c r="E617" s="589" t="s">
        <v>2133</v>
      </c>
      <c r="F617" s="590">
        <v>42927</v>
      </c>
      <c r="G617" s="591">
        <v>-386</v>
      </c>
      <c r="H617" s="589" t="s">
        <v>474</v>
      </c>
      <c r="I617" s="589" t="s">
        <v>682</v>
      </c>
      <c r="J617" s="600" t="s">
        <v>10818</v>
      </c>
      <c r="K617" s="590">
        <v>42928</v>
      </c>
      <c r="L617" s="589" t="s">
        <v>71</v>
      </c>
    </row>
    <row r="618" spans="1:12" s="589" customFormat="1" x14ac:dyDescent="0.2">
      <c r="A618" s="589" t="s">
        <v>611</v>
      </c>
      <c r="B618" s="589" t="s">
        <v>687</v>
      </c>
      <c r="C618" s="589" t="s">
        <v>2995</v>
      </c>
      <c r="D618" s="589" t="s">
        <v>689</v>
      </c>
      <c r="E618" s="589" t="s">
        <v>2258</v>
      </c>
      <c r="F618" s="590">
        <v>42928</v>
      </c>
      <c r="G618" s="591">
        <v>80.569999999999993</v>
      </c>
      <c r="H618" s="589" t="s">
        <v>474</v>
      </c>
      <c r="I618" s="589" t="s">
        <v>682</v>
      </c>
      <c r="J618" s="600" t="s">
        <v>10818</v>
      </c>
      <c r="K618" s="590">
        <v>42929</v>
      </c>
      <c r="L618" s="589" t="s">
        <v>71</v>
      </c>
    </row>
    <row r="619" spans="1:12" s="589" customFormat="1" x14ac:dyDescent="0.2">
      <c r="A619" s="589" t="s">
        <v>611</v>
      </c>
      <c r="B619" s="589" t="s">
        <v>687</v>
      </c>
      <c r="C619" s="589" t="s">
        <v>2995</v>
      </c>
      <c r="D619" s="589" t="s">
        <v>689</v>
      </c>
      <c r="E619" s="589" t="s">
        <v>2260</v>
      </c>
      <c r="F619" s="590">
        <v>42928</v>
      </c>
      <c r="G619" s="591">
        <v>86.69</v>
      </c>
      <c r="H619" s="589" t="s">
        <v>474</v>
      </c>
      <c r="I619" s="589" t="s">
        <v>682</v>
      </c>
      <c r="J619" s="600" t="s">
        <v>10818</v>
      </c>
      <c r="K619" s="590">
        <v>42929</v>
      </c>
      <c r="L619" s="589" t="s">
        <v>71</v>
      </c>
    </row>
    <row r="620" spans="1:12" s="589" customFormat="1" x14ac:dyDescent="0.2">
      <c r="A620" s="589" t="s">
        <v>611</v>
      </c>
      <c r="B620" s="589" t="s">
        <v>687</v>
      </c>
      <c r="C620" s="589" t="s">
        <v>2995</v>
      </c>
      <c r="D620" s="589" t="s">
        <v>689</v>
      </c>
      <c r="E620" s="589" t="s">
        <v>2321</v>
      </c>
      <c r="F620" s="590">
        <v>42928</v>
      </c>
      <c r="G620" s="591">
        <v>149.5</v>
      </c>
      <c r="H620" s="589" t="s">
        <v>474</v>
      </c>
      <c r="I620" s="589" t="s">
        <v>682</v>
      </c>
      <c r="J620" s="600" t="s">
        <v>10818</v>
      </c>
      <c r="K620" s="590">
        <v>42929</v>
      </c>
      <c r="L620" s="589" t="s">
        <v>71</v>
      </c>
    </row>
    <row r="621" spans="1:12" s="589" customFormat="1" x14ac:dyDescent="0.2">
      <c r="A621" s="589" t="s">
        <v>611</v>
      </c>
      <c r="B621" s="589" t="s">
        <v>687</v>
      </c>
      <c r="C621" s="589" t="s">
        <v>2995</v>
      </c>
      <c r="D621" s="589" t="s">
        <v>689</v>
      </c>
      <c r="E621" s="589" t="s">
        <v>2316</v>
      </c>
      <c r="F621" s="590">
        <v>42930</v>
      </c>
      <c r="G621" s="591">
        <v>260</v>
      </c>
      <c r="H621" s="589" t="s">
        <v>474</v>
      </c>
      <c r="I621" s="589" t="s">
        <v>682</v>
      </c>
      <c r="J621" s="600" t="s">
        <v>10818</v>
      </c>
      <c r="K621" s="590">
        <v>42931</v>
      </c>
      <c r="L621" s="589" t="s">
        <v>71</v>
      </c>
    </row>
    <row r="622" spans="1:12" s="589" customFormat="1" x14ac:dyDescent="0.2">
      <c r="A622" s="589" t="s">
        <v>611</v>
      </c>
      <c r="B622" s="589" t="s">
        <v>687</v>
      </c>
      <c r="C622" s="589" t="s">
        <v>2995</v>
      </c>
      <c r="D622" s="589" t="s">
        <v>689</v>
      </c>
      <c r="E622" s="589" t="s">
        <v>2248</v>
      </c>
      <c r="F622" s="590">
        <v>42933</v>
      </c>
      <c r="G622" s="591">
        <v>90.29</v>
      </c>
      <c r="H622" s="589" t="s">
        <v>474</v>
      </c>
      <c r="I622" s="589" t="s">
        <v>682</v>
      </c>
      <c r="J622" s="600" t="s">
        <v>10818</v>
      </c>
      <c r="K622" s="590">
        <v>42934</v>
      </c>
      <c r="L622" s="589" t="s">
        <v>71</v>
      </c>
    </row>
    <row r="623" spans="1:12" s="589" customFormat="1" x14ac:dyDescent="0.2">
      <c r="A623" s="589" t="s">
        <v>611</v>
      </c>
      <c r="B623" s="589" t="s">
        <v>687</v>
      </c>
      <c r="C623" s="589" t="s">
        <v>2995</v>
      </c>
      <c r="D623" s="589" t="s">
        <v>689</v>
      </c>
      <c r="E623" s="589" t="s">
        <v>2250</v>
      </c>
      <c r="F623" s="590">
        <v>42933</v>
      </c>
      <c r="G623" s="591">
        <v>91.92</v>
      </c>
      <c r="H623" s="589" t="s">
        <v>474</v>
      </c>
      <c r="I623" s="589" t="s">
        <v>682</v>
      </c>
      <c r="J623" s="600" t="s">
        <v>10818</v>
      </c>
      <c r="K623" s="590">
        <v>42934</v>
      </c>
      <c r="L623" s="589" t="s">
        <v>71</v>
      </c>
    </row>
    <row r="624" spans="1:12" s="589" customFormat="1" x14ac:dyDescent="0.2">
      <c r="A624" s="589" t="s">
        <v>611</v>
      </c>
      <c r="B624" s="589" t="s">
        <v>687</v>
      </c>
      <c r="C624" s="589" t="s">
        <v>2995</v>
      </c>
      <c r="D624" s="589" t="s">
        <v>689</v>
      </c>
      <c r="E624" s="589" t="s">
        <v>2311</v>
      </c>
      <c r="F624" s="590">
        <v>42933</v>
      </c>
      <c r="G624" s="591">
        <v>100</v>
      </c>
      <c r="H624" s="589" t="s">
        <v>474</v>
      </c>
      <c r="I624" s="589" t="s">
        <v>682</v>
      </c>
      <c r="J624" s="600" t="s">
        <v>10818</v>
      </c>
      <c r="K624" s="590">
        <v>42934</v>
      </c>
      <c r="L624" s="589" t="s">
        <v>71</v>
      </c>
    </row>
    <row r="625" spans="1:12" s="589" customFormat="1" x14ac:dyDescent="0.2">
      <c r="A625" s="589" t="s">
        <v>611</v>
      </c>
      <c r="B625" s="589" t="s">
        <v>687</v>
      </c>
      <c r="C625" s="589" t="s">
        <v>2995</v>
      </c>
      <c r="D625" s="589" t="s">
        <v>689</v>
      </c>
      <c r="E625" s="589" t="s">
        <v>2313</v>
      </c>
      <c r="F625" s="590">
        <v>42933</v>
      </c>
      <c r="G625" s="591">
        <v>322.77</v>
      </c>
      <c r="H625" s="589" t="s">
        <v>474</v>
      </c>
      <c r="I625" s="589" t="s">
        <v>682</v>
      </c>
      <c r="J625" s="600" t="s">
        <v>10818</v>
      </c>
      <c r="K625" s="590">
        <v>42934</v>
      </c>
      <c r="L625" s="589" t="s">
        <v>71</v>
      </c>
    </row>
    <row r="626" spans="1:12" s="589" customFormat="1" x14ac:dyDescent="0.2">
      <c r="A626" s="589" t="s">
        <v>611</v>
      </c>
      <c r="B626" s="589" t="s">
        <v>687</v>
      </c>
      <c r="C626" s="589" t="s">
        <v>2995</v>
      </c>
      <c r="D626" s="589" t="s">
        <v>689</v>
      </c>
      <c r="E626" s="589" t="s">
        <v>2314</v>
      </c>
      <c r="F626" s="590">
        <v>42933</v>
      </c>
      <c r="G626" s="591">
        <v>100</v>
      </c>
      <c r="H626" s="589" t="s">
        <v>474</v>
      </c>
      <c r="I626" s="589" t="s">
        <v>682</v>
      </c>
      <c r="J626" s="600" t="s">
        <v>10818</v>
      </c>
      <c r="K626" s="590">
        <v>42934</v>
      </c>
      <c r="L626" s="589" t="s">
        <v>71</v>
      </c>
    </row>
    <row r="627" spans="1:12" s="589" customFormat="1" x14ac:dyDescent="0.2">
      <c r="A627" s="589" t="s">
        <v>611</v>
      </c>
      <c r="B627" s="589" t="s">
        <v>687</v>
      </c>
      <c r="C627" s="589" t="s">
        <v>2995</v>
      </c>
      <c r="D627" s="589" t="s">
        <v>689</v>
      </c>
      <c r="E627" s="589" t="s">
        <v>2229</v>
      </c>
      <c r="F627" s="590">
        <v>42934</v>
      </c>
      <c r="G627" s="591">
        <v>80.8</v>
      </c>
      <c r="H627" s="589" t="s">
        <v>474</v>
      </c>
      <c r="I627" s="589" t="s">
        <v>682</v>
      </c>
      <c r="J627" s="600" t="s">
        <v>10818</v>
      </c>
      <c r="K627" s="590">
        <v>42935</v>
      </c>
      <c r="L627" s="589" t="s">
        <v>71</v>
      </c>
    </row>
    <row r="628" spans="1:12" s="589" customFormat="1" x14ac:dyDescent="0.2">
      <c r="A628" s="589" t="s">
        <v>611</v>
      </c>
      <c r="B628" s="589" t="s">
        <v>687</v>
      </c>
      <c r="C628" s="589" t="s">
        <v>2995</v>
      </c>
      <c r="D628" s="589" t="s">
        <v>689</v>
      </c>
      <c r="E628" s="589" t="s">
        <v>2231</v>
      </c>
      <c r="F628" s="590">
        <v>42934</v>
      </c>
      <c r="G628" s="591">
        <v>64.599999999999994</v>
      </c>
      <c r="H628" s="589" t="s">
        <v>474</v>
      </c>
      <c r="I628" s="589" t="s">
        <v>682</v>
      </c>
      <c r="J628" s="600" t="s">
        <v>10818</v>
      </c>
      <c r="K628" s="590">
        <v>42935</v>
      </c>
      <c r="L628" s="589" t="s">
        <v>71</v>
      </c>
    </row>
    <row r="629" spans="1:12" s="589" customFormat="1" x14ac:dyDescent="0.2">
      <c r="A629" s="589" t="s">
        <v>611</v>
      </c>
      <c r="B629" s="589" t="s">
        <v>687</v>
      </c>
      <c r="C629" s="589" t="s">
        <v>2995</v>
      </c>
      <c r="D629" s="589" t="s">
        <v>689</v>
      </c>
      <c r="E629" s="589" t="s">
        <v>2239</v>
      </c>
      <c r="F629" s="590">
        <v>42934</v>
      </c>
      <c r="G629" s="591">
        <v>438.23</v>
      </c>
      <c r="H629" s="589" t="s">
        <v>474</v>
      </c>
      <c r="I629" s="589" t="s">
        <v>682</v>
      </c>
      <c r="J629" s="600" t="s">
        <v>10818</v>
      </c>
      <c r="K629" s="590">
        <v>42935</v>
      </c>
      <c r="L629" s="589" t="s">
        <v>71</v>
      </c>
    </row>
    <row r="630" spans="1:12" s="589" customFormat="1" x14ac:dyDescent="0.2">
      <c r="A630" s="589" t="s">
        <v>611</v>
      </c>
      <c r="B630" s="589" t="s">
        <v>687</v>
      </c>
      <c r="C630" s="589" t="s">
        <v>2995</v>
      </c>
      <c r="D630" s="589" t="s">
        <v>689</v>
      </c>
      <c r="E630" s="589" t="s">
        <v>2310</v>
      </c>
      <c r="F630" s="590">
        <v>42934</v>
      </c>
      <c r="G630" s="591">
        <v>402.3</v>
      </c>
      <c r="H630" s="589" t="s">
        <v>474</v>
      </c>
      <c r="I630" s="589" t="s">
        <v>682</v>
      </c>
      <c r="J630" s="600" t="s">
        <v>10818</v>
      </c>
      <c r="K630" s="590">
        <v>42935</v>
      </c>
      <c r="L630" s="589" t="s">
        <v>71</v>
      </c>
    </row>
    <row r="631" spans="1:12" s="589" customFormat="1" x14ac:dyDescent="0.2">
      <c r="A631" s="589" t="s">
        <v>611</v>
      </c>
      <c r="B631" s="589" t="s">
        <v>687</v>
      </c>
      <c r="C631" s="589" t="s">
        <v>2995</v>
      </c>
      <c r="D631" s="589" t="s">
        <v>689</v>
      </c>
      <c r="E631" s="589" t="s">
        <v>2300</v>
      </c>
      <c r="F631" s="590">
        <v>42935</v>
      </c>
      <c r="G631" s="591">
        <v>70</v>
      </c>
      <c r="H631" s="589" t="s">
        <v>474</v>
      </c>
      <c r="I631" s="589" t="s">
        <v>682</v>
      </c>
      <c r="J631" s="600" t="s">
        <v>10818</v>
      </c>
      <c r="K631" s="590">
        <v>42936</v>
      </c>
      <c r="L631" s="589" t="s">
        <v>71</v>
      </c>
    </row>
    <row r="632" spans="1:12" s="589" customFormat="1" x14ac:dyDescent="0.2">
      <c r="A632" s="589" t="s">
        <v>611</v>
      </c>
      <c r="B632" s="589" t="s">
        <v>687</v>
      </c>
      <c r="C632" s="589" t="s">
        <v>2995</v>
      </c>
      <c r="D632" s="589" t="s">
        <v>689</v>
      </c>
      <c r="E632" s="589" t="s">
        <v>2302</v>
      </c>
      <c r="F632" s="590">
        <v>42935</v>
      </c>
      <c r="G632" s="591">
        <v>70</v>
      </c>
      <c r="H632" s="589" t="s">
        <v>474</v>
      </c>
      <c r="I632" s="589" t="s">
        <v>682</v>
      </c>
      <c r="J632" s="600" t="s">
        <v>10818</v>
      </c>
      <c r="K632" s="590">
        <v>42936</v>
      </c>
      <c r="L632" s="589" t="s">
        <v>71</v>
      </c>
    </row>
    <row r="633" spans="1:12" s="589" customFormat="1" x14ac:dyDescent="0.2">
      <c r="A633" s="589" t="s">
        <v>611</v>
      </c>
      <c r="B633" s="589" t="s">
        <v>687</v>
      </c>
      <c r="C633" s="589" t="s">
        <v>2995</v>
      </c>
      <c r="D633" s="589" t="s">
        <v>689</v>
      </c>
      <c r="E633" s="589" t="s">
        <v>2303</v>
      </c>
      <c r="F633" s="590">
        <v>42935</v>
      </c>
      <c r="G633" s="591">
        <v>70</v>
      </c>
      <c r="H633" s="589" t="s">
        <v>474</v>
      </c>
      <c r="I633" s="589" t="s">
        <v>682</v>
      </c>
      <c r="J633" s="600" t="s">
        <v>10818</v>
      </c>
      <c r="K633" s="590">
        <v>42936</v>
      </c>
      <c r="L633" s="589" t="s">
        <v>71</v>
      </c>
    </row>
    <row r="634" spans="1:12" s="589" customFormat="1" x14ac:dyDescent="0.2">
      <c r="A634" s="589" t="s">
        <v>611</v>
      </c>
      <c r="B634" s="589" t="s">
        <v>687</v>
      </c>
      <c r="C634" s="589" t="s">
        <v>2995</v>
      </c>
      <c r="D634" s="589" t="s">
        <v>689</v>
      </c>
      <c r="E634" s="589" t="s">
        <v>2304</v>
      </c>
      <c r="F634" s="590">
        <v>42935</v>
      </c>
      <c r="G634" s="591">
        <v>70</v>
      </c>
      <c r="H634" s="589" t="s">
        <v>474</v>
      </c>
      <c r="I634" s="589" t="s">
        <v>682</v>
      </c>
      <c r="J634" s="600" t="s">
        <v>10818</v>
      </c>
      <c r="K634" s="590">
        <v>42936</v>
      </c>
      <c r="L634" s="589" t="s">
        <v>71</v>
      </c>
    </row>
    <row r="635" spans="1:12" s="589" customFormat="1" x14ac:dyDescent="0.2">
      <c r="A635" s="589" t="s">
        <v>611</v>
      </c>
      <c r="B635" s="589" t="s">
        <v>687</v>
      </c>
      <c r="C635" s="589" t="s">
        <v>2995</v>
      </c>
      <c r="D635" s="589" t="s">
        <v>689</v>
      </c>
      <c r="E635" s="589" t="s">
        <v>2213</v>
      </c>
      <c r="F635" s="590">
        <v>42940</v>
      </c>
      <c r="G635" s="591">
        <v>617.5</v>
      </c>
      <c r="H635" s="589" t="s">
        <v>474</v>
      </c>
      <c r="I635" s="589" t="s">
        <v>682</v>
      </c>
      <c r="J635" s="600" t="s">
        <v>10818</v>
      </c>
      <c r="K635" s="590">
        <v>42941</v>
      </c>
      <c r="L635" s="589" t="s">
        <v>71</v>
      </c>
    </row>
    <row r="636" spans="1:12" s="589" customFormat="1" x14ac:dyDescent="0.2">
      <c r="A636" s="589" t="s">
        <v>611</v>
      </c>
      <c r="B636" s="589" t="s">
        <v>687</v>
      </c>
      <c r="C636" s="589" t="s">
        <v>2995</v>
      </c>
      <c r="D636" s="589" t="s">
        <v>689</v>
      </c>
      <c r="E636" s="589" t="s">
        <v>2206</v>
      </c>
      <c r="F636" s="590">
        <v>42941</v>
      </c>
      <c r="G636" s="591">
        <v>179.77</v>
      </c>
      <c r="H636" s="589" t="s">
        <v>474</v>
      </c>
      <c r="I636" s="589" t="s">
        <v>682</v>
      </c>
      <c r="J636" s="600" t="s">
        <v>10818</v>
      </c>
      <c r="K636" s="590">
        <v>42942</v>
      </c>
      <c r="L636" s="589" t="s">
        <v>71</v>
      </c>
    </row>
    <row r="637" spans="1:12" s="589" customFormat="1" x14ac:dyDescent="0.2">
      <c r="A637" s="589" t="s">
        <v>611</v>
      </c>
      <c r="B637" s="589" t="s">
        <v>687</v>
      </c>
      <c r="C637" s="589" t="s">
        <v>2995</v>
      </c>
      <c r="D637" s="589" t="s">
        <v>689</v>
      </c>
      <c r="E637" s="589" t="s">
        <v>2207</v>
      </c>
      <c r="F637" s="590">
        <v>42941</v>
      </c>
      <c r="G637" s="591">
        <v>50.33</v>
      </c>
      <c r="H637" s="589" t="s">
        <v>474</v>
      </c>
      <c r="I637" s="589" t="s">
        <v>682</v>
      </c>
      <c r="J637" s="600" t="s">
        <v>10818</v>
      </c>
      <c r="K637" s="590">
        <v>42942</v>
      </c>
      <c r="L637" s="589" t="s">
        <v>71</v>
      </c>
    </row>
    <row r="638" spans="1:12" s="589" customFormat="1" x14ac:dyDescent="0.2">
      <c r="A638" s="589" t="s">
        <v>611</v>
      </c>
      <c r="B638" s="589" t="s">
        <v>687</v>
      </c>
      <c r="C638" s="589" t="s">
        <v>2995</v>
      </c>
      <c r="D638" s="589" t="s">
        <v>689</v>
      </c>
      <c r="E638" s="589" t="s">
        <v>2297</v>
      </c>
      <c r="F638" s="590">
        <v>42941</v>
      </c>
      <c r="G638" s="591">
        <v>245.61</v>
      </c>
      <c r="H638" s="589" t="s">
        <v>474</v>
      </c>
      <c r="I638" s="589" t="s">
        <v>682</v>
      </c>
      <c r="J638" s="600" t="s">
        <v>10818</v>
      </c>
      <c r="K638" s="590">
        <v>42942</v>
      </c>
      <c r="L638" s="589" t="s">
        <v>71</v>
      </c>
    </row>
    <row r="639" spans="1:12" s="589" customFormat="1" x14ac:dyDescent="0.2">
      <c r="A639" s="589" t="s">
        <v>611</v>
      </c>
      <c r="B639" s="589" t="s">
        <v>687</v>
      </c>
      <c r="C639" s="589" t="s">
        <v>2995</v>
      </c>
      <c r="D639" s="589" t="s">
        <v>689</v>
      </c>
      <c r="E639" s="589" t="s">
        <v>2201</v>
      </c>
      <c r="F639" s="590">
        <v>42942</v>
      </c>
      <c r="G639" s="591">
        <v>42.1</v>
      </c>
      <c r="H639" s="589" t="s">
        <v>474</v>
      </c>
      <c r="I639" s="589" t="s">
        <v>682</v>
      </c>
      <c r="J639" s="600" t="s">
        <v>10818</v>
      </c>
      <c r="K639" s="590">
        <v>42943</v>
      </c>
      <c r="L639" s="589" t="s">
        <v>71</v>
      </c>
    </row>
    <row r="640" spans="1:12" s="589" customFormat="1" x14ac:dyDescent="0.2">
      <c r="A640" s="589" t="s">
        <v>611</v>
      </c>
      <c r="B640" s="589" t="s">
        <v>687</v>
      </c>
      <c r="C640" s="589" t="s">
        <v>2995</v>
      </c>
      <c r="D640" s="589" t="s">
        <v>689</v>
      </c>
      <c r="E640" s="589" t="s">
        <v>2175</v>
      </c>
      <c r="F640" s="590">
        <v>42943</v>
      </c>
      <c r="G640" s="591">
        <v>40.5</v>
      </c>
      <c r="H640" s="589" t="s">
        <v>474</v>
      </c>
      <c r="I640" s="589" t="s">
        <v>682</v>
      </c>
      <c r="J640" s="600" t="s">
        <v>10818</v>
      </c>
      <c r="K640" s="590">
        <v>42944</v>
      </c>
      <c r="L640" s="589" t="s">
        <v>71</v>
      </c>
    </row>
    <row r="641" spans="1:14" s="589" customFormat="1" x14ac:dyDescent="0.2">
      <c r="A641" s="589" t="s">
        <v>611</v>
      </c>
      <c r="B641" s="589" t="s">
        <v>687</v>
      </c>
      <c r="C641" s="589" t="s">
        <v>2995</v>
      </c>
      <c r="D641" s="589" t="s">
        <v>689</v>
      </c>
      <c r="E641" s="589" t="s">
        <v>2292</v>
      </c>
      <c r="F641" s="590">
        <v>42943</v>
      </c>
      <c r="G641" s="591">
        <v>6.5</v>
      </c>
      <c r="H641" s="589" t="s">
        <v>474</v>
      </c>
      <c r="I641" s="589" t="s">
        <v>682</v>
      </c>
      <c r="J641" s="600" t="s">
        <v>10818</v>
      </c>
      <c r="K641" s="590">
        <v>42944</v>
      </c>
      <c r="L641" s="589" t="s">
        <v>71</v>
      </c>
    </row>
    <row r="642" spans="1:14" s="589" customFormat="1" x14ac:dyDescent="0.2">
      <c r="A642" s="589" t="s">
        <v>611</v>
      </c>
      <c r="B642" s="589" t="s">
        <v>687</v>
      </c>
      <c r="C642" s="589" t="s">
        <v>2995</v>
      </c>
      <c r="D642" s="589" t="s">
        <v>689</v>
      </c>
      <c r="E642" s="589" t="s">
        <v>2168</v>
      </c>
      <c r="F642" s="590">
        <v>42944</v>
      </c>
      <c r="G642" s="591">
        <v>229.98</v>
      </c>
      <c r="H642" s="589" t="s">
        <v>474</v>
      </c>
      <c r="I642" s="589" t="s">
        <v>682</v>
      </c>
      <c r="J642" s="600" t="s">
        <v>10818</v>
      </c>
      <c r="K642" s="590">
        <v>42945</v>
      </c>
      <c r="L642" s="589" t="s">
        <v>71</v>
      </c>
    </row>
    <row r="643" spans="1:14" s="589" customFormat="1" x14ac:dyDescent="0.2">
      <c r="A643" s="589" t="s">
        <v>611</v>
      </c>
      <c r="B643" s="589" t="s">
        <v>687</v>
      </c>
      <c r="C643" s="589" t="s">
        <v>2995</v>
      </c>
      <c r="D643" s="589" t="s">
        <v>689</v>
      </c>
      <c r="E643" s="589" t="s">
        <v>2592</v>
      </c>
      <c r="F643" s="590">
        <v>42947</v>
      </c>
      <c r="G643" s="591">
        <v>119.98</v>
      </c>
      <c r="H643" s="589" t="s">
        <v>474</v>
      </c>
      <c r="I643" s="589" t="s">
        <v>682</v>
      </c>
      <c r="J643" s="600" t="s">
        <v>10818</v>
      </c>
      <c r="K643" s="590">
        <v>42948</v>
      </c>
      <c r="L643" s="589" t="s">
        <v>71</v>
      </c>
    </row>
    <row r="644" spans="1:14" s="589" customFormat="1" x14ac:dyDescent="0.2">
      <c r="A644" s="589" t="s">
        <v>611</v>
      </c>
      <c r="B644" s="589" t="s">
        <v>687</v>
      </c>
      <c r="C644" s="589" t="s">
        <v>2995</v>
      </c>
      <c r="D644" s="589" t="s">
        <v>689</v>
      </c>
      <c r="E644" s="589" t="s">
        <v>2595</v>
      </c>
      <c r="F644" s="590">
        <v>42947</v>
      </c>
      <c r="G644" s="591">
        <v>149.97999999999999</v>
      </c>
      <c r="H644" s="589" t="s">
        <v>474</v>
      </c>
      <c r="I644" s="589" t="s">
        <v>682</v>
      </c>
      <c r="J644" s="600" t="s">
        <v>10818</v>
      </c>
      <c r="K644" s="590">
        <v>42948</v>
      </c>
      <c r="L644" s="589" t="s">
        <v>71</v>
      </c>
    </row>
    <row r="645" spans="1:14" s="589" customFormat="1" x14ac:dyDescent="0.2">
      <c r="A645" s="589" t="s">
        <v>611</v>
      </c>
      <c r="B645" s="589" t="s">
        <v>687</v>
      </c>
      <c r="C645" s="589" t="s">
        <v>2995</v>
      </c>
      <c r="D645" s="589" t="s">
        <v>689</v>
      </c>
      <c r="E645" s="589" t="s">
        <v>2597</v>
      </c>
      <c r="F645" s="590">
        <v>42947</v>
      </c>
      <c r="G645" s="591">
        <v>109.98</v>
      </c>
      <c r="H645" s="589" t="s">
        <v>474</v>
      </c>
      <c r="I645" s="589" t="s">
        <v>682</v>
      </c>
      <c r="J645" s="600" t="s">
        <v>10818</v>
      </c>
      <c r="K645" s="590">
        <v>42948</v>
      </c>
      <c r="L645" s="589" t="s">
        <v>71</v>
      </c>
    </row>
    <row r="646" spans="1:14" s="589" customFormat="1" x14ac:dyDescent="0.2">
      <c r="A646" s="589" t="s">
        <v>611</v>
      </c>
      <c r="B646" s="589" t="s">
        <v>687</v>
      </c>
      <c r="C646" s="589" t="s">
        <v>2995</v>
      </c>
      <c r="D646" s="589" t="s">
        <v>689</v>
      </c>
      <c r="E646" s="589" t="s">
        <v>2599</v>
      </c>
      <c r="F646" s="590">
        <v>42947</v>
      </c>
      <c r="G646" s="591">
        <v>109.98</v>
      </c>
      <c r="H646" s="589" t="s">
        <v>474</v>
      </c>
      <c r="I646" s="589" t="s">
        <v>682</v>
      </c>
      <c r="J646" s="600" t="s">
        <v>10818</v>
      </c>
      <c r="K646" s="590">
        <v>42948</v>
      </c>
      <c r="L646" s="589" t="s">
        <v>71</v>
      </c>
    </row>
    <row r="647" spans="1:14" s="589" customFormat="1" x14ac:dyDescent="0.2">
      <c r="A647" s="589" t="s">
        <v>611</v>
      </c>
      <c r="B647" s="589" t="s">
        <v>687</v>
      </c>
      <c r="C647" s="589" t="s">
        <v>2995</v>
      </c>
      <c r="D647" s="589" t="s">
        <v>689</v>
      </c>
      <c r="E647" s="589" t="s">
        <v>2641</v>
      </c>
      <c r="F647" s="590">
        <v>42947</v>
      </c>
      <c r="G647" s="591">
        <v>145.12</v>
      </c>
      <c r="H647" s="589" t="s">
        <v>474</v>
      </c>
      <c r="I647" s="589" t="s">
        <v>682</v>
      </c>
      <c r="J647" s="600" t="s">
        <v>10818</v>
      </c>
      <c r="K647" s="590">
        <v>42948</v>
      </c>
      <c r="L647" s="589" t="s">
        <v>71</v>
      </c>
    </row>
    <row r="648" spans="1:14" s="589" customFormat="1" x14ac:dyDescent="0.2">
      <c r="A648" s="589" t="s">
        <v>611</v>
      </c>
      <c r="B648" s="589" t="s">
        <v>687</v>
      </c>
      <c r="C648" s="589" t="s">
        <v>2995</v>
      </c>
      <c r="D648" s="589" t="s">
        <v>689</v>
      </c>
      <c r="E648" s="589" t="s">
        <v>2642</v>
      </c>
      <c r="F648" s="590">
        <v>42947</v>
      </c>
      <c r="G648" s="591">
        <v>140</v>
      </c>
      <c r="H648" s="589" t="s">
        <v>474</v>
      </c>
      <c r="I648" s="589" t="s">
        <v>682</v>
      </c>
      <c r="J648" s="600" t="s">
        <v>10818</v>
      </c>
      <c r="K648" s="590">
        <v>42948</v>
      </c>
      <c r="L648" s="589" t="s">
        <v>71</v>
      </c>
    </row>
    <row r="649" spans="1:14" s="589" customFormat="1" x14ac:dyDescent="0.2">
      <c r="A649" s="589" t="s">
        <v>611</v>
      </c>
      <c r="B649" s="589" t="s">
        <v>687</v>
      </c>
      <c r="C649" s="589" t="s">
        <v>2995</v>
      </c>
      <c r="D649" s="589" t="s">
        <v>689</v>
      </c>
      <c r="E649" s="589" t="s">
        <v>2643</v>
      </c>
      <c r="F649" s="590">
        <v>42947</v>
      </c>
      <c r="G649" s="591">
        <v>170</v>
      </c>
      <c r="H649" s="589" t="s">
        <v>474</v>
      </c>
      <c r="I649" s="589" t="s">
        <v>682</v>
      </c>
      <c r="J649" s="600" t="s">
        <v>10818</v>
      </c>
      <c r="K649" s="590">
        <v>42948</v>
      </c>
      <c r="L649" s="589" t="s">
        <v>71</v>
      </c>
    </row>
    <row r="650" spans="1:14" s="589" customFormat="1" x14ac:dyDescent="0.2">
      <c r="A650" s="589" t="s">
        <v>611</v>
      </c>
      <c r="B650" s="589" t="s">
        <v>687</v>
      </c>
      <c r="C650" s="589" t="s">
        <v>2995</v>
      </c>
      <c r="D650" s="589" t="s">
        <v>689</v>
      </c>
      <c r="E650" s="589" t="s">
        <v>2644</v>
      </c>
      <c r="F650" s="590">
        <v>42947</v>
      </c>
      <c r="G650" s="591">
        <v>170</v>
      </c>
      <c r="H650" s="589" t="s">
        <v>474</v>
      </c>
      <c r="I650" s="589" t="s">
        <v>682</v>
      </c>
      <c r="J650" s="600" t="s">
        <v>10818</v>
      </c>
      <c r="K650" s="590">
        <v>42948</v>
      </c>
      <c r="L650" s="589" t="s">
        <v>71</v>
      </c>
    </row>
    <row r="651" spans="1:14" s="600" customFormat="1" x14ac:dyDescent="0.2">
      <c r="A651" s="589" t="s">
        <v>611</v>
      </c>
      <c r="B651" s="589" t="s">
        <v>687</v>
      </c>
      <c r="C651" s="589" t="s">
        <v>2995</v>
      </c>
      <c r="D651" s="589" t="s">
        <v>689</v>
      </c>
      <c r="E651" s="589" t="s">
        <v>2574</v>
      </c>
      <c r="F651" s="590">
        <v>42948</v>
      </c>
      <c r="G651" s="591">
        <v>271.33</v>
      </c>
      <c r="H651" s="589" t="s">
        <v>474</v>
      </c>
      <c r="I651" s="589" t="s">
        <v>682</v>
      </c>
      <c r="J651" s="600" t="s">
        <v>10818</v>
      </c>
      <c r="K651" s="590">
        <v>42949</v>
      </c>
      <c r="L651" s="589" t="s">
        <v>71</v>
      </c>
      <c r="M651" s="589"/>
      <c r="N651" s="589"/>
    </row>
    <row r="652" spans="1:14" s="600" customFormat="1" x14ac:dyDescent="0.2">
      <c r="A652" s="589" t="s">
        <v>611</v>
      </c>
      <c r="B652" s="589" t="s">
        <v>687</v>
      </c>
      <c r="C652" s="589" t="s">
        <v>2995</v>
      </c>
      <c r="D652" s="589" t="s">
        <v>689</v>
      </c>
      <c r="E652" s="589" t="s">
        <v>2628</v>
      </c>
      <c r="F652" s="590">
        <v>42948</v>
      </c>
      <c r="G652" s="591">
        <v>80</v>
      </c>
      <c r="H652" s="589" t="s">
        <v>474</v>
      </c>
      <c r="I652" s="589" t="s">
        <v>682</v>
      </c>
      <c r="J652" s="600" t="s">
        <v>10818</v>
      </c>
      <c r="K652" s="590">
        <v>42949</v>
      </c>
      <c r="L652" s="589" t="s">
        <v>71</v>
      </c>
      <c r="M652" s="589"/>
      <c r="N652" s="589"/>
    </row>
    <row r="653" spans="1:14" s="600" customFormat="1" x14ac:dyDescent="0.2">
      <c r="A653" s="589" t="s">
        <v>611</v>
      </c>
      <c r="B653" s="589" t="s">
        <v>687</v>
      </c>
      <c r="C653" s="589" t="s">
        <v>2995</v>
      </c>
      <c r="D653" s="589" t="s">
        <v>689</v>
      </c>
      <c r="E653" s="589" t="s">
        <v>2630</v>
      </c>
      <c r="F653" s="590">
        <v>42948</v>
      </c>
      <c r="G653" s="591">
        <v>80</v>
      </c>
      <c r="H653" s="589" t="s">
        <v>474</v>
      </c>
      <c r="I653" s="589" t="s">
        <v>682</v>
      </c>
      <c r="J653" s="600" t="s">
        <v>10818</v>
      </c>
      <c r="K653" s="590">
        <v>42949</v>
      </c>
      <c r="L653" s="589" t="s">
        <v>71</v>
      </c>
      <c r="M653" s="589"/>
      <c r="N653" s="589"/>
    </row>
    <row r="654" spans="1:14" s="600" customFormat="1" x14ac:dyDescent="0.2">
      <c r="A654" s="589" t="s">
        <v>611</v>
      </c>
      <c r="B654" s="589" t="s">
        <v>687</v>
      </c>
      <c r="C654" s="589" t="s">
        <v>2995</v>
      </c>
      <c r="D654" s="589" t="s">
        <v>689</v>
      </c>
      <c r="E654" s="589" t="s">
        <v>2631</v>
      </c>
      <c r="F654" s="590">
        <v>42948</v>
      </c>
      <c r="G654" s="591">
        <v>80</v>
      </c>
      <c r="H654" s="589" t="s">
        <v>474</v>
      </c>
      <c r="I654" s="589" t="s">
        <v>682</v>
      </c>
      <c r="J654" s="600" t="s">
        <v>10818</v>
      </c>
      <c r="K654" s="590">
        <v>42949</v>
      </c>
      <c r="L654" s="589" t="s">
        <v>71</v>
      </c>
      <c r="M654" s="589"/>
      <c r="N654" s="589"/>
    </row>
    <row r="655" spans="1:14" s="589" customFormat="1" x14ac:dyDescent="0.2">
      <c r="A655" s="589" t="s">
        <v>611</v>
      </c>
      <c r="B655" s="589" t="s">
        <v>687</v>
      </c>
      <c r="C655" s="589" t="s">
        <v>2995</v>
      </c>
      <c r="D655" s="589" t="s">
        <v>689</v>
      </c>
      <c r="E655" s="589" t="s">
        <v>2632</v>
      </c>
      <c r="F655" s="590">
        <v>42948</v>
      </c>
      <c r="G655" s="591">
        <v>80</v>
      </c>
      <c r="H655" s="589" t="s">
        <v>474</v>
      </c>
      <c r="I655" s="589" t="s">
        <v>682</v>
      </c>
      <c r="J655" s="600" t="s">
        <v>10818</v>
      </c>
      <c r="K655" s="590">
        <v>42949</v>
      </c>
      <c r="L655" s="589" t="s">
        <v>71</v>
      </c>
    </row>
    <row r="656" spans="1:14" s="589" customFormat="1" x14ac:dyDescent="0.2">
      <c r="A656" s="589" t="s">
        <v>611</v>
      </c>
      <c r="B656" s="589" t="s">
        <v>687</v>
      </c>
      <c r="C656" s="589" t="s">
        <v>2995</v>
      </c>
      <c r="D656" s="589" t="s">
        <v>689</v>
      </c>
      <c r="E656" s="589" t="s">
        <v>2633</v>
      </c>
      <c r="F656" s="590">
        <v>42948</v>
      </c>
      <c r="G656" s="591">
        <v>80</v>
      </c>
      <c r="H656" s="589" t="s">
        <v>474</v>
      </c>
      <c r="I656" s="589" t="s">
        <v>682</v>
      </c>
      <c r="J656" s="600" t="s">
        <v>10818</v>
      </c>
      <c r="K656" s="590">
        <v>42949</v>
      </c>
      <c r="L656" s="589" t="s">
        <v>71</v>
      </c>
    </row>
    <row r="657" spans="1:12" s="589" customFormat="1" x14ac:dyDescent="0.2">
      <c r="A657" s="589" t="s">
        <v>611</v>
      </c>
      <c r="B657" s="589" t="s">
        <v>687</v>
      </c>
      <c r="C657" s="589" t="s">
        <v>2995</v>
      </c>
      <c r="D657" s="589" t="s">
        <v>689</v>
      </c>
      <c r="E657" s="589" t="s">
        <v>2634</v>
      </c>
      <c r="F657" s="590">
        <v>42948</v>
      </c>
      <c r="G657" s="591">
        <v>360</v>
      </c>
      <c r="H657" s="589" t="s">
        <v>474</v>
      </c>
      <c r="I657" s="589" t="s">
        <v>682</v>
      </c>
      <c r="J657" s="600" t="s">
        <v>10818</v>
      </c>
      <c r="K657" s="590">
        <v>42949</v>
      </c>
      <c r="L657" s="589" t="s">
        <v>71</v>
      </c>
    </row>
    <row r="658" spans="1:12" s="589" customFormat="1" x14ac:dyDescent="0.2">
      <c r="A658" s="589" t="s">
        <v>611</v>
      </c>
      <c r="B658" s="589" t="s">
        <v>687</v>
      </c>
      <c r="C658" s="589" t="s">
        <v>2995</v>
      </c>
      <c r="D658" s="589" t="s">
        <v>689</v>
      </c>
      <c r="E658" s="589" t="s">
        <v>2576</v>
      </c>
      <c r="F658" s="590">
        <v>42948</v>
      </c>
      <c r="G658" s="591">
        <v>-271.33</v>
      </c>
      <c r="H658" s="589" t="s">
        <v>474</v>
      </c>
      <c r="I658" s="589" t="s">
        <v>682</v>
      </c>
      <c r="J658" s="600" t="s">
        <v>10818</v>
      </c>
      <c r="K658" s="590">
        <v>42949</v>
      </c>
      <c r="L658" s="589" t="s">
        <v>71</v>
      </c>
    </row>
    <row r="659" spans="1:12" s="589" customFormat="1" x14ac:dyDescent="0.2">
      <c r="A659" s="589" t="s">
        <v>611</v>
      </c>
      <c r="B659" s="589" t="s">
        <v>687</v>
      </c>
      <c r="C659" s="589" t="s">
        <v>2995</v>
      </c>
      <c r="D659" s="589" t="s">
        <v>689</v>
      </c>
      <c r="E659" s="589" t="s">
        <v>2636</v>
      </c>
      <c r="F659" s="590">
        <v>42948</v>
      </c>
      <c r="G659" s="591">
        <v>-90</v>
      </c>
      <c r="H659" s="589" t="s">
        <v>474</v>
      </c>
      <c r="I659" s="589" t="s">
        <v>682</v>
      </c>
      <c r="J659" s="600" t="s">
        <v>10818</v>
      </c>
      <c r="K659" s="590">
        <v>42949</v>
      </c>
      <c r="L659" s="589" t="s">
        <v>71</v>
      </c>
    </row>
    <row r="660" spans="1:12" s="589" customFormat="1" x14ac:dyDescent="0.2">
      <c r="A660" s="589" t="s">
        <v>611</v>
      </c>
      <c r="B660" s="589" t="s">
        <v>687</v>
      </c>
      <c r="C660" s="589" t="s">
        <v>2995</v>
      </c>
      <c r="D660" s="589" t="s">
        <v>689</v>
      </c>
      <c r="E660" s="589" t="s">
        <v>2620</v>
      </c>
      <c r="F660" s="590">
        <v>42950</v>
      </c>
      <c r="G660" s="591">
        <v>-122.87</v>
      </c>
      <c r="H660" s="589" t="s">
        <v>474</v>
      </c>
      <c r="I660" s="589" t="s">
        <v>682</v>
      </c>
      <c r="J660" s="600" t="s">
        <v>10818</v>
      </c>
      <c r="K660" s="590">
        <v>42951</v>
      </c>
      <c r="L660" s="589" t="s">
        <v>71</v>
      </c>
    </row>
    <row r="661" spans="1:12" s="589" customFormat="1" x14ac:dyDescent="0.2">
      <c r="A661" s="589" t="s">
        <v>611</v>
      </c>
      <c r="B661" s="589" t="s">
        <v>687</v>
      </c>
      <c r="C661" s="589" t="s">
        <v>2995</v>
      </c>
      <c r="D661" s="589" t="s">
        <v>689</v>
      </c>
      <c r="E661" s="589" t="s">
        <v>2561</v>
      </c>
      <c r="F661" s="590">
        <v>42957</v>
      </c>
      <c r="G661" s="591">
        <v>49.99</v>
      </c>
      <c r="H661" s="589" t="s">
        <v>474</v>
      </c>
      <c r="I661" s="589" t="s">
        <v>682</v>
      </c>
      <c r="J661" s="600" t="s">
        <v>10818</v>
      </c>
      <c r="K661" s="590">
        <v>42959</v>
      </c>
      <c r="L661" s="589" t="s">
        <v>71</v>
      </c>
    </row>
    <row r="662" spans="1:12" s="589" customFormat="1" x14ac:dyDescent="0.2">
      <c r="A662" s="589" t="s">
        <v>611</v>
      </c>
      <c r="B662" s="589" t="s">
        <v>687</v>
      </c>
      <c r="C662" s="589" t="s">
        <v>2995</v>
      </c>
      <c r="D662" s="589" t="s">
        <v>689</v>
      </c>
      <c r="E662" s="589" t="s">
        <v>2867</v>
      </c>
      <c r="F662" s="590">
        <v>42978</v>
      </c>
      <c r="G662" s="591">
        <v>90</v>
      </c>
      <c r="H662" s="589" t="s">
        <v>474</v>
      </c>
      <c r="I662" s="589" t="s">
        <v>682</v>
      </c>
      <c r="J662" s="600" t="s">
        <v>10818</v>
      </c>
      <c r="K662" s="590">
        <v>42979</v>
      </c>
      <c r="L662" s="589" t="s">
        <v>71</v>
      </c>
    </row>
    <row r="663" spans="1:12" s="589" customFormat="1" x14ac:dyDescent="0.2">
      <c r="A663" s="589" t="s">
        <v>611</v>
      </c>
      <c r="B663" s="589" t="s">
        <v>687</v>
      </c>
      <c r="C663" s="589" t="s">
        <v>2995</v>
      </c>
      <c r="D663" s="589" t="s">
        <v>689</v>
      </c>
      <c r="E663" s="589" t="s">
        <v>2810</v>
      </c>
      <c r="F663" s="590">
        <v>42982</v>
      </c>
      <c r="G663" s="591">
        <v>149.97999999999999</v>
      </c>
      <c r="H663" s="589" t="s">
        <v>474</v>
      </c>
      <c r="I663" s="589" t="s">
        <v>682</v>
      </c>
      <c r="J663" s="600" t="s">
        <v>10818</v>
      </c>
      <c r="K663" s="590">
        <v>42983</v>
      </c>
      <c r="L663" s="589" t="s">
        <v>71</v>
      </c>
    </row>
    <row r="664" spans="1:12" s="589" customFormat="1" x14ac:dyDescent="0.2">
      <c r="A664" s="589" t="s">
        <v>611</v>
      </c>
      <c r="B664" s="589" t="s">
        <v>687</v>
      </c>
      <c r="C664" s="589" t="s">
        <v>2995</v>
      </c>
      <c r="D664" s="589" t="s">
        <v>689</v>
      </c>
      <c r="E664" s="589" t="s">
        <v>2860</v>
      </c>
      <c r="F664" s="590">
        <v>42982</v>
      </c>
      <c r="G664" s="591">
        <v>464.78</v>
      </c>
      <c r="H664" s="589" t="s">
        <v>474</v>
      </c>
      <c r="I664" s="589" t="s">
        <v>682</v>
      </c>
      <c r="J664" s="600" t="s">
        <v>10818</v>
      </c>
      <c r="K664" s="590">
        <v>42983</v>
      </c>
      <c r="L664" s="589" t="s">
        <v>71</v>
      </c>
    </row>
    <row r="665" spans="1:12" s="589" customFormat="1" x14ac:dyDescent="0.2">
      <c r="A665" s="589" t="s">
        <v>611</v>
      </c>
      <c r="B665" s="589" t="s">
        <v>687</v>
      </c>
      <c r="C665" s="589" t="s">
        <v>2995</v>
      </c>
      <c r="D665" s="589" t="s">
        <v>689</v>
      </c>
      <c r="E665" s="589" t="s">
        <v>2862</v>
      </c>
      <c r="F665" s="590">
        <v>42982</v>
      </c>
      <c r="G665" s="591">
        <v>145</v>
      </c>
      <c r="H665" s="589" t="s">
        <v>474</v>
      </c>
      <c r="I665" s="589" t="s">
        <v>682</v>
      </c>
      <c r="J665" s="600" t="s">
        <v>10818</v>
      </c>
      <c r="K665" s="590">
        <v>42983</v>
      </c>
      <c r="L665" s="589" t="s">
        <v>71</v>
      </c>
    </row>
    <row r="666" spans="1:12" s="589" customFormat="1" x14ac:dyDescent="0.2">
      <c r="A666" s="589" t="s">
        <v>611</v>
      </c>
      <c r="B666" s="589" t="s">
        <v>687</v>
      </c>
      <c r="C666" s="589" t="s">
        <v>2995</v>
      </c>
      <c r="D666" s="589" t="s">
        <v>689</v>
      </c>
      <c r="E666" s="589" t="s">
        <v>2796</v>
      </c>
      <c r="F666" s="590">
        <v>42984</v>
      </c>
      <c r="G666" s="591">
        <v>97.85</v>
      </c>
      <c r="H666" s="589" t="s">
        <v>474</v>
      </c>
      <c r="I666" s="589" t="s">
        <v>682</v>
      </c>
      <c r="J666" s="600" t="s">
        <v>10818</v>
      </c>
      <c r="K666" s="590">
        <v>42985</v>
      </c>
      <c r="L666" s="589" t="s">
        <v>71</v>
      </c>
    </row>
    <row r="667" spans="1:12" s="589" customFormat="1" x14ac:dyDescent="0.2">
      <c r="A667" s="589" t="s">
        <v>611</v>
      </c>
      <c r="B667" s="589" t="s">
        <v>687</v>
      </c>
      <c r="C667" s="589" t="s">
        <v>2995</v>
      </c>
      <c r="D667" s="589" t="s">
        <v>689</v>
      </c>
      <c r="E667" s="589" t="s">
        <v>2798</v>
      </c>
      <c r="F667" s="590">
        <v>42984</v>
      </c>
      <c r="G667" s="591">
        <v>75</v>
      </c>
      <c r="H667" s="589" t="s">
        <v>474</v>
      </c>
      <c r="I667" s="589" t="s">
        <v>682</v>
      </c>
      <c r="J667" s="600" t="s">
        <v>10818</v>
      </c>
      <c r="K667" s="590">
        <v>42985</v>
      </c>
      <c r="L667" s="589" t="s">
        <v>71</v>
      </c>
    </row>
    <row r="668" spans="1:12" s="589" customFormat="1" x14ac:dyDescent="0.2">
      <c r="A668" s="589" t="s">
        <v>611</v>
      </c>
      <c r="B668" s="589" t="s">
        <v>687</v>
      </c>
      <c r="C668" s="589" t="s">
        <v>2995</v>
      </c>
      <c r="D668" s="589" t="s">
        <v>689</v>
      </c>
      <c r="E668" s="589" t="s">
        <v>2799</v>
      </c>
      <c r="F668" s="590">
        <v>42984</v>
      </c>
      <c r="G668" s="591">
        <v>97.85</v>
      </c>
      <c r="H668" s="589" t="s">
        <v>474</v>
      </c>
      <c r="I668" s="589" t="s">
        <v>682</v>
      </c>
      <c r="J668" s="600" t="s">
        <v>10818</v>
      </c>
      <c r="K668" s="590">
        <v>42985</v>
      </c>
      <c r="L668" s="589" t="s">
        <v>71</v>
      </c>
    </row>
    <row r="669" spans="1:12" s="589" customFormat="1" x14ac:dyDescent="0.2">
      <c r="A669" s="589" t="s">
        <v>611</v>
      </c>
      <c r="B669" s="589" t="s">
        <v>687</v>
      </c>
      <c r="C669" s="589" t="s">
        <v>2995</v>
      </c>
      <c r="D669" s="589" t="s">
        <v>689</v>
      </c>
      <c r="E669" s="589" t="s">
        <v>2801</v>
      </c>
      <c r="F669" s="590">
        <v>42984</v>
      </c>
      <c r="G669" s="591">
        <v>75</v>
      </c>
      <c r="H669" s="589" t="s">
        <v>474</v>
      </c>
      <c r="I669" s="589" t="s">
        <v>682</v>
      </c>
      <c r="J669" s="600" t="s">
        <v>10818</v>
      </c>
      <c r="K669" s="590">
        <v>42985</v>
      </c>
      <c r="L669" s="589" t="s">
        <v>71</v>
      </c>
    </row>
    <row r="670" spans="1:12" s="589" customFormat="1" x14ac:dyDescent="0.2">
      <c r="A670" s="589" t="s">
        <v>611</v>
      </c>
      <c r="B670" s="589" t="s">
        <v>687</v>
      </c>
      <c r="C670" s="589" t="s">
        <v>2995</v>
      </c>
      <c r="D670" s="589" t="s">
        <v>689</v>
      </c>
      <c r="E670" s="589" t="s">
        <v>2855</v>
      </c>
      <c r="F670" s="590">
        <v>42984</v>
      </c>
      <c r="G670" s="591">
        <v>68</v>
      </c>
      <c r="H670" s="589" t="s">
        <v>474</v>
      </c>
      <c r="I670" s="589" t="s">
        <v>682</v>
      </c>
      <c r="J670" s="600" t="s">
        <v>10818</v>
      </c>
      <c r="K670" s="590">
        <v>42985</v>
      </c>
      <c r="L670" s="589" t="s">
        <v>71</v>
      </c>
    </row>
    <row r="671" spans="1:12" s="589" customFormat="1" x14ac:dyDescent="0.2">
      <c r="A671" s="589" t="s">
        <v>611</v>
      </c>
      <c r="B671" s="589" t="s">
        <v>687</v>
      </c>
      <c r="C671" s="589" t="s">
        <v>2995</v>
      </c>
      <c r="D671" s="589" t="s">
        <v>689</v>
      </c>
      <c r="E671" s="589" t="s">
        <v>2856</v>
      </c>
      <c r="F671" s="590">
        <v>42984</v>
      </c>
      <c r="G671" s="591">
        <v>68</v>
      </c>
      <c r="H671" s="589" t="s">
        <v>474</v>
      </c>
      <c r="I671" s="589" t="s">
        <v>682</v>
      </c>
      <c r="J671" s="600" t="s">
        <v>10818</v>
      </c>
      <c r="K671" s="590">
        <v>42985</v>
      </c>
      <c r="L671" s="589" t="s">
        <v>71</v>
      </c>
    </row>
    <row r="672" spans="1:12" s="589" customFormat="1" x14ac:dyDescent="0.2">
      <c r="A672" s="589" t="s">
        <v>611</v>
      </c>
      <c r="B672" s="589" t="s">
        <v>687</v>
      </c>
      <c r="C672" s="589" t="s">
        <v>2995</v>
      </c>
      <c r="D672" s="589" t="s">
        <v>689</v>
      </c>
      <c r="E672" s="589" t="s">
        <v>2791</v>
      </c>
      <c r="F672" s="590">
        <v>42986</v>
      </c>
      <c r="G672" s="591">
        <v>202.66</v>
      </c>
      <c r="H672" s="589" t="s">
        <v>474</v>
      </c>
      <c r="I672" s="589" t="s">
        <v>682</v>
      </c>
      <c r="J672" s="600" t="s">
        <v>10818</v>
      </c>
      <c r="K672" s="590">
        <v>42987</v>
      </c>
      <c r="L672" s="589" t="s">
        <v>71</v>
      </c>
    </row>
    <row r="673" spans="1:12" s="589" customFormat="1" x14ac:dyDescent="0.2">
      <c r="A673" s="589" t="s">
        <v>611</v>
      </c>
      <c r="B673" s="589" t="s">
        <v>687</v>
      </c>
      <c r="C673" s="589" t="s">
        <v>2995</v>
      </c>
      <c r="D673" s="589" t="s">
        <v>689</v>
      </c>
      <c r="E673" s="589" t="s">
        <v>2793</v>
      </c>
      <c r="F673" s="590">
        <v>42986</v>
      </c>
      <c r="G673" s="591">
        <v>202.66</v>
      </c>
      <c r="H673" s="589" t="s">
        <v>474</v>
      </c>
      <c r="I673" s="589" t="s">
        <v>682</v>
      </c>
      <c r="J673" s="600" t="s">
        <v>10818</v>
      </c>
      <c r="K673" s="590">
        <v>42987</v>
      </c>
      <c r="L673" s="589" t="s">
        <v>71</v>
      </c>
    </row>
    <row r="674" spans="1:12" s="589" customFormat="1" x14ac:dyDescent="0.2">
      <c r="A674" s="589" t="s">
        <v>611</v>
      </c>
      <c r="B674" s="589" t="s">
        <v>687</v>
      </c>
      <c r="C674" s="589" t="s">
        <v>2995</v>
      </c>
      <c r="D674" s="589" t="s">
        <v>689</v>
      </c>
      <c r="E674" s="589" t="s">
        <v>2851</v>
      </c>
      <c r="F674" s="590">
        <v>42986</v>
      </c>
      <c r="G674" s="591">
        <v>13.14</v>
      </c>
      <c r="H674" s="589" t="s">
        <v>474</v>
      </c>
      <c r="I674" s="589" t="s">
        <v>682</v>
      </c>
      <c r="J674" s="600" t="s">
        <v>10818</v>
      </c>
      <c r="K674" s="590">
        <v>42987</v>
      </c>
      <c r="L674" s="589" t="s">
        <v>71</v>
      </c>
    </row>
    <row r="675" spans="1:12" s="589" customFormat="1" x14ac:dyDescent="0.2">
      <c r="A675" s="589" t="s">
        <v>611</v>
      </c>
      <c r="B675" s="589" t="s">
        <v>687</v>
      </c>
      <c r="C675" s="589" t="s">
        <v>2995</v>
      </c>
      <c r="D675" s="589" t="s">
        <v>689</v>
      </c>
      <c r="E675" s="589" t="s">
        <v>2773</v>
      </c>
      <c r="F675" s="590">
        <v>42992</v>
      </c>
      <c r="G675" s="591">
        <v>76.849999999999994</v>
      </c>
      <c r="H675" s="589" t="s">
        <v>474</v>
      </c>
      <c r="I675" s="589" t="s">
        <v>682</v>
      </c>
      <c r="J675" s="600" t="s">
        <v>10818</v>
      </c>
      <c r="K675" s="590">
        <v>42993</v>
      </c>
      <c r="L675" s="589" t="s">
        <v>71</v>
      </c>
    </row>
    <row r="676" spans="1:12" s="589" customFormat="1" x14ac:dyDescent="0.2">
      <c r="A676" s="589" t="s">
        <v>611</v>
      </c>
      <c r="B676" s="589" t="s">
        <v>687</v>
      </c>
      <c r="C676" s="589" t="s">
        <v>2995</v>
      </c>
      <c r="D676" s="589" t="s">
        <v>689</v>
      </c>
      <c r="E676" s="589" t="s">
        <v>2775</v>
      </c>
      <c r="F676" s="590">
        <v>42992</v>
      </c>
      <c r="G676" s="591">
        <v>119.98</v>
      </c>
      <c r="H676" s="589" t="s">
        <v>474</v>
      </c>
      <c r="I676" s="589" t="s">
        <v>682</v>
      </c>
      <c r="J676" s="600" t="s">
        <v>10818</v>
      </c>
      <c r="K676" s="590">
        <v>42993</v>
      </c>
      <c r="L676" s="589" t="s">
        <v>71</v>
      </c>
    </row>
    <row r="677" spans="1:12" s="589" customFormat="1" x14ac:dyDescent="0.2">
      <c r="A677" s="589" t="s">
        <v>611</v>
      </c>
      <c r="B677" s="589" t="s">
        <v>687</v>
      </c>
      <c r="C677" s="589" t="s">
        <v>2995</v>
      </c>
      <c r="D677" s="589" t="s">
        <v>689</v>
      </c>
      <c r="E677" s="589" t="s">
        <v>2777</v>
      </c>
      <c r="F677" s="590">
        <v>42992</v>
      </c>
      <c r="G677" s="591">
        <v>130.62</v>
      </c>
      <c r="H677" s="589" t="s">
        <v>474</v>
      </c>
      <c r="I677" s="589" t="s">
        <v>682</v>
      </c>
      <c r="J677" s="600" t="s">
        <v>10818</v>
      </c>
      <c r="K677" s="590">
        <v>42993</v>
      </c>
      <c r="L677" s="589" t="s">
        <v>71</v>
      </c>
    </row>
    <row r="678" spans="1:12" s="589" customFormat="1" x14ac:dyDescent="0.2">
      <c r="A678" s="589" t="s">
        <v>611</v>
      </c>
      <c r="B678" s="589" t="s">
        <v>687</v>
      </c>
      <c r="C678" s="589" t="s">
        <v>2995</v>
      </c>
      <c r="D678" s="589" t="s">
        <v>689</v>
      </c>
      <c r="E678" s="589" t="s">
        <v>2779</v>
      </c>
      <c r="F678" s="590">
        <v>42992</v>
      </c>
      <c r="G678" s="591">
        <v>80.8</v>
      </c>
      <c r="H678" s="589" t="s">
        <v>474</v>
      </c>
      <c r="I678" s="589" t="s">
        <v>682</v>
      </c>
      <c r="J678" s="600" t="s">
        <v>10818</v>
      </c>
      <c r="K678" s="590">
        <v>42993</v>
      </c>
      <c r="L678" s="589" t="s">
        <v>71</v>
      </c>
    </row>
    <row r="679" spans="1:12" s="589" customFormat="1" x14ac:dyDescent="0.2">
      <c r="A679" s="589" t="s">
        <v>611</v>
      </c>
      <c r="B679" s="589" t="s">
        <v>687</v>
      </c>
      <c r="C679" s="589" t="s">
        <v>2995</v>
      </c>
      <c r="D679" s="589" t="s">
        <v>689</v>
      </c>
      <c r="E679" s="589" t="s">
        <v>2781</v>
      </c>
      <c r="F679" s="590">
        <v>42992</v>
      </c>
      <c r="G679" s="591">
        <v>64.599999999999994</v>
      </c>
      <c r="H679" s="589" t="s">
        <v>474</v>
      </c>
      <c r="I679" s="589" t="s">
        <v>682</v>
      </c>
      <c r="J679" s="600" t="s">
        <v>10818</v>
      </c>
      <c r="K679" s="590">
        <v>42993</v>
      </c>
      <c r="L679" s="589" t="s">
        <v>71</v>
      </c>
    </row>
    <row r="680" spans="1:12" s="589" customFormat="1" x14ac:dyDescent="0.2">
      <c r="A680" s="589" t="s">
        <v>611</v>
      </c>
      <c r="B680" s="589" t="s">
        <v>687</v>
      </c>
      <c r="C680" s="589" t="s">
        <v>2995</v>
      </c>
      <c r="D680" s="589" t="s">
        <v>689</v>
      </c>
      <c r="E680" s="589" t="s">
        <v>2782</v>
      </c>
      <c r="F680" s="590">
        <v>42992</v>
      </c>
      <c r="G680" s="591">
        <v>114.99</v>
      </c>
      <c r="H680" s="589" t="s">
        <v>474</v>
      </c>
      <c r="I680" s="589" t="s">
        <v>682</v>
      </c>
      <c r="J680" s="600" t="s">
        <v>10818</v>
      </c>
      <c r="K680" s="590">
        <v>42993</v>
      </c>
      <c r="L680" s="589" t="s">
        <v>71</v>
      </c>
    </row>
    <row r="681" spans="1:12" s="589" customFormat="1" x14ac:dyDescent="0.2">
      <c r="A681" s="589" t="s">
        <v>611</v>
      </c>
      <c r="B681" s="589" t="s">
        <v>687</v>
      </c>
      <c r="C681" s="589" t="s">
        <v>2995</v>
      </c>
      <c r="D681" s="589" t="s">
        <v>689</v>
      </c>
      <c r="E681" s="589" t="s">
        <v>2784</v>
      </c>
      <c r="F681" s="590">
        <v>42992</v>
      </c>
      <c r="G681" s="591">
        <v>114.99</v>
      </c>
      <c r="H681" s="589" t="s">
        <v>474</v>
      </c>
      <c r="I681" s="589" t="s">
        <v>682</v>
      </c>
      <c r="J681" s="600" t="s">
        <v>10818</v>
      </c>
      <c r="K681" s="590">
        <v>42993</v>
      </c>
      <c r="L681" s="589" t="s">
        <v>71</v>
      </c>
    </row>
    <row r="682" spans="1:12" s="589" customFormat="1" x14ac:dyDescent="0.2">
      <c r="A682" s="589" t="s">
        <v>611</v>
      </c>
      <c r="B682" s="589" t="s">
        <v>687</v>
      </c>
      <c r="C682" s="589" t="s">
        <v>2995</v>
      </c>
      <c r="D682" s="589" t="s">
        <v>689</v>
      </c>
      <c r="E682" s="589" t="s">
        <v>2786</v>
      </c>
      <c r="F682" s="590">
        <v>42992</v>
      </c>
      <c r="G682" s="591">
        <v>105.92</v>
      </c>
      <c r="H682" s="589" t="s">
        <v>474</v>
      </c>
      <c r="I682" s="589" t="s">
        <v>682</v>
      </c>
      <c r="J682" s="600" t="s">
        <v>10818</v>
      </c>
      <c r="K682" s="590">
        <v>42993</v>
      </c>
      <c r="L682" s="589" t="s">
        <v>71</v>
      </c>
    </row>
    <row r="683" spans="1:12" s="589" customFormat="1" x14ac:dyDescent="0.2">
      <c r="A683" s="589" t="s">
        <v>611</v>
      </c>
      <c r="B683" s="589" t="s">
        <v>687</v>
      </c>
      <c r="C683" s="589" t="s">
        <v>2995</v>
      </c>
      <c r="D683" s="589" t="s">
        <v>689</v>
      </c>
      <c r="E683" s="589" t="s">
        <v>2787</v>
      </c>
      <c r="F683" s="590">
        <v>42992</v>
      </c>
      <c r="G683" s="591">
        <v>115.92</v>
      </c>
      <c r="H683" s="589" t="s">
        <v>474</v>
      </c>
      <c r="I683" s="589" t="s">
        <v>682</v>
      </c>
      <c r="J683" s="600" t="s">
        <v>10818</v>
      </c>
      <c r="K683" s="590">
        <v>42993</v>
      </c>
      <c r="L683" s="589" t="s">
        <v>71</v>
      </c>
    </row>
    <row r="684" spans="1:12" s="589" customFormat="1" x14ac:dyDescent="0.2">
      <c r="A684" s="589" t="s">
        <v>611</v>
      </c>
      <c r="B684" s="589" t="s">
        <v>687</v>
      </c>
      <c r="C684" s="589" t="s">
        <v>2995</v>
      </c>
      <c r="D684" s="589" t="s">
        <v>689</v>
      </c>
      <c r="E684" s="589" t="s">
        <v>2840</v>
      </c>
      <c r="F684" s="590">
        <v>42992</v>
      </c>
      <c r="G684" s="591">
        <v>228.6</v>
      </c>
      <c r="H684" s="589" t="s">
        <v>474</v>
      </c>
      <c r="I684" s="589" t="s">
        <v>682</v>
      </c>
      <c r="J684" s="600" t="s">
        <v>10818</v>
      </c>
      <c r="K684" s="590">
        <v>42993</v>
      </c>
      <c r="L684" s="589" t="s">
        <v>71</v>
      </c>
    </row>
    <row r="685" spans="1:12" s="589" customFormat="1" x14ac:dyDescent="0.2">
      <c r="A685" s="589" t="s">
        <v>611</v>
      </c>
      <c r="B685" s="589" t="s">
        <v>687</v>
      </c>
      <c r="C685" s="589" t="s">
        <v>2995</v>
      </c>
      <c r="D685" s="589" t="s">
        <v>689</v>
      </c>
      <c r="E685" s="589" t="s">
        <v>2763</v>
      </c>
      <c r="F685" s="590">
        <v>42993</v>
      </c>
      <c r="G685" s="591">
        <v>100</v>
      </c>
      <c r="H685" s="589" t="s">
        <v>474</v>
      </c>
      <c r="I685" s="589" t="s">
        <v>682</v>
      </c>
      <c r="J685" s="600" t="s">
        <v>10818</v>
      </c>
      <c r="K685" s="590">
        <v>42994</v>
      </c>
      <c r="L685" s="589" t="s">
        <v>71</v>
      </c>
    </row>
    <row r="686" spans="1:12" s="589" customFormat="1" x14ac:dyDescent="0.2">
      <c r="A686" s="589" t="s">
        <v>611</v>
      </c>
      <c r="B686" s="589" t="s">
        <v>687</v>
      </c>
      <c r="C686" s="589" t="s">
        <v>2995</v>
      </c>
      <c r="D686" s="589" t="s">
        <v>689</v>
      </c>
      <c r="E686" s="589" t="s">
        <v>2756</v>
      </c>
      <c r="F686" s="590">
        <v>42998</v>
      </c>
      <c r="G686" s="591">
        <v>84.98</v>
      </c>
      <c r="H686" s="589" t="s">
        <v>474</v>
      </c>
      <c r="I686" s="589" t="s">
        <v>682</v>
      </c>
      <c r="J686" s="600" t="s">
        <v>10818</v>
      </c>
      <c r="K686" s="590">
        <v>42999</v>
      </c>
      <c r="L686" s="589" t="s">
        <v>71</v>
      </c>
    </row>
    <row r="687" spans="1:12" s="589" customFormat="1" x14ac:dyDescent="0.2">
      <c r="A687" s="589" t="s">
        <v>611</v>
      </c>
      <c r="B687" s="589" t="s">
        <v>687</v>
      </c>
      <c r="C687" s="589" t="s">
        <v>2995</v>
      </c>
      <c r="D687" s="589" t="s">
        <v>689</v>
      </c>
      <c r="E687" s="589" t="s">
        <v>2758</v>
      </c>
      <c r="F687" s="590">
        <v>42998</v>
      </c>
      <c r="G687" s="591">
        <v>117.9</v>
      </c>
      <c r="H687" s="589" t="s">
        <v>474</v>
      </c>
      <c r="I687" s="589" t="s">
        <v>682</v>
      </c>
      <c r="J687" s="600" t="s">
        <v>10818</v>
      </c>
      <c r="K687" s="590">
        <v>42999</v>
      </c>
      <c r="L687" s="589" t="s">
        <v>71</v>
      </c>
    </row>
    <row r="688" spans="1:12" s="589" customFormat="1" x14ac:dyDescent="0.2">
      <c r="A688" s="589" t="s">
        <v>611</v>
      </c>
      <c r="B688" s="589" t="s">
        <v>687</v>
      </c>
      <c r="C688" s="589" t="s">
        <v>2995</v>
      </c>
      <c r="D688" s="589" t="s">
        <v>689</v>
      </c>
      <c r="E688" s="589" t="s">
        <v>2760</v>
      </c>
      <c r="F688" s="590">
        <v>42998</v>
      </c>
      <c r="G688" s="591">
        <v>116.79</v>
      </c>
      <c r="H688" s="589" t="s">
        <v>474</v>
      </c>
      <c r="I688" s="589" t="s">
        <v>682</v>
      </c>
      <c r="J688" s="600" t="s">
        <v>10818</v>
      </c>
      <c r="K688" s="590">
        <v>42999</v>
      </c>
      <c r="L688" s="589" t="s">
        <v>71</v>
      </c>
    </row>
    <row r="689" spans="1:12" s="589" customFormat="1" x14ac:dyDescent="0.2">
      <c r="A689" s="589" t="s">
        <v>611</v>
      </c>
      <c r="B689" s="589" t="s">
        <v>687</v>
      </c>
      <c r="C689" s="589" t="s">
        <v>2995</v>
      </c>
      <c r="D689" s="589" t="s">
        <v>689</v>
      </c>
      <c r="E689" s="589" t="s">
        <v>2821</v>
      </c>
      <c r="F689" s="590">
        <v>42769</v>
      </c>
      <c r="G689" s="591">
        <v>668.23</v>
      </c>
      <c r="H689" s="589" t="s">
        <v>474</v>
      </c>
      <c r="I689" s="589" t="s">
        <v>682</v>
      </c>
      <c r="J689" s="600" t="s">
        <v>10818</v>
      </c>
      <c r="K689" s="590">
        <v>42999</v>
      </c>
      <c r="L689" s="589" t="s">
        <v>71</v>
      </c>
    </row>
    <row r="690" spans="1:12" s="589" customFormat="1" x14ac:dyDescent="0.2">
      <c r="A690" s="589" t="s">
        <v>611</v>
      </c>
      <c r="B690" s="589" t="s">
        <v>687</v>
      </c>
      <c r="C690" s="589" t="s">
        <v>2995</v>
      </c>
      <c r="D690" s="589" t="s">
        <v>689</v>
      </c>
      <c r="E690" s="589" t="s">
        <v>2832</v>
      </c>
      <c r="F690" s="590">
        <v>42998</v>
      </c>
      <c r="G690" s="591">
        <v>130.5</v>
      </c>
      <c r="H690" s="589" t="s">
        <v>474</v>
      </c>
      <c r="I690" s="589" t="s">
        <v>682</v>
      </c>
      <c r="J690" s="600" t="s">
        <v>10818</v>
      </c>
      <c r="K690" s="590">
        <v>42999</v>
      </c>
      <c r="L690" s="589" t="s">
        <v>71</v>
      </c>
    </row>
    <row r="691" spans="1:12" s="589" customFormat="1" x14ac:dyDescent="0.2">
      <c r="A691" s="589" t="s">
        <v>611</v>
      </c>
      <c r="B691" s="589" t="s">
        <v>687</v>
      </c>
      <c r="C691" s="589" t="s">
        <v>2995</v>
      </c>
      <c r="D691" s="589" t="s">
        <v>689</v>
      </c>
      <c r="E691" s="589" t="s">
        <v>2868</v>
      </c>
      <c r="F691" s="590">
        <v>42852</v>
      </c>
      <c r="G691" s="591">
        <v>12.95</v>
      </c>
      <c r="H691" s="589" t="s">
        <v>474</v>
      </c>
      <c r="I691" s="589" t="s">
        <v>682</v>
      </c>
      <c r="J691" s="600" t="s">
        <v>10818</v>
      </c>
      <c r="K691" s="590">
        <v>42999</v>
      </c>
      <c r="L691" s="589" t="s">
        <v>71</v>
      </c>
    </row>
    <row r="692" spans="1:12" s="589" customFormat="1" x14ac:dyDescent="0.2">
      <c r="A692" s="589" t="s">
        <v>611</v>
      </c>
      <c r="B692" s="589" t="s">
        <v>687</v>
      </c>
      <c r="C692" s="589" t="s">
        <v>2995</v>
      </c>
      <c r="D692" s="589" t="s">
        <v>689</v>
      </c>
      <c r="E692" s="589" t="s">
        <v>2870</v>
      </c>
      <c r="F692" s="590">
        <v>42852</v>
      </c>
      <c r="G692" s="591">
        <v>12.95</v>
      </c>
      <c r="H692" s="589" t="s">
        <v>474</v>
      </c>
      <c r="I692" s="589" t="s">
        <v>682</v>
      </c>
      <c r="J692" s="600" t="s">
        <v>10818</v>
      </c>
      <c r="K692" s="590">
        <v>42999</v>
      </c>
      <c r="L692" s="589" t="s">
        <v>71</v>
      </c>
    </row>
    <row r="693" spans="1:12" s="589" customFormat="1" x14ac:dyDescent="0.2">
      <c r="A693" s="589" t="s">
        <v>611</v>
      </c>
      <c r="B693" s="589" t="s">
        <v>687</v>
      </c>
      <c r="C693" s="589" t="s">
        <v>2995</v>
      </c>
      <c r="D693" s="589" t="s">
        <v>689</v>
      </c>
      <c r="E693" s="589" t="s">
        <v>2871</v>
      </c>
      <c r="F693" s="590">
        <v>42822</v>
      </c>
      <c r="G693" s="591">
        <v>81.349999999999994</v>
      </c>
      <c r="H693" s="589" t="s">
        <v>474</v>
      </c>
      <c r="I693" s="589" t="s">
        <v>682</v>
      </c>
      <c r="J693" s="600" t="s">
        <v>10818</v>
      </c>
      <c r="K693" s="590">
        <v>42999</v>
      </c>
      <c r="L693" s="589" t="s">
        <v>71</v>
      </c>
    </row>
    <row r="694" spans="1:12" s="589" customFormat="1" x14ac:dyDescent="0.2">
      <c r="A694" s="589" t="s">
        <v>611</v>
      </c>
      <c r="B694" s="589" t="s">
        <v>687</v>
      </c>
      <c r="C694" s="589" t="s">
        <v>2995</v>
      </c>
      <c r="D694" s="589" t="s">
        <v>689</v>
      </c>
      <c r="E694" s="589" t="s">
        <v>2873</v>
      </c>
      <c r="F694" s="590">
        <v>42822</v>
      </c>
      <c r="G694" s="591">
        <v>81.349999999999994</v>
      </c>
      <c r="H694" s="589" t="s">
        <v>474</v>
      </c>
      <c r="I694" s="589" t="s">
        <v>682</v>
      </c>
      <c r="J694" s="600" t="s">
        <v>10818</v>
      </c>
      <c r="K694" s="590">
        <v>42999</v>
      </c>
      <c r="L694" s="589" t="s">
        <v>71</v>
      </c>
    </row>
    <row r="695" spans="1:12" s="589" customFormat="1" x14ac:dyDescent="0.2">
      <c r="A695" s="589" t="s">
        <v>611</v>
      </c>
      <c r="B695" s="589" t="s">
        <v>687</v>
      </c>
      <c r="C695" s="589" t="s">
        <v>2995</v>
      </c>
      <c r="D695" s="589" t="s">
        <v>689</v>
      </c>
      <c r="E695" s="589" t="s">
        <v>2826</v>
      </c>
      <c r="F695" s="590">
        <v>42999</v>
      </c>
      <c r="G695" s="591">
        <v>109.35</v>
      </c>
      <c r="H695" s="589" t="s">
        <v>474</v>
      </c>
      <c r="I695" s="589" t="s">
        <v>682</v>
      </c>
      <c r="J695" s="600" t="s">
        <v>10818</v>
      </c>
      <c r="K695" s="590">
        <v>43000</v>
      </c>
      <c r="L695" s="589" t="s">
        <v>71</v>
      </c>
    </row>
    <row r="696" spans="1:12" s="589" customFormat="1" x14ac:dyDescent="0.2">
      <c r="A696" s="589" t="s">
        <v>611</v>
      </c>
      <c r="B696" s="589" t="s">
        <v>687</v>
      </c>
      <c r="C696" s="589" t="s">
        <v>2995</v>
      </c>
      <c r="D696" s="589" t="s">
        <v>689</v>
      </c>
      <c r="E696" s="589" t="s">
        <v>2828</v>
      </c>
      <c r="F696" s="590">
        <v>42999</v>
      </c>
      <c r="G696" s="591">
        <v>97.2</v>
      </c>
      <c r="H696" s="589" t="s">
        <v>474</v>
      </c>
      <c r="I696" s="589" t="s">
        <v>682</v>
      </c>
      <c r="J696" s="600" t="s">
        <v>10818</v>
      </c>
      <c r="K696" s="590">
        <v>43000</v>
      </c>
      <c r="L696" s="589" t="s">
        <v>71</v>
      </c>
    </row>
    <row r="697" spans="1:12" s="589" customFormat="1" x14ac:dyDescent="0.2">
      <c r="A697" s="589" t="s">
        <v>611</v>
      </c>
      <c r="B697" s="589" t="s">
        <v>687</v>
      </c>
      <c r="C697" s="589" t="s">
        <v>2995</v>
      </c>
      <c r="D697" s="589" t="s">
        <v>689</v>
      </c>
      <c r="E697" s="589" t="s">
        <v>2819</v>
      </c>
      <c r="F697" s="590">
        <v>42822</v>
      </c>
      <c r="G697" s="591">
        <v>257.31</v>
      </c>
      <c r="H697" s="589" t="s">
        <v>474</v>
      </c>
      <c r="I697" s="589" t="s">
        <v>682</v>
      </c>
      <c r="J697" s="600" t="s">
        <v>10818</v>
      </c>
      <c r="K697" s="590">
        <v>42999</v>
      </c>
      <c r="L697" s="589" t="s">
        <v>4</v>
      </c>
    </row>
    <row r="698" spans="1:12" s="589" customFormat="1" x14ac:dyDescent="0.2">
      <c r="A698" s="589" t="s">
        <v>611</v>
      </c>
      <c r="B698" s="589" t="s">
        <v>687</v>
      </c>
      <c r="C698" s="589" t="s">
        <v>2995</v>
      </c>
      <c r="D698" s="589" t="s">
        <v>689</v>
      </c>
      <c r="E698" s="589" t="s">
        <v>2714</v>
      </c>
      <c r="F698" s="590">
        <v>42993</v>
      </c>
      <c r="G698" s="591">
        <v>-88.35</v>
      </c>
      <c r="H698" s="589" t="s">
        <v>474</v>
      </c>
      <c r="I698" s="589" t="s">
        <v>407</v>
      </c>
      <c r="J698" s="589" t="s">
        <v>10848</v>
      </c>
      <c r="K698" s="590">
        <v>42994</v>
      </c>
      <c r="L698" s="589" t="s">
        <v>4</v>
      </c>
    </row>
    <row r="699" spans="1:12" s="589" customFormat="1" x14ac:dyDescent="0.2">
      <c r="A699" s="589" t="s">
        <v>611</v>
      </c>
      <c r="B699" s="589" t="s">
        <v>687</v>
      </c>
      <c r="C699" s="589" t="s">
        <v>2995</v>
      </c>
      <c r="D699" s="589" t="s">
        <v>689</v>
      </c>
      <c r="E699" s="589" t="s">
        <v>2623</v>
      </c>
      <c r="F699" s="590">
        <v>42950</v>
      </c>
      <c r="G699" s="591">
        <v>435</v>
      </c>
      <c r="H699" s="589" t="s">
        <v>474</v>
      </c>
      <c r="I699" s="589" t="s">
        <v>5406</v>
      </c>
      <c r="J699" s="589" t="s">
        <v>10849</v>
      </c>
      <c r="K699" s="590">
        <v>42951</v>
      </c>
      <c r="L699" s="589" t="s">
        <v>71</v>
      </c>
    </row>
    <row r="700" spans="1:12" s="589" customFormat="1" x14ac:dyDescent="0.2">
      <c r="A700" s="589" t="s">
        <v>611</v>
      </c>
      <c r="B700" s="589" t="s">
        <v>687</v>
      </c>
      <c r="C700" s="589" t="s">
        <v>2995</v>
      </c>
      <c r="D700" s="589" t="s">
        <v>689</v>
      </c>
      <c r="E700" s="589" t="s">
        <v>2921</v>
      </c>
      <c r="F700" s="590">
        <v>42964</v>
      </c>
      <c r="G700" s="591">
        <v>1024.93</v>
      </c>
      <c r="H700" s="589" t="s">
        <v>474</v>
      </c>
      <c r="I700" s="589" t="s">
        <v>2035</v>
      </c>
      <c r="J700" s="589" t="s">
        <v>10850</v>
      </c>
      <c r="K700" s="590">
        <v>42984</v>
      </c>
      <c r="L700" s="589" t="s">
        <v>71</v>
      </c>
    </row>
    <row r="701" spans="1:12" s="589" customFormat="1" x14ac:dyDescent="0.2">
      <c r="A701" s="589" t="s">
        <v>611</v>
      </c>
      <c r="B701" s="589" t="s">
        <v>687</v>
      </c>
      <c r="C701" s="589" t="s">
        <v>2995</v>
      </c>
      <c r="D701" s="589" t="s">
        <v>689</v>
      </c>
      <c r="E701" s="589" t="s">
        <v>700</v>
      </c>
      <c r="F701" s="590">
        <v>42782</v>
      </c>
      <c r="G701" s="591">
        <v>30</v>
      </c>
      <c r="H701" s="589" t="s">
        <v>474</v>
      </c>
      <c r="I701" s="589" t="s">
        <v>398</v>
      </c>
      <c r="J701" s="589" t="s">
        <v>10851</v>
      </c>
      <c r="K701" s="590">
        <v>42794</v>
      </c>
      <c r="L701" s="684" t="s">
        <v>71</v>
      </c>
    </row>
    <row r="702" spans="1:12" s="589" customFormat="1" x14ac:dyDescent="0.2">
      <c r="A702" s="589" t="s">
        <v>611</v>
      </c>
      <c r="B702" s="589" t="s">
        <v>687</v>
      </c>
      <c r="C702" s="589" t="s">
        <v>2995</v>
      </c>
      <c r="D702" s="589" t="s">
        <v>689</v>
      </c>
      <c r="E702" s="589" t="s">
        <v>1990</v>
      </c>
      <c r="F702" s="590">
        <v>42906</v>
      </c>
      <c r="G702" s="591">
        <v>88.35</v>
      </c>
      <c r="H702" s="589" t="s">
        <v>474</v>
      </c>
      <c r="I702" s="589" t="s">
        <v>398</v>
      </c>
      <c r="J702" s="589" t="s">
        <v>10851</v>
      </c>
      <c r="K702" s="590">
        <v>42907</v>
      </c>
      <c r="L702" s="589" t="s">
        <v>4</v>
      </c>
    </row>
    <row r="703" spans="1:12" s="589" customFormat="1" x14ac:dyDescent="0.2">
      <c r="A703" s="589" t="s">
        <v>611</v>
      </c>
      <c r="B703" s="589" t="s">
        <v>687</v>
      </c>
      <c r="C703" s="589" t="s">
        <v>2995</v>
      </c>
      <c r="D703" s="589" t="s">
        <v>689</v>
      </c>
      <c r="E703" s="589" t="s">
        <v>2323</v>
      </c>
      <c r="F703" s="590">
        <v>42926</v>
      </c>
      <c r="G703" s="591">
        <v>93.15</v>
      </c>
      <c r="H703" s="589" t="s">
        <v>474</v>
      </c>
      <c r="I703" s="589" t="s">
        <v>398</v>
      </c>
      <c r="J703" s="589" t="s">
        <v>10851</v>
      </c>
      <c r="K703" s="590">
        <v>42927</v>
      </c>
      <c r="L703" s="589" t="s">
        <v>71</v>
      </c>
    </row>
    <row r="704" spans="1:12" s="589" customFormat="1" x14ac:dyDescent="0.2">
      <c r="A704" s="589" t="s">
        <v>611</v>
      </c>
      <c r="B704" s="589" t="s">
        <v>687</v>
      </c>
      <c r="C704" s="589" t="s">
        <v>2995</v>
      </c>
      <c r="D704" s="589" t="s">
        <v>689</v>
      </c>
      <c r="E704" s="589" t="s">
        <v>2268</v>
      </c>
      <c r="F704" s="590">
        <v>42926</v>
      </c>
      <c r="G704" s="591">
        <v>194.98</v>
      </c>
      <c r="H704" s="589" t="s">
        <v>474</v>
      </c>
      <c r="I704" s="589" t="s">
        <v>398</v>
      </c>
      <c r="J704" s="589" t="s">
        <v>10851</v>
      </c>
      <c r="K704" s="590">
        <v>42927</v>
      </c>
      <c r="L704" s="589" t="s">
        <v>4</v>
      </c>
    </row>
    <row r="705" spans="1:16" s="589" customFormat="1" x14ac:dyDescent="0.2">
      <c r="A705" s="589" t="s">
        <v>611</v>
      </c>
      <c r="B705" s="589" t="s">
        <v>687</v>
      </c>
      <c r="C705" s="589" t="s">
        <v>2995</v>
      </c>
      <c r="D705" s="589" t="s">
        <v>689</v>
      </c>
      <c r="E705" s="589" t="s">
        <v>2936</v>
      </c>
      <c r="F705" s="590">
        <v>42955</v>
      </c>
      <c r="G705" s="591">
        <v>612</v>
      </c>
      <c r="H705" s="589" t="s">
        <v>474</v>
      </c>
      <c r="I705" s="589" t="s">
        <v>398</v>
      </c>
      <c r="J705" s="589" t="s">
        <v>10851</v>
      </c>
      <c r="K705" s="590">
        <v>42983</v>
      </c>
      <c r="L705" s="589" t="s">
        <v>71</v>
      </c>
    </row>
    <row r="706" spans="1:16" s="589" customFormat="1" x14ac:dyDescent="0.2">
      <c r="A706" s="589" t="s">
        <v>611</v>
      </c>
      <c r="B706" s="589" t="s">
        <v>687</v>
      </c>
      <c r="C706" s="589" t="s">
        <v>2995</v>
      </c>
      <c r="D706" s="589" t="s">
        <v>689</v>
      </c>
      <c r="E706" s="589" t="s">
        <v>2923</v>
      </c>
      <c r="F706" s="590">
        <v>42955</v>
      </c>
      <c r="G706" s="591">
        <v>283.62</v>
      </c>
      <c r="H706" s="589" t="s">
        <v>474</v>
      </c>
      <c r="I706" s="589" t="s">
        <v>398</v>
      </c>
      <c r="J706" s="589" t="s">
        <v>10851</v>
      </c>
      <c r="K706" s="590">
        <v>42984</v>
      </c>
      <c r="L706" s="589" t="s">
        <v>71</v>
      </c>
    </row>
    <row r="707" spans="1:16" s="589" customFormat="1" x14ac:dyDescent="0.2">
      <c r="A707" s="589" t="s">
        <v>611</v>
      </c>
      <c r="B707" s="589" t="s">
        <v>687</v>
      </c>
      <c r="C707" s="589" t="s">
        <v>2995</v>
      </c>
      <c r="D707" s="589" t="s">
        <v>689</v>
      </c>
      <c r="E707" s="589" t="s">
        <v>2934</v>
      </c>
      <c r="F707" s="590">
        <v>42955</v>
      </c>
      <c r="G707" s="591">
        <v>679.59</v>
      </c>
      <c r="H707" s="589" t="s">
        <v>474</v>
      </c>
      <c r="I707" s="589" t="s">
        <v>398</v>
      </c>
      <c r="J707" s="589" t="s">
        <v>10851</v>
      </c>
      <c r="K707" s="590">
        <v>42984</v>
      </c>
      <c r="L707" s="589" t="s">
        <v>71</v>
      </c>
    </row>
    <row r="708" spans="1:16" s="589" customFormat="1" x14ac:dyDescent="0.2">
      <c r="A708" s="589" t="s">
        <v>611</v>
      </c>
      <c r="B708" s="589" t="s">
        <v>687</v>
      </c>
      <c r="C708" s="589" t="s">
        <v>2995</v>
      </c>
      <c r="D708" s="589" t="s">
        <v>689</v>
      </c>
      <c r="E708" s="589" t="s">
        <v>2927</v>
      </c>
      <c r="F708" s="590">
        <v>42986</v>
      </c>
      <c r="G708" s="591">
        <v>75.28</v>
      </c>
      <c r="H708" s="589" t="s">
        <v>474</v>
      </c>
      <c r="I708" s="589" t="s">
        <v>398</v>
      </c>
      <c r="J708" s="589" t="s">
        <v>10851</v>
      </c>
      <c r="K708" s="590">
        <v>42990</v>
      </c>
      <c r="L708" s="589" t="s">
        <v>71</v>
      </c>
    </row>
    <row r="709" spans="1:16" s="589" customFormat="1" x14ac:dyDescent="0.2">
      <c r="A709" s="589" t="s">
        <v>611</v>
      </c>
      <c r="B709" s="589" t="s">
        <v>687</v>
      </c>
      <c r="C709" s="589" t="s">
        <v>2995</v>
      </c>
      <c r="D709" s="589" t="s">
        <v>689</v>
      </c>
      <c r="E709" s="589" t="s">
        <v>1871</v>
      </c>
      <c r="F709" s="590">
        <v>42909</v>
      </c>
      <c r="G709" s="591">
        <v>-44.8</v>
      </c>
      <c r="H709" s="589" t="s">
        <v>474</v>
      </c>
      <c r="I709" s="589" t="s">
        <v>540</v>
      </c>
      <c r="J709" s="589" t="s">
        <v>10852</v>
      </c>
      <c r="K709" s="590">
        <v>42910</v>
      </c>
      <c r="L709" s="589" t="s">
        <v>4</v>
      </c>
    </row>
    <row r="710" spans="1:16" s="589" customFormat="1" x14ac:dyDescent="0.2">
      <c r="A710" s="589" t="s">
        <v>611</v>
      </c>
      <c r="B710" s="589" t="s">
        <v>687</v>
      </c>
      <c r="C710" s="589" t="s">
        <v>2995</v>
      </c>
      <c r="D710" s="589" t="s">
        <v>689</v>
      </c>
      <c r="E710" s="589" t="s">
        <v>2347</v>
      </c>
      <c r="F710" s="590">
        <v>42916</v>
      </c>
      <c r="G710" s="591">
        <v>246.64</v>
      </c>
      <c r="H710" s="589" t="s">
        <v>474</v>
      </c>
      <c r="I710" s="589" t="s">
        <v>540</v>
      </c>
      <c r="J710" s="589" t="s">
        <v>10852</v>
      </c>
      <c r="K710" s="590">
        <v>42917</v>
      </c>
      <c r="L710" s="589" t="s">
        <v>4</v>
      </c>
    </row>
    <row r="711" spans="1:16" s="589" customFormat="1" x14ac:dyDescent="0.2">
      <c r="A711" s="589" t="s">
        <v>611</v>
      </c>
      <c r="B711" s="589" t="s">
        <v>687</v>
      </c>
      <c r="C711" s="589" t="s">
        <v>2995</v>
      </c>
      <c r="D711" s="589" t="s">
        <v>689</v>
      </c>
      <c r="E711" s="589" t="s">
        <v>2251</v>
      </c>
      <c r="F711" s="590">
        <v>42933</v>
      </c>
      <c r="G711" s="591">
        <v>82.95</v>
      </c>
      <c r="H711" s="589" t="s">
        <v>474</v>
      </c>
      <c r="I711" s="589" t="s">
        <v>540</v>
      </c>
      <c r="J711" s="589" t="s">
        <v>10852</v>
      </c>
      <c r="K711" s="590">
        <v>42934</v>
      </c>
      <c r="L711" s="589" t="s">
        <v>4</v>
      </c>
    </row>
    <row r="712" spans="1:16" s="589" customFormat="1" x14ac:dyDescent="0.2">
      <c r="A712" s="589" t="s">
        <v>611</v>
      </c>
      <c r="B712" s="589" t="s">
        <v>687</v>
      </c>
      <c r="C712" s="589" t="s">
        <v>2995</v>
      </c>
      <c r="D712" s="589" t="s">
        <v>689</v>
      </c>
      <c r="E712" s="589" t="s">
        <v>2253</v>
      </c>
      <c r="F712" s="590">
        <v>42933</v>
      </c>
      <c r="G712" s="591">
        <v>97.85</v>
      </c>
      <c r="H712" s="589" t="s">
        <v>474</v>
      </c>
      <c r="I712" s="589" t="s">
        <v>540</v>
      </c>
      <c r="J712" s="589" t="s">
        <v>10852</v>
      </c>
      <c r="K712" s="590">
        <v>42934</v>
      </c>
      <c r="L712" s="589" t="s">
        <v>4</v>
      </c>
    </row>
    <row r="713" spans="1:16" s="589" customFormat="1" x14ac:dyDescent="0.2">
      <c r="A713" s="589" t="s">
        <v>611</v>
      </c>
      <c r="B713" s="589" t="s">
        <v>2900</v>
      </c>
      <c r="C713" s="589" t="s">
        <v>2901</v>
      </c>
      <c r="D713" s="589" t="s">
        <v>474</v>
      </c>
      <c r="E713" s="589" t="s">
        <v>2902</v>
      </c>
      <c r="F713" s="590">
        <v>42965</v>
      </c>
      <c r="G713" s="591">
        <v>52</v>
      </c>
      <c r="H713" s="589" t="s">
        <v>474</v>
      </c>
      <c r="I713" s="589" t="s">
        <v>612</v>
      </c>
      <c r="J713" s="589" t="s">
        <v>10853</v>
      </c>
      <c r="K713" s="590">
        <v>42998</v>
      </c>
      <c r="L713" s="589" t="s">
        <v>71</v>
      </c>
    </row>
    <row r="714" spans="1:16" s="589" customFormat="1" x14ac:dyDescent="0.2">
      <c r="A714" s="589" t="s">
        <v>307</v>
      </c>
      <c r="B714" s="589" t="s">
        <v>2073</v>
      </c>
      <c r="C714" s="589" t="s">
        <v>2074</v>
      </c>
      <c r="D714" s="589" t="s">
        <v>2075</v>
      </c>
      <c r="E714" s="589" t="s">
        <v>2076</v>
      </c>
      <c r="F714" s="590">
        <v>42557</v>
      </c>
      <c r="G714" s="591">
        <v>120</v>
      </c>
      <c r="H714" s="589" t="s">
        <v>474</v>
      </c>
      <c r="I714" s="589" t="s">
        <v>3825</v>
      </c>
      <c r="J714" s="589" t="s">
        <v>10854</v>
      </c>
      <c r="K714" s="590">
        <v>42901</v>
      </c>
      <c r="L714" s="589" t="s">
        <v>4</v>
      </c>
    </row>
    <row r="715" spans="1:16" x14ac:dyDescent="0.2">
      <c r="A715" s="220"/>
      <c r="B715" s="225"/>
      <c r="C715" s="220"/>
      <c r="D715" s="225"/>
      <c r="E715" s="220"/>
      <c r="F715" s="226"/>
      <c r="G715" s="222"/>
      <c r="H715" s="225"/>
      <c r="I715" s="220"/>
      <c r="J715" s="226"/>
      <c r="K715" s="225"/>
      <c r="L715" s="220"/>
    </row>
    <row r="716" spans="1:16" s="313" customFormat="1" ht="15.75" x14ac:dyDescent="0.25">
      <c r="A716" s="51" t="s">
        <v>597</v>
      </c>
      <c r="B716" s="57"/>
      <c r="C716" s="56"/>
      <c r="D716" s="57"/>
      <c r="E716" s="58"/>
      <c r="F716" s="59"/>
      <c r="G716" s="60"/>
      <c r="H716" s="57"/>
      <c r="I716" s="53"/>
      <c r="J716" s="59"/>
      <c r="K716" s="3"/>
      <c r="L716" s="3"/>
      <c r="N716" s="589"/>
      <c r="O716" s="589"/>
      <c r="P716" s="589"/>
    </row>
    <row r="717" spans="1:16" s="313" customFormat="1" ht="15.75" x14ac:dyDescent="0.25">
      <c r="A717" s="51"/>
      <c r="B717" s="57"/>
      <c r="C717" s="56"/>
      <c r="D717" s="57"/>
      <c r="E717" s="58"/>
      <c r="F717" s="59"/>
      <c r="G717" s="60"/>
      <c r="H717" s="57"/>
      <c r="I717" s="53"/>
      <c r="J717" s="59"/>
      <c r="K717" s="3"/>
      <c r="L717" s="3"/>
      <c r="N717" s="589"/>
      <c r="O717" s="589"/>
      <c r="P717" s="589"/>
    </row>
    <row r="718" spans="1:16" s="589" customFormat="1" x14ac:dyDescent="0.2">
      <c r="A718" s="589" t="s">
        <v>307</v>
      </c>
      <c r="B718" s="589" t="s">
        <v>146</v>
      </c>
      <c r="C718" s="589" t="s">
        <v>397</v>
      </c>
      <c r="D718" s="589" t="s">
        <v>147</v>
      </c>
      <c r="E718" s="589" t="s">
        <v>408</v>
      </c>
      <c r="F718" s="590">
        <v>42538</v>
      </c>
      <c r="G718" s="591">
        <v>254.92</v>
      </c>
      <c r="H718" s="589" t="s">
        <v>474</v>
      </c>
      <c r="I718" s="589" t="s">
        <v>226</v>
      </c>
      <c r="J718" s="600" t="s">
        <v>10819</v>
      </c>
      <c r="K718" s="590">
        <v>42544</v>
      </c>
      <c r="L718" s="684" t="s">
        <v>71</v>
      </c>
    </row>
    <row r="719" spans="1:16" s="589" customFormat="1" x14ac:dyDescent="0.2">
      <c r="A719" s="589" t="s">
        <v>307</v>
      </c>
      <c r="B719" s="589" t="s">
        <v>251</v>
      </c>
      <c r="C719" s="589" t="s">
        <v>252</v>
      </c>
      <c r="D719" s="589" t="s">
        <v>253</v>
      </c>
      <c r="E719" s="589" t="s">
        <v>437</v>
      </c>
      <c r="F719" s="590">
        <v>42445</v>
      </c>
      <c r="G719" s="591">
        <f>545.66*-1</f>
        <v>-545.66</v>
      </c>
      <c r="H719" s="589" t="s">
        <v>474</v>
      </c>
      <c r="I719" s="589" t="s">
        <v>226</v>
      </c>
      <c r="J719" s="600" t="s">
        <v>10819</v>
      </c>
      <c r="K719" s="590">
        <v>42579</v>
      </c>
      <c r="L719" s="684" t="s">
        <v>71</v>
      </c>
    </row>
    <row r="720" spans="1:16" s="589" customFormat="1" x14ac:dyDescent="0.2">
      <c r="A720" s="589" t="s">
        <v>307</v>
      </c>
      <c r="B720" s="589" t="s">
        <v>168</v>
      </c>
      <c r="C720" s="589" t="s">
        <v>475</v>
      </c>
      <c r="D720" s="589" t="s">
        <v>169</v>
      </c>
      <c r="E720" s="589" t="s">
        <v>621</v>
      </c>
      <c r="F720" s="590">
        <v>42727</v>
      </c>
      <c r="G720" s="591">
        <v>75.48</v>
      </c>
      <c r="H720" s="589" t="s">
        <v>622</v>
      </c>
      <c r="I720" s="589" t="s">
        <v>226</v>
      </c>
      <c r="J720" s="600" t="s">
        <v>10819</v>
      </c>
      <c r="K720" s="590">
        <v>42744</v>
      </c>
      <c r="L720" s="684" t="s">
        <v>71</v>
      </c>
    </row>
    <row r="721" spans="1:14" s="600" customFormat="1" x14ac:dyDescent="0.2">
      <c r="A721" s="589" t="s">
        <v>307</v>
      </c>
      <c r="B721" s="589" t="s">
        <v>168</v>
      </c>
      <c r="C721" s="589" t="s">
        <v>475</v>
      </c>
      <c r="D721" s="589" t="s">
        <v>169</v>
      </c>
      <c r="E721" s="589" t="s">
        <v>623</v>
      </c>
      <c r="F721" s="590">
        <v>42727</v>
      </c>
      <c r="G721" s="591">
        <v>302.95</v>
      </c>
      <c r="H721" s="589" t="s">
        <v>622</v>
      </c>
      <c r="I721" s="589" t="s">
        <v>226</v>
      </c>
      <c r="J721" s="600" t="s">
        <v>10819</v>
      </c>
      <c r="K721" s="590">
        <v>42744</v>
      </c>
      <c r="L721" s="684" t="s">
        <v>71</v>
      </c>
      <c r="M721" s="589"/>
      <c r="N721" s="589"/>
    </row>
    <row r="722" spans="1:14" s="600" customFormat="1" x14ac:dyDescent="0.2">
      <c r="A722" s="589" t="s">
        <v>307</v>
      </c>
      <c r="B722" s="589" t="s">
        <v>168</v>
      </c>
      <c r="C722" s="589" t="s">
        <v>475</v>
      </c>
      <c r="D722" s="589" t="s">
        <v>169</v>
      </c>
      <c r="E722" s="589" t="s">
        <v>624</v>
      </c>
      <c r="F722" s="590">
        <v>42727</v>
      </c>
      <c r="G722" s="591">
        <v>1064.33</v>
      </c>
      <c r="H722" s="589" t="s">
        <v>622</v>
      </c>
      <c r="I722" s="589" t="s">
        <v>226</v>
      </c>
      <c r="J722" s="600" t="s">
        <v>10819</v>
      </c>
      <c r="K722" s="590">
        <v>42744</v>
      </c>
      <c r="L722" s="684" t="s">
        <v>71</v>
      </c>
      <c r="M722" s="589"/>
      <c r="N722" s="589"/>
    </row>
    <row r="723" spans="1:14" s="600" customFormat="1" x14ac:dyDescent="0.2">
      <c r="A723" s="589" t="s">
        <v>307</v>
      </c>
      <c r="B723" s="589" t="s">
        <v>168</v>
      </c>
      <c r="C723" s="589" t="s">
        <v>475</v>
      </c>
      <c r="D723" s="589" t="s">
        <v>169</v>
      </c>
      <c r="E723" s="589" t="s">
        <v>676</v>
      </c>
      <c r="F723" s="590">
        <v>42726</v>
      </c>
      <c r="G723" s="591">
        <v>38.19</v>
      </c>
      <c r="H723" s="589" t="s">
        <v>677</v>
      </c>
      <c r="I723" s="589" t="s">
        <v>226</v>
      </c>
      <c r="J723" s="600" t="s">
        <v>10819</v>
      </c>
      <c r="K723" s="590">
        <v>42786</v>
      </c>
      <c r="L723" s="684" t="s">
        <v>71</v>
      </c>
      <c r="M723" s="589"/>
      <c r="N723" s="589"/>
    </row>
    <row r="724" spans="1:14" s="600" customFormat="1" x14ac:dyDescent="0.2">
      <c r="A724" s="589" t="s">
        <v>307</v>
      </c>
      <c r="B724" s="589" t="s">
        <v>168</v>
      </c>
      <c r="C724" s="589" t="s">
        <v>475</v>
      </c>
      <c r="D724" s="589" t="s">
        <v>169</v>
      </c>
      <c r="E724" s="589" t="s">
        <v>678</v>
      </c>
      <c r="F724" s="590">
        <v>42726</v>
      </c>
      <c r="G724" s="591">
        <v>258.24</v>
      </c>
      <c r="H724" s="589" t="s">
        <v>677</v>
      </c>
      <c r="I724" s="589" t="s">
        <v>226</v>
      </c>
      <c r="J724" s="600" t="s">
        <v>10819</v>
      </c>
      <c r="K724" s="590">
        <v>42786</v>
      </c>
      <c r="L724" s="684" t="s">
        <v>71</v>
      </c>
      <c r="M724" s="589"/>
      <c r="N724" s="589"/>
    </row>
    <row r="725" spans="1:14" s="600" customFormat="1" x14ac:dyDescent="0.2">
      <c r="A725" s="589" t="s">
        <v>307</v>
      </c>
      <c r="B725" s="589" t="s">
        <v>168</v>
      </c>
      <c r="C725" s="589" t="s">
        <v>475</v>
      </c>
      <c r="D725" s="589" t="s">
        <v>169</v>
      </c>
      <c r="E725" s="589" t="s">
        <v>679</v>
      </c>
      <c r="F725" s="590">
        <v>42724</v>
      </c>
      <c r="G725" s="591">
        <v>33.76</v>
      </c>
      <c r="H725" s="589" t="s">
        <v>677</v>
      </c>
      <c r="I725" s="589" t="s">
        <v>226</v>
      </c>
      <c r="J725" s="600" t="s">
        <v>10819</v>
      </c>
      <c r="K725" s="590">
        <v>42786</v>
      </c>
      <c r="L725" s="684" t="s">
        <v>71</v>
      </c>
      <c r="M725" s="589"/>
      <c r="N725" s="589"/>
    </row>
    <row r="726" spans="1:14" s="600" customFormat="1" x14ac:dyDescent="0.2">
      <c r="A726" s="589" t="s">
        <v>307</v>
      </c>
      <c r="B726" s="589" t="s">
        <v>168</v>
      </c>
      <c r="C726" s="589" t="s">
        <v>475</v>
      </c>
      <c r="D726" s="589" t="s">
        <v>169</v>
      </c>
      <c r="E726" s="589" t="s">
        <v>680</v>
      </c>
      <c r="F726" s="590">
        <v>42720</v>
      </c>
      <c r="G726" s="591">
        <v>140.55000000000001</v>
      </c>
      <c r="H726" s="589" t="s">
        <v>677</v>
      </c>
      <c r="I726" s="589" t="s">
        <v>226</v>
      </c>
      <c r="J726" s="600" t="s">
        <v>10819</v>
      </c>
      <c r="K726" s="590">
        <v>42786</v>
      </c>
      <c r="L726" s="684" t="s">
        <v>71</v>
      </c>
      <c r="M726" s="589"/>
      <c r="N726" s="589"/>
    </row>
    <row r="727" spans="1:14" s="600" customFormat="1" x14ac:dyDescent="0.2">
      <c r="A727" s="589" t="s">
        <v>307</v>
      </c>
      <c r="B727" s="589" t="s">
        <v>168</v>
      </c>
      <c r="C727" s="589" t="s">
        <v>475</v>
      </c>
      <c r="D727" s="589" t="s">
        <v>169</v>
      </c>
      <c r="E727" s="589" t="s">
        <v>681</v>
      </c>
      <c r="F727" s="590">
        <v>42720</v>
      </c>
      <c r="G727" s="591">
        <v>168.8</v>
      </c>
      <c r="H727" s="589" t="s">
        <v>677</v>
      </c>
      <c r="I727" s="589" t="s">
        <v>226</v>
      </c>
      <c r="J727" s="600" t="s">
        <v>10819</v>
      </c>
      <c r="K727" s="590">
        <v>42786</v>
      </c>
      <c r="L727" s="684" t="s">
        <v>71</v>
      </c>
      <c r="M727" s="589"/>
      <c r="N727" s="589"/>
    </row>
    <row r="728" spans="1:14" s="589" customFormat="1" x14ac:dyDescent="0.2">
      <c r="A728" s="589" t="s">
        <v>611</v>
      </c>
      <c r="B728" s="589" t="s">
        <v>687</v>
      </c>
      <c r="C728" s="589" t="s">
        <v>2995</v>
      </c>
      <c r="D728" s="589" t="s">
        <v>689</v>
      </c>
      <c r="E728" s="589" t="s">
        <v>1131</v>
      </c>
      <c r="F728" s="590">
        <v>42832</v>
      </c>
      <c r="G728" s="591">
        <v>59.99</v>
      </c>
      <c r="H728" s="589" t="s">
        <v>474</v>
      </c>
      <c r="I728" s="589" t="s">
        <v>226</v>
      </c>
      <c r="J728" s="600" t="s">
        <v>10819</v>
      </c>
      <c r="K728" s="590">
        <v>42837</v>
      </c>
      <c r="L728" s="684" t="s">
        <v>71</v>
      </c>
    </row>
    <row r="729" spans="1:14" s="589" customFormat="1" x14ac:dyDescent="0.2">
      <c r="A729" s="589" t="s">
        <v>611</v>
      </c>
      <c r="B729" s="589" t="s">
        <v>687</v>
      </c>
      <c r="C729" s="589" t="s">
        <v>2995</v>
      </c>
      <c r="D729" s="589" t="s">
        <v>689</v>
      </c>
      <c r="E729" s="589" t="s">
        <v>1527</v>
      </c>
      <c r="F729" s="590">
        <v>42859</v>
      </c>
      <c r="G729" s="591">
        <v>-93</v>
      </c>
      <c r="H729" s="589" t="s">
        <v>474</v>
      </c>
      <c r="I729" s="589" t="s">
        <v>226</v>
      </c>
      <c r="J729" s="600" t="s">
        <v>10819</v>
      </c>
      <c r="K729" s="590">
        <v>42860</v>
      </c>
      <c r="L729" s="684" t="s">
        <v>71</v>
      </c>
    </row>
    <row r="730" spans="1:14" s="589" customFormat="1" x14ac:dyDescent="0.2">
      <c r="A730" s="589" t="s">
        <v>611</v>
      </c>
      <c r="B730" s="589" t="s">
        <v>687</v>
      </c>
      <c r="C730" s="589" t="s">
        <v>2995</v>
      </c>
      <c r="D730" s="589" t="s">
        <v>689</v>
      </c>
      <c r="E730" s="589" t="s">
        <v>1965</v>
      </c>
      <c r="F730" s="590">
        <v>42913</v>
      </c>
      <c r="G730" s="591">
        <v>97.85</v>
      </c>
      <c r="H730" s="589" t="s">
        <v>474</v>
      </c>
      <c r="I730" s="589" t="s">
        <v>226</v>
      </c>
      <c r="J730" s="600" t="s">
        <v>10819</v>
      </c>
      <c r="K730" s="590">
        <v>42914</v>
      </c>
      <c r="L730" s="589" t="s">
        <v>71</v>
      </c>
    </row>
    <row r="731" spans="1:14" s="589" customFormat="1" x14ac:dyDescent="0.2">
      <c r="A731" s="589" t="s">
        <v>611</v>
      </c>
      <c r="B731" s="589" t="s">
        <v>78</v>
      </c>
      <c r="C731" s="589" t="s">
        <v>79</v>
      </c>
      <c r="D731" s="589" t="s">
        <v>80</v>
      </c>
      <c r="E731" s="589" t="s">
        <v>2031</v>
      </c>
      <c r="F731" s="590">
        <v>42886</v>
      </c>
      <c r="G731" s="591">
        <v>79.680000000000007</v>
      </c>
      <c r="H731" s="589" t="s">
        <v>474</v>
      </c>
      <c r="I731" s="589" t="s">
        <v>226</v>
      </c>
      <c r="J731" s="600" t="s">
        <v>10819</v>
      </c>
      <c r="K731" s="590">
        <v>42895</v>
      </c>
      <c r="L731" s="589" t="s">
        <v>4</v>
      </c>
    </row>
    <row r="732" spans="1:14" s="589" customFormat="1" x14ac:dyDescent="0.2">
      <c r="A732" s="589" t="s">
        <v>611</v>
      </c>
      <c r="B732" s="589" t="s">
        <v>687</v>
      </c>
      <c r="C732" s="589" t="s">
        <v>2995</v>
      </c>
      <c r="D732" s="589" t="s">
        <v>689</v>
      </c>
      <c r="E732" s="589" t="s">
        <v>2276</v>
      </c>
      <c r="F732" s="590">
        <v>42923</v>
      </c>
      <c r="G732" s="591">
        <v>41.95</v>
      </c>
      <c r="H732" s="589" t="s">
        <v>474</v>
      </c>
      <c r="I732" s="589" t="s">
        <v>226</v>
      </c>
      <c r="J732" s="600" t="s">
        <v>10819</v>
      </c>
      <c r="K732" s="590">
        <v>42924</v>
      </c>
      <c r="L732" s="589" t="s">
        <v>71</v>
      </c>
    </row>
    <row r="733" spans="1:14" s="589" customFormat="1" x14ac:dyDescent="0.2">
      <c r="A733" s="589" t="s">
        <v>611</v>
      </c>
      <c r="B733" s="589" t="s">
        <v>687</v>
      </c>
      <c r="C733" s="589" t="s">
        <v>2995</v>
      </c>
      <c r="D733" s="589" t="s">
        <v>689</v>
      </c>
      <c r="E733" s="589" t="s">
        <v>2278</v>
      </c>
      <c r="F733" s="590">
        <v>42923</v>
      </c>
      <c r="G733" s="591">
        <v>34.950000000000003</v>
      </c>
      <c r="H733" s="589" t="s">
        <v>474</v>
      </c>
      <c r="I733" s="589" t="s">
        <v>226</v>
      </c>
      <c r="J733" s="600" t="s">
        <v>10819</v>
      </c>
      <c r="K733" s="590">
        <v>42924</v>
      </c>
      <c r="L733" s="589" t="s">
        <v>71</v>
      </c>
    </row>
    <row r="734" spans="1:14" s="589" customFormat="1" x14ac:dyDescent="0.2">
      <c r="A734" s="589" t="s">
        <v>611</v>
      </c>
      <c r="B734" s="589" t="s">
        <v>687</v>
      </c>
      <c r="C734" s="589" t="s">
        <v>2995</v>
      </c>
      <c r="D734" s="589" t="s">
        <v>689</v>
      </c>
      <c r="E734" s="589" t="s">
        <v>2279</v>
      </c>
      <c r="F734" s="590">
        <v>42923</v>
      </c>
      <c r="G734" s="591">
        <v>97.85</v>
      </c>
      <c r="H734" s="589" t="s">
        <v>474</v>
      </c>
      <c r="I734" s="589" t="s">
        <v>226</v>
      </c>
      <c r="J734" s="600" t="s">
        <v>10819</v>
      </c>
      <c r="K734" s="590">
        <v>42924</v>
      </c>
      <c r="L734" s="589" t="s">
        <v>71</v>
      </c>
    </row>
    <row r="735" spans="1:14" s="589" customFormat="1" x14ac:dyDescent="0.2">
      <c r="A735" s="589" t="s">
        <v>611</v>
      </c>
      <c r="B735" s="589" t="s">
        <v>687</v>
      </c>
      <c r="C735" s="589" t="s">
        <v>2995</v>
      </c>
      <c r="D735" s="589" t="s">
        <v>689</v>
      </c>
      <c r="E735" s="589" t="s">
        <v>2281</v>
      </c>
      <c r="F735" s="590">
        <v>42923</v>
      </c>
      <c r="G735" s="591">
        <v>82.95</v>
      </c>
      <c r="H735" s="589" t="s">
        <v>474</v>
      </c>
      <c r="I735" s="589" t="s">
        <v>226</v>
      </c>
      <c r="J735" s="600" t="s">
        <v>10819</v>
      </c>
      <c r="K735" s="590">
        <v>42924</v>
      </c>
      <c r="L735" s="589" t="s">
        <v>71</v>
      </c>
    </row>
    <row r="736" spans="1:14" s="589" customFormat="1" x14ac:dyDescent="0.2">
      <c r="A736" s="589" t="s">
        <v>611</v>
      </c>
      <c r="B736" s="589" t="s">
        <v>687</v>
      </c>
      <c r="C736" s="589" t="s">
        <v>2995</v>
      </c>
      <c r="D736" s="589" t="s">
        <v>689</v>
      </c>
      <c r="E736" s="589" t="s">
        <v>2328</v>
      </c>
      <c r="F736" s="590">
        <v>42923</v>
      </c>
      <c r="G736" s="591">
        <v>82.87</v>
      </c>
      <c r="H736" s="589" t="s">
        <v>474</v>
      </c>
      <c r="I736" s="589" t="s">
        <v>226</v>
      </c>
      <c r="J736" s="600" t="s">
        <v>10819</v>
      </c>
      <c r="K736" s="590">
        <v>42924</v>
      </c>
      <c r="L736" s="589" t="s">
        <v>71</v>
      </c>
    </row>
    <row r="737" spans="1:14" s="589" customFormat="1" x14ac:dyDescent="0.2">
      <c r="A737" s="589" t="s">
        <v>611</v>
      </c>
      <c r="B737" s="589" t="s">
        <v>146</v>
      </c>
      <c r="C737" s="589" t="s">
        <v>397</v>
      </c>
      <c r="D737" s="589" t="s">
        <v>147</v>
      </c>
      <c r="E737" s="589" t="s">
        <v>5391</v>
      </c>
      <c r="F737" s="590">
        <v>42928</v>
      </c>
      <c r="G737" s="591">
        <v>342.88</v>
      </c>
      <c r="H737" s="589" t="s">
        <v>474</v>
      </c>
      <c r="I737" s="589" t="s">
        <v>226</v>
      </c>
      <c r="J737" s="600" t="s">
        <v>10819</v>
      </c>
      <c r="K737" s="590">
        <v>42929</v>
      </c>
      <c r="L737" s="589" t="s">
        <v>71</v>
      </c>
    </row>
    <row r="738" spans="1:14" s="589" customFormat="1" x14ac:dyDescent="0.2">
      <c r="A738" s="589" t="s">
        <v>611</v>
      </c>
      <c r="B738" s="589" t="s">
        <v>146</v>
      </c>
      <c r="C738" s="589" t="s">
        <v>397</v>
      </c>
      <c r="D738" s="589" t="s">
        <v>147</v>
      </c>
      <c r="E738" s="589" t="s">
        <v>2141</v>
      </c>
      <c r="F738" s="590">
        <v>42934</v>
      </c>
      <c r="G738" s="591">
        <v>-1252.71</v>
      </c>
      <c r="H738" s="589" t="s">
        <v>474</v>
      </c>
      <c r="I738" s="589" t="s">
        <v>226</v>
      </c>
      <c r="J738" s="600" t="s">
        <v>10819</v>
      </c>
      <c r="K738" s="590">
        <v>42940</v>
      </c>
      <c r="L738" s="589" t="s">
        <v>71</v>
      </c>
    </row>
    <row r="739" spans="1:14" s="589" customFormat="1" x14ac:dyDescent="0.2">
      <c r="A739" s="589" t="s">
        <v>611</v>
      </c>
      <c r="B739" s="589" t="s">
        <v>687</v>
      </c>
      <c r="C739" s="589" t="s">
        <v>2995</v>
      </c>
      <c r="D739" s="589" t="s">
        <v>689</v>
      </c>
      <c r="E739" s="589" t="s">
        <v>2761</v>
      </c>
      <c r="F739" s="590">
        <v>42998</v>
      </c>
      <c r="G739" s="591">
        <v>94.99</v>
      </c>
      <c r="H739" s="589" t="s">
        <v>474</v>
      </c>
      <c r="I739" s="589" t="s">
        <v>226</v>
      </c>
      <c r="J739" s="600" t="s">
        <v>10819</v>
      </c>
      <c r="K739" s="590">
        <v>42999</v>
      </c>
      <c r="L739" s="589" t="s">
        <v>71</v>
      </c>
    </row>
    <row r="740" spans="1:14" s="589" customFormat="1" x14ac:dyDescent="0.2">
      <c r="A740" s="589" t="s">
        <v>307</v>
      </c>
      <c r="B740" s="589" t="s">
        <v>130</v>
      </c>
      <c r="C740" s="589" t="s">
        <v>131</v>
      </c>
      <c r="D740" s="589" t="s">
        <v>132</v>
      </c>
      <c r="E740" s="589" t="s">
        <v>428</v>
      </c>
      <c r="F740" s="590">
        <v>42422</v>
      </c>
      <c r="G740" s="591">
        <v>18.149999999999999</v>
      </c>
      <c r="H740" s="589" t="s">
        <v>429</v>
      </c>
      <c r="I740" s="589" t="s">
        <v>306</v>
      </c>
      <c r="J740" s="600" t="s">
        <v>10819</v>
      </c>
      <c r="K740" s="590">
        <v>42424</v>
      </c>
      <c r="L740" s="684" t="s">
        <v>71</v>
      </c>
    </row>
    <row r="741" spans="1:14" s="589" customFormat="1" x14ac:dyDescent="0.2">
      <c r="A741" s="589" t="s">
        <v>307</v>
      </c>
      <c r="B741" s="589" t="s">
        <v>257</v>
      </c>
      <c r="C741" s="589" t="s">
        <v>258</v>
      </c>
      <c r="D741" s="589" t="s">
        <v>259</v>
      </c>
      <c r="E741" s="589" t="s">
        <v>339</v>
      </c>
      <c r="F741" s="590">
        <v>42429</v>
      </c>
      <c r="G741" s="591">
        <v>580.28</v>
      </c>
      <c r="H741" s="589" t="s">
        <v>474</v>
      </c>
      <c r="I741" s="589" t="s">
        <v>306</v>
      </c>
      <c r="J741" s="600" t="s">
        <v>10819</v>
      </c>
      <c r="K741" s="590">
        <v>42430</v>
      </c>
      <c r="L741" s="684" t="s">
        <v>71</v>
      </c>
    </row>
    <row r="742" spans="1:14" s="589" customFormat="1" x14ac:dyDescent="0.2">
      <c r="A742" s="589" t="s">
        <v>307</v>
      </c>
      <c r="B742" s="589" t="s">
        <v>130</v>
      </c>
      <c r="C742" s="589" t="s">
        <v>131</v>
      </c>
      <c r="D742" s="589" t="s">
        <v>132</v>
      </c>
      <c r="E742" s="589" t="s">
        <v>431</v>
      </c>
      <c r="F742" s="590">
        <v>42520</v>
      </c>
      <c r="G742" s="591">
        <v>156.94</v>
      </c>
      <c r="H742" s="589" t="s">
        <v>432</v>
      </c>
      <c r="I742" s="589" t="s">
        <v>306</v>
      </c>
      <c r="J742" s="600" t="s">
        <v>10819</v>
      </c>
      <c r="K742" s="590">
        <v>42522</v>
      </c>
      <c r="L742" s="684" t="s">
        <v>71</v>
      </c>
    </row>
    <row r="743" spans="1:14" s="589" customFormat="1" x14ac:dyDescent="0.2">
      <c r="A743" s="589" t="s">
        <v>307</v>
      </c>
      <c r="B743" s="589" t="s">
        <v>130</v>
      </c>
      <c r="C743" s="589" t="s">
        <v>131</v>
      </c>
      <c r="D743" s="589" t="s">
        <v>132</v>
      </c>
      <c r="E743" s="589" t="s">
        <v>433</v>
      </c>
      <c r="F743" s="590">
        <v>42520</v>
      </c>
      <c r="G743" s="591">
        <v>32.07</v>
      </c>
      <c r="H743" s="589" t="s">
        <v>434</v>
      </c>
      <c r="I743" s="589" t="s">
        <v>306</v>
      </c>
      <c r="J743" s="600" t="s">
        <v>10819</v>
      </c>
      <c r="K743" s="590">
        <v>42522</v>
      </c>
      <c r="L743" s="684" t="s">
        <v>71</v>
      </c>
    </row>
    <row r="744" spans="1:14" s="589" customFormat="1" x14ac:dyDescent="0.2">
      <c r="A744" s="589" t="s">
        <v>611</v>
      </c>
      <c r="B744" s="589" t="s">
        <v>146</v>
      </c>
      <c r="C744" s="589" t="s">
        <v>397</v>
      </c>
      <c r="D744" s="589" t="s">
        <v>147</v>
      </c>
      <c r="E744" s="589" t="s">
        <v>3834</v>
      </c>
      <c r="F744" s="590">
        <v>42936</v>
      </c>
      <c r="G744" s="591">
        <v>5524.71</v>
      </c>
      <c r="H744" s="589" t="s">
        <v>2394</v>
      </c>
      <c r="I744" s="589" t="s">
        <v>306</v>
      </c>
      <c r="J744" s="600" t="s">
        <v>10819</v>
      </c>
      <c r="K744" s="590">
        <v>42940</v>
      </c>
      <c r="L744" s="589" t="s">
        <v>4</v>
      </c>
    </row>
    <row r="745" spans="1:14" s="589" customFormat="1" x14ac:dyDescent="0.2">
      <c r="A745" s="589" t="s">
        <v>611</v>
      </c>
      <c r="B745" s="589" t="s">
        <v>448</v>
      </c>
      <c r="C745" s="589" t="s">
        <v>449</v>
      </c>
      <c r="D745" s="589" t="s">
        <v>450</v>
      </c>
      <c r="E745" s="589" t="s">
        <v>5422</v>
      </c>
      <c r="F745" s="590">
        <v>42986</v>
      </c>
      <c r="G745" s="591">
        <v>339.01</v>
      </c>
      <c r="H745" s="589" t="s">
        <v>2951</v>
      </c>
      <c r="I745" s="589" t="s">
        <v>306</v>
      </c>
      <c r="J745" s="600" t="s">
        <v>10819</v>
      </c>
      <c r="K745" s="590">
        <v>42991</v>
      </c>
      <c r="L745" s="589" t="s">
        <v>71</v>
      </c>
    </row>
    <row r="746" spans="1:14" s="589" customFormat="1" x14ac:dyDescent="0.2">
      <c r="A746" s="584" t="s">
        <v>174</v>
      </c>
      <c r="B746" s="584" t="s">
        <v>197</v>
      </c>
      <c r="C746" s="584" t="s">
        <v>198</v>
      </c>
      <c r="D746" s="584" t="s">
        <v>199</v>
      </c>
      <c r="E746" s="584" t="s">
        <v>288</v>
      </c>
      <c r="F746" s="586">
        <v>42277</v>
      </c>
      <c r="G746" s="572">
        <v>-99</v>
      </c>
      <c r="H746" s="584"/>
      <c r="I746" s="584" t="s">
        <v>254</v>
      </c>
      <c r="J746" s="600" t="s">
        <v>10819</v>
      </c>
      <c r="K746" s="586">
        <v>42292</v>
      </c>
      <c r="L746" s="683" t="s">
        <v>71</v>
      </c>
      <c r="M746" s="313"/>
      <c r="N746" s="313"/>
    </row>
    <row r="747" spans="1:14" s="589" customFormat="1" x14ac:dyDescent="0.2">
      <c r="A747" s="589" t="s">
        <v>307</v>
      </c>
      <c r="B747" s="589" t="s">
        <v>197</v>
      </c>
      <c r="C747" s="589" t="s">
        <v>198</v>
      </c>
      <c r="D747" s="589" t="s">
        <v>199</v>
      </c>
      <c r="E747" s="589" t="s">
        <v>361</v>
      </c>
      <c r="F747" s="590">
        <v>42445</v>
      </c>
      <c r="G747" s="591">
        <v>-99</v>
      </c>
      <c r="H747" s="589" t="s">
        <v>474</v>
      </c>
      <c r="I747" s="589" t="s">
        <v>254</v>
      </c>
      <c r="J747" s="600" t="s">
        <v>10819</v>
      </c>
      <c r="K747" s="590">
        <v>42461</v>
      </c>
      <c r="L747" s="684" t="s">
        <v>71</v>
      </c>
    </row>
    <row r="748" spans="1:14" s="589" customFormat="1" x14ac:dyDescent="0.2">
      <c r="A748" s="589" t="s">
        <v>307</v>
      </c>
      <c r="B748" s="589" t="s">
        <v>197</v>
      </c>
      <c r="C748" s="589" t="s">
        <v>198</v>
      </c>
      <c r="D748" s="589" t="s">
        <v>199</v>
      </c>
      <c r="E748" s="589" t="s">
        <v>456</v>
      </c>
      <c r="F748" s="590">
        <v>42562</v>
      </c>
      <c r="G748" s="591">
        <v>297</v>
      </c>
      <c r="H748" s="589" t="s">
        <v>474</v>
      </c>
      <c r="I748" s="589" t="s">
        <v>254</v>
      </c>
      <c r="J748" s="600" t="s">
        <v>10819</v>
      </c>
      <c r="K748" s="590">
        <v>42571</v>
      </c>
      <c r="L748" s="684" t="s">
        <v>71</v>
      </c>
    </row>
    <row r="749" spans="1:14" s="589" customFormat="1" x14ac:dyDescent="0.2">
      <c r="A749" s="589" t="s">
        <v>307</v>
      </c>
      <c r="B749" s="589" t="s">
        <v>564</v>
      </c>
      <c r="C749" s="589" t="s">
        <v>565</v>
      </c>
      <c r="D749" s="589" t="s">
        <v>566</v>
      </c>
      <c r="E749" s="589" t="s">
        <v>567</v>
      </c>
      <c r="F749" s="590">
        <v>42704</v>
      </c>
      <c r="G749" s="604">
        <v>387.38</v>
      </c>
      <c r="H749" s="589" t="s">
        <v>474</v>
      </c>
      <c r="I749" s="589" t="s">
        <v>254</v>
      </c>
      <c r="J749" s="600" t="s">
        <v>10819</v>
      </c>
      <c r="K749" s="590">
        <v>42734</v>
      </c>
      <c r="L749" s="684" t="s">
        <v>71</v>
      </c>
      <c r="M749" s="589" t="s">
        <v>474</v>
      </c>
    </row>
    <row r="750" spans="1:14" s="589" customFormat="1" x14ac:dyDescent="0.2">
      <c r="A750" s="589" t="s">
        <v>611</v>
      </c>
      <c r="B750" s="589" t="s">
        <v>850</v>
      </c>
      <c r="C750" s="589" t="s">
        <v>1381</v>
      </c>
      <c r="D750" s="589" t="s">
        <v>851</v>
      </c>
      <c r="E750" s="589" t="s">
        <v>852</v>
      </c>
      <c r="F750" s="590">
        <v>42794</v>
      </c>
      <c r="G750" s="591">
        <v>208.45</v>
      </c>
      <c r="H750" s="589" t="s">
        <v>474</v>
      </c>
      <c r="I750" s="589" t="s">
        <v>254</v>
      </c>
      <c r="J750" s="600" t="s">
        <v>10819</v>
      </c>
      <c r="K750" s="590">
        <v>42803</v>
      </c>
      <c r="L750" s="684" t="s">
        <v>71</v>
      </c>
    </row>
    <row r="751" spans="1:14" s="589" customFormat="1" x14ac:dyDescent="0.2">
      <c r="A751" s="589" t="s">
        <v>611</v>
      </c>
      <c r="B751" s="589" t="s">
        <v>850</v>
      </c>
      <c r="C751" s="589" t="s">
        <v>1381</v>
      </c>
      <c r="D751" s="589" t="s">
        <v>851</v>
      </c>
      <c r="E751" s="589" t="s">
        <v>2480</v>
      </c>
      <c r="F751" s="590">
        <v>42916</v>
      </c>
      <c r="G751" s="591">
        <v>936.1</v>
      </c>
      <c r="H751" s="589" t="s">
        <v>474</v>
      </c>
      <c r="I751" s="589" t="s">
        <v>254</v>
      </c>
      <c r="J751" s="600" t="s">
        <v>10819</v>
      </c>
      <c r="K751" s="590">
        <v>42923</v>
      </c>
      <c r="L751" s="589" t="s">
        <v>71</v>
      </c>
    </row>
    <row r="752" spans="1:14" s="589" customFormat="1" x14ac:dyDescent="0.2">
      <c r="A752" s="589" t="s">
        <v>611</v>
      </c>
      <c r="B752" s="589" t="s">
        <v>850</v>
      </c>
      <c r="C752" s="589" t="s">
        <v>1381</v>
      </c>
      <c r="D752" s="589" t="s">
        <v>851</v>
      </c>
      <c r="E752" s="589" t="s">
        <v>2663</v>
      </c>
      <c r="F752" s="590">
        <v>42947</v>
      </c>
      <c r="G752" s="591">
        <v>820.6</v>
      </c>
      <c r="H752" s="589" t="s">
        <v>474</v>
      </c>
      <c r="I752" s="589" t="s">
        <v>254</v>
      </c>
      <c r="J752" s="600" t="s">
        <v>10819</v>
      </c>
      <c r="K752" s="590">
        <v>42978</v>
      </c>
      <c r="L752" s="589" t="s">
        <v>71</v>
      </c>
    </row>
    <row r="753" spans="1:12" s="589" customFormat="1" x14ac:dyDescent="0.2">
      <c r="A753" s="589" t="s">
        <v>307</v>
      </c>
      <c r="B753" s="589" t="s">
        <v>278</v>
      </c>
      <c r="C753" s="589" t="s">
        <v>279</v>
      </c>
      <c r="D753" s="589" t="s">
        <v>280</v>
      </c>
      <c r="E753" s="589" t="s">
        <v>2107</v>
      </c>
      <c r="F753" s="590">
        <v>42492</v>
      </c>
      <c r="G753" s="591">
        <v>1385.09</v>
      </c>
      <c r="H753" s="589" t="s">
        <v>2108</v>
      </c>
      <c r="I753" s="589" t="s">
        <v>374</v>
      </c>
      <c r="J753" s="600" t="s">
        <v>10819</v>
      </c>
      <c r="K753" s="590">
        <v>42493</v>
      </c>
      <c r="L753" s="684" t="s">
        <v>4</v>
      </c>
    </row>
    <row r="754" spans="1:12" s="589" customFormat="1" x14ac:dyDescent="0.2">
      <c r="A754" s="589" t="s">
        <v>611</v>
      </c>
      <c r="B754" s="589" t="s">
        <v>146</v>
      </c>
      <c r="C754" s="589" t="s">
        <v>397</v>
      </c>
      <c r="D754" s="589" t="s">
        <v>147</v>
      </c>
      <c r="E754" s="589" t="s">
        <v>3818</v>
      </c>
      <c r="F754" s="590">
        <v>42828</v>
      </c>
      <c r="G754" s="591">
        <v>2048.06</v>
      </c>
      <c r="H754" s="589" t="s">
        <v>474</v>
      </c>
      <c r="I754" s="589" t="s">
        <v>374</v>
      </c>
      <c r="J754" s="600" t="s">
        <v>10819</v>
      </c>
      <c r="K754" s="590">
        <v>42829</v>
      </c>
      <c r="L754" s="684" t="s">
        <v>4</v>
      </c>
    </row>
    <row r="755" spans="1:12" s="589" customFormat="1" x14ac:dyDescent="0.2">
      <c r="A755" s="589" t="s">
        <v>307</v>
      </c>
      <c r="B755" s="589" t="s">
        <v>72</v>
      </c>
      <c r="C755" s="589" t="s">
        <v>73</v>
      </c>
      <c r="D755" s="589" t="s">
        <v>74</v>
      </c>
      <c r="E755" s="589" t="s">
        <v>2991</v>
      </c>
      <c r="F755" s="590">
        <v>42704</v>
      </c>
      <c r="G755" s="591">
        <v>91.1</v>
      </c>
      <c r="H755" s="589" t="s">
        <v>474</v>
      </c>
      <c r="I755" s="589" t="s">
        <v>2992</v>
      </c>
      <c r="J755" s="600" t="s">
        <v>10820</v>
      </c>
      <c r="K755" s="590">
        <v>42996</v>
      </c>
      <c r="L755" s="589" t="s">
        <v>71</v>
      </c>
    </row>
    <row r="756" spans="1:12" s="589" customFormat="1" x14ac:dyDescent="0.2">
      <c r="A756" s="589" t="s">
        <v>611</v>
      </c>
      <c r="B756" s="589" t="s">
        <v>146</v>
      </c>
      <c r="C756" s="589" t="s">
        <v>397</v>
      </c>
      <c r="D756" s="589" t="s">
        <v>147</v>
      </c>
      <c r="E756" s="589" t="s">
        <v>2142</v>
      </c>
      <c r="F756" s="590">
        <v>42928</v>
      </c>
      <c r="G756" s="591">
        <v>-342.88</v>
      </c>
      <c r="H756" s="589" t="s">
        <v>474</v>
      </c>
      <c r="I756" s="589" t="s">
        <v>233</v>
      </c>
      <c r="J756" s="600" t="s">
        <v>10821</v>
      </c>
      <c r="K756" s="590">
        <v>42940</v>
      </c>
      <c r="L756" s="589" t="s">
        <v>71</v>
      </c>
    </row>
    <row r="757" spans="1:12" s="589" customFormat="1" x14ac:dyDescent="0.2">
      <c r="A757" s="589" t="s">
        <v>611</v>
      </c>
      <c r="B757" s="589" t="s">
        <v>153</v>
      </c>
      <c r="C757" s="589" t="s">
        <v>154</v>
      </c>
      <c r="D757" s="589" t="s">
        <v>155</v>
      </c>
      <c r="E757" s="589" t="s">
        <v>2897</v>
      </c>
      <c r="F757" s="590">
        <v>42984</v>
      </c>
      <c r="G757" s="591">
        <v>7.26</v>
      </c>
      <c r="H757" s="589" t="s">
        <v>474</v>
      </c>
      <c r="I757" s="589" t="s">
        <v>233</v>
      </c>
      <c r="J757" s="600" t="s">
        <v>10821</v>
      </c>
      <c r="K757" s="590">
        <v>42985</v>
      </c>
      <c r="L757" s="589" t="s">
        <v>71</v>
      </c>
    </row>
    <row r="758" spans="1:12" s="589" customFormat="1" x14ac:dyDescent="0.2">
      <c r="A758" s="589" t="s">
        <v>296</v>
      </c>
      <c r="B758" s="589" t="s">
        <v>178</v>
      </c>
      <c r="C758" s="589" t="s">
        <v>179</v>
      </c>
      <c r="D758" s="589" t="s">
        <v>180</v>
      </c>
      <c r="E758" s="589" t="s">
        <v>308</v>
      </c>
      <c r="F758" s="590">
        <v>40231</v>
      </c>
      <c r="G758" s="591">
        <f>170.52*-1</f>
        <v>-170.52</v>
      </c>
      <c r="H758" s="589" t="s">
        <v>474</v>
      </c>
      <c r="I758" s="589" t="s">
        <v>133</v>
      </c>
      <c r="J758" s="589" t="s">
        <v>10878</v>
      </c>
      <c r="K758" s="590">
        <v>42381</v>
      </c>
      <c r="L758" s="684" t="s">
        <v>71</v>
      </c>
    </row>
    <row r="759" spans="1:12" s="589" customFormat="1" x14ac:dyDescent="0.2">
      <c r="A759" s="589" t="s">
        <v>307</v>
      </c>
      <c r="B759" s="589" t="s">
        <v>68</v>
      </c>
      <c r="C759" s="589" t="s">
        <v>69</v>
      </c>
      <c r="D759" s="589" t="s">
        <v>70</v>
      </c>
      <c r="E759" s="589" t="s">
        <v>2114</v>
      </c>
      <c r="F759" s="590">
        <v>42702</v>
      </c>
      <c r="G759" s="591">
        <v>-302.2</v>
      </c>
      <c r="H759" s="589" t="s">
        <v>474</v>
      </c>
      <c r="I759" s="589" t="s">
        <v>133</v>
      </c>
      <c r="J759" s="589" t="s">
        <v>10878</v>
      </c>
      <c r="K759" s="590">
        <v>42705</v>
      </c>
      <c r="L759" s="684" t="s">
        <v>4</v>
      </c>
    </row>
    <row r="760" spans="1:12" s="589" customFormat="1" x14ac:dyDescent="0.2">
      <c r="A760" s="589" t="s">
        <v>611</v>
      </c>
      <c r="B760" s="589" t="s">
        <v>417</v>
      </c>
      <c r="C760" s="589" t="s">
        <v>418</v>
      </c>
      <c r="D760" s="589" t="s">
        <v>419</v>
      </c>
      <c r="E760" s="589" t="s">
        <v>641</v>
      </c>
      <c r="F760" s="590">
        <v>42761</v>
      </c>
      <c r="G760" s="591">
        <v>70.66</v>
      </c>
      <c r="H760" s="589" t="s">
        <v>474</v>
      </c>
      <c r="I760" s="589" t="s">
        <v>1361</v>
      </c>
      <c r="J760" s="589" t="s">
        <v>10879</v>
      </c>
      <c r="K760" s="590">
        <v>42765</v>
      </c>
      <c r="L760" s="684" t="s">
        <v>4</v>
      </c>
    </row>
    <row r="761" spans="1:12" s="589" customFormat="1" x14ac:dyDescent="0.2">
      <c r="A761" s="589" t="s">
        <v>611</v>
      </c>
      <c r="B761" s="589" t="s">
        <v>687</v>
      </c>
      <c r="C761" s="589" t="s">
        <v>2995</v>
      </c>
      <c r="D761" s="589" t="s">
        <v>689</v>
      </c>
      <c r="E761" s="589" t="s">
        <v>2211</v>
      </c>
      <c r="F761" s="590">
        <v>42940</v>
      </c>
      <c r="G761" s="591">
        <v>870.67</v>
      </c>
      <c r="H761" s="589" t="s">
        <v>474</v>
      </c>
      <c r="I761" s="589" t="s">
        <v>539</v>
      </c>
      <c r="J761" s="589" t="s">
        <v>10880</v>
      </c>
      <c r="K761" s="590">
        <v>42941</v>
      </c>
      <c r="L761" s="589" t="s">
        <v>71</v>
      </c>
    </row>
    <row r="762" spans="1:12" s="589" customFormat="1" x14ac:dyDescent="0.2">
      <c r="A762" s="589" t="s">
        <v>611</v>
      </c>
      <c r="B762" s="589" t="s">
        <v>687</v>
      </c>
      <c r="C762" s="589" t="s">
        <v>2995</v>
      </c>
      <c r="D762" s="589" t="s">
        <v>689</v>
      </c>
      <c r="E762" s="589" t="s">
        <v>2849</v>
      </c>
      <c r="F762" s="590">
        <v>42990</v>
      </c>
      <c r="G762" s="591">
        <v>360</v>
      </c>
      <c r="H762" s="589" t="s">
        <v>474</v>
      </c>
      <c r="I762" s="589" t="s">
        <v>539</v>
      </c>
      <c r="J762" s="589" t="s">
        <v>10880</v>
      </c>
      <c r="K762" s="590">
        <v>42991</v>
      </c>
      <c r="L762" s="589" t="s">
        <v>71</v>
      </c>
    </row>
    <row r="763" spans="1:12" s="589" customFormat="1" x14ac:dyDescent="0.2">
      <c r="A763" s="589" t="s">
        <v>611</v>
      </c>
      <c r="B763" s="589" t="s">
        <v>687</v>
      </c>
      <c r="C763" s="589" t="s">
        <v>2995</v>
      </c>
      <c r="D763" s="589" t="s">
        <v>689</v>
      </c>
      <c r="E763" s="589" t="s">
        <v>2724</v>
      </c>
      <c r="F763" s="590">
        <v>42999</v>
      </c>
      <c r="G763" s="591">
        <v>-364.41</v>
      </c>
      <c r="H763" s="589" t="s">
        <v>474</v>
      </c>
      <c r="I763" s="589" t="s">
        <v>539</v>
      </c>
      <c r="J763" s="589" t="s">
        <v>10880</v>
      </c>
      <c r="K763" s="590">
        <v>43000</v>
      </c>
      <c r="L763" s="589" t="s">
        <v>71</v>
      </c>
    </row>
    <row r="764" spans="1:12" s="589" customFormat="1" x14ac:dyDescent="0.2">
      <c r="A764" s="589" t="s">
        <v>611</v>
      </c>
      <c r="B764" s="589" t="s">
        <v>687</v>
      </c>
      <c r="C764" s="589" t="s">
        <v>2995</v>
      </c>
      <c r="D764" s="589" t="s">
        <v>689</v>
      </c>
      <c r="E764" s="589" t="s">
        <v>2725</v>
      </c>
      <c r="F764" s="590">
        <v>42999</v>
      </c>
      <c r="G764" s="591">
        <v>-616.33000000000004</v>
      </c>
      <c r="H764" s="589" t="s">
        <v>474</v>
      </c>
      <c r="I764" s="589" t="s">
        <v>539</v>
      </c>
      <c r="J764" s="589" t="s">
        <v>10880</v>
      </c>
      <c r="K764" s="590">
        <v>43000</v>
      </c>
      <c r="L764" s="589" t="s">
        <v>71</v>
      </c>
    </row>
    <row r="765" spans="1:12" s="589" customFormat="1" x14ac:dyDescent="0.2">
      <c r="A765" s="589" t="s">
        <v>611</v>
      </c>
      <c r="B765" s="589" t="s">
        <v>687</v>
      </c>
      <c r="C765" s="589" t="s">
        <v>2995</v>
      </c>
      <c r="D765" s="589" t="s">
        <v>689</v>
      </c>
      <c r="E765" s="589" t="s">
        <v>1848</v>
      </c>
      <c r="F765" s="590">
        <v>42881</v>
      </c>
      <c r="G765" s="591">
        <v>503</v>
      </c>
      <c r="H765" s="589" t="s">
        <v>474</v>
      </c>
      <c r="I765" s="589" t="s">
        <v>524</v>
      </c>
      <c r="J765" s="589" t="s">
        <v>10881</v>
      </c>
      <c r="K765" s="590">
        <v>42882</v>
      </c>
      <c r="L765" s="684" t="s">
        <v>4</v>
      </c>
    </row>
    <row r="766" spans="1:12" s="589" customFormat="1" x14ac:dyDescent="0.2">
      <c r="A766" s="589" t="s">
        <v>611</v>
      </c>
      <c r="B766" s="589" t="s">
        <v>687</v>
      </c>
      <c r="C766" s="589" t="s">
        <v>2995</v>
      </c>
      <c r="D766" s="589" t="s">
        <v>689</v>
      </c>
      <c r="E766" s="589" t="s">
        <v>5366</v>
      </c>
      <c r="F766" s="590">
        <v>42865</v>
      </c>
      <c r="G766" s="591">
        <v>821.98</v>
      </c>
      <c r="H766" s="589" t="s">
        <v>474</v>
      </c>
      <c r="I766" s="589" t="s">
        <v>524</v>
      </c>
      <c r="J766" s="589" t="s">
        <v>10881</v>
      </c>
      <c r="K766" s="590">
        <v>42866</v>
      </c>
      <c r="L766" s="684" t="s">
        <v>4</v>
      </c>
    </row>
    <row r="767" spans="1:12" s="589" customFormat="1" x14ac:dyDescent="0.2">
      <c r="A767" s="589" t="s">
        <v>611</v>
      </c>
      <c r="B767" s="589" t="s">
        <v>687</v>
      </c>
      <c r="C767" s="589" t="s">
        <v>2995</v>
      </c>
      <c r="D767" s="589" t="s">
        <v>689</v>
      </c>
      <c r="E767" s="589" t="s">
        <v>1887</v>
      </c>
      <c r="F767" s="590">
        <v>42915</v>
      </c>
      <c r="G767" s="591">
        <v>487.85</v>
      </c>
      <c r="H767" s="589" t="s">
        <v>474</v>
      </c>
      <c r="I767" s="589" t="s">
        <v>524</v>
      </c>
      <c r="J767" s="589" t="s">
        <v>10881</v>
      </c>
      <c r="K767" s="590">
        <v>42916</v>
      </c>
      <c r="L767" s="589" t="s">
        <v>71</v>
      </c>
    </row>
    <row r="768" spans="1:12" s="589" customFormat="1" x14ac:dyDescent="0.2">
      <c r="A768" s="589" t="s">
        <v>611</v>
      </c>
      <c r="B768" s="589" t="s">
        <v>687</v>
      </c>
      <c r="C768" s="589" t="s">
        <v>2995</v>
      </c>
      <c r="D768" s="589" t="s">
        <v>689</v>
      </c>
      <c r="E768" s="589" t="s">
        <v>5369</v>
      </c>
      <c r="F768" s="590">
        <v>42895</v>
      </c>
      <c r="G768" s="591">
        <v>17.690000000000001</v>
      </c>
      <c r="H768" s="589" t="s">
        <v>474</v>
      </c>
      <c r="I768" s="589" t="s">
        <v>524</v>
      </c>
      <c r="J768" s="589" t="s">
        <v>10881</v>
      </c>
      <c r="K768" s="590">
        <v>42898</v>
      </c>
      <c r="L768" s="589" t="s">
        <v>4</v>
      </c>
    </row>
    <row r="769" spans="1:12" s="589" customFormat="1" x14ac:dyDescent="0.2">
      <c r="A769" s="589" t="s">
        <v>611</v>
      </c>
      <c r="B769" s="589" t="s">
        <v>687</v>
      </c>
      <c r="C769" s="589" t="s">
        <v>2995</v>
      </c>
      <c r="D769" s="589" t="s">
        <v>689</v>
      </c>
      <c r="E769" s="589" t="s">
        <v>5392</v>
      </c>
      <c r="F769" s="590">
        <v>42878</v>
      </c>
      <c r="G769" s="591">
        <v>605</v>
      </c>
      <c r="H769" s="589" t="s">
        <v>474</v>
      </c>
      <c r="I769" s="589" t="s">
        <v>524</v>
      </c>
      <c r="J769" s="589" t="s">
        <v>10881</v>
      </c>
      <c r="K769" s="590">
        <v>42921</v>
      </c>
      <c r="L769" s="589" t="s">
        <v>4</v>
      </c>
    </row>
    <row r="770" spans="1:12" s="589" customFormat="1" x14ac:dyDescent="0.2">
      <c r="A770" s="589" t="s">
        <v>611</v>
      </c>
      <c r="B770" s="589" t="s">
        <v>687</v>
      </c>
      <c r="C770" s="589" t="s">
        <v>2995</v>
      </c>
      <c r="D770" s="589" t="s">
        <v>689</v>
      </c>
      <c r="E770" s="589" t="s">
        <v>2817</v>
      </c>
      <c r="F770" s="590">
        <v>42978</v>
      </c>
      <c r="G770" s="591">
        <v>101.75</v>
      </c>
      <c r="H770" s="589" t="s">
        <v>474</v>
      </c>
      <c r="I770" s="589" t="s">
        <v>524</v>
      </c>
      <c r="J770" s="589" t="s">
        <v>10881</v>
      </c>
      <c r="K770" s="590">
        <v>42979</v>
      </c>
      <c r="L770" s="589" t="s">
        <v>71</v>
      </c>
    </row>
    <row r="771" spans="1:12" s="589" customFormat="1" x14ac:dyDescent="0.2">
      <c r="A771" s="589" t="s">
        <v>611</v>
      </c>
      <c r="B771" s="589" t="s">
        <v>687</v>
      </c>
      <c r="C771" s="589" t="s">
        <v>2995</v>
      </c>
      <c r="D771" s="589" t="s">
        <v>689</v>
      </c>
      <c r="E771" s="589" t="s">
        <v>2818</v>
      </c>
      <c r="F771" s="590">
        <v>42978</v>
      </c>
      <c r="G771" s="591">
        <v>40</v>
      </c>
      <c r="H771" s="589" t="s">
        <v>474</v>
      </c>
      <c r="I771" s="589" t="s">
        <v>524</v>
      </c>
      <c r="J771" s="589" t="s">
        <v>10881</v>
      </c>
      <c r="K771" s="590">
        <v>42979</v>
      </c>
      <c r="L771" s="589" t="s">
        <v>71</v>
      </c>
    </row>
    <row r="772" spans="1:12" s="589" customFormat="1" x14ac:dyDescent="0.2">
      <c r="A772" s="589" t="s">
        <v>611</v>
      </c>
      <c r="B772" s="589" t="s">
        <v>687</v>
      </c>
      <c r="C772" s="589" t="s">
        <v>2995</v>
      </c>
      <c r="D772" s="589" t="s">
        <v>689</v>
      </c>
      <c r="E772" s="589" t="s">
        <v>2909</v>
      </c>
      <c r="F772" s="590">
        <v>42955</v>
      </c>
      <c r="G772" s="591">
        <v>201.96</v>
      </c>
      <c r="H772" s="589" t="s">
        <v>474</v>
      </c>
      <c r="I772" s="589" t="s">
        <v>524</v>
      </c>
      <c r="J772" s="589" t="s">
        <v>10881</v>
      </c>
      <c r="K772" s="590">
        <v>42991</v>
      </c>
      <c r="L772" s="589" t="s">
        <v>71</v>
      </c>
    </row>
    <row r="773" spans="1:12" s="589" customFormat="1" x14ac:dyDescent="0.2">
      <c r="A773" s="589" t="s">
        <v>611</v>
      </c>
      <c r="B773" s="589" t="s">
        <v>687</v>
      </c>
      <c r="C773" s="589" t="s">
        <v>2995</v>
      </c>
      <c r="D773" s="589" t="s">
        <v>689</v>
      </c>
      <c r="E773" s="589" t="s">
        <v>5427</v>
      </c>
      <c r="F773" s="590">
        <v>43000</v>
      </c>
      <c r="G773" s="591">
        <v>-46.35</v>
      </c>
      <c r="H773" s="589" t="s">
        <v>474</v>
      </c>
      <c r="I773" s="589" t="s">
        <v>524</v>
      </c>
      <c r="J773" s="589" t="s">
        <v>10881</v>
      </c>
      <c r="K773" s="590">
        <v>43001</v>
      </c>
      <c r="L773" s="589" t="s">
        <v>4</v>
      </c>
    </row>
    <row r="774" spans="1:12" s="589" customFormat="1" x14ac:dyDescent="0.2">
      <c r="A774" s="589" t="s">
        <v>611</v>
      </c>
      <c r="B774" s="589" t="s">
        <v>687</v>
      </c>
      <c r="C774" s="589" t="s">
        <v>2995</v>
      </c>
      <c r="D774" s="589" t="s">
        <v>689</v>
      </c>
      <c r="E774" s="589" t="s">
        <v>5428</v>
      </c>
      <c r="F774" s="590">
        <v>43000</v>
      </c>
      <c r="G774" s="591">
        <v>55.6</v>
      </c>
      <c r="H774" s="589" t="s">
        <v>474</v>
      </c>
      <c r="I774" s="589" t="s">
        <v>524</v>
      </c>
      <c r="J774" s="589" t="s">
        <v>10881</v>
      </c>
      <c r="K774" s="590">
        <v>43001</v>
      </c>
      <c r="L774" s="589" t="s">
        <v>4</v>
      </c>
    </row>
    <row r="775" spans="1:12" s="589" customFormat="1" x14ac:dyDescent="0.2">
      <c r="A775" s="589" t="s">
        <v>611</v>
      </c>
      <c r="B775" s="589" t="s">
        <v>687</v>
      </c>
      <c r="C775" s="589" t="s">
        <v>2995</v>
      </c>
      <c r="D775" s="589" t="s">
        <v>689</v>
      </c>
      <c r="E775" s="589" t="s">
        <v>2255</v>
      </c>
      <c r="F775" s="590">
        <v>42929</v>
      </c>
      <c r="G775" s="591">
        <v>31.35</v>
      </c>
      <c r="H775" s="589" t="s">
        <v>474</v>
      </c>
      <c r="I775" s="589" t="s">
        <v>625</v>
      </c>
      <c r="J775" s="589" t="s">
        <v>10882</v>
      </c>
      <c r="K775" s="590">
        <v>42930</v>
      </c>
      <c r="L775" s="589" t="s">
        <v>71</v>
      </c>
    </row>
    <row r="776" spans="1:12" s="589" customFormat="1" x14ac:dyDescent="0.2">
      <c r="A776" s="589" t="s">
        <v>611</v>
      </c>
      <c r="B776" s="589" t="s">
        <v>687</v>
      </c>
      <c r="C776" s="589" t="s">
        <v>2995</v>
      </c>
      <c r="D776" s="589" t="s">
        <v>689</v>
      </c>
      <c r="E776" s="589" t="s">
        <v>2257</v>
      </c>
      <c r="F776" s="590">
        <v>42929</v>
      </c>
      <c r="G776" s="591">
        <v>34.950000000000003</v>
      </c>
      <c r="H776" s="589" t="s">
        <v>474</v>
      </c>
      <c r="I776" s="589" t="s">
        <v>625</v>
      </c>
      <c r="J776" s="589" t="s">
        <v>10882</v>
      </c>
      <c r="K776" s="590">
        <v>42930</v>
      </c>
      <c r="L776" s="589" t="s">
        <v>71</v>
      </c>
    </row>
    <row r="777" spans="1:12" s="589" customFormat="1" x14ac:dyDescent="0.2">
      <c r="A777" s="589" t="s">
        <v>611</v>
      </c>
      <c r="B777" s="589" t="s">
        <v>687</v>
      </c>
      <c r="C777" s="589" t="s">
        <v>2995</v>
      </c>
      <c r="D777" s="589" t="s">
        <v>689</v>
      </c>
      <c r="E777" s="589" t="s">
        <v>2703</v>
      </c>
      <c r="F777" s="590">
        <v>43000</v>
      </c>
      <c r="G777" s="591">
        <v>-213.79</v>
      </c>
      <c r="H777" s="589" t="s">
        <v>474</v>
      </c>
      <c r="I777" s="589" t="s">
        <v>625</v>
      </c>
      <c r="J777" s="589" t="s">
        <v>10882</v>
      </c>
      <c r="K777" s="590">
        <v>43001</v>
      </c>
      <c r="L777" s="589" t="s">
        <v>4</v>
      </c>
    </row>
    <row r="778" spans="1:12" s="589" customFormat="1" x14ac:dyDescent="0.2">
      <c r="A778" s="589" t="s">
        <v>611</v>
      </c>
      <c r="B778" s="589" t="s">
        <v>661</v>
      </c>
      <c r="C778" s="589" t="s">
        <v>662</v>
      </c>
      <c r="D778" s="589" t="s">
        <v>663</v>
      </c>
      <c r="E778" s="589" t="s">
        <v>2504</v>
      </c>
      <c r="F778" s="590">
        <v>42916</v>
      </c>
      <c r="G778" s="591">
        <v>37.03</v>
      </c>
      <c r="H778" s="589" t="s">
        <v>474</v>
      </c>
      <c r="I778" s="589" t="s">
        <v>3827</v>
      </c>
      <c r="J778" s="589" t="s">
        <v>10883</v>
      </c>
      <c r="K778" s="590">
        <v>42921</v>
      </c>
      <c r="L778" s="589" t="s">
        <v>71</v>
      </c>
    </row>
    <row r="779" spans="1:12" s="589" customFormat="1" x14ac:dyDescent="0.2">
      <c r="A779" s="589" t="s">
        <v>611</v>
      </c>
      <c r="B779" s="589" t="s">
        <v>661</v>
      </c>
      <c r="C779" s="589" t="s">
        <v>662</v>
      </c>
      <c r="D779" s="589" t="s">
        <v>663</v>
      </c>
      <c r="E779" s="589" t="s">
        <v>2957</v>
      </c>
      <c r="F779" s="590">
        <v>42947</v>
      </c>
      <c r="G779" s="591">
        <v>38.26</v>
      </c>
      <c r="H779" s="589" t="s">
        <v>474</v>
      </c>
      <c r="I779" s="589" t="s">
        <v>3827</v>
      </c>
      <c r="J779" s="589" t="s">
        <v>10883</v>
      </c>
      <c r="K779" s="590">
        <v>42982</v>
      </c>
      <c r="L779" s="589" t="s">
        <v>71</v>
      </c>
    </row>
    <row r="780" spans="1:12" s="589" customFormat="1" x14ac:dyDescent="0.2">
      <c r="A780" s="589" t="s">
        <v>611</v>
      </c>
      <c r="B780" s="589" t="s">
        <v>661</v>
      </c>
      <c r="C780" s="589" t="s">
        <v>662</v>
      </c>
      <c r="D780" s="589" t="s">
        <v>663</v>
      </c>
      <c r="E780" s="589" t="s">
        <v>2955</v>
      </c>
      <c r="F780" s="590">
        <v>42978</v>
      </c>
      <c r="G780" s="591">
        <v>38.26</v>
      </c>
      <c r="H780" s="589" t="s">
        <v>474</v>
      </c>
      <c r="I780" s="589" t="s">
        <v>3827</v>
      </c>
      <c r="J780" s="589" t="s">
        <v>10883</v>
      </c>
      <c r="K780" s="590">
        <v>42985</v>
      </c>
      <c r="L780" s="589" t="s">
        <v>71</v>
      </c>
    </row>
    <row r="781" spans="1:12" s="589" customFormat="1" x14ac:dyDescent="0.2">
      <c r="A781" s="589" t="s">
        <v>611</v>
      </c>
      <c r="B781" s="589" t="s">
        <v>687</v>
      </c>
      <c r="C781" s="589" t="s">
        <v>2995</v>
      </c>
      <c r="D781" s="589" t="s">
        <v>689</v>
      </c>
      <c r="E781" s="589" t="s">
        <v>2745</v>
      </c>
      <c r="F781" s="590">
        <v>43000</v>
      </c>
      <c r="G781" s="591">
        <v>213.91</v>
      </c>
      <c r="H781" s="589" t="s">
        <v>474</v>
      </c>
      <c r="I781" s="589" t="s">
        <v>3835</v>
      </c>
      <c r="J781" s="589" t="s">
        <v>10884</v>
      </c>
      <c r="K781" s="590">
        <v>43001</v>
      </c>
      <c r="L781" s="589" t="s">
        <v>4</v>
      </c>
    </row>
    <row r="782" spans="1:12" s="589" customFormat="1" x14ac:dyDescent="0.2">
      <c r="A782" s="589" t="s">
        <v>611</v>
      </c>
      <c r="B782" s="589" t="s">
        <v>687</v>
      </c>
      <c r="C782" s="589" t="s">
        <v>2995</v>
      </c>
      <c r="D782" s="589" t="s">
        <v>689</v>
      </c>
      <c r="E782" s="589" t="s">
        <v>2571</v>
      </c>
      <c r="F782" s="590">
        <v>42948</v>
      </c>
      <c r="G782" s="591">
        <v>53.52</v>
      </c>
      <c r="H782" s="589" t="s">
        <v>474</v>
      </c>
      <c r="I782" s="589" t="s">
        <v>2999</v>
      </c>
      <c r="J782" s="589" t="s">
        <v>10884</v>
      </c>
      <c r="K782" s="590">
        <v>42949</v>
      </c>
      <c r="L782" s="589" t="s">
        <v>71</v>
      </c>
    </row>
    <row r="783" spans="1:12" s="589" customFormat="1" x14ac:dyDescent="0.2">
      <c r="A783" s="589" t="s">
        <v>611</v>
      </c>
      <c r="B783" s="589" t="s">
        <v>158</v>
      </c>
      <c r="C783" s="589" t="s">
        <v>159</v>
      </c>
      <c r="D783" s="589" t="s">
        <v>160</v>
      </c>
      <c r="E783" s="589" t="s">
        <v>1368</v>
      </c>
      <c r="F783" s="590">
        <v>42831</v>
      </c>
      <c r="G783" s="591">
        <v>-75.989999999999995</v>
      </c>
      <c r="H783" s="589" t="s">
        <v>474</v>
      </c>
      <c r="I783" s="589" t="s">
        <v>590</v>
      </c>
      <c r="J783" s="589" t="s">
        <v>10885</v>
      </c>
      <c r="K783" s="590">
        <v>42844</v>
      </c>
      <c r="L783" s="684" t="s">
        <v>71</v>
      </c>
    </row>
    <row r="784" spans="1:12" s="589" customFormat="1" x14ac:dyDescent="0.2">
      <c r="A784" s="589" t="s">
        <v>611</v>
      </c>
      <c r="B784" s="589" t="s">
        <v>2160</v>
      </c>
      <c r="C784" s="589" t="s">
        <v>2161</v>
      </c>
      <c r="D784" s="589" t="s">
        <v>2162</v>
      </c>
      <c r="E784" s="589" t="s">
        <v>2163</v>
      </c>
      <c r="F784" s="590">
        <v>42940</v>
      </c>
      <c r="G784" s="591">
        <v>92.06</v>
      </c>
      <c r="H784" s="589" t="s">
        <v>474</v>
      </c>
      <c r="I784" s="589" t="s">
        <v>375</v>
      </c>
      <c r="J784" s="589" t="s">
        <v>10886</v>
      </c>
      <c r="K784" s="590">
        <v>42941</v>
      </c>
      <c r="L784" s="589" t="s">
        <v>71</v>
      </c>
    </row>
    <row r="785" spans="1:16" s="589" customFormat="1" x14ac:dyDescent="0.2">
      <c r="A785" s="589" t="s">
        <v>611</v>
      </c>
      <c r="B785" s="589" t="s">
        <v>215</v>
      </c>
      <c r="C785" s="589" t="s">
        <v>3828</v>
      </c>
      <c r="D785" s="589" t="s">
        <v>216</v>
      </c>
      <c r="E785" s="589" t="s">
        <v>2140</v>
      </c>
      <c r="F785" s="590">
        <v>42935</v>
      </c>
      <c r="G785" s="591">
        <v>-40.97</v>
      </c>
      <c r="H785" s="589" t="s">
        <v>474</v>
      </c>
      <c r="I785" s="589" t="s">
        <v>375</v>
      </c>
      <c r="J785" s="589" t="s">
        <v>10886</v>
      </c>
      <c r="K785" s="590">
        <v>42935</v>
      </c>
      <c r="L785" s="589" t="s">
        <v>4</v>
      </c>
    </row>
    <row r="786" spans="1:16" s="589" customFormat="1" x14ac:dyDescent="0.2">
      <c r="A786" s="589" t="s">
        <v>611</v>
      </c>
      <c r="B786" s="589" t="s">
        <v>1065</v>
      </c>
      <c r="C786" s="589" t="s">
        <v>1066</v>
      </c>
      <c r="D786" s="589" t="s">
        <v>1067</v>
      </c>
      <c r="E786" s="589" t="s">
        <v>2738</v>
      </c>
      <c r="F786" s="590">
        <v>42976</v>
      </c>
      <c r="G786" s="591">
        <v>44.77</v>
      </c>
      <c r="H786" s="589" t="s">
        <v>2739</v>
      </c>
      <c r="I786" s="589" t="s">
        <v>375</v>
      </c>
      <c r="J786" s="589" t="s">
        <v>10886</v>
      </c>
      <c r="K786" s="590">
        <v>42982</v>
      </c>
      <c r="L786" s="589" t="s">
        <v>71</v>
      </c>
    </row>
    <row r="787" spans="1:16" s="589" customFormat="1" x14ac:dyDescent="0.2">
      <c r="A787" s="589" t="s">
        <v>611</v>
      </c>
      <c r="B787" s="589" t="s">
        <v>626</v>
      </c>
      <c r="C787" s="589" t="s">
        <v>1063</v>
      </c>
      <c r="D787" s="589" t="s">
        <v>627</v>
      </c>
      <c r="E787" s="589" t="s">
        <v>628</v>
      </c>
      <c r="F787" s="590">
        <v>42763</v>
      </c>
      <c r="G787" s="591">
        <v>986.87</v>
      </c>
      <c r="H787" s="589" t="s">
        <v>474</v>
      </c>
      <c r="I787" s="589" t="s">
        <v>587</v>
      </c>
      <c r="J787" s="589" t="s">
        <v>10887</v>
      </c>
      <c r="K787" s="590">
        <v>42765</v>
      </c>
      <c r="L787" s="684" t="s">
        <v>71</v>
      </c>
    </row>
    <row r="788" spans="1:16" s="589" customFormat="1" x14ac:dyDescent="0.2">
      <c r="A788" s="589" t="s">
        <v>611</v>
      </c>
      <c r="B788" s="589" t="s">
        <v>626</v>
      </c>
      <c r="C788" s="589" t="s">
        <v>1063</v>
      </c>
      <c r="D788" s="589" t="s">
        <v>627</v>
      </c>
      <c r="E788" s="589" t="s">
        <v>1356</v>
      </c>
      <c r="F788" s="590">
        <v>42763</v>
      </c>
      <c r="G788" s="591">
        <v>-1085.56</v>
      </c>
      <c r="H788" s="589" t="s">
        <v>474</v>
      </c>
      <c r="I788" s="589" t="s">
        <v>587</v>
      </c>
      <c r="J788" s="589" t="s">
        <v>10887</v>
      </c>
      <c r="K788" s="590">
        <v>42830</v>
      </c>
      <c r="L788" s="684" t="s">
        <v>71</v>
      </c>
    </row>
    <row r="789" spans="1:16" s="589" customFormat="1" x14ac:dyDescent="0.2">
      <c r="A789" s="589" t="s">
        <v>611</v>
      </c>
      <c r="B789" s="589" t="s">
        <v>687</v>
      </c>
      <c r="C789" s="589" t="s">
        <v>2995</v>
      </c>
      <c r="D789" s="589" t="s">
        <v>689</v>
      </c>
      <c r="E789" s="589" t="s">
        <v>2577</v>
      </c>
      <c r="F789" s="590">
        <v>42948</v>
      </c>
      <c r="G789" s="591">
        <v>158.65</v>
      </c>
      <c r="H789" s="589" t="s">
        <v>474</v>
      </c>
      <c r="I789" s="589" t="s">
        <v>587</v>
      </c>
      <c r="J789" s="589" t="s">
        <v>10887</v>
      </c>
      <c r="K789" s="590">
        <v>42949</v>
      </c>
      <c r="L789" s="589" t="s">
        <v>71</v>
      </c>
    </row>
    <row r="790" spans="1:16" s="589" customFormat="1" x14ac:dyDescent="0.2">
      <c r="A790" s="589" t="s">
        <v>611</v>
      </c>
      <c r="B790" s="589" t="s">
        <v>158</v>
      </c>
      <c r="C790" s="589" t="s">
        <v>159</v>
      </c>
      <c r="D790" s="589" t="s">
        <v>160</v>
      </c>
      <c r="E790" s="589" t="s">
        <v>2974</v>
      </c>
      <c r="F790" s="590">
        <v>42998</v>
      </c>
      <c r="G790" s="591">
        <v>41.38</v>
      </c>
      <c r="H790" s="589" t="s">
        <v>474</v>
      </c>
      <c r="I790" s="589" t="s">
        <v>587</v>
      </c>
      <c r="J790" s="589" t="s">
        <v>10887</v>
      </c>
      <c r="K790" s="590">
        <v>43000</v>
      </c>
      <c r="L790" s="589" t="s">
        <v>71</v>
      </c>
    </row>
    <row r="791" spans="1:16" s="589" customFormat="1" x14ac:dyDescent="0.2">
      <c r="A791" s="589" t="s">
        <v>611</v>
      </c>
      <c r="B791" s="589" t="s">
        <v>687</v>
      </c>
      <c r="C791" s="589" t="s">
        <v>2995</v>
      </c>
      <c r="D791" s="589" t="s">
        <v>689</v>
      </c>
      <c r="E791" s="589" t="s">
        <v>3831</v>
      </c>
      <c r="F791" s="590">
        <v>42877</v>
      </c>
      <c r="G791" s="591">
        <v>247.2</v>
      </c>
      <c r="H791" s="589" t="s">
        <v>474</v>
      </c>
      <c r="I791" s="589" t="s">
        <v>3832</v>
      </c>
      <c r="J791" s="589" t="s">
        <v>10888</v>
      </c>
      <c r="K791" s="590">
        <v>42921</v>
      </c>
      <c r="L791" s="589" t="s">
        <v>4</v>
      </c>
    </row>
    <row r="792" spans="1:16" s="589" customFormat="1" x14ac:dyDescent="0.2">
      <c r="A792" s="589" t="s">
        <v>611</v>
      </c>
      <c r="B792" s="589" t="s">
        <v>1824</v>
      </c>
      <c r="C792" s="589" t="s">
        <v>1825</v>
      </c>
      <c r="D792" s="589" t="s">
        <v>474</v>
      </c>
      <c r="E792" s="589" t="s">
        <v>1826</v>
      </c>
      <c r="F792" s="590">
        <v>42843</v>
      </c>
      <c r="G792" s="591">
        <v>445.25</v>
      </c>
      <c r="H792" s="589" t="s">
        <v>474</v>
      </c>
      <c r="I792" s="589" t="s">
        <v>3822</v>
      </c>
      <c r="J792" s="589" t="s">
        <v>10889</v>
      </c>
      <c r="K792" s="590">
        <v>42865</v>
      </c>
      <c r="L792" s="684" t="s">
        <v>71</v>
      </c>
    </row>
    <row r="793" spans="1:16" s="313" customFormat="1" ht="15.75" x14ac:dyDescent="0.25">
      <c r="A793" s="51"/>
      <c r="B793" s="57"/>
      <c r="C793" s="56"/>
      <c r="D793" s="57"/>
      <c r="E793" s="58"/>
      <c r="F793" s="59"/>
      <c r="G793" s="60"/>
      <c r="H793" s="57"/>
      <c r="I793" s="53"/>
      <c r="J793" s="59"/>
      <c r="K793" s="3"/>
      <c r="L793" s="3"/>
      <c r="N793" s="589"/>
      <c r="O793" s="589"/>
      <c r="P793" s="589"/>
    </row>
    <row r="794" spans="1:16" s="589" customFormat="1" x14ac:dyDescent="0.2">
      <c r="F794" s="590"/>
      <c r="G794" s="591"/>
      <c r="K794" s="590"/>
    </row>
    <row r="795" spans="1:16" ht="18" customHeight="1" x14ac:dyDescent="0.25">
      <c r="A795" s="51" t="s">
        <v>596</v>
      </c>
      <c r="B795" s="57"/>
      <c r="C795" s="56"/>
      <c r="D795" s="57"/>
      <c r="E795" s="58"/>
      <c r="F795" s="59"/>
      <c r="G795" s="60"/>
      <c r="H795" s="57"/>
      <c r="I795" s="238"/>
      <c r="J795" s="59"/>
      <c r="K795" s="57"/>
      <c r="L795" s="57"/>
    </row>
    <row r="796" spans="1:16" s="194" customFormat="1" ht="13.5" customHeight="1" x14ac:dyDescent="0.25">
      <c r="A796" s="51"/>
      <c r="B796" s="57"/>
      <c r="C796" s="56"/>
      <c r="D796" s="57"/>
      <c r="E796" s="58"/>
      <c r="F796" s="59"/>
      <c r="G796" s="60"/>
      <c r="H796" s="57"/>
      <c r="I796" s="238"/>
      <c r="J796" s="59"/>
      <c r="K796" s="57"/>
      <c r="L796" s="57"/>
      <c r="N796" s="589"/>
      <c r="O796" s="589"/>
      <c r="P796" s="589"/>
    </row>
    <row r="797" spans="1:16" s="589" customFormat="1" x14ac:dyDescent="0.2">
      <c r="A797" s="589" t="s">
        <v>611</v>
      </c>
      <c r="B797" s="589" t="s">
        <v>687</v>
      </c>
      <c r="C797" s="589" t="s">
        <v>2995</v>
      </c>
      <c r="D797" s="589" t="s">
        <v>689</v>
      </c>
      <c r="E797" s="589" t="s">
        <v>1542</v>
      </c>
      <c r="F797" s="590">
        <v>42884</v>
      </c>
      <c r="G797" s="591">
        <v>569.15</v>
      </c>
      <c r="H797" s="589" t="s">
        <v>474</v>
      </c>
      <c r="I797" s="589" t="s">
        <v>1500</v>
      </c>
      <c r="J797" s="589" t="s">
        <v>10825</v>
      </c>
      <c r="K797" s="590">
        <v>42885</v>
      </c>
      <c r="L797" s="684" t="s">
        <v>71</v>
      </c>
    </row>
    <row r="798" spans="1:16" s="589" customFormat="1" x14ac:dyDescent="0.2">
      <c r="A798" s="589" t="s">
        <v>611</v>
      </c>
      <c r="B798" s="589" t="s">
        <v>687</v>
      </c>
      <c r="C798" s="589" t="s">
        <v>2995</v>
      </c>
      <c r="D798" s="589" t="s">
        <v>689</v>
      </c>
      <c r="E798" s="589" t="s">
        <v>2371</v>
      </c>
      <c r="F798" s="590">
        <v>42874</v>
      </c>
      <c r="G798" s="591">
        <v>42.8</v>
      </c>
      <c r="H798" s="589" t="s">
        <v>474</v>
      </c>
      <c r="I798" s="589" t="s">
        <v>1500</v>
      </c>
      <c r="J798" s="589" t="s">
        <v>10825</v>
      </c>
      <c r="K798" s="590">
        <v>42921</v>
      </c>
      <c r="L798" s="589" t="s">
        <v>71</v>
      </c>
    </row>
    <row r="799" spans="1:16" s="589" customFormat="1" x14ac:dyDescent="0.2">
      <c r="A799" s="589" t="s">
        <v>611</v>
      </c>
      <c r="B799" s="589" t="s">
        <v>687</v>
      </c>
      <c r="C799" s="589" t="s">
        <v>2995</v>
      </c>
      <c r="D799" s="589" t="s">
        <v>689</v>
      </c>
      <c r="E799" s="589" t="s">
        <v>2815</v>
      </c>
      <c r="F799" s="590">
        <v>42978</v>
      </c>
      <c r="G799" s="591">
        <v>142.78</v>
      </c>
      <c r="H799" s="589" t="s">
        <v>474</v>
      </c>
      <c r="I799" s="589" t="s">
        <v>1500</v>
      </c>
      <c r="J799" s="589" t="s">
        <v>10825</v>
      </c>
      <c r="K799" s="590">
        <v>42979</v>
      </c>
      <c r="L799" s="589" t="s">
        <v>71</v>
      </c>
    </row>
    <row r="800" spans="1:16" s="589" customFormat="1" x14ac:dyDescent="0.2">
      <c r="A800" s="589" t="s">
        <v>611</v>
      </c>
      <c r="B800" s="589" t="s">
        <v>687</v>
      </c>
      <c r="C800" s="589" t="s">
        <v>2995</v>
      </c>
      <c r="D800" s="589" t="s">
        <v>689</v>
      </c>
      <c r="E800" s="589" t="s">
        <v>2866</v>
      </c>
      <c r="F800" s="590">
        <v>42978</v>
      </c>
      <c r="G800" s="591">
        <v>118.8</v>
      </c>
      <c r="H800" s="589" t="s">
        <v>474</v>
      </c>
      <c r="I800" s="589" t="s">
        <v>1500</v>
      </c>
      <c r="J800" s="589" t="s">
        <v>10825</v>
      </c>
      <c r="K800" s="590">
        <v>42979</v>
      </c>
      <c r="L800" s="589" t="s">
        <v>71</v>
      </c>
    </row>
    <row r="801" spans="1:16" s="589" customFormat="1" x14ac:dyDescent="0.2">
      <c r="A801" s="589" t="s">
        <v>611</v>
      </c>
      <c r="B801" s="589" t="s">
        <v>687</v>
      </c>
      <c r="C801" s="589" t="s">
        <v>2995</v>
      </c>
      <c r="D801" s="589" t="s">
        <v>689</v>
      </c>
      <c r="E801" s="589" t="s">
        <v>2863</v>
      </c>
      <c r="F801" s="590">
        <v>42979</v>
      </c>
      <c r="G801" s="591">
        <v>145.13999999999999</v>
      </c>
      <c r="H801" s="589" t="s">
        <v>474</v>
      </c>
      <c r="I801" s="589" t="s">
        <v>1500</v>
      </c>
      <c r="J801" s="589" t="s">
        <v>10825</v>
      </c>
      <c r="K801" s="590">
        <v>42980</v>
      </c>
      <c r="L801" s="589" t="s">
        <v>71</v>
      </c>
    </row>
    <row r="802" spans="1:16" s="589" customFormat="1" x14ac:dyDescent="0.2">
      <c r="A802" s="589" t="s">
        <v>611</v>
      </c>
      <c r="B802" s="589" t="s">
        <v>687</v>
      </c>
      <c r="C802" s="589" t="s">
        <v>2995</v>
      </c>
      <c r="D802" s="589" t="s">
        <v>689</v>
      </c>
      <c r="E802" s="589" t="s">
        <v>2864</v>
      </c>
      <c r="F802" s="590">
        <v>42979</v>
      </c>
      <c r="G802" s="591">
        <v>149.22</v>
      </c>
      <c r="H802" s="589" t="s">
        <v>474</v>
      </c>
      <c r="I802" s="589" t="s">
        <v>1500</v>
      </c>
      <c r="J802" s="589" t="s">
        <v>10825</v>
      </c>
      <c r="K802" s="590">
        <v>42980</v>
      </c>
      <c r="L802" s="589" t="s">
        <v>71</v>
      </c>
    </row>
    <row r="803" spans="1:16" s="589" customFormat="1" x14ac:dyDescent="0.2">
      <c r="A803" s="589" t="s">
        <v>611</v>
      </c>
      <c r="B803" s="589" t="s">
        <v>687</v>
      </c>
      <c r="C803" s="589" t="s">
        <v>2995</v>
      </c>
      <c r="D803" s="589" t="s">
        <v>689</v>
      </c>
      <c r="E803" s="589" t="s">
        <v>2940</v>
      </c>
      <c r="F803" s="590">
        <v>42948</v>
      </c>
      <c r="G803" s="591">
        <v>592.12</v>
      </c>
      <c r="H803" s="589" t="s">
        <v>474</v>
      </c>
      <c r="I803" s="589" t="s">
        <v>2451</v>
      </c>
      <c r="J803" s="589" t="s">
        <v>10841</v>
      </c>
      <c r="K803" s="590">
        <v>42983</v>
      </c>
      <c r="L803" s="589" t="s">
        <v>71</v>
      </c>
    </row>
    <row r="804" spans="1:16" s="589" customFormat="1" x14ac:dyDescent="0.2">
      <c r="A804" s="589" t="s">
        <v>611</v>
      </c>
      <c r="B804" s="589" t="s">
        <v>687</v>
      </c>
      <c r="C804" s="589" t="s">
        <v>2995</v>
      </c>
      <c r="D804" s="589" t="s">
        <v>689</v>
      </c>
      <c r="E804" s="589" t="s">
        <v>5344</v>
      </c>
      <c r="F804" s="590">
        <v>42807</v>
      </c>
      <c r="G804" s="591">
        <v>234.07</v>
      </c>
      <c r="H804" s="589" t="s">
        <v>474</v>
      </c>
      <c r="I804" s="589" t="s">
        <v>464</v>
      </c>
      <c r="J804" s="589" t="s">
        <v>10842</v>
      </c>
      <c r="K804" s="590">
        <v>42818</v>
      </c>
      <c r="L804" s="684" t="s">
        <v>4</v>
      </c>
    </row>
    <row r="805" spans="1:16" s="589" customFormat="1" x14ac:dyDescent="0.2">
      <c r="A805" s="589" t="s">
        <v>611</v>
      </c>
      <c r="B805" s="589" t="s">
        <v>687</v>
      </c>
      <c r="C805" s="589" t="s">
        <v>2995</v>
      </c>
      <c r="D805" s="589" t="s">
        <v>689</v>
      </c>
      <c r="E805" s="589" t="s">
        <v>2911</v>
      </c>
      <c r="F805" s="590">
        <v>42998</v>
      </c>
      <c r="G805" s="591">
        <v>94.99</v>
      </c>
      <c r="H805" s="589" t="s">
        <v>474</v>
      </c>
      <c r="I805" s="589" t="s">
        <v>683</v>
      </c>
      <c r="J805" s="589" t="s">
        <v>10843</v>
      </c>
      <c r="K805" s="590">
        <v>42999</v>
      </c>
      <c r="L805" s="589" t="s">
        <v>71</v>
      </c>
    </row>
    <row r="806" spans="1:16" s="589" customFormat="1" x14ac:dyDescent="0.2">
      <c r="A806" s="589" t="s">
        <v>611</v>
      </c>
      <c r="B806" s="589" t="s">
        <v>687</v>
      </c>
      <c r="C806" s="589" t="s">
        <v>2995</v>
      </c>
      <c r="D806" s="589" t="s">
        <v>689</v>
      </c>
      <c r="E806" s="589" t="s">
        <v>2938</v>
      </c>
      <c r="F806" s="590">
        <v>42951</v>
      </c>
      <c r="G806" s="591">
        <v>79</v>
      </c>
      <c r="H806" s="589" t="s">
        <v>474</v>
      </c>
      <c r="I806" s="589" t="s">
        <v>2482</v>
      </c>
      <c r="J806" s="589" t="s">
        <v>10844</v>
      </c>
      <c r="K806" s="590">
        <v>42983</v>
      </c>
      <c r="L806" s="589" t="s">
        <v>71</v>
      </c>
    </row>
    <row r="807" spans="1:16" s="589" customFormat="1" x14ac:dyDescent="0.2">
      <c r="A807" s="589" t="s">
        <v>611</v>
      </c>
      <c r="B807" s="589" t="s">
        <v>687</v>
      </c>
      <c r="C807" s="589" t="s">
        <v>2995</v>
      </c>
      <c r="D807" s="589" t="s">
        <v>689</v>
      </c>
      <c r="E807" s="589" t="s">
        <v>2933</v>
      </c>
      <c r="F807" s="590">
        <v>42956</v>
      </c>
      <c r="G807" s="591">
        <v>262.48</v>
      </c>
      <c r="H807" s="589" t="s">
        <v>474</v>
      </c>
      <c r="I807" s="589" t="s">
        <v>465</v>
      </c>
      <c r="J807" s="589" t="s">
        <v>10845</v>
      </c>
      <c r="K807" s="590">
        <v>42984</v>
      </c>
      <c r="L807" s="589" t="s">
        <v>71</v>
      </c>
    </row>
    <row r="808" spans="1:16" s="589" customFormat="1" x14ac:dyDescent="0.2">
      <c r="A808" s="589" t="s">
        <v>307</v>
      </c>
      <c r="B808" s="589" t="s">
        <v>2677</v>
      </c>
      <c r="C808" s="589" t="s">
        <v>2678</v>
      </c>
      <c r="D808" s="589" t="s">
        <v>2679</v>
      </c>
      <c r="E808" s="589" t="s">
        <v>2680</v>
      </c>
      <c r="F808" s="590">
        <v>42580</v>
      </c>
      <c r="G808" s="591">
        <v>120.32</v>
      </c>
      <c r="H808" s="589" t="s">
        <v>474</v>
      </c>
      <c r="I808" s="589" t="s">
        <v>2673</v>
      </c>
      <c r="J808" s="589" t="s">
        <v>10846</v>
      </c>
      <c r="K808" s="590">
        <v>42886</v>
      </c>
      <c r="L808" s="684" t="s">
        <v>71</v>
      </c>
    </row>
    <row r="809" spans="1:16" s="589" customFormat="1" x14ac:dyDescent="0.2">
      <c r="A809" s="589" t="s">
        <v>307</v>
      </c>
      <c r="B809" s="589" t="s">
        <v>2677</v>
      </c>
      <c r="C809" s="589" t="s">
        <v>2678</v>
      </c>
      <c r="D809" s="589" t="s">
        <v>2679</v>
      </c>
      <c r="E809" s="589" t="s">
        <v>2681</v>
      </c>
      <c r="F809" s="590">
        <v>42580</v>
      </c>
      <c r="G809" s="591">
        <v>153.65</v>
      </c>
      <c r="H809" s="589" t="s">
        <v>474</v>
      </c>
      <c r="I809" s="589" t="s">
        <v>2673</v>
      </c>
      <c r="J809" s="589" t="s">
        <v>10846</v>
      </c>
      <c r="K809" s="590">
        <v>42886</v>
      </c>
      <c r="L809" s="684" t="s">
        <v>71</v>
      </c>
    </row>
    <row r="810" spans="1:16" s="589" customFormat="1" x14ac:dyDescent="0.2">
      <c r="A810" s="589" t="s">
        <v>307</v>
      </c>
      <c r="B810" s="589" t="s">
        <v>2677</v>
      </c>
      <c r="C810" s="589" t="s">
        <v>2678</v>
      </c>
      <c r="D810" s="589" t="s">
        <v>2679</v>
      </c>
      <c r="E810" s="589" t="s">
        <v>2682</v>
      </c>
      <c r="F810" s="590">
        <v>42580</v>
      </c>
      <c r="G810" s="591">
        <v>57.6</v>
      </c>
      <c r="H810" s="589" t="s">
        <v>474</v>
      </c>
      <c r="I810" s="589" t="s">
        <v>2673</v>
      </c>
      <c r="J810" s="589" t="s">
        <v>10846</v>
      </c>
      <c r="K810" s="590">
        <v>42886</v>
      </c>
      <c r="L810" s="684" t="s">
        <v>71</v>
      </c>
    </row>
    <row r="811" spans="1:16" s="589" customFormat="1" x14ac:dyDescent="0.2">
      <c r="A811" s="589" t="s">
        <v>611</v>
      </c>
      <c r="B811" s="589" t="s">
        <v>687</v>
      </c>
      <c r="C811" s="589" t="s">
        <v>2995</v>
      </c>
      <c r="D811" s="589" t="s">
        <v>689</v>
      </c>
      <c r="E811" s="589" t="s">
        <v>2205</v>
      </c>
      <c r="F811" s="590">
        <v>42942</v>
      </c>
      <c r="G811" s="591">
        <v>149.97999999999999</v>
      </c>
      <c r="H811" s="589" t="s">
        <v>474</v>
      </c>
      <c r="I811" s="589" t="s">
        <v>2673</v>
      </c>
      <c r="J811" s="589" t="s">
        <v>10846</v>
      </c>
      <c r="K811" s="590">
        <v>42943</v>
      </c>
      <c r="L811" s="589" t="s">
        <v>71</v>
      </c>
    </row>
    <row r="812" spans="1:16" s="589" customFormat="1" x14ac:dyDescent="0.2">
      <c r="A812" s="589" t="s">
        <v>611</v>
      </c>
      <c r="B812" s="589" t="s">
        <v>687</v>
      </c>
      <c r="C812" s="589" t="s">
        <v>2995</v>
      </c>
      <c r="D812" s="589" t="s">
        <v>689</v>
      </c>
      <c r="E812" s="589" t="s">
        <v>2182</v>
      </c>
      <c r="F812" s="590">
        <v>42943</v>
      </c>
      <c r="G812" s="591">
        <v>149.97999999999999</v>
      </c>
      <c r="H812" s="589" t="s">
        <v>474</v>
      </c>
      <c r="I812" s="589" t="s">
        <v>2673</v>
      </c>
      <c r="J812" s="589" t="s">
        <v>10846</v>
      </c>
      <c r="K812" s="590">
        <v>42944</v>
      </c>
      <c r="L812" s="589" t="s">
        <v>71</v>
      </c>
    </row>
    <row r="813" spans="1:16" s="589" customFormat="1" x14ac:dyDescent="0.2">
      <c r="A813" s="589" t="s">
        <v>611</v>
      </c>
      <c r="B813" s="589" t="s">
        <v>2421</v>
      </c>
      <c r="C813" s="589" t="s">
        <v>2422</v>
      </c>
      <c r="D813" s="589" t="s">
        <v>2423</v>
      </c>
      <c r="E813" s="589" t="s">
        <v>2885</v>
      </c>
      <c r="F813" s="590">
        <v>43003</v>
      </c>
      <c r="G813" s="591">
        <v>101.64</v>
      </c>
      <c r="H813" s="589" t="s">
        <v>474</v>
      </c>
      <c r="I813" s="589" t="s">
        <v>2522</v>
      </c>
      <c r="J813" s="589" t="s">
        <v>10847</v>
      </c>
      <c r="K813" s="590">
        <v>43003</v>
      </c>
      <c r="L813" s="589" t="s">
        <v>71</v>
      </c>
    </row>
    <row r="814" spans="1:16" s="589" customFormat="1" x14ac:dyDescent="0.2">
      <c r="A814" s="589" t="s">
        <v>611</v>
      </c>
      <c r="B814" s="589" t="s">
        <v>108</v>
      </c>
      <c r="C814" s="589" t="s">
        <v>109</v>
      </c>
      <c r="D814" s="589" t="s">
        <v>110</v>
      </c>
      <c r="E814" s="589" t="s">
        <v>2964</v>
      </c>
      <c r="F814" s="590">
        <v>42980</v>
      </c>
      <c r="G814" s="591">
        <v>48.4</v>
      </c>
      <c r="H814" s="589" t="s">
        <v>474</v>
      </c>
      <c r="I814" s="589" t="s">
        <v>396</v>
      </c>
      <c r="J814" s="589" t="s">
        <v>10847</v>
      </c>
      <c r="K814" s="590">
        <v>42985</v>
      </c>
      <c r="L814" s="589" t="s">
        <v>71</v>
      </c>
    </row>
    <row r="815" spans="1:16" s="589" customFormat="1" x14ac:dyDescent="0.2">
      <c r="A815" s="589" t="s">
        <v>611</v>
      </c>
      <c r="B815" s="589" t="s">
        <v>687</v>
      </c>
      <c r="C815" s="589" t="s">
        <v>2995</v>
      </c>
      <c r="D815" s="589" t="s">
        <v>689</v>
      </c>
      <c r="E815" s="589" t="s">
        <v>2910</v>
      </c>
      <c r="F815" s="590">
        <v>42999</v>
      </c>
      <c r="G815" s="591">
        <v>8.99</v>
      </c>
      <c r="H815" s="589" t="s">
        <v>474</v>
      </c>
      <c r="I815" s="589" t="s">
        <v>396</v>
      </c>
      <c r="J815" s="589" t="s">
        <v>10847</v>
      </c>
      <c r="K815" s="590">
        <v>43000</v>
      </c>
      <c r="L815" s="589" t="s">
        <v>71</v>
      </c>
    </row>
    <row r="816" spans="1:16" s="313" customFormat="1" ht="15.75" x14ac:dyDescent="0.25">
      <c r="A816" s="230"/>
      <c r="B816" s="223"/>
      <c r="C816" s="229"/>
      <c r="D816" s="223"/>
      <c r="E816" s="224"/>
      <c r="F816" s="219"/>
      <c r="G816" s="228"/>
      <c r="H816" s="223"/>
      <c r="I816" s="227"/>
      <c r="J816" s="219"/>
      <c r="K816" s="223"/>
      <c r="L816" s="223"/>
      <c r="N816" s="589"/>
      <c r="O816" s="589"/>
      <c r="P816" s="589"/>
    </row>
    <row r="817" spans="1:12" ht="15.75" x14ac:dyDescent="0.25">
      <c r="A817" s="51" t="s">
        <v>598</v>
      </c>
      <c r="B817" s="52"/>
      <c r="C817" s="53"/>
      <c r="D817" s="52"/>
      <c r="E817" s="54"/>
      <c r="F817" s="52"/>
      <c r="G817" s="55"/>
      <c r="H817" s="52"/>
      <c r="I817" s="53"/>
      <c r="J817" s="52"/>
    </row>
    <row r="818" spans="1:12" ht="17.25" customHeight="1" x14ac:dyDescent="0.25">
      <c r="A818" s="51"/>
      <c r="B818" s="52"/>
      <c r="C818" s="53"/>
      <c r="D818" s="52"/>
      <c r="E818" s="54"/>
      <c r="F818" s="52"/>
      <c r="G818" s="55"/>
      <c r="H818" s="52"/>
      <c r="I818" s="53"/>
      <c r="J818" s="52"/>
    </row>
    <row r="819" spans="1:12" s="589" customFormat="1" x14ac:dyDescent="0.2">
      <c r="A819" s="589" t="s">
        <v>611</v>
      </c>
      <c r="B819" s="589" t="s">
        <v>687</v>
      </c>
      <c r="C819" s="589" t="s">
        <v>2995</v>
      </c>
      <c r="D819" s="589" t="s">
        <v>689</v>
      </c>
      <c r="E819" s="589" t="s">
        <v>729</v>
      </c>
      <c r="F819" s="590">
        <v>42788</v>
      </c>
      <c r="G819" s="591">
        <v>98.2</v>
      </c>
      <c r="H819" s="589" t="s">
        <v>474</v>
      </c>
      <c r="I819" s="589" t="s">
        <v>1903</v>
      </c>
      <c r="J819" s="600" t="s">
        <v>10822</v>
      </c>
      <c r="K819" s="590">
        <v>42794</v>
      </c>
      <c r="L819" s="684" t="s">
        <v>71</v>
      </c>
    </row>
    <row r="820" spans="1:12" s="589" customFormat="1" x14ac:dyDescent="0.2">
      <c r="A820" s="589" t="s">
        <v>611</v>
      </c>
      <c r="B820" s="589" t="s">
        <v>687</v>
      </c>
      <c r="C820" s="589" t="s">
        <v>2995</v>
      </c>
      <c r="D820" s="589" t="s">
        <v>689</v>
      </c>
      <c r="E820" s="589" t="s">
        <v>1932</v>
      </c>
      <c r="F820" s="590">
        <v>42902</v>
      </c>
      <c r="G820" s="591">
        <v>733.8</v>
      </c>
      <c r="H820" s="589" t="s">
        <v>474</v>
      </c>
      <c r="I820" s="589" t="s">
        <v>1903</v>
      </c>
      <c r="J820" s="600" t="s">
        <v>10822</v>
      </c>
      <c r="K820" s="590">
        <v>42903</v>
      </c>
      <c r="L820" s="589" t="s">
        <v>71</v>
      </c>
    </row>
    <row r="821" spans="1:12" s="589" customFormat="1" x14ac:dyDescent="0.2">
      <c r="A821" s="589" t="s">
        <v>611</v>
      </c>
      <c r="B821" s="589" t="s">
        <v>687</v>
      </c>
      <c r="C821" s="589" t="s">
        <v>2995</v>
      </c>
      <c r="D821" s="589" t="s">
        <v>689</v>
      </c>
      <c r="E821" s="589" t="s">
        <v>1934</v>
      </c>
      <c r="F821" s="590">
        <v>42902</v>
      </c>
      <c r="G821" s="591">
        <v>406.02</v>
      </c>
      <c r="H821" s="589" t="s">
        <v>474</v>
      </c>
      <c r="I821" s="589" t="s">
        <v>1903</v>
      </c>
      <c r="J821" s="600" t="s">
        <v>10822</v>
      </c>
      <c r="K821" s="590">
        <v>42903</v>
      </c>
      <c r="L821" s="589" t="s">
        <v>71</v>
      </c>
    </row>
    <row r="822" spans="1:12" s="589" customFormat="1" x14ac:dyDescent="0.2">
      <c r="A822" s="589" t="s">
        <v>611</v>
      </c>
      <c r="B822" s="589" t="s">
        <v>687</v>
      </c>
      <c r="C822" s="589" t="s">
        <v>2995</v>
      </c>
      <c r="D822" s="589" t="s">
        <v>689</v>
      </c>
      <c r="E822" s="589" t="s">
        <v>1910</v>
      </c>
      <c r="F822" s="590">
        <v>42907</v>
      </c>
      <c r="G822" s="591">
        <v>746.89</v>
      </c>
      <c r="H822" s="589" t="s">
        <v>474</v>
      </c>
      <c r="I822" s="589" t="s">
        <v>1903</v>
      </c>
      <c r="J822" s="600" t="s">
        <v>10822</v>
      </c>
      <c r="K822" s="590">
        <v>42908</v>
      </c>
      <c r="L822" s="589" t="s">
        <v>71</v>
      </c>
    </row>
    <row r="823" spans="1:12" s="589" customFormat="1" x14ac:dyDescent="0.2">
      <c r="A823" s="589" t="s">
        <v>611</v>
      </c>
      <c r="B823" s="589" t="s">
        <v>687</v>
      </c>
      <c r="C823" s="589" t="s">
        <v>2995</v>
      </c>
      <c r="D823" s="589" t="s">
        <v>689</v>
      </c>
      <c r="E823" s="589" t="s">
        <v>1921</v>
      </c>
      <c r="F823" s="590">
        <v>42907</v>
      </c>
      <c r="G823" s="591">
        <v>886.51</v>
      </c>
      <c r="H823" s="589" t="s">
        <v>474</v>
      </c>
      <c r="I823" s="589" t="s">
        <v>1903</v>
      </c>
      <c r="J823" s="600" t="s">
        <v>10822</v>
      </c>
      <c r="K823" s="590">
        <v>42908</v>
      </c>
      <c r="L823" s="589" t="s">
        <v>71</v>
      </c>
    </row>
    <row r="824" spans="1:12" s="589" customFormat="1" x14ac:dyDescent="0.2">
      <c r="A824" s="589" t="s">
        <v>611</v>
      </c>
      <c r="B824" s="589" t="s">
        <v>687</v>
      </c>
      <c r="C824" s="589" t="s">
        <v>2995</v>
      </c>
      <c r="D824" s="589" t="s">
        <v>689</v>
      </c>
      <c r="E824" s="589" t="s">
        <v>1987</v>
      </c>
      <c r="F824" s="590">
        <v>42907</v>
      </c>
      <c r="G824" s="591">
        <v>34.4</v>
      </c>
      <c r="H824" s="589" t="s">
        <v>474</v>
      </c>
      <c r="I824" s="589" t="s">
        <v>1903</v>
      </c>
      <c r="J824" s="600" t="s">
        <v>10822</v>
      </c>
      <c r="K824" s="590">
        <v>42908</v>
      </c>
      <c r="L824" s="589" t="s">
        <v>71</v>
      </c>
    </row>
    <row r="825" spans="1:12" s="589" customFormat="1" x14ac:dyDescent="0.2">
      <c r="A825" s="589" t="s">
        <v>611</v>
      </c>
      <c r="B825" s="589" t="s">
        <v>687</v>
      </c>
      <c r="C825" s="589" t="s">
        <v>2995</v>
      </c>
      <c r="D825" s="589" t="s">
        <v>689</v>
      </c>
      <c r="E825" s="589" t="s">
        <v>1989</v>
      </c>
      <c r="F825" s="590">
        <v>42907</v>
      </c>
      <c r="G825" s="591">
        <v>23.5</v>
      </c>
      <c r="H825" s="589" t="s">
        <v>474</v>
      </c>
      <c r="I825" s="589" t="s">
        <v>1903</v>
      </c>
      <c r="J825" s="600" t="s">
        <v>10822</v>
      </c>
      <c r="K825" s="590">
        <v>42908</v>
      </c>
      <c r="L825" s="589" t="s">
        <v>71</v>
      </c>
    </row>
    <row r="826" spans="1:12" s="589" customFormat="1" x14ac:dyDescent="0.2">
      <c r="A826" s="589" t="s">
        <v>611</v>
      </c>
      <c r="B826" s="589" t="s">
        <v>687</v>
      </c>
      <c r="C826" s="589" t="s">
        <v>2995</v>
      </c>
      <c r="D826" s="589" t="s">
        <v>689</v>
      </c>
      <c r="E826" s="589" t="s">
        <v>1908</v>
      </c>
      <c r="F826" s="590">
        <v>42908</v>
      </c>
      <c r="G826" s="591">
        <v>261.33999999999997</v>
      </c>
      <c r="H826" s="589" t="s">
        <v>474</v>
      </c>
      <c r="I826" s="589" t="s">
        <v>1903</v>
      </c>
      <c r="J826" s="600" t="s">
        <v>10822</v>
      </c>
      <c r="K826" s="590">
        <v>42909</v>
      </c>
      <c r="L826" s="589" t="s">
        <v>71</v>
      </c>
    </row>
    <row r="827" spans="1:12" s="589" customFormat="1" x14ac:dyDescent="0.2">
      <c r="A827" s="589" t="s">
        <v>611</v>
      </c>
      <c r="B827" s="589" t="s">
        <v>687</v>
      </c>
      <c r="C827" s="589" t="s">
        <v>2995</v>
      </c>
      <c r="D827" s="589" t="s">
        <v>689</v>
      </c>
      <c r="E827" s="589" t="s">
        <v>1979</v>
      </c>
      <c r="F827" s="590">
        <v>42908</v>
      </c>
      <c r="G827" s="591">
        <v>578.53</v>
      </c>
      <c r="H827" s="589" t="s">
        <v>474</v>
      </c>
      <c r="I827" s="589" t="s">
        <v>1903</v>
      </c>
      <c r="J827" s="600" t="s">
        <v>10822</v>
      </c>
      <c r="K827" s="590">
        <v>42909</v>
      </c>
      <c r="L827" s="589" t="s">
        <v>71</v>
      </c>
    </row>
    <row r="828" spans="1:12" s="589" customFormat="1" x14ac:dyDescent="0.2">
      <c r="A828" s="589" t="s">
        <v>611</v>
      </c>
      <c r="B828" s="589" t="s">
        <v>687</v>
      </c>
      <c r="C828" s="589" t="s">
        <v>2995</v>
      </c>
      <c r="D828" s="589" t="s">
        <v>689</v>
      </c>
      <c r="E828" s="589" t="s">
        <v>1982</v>
      </c>
      <c r="F828" s="590">
        <v>42908</v>
      </c>
      <c r="G828" s="591">
        <v>445.5</v>
      </c>
      <c r="H828" s="589" t="s">
        <v>474</v>
      </c>
      <c r="I828" s="589" t="s">
        <v>1903</v>
      </c>
      <c r="J828" s="600" t="s">
        <v>10822</v>
      </c>
      <c r="K828" s="590">
        <v>42909</v>
      </c>
      <c r="L828" s="589" t="s">
        <v>71</v>
      </c>
    </row>
    <row r="829" spans="1:12" s="589" customFormat="1" x14ac:dyDescent="0.2">
      <c r="A829" s="589" t="s">
        <v>611</v>
      </c>
      <c r="B829" s="589" t="s">
        <v>2040</v>
      </c>
      <c r="C829" s="589" t="s">
        <v>2041</v>
      </c>
      <c r="D829" s="589" t="s">
        <v>2042</v>
      </c>
      <c r="E829" s="589" t="s">
        <v>2043</v>
      </c>
      <c r="F829" s="590">
        <v>42739</v>
      </c>
      <c r="G829" s="591">
        <v>473.7</v>
      </c>
      <c r="H829" s="589" t="s">
        <v>474</v>
      </c>
      <c r="I829" s="589" t="s">
        <v>1903</v>
      </c>
      <c r="J829" s="600" t="s">
        <v>10822</v>
      </c>
      <c r="K829" s="590">
        <v>42912</v>
      </c>
      <c r="L829" s="589" t="s">
        <v>71</v>
      </c>
    </row>
    <row r="830" spans="1:12" s="589" customFormat="1" x14ac:dyDescent="0.2">
      <c r="A830" s="589" t="s">
        <v>611</v>
      </c>
      <c r="B830" s="589" t="s">
        <v>687</v>
      </c>
      <c r="C830" s="589" t="s">
        <v>2995</v>
      </c>
      <c r="D830" s="589" t="s">
        <v>689</v>
      </c>
      <c r="E830" s="589" t="s">
        <v>1902</v>
      </c>
      <c r="F830" s="590">
        <v>42912</v>
      </c>
      <c r="G830" s="591">
        <v>1115.1099999999999</v>
      </c>
      <c r="H830" s="589" t="s">
        <v>474</v>
      </c>
      <c r="I830" s="589" t="s">
        <v>1903</v>
      </c>
      <c r="J830" s="600" t="s">
        <v>10822</v>
      </c>
      <c r="K830" s="590">
        <v>42913</v>
      </c>
      <c r="L830" s="589" t="s">
        <v>71</v>
      </c>
    </row>
    <row r="831" spans="1:12" s="589" customFormat="1" x14ac:dyDescent="0.2">
      <c r="A831" s="589" t="s">
        <v>611</v>
      </c>
      <c r="B831" s="589" t="s">
        <v>687</v>
      </c>
      <c r="C831" s="589" t="s">
        <v>2995</v>
      </c>
      <c r="D831" s="589" t="s">
        <v>689</v>
      </c>
      <c r="E831" s="589" t="s">
        <v>1971</v>
      </c>
      <c r="F831" s="590">
        <v>42912</v>
      </c>
      <c r="G831" s="591">
        <v>207</v>
      </c>
      <c r="H831" s="589" t="s">
        <v>474</v>
      </c>
      <c r="I831" s="589" t="s">
        <v>1903</v>
      </c>
      <c r="J831" s="600" t="s">
        <v>10822</v>
      </c>
      <c r="K831" s="590">
        <v>42913</v>
      </c>
      <c r="L831" s="589" t="s">
        <v>71</v>
      </c>
    </row>
    <row r="832" spans="1:12" s="589" customFormat="1" x14ac:dyDescent="0.2">
      <c r="A832" s="589" t="s">
        <v>611</v>
      </c>
      <c r="B832" s="589" t="s">
        <v>687</v>
      </c>
      <c r="C832" s="589" t="s">
        <v>2995</v>
      </c>
      <c r="D832" s="589" t="s">
        <v>689</v>
      </c>
      <c r="E832" s="589" t="s">
        <v>1974</v>
      </c>
      <c r="F832" s="590">
        <v>42912</v>
      </c>
      <c r="G832" s="591">
        <v>356.41</v>
      </c>
      <c r="H832" s="589" t="s">
        <v>474</v>
      </c>
      <c r="I832" s="589" t="s">
        <v>1903</v>
      </c>
      <c r="J832" s="600" t="s">
        <v>10822</v>
      </c>
      <c r="K832" s="590">
        <v>42913</v>
      </c>
      <c r="L832" s="589" t="s">
        <v>71</v>
      </c>
    </row>
    <row r="833" spans="1:12" s="589" customFormat="1" x14ac:dyDescent="0.2">
      <c r="A833" s="589" t="s">
        <v>611</v>
      </c>
      <c r="B833" s="589" t="s">
        <v>687</v>
      </c>
      <c r="C833" s="589" t="s">
        <v>2995</v>
      </c>
      <c r="D833" s="589" t="s">
        <v>689</v>
      </c>
      <c r="E833" s="589" t="s">
        <v>1976</v>
      </c>
      <c r="F833" s="590">
        <v>42912</v>
      </c>
      <c r="G833" s="591">
        <v>194</v>
      </c>
      <c r="H833" s="589" t="s">
        <v>474</v>
      </c>
      <c r="I833" s="589" t="s">
        <v>1903</v>
      </c>
      <c r="J833" s="600" t="s">
        <v>10822</v>
      </c>
      <c r="K833" s="590">
        <v>42913</v>
      </c>
      <c r="L833" s="589" t="s">
        <v>71</v>
      </c>
    </row>
    <row r="834" spans="1:12" s="589" customFormat="1" x14ac:dyDescent="0.2">
      <c r="A834" s="589" t="s">
        <v>611</v>
      </c>
      <c r="B834" s="589" t="s">
        <v>687</v>
      </c>
      <c r="C834" s="589" t="s">
        <v>2995</v>
      </c>
      <c r="D834" s="589" t="s">
        <v>689</v>
      </c>
      <c r="E834" s="589" t="s">
        <v>1977</v>
      </c>
      <c r="F834" s="590">
        <v>42912</v>
      </c>
      <c r="G834" s="591">
        <v>21</v>
      </c>
      <c r="H834" s="589" t="s">
        <v>474</v>
      </c>
      <c r="I834" s="589" t="s">
        <v>1903</v>
      </c>
      <c r="J834" s="600" t="s">
        <v>10822</v>
      </c>
      <c r="K834" s="590">
        <v>42913</v>
      </c>
      <c r="L834" s="589" t="s">
        <v>71</v>
      </c>
    </row>
    <row r="835" spans="1:12" s="589" customFormat="1" x14ac:dyDescent="0.2">
      <c r="A835" s="589" t="s">
        <v>611</v>
      </c>
      <c r="B835" s="589" t="s">
        <v>687</v>
      </c>
      <c r="C835" s="589" t="s">
        <v>2995</v>
      </c>
      <c r="D835" s="589" t="s">
        <v>689</v>
      </c>
      <c r="E835" s="589" t="s">
        <v>1960</v>
      </c>
      <c r="F835" s="590">
        <v>42915</v>
      </c>
      <c r="G835" s="591">
        <v>263</v>
      </c>
      <c r="H835" s="589" t="s">
        <v>474</v>
      </c>
      <c r="I835" s="589" t="s">
        <v>1903</v>
      </c>
      <c r="J835" s="600" t="s">
        <v>10822</v>
      </c>
      <c r="K835" s="590">
        <v>42916</v>
      </c>
      <c r="L835" s="589" t="s">
        <v>71</v>
      </c>
    </row>
    <row r="836" spans="1:12" s="589" customFormat="1" x14ac:dyDescent="0.2">
      <c r="A836" s="589" t="s">
        <v>611</v>
      </c>
      <c r="B836" s="589" t="s">
        <v>687</v>
      </c>
      <c r="C836" s="589" t="s">
        <v>2995</v>
      </c>
      <c r="D836" s="589" t="s">
        <v>689</v>
      </c>
      <c r="E836" s="589" t="s">
        <v>2349</v>
      </c>
      <c r="F836" s="590">
        <v>42916</v>
      </c>
      <c r="G836" s="591">
        <v>359.75</v>
      </c>
      <c r="H836" s="589" t="s">
        <v>474</v>
      </c>
      <c r="I836" s="589" t="s">
        <v>1903</v>
      </c>
      <c r="J836" s="600" t="s">
        <v>10822</v>
      </c>
      <c r="K836" s="590">
        <v>42917</v>
      </c>
      <c r="L836" s="589" t="s">
        <v>71</v>
      </c>
    </row>
    <row r="837" spans="1:12" s="589" customFormat="1" x14ac:dyDescent="0.2">
      <c r="A837" s="589" t="s">
        <v>611</v>
      </c>
      <c r="B837" s="589" t="s">
        <v>687</v>
      </c>
      <c r="C837" s="589" t="s">
        <v>2995</v>
      </c>
      <c r="D837" s="589" t="s">
        <v>689</v>
      </c>
      <c r="E837" s="589" t="s">
        <v>2338</v>
      </c>
      <c r="F837" s="590">
        <v>42919</v>
      </c>
      <c r="G837" s="591">
        <v>82.95</v>
      </c>
      <c r="H837" s="589" t="s">
        <v>474</v>
      </c>
      <c r="I837" s="589" t="s">
        <v>1903</v>
      </c>
      <c r="J837" s="600" t="s">
        <v>10822</v>
      </c>
      <c r="K837" s="590">
        <v>42920</v>
      </c>
      <c r="L837" s="589" t="s">
        <v>71</v>
      </c>
    </row>
    <row r="838" spans="1:12" s="589" customFormat="1" x14ac:dyDescent="0.2">
      <c r="A838" s="589" t="s">
        <v>611</v>
      </c>
      <c r="B838" s="589" t="s">
        <v>687</v>
      </c>
      <c r="C838" s="589" t="s">
        <v>2995</v>
      </c>
      <c r="D838" s="589" t="s">
        <v>689</v>
      </c>
      <c r="E838" s="589" t="s">
        <v>2340</v>
      </c>
      <c r="F838" s="590">
        <v>42919</v>
      </c>
      <c r="G838" s="591">
        <v>56.85</v>
      </c>
      <c r="H838" s="589" t="s">
        <v>474</v>
      </c>
      <c r="I838" s="589" t="s">
        <v>1903</v>
      </c>
      <c r="J838" s="600" t="s">
        <v>10822</v>
      </c>
      <c r="K838" s="590">
        <v>42920</v>
      </c>
      <c r="L838" s="589" t="s">
        <v>71</v>
      </c>
    </row>
    <row r="839" spans="1:12" s="589" customFormat="1" x14ac:dyDescent="0.2">
      <c r="A839" s="589" t="s">
        <v>611</v>
      </c>
      <c r="B839" s="589" t="s">
        <v>687</v>
      </c>
      <c r="C839" s="589" t="s">
        <v>2995</v>
      </c>
      <c r="D839" s="589" t="s">
        <v>689</v>
      </c>
      <c r="E839" s="589" t="s">
        <v>2331</v>
      </c>
      <c r="F839" s="590">
        <v>42920</v>
      </c>
      <c r="G839" s="591">
        <v>696</v>
      </c>
      <c r="H839" s="589" t="s">
        <v>474</v>
      </c>
      <c r="I839" s="589" t="s">
        <v>1903</v>
      </c>
      <c r="J839" s="600" t="s">
        <v>10822</v>
      </c>
      <c r="K839" s="590">
        <v>42921</v>
      </c>
      <c r="L839" s="589" t="s">
        <v>71</v>
      </c>
    </row>
    <row r="840" spans="1:12" s="589" customFormat="1" x14ac:dyDescent="0.2">
      <c r="A840" s="589" t="s">
        <v>611</v>
      </c>
      <c r="B840" s="589" t="s">
        <v>687</v>
      </c>
      <c r="C840" s="589" t="s">
        <v>2995</v>
      </c>
      <c r="D840" s="589" t="s">
        <v>689</v>
      </c>
      <c r="E840" s="589" t="s">
        <v>2333</v>
      </c>
      <c r="F840" s="590">
        <v>42920</v>
      </c>
      <c r="G840" s="591">
        <v>812</v>
      </c>
      <c r="H840" s="589" t="s">
        <v>474</v>
      </c>
      <c r="I840" s="589" t="s">
        <v>1903</v>
      </c>
      <c r="J840" s="600" t="s">
        <v>10822</v>
      </c>
      <c r="K840" s="590">
        <v>42921</v>
      </c>
      <c r="L840" s="589" t="s">
        <v>71</v>
      </c>
    </row>
    <row r="841" spans="1:12" s="589" customFormat="1" x14ac:dyDescent="0.2">
      <c r="A841" s="589" t="s">
        <v>611</v>
      </c>
      <c r="B841" s="589" t="s">
        <v>687</v>
      </c>
      <c r="C841" s="589" t="s">
        <v>2995</v>
      </c>
      <c r="D841" s="589" t="s">
        <v>689</v>
      </c>
      <c r="E841" s="589" t="s">
        <v>2334</v>
      </c>
      <c r="F841" s="590">
        <v>42920</v>
      </c>
      <c r="G841" s="591">
        <v>116</v>
      </c>
      <c r="H841" s="589" t="s">
        <v>474</v>
      </c>
      <c r="I841" s="589" t="s">
        <v>1903</v>
      </c>
      <c r="J841" s="600" t="s">
        <v>10822</v>
      </c>
      <c r="K841" s="590">
        <v>42921</v>
      </c>
      <c r="L841" s="589" t="s">
        <v>71</v>
      </c>
    </row>
    <row r="842" spans="1:12" s="589" customFormat="1" x14ac:dyDescent="0.2">
      <c r="A842" s="589" t="s">
        <v>611</v>
      </c>
      <c r="B842" s="589" t="s">
        <v>687</v>
      </c>
      <c r="C842" s="589" t="s">
        <v>2995</v>
      </c>
      <c r="D842" s="589" t="s">
        <v>689</v>
      </c>
      <c r="E842" s="589" t="s">
        <v>2336</v>
      </c>
      <c r="F842" s="590">
        <v>42920</v>
      </c>
      <c r="G842" s="591">
        <v>99</v>
      </c>
      <c r="H842" s="589" t="s">
        <v>474</v>
      </c>
      <c r="I842" s="589" t="s">
        <v>1903</v>
      </c>
      <c r="J842" s="600" t="s">
        <v>10822</v>
      </c>
      <c r="K842" s="590">
        <v>42921</v>
      </c>
      <c r="L842" s="589" t="s">
        <v>71</v>
      </c>
    </row>
    <row r="843" spans="1:12" s="589" customFormat="1" x14ac:dyDescent="0.2">
      <c r="A843" s="589" t="s">
        <v>611</v>
      </c>
      <c r="B843" s="589" t="s">
        <v>687</v>
      </c>
      <c r="C843" s="589" t="s">
        <v>2995</v>
      </c>
      <c r="D843" s="589" t="s">
        <v>689</v>
      </c>
      <c r="E843" s="589" t="s">
        <v>2269</v>
      </c>
      <c r="F843" s="590">
        <v>42923</v>
      </c>
      <c r="G843" s="591">
        <v>368.14</v>
      </c>
      <c r="H843" s="589" t="s">
        <v>474</v>
      </c>
      <c r="I843" s="589" t="s">
        <v>1903</v>
      </c>
      <c r="J843" s="600" t="s">
        <v>10822</v>
      </c>
      <c r="K843" s="590">
        <v>42924</v>
      </c>
      <c r="L843" s="589" t="s">
        <v>71</v>
      </c>
    </row>
    <row r="844" spans="1:12" s="589" customFormat="1" x14ac:dyDescent="0.2">
      <c r="A844" s="589" t="s">
        <v>611</v>
      </c>
      <c r="B844" s="589" t="s">
        <v>687</v>
      </c>
      <c r="C844" s="589" t="s">
        <v>2995</v>
      </c>
      <c r="D844" s="589" t="s">
        <v>689</v>
      </c>
      <c r="E844" s="589" t="s">
        <v>2271</v>
      </c>
      <c r="F844" s="590">
        <v>42923</v>
      </c>
      <c r="G844" s="591">
        <v>1209.1300000000001</v>
      </c>
      <c r="H844" s="589" t="s">
        <v>474</v>
      </c>
      <c r="I844" s="589" t="s">
        <v>1903</v>
      </c>
      <c r="J844" s="600" t="s">
        <v>10822</v>
      </c>
      <c r="K844" s="590">
        <v>42924</v>
      </c>
      <c r="L844" s="589" t="s">
        <v>71</v>
      </c>
    </row>
    <row r="845" spans="1:12" s="589" customFormat="1" x14ac:dyDescent="0.2">
      <c r="A845" s="589" t="s">
        <v>611</v>
      </c>
      <c r="B845" s="589" t="s">
        <v>687</v>
      </c>
      <c r="C845" s="589" t="s">
        <v>2995</v>
      </c>
      <c r="D845" s="589" t="s">
        <v>689</v>
      </c>
      <c r="E845" s="589" t="s">
        <v>2329</v>
      </c>
      <c r="F845" s="590">
        <v>42923</v>
      </c>
      <c r="G845" s="591">
        <v>65</v>
      </c>
      <c r="H845" s="589" t="s">
        <v>474</v>
      </c>
      <c r="I845" s="589" t="s">
        <v>1903</v>
      </c>
      <c r="J845" s="600" t="s">
        <v>10822</v>
      </c>
      <c r="K845" s="590">
        <v>42924</v>
      </c>
      <c r="L845" s="589" t="s">
        <v>71</v>
      </c>
    </row>
    <row r="846" spans="1:12" s="589" customFormat="1" x14ac:dyDescent="0.2">
      <c r="A846" s="589" t="s">
        <v>611</v>
      </c>
      <c r="B846" s="589" t="s">
        <v>687</v>
      </c>
      <c r="C846" s="589" t="s">
        <v>2995</v>
      </c>
      <c r="D846" s="589" t="s">
        <v>689</v>
      </c>
      <c r="E846" s="589" t="s">
        <v>2325</v>
      </c>
      <c r="F846" s="590">
        <v>42926</v>
      </c>
      <c r="G846" s="591">
        <v>883</v>
      </c>
      <c r="H846" s="589" t="s">
        <v>474</v>
      </c>
      <c r="I846" s="589" t="s">
        <v>1903</v>
      </c>
      <c r="J846" s="600" t="s">
        <v>10822</v>
      </c>
      <c r="K846" s="590">
        <v>42927</v>
      </c>
      <c r="L846" s="589" t="s">
        <v>71</v>
      </c>
    </row>
    <row r="847" spans="1:12" s="589" customFormat="1" x14ac:dyDescent="0.2">
      <c r="A847" s="589" t="s">
        <v>611</v>
      </c>
      <c r="B847" s="589" t="s">
        <v>687</v>
      </c>
      <c r="C847" s="589" t="s">
        <v>2995</v>
      </c>
      <c r="D847" s="589" t="s">
        <v>689</v>
      </c>
      <c r="E847" s="589" t="s">
        <v>2261</v>
      </c>
      <c r="F847" s="590">
        <v>42927</v>
      </c>
      <c r="G847" s="591">
        <v>34.950000000000003</v>
      </c>
      <c r="H847" s="589" t="s">
        <v>474</v>
      </c>
      <c r="I847" s="589" t="s">
        <v>1903</v>
      </c>
      <c r="J847" s="600" t="s">
        <v>10822</v>
      </c>
      <c r="K847" s="590">
        <v>42928</v>
      </c>
      <c r="L847" s="589" t="s">
        <v>71</v>
      </c>
    </row>
    <row r="848" spans="1:12" s="589" customFormat="1" x14ac:dyDescent="0.2">
      <c r="A848" s="589" t="s">
        <v>611</v>
      </c>
      <c r="B848" s="589" t="s">
        <v>687</v>
      </c>
      <c r="C848" s="589" t="s">
        <v>2995</v>
      </c>
      <c r="D848" s="589" t="s">
        <v>689</v>
      </c>
      <c r="E848" s="589" t="s">
        <v>2263</v>
      </c>
      <c r="F848" s="590">
        <v>42927</v>
      </c>
      <c r="G848" s="591">
        <v>31.35</v>
      </c>
      <c r="H848" s="589" t="s">
        <v>474</v>
      </c>
      <c r="I848" s="589" t="s">
        <v>1903</v>
      </c>
      <c r="J848" s="600" t="s">
        <v>10822</v>
      </c>
      <c r="K848" s="590">
        <v>42928</v>
      </c>
      <c r="L848" s="589" t="s">
        <v>71</v>
      </c>
    </row>
    <row r="849" spans="1:12" s="589" customFormat="1" x14ac:dyDescent="0.2">
      <c r="A849" s="589" t="s">
        <v>611</v>
      </c>
      <c r="B849" s="589" t="s">
        <v>687</v>
      </c>
      <c r="C849" s="589" t="s">
        <v>2995</v>
      </c>
      <c r="D849" s="589" t="s">
        <v>689</v>
      </c>
      <c r="E849" s="589" t="s">
        <v>2129</v>
      </c>
      <c r="F849" s="590">
        <v>42928</v>
      </c>
      <c r="G849" s="591">
        <v>-812</v>
      </c>
      <c r="H849" s="589" t="s">
        <v>474</v>
      </c>
      <c r="I849" s="589" t="s">
        <v>1903</v>
      </c>
      <c r="J849" s="600" t="s">
        <v>10822</v>
      </c>
      <c r="K849" s="590">
        <v>42929</v>
      </c>
      <c r="L849" s="589" t="s">
        <v>71</v>
      </c>
    </row>
    <row r="850" spans="1:12" s="589" customFormat="1" x14ac:dyDescent="0.2">
      <c r="A850" s="589" t="s">
        <v>611</v>
      </c>
      <c r="B850" s="589" t="s">
        <v>687</v>
      </c>
      <c r="C850" s="589" t="s">
        <v>2995</v>
      </c>
      <c r="D850" s="589" t="s">
        <v>689</v>
      </c>
      <c r="E850" s="589" t="s">
        <v>2320</v>
      </c>
      <c r="F850" s="590">
        <v>42928</v>
      </c>
      <c r="G850" s="591">
        <v>406</v>
      </c>
      <c r="H850" s="589" t="s">
        <v>474</v>
      </c>
      <c r="I850" s="589" t="s">
        <v>1903</v>
      </c>
      <c r="J850" s="600" t="s">
        <v>10822</v>
      </c>
      <c r="K850" s="590">
        <v>42929</v>
      </c>
      <c r="L850" s="589" t="s">
        <v>71</v>
      </c>
    </row>
    <row r="851" spans="1:12" s="589" customFormat="1" x14ac:dyDescent="0.2">
      <c r="A851" s="589" t="s">
        <v>611</v>
      </c>
      <c r="B851" s="589" t="s">
        <v>687</v>
      </c>
      <c r="C851" s="589" t="s">
        <v>2995</v>
      </c>
      <c r="D851" s="589" t="s">
        <v>689</v>
      </c>
      <c r="E851" s="589" t="s">
        <v>2318</v>
      </c>
      <c r="F851" s="590">
        <v>42929</v>
      </c>
      <c r="G851" s="591">
        <v>127.84</v>
      </c>
      <c r="H851" s="589" t="s">
        <v>474</v>
      </c>
      <c r="I851" s="589" t="s">
        <v>1903</v>
      </c>
      <c r="J851" s="600" t="s">
        <v>10822</v>
      </c>
      <c r="K851" s="590">
        <v>42930</v>
      </c>
      <c r="L851" s="589" t="s">
        <v>71</v>
      </c>
    </row>
    <row r="852" spans="1:12" s="589" customFormat="1" x14ac:dyDescent="0.2">
      <c r="A852" s="589" t="s">
        <v>611</v>
      </c>
      <c r="B852" s="589" t="s">
        <v>687</v>
      </c>
      <c r="C852" s="589" t="s">
        <v>2995</v>
      </c>
      <c r="D852" s="589" t="s">
        <v>689</v>
      </c>
      <c r="E852" s="589" t="s">
        <v>2241</v>
      </c>
      <c r="F852" s="590">
        <v>42933</v>
      </c>
      <c r="G852" s="591">
        <v>203.34</v>
      </c>
      <c r="H852" s="589" t="s">
        <v>474</v>
      </c>
      <c r="I852" s="589" t="s">
        <v>1903</v>
      </c>
      <c r="J852" s="600" t="s">
        <v>10822</v>
      </c>
      <c r="K852" s="590">
        <v>42934</v>
      </c>
      <c r="L852" s="589" t="s">
        <v>71</v>
      </c>
    </row>
    <row r="853" spans="1:12" s="589" customFormat="1" x14ac:dyDescent="0.2">
      <c r="A853" s="589" t="s">
        <v>611</v>
      </c>
      <c r="B853" s="589" t="s">
        <v>687</v>
      </c>
      <c r="C853" s="589" t="s">
        <v>2995</v>
      </c>
      <c r="D853" s="589" t="s">
        <v>689</v>
      </c>
      <c r="E853" s="589" t="s">
        <v>2243</v>
      </c>
      <c r="F853" s="590">
        <v>42933</v>
      </c>
      <c r="G853" s="591">
        <v>203.34</v>
      </c>
      <c r="H853" s="589" t="s">
        <v>474</v>
      </c>
      <c r="I853" s="589" t="s">
        <v>1903</v>
      </c>
      <c r="J853" s="600" t="s">
        <v>10822</v>
      </c>
      <c r="K853" s="590">
        <v>42934</v>
      </c>
      <c r="L853" s="589" t="s">
        <v>71</v>
      </c>
    </row>
    <row r="854" spans="1:12" s="589" customFormat="1" x14ac:dyDescent="0.2">
      <c r="A854" s="589" t="s">
        <v>611</v>
      </c>
      <c r="B854" s="589" t="s">
        <v>687</v>
      </c>
      <c r="C854" s="589" t="s">
        <v>2995</v>
      </c>
      <c r="D854" s="589" t="s">
        <v>689</v>
      </c>
      <c r="E854" s="589" t="s">
        <v>2246</v>
      </c>
      <c r="F854" s="590">
        <v>42933</v>
      </c>
      <c r="G854" s="591">
        <v>79.98</v>
      </c>
      <c r="H854" s="589" t="s">
        <v>474</v>
      </c>
      <c r="I854" s="589" t="s">
        <v>1903</v>
      </c>
      <c r="J854" s="600" t="s">
        <v>10822</v>
      </c>
      <c r="K854" s="590">
        <v>42934</v>
      </c>
      <c r="L854" s="589" t="s">
        <v>71</v>
      </c>
    </row>
    <row r="855" spans="1:12" s="589" customFormat="1" x14ac:dyDescent="0.2">
      <c r="A855" s="589" t="s">
        <v>611</v>
      </c>
      <c r="B855" s="589" t="s">
        <v>687</v>
      </c>
      <c r="C855" s="589" t="s">
        <v>2995</v>
      </c>
      <c r="D855" s="589" t="s">
        <v>689</v>
      </c>
      <c r="E855" s="589" t="s">
        <v>2227</v>
      </c>
      <c r="F855" s="590">
        <v>42934</v>
      </c>
      <c r="G855" s="591">
        <v>107.39</v>
      </c>
      <c r="H855" s="589" t="s">
        <v>474</v>
      </c>
      <c r="I855" s="589" t="s">
        <v>1903</v>
      </c>
      <c r="J855" s="600" t="s">
        <v>10822</v>
      </c>
      <c r="K855" s="590">
        <v>42935</v>
      </c>
      <c r="L855" s="589" t="s">
        <v>71</v>
      </c>
    </row>
    <row r="856" spans="1:12" s="589" customFormat="1" x14ac:dyDescent="0.2">
      <c r="A856" s="589" t="s">
        <v>611</v>
      </c>
      <c r="B856" s="589" t="s">
        <v>687</v>
      </c>
      <c r="C856" s="589" t="s">
        <v>2995</v>
      </c>
      <c r="D856" s="589" t="s">
        <v>689</v>
      </c>
      <c r="E856" s="589" t="s">
        <v>2232</v>
      </c>
      <c r="F856" s="590">
        <v>42934</v>
      </c>
      <c r="G856" s="591">
        <v>34.950000000000003</v>
      </c>
      <c r="H856" s="589" t="s">
        <v>474</v>
      </c>
      <c r="I856" s="589" t="s">
        <v>1903</v>
      </c>
      <c r="J856" s="600" t="s">
        <v>10822</v>
      </c>
      <c r="K856" s="590">
        <v>42935</v>
      </c>
      <c r="L856" s="589" t="s">
        <v>71</v>
      </c>
    </row>
    <row r="857" spans="1:12" s="589" customFormat="1" x14ac:dyDescent="0.2">
      <c r="A857" s="589" t="s">
        <v>611</v>
      </c>
      <c r="B857" s="589" t="s">
        <v>687</v>
      </c>
      <c r="C857" s="589" t="s">
        <v>2995</v>
      </c>
      <c r="D857" s="589" t="s">
        <v>689</v>
      </c>
      <c r="E857" s="589" t="s">
        <v>2234</v>
      </c>
      <c r="F857" s="590">
        <v>42934</v>
      </c>
      <c r="G857" s="591">
        <v>31.35</v>
      </c>
      <c r="H857" s="589" t="s">
        <v>474</v>
      </c>
      <c r="I857" s="589" t="s">
        <v>1903</v>
      </c>
      <c r="J857" s="600" t="s">
        <v>10822</v>
      </c>
      <c r="K857" s="590">
        <v>42935</v>
      </c>
      <c r="L857" s="589" t="s">
        <v>71</v>
      </c>
    </row>
    <row r="858" spans="1:12" s="589" customFormat="1" x14ac:dyDescent="0.2">
      <c r="A858" s="589" t="s">
        <v>611</v>
      </c>
      <c r="B858" s="589" t="s">
        <v>687</v>
      </c>
      <c r="C858" s="589" t="s">
        <v>2995</v>
      </c>
      <c r="D858" s="589" t="s">
        <v>689</v>
      </c>
      <c r="E858" s="589" t="s">
        <v>2237</v>
      </c>
      <c r="F858" s="590">
        <v>42934</v>
      </c>
      <c r="G858" s="591">
        <v>203.64</v>
      </c>
      <c r="H858" s="589" t="s">
        <v>474</v>
      </c>
      <c r="I858" s="589" t="s">
        <v>1903</v>
      </c>
      <c r="J858" s="600" t="s">
        <v>10822</v>
      </c>
      <c r="K858" s="590">
        <v>42935</v>
      </c>
      <c r="L858" s="589" t="s">
        <v>71</v>
      </c>
    </row>
    <row r="859" spans="1:12" s="589" customFormat="1" x14ac:dyDescent="0.2">
      <c r="A859" s="589" t="s">
        <v>611</v>
      </c>
      <c r="B859" s="589" t="s">
        <v>687</v>
      </c>
      <c r="C859" s="589" t="s">
        <v>2995</v>
      </c>
      <c r="D859" s="589" t="s">
        <v>689</v>
      </c>
      <c r="E859" s="589" t="s">
        <v>2238</v>
      </c>
      <c r="F859" s="590">
        <v>42934</v>
      </c>
      <c r="G859" s="591">
        <v>205.11</v>
      </c>
      <c r="H859" s="589" t="s">
        <v>474</v>
      </c>
      <c r="I859" s="589" t="s">
        <v>1903</v>
      </c>
      <c r="J859" s="600" t="s">
        <v>10822</v>
      </c>
      <c r="K859" s="590">
        <v>42935</v>
      </c>
      <c r="L859" s="589" t="s">
        <v>71</v>
      </c>
    </row>
    <row r="860" spans="1:12" s="589" customFormat="1" x14ac:dyDescent="0.2">
      <c r="A860" s="589" t="s">
        <v>611</v>
      </c>
      <c r="B860" s="589" t="s">
        <v>687</v>
      </c>
      <c r="C860" s="589" t="s">
        <v>2995</v>
      </c>
      <c r="D860" s="589" t="s">
        <v>689</v>
      </c>
      <c r="E860" s="589" t="s">
        <v>2305</v>
      </c>
      <c r="F860" s="590">
        <v>42934</v>
      </c>
      <c r="G860" s="591">
        <v>455</v>
      </c>
      <c r="H860" s="589" t="s">
        <v>474</v>
      </c>
      <c r="I860" s="589" t="s">
        <v>1903</v>
      </c>
      <c r="J860" s="600" t="s">
        <v>10822</v>
      </c>
      <c r="K860" s="590">
        <v>42935</v>
      </c>
      <c r="L860" s="589" t="s">
        <v>71</v>
      </c>
    </row>
    <row r="861" spans="1:12" s="589" customFormat="1" x14ac:dyDescent="0.2">
      <c r="A861" s="589" t="s">
        <v>611</v>
      </c>
      <c r="B861" s="589" t="s">
        <v>687</v>
      </c>
      <c r="C861" s="589" t="s">
        <v>2995</v>
      </c>
      <c r="D861" s="589" t="s">
        <v>689</v>
      </c>
      <c r="E861" s="589" t="s">
        <v>2307</v>
      </c>
      <c r="F861" s="590">
        <v>42934</v>
      </c>
      <c r="G861" s="591">
        <v>455</v>
      </c>
      <c r="H861" s="589" t="s">
        <v>474</v>
      </c>
      <c r="I861" s="589" t="s">
        <v>1903</v>
      </c>
      <c r="J861" s="600" t="s">
        <v>10822</v>
      </c>
      <c r="K861" s="590">
        <v>42935</v>
      </c>
      <c r="L861" s="589" t="s">
        <v>71</v>
      </c>
    </row>
    <row r="862" spans="1:12" s="589" customFormat="1" x14ac:dyDescent="0.2">
      <c r="A862" s="589" t="s">
        <v>611</v>
      </c>
      <c r="B862" s="589" t="s">
        <v>687</v>
      </c>
      <c r="C862" s="589" t="s">
        <v>2995</v>
      </c>
      <c r="D862" s="589" t="s">
        <v>689</v>
      </c>
      <c r="E862" s="589" t="s">
        <v>2309</v>
      </c>
      <c r="F862" s="590">
        <v>42934</v>
      </c>
      <c r="G862" s="591">
        <v>240</v>
      </c>
      <c r="H862" s="589" t="s">
        <v>474</v>
      </c>
      <c r="I862" s="589" t="s">
        <v>1903</v>
      </c>
      <c r="J862" s="600" t="s">
        <v>10822</v>
      </c>
      <c r="K862" s="590">
        <v>42935</v>
      </c>
      <c r="L862" s="589" t="s">
        <v>71</v>
      </c>
    </row>
    <row r="863" spans="1:12" s="589" customFormat="1" x14ac:dyDescent="0.2">
      <c r="A863" s="589" t="s">
        <v>611</v>
      </c>
      <c r="B863" s="589" t="s">
        <v>687</v>
      </c>
      <c r="C863" s="589" t="s">
        <v>2995</v>
      </c>
      <c r="D863" s="589" t="s">
        <v>689</v>
      </c>
      <c r="E863" s="589" t="s">
        <v>2225</v>
      </c>
      <c r="F863" s="590">
        <v>42935</v>
      </c>
      <c r="G863" s="591">
        <v>1981.04</v>
      </c>
      <c r="H863" s="589" t="s">
        <v>474</v>
      </c>
      <c r="I863" s="589" t="s">
        <v>1903</v>
      </c>
      <c r="J863" s="600" t="s">
        <v>10822</v>
      </c>
      <c r="K863" s="590">
        <v>42936</v>
      </c>
      <c r="L863" s="589" t="s">
        <v>71</v>
      </c>
    </row>
    <row r="864" spans="1:12" s="589" customFormat="1" x14ac:dyDescent="0.2">
      <c r="A864" s="589" t="s">
        <v>611</v>
      </c>
      <c r="B864" s="589" t="s">
        <v>687</v>
      </c>
      <c r="C864" s="589" t="s">
        <v>2995</v>
      </c>
      <c r="D864" s="589" t="s">
        <v>689</v>
      </c>
      <c r="E864" s="589" t="s">
        <v>2216</v>
      </c>
      <c r="F864" s="590">
        <v>42936</v>
      </c>
      <c r="G864" s="591">
        <v>77</v>
      </c>
      <c r="H864" s="589" t="s">
        <v>474</v>
      </c>
      <c r="I864" s="589" t="s">
        <v>1903</v>
      </c>
      <c r="J864" s="600" t="s">
        <v>10822</v>
      </c>
      <c r="K864" s="590">
        <v>42937</v>
      </c>
      <c r="L864" s="589" t="s">
        <v>71</v>
      </c>
    </row>
    <row r="865" spans="1:12" s="589" customFormat="1" x14ac:dyDescent="0.2">
      <c r="A865" s="589" t="s">
        <v>611</v>
      </c>
      <c r="B865" s="589" t="s">
        <v>687</v>
      </c>
      <c r="C865" s="589" t="s">
        <v>2995</v>
      </c>
      <c r="D865" s="589" t="s">
        <v>689</v>
      </c>
      <c r="E865" s="589" t="s">
        <v>2218</v>
      </c>
      <c r="F865" s="590">
        <v>42936</v>
      </c>
      <c r="G865" s="591">
        <v>154.91999999999999</v>
      </c>
      <c r="H865" s="589" t="s">
        <v>474</v>
      </c>
      <c r="I865" s="589" t="s">
        <v>1903</v>
      </c>
      <c r="J865" s="600" t="s">
        <v>10822</v>
      </c>
      <c r="K865" s="590">
        <v>42937</v>
      </c>
      <c r="L865" s="589" t="s">
        <v>71</v>
      </c>
    </row>
    <row r="866" spans="1:12" s="589" customFormat="1" x14ac:dyDescent="0.2">
      <c r="A866" s="589" t="s">
        <v>611</v>
      </c>
      <c r="B866" s="589" t="s">
        <v>687</v>
      </c>
      <c r="C866" s="589" t="s">
        <v>2995</v>
      </c>
      <c r="D866" s="589" t="s">
        <v>689</v>
      </c>
      <c r="E866" s="589" t="s">
        <v>2220</v>
      </c>
      <c r="F866" s="590">
        <v>42936</v>
      </c>
      <c r="G866" s="591">
        <v>135.69999999999999</v>
      </c>
      <c r="H866" s="589" t="s">
        <v>474</v>
      </c>
      <c r="I866" s="589" t="s">
        <v>1903</v>
      </c>
      <c r="J866" s="600" t="s">
        <v>10822</v>
      </c>
      <c r="K866" s="590">
        <v>42937</v>
      </c>
      <c r="L866" s="589" t="s">
        <v>71</v>
      </c>
    </row>
    <row r="867" spans="1:12" s="589" customFormat="1" x14ac:dyDescent="0.2">
      <c r="A867" s="589" t="s">
        <v>611</v>
      </c>
      <c r="B867" s="589" t="s">
        <v>687</v>
      </c>
      <c r="C867" s="589" t="s">
        <v>2995</v>
      </c>
      <c r="D867" s="589" t="s">
        <v>689</v>
      </c>
      <c r="E867" s="589" t="s">
        <v>2221</v>
      </c>
      <c r="F867" s="590">
        <v>42936</v>
      </c>
      <c r="G867" s="591">
        <v>332.87</v>
      </c>
      <c r="H867" s="589" t="s">
        <v>474</v>
      </c>
      <c r="I867" s="589" t="s">
        <v>1903</v>
      </c>
      <c r="J867" s="600" t="s">
        <v>10822</v>
      </c>
      <c r="K867" s="590">
        <v>42937</v>
      </c>
      <c r="L867" s="589" t="s">
        <v>71</v>
      </c>
    </row>
    <row r="868" spans="1:12" s="589" customFormat="1" x14ac:dyDescent="0.2">
      <c r="A868" s="589" t="s">
        <v>611</v>
      </c>
      <c r="B868" s="589" t="s">
        <v>687</v>
      </c>
      <c r="C868" s="589" t="s">
        <v>2995</v>
      </c>
      <c r="D868" s="589" t="s">
        <v>689</v>
      </c>
      <c r="E868" s="589" t="s">
        <v>2223</v>
      </c>
      <c r="F868" s="590">
        <v>42936</v>
      </c>
      <c r="G868" s="591">
        <v>817.8</v>
      </c>
      <c r="H868" s="589" t="s">
        <v>474</v>
      </c>
      <c r="I868" s="589" t="s">
        <v>1903</v>
      </c>
      <c r="J868" s="600" t="s">
        <v>10822</v>
      </c>
      <c r="K868" s="590">
        <v>42937</v>
      </c>
      <c r="L868" s="589" t="s">
        <v>71</v>
      </c>
    </row>
    <row r="869" spans="1:12" s="589" customFormat="1" x14ac:dyDescent="0.2">
      <c r="A869" s="589" t="s">
        <v>611</v>
      </c>
      <c r="B869" s="589" t="s">
        <v>687</v>
      </c>
      <c r="C869" s="589" t="s">
        <v>2995</v>
      </c>
      <c r="D869" s="589" t="s">
        <v>689</v>
      </c>
      <c r="E869" s="589" t="s">
        <v>2299</v>
      </c>
      <c r="F869" s="590">
        <v>42936</v>
      </c>
      <c r="G869" s="591">
        <v>132</v>
      </c>
      <c r="H869" s="589" t="s">
        <v>474</v>
      </c>
      <c r="I869" s="589" t="s">
        <v>1903</v>
      </c>
      <c r="J869" s="600" t="s">
        <v>10822</v>
      </c>
      <c r="K869" s="590">
        <v>42937</v>
      </c>
      <c r="L869" s="589" t="s">
        <v>71</v>
      </c>
    </row>
    <row r="870" spans="1:12" s="589" customFormat="1" x14ac:dyDescent="0.2">
      <c r="A870" s="589" t="s">
        <v>611</v>
      </c>
      <c r="B870" s="589" t="s">
        <v>687</v>
      </c>
      <c r="C870" s="589" t="s">
        <v>2995</v>
      </c>
      <c r="D870" s="589" t="s">
        <v>689</v>
      </c>
      <c r="E870" s="589" t="s">
        <v>2196</v>
      </c>
      <c r="F870" s="590">
        <v>42942</v>
      </c>
      <c r="G870" s="591">
        <v>129</v>
      </c>
      <c r="H870" s="589" t="s">
        <v>474</v>
      </c>
      <c r="I870" s="589" t="s">
        <v>1903</v>
      </c>
      <c r="J870" s="600" t="s">
        <v>10822</v>
      </c>
      <c r="K870" s="590">
        <v>42943</v>
      </c>
      <c r="L870" s="589" t="s">
        <v>71</v>
      </c>
    </row>
    <row r="871" spans="1:12" s="589" customFormat="1" x14ac:dyDescent="0.2">
      <c r="A871" s="589" t="s">
        <v>611</v>
      </c>
      <c r="B871" s="589" t="s">
        <v>687</v>
      </c>
      <c r="C871" s="589" t="s">
        <v>2995</v>
      </c>
      <c r="D871" s="589" t="s">
        <v>689</v>
      </c>
      <c r="E871" s="589" t="s">
        <v>2295</v>
      </c>
      <c r="F871" s="590">
        <v>42942</v>
      </c>
      <c r="G871" s="591">
        <v>175</v>
      </c>
      <c r="H871" s="589" t="s">
        <v>474</v>
      </c>
      <c r="I871" s="589" t="s">
        <v>1903</v>
      </c>
      <c r="J871" s="600" t="s">
        <v>10822</v>
      </c>
      <c r="K871" s="590">
        <v>42943</v>
      </c>
      <c r="L871" s="589" t="s">
        <v>71</v>
      </c>
    </row>
    <row r="872" spans="1:12" s="589" customFormat="1" x14ac:dyDescent="0.2">
      <c r="A872" s="589" t="s">
        <v>611</v>
      </c>
      <c r="B872" s="589" t="s">
        <v>687</v>
      </c>
      <c r="C872" s="589" t="s">
        <v>2995</v>
      </c>
      <c r="D872" s="589" t="s">
        <v>689</v>
      </c>
      <c r="E872" s="589" t="s">
        <v>2177</v>
      </c>
      <c r="F872" s="590">
        <v>42943</v>
      </c>
      <c r="G872" s="591">
        <v>65</v>
      </c>
      <c r="H872" s="589" t="s">
        <v>474</v>
      </c>
      <c r="I872" s="589" t="s">
        <v>1903</v>
      </c>
      <c r="J872" s="600" t="s">
        <v>10822</v>
      </c>
      <c r="K872" s="590">
        <v>42944</v>
      </c>
      <c r="L872" s="589" t="s">
        <v>71</v>
      </c>
    </row>
    <row r="873" spans="1:12" s="589" customFormat="1" x14ac:dyDescent="0.2">
      <c r="A873" s="589" t="s">
        <v>611</v>
      </c>
      <c r="B873" s="589" t="s">
        <v>687</v>
      </c>
      <c r="C873" s="589" t="s">
        <v>2995</v>
      </c>
      <c r="D873" s="589" t="s">
        <v>689</v>
      </c>
      <c r="E873" s="589" t="s">
        <v>2179</v>
      </c>
      <c r="F873" s="590">
        <v>42943</v>
      </c>
      <c r="G873" s="591">
        <v>65</v>
      </c>
      <c r="H873" s="589" t="s">
        <v>474</v>
      </c>
      <c r="I873" s="589" t="s">
        <v>1903</v>
      </c>
      <c r="J873" s="600" t="s">
        <v>10822</v>
      </c>
      <c r="K873" s="590">
        <v>42944</v>
      </c>
      <c r="L873" s="589" t="s">
        <v>71</v>
      </c>
    </row>
    <row r="874" spans="1:12" s="589" customFormat="1" x14ac:dyDescent="0.2">
      <c r="A874" s="589" t="s">
        <v>611</v>
      </c>
      <c r="B874" s="589" t="s">
        <v>687</v>
      </c>
      <c r="C874" s="589" t="s">
        <v>2995</v>
      </c>
      <c r="D874" s="589" t="s">
        <v>689</v>
      </c>
      <c r="E874" s="589" t="s">
        <v>2180</v>
      </c>
      <c r="F874" s="590">
        <v>42943</v>
      </c>
      <c r="G874" s="591">
        <v>30</v>
      </c>
      <c r="H874" s="589" t="s">
        <v>474</v>
      </c>
      <c r="I874" s="589" t="s">
        <v>1903</v>
      </c>
      <c r="J874" s="600" t="s">
        <v>10822</v>
      </c>
      <c r="K874" s="590">
        <v>42944</v>
      </c>
      <c r="L874" s="589" t="s">
        <v>71</v>
      </c>
    </row>
    <row r="875" spans="1:12" s="589" customFormat="1" x14ac:dyDescent="0.2">
      <c r="A875" s="589" t="s">
        <v>611</v>
      </c>
      <c r="B875" s="589" t="s">
        <v>687</v>
      </c>
      <c r="C875" s="589" t="s">
        <v>2995</v>
      </c>
      <c r="D875" s="589" t="s">
        <v>689</v>
      </c>
      <c r="E875" s="589" t="s">
        <v>2181</v>
      </c>
      <c r="F875" s="590">
        <v>42943</v>
      </c>
      <c r="G875" s="591">
        <v>30</v>
      </c>
      <c r="H875" s="589" t="s">
        <v>474</v>
      </c>
      <c r="I875" s="589" t="s">
        <v>1903</v>
      </c>
      <c r="J875" s="600" t="s">
        <v>10822</v>
      </c>
      <c r="K875" s="590">
        <v>42944</v>
      </c>
      <c r="L875" s="589" t="s">
        <v>71</v>
      </c>
    </row>
    <row r="876" spans="1:12" s="589" customFormat="1" x14ac:dyDescent="0.2">
      <c r="A876" s="589" t="s">
        <v>611</v>
      </c>
      <c r="B876" s="589" t="s">
        <v>687</v>
      </c>
      <c r="C876" s="589" t="s">
        <v>2995</v>
      </c>
      <c r="D876" s="589" t="s">
        <v>689</v>
      </c>
      <c r="E876" s="589" t="s">
        <v>2184</v>
      </c>
      <c r="F876" s="590">
        <v>42943</v>
      </c>
      <c r="G876" s="591">
        <v>138.94</v>
      </c>
      <c r="H876" s="589" t="s">
        <v>474</v>
      </c>
      <c r="I876" s="589" t="s">
        <v>1903</v>
      </c>
      <c r="J876" s="600" t="s">
        <v>10822</v>
      </c>
      <c r="K876" s="590">
        <v>42944</v>
      </c>
      <c r="L876" s="589" t="s">
        <v>71</v>
      </c>
    </row>
    <row r="877" spans="1:12" s="589" customFormat="1" x14ac:dyDescent="0.2">
      <c r="A877" s="589" t="s">
        <v>611</v>
      </c>
      <c r="B877" s="589" t="s">
        <v>687</v>
      </c>
      <c r="C877" s="589" t="s">
        <v>2995</v>
      </c>
      <c r="D877" s="589" t="s">
        <v>689</v>
      </c>
      <c r="E877" s="589" t="s">
        <v>2189</v>
      </c>
      <c r="F877" s="590">
        <v>42943</v>
      </c>
      <c r="G877" s="591">
        <v>83.24</v>
      </c>
      <c r="H877" s="589" t="s">
        <v>474</v>
      </c>
      <c r="I877" s="589" t="s">
        <v>1903</v>
      </c>
      <c r="J877" s="600" t="s">
        <v>10822</v>
      </c>
      <c r="K877" s="590">
        <v>42944</v>
      </c>
      <c r="L877" s="589" t="s">
        <v>71</v>
      </c>
    </row>
    <row r="878" spans="1:12" s="589" customFormat="1" x14ac:dyDescent="0.2">
      <c r="A878" s="589" t="s">
        <v>611</v>
      </c>
      <c r="B878" s="589" t="s">
        <v>687</v>
      </c>
      <c r="C878" s="589" t="s">
        <v>2995</v>
      </c>
      <c r="D878" s="589" t="s">
        <v>689</v>
      </c>
      <c r="E878" s="589" t="s">
        <v>2191</v>
      </c>
      <c r="F878" s="590">
        <v>42943</v>
      </c>
      <c r="G878" s="591">
        <v>45.92</v>
      </c>
      <c r="H878" s="589" t="s">
        <v>474</v>
      </c>
      <c r="I878" s="589" t="s">
        <v>1903</v>
      </c>
      <c r="J878" s="600" t="s">
        <v>10822</v>
      </c>
      <c r="K878" s="590">
        <v>42944</v>
      </c>
      <c r="L878" s="589" t="s">
        <v>71</v>
      </c>
    </row>
    <row r="879" spans="1:12" s="589" customFormat="1" x14ac:dyDescent="0.2">
      <c r="A879" s="589" t="s">
        <v>611</v>
      </c>
      <c r="B879" s="589" t="s">
        <v>687</v>
      </c>
      <c r="C879" s="589" t="s">
        <v>2995</v>
      </c>
      <c r="D879" s="589" t="s">
        <v>689</v>
      </c>
      <c r="E879" s="589" t="s">
        <v>2192</v>
      </c>
      <c r="F879" s="590">
        <v>42943</v>
      </c>
      <c r="G879" s="591">
        <v>996.16</v>
      </c>
      <c r="H879" s="589" t="s">
        <v>474</v>
      </c>
      <c r="I879" s="589" t="s">
        <v>1903</v>
      </c>
      <c r="J879" s="600" t="s">
        <v>10822</v>
      </c>
      <c r="K879" s="590">
        <v>42944</v>
      </c>
      <c r="L879" s="589" t="s">
        <v>71</v>
      </c>
    </row>
    <row r="880" spans="1:12" s="589" customFormat="1" x14ac:dyDescent="0.2">
      <c r="A880" s="589" t="s">
        <v>611</v>
      </c>
      <c r="B880" s="589" t="s">
        <v>687</v>
      </c>
      <c r="C880" s="589" t="s">
        <v>2995</v>
      </c>
      <c r="D880" s="589" t="s">
        <v>689</v>
      </c>
      <c r="E880" s="589" t="s">
        <v>2194</v>
      </c>
      <c r="F880" s="590">
        <v>42943</v>
      </c>
      <c r="G880" s="591">
        <v>996.16</v>
      </c>
      <c r="H880" s="589" t="s">
        <v>474</v>
      </c>
      <c r="I880" s="589" t="s">
        <v>1903</v>
      </c>
      <c r="J880" s="600" t="s">
        <v>10822</v>
      </c>
      <c r="K880" s="590">
        <v>42944</v>
      </c>
      <c r="L880" s="589" t="s">
        <v>71</v>
      </c>
    </row>
    <row r="881" spans="1:12" s="589" customFormat="1" x14ac:dyDescent="0.2">
      <c r="A881" s="589" t="s">
        <v>611</v>
      </c>
      <c r="B881" s="589" t="s">
        <v>687</v>
      </c>
      <c r="C881" s="589" t="s">
        <v>2995</v>
      </c>
      <c r="D881" s="589" t="s">
        <v>689</v>
      </c>
      <c r="E881" s="589" t="s">
        <v>2293</v>
      </c>
      <c r="F881" s="590">
        <v>42943</v>
      </c>
      <c r="G881" s="591">
        <v>268.01</v>
      </c>
      <c r="H881" s="589" t="s">
        <v>474</v>
      </c>
      <c r="I881" s="589" t="s">
        <v>1903</v>
      </c>
      <c r="J881" s="600" t="s">
        <v>10822</v>
      </c>
      <c r="K881" s="590">
        <v>42944</v>
      </c>
      <c r="L881" s="589" t="s">
        <v>71</v>
      </c>
    </row>
    <row r="882" spans="1:12" s="589" customFormat="1" x14ac:dyDescent="0.2">
      <c r="A882" s="589" t="s">
        <v>611</v>
      </c>
      <c r="B882" s="589" t="s">
        <v>687</v>
      </c>
      <c r="C882" s="589" t="s">
        <v>2995</v>
      </c>
      <c r="D882" s="589" t="s">
        <v>689</v>
      </c>
      <c r="E882" s="589" t="s">
        <v>2601</v>
      </c>
      <c r="F882" s="590">
        <v>42947</v>
      </c>
      <c r="G882" s="591">
        <v>236.66</v>
      </c>
      <c r="H882" s="589" t="s">
        <v>474</v>
      </c>
      <c r="I882" s="589" t="s">
        <v>1903</v>
      </c>
      <c r="J882" s="600" t="s">
        <v>10822</v>
      </c>
      <c r="K882" s="590">
        <v>42948</v>
      </c>
      <c r="L882" s="589" t="s">
        <v>71</v>
      </c>
    </row>
    <row r="883" spans="1:12" s="589" customFormat="1" x14ac:dyDescent="0.2">
      <c r="A883" s="589" t="s">
        <v>611</v>
      </c>
      <c r="B883" s="589" t="s">
        <v>687</v>
      </c>
      <c r="C883" s="589" t="s">
        <v>2995</v>
      </c>
      <c r="D883" s="589" t="s">
        <v>689</v>
      </c>
      <c r="E883" s="589" t="s">
        <v>2603</v>
      </c>
      <c r="F883" s="590">
        <v>42947</v>
      </c>
      <c r="G883" s="591">
        <v>236.66</v>
      </c>
      <c r="H883" s="589" t="s">
        <v>474</v>
      </c>
      <c r="I883" s="589" t="s">
        <v>1903</v>
      </c>
      <c r="J883" s="600" t="s">
        <v>10822</v>
      </c>
      <c r="K883" s="590">
        <v>42948</v>
      </c>
      <c r="L883" s="589" t="s">
        <v>71</v>
      </c>
    </row>
    <row r="884" spans="1:12" s="589" customFormat="1" x14ac:dyDescent="0.2">
      <c r="A884" s="589" t="s">
        <v>611</v>
      </c>
      <c r="B884" s="589" t="s">
        <v>687</v>
      </c>
      <c r="C884" s="589" t="s">
        <v>2995</v>
      </c>
      <c r="D884" s="589" t="s">
        <v>689</v>
      </c>
      <c r="E884" s="589" t="s">
        <v>2605</v>
      </c>
      <c r="F884" s="590">
        <v>42947</v>
      </c>
      <c r="G884" s="591">
        <v>236.66</v>
      </c>
      <c r="H884" s="589" t="s">
        <v>474</v>
      </c>
      <c r="I884" s="589" t="s">
        <v>1903</v>
      </c>
      <c r="J884" s="600" t="s">
        <v>10822</v>
      </c>
      <c r="K884" s="590">
        <v>42948</v>
      </c>
      <c r="L884" s="589" t="s">
        <v>71</v>
      </c>
    </row>
    <row r="885" spans="1:12" s="589" customFormat="1" x14ac:dyDescent="0.2">
      <c r="A885" s="589" t="s">
        <v>611</v>
      </c>
      <c r="B885" s="589" t="s">
        <v>687</v>
      </c>
      <c r="C885" s="589" t="s">
        <v>2995</v>
      </c>
      <c r="D885" s="589" t="s">
        <v>689</v>
      </c>
      <c r="E885" s="589" t="s">
        <v>2614</v>
      </c>
      <c r="F885" s="590">
        <v>42947</v>
      </c>
      <c r="G885" s="591">
        <v>310.86</v>
      </c>
      <c r="H885" s="589" t="s">
        <v>474</v>
      </c>
      <c r="I885" s="589" t="s">
        <v>1903</v>
      </c>
      <c r="J885" s="600" t="s">
        <v>10822</v>
      </c>
      <c r="K885" s="590">
        <v>42948</v>
      </c>
      <c r="L885" s="589" t="s">
        <v>71</v>
      </c>
    </row>
    <row r="886" spans="1:12" s="589" customFormat="1" x14ac:dyDescent="0.2">
      <c r="A886" s="589" t="s">
        <v>611</v>
      </c>
      <c r="B886" s="589" t="s">
        <v>687</v>
      </c>
      <c r="C886" s="589" t="s">
        <v>2995</v>
      </c>
      <c r="D886" s="589" t="s">
        <v>689</v>
      </c>
      <c r="E886" s="589" t="s">
        <v>2625</v>
      </c>
      <c r="F886" s="590">
        <v>42949</v>
      </c>
      <c r="G886" s="591">
        <v>455</v>
      </c>
      <c r="H886" s="589" t="s">
        <v>474</v>
      </c>
      <c r="I886" s="589" t="s">
        <v>1903</v>
      </c>
      <c r="J886" s="600" t="s">
        <v>10822</v>
      </c>
      <c r="K886" s="590">
        <v>42950</v>
      </c>
      <c r="L886" s="589" t="s">
        <v>71</v>
      </c>
    </row>
    <row r="887" spans="1:12" s="589" customFormat="1" x14ac:dyDescent="0.2">
      <c r="A887" s="589" t="s">
        <v>611</v>
      </c>
      <c r="B887" s="589" t="s">
        <v>687</v>
      </c>
      <c r="C887" s="589" t="s">
        <v>2995</v>
      </c>
      <c r="D887" s="589" t="s">
        <v>689</v>
      </c>
      <c r="E887" s="589" t="s">
        <v>2617</v>
      </c>
      <c r="F887" s="590">
        <v>42971</v>
      </c>
      <c r="G887" s="591">
        <v>24</v>
      </c>
      <c r="H887" s="589" t="s">
        <v>474</v>
      </c>
      <c r="I887" s="589" t="s">
        <v>1903</v>
      </c>
      <c r="J887" s="600" t="s">
        <v>10822</v>
      </c>
      <c r="K887" s="590">
        <v>42972</v>
      </c>
      <c r="L887" s="589" t="s">
        <v>71</v>
      </c>
    </row>
    <row r="888" spans="1:12" s="589" customFormat="1" x14ac:dyDescent="0.2">
      <c r="A888" s="589" t="s">
        <v>611</v>
      </c>
      <c r="B888" s="589" t="s">
        <v>687</v>
      </c>
      <c r="C888" s="589" t="s">
        <v>2995</v>
      </c>
      <c r="D888" s="589" t="s">
        <v>689</v>
      </c>
      <c r="E888" s="589" t="s">
        <v>2558</v>
      </c>
      <c r="F888" s="590">
        <v>42977</v>
      </c>
      <c r="G888" s="591">
        <v>84.99</v>
      </c>
      <c r="H888" s="589" t="s">
        <v>474</v>
      </c>
      <c r="I888" s="589" t="s">
        <v>1903</v>
      </c>
      <c r="J888" s="600" t="s">
        <v>10822</v>
      </c>
      <c r="K888" s="590">
        <v>42978</v>
      </c>
      <c r="L888" s="589" t="s">
        <v>71</v>
      </c>
    </row>
    <row r="889" spans="1:12" s="589" customFormat="1" x14ac:dyDescent="0.2">
      <c r="A889" s="589" t="s">
        <v>611</v>
      </c>
      <c r="B889" s="589" t="s">
        <v>687</v>
      </c>
      <c r="C889" s="589" t="s">
        <v>2995</v>
      </c>
      <c r="D889" s="589" t="s">
        <v>689</v>
      </c>
      <c r="E889" s="589" t="s">
        <v>2560</v>
      </c>
      <c r="F889" s="590">
        <v>42977</v>
      </c>
      <c r="G889" s="591">
        <v>31.2</v>
      </c>
      <c r="H889" s="589" t="s">
        <v>474</v>
      </c>
      <c r="I889" s="589" t="s">
        <v>1903</v>
      </c>
      <c r="J889" s="600" t="s">
        <v>10822</v>
      </c>
      <c r="K889" s="590">
        <v>42978</v>
      </c>
      <c r="L889" s="589" t="s">
        <v>71</v>
      </c>
    </row>
    <row r="890" spans="1:12" s="589" customFormat="1" x14ac:dyDescent="0.2">
      <c r="A890" s="589" t="s">
        <v>611</v>
      </c>
      <c r="B890" s="589" t="s">
        <v>687</v>
      </c>
      <c r="C890" s="589" t="s">
        <v>2995</v>
      </c>
      <c r="D890" s="589" t="s">
        <v>689</v>
      </c>
      <c r="E890" s="589" t="s">
        <v>2814</v>
      </c>
      <c r="F890" s="590">
        <v>42978</v>
      </c>
      <c r="G890" s="591">
        <v>142.78</v>
      </c>
      <c r="H890" s="589" t="s">
        <v>474</v>
      </c>
      <c r="I890" s="589" t="s">
        <v>1903</v>
      </c>
      <c r="J890" s="600" t="s">
        <v>10822</v>
      </c>
      <c r="K890" s="590">
        <v>42979</v>
      </c>
      <c r="L890" s="589" t="s">
        <v>71</v>
      </c>
    </row>
    <row r="891" spans="1:12" s="589" customFormat="1" x14ac:dyDescent="0.2">
      <c r="A891" s="589" t="s">
        <v>611</v>
      </c>
      <c r="B891" s="589" t="s">
        <v>687</v>
      </c>
      <c r="C891" s="589" t="s">
        <v>2995</v>
      </c>
      <c r="D891" s="589" t="s">
        <v>689</v>
      </c>
      <c r="E891" s="589" t="s">
        <v>2858</v>
      </c>
      <c r="F891" s="590">
        <v>42983</v>
      </c>
      <c r="G891" s="591">
        <v>298.7</v>
      </c>
      <c r="H891" s="589" t="s">
        <v>474</v>
      </c>
      <c r="I891" s="589" t="s">
        <v>1903</v>
      </c>
      <c r="J891" s="600" t="s">
        <v>10822</v>
      </c>
      <c r="K891" s="590">
        <v>42984</v>
      </c>
      <c r="L891" s="589" t="s">
        <v>71</v>
      </c>
    </row>
    <row r="892" spans="1:12" s="589" customFormat="1" x14ac:dyDescent="0.2">
      <c r="A892" s="589" t="s">
        <v>611</v>
      </c>
      <c r="B892" s="589" t="s">
        <v>687</v>
      </c>
      <c r="C892" s="589" t="s">
        <v>2995</v>
      </c>
      <c r="D892" s="589" t="s">
        <v>689</v>
      </c>
      <c r="E892" s="589" t="s">
        <v>2805</v>
      </c>
      <c r="F892" s="590">
        <v>42984</v>
      </c>
      <c r="G892" s="591">
        <v>59.98</v>
      </c>
      <c r="H892" s="589" t="s">
        <v>474</v>
      </c>
      <c r="I892" s="589" t="s">
        <v>1903</v>
      </c>
      <c r="J892" s="600" t="s">
        <v>10822</v>
      </c>
      <c r="K892" s="590">
        <v>42985</v>
      </c>
      <c r="L892" s="589" t="s">
        <v>71</v>
      </c>
    </row>
    <row r="893" spans="1:12" s="589" customFormat="1" x14ac:dyDescent="0.2">
      <c r="A893" s="589" t="s">
        <v>611</v>
      </c>
      <c r="B893" s="589" t="s">
        <v>687</v>
      </c>
      <c r="C893" s="589" t="s">
        <v>2995</v>
      </c>
      <c r="D893" s="589" t="s">
        <v>689</v>
      </c>
      <c r="E893" s="589" t="s">
        <v>2807</v>
      </c>
      <c r="F893" s="590">
        <v>42984</v>
      </c>
      <c r="G893" s="591">
        <v>54.99</v>
      </c>
      <c r="H893" s="589" t="s">
        <v>474</v>
      </c>
      <c r="I893" s="589" t="s">
        <v>1903</v>
      </c>
      <c r="J893" s="600" t="s">
        <v>10822</v>
      </c>
      <c r="K893" s="590">
        <v>42985</v>
      </c>
      <c r="L893" s="589" t="s">
        <v>71</v>
      </c>
    </row>
    <row r="894" spans="1:12" s="589" customFormat="1" x14ac:dyDescent="0.2">
      <c r="A894" s="589" t="s">
        <v>611</v>
      </c>
      <c r="B894" s="589" t="s">
        <v>687</v>
      </c>
      <c r="C894" s="589" t="s">
        <v>2995</v>
      </c>
      <c r="D894" s="589" t="s">
        <v>689</v>
      </c>
      <c r="E894" s="589" t="s">
        <v>2809</v>
      </c>
      <c r="F894" s="590">
        <v>42984</v>
      </c>
      <c r="G894" s="591">
        <v>24.78</v>
      </c>
      <c r="H894" s="589" t="s">
        <v>474</v>
      </c>
      <c r="I894" s="589" t="s">
        <v>1903</v>
      </c>
      <c r="J894" s="600" t="s">
        <v>10822</v>
      </c>
      <c r="K894" s="590">
        <v>42985</v>
      </c>
      <c r="L894" s="589" t="s">
        <v>71</v>
      </c>
    </row>
    <row r="895" spans="1:12" s="589" customFormat="1" x14ac:dyDescent="0.2">
      <c r="A895" s="589" t="s">
        <v>611</v>
      </c>
      <c r="B895" s="589" t="s">
        <v>687</v>
      </c>
      <c r="C895" s="589" t="s">
        <v>2995</v>
      </c>
      <c r="D895" s="589" t="s">
        <v>689</v>
      </c>
      <c r="E895" s="589" t="s">
        <v>2857</v>
      </c>
      <c r="F895" s="590">
        <v>42984</v>
      </c>
      <c r="G895" s="591">
        <v>125.52</v>
      </c>
      <c r="H895" s="589" t="s">
        <v>474</v>
      </c>
      <c r="I895" s="589" t="s">
        <v>1903</v>
      </c>
      <c r="J895" s="600" t="s">
        <v>10822</v>
      </c>
      <c r="K895" s="590">
        <v>42985</v>
      </c>
      <c r="L895" s="589" t="s">
        <v>71</v>
      </c>
    </row>
    <row r="896" spans="1:12" s="589" customFormat="1" x14ac:dyDescent="0.2">
      <c r="A896" s="589" t="s">
        <v>611</v>
      </c>
      <c r="B896" s="589" t="s">
        <v>687</v>
      </c>
      <c r="C896" s="589" t="s">
        <v>2995</v>
      </c>
      <c r="D896" s="589" t="s">
        <v>689</v>
      </c>
      <c r="E896" s="589" t="s">
        <v>2767</v>
      </c>
      <c r="F896" s="590">
        <v>42993</v>
      </c>
      <c r="G896" s="591">
        <v>544.61</v>
      </c>
      <c r="H896" s="589" t="s">
        <v>474</v>
      </c>
      <c r="I896" s="589" t="s">
        <v>1903</v>
      </c>
      <c r="J896" s="600" t="s">
        <v>10822</v>
      </c>
      <c r="K896" s="590">
        <v>42994</v>
      </c>
      <c r="L896" s="589" t="s">
        <v>71</v>
      </c>
    </row>
    <row r="897" spans="1:12" s="589" customFormat="1" x14ac:dyDescent="0.2">
      <c r="A897" s="589" t="s">
        <v>611</v>
      </c>
      <c r="B897" s="589" t="s">
        <v>687</v>
      </c>
      <c r="C897" s="589" t="s">
        <v>2995</v>
      </c>
      <c r="D897" s="589" t="s">
        <v>689</v>
      </c>
      <c r="E897" s="589" t="s">
        <v>2769</v>
      </c>
      <c r="F897" s="590">
        <v>42993</v>
      </c>
      <c r="G897" s="591">
        <v>722.33</v>
      </c>
      <c r="H897" s="589" t="s">
        <v>474</v>
      </c>
      <c r="I897" s="589" t="s">
        <v>1903</v>
      </c>
      <c r="J897" s="600" t="s">
        <v>10822</v>
      </c>
      <c r="K897" s="590">
        <v>42994</v>
      </c>
      <c r="L897" s="589" t="s">
        <v>71</v>
      </c>
    </row>
    <row r="898" spans="1:12" s="589" customFormat="1" x14ac:dyDescent="0.2">
      <c r="A898" s="589" t="s">
        <v>611</v>
      </c>
      <c r="B898" s="589" t="s">
        <v>687</v>
      </c>
      <c r="C898" s="589" t="s">
        <v>2995</v>
      </c>
      <c r="D898" s="589" t="s">
        <v>689</v>
      </c>
      <c r="E898" s="589" t="s">
        <v>2750</v>
      </c>
      <c r="F898" s="590">
        <v>42998</v>
      </c>
      <c r="G898" s="591">
        <v>224.6</v>
      </c>
      <c r="H898" s="589" t="s">
        <v>474</v>
      </c>
      <c r="I898" s="589" t="s">
        <v>1903</v>
      </c>
      <c r="J898" s="600" t="s">
        <v>10822</v>
      </c>
      <c r="K898" s="590">
        <v>42999</v>
      </c>
      <c r="L898" s="589" t="s">
        <v>71</v>
      </c>
    </row>
    <row r="899" spans="1:12" s="589" customFormat="1" x14ac:dyDescent="0.2">
      <c r="A899" s="589" t="s">
        <v>611</v>
      </c>
      <c r="B899" s="589" t="s">
        <v>687</v>
      </c>
      <c r="C899" s="589" t="s">
        <v>2995</v>
      </c>
      <c r="D899" s="589" t="s">
        <v>689</v>
      </c>
      <c r="E899" s="589" t="s">
        <v>2752</v>
      </c>
      <c r="F899" s="590">
        <v>42998</v>
      </c>
      <c r="G899" s="591">
        <v>224.6</v>
      </c>
      <c r="H899" s="589" t="s">
        <v>474</v>
      </c>
      <c r="I899" s="589" t="s">
        <v>1903</v>
      </c>
      <c r="J899" s="600" t="s">
        <v>10822</v>
      </c>
      <c r="K899" s="590">
        <v>42999</v>
      </c>
      <c r="L899" s="589" t="s">
        <v>71</v>
      </c>
    </row>
    <row r="900" spans="1:12" s="589" customFormat="1" x14ac:dyDescent="0.2">
      <c r="A900" s="589" t="s">
        <v>611</v>
      </c>
      <c r="B900" s="589" t="s">
        <v>687</v>
      </c>
      <c r="C900" s="589" t="s">
        <v>2995</v>
      </c>
      <c r="D900" s="589" t="s">
        <v>689</v>
      </c>
      <c r="E900" s="589" t="s">
        <v>2754</v>
      </c>
      <c r="F900" s="590">
        <v>42998</v>
      </c>
      <c r="G900" s="591">
        <v>224.6</v>
      </c>
      <c r="H900" s="589" t="s">
        <v>474</v>
      </c>
      <c r="I900" s="589" t="s">
        <v>1903</v>
      </c>
      <c r="J900" s="600" t="s">
        <v>10822</v>
      </c>
      <c r="K900" s="590">
        <v>42999</v>
      </c>
      <c r="L900" s="589" t="s">
        <v>71</v>
      </c>
    </row>
    <row r="901" spans="1:12" s="589" customFormat="1" x14ac:dyDescent="0.2">
      <c r="A901" s="589" t="s">
        <v>611</v>
      </c>
      <c r="B901" s="589" t="s">
        <v>687</v>
      </c>
      <c r="C901" s="589" t="s">
        <v>2995</v>
      </c>
      <c r="D901" s="589" t="s">
        <v>689</v>
      </c>
      <c r="E901" s="589" t="s">
        <v>2704</v>
      </c>
      <c r="F901" s="590">
        <v>43000</v>
      </c>
      <c r="G901" s="591">
        <v>-129</v>
      </c>
      <c r="H901" s="589" t="s">
        <v>474</v>
      </c>
      <c r="I901" s="589" t="s">
        <v>1903</v>
      </c>
      <c r="J901" s="600" t="s">
        <v>10822</v>
      </c>
      <c r="K901" s="590">
        <v>43001</v>
      </c>
      <c r="L901" s="589" t="s">
        <v>71</v>
      </c>
    </row>
    <row r="902" spans="1:12" s="589" customFormat="1" x14ac:dyDescent="0.2">
      <c r="A902" s="589" t="s">
        <v>611</v>
      </c>
      <c r="B902" s="589" t="s">
        <v>687</v>
      </c>
      <c r="C902" s="589" t="s">
        <v>2995</v>
      </c>
      <c r="D902" s="589" t="s">
        <v>689</v>
      </c>
      <c r="E902" s="589" t="s">
        <v>2746</v>
      </c>
      <c r="F902" s="590">
        <v>43000</v>
      </c>
      <c r="G902" s="591">
        <v>135.38</v>
      </c>
      <c r="H902" s="589" t="s">
        <v>474</v>
      </c>
      <c r="I902" s="589" t="s">
        <v>1903</v>
      </c>
      <c r="J902" s="600" t="s">
        <v>10822</v>
      </c>
      <c r="K902" s="590">
        <v>43001</v>
      </c>
      <c r="L902" s="589" t="s">
        <v>71</v>
      </c>
    </row>
    <row r="903" spans="1:12" s="589" customFormat="1" x14ac:dyDescent="0.2">
      <c r="A903" s="589" t="s">
        <v>611</v>
      </c>
      <c r="B903" s="589" t="s">
        <v>687</v>
      </c>
      <c r="C903" s="589" t="s">
        <v>2995</v>
      </c>
      <c r="D903" s="589" t="s">
        <v>689</v>
      </c>
      <c r="E903" s="589" t="s">
        <v>2823</v>
      </c>
      <c r="F903" s="590">
        <v>43000</v>
      </c>
      <c r="G903" s="591">
        <v>675.06</v>
      </c>
      <c r="H903" s="589" t="s">
        <v>474</v>
      </c>
      <c r="I903" s="589" t="s">
        <v>1903</v>
      </c>
      <c r="J903" s="600" t="s">
        <v>10822</v>
      </c>
      <c r="K903" s="590">
        <v>43001</v>
      </c>
      <c r="L903" s="589" t="s">
        <v>71</v>
      </c>
    </row>
    <row r="904" spans="1:12" s="589" customFormat="1" x14ac:dyDescent="0.2">
      <c r="A904" s="589" t="s">
        <v>611</v>
      </c>
      <c r="B904" s="589" t="s">
        <v>687</v>
      </c>
      <c r="C904" s="589" t="s">
        <v>2995</v>
      </c>
      <c r="D904" s="589" t="s">
        <v>689</v>
      </c>
      <c r="E904" s="589" t="s">
        <v>2824</v>
      </c>
      <c r="F904" s="590">
        <v>43000</v>
      </c>
      <c r="G904" s="591">
        <v>675.06</v>
      </c>
      <c r="H904" s="589" t="s">
        <v>474</v>
      </c>
      <c r="I904" s="589" t="s">
        <v>1903</v>
      </c>
      <c r="J904" s="600" t="s">
        <v>10822</v>
      </c>
      <c r="K904" s="590">
        <v>43001</v>
      </c>
      <c r="L904" s="589" t="s">
        <v>71</v>
      </c>
    </row>
    <row r="905" spans="1:12" s="589" customFormat="1" x14ac:dyDescent="0.2">
      <c r="A905" s="589" t="s">
        <v>611</v>
      </c>
      <c r="B905" s="589" t="s">
        <v>687</v>
      </c>
      <c r="C905" s="589" t="s">
        <v>2995</v>
      </c>
      <c r="D905" s="589" t="s">
        <v>689</v>
      </c>
      <c r="E905" s="589" t="s">
        <v>2825</v>
      </c>
      <c r="F905" s="590">
        <v>43000</v>
      </c>
      <c r="G905" s="591">
        <v>1350.12</v>
      </c>
      <c r="H905" s="589" t="s">
        <v>474</v>
      </c>
      <c r="I905" s="589" t="s">
        <v>1903</v>
      </c>
      <c r="J905" s="600" t="s">
        <v>10822</v>
      </c>
      <c r="K905" s="590">
        <v>43001</v>
      </c>
      <c r="L905" s="589" t="s">
        <v>71</v>
      </c>
    </row>
    <row r="906" spans="1:12" s="589" customFormat="1" x14ac:dyDescent="0.2">
      <c r="A906" s="589" t="s">
        <v>307</v>
      </c>
      <c r="B906" s="589" t="s">
        <v>643</v>
      </c>
      <c r="C906" s="589" t="s">
        <v>644</v>
      </c>
      <c r="D906" s="589" t="s">
        <v>645</v>
      </c>
      <c r="E906" s="589" t="s">
        <v>646</v>
      </c>
      <c r="F906" s="590">
        <v>42704</v>
      </c>
      <c r="G906" s="591">
        <v>50</v>
      </c>
      <c r="H906" s="589" t="s">
        <v>474</v>
      </c>
      <c r="I906" s="589" t="s">
        <v>634</v>
      </c>
      <c r="J906" s="589" t="s">
        <v>10827</v>
      </c>
      <c r="K906" s="590">
        <v>42745</v>
      </c>
      <c r="L906" s="684" t="s">
        <v>71</v>
      </c>
    </row>
    <row r="907" spans="1:12" s="589" customFormat="1" x14ac:dyDescent="0.2">
      <c r="A907" s="589" t="s">
        <v>611</v>
      </c>
      <c r="B907" s="589" t="s">
        <v>687</v>
      </c>
      <c r="C907" s="589" t="s">
        <v>2995</v>
      </c>
      <c r="D907" s="589" t="s">
        <v>689</v>
      </c>
      <c r="E907" s="589" t="s">
        <v>1185</v>
      </c>
      <c r="F907" s="590">
        <v>42853</v>
      </c>
      <c r="G907" s="591">
        <v>200</v>
      </c>
      <c r="H907" s="589" t="s">
        <v>474</v>
      </c>
      <c r="I907" s="589" t="s">
        <v>394</v>
      </c>
      <c r="J907" s="589" t="s">
        <v>10890</v>
      </c>
      <c r="K907" s="590">
        <v>42854</v>
      </c>
      <c r="L907" s="684" t="s">
        <v>4</v>
      </c>
    </row>
    <row r="908" spans="1:12" s="589" customFormat="1" x14ac:dyDescent="0.2">
      <c r="A908" s="589" t="s">
        <v>611</v>
      </c>
      <c r="B908" s="589" t="s">
        <v>687</v>
      </c>
      <c r="C908" s="589" t="s">
        <v>2995</v>
      </c>
      <c r="D908" s="589" t="s">
        <v>689</v>
      </c>
      <c r="E908" s="589" t="s">
        <v>1869</v>
      </c>
      <c r="F908" s="590">
        <v>42914</v>
      </c>
      <c r="G908" s="591">
        <v>-42.85</v>
      </c>
      <c r="H908" s="589" t="s">
        <v>474</v>
      </c>
      <c r="I908" s="589" t="s">
        <v>394</v>
      </c>
      <c r="J908" s="589" t="s">
        <v>10890</v>
      </c>
      <c r="K908" s="590">
        <v>42916</v>
      </c>
      <c r="L908" s="589" t="s">
        <v>71</v>
      </c>
    </row>
    <row r="909" spans="1:12" s="589" customFormat="1" x14ac:dyDescent="0.2">
      <c r="A909" s="589" t="s">
        <v>611</v>
      </c>
      <c r="B909" s="589" t="s">
        <v>687</v>
      </c>
      <c r="C909" s="589" t="s">
        <v>2995</v>
      </c>
      <c r="D909" s="589" t="s">
        <v>689</v>
      </c>
      <c r="E909" s="589" t="s">
        <v>2126</v>
      </c>
      <c r="F909" s="590">
        <v>42934</v>
      </c>
      <c r="G909" s="591">
        <v>-37.56</v>
      </c>
      <c r="H909" s="589" t="s">
        <v>474</v>
      </c>
      <c r="I909" s="589" t="s">
        <v>394</v>
      </c>
      <c r="J909" s="589" t="s">
        <v>10890</v>
      </c>
      <c r="K909" s="590">
        <v>42935</v>
      </c>
      <c r="L909" s="589" t="s">
        <v>71</v>
      </c>
    </row>
    <row r="910" spans="1:12" s="589" customFormat="1" x14ac:dyDescent="0.2">
      <c r="A910" s="589" t="s">
        <v>611</v>
      </c>
      <c r="B910" s="589" t="s">
        <v>234</v>
      </c>
      <c r="C910" s="589" t="s">
        <v>342</v>
      </c>
      <c r="D910" s="589" t="s">
        <v>235</v>
      </c>
      <c r="E910" s="589" t="s">
        <v>2409</v>
      </c>
      <c r="F910" s="590">
        <v>42936</v>
      </c>
      <c r="G910" s="591">
        <v>1004.3</v>
      </c>
      <c r="H910" s="589" t="s">
        <v>2410</v>
      </c>
      <c r="I910" s="589" t="s">
        <v>394</v>
      </c>
      <c r="J910" s="589" t="s">
        <v>10890</v>
      </c>
      <c r="K910" s="590">
        <v>42936</v>
      </c>
      <c r="L910" s="589" t="s">
        <v>71</v>
      </c>
    </row>
    <row r="911" spans="1:12" s="589" customFormat="1" x14ac:dyDescent="0.2">
      <c r="A911" s="589" t="s">
        <v>611</v>
      </c>
      <c r="B911" s="589" t="s">
        <v>687</v>
      </c>
      <c r="C911" s="589" t="s">
        <v>2995</v>
      </c>
      <c r="D911" s="589" t="s">
        <v>689</v>
      </c>
      <c r="E911" s="589" t="s">
        <v>2924</v>
      </c>
      <c r="F911" s="590">
        <v>42951</v>
      </c>
      <c r="G911" s="591">
        <v>209.98</v>
      </c>
      <c r="H911" s="589" t="s">
        <v>474</v>
      </c>
      <c r="I911" s="589" t="s">
        <v>394</v>
      </c>
      <c r="J911" s="589" t="s">
        <v>10890</v>
      </c>
      <c r="K911" s="590">
        <v>42983</v>
      </c>
      <c r="L911" s="589" t="s">
        <v>71</v>
      </c>
    </row>
    <row r="912" spans="1:12" s="589" customFormat="1" x14ac:dyDescent="0.2">
      <c r="A912" s="589" t="s">
        <v>611</v>
      </c>
      <c r="B912" s="589" t="s">
        <v>687</v>
      </c>
      <c r="C912" s="589" t="s">
        <v>2995</v>
      </c>
      <c r="D912" s="589" t="s">
        <v>689</v>
      </c>
      <c r="E912" s="589" t="s">
        <v>2913</v>
      </c>
      <c r="F912" s="590">
        <v>42972</v>
      </c>
      <c r="G912" s="591">
        <v>59.15</v>
      </c>
      <c r="H912" s="589" t="s">
        <v>474</v>
      </c>
      <c r="I912" s="589" t="s">
        <v>394</v>
      </c>
      <c r="J912" s="589" t="s">
        <v>10890</v>
      </c>
      <c r="K912" s="590">
        <v>42984</v>
      </c>
      <c r="L912" s="589" t="s">
        <v>71</v>
      </c>
    </row>
    <row r="913" spans="1:12" s="589" customFormat="1" x14ac:dyDescent="0.2">
      <c r="A913" s="589" t="s">
        <v>611</v>
      </c>
      <c r="B913" s="589" t="s">
        <v>687</v>
      </c>
      <c r="C913" s="589" t="s">
        <v>2995</v>
      </c>
      <c r="D913" s="589" t="s">
        <v>689</v>
      </c>
      <c r="E913" s="589" t="s">
        <v>2914</v>
      </c>
      <c r="F913" s="590">
        <v>42972</v>
      </c>
      <c r="G913" s="591">
        <v>59.15</v>
      </c>
      <c r="H913" s="589" t="s">
        <v>474</v>
      </c>
      <c r="I913" s="589" t="s">
        <v>394</v>
      </c>
      <c r="J913" s="589" t="s">
        <v>10890</v>
      </c>
      <c r="K913" s="590">
        <v>42984</v>
      </c>
      <c r="L913" s="589" t="s">
        <v>71</v>
      </c>
    </row>
    <row r="914" spans="1:12" s="589" customFormat="1" x14ac:dyDescent="0.2">
      <c r="A914" s="589" t="s">
        <v>611</v>
      </c>
      <c r="B914" s="589" t="s">
        <v>687</v>
      </c>
      <c r="C914" s="589" t="s">
        <v>2995</v>
      </c>
      <c r="D914" s="589" t="s">
        <v>689</v>
      </c>
      <c r="E914" s="589" t="s">
        <v>2915</v>
      </c>
      <c r="F914" s="590">
        <v>42971</v>
      </c>
      <c r="G914" s="591">
        <v>45.92</v>
      </c>
      <c r="H914" s="589" t="s">
        <v>474</v>
      </c>
      <c r="I914" s="589" t="s">
        <v>394</v>
      </c>
      <c r="J914" s="589" t="s">
        <v>10890</v>
      </c>
      <c r="K914" s="590">
        <v>42984</v>
      </c>
      <c r="L914" s="589" t="s">
        <v>71</v>
      </c>
    </row>
    <row r="915" spans="1:12" s="589" customFormat="1" x14ac:dyDescent="0.2">
      <c r="A915" s="589" t="s">
        <v>611</v>
      </c>
      <c r="B915" s="589" t="s">
        <v>687</v>
      </c>
      <c r="C915" s="589" t="s">
        <v>2995</v>
      </c>
      <c r="D915" s="589" t="s">
        <v>689</v>
      </c>
      <c r="E915" s="589" t="s">
        <v>2916</v>
      </c>
      <c r="F915" s="590">
        <v>42971</v>
      </c>
      <c r="G915" s="591">
        <v>84.99</v>
      </c>
      <c r="H915" s="589" t="s">
        <v>474</v>
      </c>
      <c r="I915" s="589" t="s">
        <v>394</v>
      </c>
      <c r="J915" s="589" t="s">
        <v>10890</v>
      </c>
      <c r="K915" s="590">
        <v>42984</v>
      </c>
      <c r="L915" s="589" t="s">
        <v>71</v>
      </c>
    </row>
    <row r="916" spans="1:12" s="589" customFormat="1" x14ac:dyDescent="0.2">
      <c r="A916" s="589" t="s">
        <v>611</v>
      </c>
      <c r="B916" s="589" t="s">
        <v>687</v>
      </c>
      <c r="C916" s="589" t="s">
        <v>2995</v>
      </c>
      <c r="D916" s="589" t="s">
        <v>689</v>
      </c>
      <c r="E916" s="589" t="s">
        <v>2928</v>
      </c>
      <c r="F916" s="590">
        <v>42975</v>
      </c>
      <c r="G916" s="591">
        <v>66</v>
      </c>
      <c r="H916" s="589" t="s">
        <v>474</v>
      </c>
      <c r="I916" s="589" t="s">
        <v>394</v>
      </c>
      <c r="J916" s="589" t="s">
        <v>10890</v>
      </c>
      <c r="K916" s="590">
        <v>42984</v>
      </c>
      <c r="L916" s="589" t="s">
        <v>71</v>
      </c>
    </row>
    <row r="917" spans="1:12" s="589" customFormat="1" x14ac:dyDescent="0.2">
      <c r="A917" s="589" t="s">
        <v>611</v>
      </c>
      <c r="B917" s="589" t="s">
        <v>687</v>
      </c>
      <c r="C917" s="589" t="s">
        <v>2995</v>
      </c>
      <c r="D917" s="589" t="s">
        <v>689</v>
      </c>
      <c r="E917" s="589" t="s">
        <v>2929</v>
      </c>
      <c r="F917" s="590">
        <v>42975</v>
      </c>
      <c r="G917" s="591">
        <v>294</v>
      </c>
      <c r="H917" s="589" t="s">
        <v>474</v>
      </c>
      <c r="I917" s="589" t="s">
        <v>394</v>
      </c>
      <c r="J917" s="589" t="s">
        <v>10890</v>
      </c>
      <c r="K917" s="590">
        <v>42984</v>
      </c>
      <c r="L917" s="589" t="s">
        <v>71</v>
      </c>
    </row>
    <row r="918" spans="1:12" s="589" customFormat="1" x14ac:dyDescent="0.2">
      <c r="A918" s="589" t="s">
        <v>611</v>
      </c>
      <c r="B918" s="589" t="s">
        <v>687</v>
      </c>
      <c r="C918" s="589" t="s">
        <v>2995</v>
      </c>
      <c r="D918" s="589" t="s">
        <v>689</v>
      </c>
      <c r="E918" s="589" t="s">
        <v>2930</v>
      </c>
      <c r="F918" s="590">
        <v>42975</v>
      </c>
      <c r="G918" s="591">
        <v>170</v>
      </c>
      <c r="H918" s="589" t="s">
        <v>474</v>
      </c>
      <c r="I918" s="589" t="s">
        <v>394</v>
      </c>
      <c r="J918" s="589" t="s">
        <v>10890</v>
      </c>
      <c r="K918" s="590">
        <v>42984</v>
      </c>
      <c r="L918" s="589" t="s">
        <v>71</v>
      </c>
    </row>
    <row r="919" spans="1:12" s="589" customFormat="1" x14ac:dyDescent="0.2">
      <c r="A919" s="589" t="s">
        <v>611</v>
      </c>
      <c r="B919" s="589" t="s">
        <v>687</v>
      </c>
      <c r="C919" s="589" t="s">
        <v>2995</v>
      </c>
      <c r="D919" s="589" t="s">
        <v>689</v>
      </c>
      <c r="E919" s="589" t="s">
        <v>2931</v>
      </c>
      <c r="F919" s="590">
        <v>42971</v>
      </c>
      <c r="G919" s="591">
        <v>181.26</v>
      </c>
      <c r="H919" s="589" t="s">
        <v>474</v>
      </c>
      <c r="I919" s="589" t="s">
        <v>394</v>
      </c>
      <c r="J919" s="589" t="s">
        <v>10890</v>
      </c>
      <c r="K919" s="590">
        <v>42984</v>
      </c>
      <c r="L919" s="589" t="s">
        <v>71</v>
      </c>
    </row>
    <row r="920" spans="1:12" s="589" customFormat="1" x14ac:dyDescent="0.2">
      <c r="A920" s="589" t="s">
        <v>611</v>
      </c>
      <c r="B920" s="589" t="s">
        <v>687</v>
      </c>
      <c r="C920" s="589" t="s">
        <v>2995</v>
      </c>
      <c r="D920" s="589" t="s">
        <v>689</v>
      </c>
      <c r="E920" s="589" t="s">
        <v>2932</v>
      </c>
      <c r="F920" s="590">
        <v>42963</v>
      </c>
      <c r="G920" s="591">
        <v>650</v>
      </c>
      <c r="H920" s="589" t="s">
        <v>474</v>
      </c>
      <c r="I920" s="589" t="s">
        <v>394</v>
      </c>
      <c r="J920" s="589" t="s">
        <v>10890</v>
      </c>
      <c r="K920" s="590">
        <v>42984</v>
      </c>
      <c r="L920" s="589" t="s">
        <v>71</v>
      </c>
    </row>
    <row r="921" spans="1:12" s="589" customFormat="1" x14ac:dyDescent="0.2">
      <c r="A921" s="589" t="s">
        <v>611</v>
      </c>
      <c r="B921" s="589" t="s">
        <v>687</v>
      </c>
      <c r="C921" s="589" t="s">
        <v>2995</v>
      </c>
      <c r="D921" s="589" t="s">
        <v>689</v>
      </c>
      <c r="E921" s="589" t="s">
        <v>2937</v>
      </c>
      <c r="F921" s="590">
        <v>42951</v>
      </c>
      <c r="G921" s="591">
        <v>140</v>
      </c>
      <c r="H921" s="589" t="s">
        <v>474</v>
      </c>
      <c r="I921" s="589" t="s">
        <v>394</v>
      </c>
      <c r="J921" s="589" t="s">
        <v>10890</v>
      </c>
      <c r="K921" s="590">
        <v>42990</v>
      </c>
      <c r="L921" s="589" t="s">
        <v>71</v>
      </c>
    </row>
    <row r="922" spans="1:12" s="589" customFormat="1" x14ac:dyDescent="0.2">
      <c r="A922" s="589" t="s">
        <v>611</v>
      </c>
      <c r="B922" s="589" t="s">
        <v>687</v>
      </c>
      <c r="C922" s="589" t="s">
        <v>2995</v>
      </c>
      <c r="D922" s="589" t="s">
        <v>689</v>
      </c>
      <c r="E922" s="589" t="s">
        <v>2926</v>
      </c>
      <c r="F922" s="590">
        <v>42951</v>
      </c>
      <c r="G922" s="591">
        <v>140</v>
      </c>
      <c r="H922" s="589" t="s">
        <v>474</v>
      </c>
      <c r="I922" s="589" t="s">
        <v>394</v>
      </c>
      <c r="J922" s="589" t="s">
        <v>10890</v>
      </c>
      <c r="K922" s="590">
        <v>42991</v>
      </c>
      <c r="L922" s="589" t="s">
        <v>71</v>
      </c>
    </row>
    <row r="923" spans="1:12" s="589" customFormat="1" x14ac:dyDescent="0.2">
      <c r="A923" s="589" t="s">
        <v>611</v>
      </c>
      <c r="B923" s="589" t="s">
        <v>687</v>
      </c>
      <c r="C923" s="589" t="s">
        <v>2995</v>
      </c>
      <c r="D923" s="589" t="s">
        <v>689</v>
      </c>
      <c r="E923" s="589" t="s">
        <v>5339</v>
      </c>
      <c r="F923" s="590">
        <v>42782</v>
      </c>
      <c r="G923" s="591">
        <v>57.66</v>
      </c>
      <c r="H923" s="589" t="s">
        <v>474</v>
      </c>
      <c r="I923" s="589" t="s">
        <v>640</v>
      </c>
      <c r="J923" s="589" t="s">
        <v>10891</v>
      </c>
      <c r="K923" s="590">
        <v>42794</v>
      </c>
      <c r="L923" s="684" t="s">
        <v>4</v>
      </c>
    </row>
    <row r="924" spans="1:12" s="589" customFormat="1" x14ac:dyDescent="0.2">
      <c r="A924" s="589" t="s">
        <v>611</v>
      </c>
      <c r="B924" s="589" t="s">
        <v>687</v>
      </c>
      <c r="C924" s="589" t="s">
        <v>2995</v>
      </c>
      <c r="D924" s="589" t="s">
        <v>689</v>
      </c>
      <c r="E924" s="589" t="s">
        <v>5340</v>
      </c>
      <c r="F924" s="590">
        <v>42787</v>
      </c>
      <c r="G924" s="591">
        <v>115.2</v>
      </c>
      <c r="H924" s="589" t="s">
        <v>474</v>
      </c>
      <c r="I924" s="589" t="s">
        <v>640</v>
      </c>
      <c r="J924" s="589" t="s">
        <v>10891</v>
      </c>
      <c r="K924" s="590">
        <v>42794</v>
      </c>
      <c r="L924" s="684" t="s">
        <v>4</v>
      </c>
    </row>
    <row r="925" spans="1:12" s="589" customFormat="1" x14ac:dyDescent="0.2">
      <c r="A925" s="589" t="s">
        <v>611</v>
      </c>
      <c r="B925" s="589" t="s">
        <v>687</v>
      </c>
      <c r="C925" s="589" t="s">
        <v>2995</v>
      </c>
      <c r="D925" s="589" t="s">
        <v>689</v>
      </c>
      <c r="E925" s="589" t="s">
        <v>5348</v>
      </c>
      <c r="F925" s="590">
        <v>42782</v>
      </c>
      <c r="G925" s="591">
        <v>41.4</v>
      </c>
      <c r="H925" s="589" t="s">
        <v>474</v>
      </c>
      <c r="I925" s="589" t="s">
        <v>640</v>
      </c>
      <c r="J925" s="589" t="s">
        <v>10891</v>
      </c>
      <c r="K925" s="590">
        <v>42795</v>
      </c>
      <c r="L925" s="684" t="s">
        <v>4</v>
      </c>
    </row>
    <row r="926" spans="1:12" s="589" customFormat="1" x14ac:dyDescent="0.2">
      <c r="A926" s="589" t="s">
        <v>611</v>
      </c>
      <c r="B926" s="589" t="s">
        <v>2892</v>
      </c>
      <c r="C926" s="589" t="s">
        <v>2893</v>
      </c>
      <c r="D926" s="589" t="s">
        <v>474</v>
      </c>
      <c r="E926" s="589" t="s">
        <v>2894</v>
      </c>
      <c r="F926" s="590">
        <v>42984</v>
      </c>
      <c r="G926" s="591">
        <v>204.85</v>
      </c>
      <c r="H926" s="589" t="s">
        <v>474</v>
      </c>
      <c r="I926" s="589" t="s">
        <v>640</v>
      </c>
      <c r="J926" s="589" t="s">
        <v>10891</v>
      </c>
      <c r="K926" s="590">
        <v>42986</v>
      </c>
      <c r="L926" s="589" t="s">
        <v>71</v>
      </c>
    </row>
    <row r="927" spans="1:12" s="600" customFormat="1" x14ac:dyDescent="0.2">
      <c r="F927" s="603"/>
      <c r="G927" s="604"/>
      <c r="J927" s="313"/>
      <c r="K927" s="603"/>
    </row>
    <row r="928" spans="1:12" ht="15.75" x14ac:dyDescent="0.25">
      <c r="A928" s="51" t="s">
        <v>599</v>
      </c>
      <c r="B928" s="52"/>
      <c r="C928" s="53"/>
      <c r="D928" s="52"/>
      <c r="E928" s="54"/>
      <c r="F928" s="52"/>
      <c r="G928" s="55"/>
      <c r="H928" s="52"/>
      <c r="I928" s="53"/>
      <c r="J928" s="52"/>
    </row>
    <row r="929" spans="1:12" ht="15.75" x14ac:dyDescent="0.25">
      <c r="A929" s="51"/>
      <c r="B929" s="52"/>
      <c r="C929" s="53"/>
      <c r="D929" s="52"/>
      <c r="E929" s="54"/>
      <c r="F929" s="52"/>
      <c r="G929" s="55"/>
      <c r="H929" s="52"/>
      <c r="I929" s="53"/>
      <c r="J929" s="52"/>
    </row>
    <row r="930" spans="1:12" s="589" customFormat="1" x14ac:dyDescent="0.2">
      <c r="A930" s="589" t="s">
        <v>307</v>
      </c>
      <c r="B930" s="589" t="s">
        <v>171</v>
      </c>
      <c r="C930" s="589" t="s">
        <v>172</v>
      </c>
      <c r="D930" s="589" t="s">
        <v>173</v>
      </c>
      <c r="E930" s="589" t="s">
        <v>351</v>
      </c>
      <c r="F930" s="590">
        <v>42478</v>
      </c>
      <c r="G930" s="591">
        <v>-314.10000000000002</v>
      </c>
      <c r="H930" s="589" t="s">
        <v>474</v>
      </c>
      <c r="I930" s="589" t="s">
        <v>476</v>
      </c>
      <c r="J930" s="589" t="s">
        <v>10839</v>
      </c>
      <c r="K930" s="590">
        <v>42478</v>
      </c>
      <c r="L930" s="684" t="s">
        <v>71</v>
      </c>
    </row>
    <row r="931" spans="1:12" s="589" customFormat="1" x14ac:dyDescent="0.2">
      <c r="A931" s="589" t="s">
        <v>307</v>
      </c>
      <c r="B931" s="589" t="s">
        <v>140</v>
      </c>
      <c r="C931" s="589" t="s">
        <v>141</v>
      </c>
      <c r="D931" s="589" t="s">
        <v>474</v>
      </c>
      <c r="E931" s="589" t="s">
        <v>481</v>
      </c>
      <c r="F931" s="590">
        <v>42633</v>
      </c>
      <c r="G931" s="591">
        <v>2445.1799999999998</v>
      </c>
      <c r="H931" s="589" t="s">
        <v>474</v>
      </c>
      <c r="I931" s="589" t="s">
        <v>476</v>
      </c>
      <c r="J931" s="589" t="s">
        <v>10839</v>
      </c>
      <c r="K931" s="590">
        <v>42654</v>
      </c>
      <c r="L931" s="684" t="s">
        <v>71</v>
      </c>
    </row>
    <row r="932" spans="1:12" s="589" customFormat="1" x14ac:dyDescent="0.2">
      <c r="A932" s="589" t="s">
        <v>611</v>
      </c>
      <c r="B932" s="589" t="s">
        <v>630</v>
      </c>
      <c r="C932" s="589" t="s">
        <v>631</v>
      </c>
      <c r="D932" s="589" t="s">
        <v>632</v>
      </c>
      <c r="E932" s="589" t="s">
        <v>1360</v>
      </c>
      <c r="F932" s="590">
        <v>42849</v>
      </c>
      <c r="G932" s="591">
        <v>83.38</v>
      </c>
      <c r="H932" s="589" t="s">
        <v>474</v>
      </c>
      <c r="I932" s="589" t="s">
        <v>476</v>
      </c>
      <c r="J932" s="589" t="s">
        <v>10839</v>
      </c>
      <c r="K932" s="590">
        <v>42852</v>
      </c>
      <c r="L932" s="684" t="s">
        <v>71</v>
      </c>
    </row>
    <row r="933" spans="1:12" s="589" customFormat="1" x14ac:dyDescent="0.2">
      <c r="A933" s="589" t="s">
        <v>307</v>
      </c>
      <c r="B933" s="589" t="s">
        <v>128</v>
      </c>
      <c r="C933" s="589" t="s">
        <v>300</v>
      </c>
      <c r="D933" s="589" t="s">
        <v>474</v>
      </c>
      <c r="E933" s="589" t="s">
        <v>1845</v>
      </c>
      <c r="F933" s="590">
        <v>42712</v>
      </c>
      <c r="G933" s="591">
        <v>1288.26</v>
      </c>
      <c r="H933" s="589" t="s">
        <v>474</v>
      </c>
      <c r="I933" s="589" t="s">
        <v>476</v>
      </c>
      <c r="J933" s="589" t="s">
        <v>10839</v>
      </c>
      <c r="K933" s="590">
        <v>42877</v>
      </c>
      <c r="L933" s="684" t="s">
        <v>71</v>
      </c>
    </row>
    <row r="934" spans="1:12" s="589" customFormat="1" x14ac:dyDescent="0.2">
      <c r="A934" s="589" t="s">
        <v>611</v>
      </c>
      <c r="B934" s="589" t="s">
        <v>838</v>
      </c>
      <c r="C934" s="589" t="s">
        <v>839</v>
      </c>
      <c r="D934" s="589" t="s">
        <v>840</v>
      </c>
      <c r="E934" s="589" t="s">
        <v>2656</v>
      </c>
      <c r="F934" s="590">
        <v>42947</v>
      </c>
      <c r="G934" s="591">
        <v>78.709999999999994</v>
      </c>
      <c r="H934" s="589" t="s">
        <v>474</v>
      </c>
      <c r="I934" s="589" t="s">
        <v>476</v>
      </c>
      <c r="J934" s="589" t="s">
        <v>10839</v>
      </c>
      <c r="K934" s="590">
        <v>42950</v>
      </c>
      <c r="L934" s="589" t="s">
        <v>71</v>
      </c>
    </row>
    <row r="935" spans="1:12" s="589" customFormat="1" x14ac:dyDescent="0.2">
      <c r="A935" s="589" t="s">
        <v>611</v>
      </c>
      <c r="B935" s="589" t="s">
        <v>81</v>
      </c>
      <c r="C935" s="589" t="s">
        <v>82</v>
      </c>
      <c r="D935" s="589" t="s">
        <v>83</v>
      </c>
      <c r="E935" s="589" t="s">
        <v>2664</v>
      </c>
      <c r="F935" s="590">
        <v>42947</v>
      </c>
      <c r="G935" s="591">
        <v>45.01</v>
      </c>
      <c r="H935" s="589" t="s">
        <v>474</v>
      </c>
      <c r="I935" s="589" t="s">
        <v>476</v>
      </c>
      <c r="J935" s="589" t="s">
        <v>10839</v>
      </c>
      <c r="K935" s="590">
        <v>42976</v>
      </c>
      <c r="L935" s="589" t="s">
        <v>71</v>
      </c>
    </row>
    <row r="936" spans="1:12" s="589" customFormat="1" x14ac:dyDescent="0.2">
      <c r="A936" s="589" t="s">
        <v>611</v>
      </c>
      <c r="B936" s="589" t="s">
        <v>661</v>
      </c>
      <c r="C936" s="589" t="s">
        <v>662</v>
      </c>
      <c r="D936" s="589" t="s">
        <v>663</v>
      </c>
      <c r="E936" s="589" t="s">
        <v>2954</v>
      </c>
      <c r="F936" s="590">
        <v>42978</v>
      </c>
      <c r="G936" s="591">
        <v>101.64</v>
      </c>
      <c r="H936" s="589" t="s">
        <v>474</v>
      </c>
      <c r="I936" s="589" t="s">
        <v>476</v>
      </c>
      <c r="J936" s="589" t="s">
        <v>10839</v>
      </c>
      <c r="K936" s="590">
        <v>42983</v>
      </c>
      <c r="L936" s="589" t="s">
        <v>71</v>
      </c>
    </row>
    <row r="937" spans="1:12" s="589" customFormat="1" x14ac:dyDescent="0.2">
      <c r="A937" s="589" t="s">
        <v>611</v>
      </c>
      <c r="B937" s="589" t="s">
        <v>687</v>
      </c>
      <c r="C937" s="589" t="s">
        <v>2995</v>
      </c>
      <c r="D937" s="589" t="s">
        <v>689</v>
      </c>
      <c r="E937" s="589" t="s">
        <v>2264</v>
      </c>
      <c r="F937" s="590">
        <v>42927</v>
      </c>
      <c r="G937" s="591">
        <v>82.95</v>
      </c>
      <c r="H937" s="589" t="s">
        <v>474</v>
      </c>
      <c r="I937" s="589" t="s">
        <v>260</v>
      </c>
      <c r="J937" s="589" t="s">
        <v>10830</v>
      </c>
      <c r="K937" s="590">
        <v>42928</v>
      </c>
      <c r="L937" s="589" t="s">
        <v>71</v>
      </c>
    </row>
    <row r="938" spans="1:12" s="589" customFormat="1" x14ac:dyDescent="0.2">
      <c r="A938" s="589" t="s">
        <v>611</v>
      </c>
      <c r="B938" s="589" t="s">
        <v>687</v>
      </c>
      <c r="C938" s="589" t="s">
        <v>2995</v>
      </c>
      <c r="D938" s="589" t="s">
        <v>689</v>
      </c>
      <c r="E938" s="589" t="s">
        <v>2266</v>
      </c>
      <c r="F938" s="590">
        <v>42927</v>
      </c>
      <c r="G938" s="591">
        <v>82.95</v>
      </c>
      <c r="H938" s="589" t="s">
        <v>474</v>
      </c>
      <c r="I938" s="589" t="s">
        <v>260</v>
      </c>
      <c r="J938" s="589" t="s">
        <v>10830</v>
      </c>
      <c r="K938" s="590">
        <v>42928</v>
      </c>
      <c r="L938" s="589" t="s">
        <v>71</v>
      </c>
    </row>
    <row r="939" spans="1:12" s="589" customFormat="1" x14ac:dyDescent="0.2">
      <c r="A939" s="589" t="s">
        <v>611</v>
      </c>
      <c r="B939" s="589" t="s">
        <v>687</v>
      </c>
      <c r="C939" s="589" t="s">
        <v>2995</v>
      </c>
      <c r="D939" s="589" t="s">
        <v>689</v>
      </c>
      <c r="E939" s="589" t="s">
        <v>2919</v>
      </c>
      <c r="F939" s="590">
        <v>42969</v>
      </c>
      <c r="G939" s="591">
        <v>82.95</v>
      </c>
      <c r="H939" s="589" t="s">
        <v>474</v>
      </c>
      <c r="I939" s="589" t="s">
        <v>260</v>
      </c>
      <c r="J939" s="589" t="s">
        <v>10830</v>
      </c>
      <c r="K939" s="590">
        <v>42984</v>
      </c>
      <c r="L939" s="589" t="s">
        <v>71</v>
      </c>
    </row>
    <row r="940" spans="1:12" s="589" customFormat="1" x14ac:dyDescent="0.2">
      <c r="A940" s="589" t="s">
        <v>611</v>
      </c>
      <c r="B940" s="589" t="s">
        <v>687</v>
      </c>
      <c r="C940" s="589" t="s">
        <v>2995</v>
      </c>
      <c r="D940" s="589" t="s">
        <v>689</v>
      </c>
      <c r="E940" s="589" t="s">
        <v>2920</v>
      </c>
      <c r="F940" s="590">
        <v>42969</v>
      </c>
      <c r="G940" s="591">
        <v>82.95</v>
      </c>
      <c r="H940" s="589" t="s">
        <v>474</v>
      </c>
      <c r="I940" s="589" t="s">
        <v>260</v>
      </c>
      <c r="J940" s="589" t="s">
        <v>10830</v>
      </c>
      <c r="K940" s="590">
        <v>42984</v>
      </c>
      <c r="L940" s="589" t="s">
        <v>71</v>
      </c>
    </row>
    <row r="941" spans="1:12" s="589" customFormat="1" x14ac:dyDescent="0.2">
      <c r="A941" s="589" t="s">
        <v>611</v>
      </c>
      <c r="B941" s="589" t="s">
        <v>687</v>
      </c>
      <c r="C941" s="589" t="s">
        <v>2995</v>
      </c>
      <c r="D941" s="589" t="s">
        <v>689</v>
      </c>
      <c r="E941" s="589" t="s">
        <v>2119</v>
      </c>
      <c r="F941" s="590">
        <v>42803</v>
      </c>
      <c r="G941" s="591">
        <v>275</v>
      </c>
      <c r="H941" s="589" t="s">
        <v>474</v>
      </c>
      <c r="I941" s="589" t="s">
        <v>225</v>
      </c>
      <c r="J941" s="589" t="s">
        <v>10831</v>
      </c>
      <c r="K941" s="590">
        <v>42818</v>
      </c>
      <c r="L941" s="684" t="s">
        <v>71</v>
      </c>
    </row>
    <row r="942" spans="1:12" s="589" customFormat="1" x14ac:dyDescent="0.2">
      <c r="A942" s="589" t="s">
        <v>611</v>
      </c>
      <c r="B942" s="589" t="s">
        <v>841</v>
      </c>
      <c r="C942" s="589" t="s">
        <v>842</v>
      </c>
      <c r="D942" s="589" t="s">
        <v>843</v>
      </c>
      <c r="E942" s="589" t="s">
        <v>2657</v>
      </c>
      <c r="F942" s="590">
        <v>42947</v>
      </c>
      <c r="G942" s="591">
        <v>43.54</v>
      </c>
      <c r="H942" s="589" t="s">
        <v>474</v>
      </c>
      <c r="I942" s="589" t="s">
        <v>225</v>
      </c>
      <c r="J942" s="589" t="s">
        <v>10831</v>
      </c>
      <c r="K942" s="590">
        <v>42977</v>
      </c>
      <c r="L942" s="589" t="s">
        <v>71</v>
      </c>
    </row>
    <row r="943" spans="1:12" s="589" customFormat="1" x14ac:dyDescent="0.2">
      <c r="A943" s="589" t="s">
        <v>611</v>
      </c>
      <c r="B943" s="589" t="s">
        <v>687</v>
      </c>
      <c r="C943" s="589" t="s">
        <v>2995</v>
      </c>
      <c r="D943" s="589" t="s">
        <v>689</v>
      </c>
      <c r="E943" s="589" t="s">
        <v>2732</v>
      </c>
      <c r="F943" s="590">
        <v>42961</v>
      </c>
      <c r="G943" s="591">
        <v>-275</v>
      </c>
      <c r="H943" s="589" t="s">
        <v>474</v>
      </c>
      <c r="I943" s="589" t="s">
        <v>225</v>
      </c>
      <c r="J943" s="589" t="s">
        <v>10831</v>
      </c>
      <c r="K943" s="590">
        <v>42984</v>
      </c>
      <c r="L943" s="589" t="s">
        <v>71</v>
      </c>
    </row>
    <row r="944" spans="1:12" s="589" customFormat="1" x14ac:dyDescent="0.2">
      <c r="A944" s="589" t="s">
        <v>611</v>
      </c>
      <c r="B944" s="589" t="s">
        <v>81</v>
      </c>
      <c r="C944" s="589" t="s">
        <v>82</v>
      </c>
      <c r="D944" s="589" t="s">
        <v>83</v>
      </c>
      <c r="E944" s="589" t="s">
        <v>2489</v>
      </c>
      <c r="F944" s="590">
        <v>42916</v>
      </c>
      <c r="G944" s="591">
        <v>43.56</v>
      </c>
      <c r="H944" s="589" t="s">
        <v>474</v>
      </c>
      <c r="I944" s="589" t="s">
        <v>2490</v>
      </c>
      <c r="J944" s="589" t="s">
        <v>10832</v>
      </c>
      <c r="K944" s="590">
        <v>42921</v>
      </c>
      <c r="L944" s="589" t="s">
        <v>71</v>
      </c>
    </row>
    <row r="945" spans="1:12" s="589" customFormat="1" x14ac:dyDescent="0.2">
      <c r="A945" s="589" t="s">
        <v>611</v>
      </c>
      <c r="B945" s="589" t="s">
        <v>687</v>
      </c>
      <c r="C945" s="589" t="s">
        <v>2995</v>
      </c>
      <c r="D945" s="589" t="s">
        <v>689</v>
      </c>
      <c r="E945" s="589" t="s">
        <v>738</v>
      </c>
      <c r="F945" s="590">
        <v>42780</v>
      </c>
      <c r="G945" s="591">
        <v>132</v>
      </c>
      <c r="H945" s="589" t="s">
        <v>474</v>
      </c>
      <c r="I945" s="589" t="s">
        <v>668</v>
      </c>
      <c r="J945" s="589" t="s">
        <v>10896</v>
      </c>
      <c r="K945" s="590">
        <v>42794</v>
      </c>
      <c r="L945" s="684" t="s">
        <v>71</v>
      </c>
    </row>
    <row r="946" spans="1:12" s="589" customFormat="1" x14ac:dyDescent="0.2">
      <c r="A946" s="589" t="s">
        <v>611</v>
      </c>
      <c r="B946" s="589" t="s">
        <v>687</v>
      </c>
      <c r="C946" s="589" t="s">
        <v>2995</v>
      </c>
      <c r="D946" s="589" t="s">
        <v>689</v>
      </c>
      <c r="E946" s="589" t="s">
        <v>739</v>
      </c>
      <c r="F946" s="590">
        <v>42780</v>
      </c>
      <c r="G946" s="591">
        <v>90.88</v>
      </c>
      <c r="H946" s="589" t="s">
        <v>474</v>
      </c>
      <c r="I946" s="589" t="s">
        <v>668</v>
      </c>
      <c r="J946" s="589" t="s">
        <v>10896</v>
      </c>
      <c r="K946" s="590">
        <v>42794</v>
      </c>
      <c r="L946" s="684" t="s">
        <v>71</v>
      </c>
    </row>
    <row r="947" spans="1:12" s="589" customFormat="1" x14ac:dyDescent="0.2">
      <c r="A947" s="589" t="s">
        <v>611</v>
      </c>
      <c r="B947" s="589" t="s">
        <v>687</v>
      </c>
      <c r="C947" s="589" t="s">
        <v>2995</v>
      </c>
      <c r="D947" s="589" t="s">
        <v>689</v>
      </c>
      <c r="E947" s="589" t="s">
        <v>1854</v>
      </c>
      <c r="F947" s="590">
        <v>42781</v>
      </c>
      <c r="G947" s="591">
        <v>82.15</v>
      </c>
      <c r="H947" s="589" t="s">
        <v>474</v>
      </c>
      <c r="I947" s="589" t="s">
        <v>668</v>
      </c>
      <c r="J947" s="589" t="s">
        <v>10896</v>
      </c>
      <c r="K947" s="590">
        <v>42794</v>
      </c>
      <c r="L947" s="684" t="s">
        <v>4</v>
      </c>
    </row>
    <row r="948" spans="1:12" s="589" customFormat="1" x14ac:dyDescent="0.2">
      <c r="A948" s="589" t="s">
        <v>611</v>
      </c>
      <c r="B948" s="589" t="s">
        <v>687</v>
      </c>
      <c r="C948" s="589" t="s">
        <v>2995</v>
      </c>
      <c r="D948" s="589" t="s">
        <v>689</v>
      </c>
      <c r="E948" s="589" t="s">
        <v>973</v>
      </c>
      <c r="F948" s="590">
        <v>42803</v>
      </c>
      <c r="G948" s="591">
        <v>82.95</v>
      </c>
      <c r="H948" s="589" t="s">
        <v>474</v>
      </c>
      <c r="I948" s="589" t="s">
        <v>668</v>
      </c>
      <c r="J948" s="589" t="s">
        <v>10896</v>
      </c>
      <c r="K948" s="590">
        <v>42817</v>
      </c>
      <c r="L948" s="684" t="s">
        <v>71</v>
      </c>
    </row>
    <row r="949" spans="1:12" s="589" customFormat="1" x14ac:dyDescent="0.2">
      <c r="A949" s="589" t="s">
        <v>611</v>
      </c>
      <c r="B949" s="589" t="s">
        <v>687</v>
      </c>
      <c r="C949" s="589" t="s">
        <v>2995</v>
      </c>
      <c r="D949" s="589" t="s">
        <v>689</v>
      </c>
      <c r="E949" s="589" t="s">
        <v>974</v>
      </c>
      <c r="F949" s="590">
        <v>42803</v>
      </c>
      <c r="G949" s="591">
        <v>82.95</v>
      </c>
      <c r="H949" s="589" t="s">
        <v>474</v>
      </c>
      <c r="I949" s="589" t="s">
        <v>668</v>
      </c>
      <c r="J949" s="589" t="s">
        <v>10896</v>
      </c>
      <c r="K949" s="590">
        <v>42817</v>
      </c>
      <c r="L949" s="684" t="s">
        <v>71</v>
      </c>
    </row>
    <row r="950" spans="1:12" s="589" customFormat="1" x14ac:dyDescent="0.2">
      <c r="A950" s="589" t="s">
        <v>611</v>
      </c>
      <c r="B950" s="589" t="s">
        <v>687</v>
      </c>
      <c r="C950" s="589" t="s">
        <v>2995</v>
      </c>
      <c r="D950" s="589" t="s">
        <v>689</v>
      </c>
      <c r="E950" s="589" t="s">
        <v>958</v>
      </c>
      <c r="F950" s="590">
        <v>42810</v>
      </c>
      <c r="G950" s="591">
        <v>-293.7</v>
      </c>
      <c r="H950" s="589" t="s">
        <v>956</v>
      </c>
      <c r="I950" s="589" t="s">
        <v>668</v>
      </c>
      <c r="J950" s="589" t="s">
        <v>10896</v>
      </c>
      <c r="K950" s="590">
        <v>42821</v>
      </c>
      <c r="L950" s="684" t="s">
        <v>4</v>
      </c>
    </row>
    <row r="951" spans="1:12" s="589" customFormat="1" x14ac:dyDescent="0.2">
      <c r="A951" s="589" t="s">
        <v>611</v>
      </c>
      <c r="B951" s="589" t="s">
        <v>687</v>
      </c>
      <c r="C951" s="589" t="s">
        <v>2995</v>
      </c>
      <c r="D951" s="589" t="s">
        <v>689</v>
      </c>
      <c r="E951" s="589" t="s">
        <v>1725</v>
      </c>
      <c r="F951" s="590">
        <v>42867</v>
      </c>
      <c r="G951" s="591">
        <v>64.989999999999995</v>
      </c>
      <c r="H951" s="589" t="s">
        <v>474</v>
      </c>
      <c r="I951" s="589" t="s">
        <v>668</v>
      </c>
      <c r="J951" s="589" t="s">
        <v>10896</v>
      </c>
      <c r="K951" s="590">
        <v>42868</v>
      </c>
      <c r="L951" s="684" t="s">
        <v>71</v>
      </c>
    </row>
    <row r="952" spans="1:12" s="589" customFormat="1" x14ac:dyDescent="0.2">
      <c r="A952" s="589" t="s">
        <v>611</v>
      </c>
      <c r="B952" s="589" t="s">
        <v>88</v>
      </c>
      <c r="C952" s="589" t="s">
        <v>89</v>
      </c>
      <c r="D952" s="589" t="s">
        <v>90</v>
      </c>
      <c r="E952" s="589" t="s">
        <v>2065</v>
      </c>
      <c r="F952" s="590">
        <v>42886</v>
      </c>
      <c r="G952" s="591">
        <v>575.84</v>
      </c>
      <c r="H952" s="589" t="s">
        <v>1882</v>
      </c>
      <c r="I952" s="589" t="s">
        <v>668</v>
      </c>
      <c r="J952" s="589" t="s">
        <v>10896</v>
      </c>
      <c r="K952" s="590">
        <v>42892</v>
      </c>
      <c r="L952" s="589" t="s">
        <v>71</v>
      </c>
    </row>
    <row r="953" spans="1:12" s="589" customFormat="1" x14ac:dyDescent="0.2">
      <c r="A953" s="589" t="s">
        <v>611</v>
      </c>
      <c r="B953" s="589" t="s">
        <v>88</v>
      </c>
      <c r="C953" s="589" t="s">
        <v>89</v>
      </c>
      <c r="D953" s="589" t="s">
        <v>90</v>
      </c>
      <c r="E953" s="589" t="s">
        <v>1881</v>
      </c>
      <c r="F953" s="590">
        <v>42909</v>
      </c>
      <c r="G953" s="591">
        <v>-137.16999999999999</v>
      </c>
      <c r="H953" s="589" t="s">
        <v>1882</v>
      </c>
      <c r="I953" s="589" t="s">
        <v>668</v>
      </c>
      <c r="J953" s="589" t="s">
        <v>10896</v>
      </c>
      <c r="K953" s="590">
        <v>42912</v>
      </c>
      <c r="L953" s="589" t="s">
        <v>71</v>
      </c>
    </row>
    <row r="954" spans="1:12" s="589" customFormat="1" x14ac:dyDescent="0.2">
      <c r="A954" s="589" t="s">
        <v>611</v>
      </c>
      <c r="B954" s="589" t="s">
        <v>687</v>
      </c>
      <c r="C954" s="589" t="s">
        <v>2995</v>
      </c>
      <c r="D954" s="589" t="s">
        <v>689</v>
      </c>
      <c r="E954" s="589" t="s">
        <v>2283</v>
      </c>
      <c r="F954" s="590">
        <v>42923</v>
      </c>
      <c r="G954" s="591">
        <v>104.02</v>
      </c>
      <c r="H954" s="589" t="s">
        <v>474</v>
      </c>
      <c r="I954" s="589" t="s">
        <v>668</v>
      </c>
      <c r="J954" s="589" t="s">
        <v>10896</v>
      </c>
      <c r="K954" s="590">
        <v>42924</v>
      </c>
      <c r="L954" s="589" t="s">
        <v>71</v>
      </c>
    </row>
    <row r="955" spans="1:12" s="589" customFormat="1" x14ac:dyDescent="0.2">
      <c r="A955" s="589" t="s">
        <v>611</v>
      </c>
      <c r="B955" s="589" t="s">
        <v>687</v>
      </c>
      <c r="C955" s="589" t="s">
        <v>2995</v>
      </c>
      <c r="D955" s="589" t="s">
        <v>689</v>
      </c>
      <c r="E955" s="589" t="s">
        <v>2565</v>
      </c>
      <c r="F955" s="590">
        <v>42949</v>
      </c>
      <c r="G955" s="591">
        <v>245.2</v>
      </c>
      <c r="H955" s="589" t="s">
        <v>474</v>
      </c>
      <c r="I955" s="589" t="s">
        <v>668</v>
      </c>
      <c r="J955" s="589" t="s">
        <v>10896</v>
      </c>
      <c r="K955" s="590">
        <v>42950</v>
      </c>
      <c r="L955" s="589" t="s">
        <v>4</v>
      </c>
    </row>
    <row r="956" spans="1:12" s="589" customFormat="1" x14ac:dyDescent="0.2">
      <c r="A956" s="589" t="s">
        <v>611</v>
      </c>
      <c r="B956" s="589" t="s">
        <v>687</v>
      </c>
      <c r="C956" s="589" t="s">
        <v>2995</v>
      </c>
      <c r="D956" s="589" t="s">
        <v>689</v>
      </c>
      <c r="E956" s="589" t="s">
        <v>2567</v>
      </c>
      <c r="F956" s="590">
        <v>42949</v>
      </c>
      <c r="G956" s="591">
        <v>245.2</v>
      </c>
      <c r="H956" s="589" t="s">
        <v>474</v>
      </c>
      <c r="I956" s="589" t="s">
        <v>668</v>
      </c>
      <c r="J956" s="589" t="s">
        <v>10896</v>
      </c>
      <c r="K956" s="590">
        <v>42950</v>
      </c>
      <c r="L956" s="589" t="s">
        <v>4</v>
      </c>
    </row>
    <row r="957" spans="1:12" s="589" customFormat="1" x14ac:dyDescent="0.2">
      <c r="A957" s="589" t="s">
        <v>611</v>
      </c>
      <c r="B957" s="589" t="s">
        <v>687</v>
      </c>
      <c r="C957" s="589" t="s">
        <v>2995</v>
      </c>
      <c r="D957" s="589" t="s">
        <v>689</v>
      </c>
      <c r="E957" s="589" t="s">
        <v>1385</v>
      </c>
      <c r="F957" s="590">
        <v>42802</v>
      </c>
      <c r="G957" s="591">
        <v>90</v>
      </c>
      <c r="H957" s="589" t="s">
        <v>474</v>
      </c>
      <c r="I957" s="589" t="s">
        <v>528</v>
      </c>
      <c r="J957" s="589" t="s">
        <v>10897</v>
      </c>
      <c r="K957" s="590">
        <v>42815</v>
      </c>
      <c r="L957" s="684" t="s">
        <v>71</v>
      </c>
    </row>
    <row r="958" spans="1:12" s="589" customFormat="1" x14ac:dyDescent="0.2">
      <c r="A958" s="589" t="s">
        <v>307</v>
      </c>
      <c r="B958" s="589" t="s">
        <v>88</v>
      </c>
      <c r="C958" s="589" t="s">
        <v>89</v>
      </c>
      <c r="D958" s="589" t="s">
        <v>90</v>
      </c>
      <c r="E958" s="589" t="s">
        <v>537</v>
      </c>
      <c r="F958" s="590">
        <v>42727</v>
      </c>
      <c r="G958" s="591">
        <v>-108.9</v>
      </c>
      <c r="H958" s="589" t="s">
        <v>3812</v>
      </c>
      <c r="I958" s="589" t="s">
        <v>525</v>
      </c>
      <c r="J958" s="589" t="s">
        <v>10898</v>
      </c>
      <c r="K958" s="590">
        <v>42731</v>
      </c>
      <c r="L958" s="684" t="s">
        <v>4</v>
      </c>
    </row>
    <row r="959" spans="1:12" s="589" customFormat="1" x14ac:dyDescent="0.2">
      <c r="A959" s="589" t="s">
        <v>611</v>
      </c>
      <c r="B959" s="589" t="s">
        <v>838</v>
      </c>
      <c r="C959" s="589" t="s">
        <v>839</v>
      </c>
      <c r="D959" s="589" t="s">
        <v>840</v>
      </c>
      <c r="E959" s="589" t="s">
        <v>2412</v>
      </c>
      <c r="F959" s="590">
        <v>42916</v>
      </c>
      <c r="G959" s="591">
        <v>297.97000000000003</v>
      </c>
      <c r="H959" s="589" t="s">
        <v>474</v>
      </c>
      <c r="I959" s="589" t="s">
        <v>607</v>
      </c>
      <c r="J959" s="589" t="s">
        <v>10899</v>
      </c>
      <c r="K959" s="590">
        <v>42927</v>
      </c>
      <c r="L959" s="589" t="s">
        <v>71</v>
      </c>
    </row>
    <row r="960" spans="1:12" s="589" customFormat="1" x14ac:dyDescent="0.2">
      <c r="A960" s="589" t="s">
        <v>611</v>
      </c>
      <c r="B960" s="589" t="s">
        <v>687</v>
      </c>
      <c r="C960" s="589" t="s">
        <v>2995</v>
      </c>
      <c r="D960" s="589" t="s">
        <v>689</v>
      </c>
      <c r="E960" s="589" t="s">
        <v>1147</v>
      </c>
      <c r="F960" s="590">
        <v>42831</v>
      </c>
      <c r="G960" s="591">
        <v>121.96</v>
      </c>
      <c r="H960" s="589" t="s">
        <v>474</v>
      </c>
      <c r="I960" s="589" t="s">
        <v>762</v>
      </c>
      <c r="J960" s="589" t="s">
        <v>10900</v>
      </c>
      <c r="K960" s="590">
        <v>42832</v>
      </c>
      <c r="L960" s="684" t="s">
        <v>71</v>
      </c>
    </row>
    <row r="961" spans="1:12" s="589" customFormat="1" x14ac:dyDescent="0.2">
      <c r="A961" s="589" t="s">
        <v>611</v>
      </c>
      <c r="B961" s="589" t="s">
        <v>687</v>
      </c>
      <c r="C961" s="589" t="s">
        <v>2995</v>
      </c>
      <c r="D961" s="589" t="s">
        <v>689</v>
      </c>
      <c r="E961" s="589" t="s">
        <v>1148</v>
      </c>
      <c r="F961" s="590">
        <v>42831</v>
      </c>
      <c r="G961" s="591">
        <v>121.96</v>
      </c>
      <c r="H961" s="589" t="s">
        <v>474</v>
      </c>
      <c r="I961" s="589" t="s">
        <v>762</v>
      </c>
      <c r="J961" s="589" t="s">
        <v>10900</v>
      </c>
      <c r="K961" s="590">
        <v>42832</v>
      </c>
      <c r="L961" s="684" t="s">
        <v>71</v>
      </c>
    </row>
    <row r="962" spans="1:12" s="589" customFormat="1" x14ac:dyDescent="0.2">
      <c r="A962" s="589" t="s">
        <v>611</v>
      </c>
      <c r="B962" s="589" t="s">
        <v>687</v>
      </c>
      <c r="C962" s="589" t="s">
        <v>2995</v>
      </c>
      <c r="D962" s="589" t="s">
        <v>689</v>
      </c>
      <c r="E962" s="589" t="s">
        <v>1149</v>
      </c>
      <c r="F962" s="590">
        <v>42831</v>
      </c>
      <c r="G962" s="591">
        <v>121.96</v>
      </c>
      <c r="H962" s="589" t="s">
        <v>474</v>
      </c>
      <c r="I962" s="589" t="s">
        <v>762</v>
      </c>
      <c r="J962" s="589" t="s">
        <v>10900</v>
      </c>
      <c r="K962" s="590">
        <v>42832</v>
      </c>
      <c r="L962" s="684" t="s">
        <v>71</v>
      </c>
    </row>
    <row r="963" spans="1:12" s="589" customFormat="1" x14ac:dyDescent="0.2">
      <c r="A963" s="589" t="s">
        <v>611</v>
      </c>
      <c r="B963" s="589" t="s">
        <v>2462</v>
      </c>
      <c r="C963" s="589" t="s">
        <v>2463</v>
      </c>
      <c r="D963" s="589" t="s">
        <v>474</v>
      </c>
      <c r="E963" s="589" t="s">
        <v>2903</v>
      </c>
      <c r="F963" s="590">
        <v>42956</v>
      </c>
      <c r="G963" s="591">
        <v>341</v>
      </c>
      <c r="H963" s="589" t="s">
        <v>474</v>
      </c>
      <c r="I963" s="589" t="s">
        <v>520</v>
      </c>
      <c r="J963" s="589" t="s">
        <v>10901</v>
      </c>
      <c r="K963" s="590">
        <v>42983</v>
      </c>
      <c r="L963" s="589" t="s">
        <v>71</v>
      </c>
    </row>
    <row r="964" spans="1:12" ht="15.75" x14ac:dyDescent="0.25">
      <c r="A964" s="51"/>
      <c r="B964" s="52"/>
      <c r="C964" s="53"/>
      <c r="D964" s="52"/>
      <c r="E964" s="54"/>
      <c r="F964" s="52"/>
      <c r="G964" s="55"/>
      <c r="H964" s="52"/>
      <c r="I964" s="53"/>
      <c r="J964" s="52"/>
    </row>
    <row r="965" spans="1:12" ht="15.75" x14ac:dyDescent="0.25">
      <c r="A965" s="51" t="s">
        <v>600</v>
      </c>
      <c r="B965" s="52"/>
      <c r="C965" s="53"/>
      <c r="D965" s="52"/>
      <c r="E965" s="54"/>
      <c r="F965" s="52"/>
      <c r="G965" s="60"/>
      <c r="H965" s="52"/>
      <c r="I965" s="53"/>
      <c r="J965" s="52"/>
    </row>
    <row r="966" spans="1:12" ht="15.75" x14ac:dyDescent="0.25">
      <c r="A966" s="51"/>
      <c r="B966" s="52"/>
      <c r="C966" s="53"/>
      <c r="D966" s="52"/>
      <c r="E966" s="54"/>
      <c r="F966" s="52"/>
      <c r="G966" s="60"/>
      <c r="H966" s="52"/>
      <c r="I966" s="53"/>
      <c r="J966" s="52"/>
    </row>
    <row r="967" spans="1:12" s="589" customFormat="1" x14ac:dyDescent="0.2">
      <c r="A967" s="589" t="s">
        <v>307</v>
      </c>
      <c r="B967" s="589" t="s">
        <v>171</v>
      </c>
      <c r="C967" s="589" t="s">
        <v>172</v>
      </c>
      <c r="D967" s="589" t="s">
        <v>173</v>
      </c>
      <c r="E967" s="589" t="s">
        <v>469</v>
      </c>
      <c r="F967" s="590">
        <v>42593</v>
      </c>
      <c r="G967" s="591">
        <v>12.97</v>
      </c>
      <c r="H967" s="589" t="s">
        <v>470</v>
      </c>
      <c r="I967" s="589" t="s">
        <v>177</v>
      </c>
      <c r="J967" s="589" t="s">
        <v>10833</v>
      </c>
      <c r="K967" s="590">
        <v>42619</v>
      </c>
      <c r="L967" s="684" t="s">
        <v>71</v>
      </c>
    </row>
    <row r="968" spans="1:12" s="589" customFormat="1" x14ac:dyDescent="0.2">
      <c r="A968" s="589" t="s">
        <v>307</v>
      </c>
      <c r="B968" s="589" t="s">
        <v>171</v>
      </c>
      <c r="C968" s="589" t="s">
        <v>172</v>
      </c>
      <c r="D968" s="589" t="s">
        <v>173</v>
      </c>
      <c r="E968" s="589" t="s">
        <v>353</v>
      </c>
      <c r="F968" s="590">
        <v>42478</v>
      </c>
      <c r="G968" s="591">
        <v>-70.489999999999995</v>
      </c>
      <c r="H968" s="589" t="s">
        <v>474</v>
      </c>
      <c r="I968" s="589" t="s">
        <v>3815</v>
      </c>
      <c r="J968" s="589" t="s">
        <v>10833</v>
      </c>
      <c r="K968" s="590">
        <v>42478</v>
      </c>
      <c r="L968" s="684" t="s">
        <v>4</v>
      </c>
    </row>
    <row r="969" spans="1:12" s="589" customFormat="1" x14ac:dyDescent="0.2">
      <c r="A969" s="589" t="s">
        <v>611</v>
      </c>
      <c r="B969" s="589" t="s">
        <v>687</v>
      </c>
      <c r="C969" s="589" t="s">
        <v>2995</v>
      </c>
      <c r="D969" s="589" t="s">
        <v>689</v>
      </c>
      <c r="E969" s="589" t="s">
        <v>2742</v>
      </c>
      <c r="F969" s="590">
        <v>43000</v>
      </c>
      <c r="G969" s="591">
        <v>22.85</v>
      </c>
      <c r="H969" s="589" t="s">
        <v>474</v>
      </c>
      <c r="I969" s="589" t="s">
        <v>2648</v>
      </c>
      <c r="J969" s="589" t="s">
        <v>10834</v>
      </c>
      <c r="K969" s="590">
        <v>43001</v>
      </c>
      <c r="L969" s="589" t="s">
        <v>4</v>
      </c>
    </row>
    <row r="970" spans="1:12" s="589" customFormat="1" x14ac:dyDescent="0.2">
      <c r="A970" s="589" t="s">
        <v>611</v>
      </c>
      <c r="B970" s="589" t="s">
        <v>687</v>
      </c>
      <c r="C970" s="589" t="s">
        <v>2995</v>
      </c>
      <c r="D970" s="589" t="s">
        <v>689</v>
      </c>
      <c r="E970" s="589" t="s">
        <v>2847</v>
      </c>
      <c r="F970" s="590">
        <v>42992</v>
      </c>
      <c r="G970" s="591">
        <v>19</v>
      </c>
      <c r="H970" s="589" t="s">
        <v>474</v>
      </c>
      <c r="I970" s="589" t="s">
        <v>2379</v>
      </c>
      <c r="J970" s="589" t="s">
        <v>10835</v>
      </c>
      <c r="K970" s="590">
        <v>42993</v>
      </c>
      <c r="L970" s="589" t="s">
        <v>71</v>
      </c>
    </row>
    <row r="971" spans="1:12" s="589" customFormat="1" x14ac:dyDescent="0.2">
      <c r="A971" s="589" t="s">
        <v>307</v>
      </c>
      <c r="B971" s="589" t="s">
        <v>171</v>
      </c>
      <c r="C971" s="589" t="s">
        <v>172</v>
      </c>
      <c r="D971" s="589" t="s">
        <v>173</v>
      </c>
      <c r="E971" s="589" t="s">
        <v>352</v>
      </c>
      <c r="F971" s="590">
        <v>42478</v>
      </c>
      <c r="G971" s="591">
        <v>-19.43</v>
      </c>
      <c r="H971" s="589" t="s">
        <v>474</v>
      </c>
      <c r="I971" s="589" t="s">
        <v>183</v>
      </c>
      <c r="J971" s="589" t="s">
        <v>10902</v>
      </c>
      <c r="K971" s="590">
        <v>42478</v>
      </c>
      <c r="L971" s="684" t="s">
        <v>71</v>
      </c>
    </row>
    <row r="972" spans="1:12" s="589" customFormat="1" x14ac:dyDescent="0.2">
      <c r="A972" s="589" t="s">
        <v>307</v>
      </c>
      <c r="B972" s="589" t="s">
        <v>329</v>
      </c>
      <c r="C972" s="589" t="s">
        <v>330</v>
      </c>
      <c r="D972" s="589" t="s">
        <v>331</v>
      </c>
      <c r="E972" s="589" t="s">
        <v>414</v>
      </c>
      <c r="F972" s="590">
        <v>42524</v>
      </c>
      <c r="G972" s="591">
        <v>2000</v>
      </c>
      <c r="H972" s="589" t="s">
        <v>474</v>
      </c>
      <c r="I972" s="589" t="s">
        <v>183</v>
      </c>
      <c r="J972" s="589" t="s">
        <v>10902</v>
      </c>
      <c r="K972" s="590">
        <v>42529</v>
      </c>
      <c r="L972" s="684" t="s">
        <v>71</v>
      </c>
    </row>
    <row r="973" spans="1:12" s="589" customFormat="1" x14ac:dyDescent="0.2">
      <c r="A973" s="589" t="s">
        <v>307</v>
      </c>
      <c r="B973" s="589" t="s">
        <v>329</v>
      </c>
      <c r="C973" s="589" t="s">
        <v>330</v>
      </c>
      <c r="D973" s="589" t="s">
        <v>331</v>
      </c>
      <c r="E973" s="589" t="s">
        <v>443</v>
      </c>
      <c r="F973" s="590">
        <v>42552</v>
      </c>
      <c r="G973" s="591">
        <v>2500</v>
      </c>
      <c r="H973" s="589" t="s">
        <v>474</v>
      </c>
      <c r="I973" s="589" t="s">
        <v>183</v>
      </c>
      <c r="J973" s="589" t="s">
        <v>10902</v>
      </c>
      <c r="K973" s="590">
        <v>42562</v>
      </c>
      <c r="L973" s="684" t="s">
        <v>71</v>
      </c>
    </row>
    <row r="974" spans="1:12" s="589" customFormat="1" x14ac:dyDescent="0.2">
      <c r="A974" s="589" t="s">
        <v>611</v>
      </c>
      <c r="B974" s="589" t="s">
        <v>171</v>
      </c>
      <c r="C974" s="589" t="s">
        <v>172</v>
      </c>
      <c r="D974" s="589" t="s">
        <v>173</v>
      </c>
      <c r="E974" s="589" t="s">
        <v>740</v>
      </c>
      <c r="F974" s="590">
        <v>42766</v>
      </c>
      <c r="G974" s="591">
        <v>19.36</v>
      </c>
      <c r="H974" s="589" t="s">
        <v>474</v>
      </c>
      <c r="I974" s="589" t="s">
        <v>183</v>
      </c>
      <c r="J974" s="589" t="s">
        <v>10902</v>
      </c>
      <c r="K974" s="590">
        <v>42769</v>
      </c>
      <c r="L974" s="684" t="s">
        <v>71</v>
      </c>
    </row>
    <row r="975" spans="1:12" s="589" customFormat="1" x14ac:dyDescent="0.2">
      <c r="A975" s="589" t="s">
        <v>611</v>
      </c>
      <c r="B975" s="589" t="s">
        <v>687</v>
      </c>
      <c r="C975" s="589" t="s">
        <v>2995</v>
      </c>
      <c r="D975" s="589" t="s">
        <v>689</v>
      </c>
      <c r="E975" s="589" t="s">
        <v>2020</v>
      </c>
      <c r="F975" s="590">
        <v>42887</v>
      </c>
      <c r="G975" s="591">
        <v>108.77</v>
      </c>
      <c r="H975" s="589" t="s">
        <v>474</v>
      </c>
      <c r="I975" s="589" t="s">
        <v>550</v>
      </c>
      <c r="J975" s="589" t="s">
        <v>10903</v>
      </c>
      <c r="K975" s="590">
        <v>42888</v>
      </c>
      <c r="L975" s="589" t="s">
        <v>4</v>
      </c>
    </row>
    <row r="976" spans="1:12" s="589" customFormat="1" x14ac:dyDescent="0.2">
      <c r="A976" s="589" t="s">
        <v>611</v>
      </c>
      <c r="B976" s="589" t="s">
        <v>687</v>
      </c>
      <c r="C976" s="589" t="s">
        <v>2995</v>
      </c>
      <c r="D976" s="589" t="s">
        <v>689</v>
      </c>
      <c r="E976" s="589" t="s">
        <v>1324</v>
      </c>
      <c r="F976" s="590">
        <v>42828</v>
      </c>
      <c r="G976" s="591">
        <v>130</v>
      </c>
      <c r="H976" s="589" t="s">
        <v>474</v>
      </c>
      <c r="I976" s="589" t="s">
        <v>530</v>
      </c>
      <c r="J976" s="589" t="s">
        <v>10904</v>
      </c>
      <c r="K976" s="590">
        <v>42829</v>
      </c>
      <c r="L976" s="684" t="s">
        <v>71</v>
      </c>
    </row>
    <row r="977" spans="1:12" s="589" customFormat="1" x14ac:dyDescent="0.2">
      <c r="A977" s="589" t="s">
        <v>611</v>
      </c>
      <c r="B977" s="589" t="s">
        <v>687</v>
      </c>
      <c r="C977" s="589" t="s">
        <v>2995</v>
      </c>
      <c r="D977" s="589" t="s">
        <v>689</v>
      </c>
      <c r="E977" s="589" t="s">
        <v>2360</v>
      </c>
      <c r="F977" s="590">
        <v>42878</v>
      </c>
      <c r="G977" s="591">
        <v>470</v>
      </c>
      <c r="H977" s="589" t="s">
        <v>474</v>
      </c>
      <c r="I977" s="589" t="s">
        <v>530</v>
      </c>
      <c r="J977" s="589" t="s">
        <v>10904</v>
      </c>
      <c r="K977" s="590">
        <v>42921</v>
      </c>
      <c r="L977" s="589" t="s">
        <v>71</v>
      </c>
    </row>
    <row r="978" spans="1:12" s="589" customFormat="1" x14ac:dyDescent="0.2">
      <c r="A978" s="589" t="s">
        <v>611</v>
      </c>
      <c r="B978" s="589" t="s">
        <v>687</v>
      </c>
      <c r="C978" s="589" t="s">
        <v>2995</v>
      </c>
      <c r="D978" s="589" t="s">
        <v>689</v>
      </c>
      <c r="E978" s="589" t="s">
        <v>964</v>
      </c>
      <c r="F978" s="590">
        <v>42807</v>
      </c>
      <c r="G978" s="591">
        <v>82.95</v>
      </c>
      <c r="H978" s="589" t="s">
        <v>474</v>
      </c>
      <c r="I978" s="589" t="s">
        <v>504</v>
      </c>
      <c r="J978" s="589" t="s">
        <v>10904</v>
      </c>
      <c r="K978" s="590">
        <v>42821</v>
      </c>
      <c r="L978" s="684" t="s">
        <v>71</v>
      </c>
    </row>
    <row r="979" spans="1:12" s="589" customFormat="1" x14ac:dyDescent="0.2">
      <c r="A979" s="589" t="s">
        <v>611</v>
      </c>
      <c r="B979" s="589" t="s">
        <v>687</v>
      </c>
      <c r="C979" s="589" t="s">
        <v>2995</v>
      </c>
      <c r="D979" s="589" t="s">
        <v>689</v>
      </c>
      <c r="E979" s="589" t="s">
        <v>965</v>
      </c>
      <c r="F979" s="590">
        <v>42807</v>
      </c>
      <c r="G979" s="591">
        <v>97.85</v>
      </c>
      <c r="H979" s="589" t="s">
        <v>474</v>
      </c>
      <c r="I979" s="589" t="s">
        <v>504</v>
      </c>
      <c r="J979" s="589" t="s">
        <v>10904</v>
      </c>
      <c r="K979" s="590">
        <v>42821</v>
      </c>
      <c r="L979" s="684" t="s">
        <v>71</v>
      </c>
    </row>
    <row r="980" spans="1:12" s="589" customFormat="1" x14ac:dyDescent="0.2">
      <c r="A980" s="589" t="s">
        <v>611</v>
      </c>
      <c r="B980" s="589" t="s">
        <v>687</v>
      </c>
      <c r="C980" s="589" t="s">
        <v>2995</v>
      </c>
      <c r="D980" s="589" t="s">
        <v>689</v>
      </c>
      <c r="E980" s="589" t="s">
        <v>1759</v>
      </c>
      <c r="F980" s="590">
        <v>42863</v>
      </c>
      <c r="G980" s="591">
        <v>75.400000000000006</v>
      </c>
      <c r="H980" s="589" t="s">
        <v>474</v>
      </c>
      <c r="I980" s="589" t="s">
        <v>504</v>
      </c>
      <c r="J980" s="589" t="s">
        <v>10904</v>
      </c>
      <c r="K980" s="590">
        <v>42864</v>
      </c>
      <c r="L980" s="684" t="s">
        <v>4</v>
      </c>
    </row>
    <row r="981" spans="1:12" s="589" customFormat="1" x14ac:dyDescent="0.2">
      <c r="A981" s="589" t="s">
        <v>611</v>
      </c>
      <c r="B981" s="589" t="s">
        <v>687</v>
      </c>
      <c r="C981" s="589" t="s">
        <v>2995</v>
      </c>
      <c r="D981" s="589" t="s">
        <v>689</v>
      </c>
      <c r="E981" s="589" t="s">
        <v>1761</v>
      </c>
      <c r="F981" s="590">
        <v>42863</v>
      </c>
      <c r="G981" s="591">
        <v>78.8</v>
      </c>
      <c r="H981" s="589" t="s">
        <v>474</v>
      </c>
      <c r="I981" s="589" t="s">
        <v>504</v>
      </c>
      <c r="J981" s="589" t="s">
        <v>10904</v>
      </c>
      <c r="K981" s="590">
        <v>42864</v>
      </c>
      <c r="L981" s="684" t="s">
        <v>4</v>
      </c>
    </row>
    <row r="982" spans="1:12" s="589" customFormat="1" x14ac:dyDescent="0.2">
      <c r="A982" s="589" t="s">
        <v>611</v>
      </c>
      <c r="B982" s="589" t="s">
        <v>687</v>
      </c>
      <c r="C982" s="589" t="s">
        <v>2995</v>
      </c>
      <c r="D982" s="589" t="s">
        <v>689</v>
      </c>
      <c r="E982" s="589" t="s">
        <v>1768</v>
      </c>
      <c r="F982" s="590">
        <v>42863</v>
      </c>
      <c r="G982" s="591">
        <v>298.3</v>
      </c>
      <c r="H982" s="589" t="s">
        <v>474</v>
      </c>
      <c r="I982" s="589" t="s">
        <v>504</v>
      </c>
      <c r="J982" s="589" t="s">
        <v>10904</v>
      </c>
      <c r="K982" s="590">
        <v>42864</v>
      </c>
      <c r="L982" s="684" t="s">
        <v>4</v>
      </c>
    </row>
    <row r="983" spans="1:12" x14ac:dyDescent="0.2">
      <c r="A983" s="584"/>
      <c r="B983" s="584"/>
      <c r="C983" s="584"/>
      <c r="D983" s="584"/>
      <c r="E983" s="584"/>
      <c r="F983" s="586"/>
      <c r="G983" s="634">
        <f>SUM(G110:G982)</f>
        <v>291706.71000000014</v>
      </c>
      <c r="H983" s="569"/>
      <c r="I983" s="584"/>
      <c r="J983" s="1"/>
      <c r="K983" s="586"/>
      <c r="L983" s="584"/>
    </row>
    <row r="984" spans="1:12" x14ac:dyDescent="0.2">
      <c r="A984" s="452"/>
      <c r="B984" s="452"/>
      <c r="C984" s="452"/>
      <c r="D984" s="452"/>
      <c r="E984" s="452"/>
      <c r="F984" s="453"/>
    </row>
    <row r="985" spans="1:12" x14ac:dyDescent="0.2">
      <c r="A985" s="573"/>
      <c r="B985" s="573"/>
      <c r="C985" s="573"/>
      <c r="D985" s="573"/>
      <c r="E985" s="573"/>
      <c r="F985" s="575"/>
    </row>
    <row r="986" spans="1:12" x14ac:dyDescent="0.2">
      <c r="A986" s="573"/>
      <c r="B986" s="573"/>
      <c r="C986" s="573"/>
      <c r="D986" s="573"/>
      <c r="E986" s="573"/>
      <c r="F986" s="575"/>
    </row>
    <row r="987" spans="1:12" x14ac:dyDescent="0.2">
      <c r="A987" s="48"/>
      <c r="B987" s="48"/>
      <c r="C987" s="452"/>
      <c r="D987" s="132" t="s">
        <v>56</v>
      </c>
      <c r="E987" s="133">
        <v>836</v>
      </c>
      <c r="H987" s="305"/>
      <c r="I987" s="10"/>
    </row>
    <row r="988" spans="1:12" x14ac:dyDescent="0.2">
      <c r="A988" s="3"/>
      <c r="D988" s="132" t="s">
        <v>57</v>
      </c>
      <c r="E988" s="134">
        <v>291706.90999999997</v>
      </c>
      <c r="H988" s="305"/>
    </row>
    <row r="989" spans="1:12" x14ac:dyDescent="0.2">
      <c r="A989" s="3"/>
    </row>
    <row r="990" spans="1:12" x14ac:dyDescent="0.2">
      <c r="A990" s="3"/>
      <c r="E990" s="3"/>
      <c r="F990" s="1"/>
    </row>
    <row r="991" spans="1:12" x14ac:dyDescent="0.2">
      <c r="A991" s="3"/>
      <c r="H991" s="305"/>
    </row>
    <row r="992" spans="1:12" x14ac:dyDescent="0.2">
      <c r="A992" s="135" t="s">
        <v>58</v>
      </c>
      <c r="B992" s="696" t="s">
        <v>59</v>
      </c>
      <c r="C992" s="696"/>
      <c r="D992" s="696"/>
      <c r="E992" s="697"/>
      <c r="F992" s="136"/>
    </row>
    <row r="993" spans="1:5" x14ac:dyDescent="0.2">
      <c r="A993" s="137" t="s">
        <v>60</v>
      </c>
      <c r="B993" s="694" t="s">
        <v>61</v>
      </c>
      <c r="C993" s="694"/>
      <c r="D993" s="694"/>
      <c r="E993" s="695"/>
    </row>
    <row r="994" spans="1:5" x14ac:dyDescent="0.2">
      <c r="A994" s="137" t="s">
        <v>461</v>
      </c>
      <c r="B994" s="541" t="s">
        <v>462</v>
      </c>
      <c r="C994" s="541"/>
      <c r="D994" s="541"/>
      <c r="E994" s="542"/>
    </row>
    <row r="995" spans="1:5" x14ac:dyDescent="0.2">
      <c r="A995" s="138" t="s">
        <v>62</v>
      </c>
      <c r="B995" s="692" t="s">
        <v>63</v>
      </c>
      <c r="C995" s="692"/>
      <c r="D995" s="692"/>
      <c r="E995" s="693"/>
    </row>
  </sheetData>
  <sortState ref="A351:V355">
    <sortCondition ref="B351:B355"/>
  </sortState>
  <mergeCells count="54">
    <mergeCell ref="E91:G91"/>
    <mergeCell ref="E89:G89"/>
    <mergeCell ref="E43:G43"/>
    <mergeCell ref="E59:G59"/>
    <mergeCell ref="E61:G61"/>
    <mergeCell ref="E63:G63"/>
    <mergeCell ref="E65:G65"/>
    <mergeCell ref="E67:G67"/>
    <mergeCell ref="E69:G69"/>
    <mergeCell ref="E71:G71"/>
    <mergeCell ref="E77:G77"/>
    <mergeCell ref="E79:G79"/>
    <mergeCell ref="E81:G81"/>
    <mergeCell ref="E83:G83"/>
    <mergeCell ref="E85:G85"/>
    <mergeCell ref="E29:G29"/>
    <mergeCell ref="E37:G37"/>
    <mergeCell ref="E31:G31"/>
    <mergeCell ref="E33:G33"/>
    <mergeCell ref="E87:G87"/>
    <mergeCell ref="E49:G49"/>
    <mergeCell ref="E51:G51"/>
    <mergeCell ref="E53:G53"/>
    <mergeCell ref="E55:G55"/>
    <mergeCell ref="E74:G74"/>
    <mergeCell ref="E35:G35"/>
    <mergeCell ref="E39:G39"/>
    <mergeCell ref="E41:G41"/>
    <mergeCell ref="E57:G57"/>
    <mergeCell ref="E47:G47"/>
    <mergeCell ref="E45:G45"/>
    <mergeCell ref="E17:G17"/>
    <mergeCell ref="E21:G21"/>
    <mergeCell ref="E23:G23"/>
    <mergeCell ref="E25:G25"/>
    <mergeCell ref="E27:G27"/>
    <mergeCell ref="E19:G19"/>
    <mergeCell ref="E6:G6"/>
    <mergeCell ref="E9:G9"/>
    <mergeCell ref="E11:G11"/>
    <mergeCell ref="E13:G13"/>
    <mergeCell ref="E15:G15"/>
    <mergeCell ref="K107:L107"/>
    <mergeCell ref="E93:G93"/>
    <mergeCell ref="B995:E995"/>
    <mergeCell ref="B993:E993"/>
    <mergeCell ref="B992:E992"/>
    <mergeCell ref="E95:G95"/>
    <mergeCell ref="E97:G97"/>
    <mergeCell ref="E99:G99"/>
    <mergeCell ref="E101:G101"/>
    <mergeCell ref="E103:G103"/>
    <mergeCell ref="E105:G105"/>
    <mergeCell ref="A107:J107"/>
  </mergeCells>
  <hyperlinks>
    <hyperlink ref="A716" r:id="rId1" display="http://www.ub.edu/web/ub/ca/universitat/organitzacio/unitats_administratives/a/unitatsA/admcentrefisica.html"/>
    <hyperlink ref="A518" r:id="rId2" display="http://www.ub.edu/web/ub/ca/universitat/organitzacio/unitats_administratives/a/unitatsA/admcentrefarmacia.html"/>
    <hyperlink ref="A965" r:id="rId3" display="http://www.ub.edu/web/ub/ca/universitat/organitzacio/unitats_administratives/a/unitatsA/admcentrepsicologia.html"/>
    <hyperlink ref="A535" r:id="rId4" display="http://www.ub.edu/web/ub/ca/universitat/organitzacio/unitats_administratives/a/unitatsA/admcentrefilologia.html"/>
    <hyperlink ref="A795" r:id="rId5" display="http://www.ub.edu/web/ub/ca/universitat/organitzacio/unitats_administratives/a/unitatsA/admcentrefilologia.html"/>
    <hyperlink ref="A384" r:id="rId6" display="http://www.ub.edu/web/ub/ca/universitat/organitzacio/unitats_administratives/a/unitatsA/admcentrebiologia.html"/>
    <hyperlink ref="A928" r:id="rId7" display="http://www.ub.edu/web/ub/ca/universitat/organitzacio/unitats_administratives/a/unitatsA/admcentremedicina.html"/>
    <hyperlink ref="A491" r:id="rId8" display="http://www.ub.edu/web/ub/ca/universitat/organitzacio/unitats_administratives/a/unitatsA/admcentrefarmacia.html"/>
    <hyperlink ref="A817" r:id="rId9" display="http://www.ub.edu/web/ub/ca/universitat/organitzacio/unitats_administratives/a/unitatsA/admcentremedicina.html"/>
    <hyperlink ref="A338" r:id="rId10" display="http://www.ub.edu/web/ub/ca/universitat/organitzacio/unitats_administratives/a/unitatsA/admcentrebiologia.html"/>
    <hyperlink ref="A334" r:id="rId11" display="http://www.ub.edu/web/ub/ca/universitat/organitzacio/unitats_administratives/a/unitatsA/admcentrebiologi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M628"/>
  <sheetViews>
    <sheetView workbookViewId="0">
      <selection activeCell="J13" sqref="J13"/>
    </sheetView>
  </sheetViews>
  <sheetFormatPr defaultColWidth="11.42578125" defaultRowHeight="12.75" x14ac:dyDescent="0.2"/>
  <cols>
    <col min="1" max="1" width="7.140625" customWidth="1"/>
    <col min="2" max="2" width="8.140625" customWidth="1"/>
    <col min="3" max="3" width="7.85546875" customWidth="1"/>
    <col min="4" max="4" width="8.7109375" customWidth="1"/>
    <col min="6" max="7" width="11.42578125" style="99"/>
    <col min="8" max="8" width="19" style="99" customWidth="1"/>
    <col min="9" max="9" width="11.42578125" style="99"/>
    <col min="10" max="10" width="21" customWidth="1"/>
  </cols>
  <sheetData>
    <row r="1" spans="1:13" ht="15" customHeight="1" x14ac:dyDescent="0.2">
      <c r="A1" s="298" t="s">
        <v>302</v>
      </c>
      <c r="B1" s="298" t="s">
        <v>0</v>
      </c>
      <c r="C1" s="298" t="s">
        <v>303</v>
      </c>
      <c r="D1" s="298" t="s">
        <v>1</v>
      </c>
      <c r="E1" s="298" t="s">
        <v>31</v>
      </c>
      <c r="F1" s="298" t="s">
        <v>32</v>
      </c>
      <c r="G1" s="298" t="s">
        <v>40</v>
      </c>
      <c r="H1" s="298" t="s">
        <v>33</v>
      </c>
      <c r="I1" s="294" t="s">
        <v>2</v>
      </c>
      <c r="J1" s="298" t="s">
        <v>36</v>
      </c>
      <c r="K1" s="298" t="s">
        <v>3</v>
      </c>
      <c r="L1" s="298" t="s">
        <v>34</v>
      </c>
      <c r="M1" s="298" t="s">
        <v>35</v>
      </c>
    </row>
    <row r="2" spans="1:13" x14ac:dyDescent="0.2">
      <c r="A2" s="119"/>
      <c r="B2" s="119"/>
      <c r="C2" s="119"/>
      <c r="D2" s="119"/>
      <c r="E2" s="120"/>
      <c r="F2" s="113"/>
      <c r="G2" s="262"/>
      <c r="H2" s="179"/>
      <c r="I2" s="233"/>
      <c r="J2" s="119"/>
    </row>
    <row r="3" spans="1:13" x14ac:dyDescent="0.2">
      <c r="A3" s="119"/>
      <c r="B3" s="119"/>
      <c r="C3" s="119"/>
      <c r="D3" s="119"/>
      <c r="E3" s="120"/>
      <c r="F3" s="113"/>
      <c r="G3" s="262"/>
      <c r="H3" s="179"/>
      <c r="I3" s="295"/>
      <c r="J3" s="119"/>
    </row>
    <row r="4" spans="1:13" x14ac:dyDescent="0.2">
      <c r="A4" s="119"/>
      <c r="B4" s="119"/>
      <c r="C4" s="119"/>
      <c r="D4" s="119"/>
      <c r="E4" s="120"/>
      <c r="F4" s="113"/>
      <c r="G4" s="262"/>
      <c r="H4" s="179"/>
      <c r="I4" s="295"/>
      <c r="J4" s="119"/>
    </row>
    <row r="5" spans="1:13" x14ac:dyDescent="0.2">
      <c r="A5" s="390"/>
      <c r="B5" s="390"/>
      <c r="C5" s="390"/>
      <c r="D5" s="390"/>
      <c r="E5" s="390"/>
      <c r="F5" s="390"/>
      <c r="G5" s="390"/>
      <c r="H5" s="391"/>
      <c r="I5" s="392"/>
      <c r="J5" s="390"/>
      <c r="K5" s="390"/>
      <c r="L5" s="391"/>
      <c r="M5" s="390"/>
    </row>
    <row r="6" spans="1:13" x14ac:dyDescent="0.2">
      <c r="A6" s="390"/>
      <c r="B6" s="390"/>
      <c r="C6" s="390"/>
      <c r="D6" s="390"/>
      <c r="E6" s="390"/>
      <c r="F6" s="390"/>
      <c r="G6" s="390"/>
      <c r="H6" s="391"/>
      <c r="I6" s="392"/>
      <c r="J6" s="390"/>
      <c r="K6" s="390"/>
      <c r="L6" s="391"/>
      <c r="M6" s="390"/>
    </row>
    <row r="7" spans="1:13" x14ac:dyDescent="0.2">
      <c r="A7" s="390"/>
      <c r="B7" s="390"/>
      <c r="C7" s="390"/>
      <c r="D7" s="390"/>
      <c r="E7" s="390"/>
      <c r="F7" s="390"/>
      <c r="G7" s="390"/>
      <c r="H7" s="391"/>
      <c r="I7" s="392"/>
      <c r="J7" s="390"/>
      <c r="K7" s="390"/>
      <c r="L7" s="391"/>
      <c r="M7" s="390"/>
    </row>
    <row r="8" spans="1:13" x14ac:dyDescent="0.2">
      <c r="A8" s="119"/>
      <c r="B8" s="119"/>
      <c r="C8" s="119"/>
      <c r="D8" s="119"/>
      <c r="E8" s="120"/>
      <c r="F8" s="113"/>
      <c r="G8" s="262"/>
      <c r="H8" s="179"/>
      <c r="I8" s="295"/>
      <c r="J8" s="119"/>
    </row>
    <row r="9" spans="1:13" x14ac:dyDescent="0.2">
      <c r="A9" s="119"/>
      <c r="B9" s="119"/>
      <c r="C9" s="119"/>
      <c r="D9" s="119"/>
      <c r="E9" s="120"/>
      <c r="F9" s="113"/>
      <c r="G9" s="262"/>
      <c r="H9" s="179"/>
      <c r="I9" s="295"/>
      <c r="J9" s="119"/>
    </row>
    <row r="10" spans="1:13" x14ac:dyDescent="0.2">
      <c r="A10" s="119"/>
      <c r="B10" s="119"/>
      <c r="C10" s="119"/>
      <c r="D10" s="119"/>
      <c r="E10" s="120"/>
      <c r="F10" s="113"/>
      <c r="G10" s="262"/>
      <c r="H10" s="179"/>
      <c r="I10" s="295"/>
      <c r="J10" s="119"/>
    </row>
    <row r="11" spans="1:13" x14ac:dyDescent="0.2">
      <c r="A11" s="119"/>
      <c r="B11" s="119"/>
      <c r="C11" s="119"/>
      <c r="D11" s="119"/>
      <c r="E11" s="120"/>
      <c r="F11" s="113"/>
      <c r="G11" s="262"/>
      <c r="H11" s="179"/>
      <c r="I11" s="295"/>
      <c r="J11" s="119"/>
    </row>
    <row r="12" spans="1:13" x14ac:dyDescent="0.2">
      <c r="A12" s="119"/>
      <c r="B12" s="119"/>
      <c r="C12" s="119"/>
      <c r="D12" s="119"/>
      <c r="E12" s="120"/>
      <c r="F12" s="113"/>
      <c r="G12" s="262"/>
      <c r="H12" s="179"/>
      <c r="I12" s="295"/>
      <c r="J12" s="119"/>
    </row>
    <row r="13" spans="1:13" x14ac:dyDescent="0.2">
      <c r="A13" s="119"/>
      <c r="B13" s="119"/>
      <c r="C13" s="119"/>
      <c r="D13" s="119"/>
      <c r="E13" s="120"/>
      <c r="F13" s="113"/>
      <c r="G13" s="262"/>
      <c r="H13" s="179"/>
      <c r="I13" s="295"/>
      <c r="J13" s="119"/>
    </row>
    <row r="14" spans="1:13" x14ac:dyDescent="0.2">
      <c r="A14" s="119"/>
      <c r="B14" s="119"/>
      <c r="C14" s="119"/>
      <c r="D14" s="119"/>
      <c r="E14" s="120"/>
      <c r="F14" s="113"/>
      <c r="G14" s="262"/>
      <c r="H14" s="179"/>
      <c r="I14" s="295"/>
      <c r="J14" s="119"/>
    </row>
    <row r="15" spans="1:13" x14ac:dyDescent="0.2">
      <c r="A15" s="119"/>
      <c r="B15" s="119"/>
      <c r="C15" s="119"/>
      <c r="D15" s="119"/>
      <c r="E15" s="120"/>
      <c r="F15" s="113"/>
      <c r="G15" s="262"/>
      <c r="H15" s="179"/>
      <c r="I15" s="295"/>
      <c r="J15" s="119"/>
    </row>
    <row r="16" spans="1:13" x14ac:dyDescent="0.2">
      <c r="A16" s="119"/>
      <c r="B16" s="119"/>
      <c r="C16" s="119"/>
      <c r="D16" s="119"/>
      <c r="E16" s="120"/>
      <c r="F16" s="113"/>
      <c r="G16" s="262"/>
      <c r="H16" s="179"/>
      <c r="I16" s="295"/>
      <c r="J16" s="119"/>
    </row>
    <row r="17" spans="1:10" x14ac:dyDescent="0.2">
      <c r="A17" s="119"/>
      <c r="B17" s="119"/>
      <c r="C17" s="119"/>
      <c r="D17" s="119"/>
      <c r="E17" s="120"/>
      <c r="F17" s="113"/>
      <c r="G17" s="262"/>
      <c r="H17" s="179"/>
      <c r="I17" s="295"/>
      <c r="J17" s="119"/>
    </row>
    <row r="18" spans="1:10" x14ac:dyDescent="0.2">
      <c r="A18" s="119"/>
      <c r="B18" s="119"/>
      <c r="C18" s="119"/>
      <c r="D18" s="119"/>
      <c r="E18" s="120"/>
      <c r="F18" s="113"/>
      <c r="G18" s="262"/>
      <c r="H18" s="179"/>
      <c r="I18" s="295"/>
      <c r="J18" s="119"/>
    </row>
    <row r="19" spans="1:10" x14ac:dyDescent="0.2">
      <c r="A19" s="119"/>
      <c r="B19" s="119"/>
      <c r="C19" s="119"/>
      <c r="D19" s="119"/>
      <c r="E19" s="120"/>
      <c r="F19" s="113"/>
      <c r="G19" s="262"/>
      <c r="H19" s="179"/>
      <c r="I19" s="295"/>
      <c r="J19" s="119"/>
    </row>
    <row r="20" spans="1:10" x14ac:dyDescent="0.2">
      <c r="A20" s="119"/>
      <c r="B20" s="119"/>
      <c r="C20" s="119"/>
      <c r="D20" s="119"/>
      <c r="E20" s="120"/>
      <c r="F20" s="113"/>
      <c r="G20" s="262"/>
      <c r="H20" s="179"/>
      <c r="I20" s="295"/>
      <c r="J20" s="119"/>
    </row>
    <row r="21" spans="1:10" x14ac:dyDescent="0.2">
      <c r="A21" s="119"/>
      <c r="B21" s="119"/>
      <c r="C21" s="119"/>
      <c r="D21" s="119"/>
      <c r="E21" s="120"/>
      <c r="F21" s="113"/>
      <c r="G21" s="262"/>
      <c r="H21" s="179"/>
      <c r="I21" s="295"/>
      <c r="J21" s="119"/>
    </row>
    <row r="22" spans="1:10" x14ac:dyDescent="0.2">
      <c r="A22" s="119"/>
      <c r="B22" s="119"/>
      <c r="C22" s="119"/>
      <c r="D22" s="119"/>
      <c r="E22" s="120"/>
      <c r="F22" s="113"/>
      <c r="G22" s="262"/>
      <c r="H22" s="179"/>
      <c r="I22" s="295"/>
      <c r="J22" s="119"/>
    </row>
    <row r="23" spans="1:10" x14ac:dyDescent="0.2">
      <c r="A23" s="119"/>
      <c r="B23" s="119"/>
      <c r="C23" s="119"/>
      <c r="D23" s="119"/>
      <c r="E23" s="120"/>
      <c r="F23" s="113"/>
      <c r="G23" s="262"/>
      <c r="H23" s="179"/>
      <c r="I23" s="295"/>
      <c r="J23" s="119"/>
    </row>
    <row r="24" spans="1:10" x14ac:dyDescent="0.2">
      <c r="A24" s="119"/>
      <c r="B24" s="119"/>
      <c r="C24" s="119"/>
      <c r="D24" s="119"/>
      <c r="E24" s="120"/>
      <c r="F24" s="113"/>
      <c r="G24" s="262"/>
      <c r="H24" s="179"/>
      <c r="I24" s="295"/>
      <c r="J24" s="119"/>
    </row>
    <row r="25" spans="1:10" x14ac:dyDescent="0.2">
      <c r="A25" s="119"/>
      <c r="B25" s="119"/>
      <c r="C25" s="119"/>
      <c r="D25" s="119"/>
      <c r="E25" s="120"/>
      <c r="F25" s="113"/>
      <c r="G25" s="262"/>
      <c r="H25" s="179"/>
      <c r="I25" s="295"/>
      <c r="J25" s="119"/>
    </row>
    <row r="26" spans="1:10" x14ac:dyDescent="0.2">
      <c r="A26" s="119"/>
      <c r="B26" s="119"/>
      <c r="C26" s="119"/>
      <c r="D26" s="119"/>
      <c r="E26" s="120"/>
      <c r="F26" s="113"/>
      <c r="G26" s="262"/>
      <c r="H26" s="179"/>
      <c r="I26" s="295"/>
      <c r="J26" s="119"/>
    </row>
    <row r="27" spans="1:10" x14ac:dyDescent="0.2">
      <c r="A27" s="119"/>
      <c r="B27" s="119"/>
      <c r="C27" s="119"/>
      <c r="D27" s="119"/>
      <c r="E27" s="120"/>
      <c r="F27" s="113"/>
      <c r="G27" s="262"/>
      <c r="H27" s="179"/>
      <c r="I27" s="295"/>
      <c r="J27" s="119"/>
    </row>
    <row r="28" spans="1:10" x14ac:dyDescent="0.2">
      <c r="A28" s="119"/>
      <c r="B28" s="119"/>
      <c r="C28" s="119"/>
      <c r="D28" s="119"/>
      <c r="E28" s="120"/>
      <c r="F28" s="113"/>
      <c r="G28" s="262"/>
      <c r="H28" s="179"/>
      <c r="I28" s="295"/>
      <c r="J28" s="119"/>
    </row>
    <row r="29" spans="1:10" x14ac:dyDescent="0.2">
      <c r="A29" s="119"/>
      <c r="B29" s="119"/>
      <c r="C29" s="119"/>
      <c r="D29" s="119"/>
      <c r="E29" s="120"/>
      <c r="F29" s="113"/>
      <c r="G29" s="262"/>
      <c r="H29" s="179"/>
      <c r="I29" s="295"/>
      <c r="J29" s="119"/>
    </row>
    <row r="30" spans="1:10" x14ac:dyDescent="0.2">
      <c r="A30" s="119"/>
      <c r="B30" s="119"/>
      <c r="C30" s="119"/>
      <c r="D30" s="119"/>
      <c r="E30" s="120"/>
      <c r="F30" s="113"/>
      <c r="G30" s="262"/>
      <c r="H30" s="179"/>
      <c r="I30" s="295"/>
      <c r="J30" s="119"/>
    </row>
    <row r="31" spans="1:10" x14ac:dyDescent="0.2">
      <c r="A31" s="119"/>
      <c r="B31" s="119"/>
      <c r="C31" s="119"/>
      <c r="D31" s="119"/>
      <c r="E31" s="120"/>
      <c r="F31" s="113"/>
      <c r="G31" s="262"/>
      <c r="H31" s="179"/>
      <c r="I31" s="295"/>
      <c r="J31" s="119"/>
    </row>
    <row r="32" spans="1:10" x14ac:dyDescent="0.2">
      <c r="A32" s="119"/>
      <c r="B32" s="119"/>
      <c r="C32" s="119"/>
      <c r="D32" s="119"/>
      <c r="E32" s="120"/>
      <c r="F32" s="113"/>
      <c r="G32" s="262"/>
      <c r="H32" s="179"/>
      <c r="I32" s="295"/>
      <c r="J32" s="119"/>
    </row>
    <row r="33" spans="1:10" x14ac:dyDescent="0.2">
      <c r="A33" s="119"/>
      <c r="B33" s="119"/>
      <c r="C33" s="119"/>
      <c r="D33" s="119"/>
      <c r="E33" s="120"/>
      <c r="F33" s="113"/>
      <c r="G33" s="262"/>
      <c r="H33" s="179"/>
      <c r="I33" s="295"/>
      <c r="J33" s="119"/>
    </row>
    <row r="34" spans="1:10" x14ac:dyDescent="0.2">
      <c r="A34" s="119"/>
      <c r="B34" s="119"/>
      <c r="C34" s="119"/>
      <c r="D34" s="119"/>
      <c r="E34" s="120"/>
      <c r="F34" s="113"/>
      <c r="G34" s="262"/>
      <c r="H34" s="179"/>
      <c r="I34" s="295"/>
      <c r="J34" s="119"/>
    </row>
    <row r="35" spans="1:10" x14ac:dyDescent="0.2">
      <c r="A35" s="119"/>
      <c r="B35" s="119"/>
      <c r="C35" s="119"/>
      <c r="D35" s="119"/>
      <c r="E35" s="120"/>
      <c r="F35" s="113"/>
      <c r="G35" s="262"/>
      <c r="H35" s="179"/>
      <c r="I35" s="295"/>
      <c r="J35" s="119"/>
    </row>
    <row r="36" spans="1:10" x14ac:dyDescent="0.2">
      <c r="A36" s="119"/>
      <c r="B36" s="119"/>
      <c r="C36" s="119"/>
      <c r="D36" s="119"/>
      <c r="E36" s="120"/>
      <c r="F36" s="113"/>
      <c r="G36" s="262"/>
      <c r="H36" s="179"/>
      <c r="I36" s="295"/>
      <c r="J36" s="119"/>
    </row>
    <row r="37" spans="1:10" x14ac:dyDescent="0.2">
      <c r="A37" s="119"/>
      <c r="B37" s="119"/>
      <c r="C37" s="119"/>
      <c r="D37" s="119"/>
      <c r="E37" s="120"/>
      <c r="F37" s="113"/>
      <c r="G37" s="262"/>
      <c r="H37" s="179"/>
      <c r="I37" s="295"/>
      <c r="J37" s="119"/>
    </row>
    <row r="38" spans="1:10" x14ac:dyDescent="0.2">
      <c r="A38" s="119"/>
      <c r="B38" s="119"/>
      <c r="C38" s="119"/>
      <c r="D38" s="119"/>
      <c r="E38" s="120"/>
      <c r="F38" s="113"/>
      <c r="G38" s="262"/>
      <c r="H38" s="179"/>
      <c r="I38" s="295"/>
      <c r="J38" s="119"/>
    </row>
    <row r="39" spans="1:10" x14ac:dyDescent="0.2">
      <c r="A39" s="119"/>
      <c r="B39" s="119"/>
      <c r="C39" s="119"/>
      <c r="D39" s="119"/>
      <c r="E39" s="120"/>
      <c r="F39" s="113"/>
      <c r="G39" s="262"/>
      <c r="H39" s="179"/>
      <c r="I39" s="295"/>
      <c r="J39" s="119"/>
    </row>
    <row r="40" spans="1:10" x14ac:dyDescent="0.2">
      <c r="A40" s="119"/>
      <c r="B40" s="119"/>
      <c r="C40" s="119"/>
      <c r="D40" s="119"/>
      <c r="E40" s="120"/>
      <c r="F40" s="113"/>
      <c r="G40" s="262"/>
      <c r="H40" s="179"/>
      <c r="I40" s="295"/>
      <c r="J40" s="119"/>
    </row>
    <row r="41" spans="1:10" x14ac:dyDescent="0.2">
      <c r="A41" s="119"/>
      <c r="B41" s="119"/>
      <c r="C41" s="119"/>
      <c r="D41" s="119"/>
      <c r="E41" s="120"/>
      <c r="F41" s="113"/>
      <c r="G41" s="262"/>
      <c r="H41" s="179"/>
      <c r="I41" s="295"/>
      <c r="J41" s="119"/>
    </row>
    <row r="42" spans="1:10" x14ac:dyDescent="0.2">
      <c r="A42" s="119"/>
      <c r="B42" s="119"/>
      <c r="C42" s="119"/>
      <c r="D42" s="119"/>
      <c r="E42" s="120"/>
      <c r="F42" s="113"/>
      <c r="G42" s="262"/>
      <c r="H42" s="179"/>
      <c r="I42" s="295"/>
      <c r="J42" s="119"/>
    </row>
    <row r="43" spans="1:10" x14ac:dyDescent="0.2">
      <c r="A43" s="119"/>
      <c r="B43" s="119"/>
      <c r="C43" s="119"/>
      <c r="D43" s="119"/>
      <c r="E43" s="120"/>
      <c r="F43" s="113"/>
      <c r="G43" s="262"/>
      <c r="H43" s="179"/>
      <c r="I43" s="295"/>
      <c r="J43" s="119"/>
    </row>
    <row r="44" spans="1:10" x14ac:dyDescent="0.2">
      <c r="A44" s="119"/>
      <c r="B44" s="119"/>
      <c r="C44" s="119"/>
      <c r="D44" s="119"/>
      <c r="E44" s="120"/>
      <c r="F44" s="113"/>
      <c r="G44" s="262"/>
      <c r="H44" s="179"/>
      <c r="I44" s="295"/>
      <c r="J44" s="119"/>
    </row>
    <row r="45" spans="1:10" x14ac:dyDescent="0.2">
      <c r="A45" s="119"/>
      <c r="B45" s="119"/>
      <c r="C45" s="119"/>
      <c r="D45" s="119"/>
      <c r="E45" s="120"/>
      <c r="F45" s="113"/>
      <c r="G45" s="262"/>
      <c r="H45" s="179"/>
      <c r="I45" s="295"/>
      <c r="J45" s="119"/>
    </row>
    <row r="46" spans="1:10" x14ac:dyDescent="0.2">
      <c r="A46" s="119"/>
      <c r="B46" s="119"/>
      <c r="C46" s="119"/>
      <c r="D46" s="119"/>
      <c r="E46" s="120"/>
      <c r="F46" s="113"/>
      <c r="G46" s="262"/>
      <c r="H46" s="179"/>
      <c r="I46" s="295"/>
      <c r="J46" s="119"/>
    </row>
    <row r="47" spans="1:10" x14ac:dyDescent="0.2">
      <c r="A47" s="119"/>
      <c r="B47" s="119"/>
      <c r="C47" s="119"/>
      <c r="D47" s="119"/>
      <c r="E47" s="120"/>
      <c r="F47" s="113"/>
      <c r="G47" s="262"/>
      <c r="H47" s="179"/>
      <c r="I47" s="295"/>
      <c r="J47" s="119"/>
    </row>
    <row r="48" spans="1:10" x14ac:dyDescent="0.2">
      <c r="A48" s="119"/>
      <c r="B48" s="119"/>
      <c r="C48" s="119"/>
      <c r="D48" s="119"/>
      <c r="E48" s="120"/>
      <c r="F48" s="113"/>
      <c r="G48" s="262"/>
      <c r="H48" s="179"/>
      <c r="I48" s="295"/>
      <c r="J48" s="119"/>
    </row>
    <row r="49" spans="1:10" x14ac:dyDescent="0.2">
      <c r="A49" s="119"/>
      <c r="B49" s="119"/>
      <c r="C49" s="119"/>
      <c r="D49" s="119"/>
      <c r="E49" s="120"/>
      <c r="F49" s="113"/>
      <c r="G49" s="262"/>
      <c r="H49" s="179"/>
      <c r="I49" s="295"/>
      <c r="J49" s="119"/>
    </row>
    <row r="50" spans="1:10" x14ac:dyDescent="0.2">
      <c r="A50" s="119"/>
      <c r="B50" s="119"/>
      <c r="C50" s="119"/>
      <c r="D50" s="119"/>
      <c r="E50" s="120"/>
      <c r="F50" s="113"/>
      <c r="G50" s="262"/>
      <c r="H50" s="179"/>
      <c r="I50" s="295"/>
      <c r="J50" s="119"/>
    </row>
    <row r="51" spans="1:10" x14ac:dyDescent="0.2">
      <c r="A51" s="119"/>
      <c r="B51" s="119"/>
      <c r="C51" s="119"/>
      <c r="D51" s="119"/>
      <c r="E51" s="120"/>
      <c r="F51" s="113"/>
      <c r="G51" s="262"/>
      <c r="H51" s="179"/>
      <c r="I51" s="295"/>
      <c r="J51" s="119"/>
    </row>
    <row r="52" spans="1:10" x14ac:dyDescent="0.2">
      <c r="A52" s="119"/>
      <c r="B52" s="119"/>
      <c r="C52" s="119"/>
      <c r="D52" s="119"/>
      <c r="E52" s="120"/>
      <c r="F52" s="113"/>
      <c r="G52" s="262"/>
      <c r="H52" s="179"/>
      <c r="I52" s="295"/>
      <c r="J52" s="119"/>
    </row>
    <row r="53" spans="1:10" x14ac:dyDescent="0.2">
      <c r="A53" s="119"/>
      <c r="B53" s="119"/>
      <c r="C53" s="119"/>
      <c r="D53" s="119"/>
      <c r="E53" s="120"/>
      <c r="F53" s="113"/>
      <c r="G53" s="262"/>
      <c r="H53" s="179"/>
      <c r="I53" s="295"/>
      <c r="J53" s="119"/>
    </row>
    <row r="54" spans="1:10" x14ac:dyDescent="0.2">
      <c r="A54" s="119"/>
      <c r="B54" s="119"/>
      <c r="C54" s="119"/>
      <c r="D54" s="119"/>
      <c r="E54" s="120"/>
      <c r="F54" s="113"/>
      <c r="G54" s="262"/>
      <c r="H54" s="179"/>
      <c r="I54" s="295"/>
      <c r="J54" s="119"/>
    </row>
    <row r="55" spans="1:10" x14ac:dyDescent="0.2">
      <c r="A55" s="119"/>
      <c r="B55" s="119"/>
      <c r="C55" s="119"/>
      <c r="D55" s="119"/>
      <c r="E55" s="120"/>
      <c r="F55" s="113"/>
      <c r="G55" s="262"/>
      <c r="H55" s="179"/>
      <c r="I55" s="295"/>
      <c r="J55" s="119"/>
    </row>
    <row r="56" spans="1:10" x14ac:dyDescent="0.2">
      <c r="A56" s="119"/>
      <c r="B56" s="119"/>
      <c r="C56" s="119"/>
      <c r="D56" s="119"/>
      <c r="E56" s="120"/>
      <c r="F56" s="113"/>
      <c r="G56" s="262"/>
      <c r="H56" s="179"/>
      <c r="I56" s="295"/>
      <c r="J56" s="119"/>
    </row>
    <row r="57" spans="1:10" x14ac:dyDescent="0.2">
      <c r="A57" s="119"/>
      <c r="B57" s="119"/>
      <c r="C57" s="119"/>
      <c r="D57" s="119"/>
      <c r="E57" s="120"/>
      <c r="F57" s="113"/>
      <c r="G57" s="262"/>
      <c r="H57" s="179"/>
      <c r="I57" s="295"/>
      <c r="J57" s="119"/>
    </row>
    <row r="58" spans="1:10" x14ac:dyDescent="0.2">
      <c r="A58" s="119"/>
      <c r="B58" s="119"/>
      <c r="C58" s="119"/>
      <c r="D58" s="119"/>
      <c r="E58" s="120"/>
      <c r="F58" s="113"/>
      <c r="G58" s="262"/>
      <c r="H58" s="179"/>
      <c r="I58" s="295"/>
      <c r="J58" s="119"/>
    </row>
    <row r="59" spans="1:10" x14ac:dyDescent="0.2">
      <c r="A59" s="119"/>
      <c r="B59" s="119"/>
      <c r="C59" s="119"/>
      <c r="D59" s="119"/>
      <c r="E59" s="120"/>
      <c r="F59" s="113"/>
      <c r="G59" s="262"/>
      <c r="H59" s="179"/>
      <c r="I59" s="295"/>
      <c r="J59" s="119"/>
    </row>
    <row r="60" spans="1:10" x14ac:dyDescent="0.2">
      <c r="A60" s="119"/>
      <c r="B60" s="119"/>
      <c r="C60" s="119"/>
      <c r="D60" s="119"/>
      <c r="E60" s="120"/>
      <c r="F60" s="113"/>
      <c r="G60" s="262"/>
      <c r="H60" s="179"/>
      <c r="I60" s="295"/>
      <c r="J60" s="119"/>
    </row>
    <row r="61" spans="1:10" x14ac:dyDescent="0.2">
      <c r="A61" s="119"/>
      <c r="B61" s="119"/>
      <c r="C61" s="119"/>
      <c r="D61" s="119"/>
      <c r="E61" s="120"/>
      <c r="F61" s="113"/>
      <c r="G61" s="262"/>
      <c r="H61" s="179"/>
      <c r="I61" s="295"/>
      <c r="J61" s="119"/>
    </row>
    <row r="62" spans="1:10" x14ac:dyDescent="0.2">
      <c r="A62" s="119"/>
      <c r="B62" s="119"/>
      <c r="C62" s="119"/>
      <c r="D62" s="119"/>
      <c r="E62" s="120"/>
      <c r="F62" s="113"/>
      <c r="G62" s="262"/>
      <c r="H62" s="179"/>
      <c r="I62" s="295"/>
      <c r="J62" s="119"/>
    </row>
    <row r="63" spans="1:10" x14ac:dyDescent="0.2">
      <c r="A63" s="119"/>
      <c r="B63" s="119"/>
      <c r="C63" s="119"/>
      <c r="D63" s="119"/>
      <c r="E63" s="120"/>
      <c r="F63" s="113"/>
      <c r="G63" s="262"/>
      <c r="H63" s="179"/>
      <c r="I63" s="295"/>
      <c r="J63" s="119"/>
    </row>
    <row r="64" spans="1:10" x14ac:dyDescent="0.2">
      <c r="A64" s="119"/>
      <c r="B64" s="119"/>
      <c r="C64" s="119"/>
      <c r="D64" s="119"/>
      <c r="E64" s="120"/>
      <c r="F64" s="113"/>
      <c r="G64" s="262"/>
      <c r="H64" s="179"/>
      <c r="I64" s="295"/>
      <c r="J64" s="119"/>
    </row>
    <row r="65" spans="1:10" x14ac:dyDescent="0.2">
      <c r="A65" s="119"/>
      <c r="B65" s="119"/>
      <c r="C65" s="119"/>
      <c r="D65" s="119"/>
      <c r="E65" s="120"/>
      <c r="F65" s="113"/>
      <c r="G65" s="262"/>
      <c r="H65" s="179"/>
      <c r="I65" s="295"/>
      <c r="J65" s="119"/>
    </row>
    <row r="66" spans="1:10" x14ac:dyDescent="0.2">
      <c r="A66" s="119"/>
      <c r="B66" s="119"/>
      <c r="C66" s="119"/>
      <c r="D66" s="119"/>
      <c r="E66" s="120"/>
      <c r="F66" s="113"/>
      <c r="G66" s="262"/>
      <c r="H66" s="179"/>
      <c r="I66" s="295"/>
      <c r="J66" s="119"/>
    </row>
    <row r="67" spans="1:10" x14ac:dyDescent="0.2">
      <c r="A67" s="119"/>
      <c r="B67" s="119"/>
      <c r="C67" s="119"/>
      <c r="D67" s="119"/>
      <c r="E67" s="120"/>
      <c r="F67" s="113"/>
      <c r="G67" s="262"/>
      <c r="H67" s="179"/>
      <c r="I67" s="295"/>
      <c r="J67" s="119"/>
    </row>
    <row r="68" spans="1:10" x14ac:dyDescent="0.2">
      <c r="A68" s="119"/>
      <c r="B68" s="119"/>
      <c r="C68" s="119"/>
      <c r="D68" s="119"/>
      <c r="E68" s="120"/>
      <c r="F68" s="113"/>
      <c r="G68" s="262"/>
      <c r="H68" s="179"/>
      <c r="I68" s="295"/>
      <c r="J68" s="119"/>
    </row>
    <row r="69" spans="1:10" x14ac:dyDescent="0.2">
      <c r="A69" s="119"/>
      <c r="B69" s="119"/>
      <c r="C69" s="119"/>
      <c r="D69" s="119"/>
      <c r="E69" s="120"/>
      <c r="F69" s="113"/>
      <c r="G69" s="262"/>
      <c r="H69" s="179"/>
      <c r="I69" s="295"/>
      <c r="J69" s="119"/>
    </row>
    <row r="70" spans="1:10" x14ac:dyDescent="0.2">
      <c r="A70" s="119"/>
      <c r="B70" s="119"/>
      <c r="C70" s="119"/>
      <c r="D70" s="119"/>
      <c r="E70" s="120"/>
      <c r="F70" s="113"/>
      <c r="G70" s="262"/>
      <c r="H70" s="179"/>
      <c r="I70" s="295"/>
      <c r="J70" s="119"/>
    </row>
    <row r="71" spans="1:10" x14ac:dyDescent="0.2">
      <c r="A71" s="119"/>
      <c r="B71" s="119"/>
      <c r="C71" s="119"/>
      <c r="D71" s="119"/>
      <c r="E71" s="120"/>
      <c r="F71" s="113"/>
      <c r="G71" s="262"/>
      <c r="H71" s="179"/>
      <c r="I71" s="295"/>
      <c r="J71" s="119"/>
    </row>
    <row r="72" spans="1:10" x14ac:dyDescent="0.2">
      <c r="A72" s="119"/>
      <c r="B72" s="119"/>
      <c r="C72" s="119"/>
      <c r="D72" s="119"/>
      <c r="E72" s="120"/>
      <c r="F72" s="113"/>
      <c r="G72" s="262"/>
      <c r="H72" s="179"/>
      <c r="I72" s="295"/>
      <c r="J72" s="119"/>
    </row>
    <row r="73" spans="1:10" x14ac:dyDescent="0.2">
      <c r="A73" s="119"/>
      <c r="B73" s="119"/>
      <c r="C73" s="119"/>
      <c r="D73" s="119"/>
      <c r="E73" s="120"/>
      <c r="F73" s="113"/>
      <c r="G73" s="262"/>
      <c r="H73" s="179"/>
      <c r="I73" s="295"/>
      <c r="J73" s="119"/>
    </row>
    <row r="74" spans="1:10" x14ac:dyDescent="0.2">
      <c r="A74" s="119"/>
      <c r="B74" s="119"/>
      <c r="C74" s="119"/>
      <c r="D74" s="119"/>
      <c r="E74" s="120"/>
      <c r="F74" s="113"/>
      <c r="G74" s="262"/>
      <c r="H74" s="179"/>
      <c r="I74" s="295"/>
      <c r="J74" s="119"/>
    </row>
    <row r="75" spans="1:10" x14ac:dyDescent="0.2">
      <c r="A75" s="119"/>
      <c r="B75" s="119"/>
      <c r="C75" s="119"/>
      <c r="D75" s="119"/>
      <c r="E75" s="120"/>
      <c r="F75" s="113"/>
      <c r="G75" s="262"/>
      <c r="H75" s="179"/>
      <c r="I75" s="295"/>
      <c r="J75" s="119"/>
    </row>
    <row r="76" spans="1:10" x14ac:dyDescent="0.2">
      <c r="A76" s="119"/>
      <c r="B76" s="119"/>
      <c r="C76" s="119"/>
      <c r="D76" s="119"/>
      <c r="E76" s="120"/>
      <c r="F76" s="113"/>
      <c r="G76" s="262"/>
      <c r="H76" s="179"/>
      <c r="I76" s="295"/>
      <c r="J76" s="119"/>
    </row>
    <row r="77" spans="1:10" x14ac:dyDescent="0.2">
      <c r="A77" s="119"/>
      <c r="B77" s="119"/>
      <c r="C77" s="119"/>
      <c r="D77" s="119"/>
      <c r="E77" s="120"/>
      <c r="F77" s="113"/>
      <c r="G77" s="262"/>
      <c r="H77" s="179"/>
      <c r="I77" s="295"/>
      <c r="J77" s="119"/>
    </row>
    <row r="78" spans="1:10" x14ac:dyDescent="0.2">
      <c r="A78" s="119"/>
      <c r="B78" s="119"/>
      <c r="C78" s="119"/>
      <c r="D78" s="119"/>
      <c r="E78" s="120"/>
      <c r="F78" s="113"/>
      <c r="G78" s="262"/>
      <c r="H78" s="179"/>
      <c r="I78" s="295"/>
      <c r="J78" s="119"/>
    </row>
    <row r="79" spans="1:10" x14ac:dyDescent="0.2">
      <c r="A79" s="119"/>
      <c r="B79" s="119"/>
      <c r="C79" s="119"/>
      <c r="D79" s="119"/>
      <c r="E79" s="120"/>
      <c r="F79" s="113"/>
      <c r="G79" s="262"/>
      <c r="H79" s="179"/>
      <c r="I79" s="295"/>
      <c r="J79" s="119"/>
    </row>
    <row r="80" spans="1:10" x14ac:dyDescent="0.2">
      <c r="A80" s="119"/>
      <c r="B80" s="119"/>
      <c r="C80" s="119"/>
      <c r="D80" s="119"/>
      <c r="E80" s="120"/>
      <c r="F80" s="113"/>
      <c r="G80" s="262"/>
      <c r="H80" s="179"/>
      <c r="I80" s="295"/>
      <c r="J80" s="119"/>
    </row>
    <row r="81" spans="1:10" x14ac:dyDescent="0.2">
      <c r="A81" s="119"/>
      <c r="B81" s="119"/>
      <c r="C81" s="119"/>
      <c r="D81" s="119"/>
      <c r="E81" s="120"/>
      <c r="F81" s="113"/>
      <c r="G81" s="262"/>
      <c r="H81" s="179"/>
      <c r="I81" s="295"/>
      <c r="J81" s="119"/>
    </row>
    <row r="82" spans="1:10" x14ac:dyDescent="0.2">
      <c r="A82" s="119"/>
      <c r="B82" s="119"/>
      <c r="C82" s="119"/>
      <c r="D82" s="119"/>
      <c r="E82" s="120"/>
      <c r="F82" s="113"/>
      <c r="G82" s="262"/>
      <c r="H82" s="179"/>
      <c r="I82" s="295"/>
      <c r="J82" s="119"/>
    </row>
    <row r="83" spans="1:10" x14ac:dyDescent="0.2">
      <c r="A83" s="119"/>
      <c r="B83" s="119"/>
      <c r="C83" s="119"/>
      <c r="D83" s="119"/>
      <c r="E83" s="120"/>
      <c r="F83" s="113"/>
      <c r="G83" s="262"/>
      <c r="H83" s="179"/>
      <c r="I83" s="295"/>
      <c r="J83" s="119"/>
    </row>
    <row r="84" spans="1:10" x14ac:dyDescent="0.2">
      <c r="A84" s="119"/>
      <c r="B84" s="119"/>
      <c r="C84" s="119"/>
      <c r="D84" s="119"/>
      <c r="E84" s="120"/>
      <c r="F84" s="113"/>
      <c r="G84" s="262"/>
      <c r="H84" s="179"/>
      <c r="I84" s="295"/>
      <c r="J84" s="119"/>
    </row>
    <row r="85" spans="1:10" x14ac:dyDescent="0.2">
      <c r="A85" s="119"/>
      <c r="B85" s="119"/>
      <c r="C85" s="119"/>
      <c r="D85" s="119"/>
      <c r="E85" s="120"/>
      <c r="F85" s="113"/>
      <c r="G85" s="262"/>
      <c r="H85" s="179"/>
      <c r="I85" s="295"/>
      <c r="J85" s="119"/>
    </row>
    <row r="86" spans="1:10" x14ac:dyDescent="0.2">
      <c r="A86" s="119"/>
      <c r="B86" s="119"/>
      <c r="C86" s="119"/>
      <c r="D86" s="119"/>
      <c r="E86" s="120"/>
      <c r="F86" s="113"/>
      <c r="G86" s="262"/>
      <c r="H86" s="179"/>
      <c r="I86" s="295"/>
      <c r="J86" s="119"/>
    </row>
    <row r="87" spans="1:10" x14ac:dyDescent="0.2">
      <c r="A87" s="119"/>
      <c r="B87" s="119"/>
      <c r="C87" s="119"/>
      <c r="D87" s="119"/>
      <c r="E87" s="120"/>
      <c r="F87" s="113"/>
      <c r="G87" s="262"/>
      <c r="H87" s="179"/>
      <c r="I87" s="295"/>
      <c r="J87" s="119"/>
    </row>
    <row r="88" spans="1:10" x14ac:dyDescent="0.2">
      <c r="A88" s="119"/>
      <c r="B88" s="119"/>
      <c r="C88" s="119"/>
      <c r="D88" s="119"/>
      <c r="E88" s="120"/>
      <c r="F88" s="113"/>
      <c r="G88" s="262"/>
      <c r="H88" s="179"/>
      <c r="I88" s="295"/>
      <c r="J88" s="119"/>
    </row>
    <row r="89" spans="1:10" x14ac:dyDescent="0.2">
      <c r="A89" s="119"/>
      <c r="B89" s="119"/>
      <c r="C89" s="119"/>
      <c r="D89" s="119"/>
      <c r="E89" s="120"/>
      <c r="F89" s="113"/>
      <c r="G89" s="262"/>
      <c r="H89" s="179"/>
      <c r="I89" s="295"/>
      <c r="J89" s="119"/>
    </row>
    <row r="90" spans="1:10" x14ac:dyDescent="0.2">
      <c r="A90" s="119"/>
      <c r="B90" s="119"/>
      <c r="C90" s="119"/>
      <c r="D90" s="119"/>
      <c r="E90" s="120"/>
      <c r="F90" s="113"/>
      <c r="G90" s="262"/>
      <c r="H90" s="179"/>
      <c r="I90" s="295"/>
      <c r="J90" s="119"/>
    </row>
    <row r="91" spans="1:10" x14ac:dyDescent="0.2">
      <c r="A91" s="119"/>
      <c r="B91" s="119"/>
      <c r="C91" s="119"/>
      <c r="D91" s="119"/>
      <c r="E91" s="120"/>
      <c r="F91" s="113"/>
      <c r="G91" s="262"/>
      <c r="H91" s="179"/>
      <c r="I91" s="295"/>
      <c r="J91" s="119"/>
    </row>
    <row r="92" spans="1:10" x14ac:dyDescent="0.2">
      <c r="A92" s="119"/>
      <c r="B92" s="119"/>
      <c r="C92" s="119"/>
      <c r="D92" s="119"/>
      <c r="E92" s="120"/>
      <c r="F92" s="113"/>
      <c r="G92" s="262"/>
      <c r="H92" s="179"/>
      <c r="I92" s="295"/>
      <c r="J92" s="119"/>
    </row>
    <row r="93" spans="1:10" x14ac:dyDescent="0.2">
      <c r="A93" s="119"/>
      <c r="B93" s="119"/>
      <c r="C93" s="119"/>
      <c r="D93" s="119"/>
      <c r="E93" s="120"/>
      <c r="F93" s="113"/>
      <c r="G93" s="262"/>
      <c r="H93" s="179"/>
      <c r="I93" s="295"/>
      <c r="J93" s="119"/>
    </row>
    <row r="94" spans="1:10" x14ac:dyDescent="0.2">
      <c r="A94" s="119"/>
      <c r="B94" s="119"/>
      <c r="C94" s="119"/>
      <c r="D94" s="119"/>
      <c r="E94" s="120"/>
      <c r="F94" s="113"/>
      <c r="G94" s="262"/>
      <c r="H94" s="179"/>
      <c r="I94" s="295"/>
      <c r="J94" s="119"/>
    </row>
    <row r="95" spans="1:10" x14ac:dyDescent="0.2">
      <c r="A95" s="119"/>
      <c r="B95" s="119"/>
      <c r="C95" s="119"/>
      <c r="D95" s="119"/>
      <c r="E95" s="120"/>
      <c r="F95" s="113"/>
      <c r="G95" s="262"/>
      <c r="H95" s="179"/>
      <c r="I95" s="295"/>
      <c r="J95" s="119"/>
    </row>
    <row r="96" spans="1:10" x14ac:dyDescent="0.2">
      <c r="A96" s="119"/>
      <c r="B96" s="119"/>
      <c r="C96" s="119"/>
      <c r="D96" s="119"/>
      <c r="E96" s="120"/>
      <c r="F96" s="113"/>
      <c r="G96" s="262"/>
      <c r="H96" s="179"/>
      <c r="I96" s="295"/>
      <c r="J96" s="119"/>
    </row>
    <row r="97" spans="1:10" x14ac:dyDescent="0.2">
      <c r="A97" s="119"/>
      <c r="B97" s="119"/>
      <c r="C97" s="119"/>
      <c r="D97" s="119"/>
      <c r="E97" s="120"/>
      <c r="F97" s="113"/>
      <c r="G97" s="262"/>
      <c r="H97" s="179"/>
      <c r="I97" s="295"/>
      <c r="J97" s="119"/>
    </row>
    <row r="98" spans="1:10" x14ac:dyDescent="0.2">
      <c r="A98" s="119"/>
      <c r="B98" s="119"/>
      <c r="C98" s="119"/>
      <c r="D98" s="119"/>
      <c r="E98" s="120"/>
      <c r="F98" s="113"/>
      <c r="G98" s="262"/>
      <c r="H98" s="179"/>
      <c r="I98" s="295"/>
      <c r="J98" s="119"/>
    </row>
    <row r="99" spans="1:10" x14ac:dyDescent="0.2">
      <c r="A99" s="119"/>
      <c r="B99" s="119"/>
      <c r="C99" s="119"/>
      <c r="D99" s="119"/>
      <c r="E99" s="120"/>
      <c r="F99" s="113"/>
      <c r="G99" s="262"/>
      <c r="H99" s="179"/>
      <c r="I99" s="295"/>
      <c r="J99" s="119"/>
    </row>
    <row r="100" spans="1:10" x14ac:dyDescent="0.2">
      <c r="A100" s="119"/>
      <c r="B100" s="119"/>
      <c r="C100" s="119"/>
      <c r="D100" s="119"/>
      <c r="E100" s="120"/>
      <c r="F100" s="113"/>
      <c r="G100" s="262"/>
      <c r="H100" s="179"/>
      <c r="I100" s="295"/>
      <c r="J100" s="119"/>
    </row>
    <row r="101" spans="1:10" x14ac:dyDescent="0.2">
      <c r="A101" s="119"/>
      <c r="B101" s="119"/>
      <c r="C101" s="119"/>
      <c r="D101" s="119"/>
      <c r="E101" s="120"/>
      <c r="F101" s="113"/>
      <c r="G101" s="262"/>
      <c r="H101" s="179"/>
      <c r="I101" s="295"/>
      <c r="J101" s="119"/>
    </row>
    <row r="102" spans="1:10" x14ac:dyDescent="0.2">
      <c r="A102" s="119"/>
      <c r="B102" s="119"/>
      <c r="C102" s="119"/>
      <c r="D102" s="119"/>
      <c r="E102" s="120"/>
      <c r="F102" s="113"/>
      <c r="G102" s="262"/>
      <c r="H102" s="179"/>
      <c r="I102" s="295"/>
      <c r="J102" s="119"/>
    </row>
    <row r="103" spans="1:10" x14ac:dyDescent="0.2">
      <c r="A103" s="119"/>
      <c r="B103" s="119"/>
      <c r="C103" s="119"/>
      <c r="D103" s="119"/>
      <c r="E103" s="120"/>
      <c r="F103" s="113"/>
      <c r="G103" s="262"/>
      <c r="H103" s="179"/>
      <c r="I103" s="295"/>
      <c r="J103" s="119"/>
    </row>
    <row r="104" spans="1:10" x14ac:dyDescent="0.2">
      <c r="A104" s="119"/>
      <c r="B104" s="119"/>
      <c r="C104" s="119"/>
      <c r="D104" s="119"/>
      <c r="E104" s="120"/>
      <c r="F104" s="113"/>
      <c r="G104" s="262"/>
      <c r="H104" s="179"/>
      <c r="I104" s="295"/>
      <c r="J104" s="119"/>
    </row>
    <row r="105" spans="1:10" x14ac:dyDescent="0.2">
      <c r="A105" s="119"/>
      <c r="B105" s="119"/>
      <c r="C105" s="119"/>
      <c r="D105" s="119"/>
      <c r="E105" s="120"/>
      <c r="F105" s="113"/>
      <c r="G105" s="262"/>
      <c r="H105" s="179"/>
      <c r="I105" s="295"/>
      <c r="J105" s="119"/>
    </row>
    <row r="106" spans="1:10" x14ac:dyDescent="0.2">
      <c r="A106" s="119"/>
      <c r="B106" s="119"/>
      <c r="C106" s="119"/>
      <c r="D106" s="119"/>
      <c r="E106" s="120"/>
      <c r="F106" s="113"/>
      <c r="G106" s="262"/>
      <c r="H106" s="179"/>
      <c r="I106" s="295"/>
      <c r="J106" s="119"/>
    </row>
    <row r="107" spans="1:10" x14ac:dyDescent="0.2">
      <c r="A107" s="119"/>
      <c r="B107" s="119"/>
      <c r="C107" s="119"/>
      <c r="D107" s="119"/>
      <c r="E107" s="120"/>
      <c r="F107" s="113"/>
      <c r="G107" s="262"/>
      <c r="H107" s="179"/>
      <c r="I107" s="295"/>
      <c r="J107" s="119"/>
    </row>
    <row r="108" spans="1:10" x14ac:dyDescent="0.2">
      <c r="A108" s="119"/>
      <c r="B108" s="119"/>
      <c r="C108" s="119"/>
      <c r="D108" s="119"/>
      <c r="E108" s="120"/>
      <c r="F108" s="113"/>
      <c r="G108" s="262"/>
      <c r="H108" s="179"/>
      <c r="I108" s="295"/>
      <c r="J108" s="119"/>
    </row>
    <row r="109" spans="1:10" x14ac:dyDescent="0.2">
      <c r="A109" s="119"/>
      <c r="B109" s="119"/>
      <c r="C109" s="119"/>
      <c r="D109" s="119"/>
      <c r="E109" s="120"/>
      <c r="F109" s="113"/>
      <c r="G109" s="262"/>
      <c r="H109" s="179"/>
      <c r="I109" s="295"/>
      <c r="J109" s="119"/>
    </row>
    <row r="110" spans="1:10" x14ac:dyDescent="0.2">
      <c r="A110" s="119"/>
      <c r="B110" s="119"/>
      <c r="C110" s="119"/>
      <c r="D110" s="119"/>
      <c r="E110" s="120"/>
      <c r="F110" s="113"/>
      <c r="G110" s="262"/>
      <c r="H110" s="179"/>
      <c r="I110" s="295"/>
      <c r="J110" s="119"/>
    </row>
    <row r="111" spans="1:10" x14ac:dyDescent="0.2">
      <c r="A111" s="119"/>
      <c r="B111" s="119"/>
      <c r="C111" s="119"/>
      <c r="D111" s="119"/>
      <c r="E111" s="120"/>
      <c r="F111" s="113"/>
      <c r="G111" s="262"/>
      <c r="H111" s="179"/>
      <c r="I111" s="295"/>
      <c r="J111" s="119"/>
    </row>
    <row r="112" spans="1:10" x14ac:dyDescent="0.2">
      <c r="A112" s="119"/>
      <c r="B112" s="119"/>
      <c r="C112" s="119"/>
      <c r="D112" s="119"/>
      <c r="E112" s="120"/>
      <c r="F112" s="113"/>
      <c r="G112" s="262"/>
      <c r="H112" s="179"/>
      <c r="I112" s="295"/>
      <c r="J112" s="119"/>
    </row>
    <row r="113" spans="1:10" x14ac:dyDescent="0.2">
      <c r="A113" s="119"/>
      <c r="B113" s="119"/>
      <c r="C113" s="119"/>
      <c r="D113" s="119"/>
      <c r="E113" s="120"/>
      <c r="F113" s="113"/>
      <c r="G113" s="262"/>
      <c r="H113" s="179"/>
      <c r="I113" s="295"/>
      <c r="J113" s="119"/>
    </row>
    <row r="114" spans="1:10" x14ac:dyDescent="0.2">
      <c r="A114" s="119"/>
      <c r="B114" s="119"/>
      <c r="C114" s="119"/>
      <c r="D114" s="119"/>
      <c r="E114" s="120"/>
      <c r="F114" s="113"/>
      <c r="G114" s="262"/>
      <c r="H114" s="179"/>
      <c r="I114" s="295"/>
      <c r="J114" s="119"/>
    </row>
    <row r="115" spans="1:10" x14ac:dyDescent="0.2">
      <c r="A115" s="119"/>
      <c r="B115" s="119"/>
      <c r="C115" s="119"/>
      <c r="D115" s="119"/>
      <c r="E115" s="120"/>
      <c r="F115" s="113"/>
      <c r="G115" s="262"/>
      <c r="H115" s="179"/>
      <c r="I115" s="295"/>
      <c r="J115" s="119"/>
    </row>
    <row r="116" spans="1:10" x14ac:dyDescent="0.2">
      <c r="A116" s="119"/>
      <c r="B116" s="119"/>
      <c r="C116" s="119"/>
      <c r="D116" s="119"/>
      <c r="E116" s="120"/>
      <c r="F116" s="113"/>
      <c r="G116" s="262"/>
      <c r="H116" s="179"/>
      <c r="I116" s="295"/>
      <c r="J116" s="119"/>
    </row>
    <row r="117" spans="1:10" x14ac:dyDescent="0.2">
      <c r="A117" s="119"/>
      <c r="B117" s="119"/>
      <c r="C117" s="119"/>
      <c r="D117" s="119"/>
      <c r="E117" s="120"/>
      <c r="F117" s="113"/>
      <c r="G117" s="262"/>
      <c r="H117" s="179"/>
      <c r="I117" s="295"/>
      <c r="J117" s="119"/>
    </row>
    <row r="118" spans="1:10" x14ac:dyDescent="0.2">
      <c r="A118" s="119"/>
      <c r="B118" s="119"/>
      <c r="C118" s="119"/>
      <c r="D118" s="119"/>
      <c r="E118" s="120"/>
      <c r="F118" s="113"/>
      <c r="G118" s="262"/>
      <c r="H118" s="179"/>
      <c r="I118" s="295"/>
      <c r="J118" s="119"/>
    </row>
    <row r="119" spans="1:10" x14ac:dyDescent="0.2">
      <c r="A119" s="119"/>
      <c r="B119" s="119"/>
      <c r="C119" s="119"/>
      <c r="D119" s="119"/>
      <c r="E119" s="120"/>
      <c r="F119" s="113"/>
      <c r="G119" s="262"/>
      <c r="H119" s="179"/>
      <c r="I119" s="295"/>
      <c r="J119" s="119"/>
    </row>
    <row r="120" spans="1:10" x14ac:dyDescent="0.2">
      <c r="A120" s="119"/>
      <c r="B120" s="119"/>
      <c r="C120" s="119"/>
      <c r="D120" s="119"/>
      <c r="E120" s="120"/>
      <c r="F120" s="113"/>
      <c r="G120" s="262"/>
      <c r="H120" s="179"/>
      <c r="I120" s="295"/>
      <c r="J120" s="119"/>
    </row>
    <row r="121" spans="1:10" x14ac:dyDescent="0.2">
      <c r="A121" s="119"/>
      <c r="B121" s="119"/>
      <c r="C121" s="119"/>
      <c r="D121" s="119"/>
      <c r="E121" s="120"/>
      <c r="F121" s="113"/>
      <c r="G121" s="262"/>
      <c r="H121" s="179"/>
      <c r="I121" s="295"/>
      <c r="J121" s="119"/>
    </row>
    <row r="122" spans="1:10" x14ac:dyDescent="0.2">
      <c r="A122" s="119"/>
      <c r="B122" s="119"/>
      <c r="C122" s="119"/>
      <c r="D122" s="119"/>
      <c r="E122" s="120"/>
      <c r="F122" s="113"/>
      <c r="G122" s="262"/>
      <c r="H122" s="179"/>
      <c r="I122" s="295"/>
      <c r="J122" s="119"/>
    </row>
    <row r="123" spans="1:10" x14ac:dyDescent="0.2">
      <c r="A123" s="119"/>
      <c r="B123" s="119"/>
      <c r="C123" s="119"/>
      <c r="D123" s="119"/>
      <c r="E123" s="120"/>
      <c r="F123" s="113"/>
      <c r="G123" s="262"/>
      <c r="H123" s="179"/>
      <c r="I123" s="295"/>
      <c r="J123" s="119"/>
    </row>
    <row r="124" spans="1:10" x14ac:dyDescent="0.2">
      <c r="A124" s="119"/>
      <c r="B124" s="119"/>
      <c r="C124" s="119"/>
      <c r="D124" s="119"/>
      <c r="E124" s="120"/>
      <c r="F124" s="113"/>
      <c r="G124" s="262"/>
      <c r="H124" s="179"/>
      <c r="I124" s="295"/>
      <c r="J124" s="119"/>
    </row>
    <row r="125" spans="1:10" x14ac:dyDescent="0.2">
      <c r="A125" s="119"/>
      <c r="B125" s="119"/>
      <c r="C125" s="119"/>
      <c r="D125" s="119"/>
      <c r="E125" s="120"/>
      <c r="F125" s="113"/>
      <c r="G125" s="262"/>
      <c r="H125" s="179"/>
      <c r="I125" s="295"/>
      <c r="J125" s="119"/>
    </row>
    <row r="126" spans="1:10" x14ac:dyDescent="0.2">
      <c r="A126" s="119"/>
      <c r="B126" s="119"/>
      <c r="C126" s="119"/>
      <c r="D126" s="119"/>
      <c r="E126" s="120"/>
      <c r="F126" s="113"/>
      <c r="G126" s="262"/>
      <c r="H126" s="179"/>
      <c r="I126" s="295"/>
      <c r="J126" s="119"/>
    </row>
    <row r="127" spans="1:10" x14ac:dyDescent="0.2">
      <c r="A127" s="119"/>
      <c r="B127" s="119"/>
      <c r="C127" s="119"/>
      <c r="D127" s="119"/>
      <c r="E127" s="120"/>
      <c r="F127" s="113"/>
      <c r="G127" s="262"/>
      <c r="H127" s="179"/>
      <c r="I127" s="295"/>
      <c r="J127" s="119"/>
    </row>
    <row r="128" spans="1:10" x14ac:dyDescent="0.2">
      <c r="A128" s="119"/>
      <c r="B128" s="119"/>
      <c r="C128" s="119"/>
      <c r="D128" s="119"/>
      <c r="E128" s="120"/>
      <c r="F128" s="113"/>
      <c r="G128" s="262"/>
      <c r="H128" s="179"/>
      <c r="I128" s="295"/>
      <c r="J128" s="119"/>
    </row>
    <row r="129" spans="1:10" x14ac:dyDescent="0.2">
      <c r="A129" s="119"/>
      <c r="B129" s="119"/>
      <c r="C129" s="119"/>
      <c r="D129" s="119"/>
      <c r="E129" s="120"/>
      <c r="F129" s="113"/>
      <c r="G129" s="262"/>
      <c r="H129" s="179"/>
      <c r="I129" s="295"/>
      <c r="J129" s="119"/>
    </row>
    <row r="130" spans="1:10" x14ac:dyDescent="0.2">
      <c r="A130" s="119"/>
      <c r="B130" s="119"/>
      <c r="C130" s="119"/>
      <c r="D130" s="119"/>
      <c r="E130" s="120"/>
      <c r="F130" s="113"/>
      <c r="G130" s="262"/>
      <c r="H130" s="179"/>
      <c r="I130" s="295"/>
      <c r="J130" s="119"/>
    </row>
    <row r="131" spans="1:10" x14ac:dyDescent="0.2">
      <c r="A131" s="119"/>
      <c r="B131" s="119"/>
      <c r="C131" s="119"/>
      <c r="D131" s="119"/>
      <c r="E131" s="120"/>
      <c r="F131" s="113"/>
      <c r="G131" s="262"/>
      <c r="H131" s="179"/>
      <c r="I131" s="295"/>
      <c r="J131" s="119"/>
    </row>
    <row r="132" spans="1:10" x14ac:dyDescent="0.2">
      <c r="A132" s="119"/>
      <c r="B132" s="119"/>
      <c r="C132" s="119"/>
      <c r="D132" s="119"/>
      <c r="E132" s="120"/>
      <c r="F132" s="113"/>
      <c r="G132" s="262"/>
      <c r="H132" s="179"/>
      <c r="I132" s="295"/>
      <c r="J132" s="119"/>
    </row>
    <row r="133" spans="1:10" x14ac:dyDescent="0.2">
      <c r="A133" s="119"/>
      <c r="B133" s="119"/>
      <c r="C133" s="119"/>
      <c r="D133" s="119"/>
      <c r="E133" s="120"/>
      <c r="F133" s="113"/>
      <c r="G133" s="262"/>
      <c r="H133" s="179"/>
      <c r="I133" s="295"/>
      <c r="J133" s="119"/>
    </row>
    <row r="134" spans="1:10" x14ac:dyDescent="0.2">
      <c r="A134" s="119"/>
      <c r="B134" s="119"/>
      <c r="C134" s="119"/>
      <c r="D134" s="119"/>
      <c r="E134" s="120"/>
      <c r="F134" s="113"/>
      <c r="G134" s="262"/>
      <c r="H134" s="179"/>
      <c r="I134" s="295"/>
      <c r="J134" s="119"/>
    </row>
    <row r="135" spans="1:10" x14ac:dyDescent="0.2">
      <c r="A135" s="119"/>
      <c r="B135" s="119"/>
      <c r="C135" s="119"/>
      <c r="D135" s="119"/>
      <c r="E135" s="120"/>
      <c r="F135" s="113"/>
      <c r="G135" s="262"/>
      <c r="H135" s="179"/>
      <c r="I135" s="295"/>
      <c r="J135" s="119"/>
    </row>
    <row r="136" spans="1:10" x14ac:dyDescent="0.2">
      <c r="A136" s="119"/>
      <c r="B136" s="119"/>
      <c r="C136" s="119"/>
      <c r="D136" s="119"/>
      <c r="E136" s="120"/>
      <c r="F136" s="113"/>
      <c r="G136" s="262"/>
      <c r="H136" s="179"/>
      <c r="I136" s="295"/>
      <c r="J136" s="119"/>
    </row>
    <row r="137" spans="1:10" x14ac:dyDescent="0.2">
      <c r="A137" s="119"/>
      <c r="B137" s="119"/>
      <c r="C137" s="119"/>
      <c r="D137" s="119"/>
      <c r="E137" s="120"/>
      <c r="F137" s="113"/>
      <c r="G137" s="262"/>
      <c r="H137" s="179"/>
      <c r="I137" s="295"/>
      <c r="J137" s="119"/>
    </row>
    <row r="138" spans="1:10" x14ac:dyDescent="0.2">
      <c r="A138" s="119"/>
      <c r="B138" s="119"/>
      <c r="C138" s="119"/>
      <c r="D138" s="119"/>
      <c r="E138" s="120"/>
      <c r="F138" s="113"/>
      <c r="G138" s="262"/>
      <c r="H138" s="179"/>
      <c r="I138" s="295"/>
      <c r="J138" s="119"/>
    </row>
    <row r="139" spans="1:10" x14ac:dyDescent="0.2">
      <c r="A139" s="119"/>
      <c r="B139" s="119"/>
      <c r="C139" s="119"/>
      <c r="D139" s="119"/>
      <c r="E139" s="120"/>
      <c r="F139" s="113"/>
      <c r="G139" s="262"/>
      <c r="H139" s="179"/>
      <c r="I139" s="295"/>
      <c r="J139" s="119"/>
    </row>
    <row r="140" spans="1:10" x14ac:dyDescent="0.2">
      <c r="A140" s="119"/>
      <c r="B140" s="119"/>
      <c r="C140" s="119"/>
      <c r="D140" s="119"/>
      <c r="E140" s="120"/>
      <c r="F140" s="113"/>
      <c r="G140" s="262"/>
      <c r="H140" s="179"/>
      <c r="I140" s="295"/>
      <c r="J140" s="119"/>
    </row>
    <row r="141" spans="1:10" x14ac:dyDescent="0.2">
      <c r="A141" s="119"/>
      <c r="B141" s="119"/>
      <c r="C141" s="119"/>
      <c r="D141" s="119"/>
      <c r="E141" s="120"/>
      <c r="F141" s="113"/>
      <c r="G141" s="262"/>
      <c r="H141" s="179"/>
      <c r="I141" s="295"/>
      <c r="J141" s="119"/>
    </row>
    <row r="142" spans="1:10" x14ac:dyDescent="0.2">
      <c r="A142" s="119"/>
      <c r="B142" s="119"/>
      <c r="C142" s="119"/>
      <c r="D142" s="119"/>
      <c r="E142" s="120"/>
      <c r="F142" s="113"/>
      <c r="G142" s="262"/>
      <c r="H142" s="179"/>
      <c r="I142" s="295"/>
      <c r="J142" s="119"/>
    </row>
    <row r="143" spans="1:10" x14ac:dyDescent="0.2">
      <c r="A143" s="119"/>
      <c r="B143" s="119"/>
      <c r="C143" s="119"/>
      <c r="D143" s="119"/>
      <c r="E143" s="120"/>
      <c r="F143" s="113"/>
      <c r="G143" s="262"/>
      <c r="H143" s="179"/>
      <c r="I143" s="295"/>
      <c r="J143" s="119"/>
    </row>
    <row r="144" spans="1:10" x14ac:dyDescent="0.2">
      <c r="A144" s="119"/>
      <c r="B144" s="119"/>
      <c r="C144" s="119"/>
      <c r="D144" s="119"/>
      <c r="E144" s="120"/>
      <c r="F144" s="113"/>
      <c r="G144" s="262"/>
      <c r="H144" s="179"/>
      <c r="I144" s="295"/>
      <c r="J144" s="119"/>
    </row>
    <row r="145" spans="1:10" x14ac:dyDescent="0.2">
      <c r="A145" s="119"/>
      <c r="B145" s="119"/>
      <c r="C145" s="119"/>
      <c r="D145" s="119"/>
      <c r="E145" s="120"/>
      <c r="F145" s="113"/>
      <c r="G145" s="262"/>
      <c r="H145" s="179"/>
      <c r="I145" s="295"/>
      <c r="J145" s="119"/>
    </row>
    <row r="146" spans="1:10" x14ac:dyDescent="0.2">
      <c r="A146" s="119"/>
      <c r="B146" s="119"/>
      <c r="C146" s="119"/>
      <c r="D146" s="119"/>
      <c r="E146" s="120"/>
      <c r="F146" s="113"/>
      <c r="G146" s="262"/>
      <c r="H146" s="179"/>
      <c r="I146" s="295"/>
      <c r="J146" s="119"/>
    </row>
    <row r="147" spans="1:10" x14ac:dyDescent="0.2">
      <c r="A147" s="119"/>
      <c r="B147" s="119"/>
      <c r="C147" s="119"/>
      <c r="D147" s="119"/>
      <c r="E147" s="120"/>
      <c r="F147" s="113"/>
      <c r="G147" s="262"/>
      <c r="H147" s="179"/>
      <c r="I147" s="295"/>
      <c r="J147" s="119"/>
    </row>
    <row r="148" spans="1:10" x14ac:dyDescent="0.2">
      <c r="A148" s="119"/>
      <c r="B148" s="119"/>
      <c r="C148" s="119"/>
      <c r="D148" s="119"/>
      <c r="E148" s="120"/>
      <c r="F148" s="113"/>
      <c r="G148" s="262"/>
      <c r="H148" s="179"/>
      <c r="I148" s="295"/>
      <c r="J148" s="119"/>
    </row>
    <row r="149" spans="1:10" x14ac:dyDescent="0.2">
      <c r="A149" s="119"/>
      <c r="B149" s="119"/>
      <c r="C149" s="119"/>
      <c r="D149" s="119"/>
      <c r="E149" s="120"/>
      <c r="F149" s="113"/>
      <c r="G149" s="262"/>
      <c r="H149" s="179"/>
      <c r="I149" s="295"/>
      <c r="J149" s="119"/>
    </row>
    <row r="150" spans="1:10" x14ac:dyDescent="0.2">
      <c r="A150" s="119"/>
      <c r="B150" s="119"/>
      <c r="C150" s="119"/>
      <c r="D150" s="119"/>
      <c r="E150" s="120"/>
      <c r="F150" s="113"/>
      <c r="G150" s="262"/>
      <c r="H150" s="179"/>
      <c r="I150" s="295"/>
      <c r="J150" s="119"/>
    </row>
    <row r="151" spans="1:10" x14ac:dyDescent="0.2">
      <c r="A151" s="119"/>
      <c r="B151" s="119"/>
      <c r="C151" s="119"/>
      <c r="D151" s="119"/>
      <c r="E151" s="120"/>
      <c r="F151" s="113"/>
      <c r="G151" s="262"/>
      <c r="H151" s="179"/>
      <c r="I151" s="295"/>
      <c r="J151" s="119"/>
    </row>
    <row r="152" spans="1:10" x14ac:dyDescent="0.2">
      <c r="A152" s="119"/>
      <c r="B152" s="119"/>
      <c r="C152" s="119"/>
      <c r="D152" s="119"/>
      <c r="E152" s="120"/>
      <c r="F152" s="113"/>
      <c r="G152" s="262"/>
      <c r="H152" s="179"/>
      <c r="I152" s="295"/>
      <c r="J152" s="119"/>
    </row>
    <row r="153" spans="1:10" x14ac:dyDescent="0.2">
      <c r="A153" s="119"/>
      <c r="B153" s="119"/>
      <c r="C153" s="119"/>
      <c r="D153" s="119"/>
      <c r="E153" s="120"/>
      <c r="F153" s="113"/>
      <c r="G153" s="262"/>
      <c r="H153" s="179"/>
      <c r="I153" s="295"/>
      <c r="J153" s="119"/>
    </row>
    <row r="154" spans="1:10" x14ac:dyDescent="0.2">
      <c r="A154" s="119"/>
      <c r="B154" s="119"/>
      <c r="C154" s="119"/>
      <c r="D154" s="119"/>
      <c r="E154" s="120"/>
      <c r="F154" s="113"/>
      <c r="G154" s="262"/>
      <c r="H154" s="179"/>
      <c r="I154" s="295"/>
      <c r="J154" s="119"/>
    </row>
    <row r="155" spans="1:10" x14ac:dyDescent="0.2">
      <c r="A155" s="119"/>
      <c r="B155" s="119"/>
      <c r="C155" s="119"/>
      <c r="D155" s="119"/>
      <c r="E155" s="120"/>
      <c r="F155" s="113"/>
      <c r="G155" s="262"/>
      <c r="H155" s="179"/>
      <c r="I155" s="295"/>
      <c r="J155" s="119"/>
    </row>
    <row r="156" spans="1:10" x14ac:dyDescent="0.2">
      <c r="A156" s="119"/>
      <c r="B156" s="119"/>
      <c r="C156" s="119"/>
      <c r="D156" s="119"/>
      <c r="E156" s="120"/>
      <c r="F156" s="113"/>
      <c r="G156" s="262"/>
      <c r="H156" s="179"/>
      <c r="I156" s="295"/>
      <c r="J156" s="119"/>
    </row>
    <row r="157" spans="1:10" x14ac:dyDescent="0.2">
      <c r="A157" s="119"/>
      <c r="B157" s="119"/>
      <c r="C157" s="119"/>
      <c r="D157" s="119"/>
      <c r="E157" s="120"/>
      <c r="F157" s="113"/>
      <c r="G157" s="262"/>
      <c r="H157" s="179"/>
      <c r="I157" s="295"/>
      <c r="J157" s="119"/>
    </row>
    <row r="158" spans="1:10" x14ac:dyDescent="0.2">
      <c r="A158" s="119"/>
      <c r="B158" s="119"/>
      <c r="C158" s="119"/>
      <c r="D158" s="119"/>
      <c r="E158" s="120"/>
      <c r="F158" s="113"/>
      <c r="G158" s="262"/>
      <c r="H158" s="179"/>
      <c r="I158" s="295"/>
      <c r="J158" s="119"/>
    </row>
    <row r="159" spans="1:10" x14ac:dyDescent="0.2">
      <c r="A159" s="119"/>
      <c r="B159" s="119"/>
      <c r="C159" s="119"/>
      <c r="D159" s="119"/>
      <c r="E159" s="120"/>
      <c r="F159" s="113"/>
      <c r="G159" s="262"/>
      <c r="H159" s="179"/>
      <c r="I159" s="295"/>
      <c r="J159" s="119"/>
    </row>
    <row r="160" spans="1:10" x14ac:dyDescent="0.2">
      <c r="A160" s="119"/>
      <c r="B160" s="119"/>
      <c r="C160" s="119"/>
      <c r="D160" s="119"/>
      <c r="E160" s="120"/>
      <c r="F160" s="113"/>
      <c r="G160" s="262"/>
      <c r="H160" s="179"/>
      <c r="I160" s="295"/>
      <c r="J160" s="119"/>
    </row>
    <row r="161" spans="1:10" x14ac:dyDescent="0.2">
      <c r="A161" s="119"/>
      <c r="B161" s="119"/>
      <c r="C161" s="119"/>
      <c r="D161" s="119"/>
      <c r="E161" s="120"/>
      <c r="F161" s="113"/>
      <c r="G161" s="262"/>
      <c r="H161" s="179"/>
      <c r="I161" s="295"/>
      <c r="J161" s="119"/>
    </row>
    <row r="162" spans="1:10" x14ac:dyDescent="0.2">
      <c r="A162" s="119"/>
      <c r="B162" s="119"/>
      <c r="C162" s="119"/>
      <c r="D162" s="119"/>
      <c r="E162" s="120"/>
      <c r="F162" s="113"/>
      <c r="G162" s="262"/>
      <c r="H162" s="179"/>
      <c r="I162" s="295"/>
      <c r="J162" s="119"/>
    </row>
    <row r="163" spans="1:10" x14ac:dyDescent="0.2">
      <c r="A163" s="119"/>
      <c r="B163" s="119"/>
      <c r="C163" s="119"/>
      <c r="D163" s="119"/>
      <c r="E163" s="120"/>
      <c r="F163" s="113"/>
      <c r="G163" s="262"/>
      <c r="H163" s="179"/>
      <c r="I163" s="295"/>
      <c r="J163" s="119"/>
    </row>
    <row r="164" spans="1:10" x14ac:dyDescent="0.2">
      <c r="A164" s="119"/>
      <c r="B164" s="119"/>
      <c r="C164" s="119"/>
      <c r="D164" s="119"/>
      <c r="E164" s="120"/>
      <c r="F164" s="113"/>
      <c r="G164" s="262"/>
      <c r="H164" s="179"/>
      <c r="I164" s="295"/>
      <c r="J164" s="119"/>
    </row>
    <row r="165" spans="1:10" x14ac:dyDescent="0.2">
      <c r="A165" s="119"/>
      <c r="B165" s="119"/>
      <c r="C165" s="119"/>
      <c r="D165" s="119"/>
      <c r="E165" s="120"/>
      <c r="F165" s="113"/>
      <c r="G165" s="262"/>
      <c r="H165" s="179"/>
      <c r="I165" s="295"/>
      <c r="J165" s="119"/>
    </row>
    <row r="166" spans="1:10" x14ac:dyDescent="0.2">
      <c r="A166" s="119"/>
      <c r="B166" s="119"/>
      <c r="C166" s="119"/>
      <c r="D166" s="119"/>
      <c r="E166" s="120"/>
      <c r="F166" s="113"/>
      <c r="G166" s="262"/>
      <c r="H166" s="179"/>
      <c r="I166" s="295"/>
      <c r="J166" s="119"/>
    </row>
    <row r="167" spans="1:10" x14ac:dyDescent="0.2">
      <c r="A167" s="119"/>
      <c r="B167" s="119"/>
      <c r="C167" s="119"/>
      <c r="D167" s="119"/>
      <c r="E167" s="120"/>
      <c r="F167" s="113"/>
      <c r="G167" s="262"/>
      <c r="H167" s="179"/>
      <c r="I167" s="295"/>
      <c r="J167" s="119"/>
    </row>
    <row r="168" spans="1:10" x14ac:dyDescent="0.2">
      <c r="A168" s="119"/>
      <c r="B168" s="119"/>
      <c r="C168" s="119"/>
      <c r="D168" s="119"/>
      <c r="E168" s="120"/>
      <c r="F168" s="113"/>
      <c r="G168" s="262"/>
      <c r="H168" s="179"/>
      <c r="I168" s="295"/>
      <c r="J168" s="119"/>
    </row>
    <row r="169" spans="1:10" x14ac:dyDescent="0.2">
      <c r="A169" s="119"/>
      <c r="B169" s="119"/>
      <c r="C169" s="119"/>
      <c r="D169" s="119"/>
      <c r="E169" s="120"/>
      <c r="F169" s="113"/>
      <c r="G169" s="262"/>
      <c r="H169" s="179"/>
      <c r="I169" s="295"/>
      <c r="J169" s="119"/>
    </row>
    <row r="170" spans="1:10" x14ac:dyDescent="0.2">
      <c r="A170" s="119"/>
      <c r="B170" s="119"/>
      <c r="C170" s="119"/>
      <c r="D170" s="119"/>
      <c r="E170" s="120"/>
      <c r="F170" s="113"/>
      <c r="G170" s="262"/>
      <c r="H170" s="179"/>
      <c r="I170" s="295"/>
      <c r="J170" s="119"/>
    </row>
    <row r="171" spans="1:10" x14ac:dyDescent="0.2">
      <c r="A171" s="119"/>
      <c r="B171" s="119"/>
      <c r="C171" s="119"/>
      <c r="D171" s="119"/>
      <c r="E171" s="120"/>
      <c r="F171" s="113"/>
      <c r="G171" s="262"/>
      <c r="H171" s="179"/>
      <c r="I171" s="295"/>
      <c r="J171" s="119"/>
    </row>
    <row r="172" spans="1:10" x14ac:dyDescent="0.2">
      <c r="A172" s="119"/>
      <c r="B172" s="119"/>
      <c r="C172" s="119"/>
      <c r="D172" s="119"/>
      <c r="E172" s="120"/>
      <c r="F172" s="113"/>
      <c r="G172" s="262"/>
      <c r="H172" s="179"/>
      <c r="I172" s="295"/>
      <c r="J172" s="119"/>
    </row>
    <row r="173" spans="1:10" x14ac:dyDescent="0.2">
      <c r="A173" s="119"/>
      <c r="B173" s="119"/>
      <c r="C173" s="119"/>
      <c r="D173" s="119"/>
      <c r="E173" s="120"/>
      <c r="F173" s="113"/>
      <c r="G173" s="262"/>
      <c r="H173" s="179"/>
      <c r="I173" s="295"/>
      <c r="J173" s="119"/>
    </row>
    <row r="174" spans="1:10" x14ac:dyDescent="0.2">
      <c r="A174" s="119"/>
      <c r="B174" s="119"/>
      <c r="C174" s="119"/>
      <c r="D174" s="119"/>
      <c r="E174" s="120"/>
      <c r="F174" s="113"/>
      <c r="G174" s="262"/>
      <c r="H174" s="179"/>
      <c r="I174" s="295"/>
      <c r="J174" s="119"/>
    </row>
    <row r="175" spans="1:10" x14ac:dyDescent="0.2">
      <c r="A175" s="119"/>
      <c r="B175" s="119"/>
      <c r="C175" s="119"/>
      <c r="D175" s="119"/>
      <c r="E175" s="120"/>
      <c r="F175" s="113"/>
      <c r="G175" s="262"/>
      <c r="H175" s="179"/>
      <c r="I175" s="295"/>
      <c r="J175" s="119"/>
    </row>
    <row r="176" spans="1:10" x14ac:dyDescent="0.2">
      <c r="A176" s="119"/>
      <c r="B176" s="119"/>
      <c r="C176" s="119"/>
      <c r="D176" s="119"/>
      <c r="E176" s="120"/>
      <c r="F176" s="113"/>
      <c r="G176" s="262"/>
      <c r="H176" s="179"/>
      <c r="I176" s="295"/>
      <c r="J176" s="119"/>
    </row>
    <row r="177" spans="1:10" x14ac:dyDescent="0.2">
      <c r="A177" s="119"/>
      <c r="B177" s="119"/>
      <c r="C177" s="119"/>
      <c r="D177" s="119"/>
      <c r="E177" s="120"/>
      <c r="F177" s="113"/>
      <c r="G177" s="262"/>
      <c r="H177" s="179"/>
      <c r="I177" s="295"/>
      <c r="J177" s="119"/>
    </row>
    <row r="178" spans="1:10" x14ac:dyDescent="0.2">
      <c r="A178" s="119"/>
      <c r="B178" s="119"/>
      <c r="C178" s="119"/>
      <c r="D178" s="119"/>
      <c r="E178" s="120"/>
      <c r="F178" s="113"/>
      <c r="G178" s="262"/>
      <c r="H178" s="179"/>
      <c r="I178" s="295"/>
      <c r="J178" s="119"/>
    </row>
    <row r="179" spans="1:10" x14ac:dyDescent="0.2">
      <c r="A179" s="119"/>
      <c r="B179" s="119"/>
      <c r="C179" s="119"/>
      <c r="D179" s="119"/>
      <c r="E179" s="120"/>
      <c r="F179" s="113"/>
      <c r="G179" s="262"/>
      <c r="H179" s="179"/>
      <c r="I179" s="295"/>
      <c r="J179" s="119"/>
    </row>
    <row r="180" spans="1:10" x14ac:dyDescent="0.2">
      <c r="A180" s="119"/>
      <c r="B180" s="119"/>
      <c r="C180" s="119"/>
      <c r="D180" s="119"/>
      <c r="E180" s="120"/>
      <c r="F180" s="113"/>
      <c r="G180" s="262"/>
      <c r="H180" s="179"/>
      <c r="I180" s="295"/>
      <c r="J180" s="119"/>
    </row>
    <row r="181" spans="1:10" x14ac:dyDescent="0.2">
      <c r="A181" s="119"/>
      <c r="B181" s="119"/>
      <c r="C181" s="119"/>
      <c r="D181" s="119"/>
      <c r="E181" s="120"/>
      <c r="F181" s="113"/>
      <c r="G181" s="262"/>
      <c r="H181" s="179"/>
      <c r="I181" s="295"/>
      <c r="J181" s="119"/>
    </row>
    <row r="182" spans="1:10" x14ac:dyDescent="0.2">
      <c r="A182" s="119"/>
      <c r="B182" s="119"/>
      <c r="C182" s="119"/>
      <c r="D182" s="119"/>
      <c r="E182" s="120"/>
      <c r="F182" s="113"/>
      <c r="G182" s="262"/>
      <c r="H182" s="179"/>
      <c r="I182" s="295"/>
      <c r="J182" s="119"/>
    </row>
    <row r="183" spans="1:10" x14ac:dyDescent="0.2">
      <c r="A183" s="119"/>
      <c r="B183" s="119"/>
      <c r="C183" s="119"/>
      <c r="D183" s="119"/>
      <c r="E183" s="120"/>
      <c r="F183" s="113"/>
      <c r="G183" s="262"/>
      <c r="H183" s="179"/>
      <c r="I183" s="295"/>
      <c r="J183" s="119"/>
    </row>
    <row r="184" spans="1:10" x14ac:dyDescent="0.2">
      <c r="A184" s="119"/>
      <c r="B184" s="119"/>
      <c r="C184" s="119"/>
      <c r="D184" s="119"/>
      <c r="E184" s="120"/>
      <c r="F184" s="113"/>
      <c r="G184" s="262"/>
      <c r="H184" s="179"/>
      <c r="I184" s="295"/>
      <c r="J184" s="119"/>
    </row>
    <row r="185" spans="1:10" x14ac:dyDescent="0.2">
      <c r="A185" s="119"/>
      <c r="B185" s="119"/>
      <c r="C185" s="119"/>
      <c r="D185" s="119"/>
      <c r="E185" s="120"/>
      <c r="F185" s="113"/>
      <c r="G185" s="262"/>
      <c r="H185" s="179"/>
      <c r="I185" s="295"/>
      <c r="J185" s="119"/>
    </row>
    <row r="186" spans="1:10" x14ac:dyDescent="0.2">
      <c r="A186" s="119"/>
      <c r="B186" s="119"/>
      <c r="C186" s="119"/>
      <c r="D186" s="119"/>
      <c r="E186" s="120"/>
      <c r="F186" s="113"/>
      <c r="G186" s="262"/>
      <c r="H186" s="179"/>
      <c r="I186" s="295"/>
      <c r="J186" s="119"/>
    </row>
    <row r="187" spans="1:10" x14ac:dyDescent="0.2">
      <c r="A187" s="119"/>
      <c r="B187" s="119"/>
      <c r="C187" s="119"/>
      <c r="D187" s="119"/>
      <c r="E187" s="120"/>
      <c r="F187" s="113"/>
      <c r="G187" s="262"/>
      <c r="H187" s="179"/>
      <c r="I187" s="295"/>
      <c r="J187" s="119"/>
    </row>
    <row r="188" spans="1:10" x14ac:dyDescent="0.2">
      <c r="A188" s="119"/>
      <c r="B188" s="119"/>
      <c r="C188" s="119"/>
      <c r="D188" s="119"/>
      <c r="E188" s="120"/>
      <c r="F188" s="113"/>
      <c r="G188" s="262"/>
      <c r="H188" s="179"/>
      <c r="I188" s="295"/>
      <c r="J188" s="119"/>
    </row>
    <row r="189" spans="1:10" x14ac:dyDescent="0.2">
      <c r="A189" s="119"/>
      <c r="B189" s="119"/>
      <c r="C189" s="119"/>
      <c r="D189" s="119"/>
      <c r="E189" s="120"/>
      <c r="F189" s="113"/>
      <c r="G189" s="262"/>
      <c r="H189" s="179"/>
      <c r="I189" s="295"/>
      <c r="J189" s="119"/>
    </row>
    <row r="190" spans="1:10" x14ac:dyDescent="0.2">
      <c r="A190" s="119"/>
      <c r="B190" s="119"/>
      <c r="C190" s="119"/>
      <c r="D190" s="119"/>
      <c r="E190" s="120"/>
      <c r="F190" s="113"/>
      <c r="G190" s="262"/>
      <c r="H190" s="179"/>
      <c r="I190" s="295"/>
      <c r="J190" s="119"/>
    </row>
    <row r="191" spans="1:10" x14ac:dyDescent="0.2">
      <c r="A191" s="119"/>
      <c r="B191" s="119"/>
      <c r="C191" s="119"/>
      <c r="D191" s="119"/>
      <c r="E191" s="120"/>
      <c r="F191" s="113"/>
      <c r="G191" s="262"/>
      <c r="H191" s="179"/>
      <c r="I191" s="295"/>
      <c r="J191" s="119"/>
    </row>
    <row r="192" spans="1:10" x14ac:dyDescent="0.2">
      <c r="A192" s="119"/>
      <c r="B192" s="119"/>
      <c r="C192" s="119"/>
      <c r="D192" s="119"/>
      <c r="E192" s="120"/>
      <c r="F192" s="113"/>
      <c r="G192" s="262"/>
      <c r="H192" s="179"/>
      <c r="I192" s="295"/>
      <c r="J192" s="119"/>
    </row>
    <row r="193" spans="1:10" x14ac:dyDescent="0.2">
      <c r="A193" s="119"/>
      <c r="B193" s="119"/>
      <c r="C193" s="119"/>
      <c r="D193" s="119"/>
      <c r="E193" s="120"/>
      <c r="F193" s="113"/>
      <c r="G193" s="262"/>
      <c r="H193" s="179"/>
      <c r="I193" s="295"/>
      <c r="J193" s="119"/>
    </row>
    <row r="194" spans="1:10" x14ac:dyDescent="0.2">
      <c r="A194" s="119"/>
      <c r="B194" s="119"/>
      <c r="C194" s="119"/>
      <c r="D194" s="119"/>
      <c r="E194" s="120"/>
      <c r="F194" s="113"/>
      <c r="G194" s="262"/>
      <c r="H194" s="179"/>
      <c r="I194" s="295"/>
      <c r="J194" s="119"/>
    </row>
    <row r="195" spans="1:10" x14ac:dyDescent="0.2">
      <c r="A195" s="119"/>
      <c r="B195" s="119"/>
      <c r="C195" s="119"/>
      <c r="D195" s="119"/>
      <c r="E195" s="120"/>
      <c r="F195" s="113"/>
      <c r="G195" s="262"/>
      <c r="H195" s="179"/>
      <c r="I195" s="295"/>
      <c r="J195" s="119"/>
    </row>
    <row r="196" spans="1:10" x14ac:dyDescent="0.2">
      <c r="A196" s="119"/>
      <c r="B196" s="119"/>
      <c r="C196" s="119"/>
      <c r="D196" s="119"/>
      <c r="E196" s="120"/>
      <c r="F196" s="113"/>
      <c r="G196" s="262"/>
      <c r="H196" s="179"/>
      <c r="I196" s="295"/>
      <c r="J196" s="119"/>
    </row>
    <row r="197" spans="1:10" x14ac:dyDescent="0.2">
      <c r="A197" s="119"/>
      <c r="B197" s="119"/>
      <c r="C197" s="119"/>
      <c r="D197" s="119"/>
      <c r="E197" s="120"/>
      <c r="F197" s="113"/>
      <c r="G197" s="262"/>
      <c r="H197" s="179"/>
      <c r="I197" s="295"/>
      <c r="J197" s="119"/>
    </row>
    <row r="198" spans="1:10" x14ac:dyDescent="0.2">
      <c r="A198" s="119"/>
      <c r="B198" s="119"/>
      <c r="C198" s="119"/>
      <c r="D198" s="119"/>
      <c r="E198" s="120"/>
      <c r="F198" s="113"/>
      <c r="G198" s="262"/>
      <c r="H198" s="179"/>
      <c r="I198" s="295"/>
      <c r="J198" s="119"/>
    </row>
    <row r="199" spans="1:10" x14ac:dyDescent="0.2">
      <c r="A199" s="119"/>
      <c r="B199" s="119"/>
      <c r="C199" s="119"/>
      <c r="D199" s="119"/>
      <c r="E199" s="120"/>
      <c r="F199" s="113"/>
      <c r="G199" s="262"/>
      <c r="H199" s="179"/>
      <c r="I199" s="295"/>
      <c r="J199" s="119"/>
    </row>
    <row r="200" spans="1:10" x14ac:dyDescent="0.2">
      <c r="A200" s="119"/>
      <c r="B200" s="119"/>
      <c r="C200" s="119"/>
      <c r="D200" s="119"/>
      <c r="E200" s="120"/>
      <c r="F200" s="113"/>
      <c r="G200" s="262"/>
      <c r="H200" s="179"/>
      <c r="I200" s="295"/>
      <c r="J200" s="119"/>
    </row>
    <row r="201" spans="1:10" x14ac:dyDescent="0.2">
      <c r="A201" s="119"/>
      <c r="B201" s="119"/>
      <c r="C201" s="119"/>
      <c r="D201" s="119"/>
      <c r="E201" s="120"/>
      <c r="F201" s="113"/>
      <c r="G201" s="262"/>
      <c r="H201" s="179"/>
      <c r="I201" s="295"/>
      <c r="J201" s="119"/>
    </row>
    <row r="202" spans="1:10" x14ac:dyDescent="0.2">
      <c r="A202" s="119"/>
      <c r="B202" s="119"/>
      <c r="C202" s="119"/>
      <c r="D202" s="119"/>
      <c r="E202" s="120"/>
      <c r="F202" s="113"/>
      <c r="G202" s="262"/>
      <c r="H202" s="179"/>
      <c r="I202" s="295"/>
      <c r="J202" s="119"/>
    </row>
    <row r="203" spans="1:10" x14ac:dyDescent="0.2">
      <c r="A203" s="119"/>
      <c r="B203" s="119"/>
      <c r="C203" s="119"/>
      <c r="D203" s="119"/>
      <c r="E203" s="120"/>
      <c r="F203" s="113"/>
      <c r="G203" s="262"/>
      <c r="H203" s="179"/>
      <c r="I203" s="295"/>
      <c r="J203" s="119"/>
    </row>
    <row r="204" spans="1:10" x14ac:dyDescent="0.2">
      <c r="A204" s="119"/>
      <c r="B204" s="119"/>
      <c r="C204" s="119"/>
      <c r="D204" s="119"/>
      <c r="E204" s="120"/>
      <c r="F204" s="113"/>
      <c r="G204" s="262"/>
      <c r="H204" s="179"/>
      <c r="I204" s="295"/>
      <c r="J204" s="119"/>
    </row>
    <row r="205" spans="1:10" x14ac:dyDescent="0.2">
      <c r="A205" s="119"/>
      <c r="B205" s="119"/>
      <c r="C205" s="119"/>
      <c r="D205" s="119"/>
      <c r="E205" s="120"/>
      <c r="F205" s="113"/>
      <c r="G205" s="262"/>
      <c r="H205" s="179"/>
      <c r="I205" s="295"/>
      <c r="J205" s="119"/>
    </row>
    <row r="206" spans="1:10" x14ac:dyDescent="0.2">
      <c r="A206" s="119"/>
      <c r="B206" s="119"/>
      <c r="C206" s="119"/>
      <c r="D206" s="119"/>
      <c r="E206" s="120"/>
      <c r="F206" s="113"/>
      <c r="G206" s="262"/>
      <c r="H206" s="179"/>
      <c r="I206" s="295"/>
      <c r="J206" s="119"/>
    </row>
    <row r="207" spans="1:10" x14ac:dyDescent="0.2">
      <c r="A207" s="119"/>
      <c r="B207" s="119"/>
      <c r="C207" s="119"/>
      <c r="D207" s="119"/>
      <c r="E207" s="120"/>
      <c r="F207" s="113"/>
      <c r="G207" s="262"/>
      <c r="H207" s="179"/>
      <c r="I207" s="295"/>
      <c r="J207" s="119"/>
    </row>
    <row r="208" spans="1:10" x14ac:dyDescent="0.2">
      <c r="A208" s="119"/>
      <c r="B208" s="119"/>
      <c r="C208" s="119"/>
      <c r="D208" s="119"/>
      <c r="E208" s="120"/>
      <c r="F208" s="113"/>
      <c r="G208" s="262"/>
      <c r="H208" s="179"/>
      <c r="I208" s="295"/>
      <c r="J208" s="119"/>
    </row>
    <row r="209" spans="1:10" x14ac:dyDescent="0.2">
      <c r="A209" s="119"/>
      <c r="B209" s="119"/>
      <c r="C209" s="119"/>
      <c r="D209" s="119"/>
      <c r="E209" s="120"/>
      <c r="F209" s="113"/>
      <c r="G209" s="262"/>
      <c r="H209" s="179"/>
      <c r="I209" s="295"/>
      <c r="J209" s="119"/>
    </row>
    <row r="210" spans="1:10" x14ac:dyDescent="0.2">
      <c r="A210" s="119"/>
      <c r="B210" s="119"/>
      <c r="C210" s="119"/>
      <c r="D210" s="119"/>
      <c r="E210" s="120"/>
      <c r="F210" s="113"/>
      <c r="G210" s="262"/>
      <c r="H210" s="179"/>
      <c r="I210" s="295"/>
      <c r="J210" s="119"/>
    </row>
    <row r="211" spans="1:10" x14ac:dyDescent="0.2">
      <c r="A211" s="119"/>
      <c r="B211" s="119"/>
      <c r="C211" s="119"/>
      <c r="D211" s="119"/>
      <c r="E211" s="120"/>
      <c r="F211" s="113"/>
      <c r="G211" s="262"/>
      <c r="H211" s="179"/>
      <c r="I211" s="295"/>
      <c r="J211" s="119"/>
    </row>
    <row r="212" spans="1:10" x14ac:dyDescent="0.2">
      <c r="A212" s="119"/>
      <c r="B212" s="119"/>
      <c r="C212" s="119"/>
      <c r="D212" s="119"/>
      <c r="E212" s="120"/>
      <c r="F212" s="113"/>
      <c r="G212" s="262"/>
      <c r="H212" s="179"/>
      <c r="I212" s="295"/>
      <c r="J212" s="119"/>
    </row>
    <row r="213" spans="1:10" x14ac:dyDescent="0.2">
      <c r="A213" s="119"/>
      <c r="B213" s="119"/>
      <c r="C213" s="119"/>
      <c r="D213" s="119"/>
      <c r="E213" s="120"/>
      <c r="F213" s="113"/>
      <c r="G213" s="262"/>
      <c r="H213" s="179"/>
      <c r="I213" s="295"/>
      <c r="J213" s="119"/>
    </row>
    <row r="214" spans="1:10" x14ac:dyDescent="0.2">
      <c r="A214" s="119"/>
      <c r="B214" s="119"/>
      <c r="C214" s="119"/>
      <c r="D214" s="119"/>
      <c r="E214" s="120"/>
      <c r="F214" s="113"/>
      <c r="G214" s="262"/>
      <c r="H214" s="179"/>
      <c r="I214" s="295"/>
      <c r="J214" s="119"/>
    </row>
    <row r="215" spans="1:10" x14ac:dyDescent="0.2">
      <c r="A215" s="119"/>
      <c r="B215" s="119"/>
      <c r="C215" s="119"/>
      <c r="D215" s="119"/>
      <c r="E215" s="120"/>
      <c r="F215" s="113"/>
      <c r="G215" s="262"/>
      <c r="H215" s="179"/>
      <c r="I215" s="295"/>
      <c r="J215" s="119"/>
    </row>
    <row r="216" spans="1:10" x14ac:dyDescent="0.2">
      <c r="A216" s="119"/>
      <c r="B216" s="119"/>
      <c r="C216" s="119"/>
      <c r="D216" s="119"/>
      <c r="E216" s="120"/>
      <c r="F216" s="113"/>
      <c r="G216" s="262"/>
      <c r="H216" s="179"/>
      <c r="I216" s="295"/>
      <c r="J216" s="119"/>
    </row>
    <row r="217" spans="1:10" x14ac:dyDescent="0.2">
      <c r="A217" s="119"/>
      <c r="B217" s="119"/>
      <c r="C217" s="119"/>
      <c r="D217" s="119"/>
      <c r="E217" s="120"/>
      <c r="F217" s="113"/>
      <c r="G217" s="262"/>
      <c r="H217" s="179"/>
      <c r="I217" s="295"/>
      <c r="J217" s="119"/>
    </row>
    <row r="218" spans="1:10" x14ac:dyDescent="0.2">
      <c r="A218" s="119"/>
      <c r="B218" s="119"/>
      <c r="C218" s="119"/>
      <c r="D218" s="119"/>
      <c r="E218" s="120"/>
      <c r="F218" s="113"/>
      <c r="G218" s="262"/>
      <c r="H218" s="179"/>
      <c r="I218" s="295"/>
      <c r="J218" s="119"/>
    </row>
    <row r="219" spans="1:10" x14ac:dyDescent="0.2">
      <c r="A219" s="119"/>
      <c r="B219" s="119"/>
      <c r="C219" s="119"/>
      <c r="D219" s="119"/>
      <c r="E219" s="120"/>
      <c r="F219" s="113"/>
      <c r="G219" s="262"/>
      <c r="H219" s="179"/>
      <c r="I219" s="295"/>
      <c r="J219" s="119"/>
    </row>
    <row r="220" spans="1:10" x14ac:dyDescent="0.2">
      <c r="A220" s="119"/>
      <c r="B220" s="119"/>
      <c r="C220" s="119"/>
      <c r="D220" s="119"/>
      <c r="E220" s="120"/>
      <c r="F220" s="113"/>
      <c r="G220" s="262"/>
      <c r="H220" s="179"/>
      <c r="I220" s="295"/>
      <c r="J220" s="119"/>
    </row>
    <row r="221" spans="1:10" x14ac:dyDescent="0.2">
      <c r="A221" s="119"/>
      <c r="B221" s="119"/>
      <c r="C221" s="119"/>
      <c r="D221" s="119"/>
      <c r="E221" s="120"/>
      <c r="F221" s="113"/>
      <c r="G221" s="262"/>
      <c r="H221" s="179"/>
      <c r="I221" s="295"/>
      <c r="J221" s="119"/>
    </row>
    <row r="222" spans="1:10" x14ac:dyDescent="0.2">
      <c r="A222" s="119"/>
      <c r="B222" s="119"/>
      <c r="C222" s="119"/>
      <c r="D222" s="119"/>
      <c r="E222" s="120"/>
      <c r="F222" s="113"/>
      <c r="G222" s="262"/>
      <c r="H222" s="179"/>
      <c r="I222" s="295"/>
      <c r="J222" s="119"/>
    </row>
    <row r="223" spans="1:10" x14ac:dyDescent="0.2">
      <c r="A223" s="119"/>
      <c r="B223" s="119"/>
      <c r="C223" s="119"/>
      <c r="D223" s="119"/>
      <c r="E223" s="120"/>
      <c r="F223" s="113"/>
      <c r="G223" s="262"/>
      <c r="H223" s="179"/>
      <c r="I223" s="295"/>
      <c r="J223" s="119"/>
    </row>
    <row r="224" spans="1:10" x14ac:dyDescent="0.2">
      <c r="A224" s="119"/>
      <c r="B224" s="119"/>
      <c r="C224" s="119"/>
      <c r="D224" s="119"/>
      <c r="E224" s="120"/>
      <c r="F224" s="113"/>
      <c r="G224" s="262"/>
      <c r="H224" s="179"/>
      <c r="I224" s="295"/>
      <c r="J224" s="119"/>
    </row>
    <row r="225" spans="1:10" x14ac:dyDescent="0.2">
      <c r="A225" s="119"/>
      <c r="B225" s="119"/>
      <c r="C225" s="119"/>
      <c r="D225" s="119"/>
      <c r="E225" s="120"/>
      <c r="F225" s="113"/>
      <c r="G225" s="262"/>
      <c r="H225" s="179"/>
      <c r="I225" s="295"/>
      <c r="J225" s="119"/>
    </row>
    <row r="226" spans="1:10" x14ac:dyDescent="0.2">
      <c r="A226" s="119"/>
      <c r="B226" s="119"/>
      <c r="C226" s="119"/>
      <c r="D226" s="119"/>
      <c r="E226" s="120"/>
      <c r="F226" s="113"/>
      <c r="G226" s="262"/>
      <c r="H226" s="179"/>
      <c r="I226" s="295"/>
      <c r="J226" s="119"/>
    </row>
    <row r="227" spans="1:10" x14ac:dyDescent="0.2">
      <c r="A227" s="119"/>
      <c r="B227" s="119"/>
      <c r="C227" s="119"/>
      <c r="D227" s="119"/>
      <c r="E227" s="120"/>
      <c r="F227" s="113"/>
      <c r="G227" s="262"/>
      <c r="H227" s="179"/>
      <c r="I227" s="295"/>
      <c r="J227" s="119"/>
    </row>
    <row r="228" spans="1:10" x14ac:dyDescent="0.2">
      <c r="A228" s="119"/>
      <c r="B228" s="119"/>
      <c r="C228" s="119"/>
      <c r="D228" s="119"/>
      <c r="E228" s="120"/>
      <c r="F228" s="113"/>
      <c r="G228" s="262"/>
      <c r="H228" s="179"/>
      <c r="I228" s="295"/>
      <c r="J228" s="119"/>
    </row>
    <row r="229" spans="1:10" x14ac:dyDescent="0.2">
      <c r="A229" s="119"/>
      <c r="B229" s="119"/>
      <c r="C229" s="119"/>
      <c r="D229" s="119"/>
      <c r="E229" s="120"/>
      <c r="F229" s="113"/>
      <c r="G229" s="262"/>
      <c r="H229" s="179"/>
      <c r="I229" s="295"/>
      <c r="J229" s="119"/>
    </row>
    <row r="230" spans="1:10" x14ac:dyDescent="0.2">
      <c r="A230" s="119"/>
      <c r="B230" s="119"/>
      <c r="C230" s="119"/>
      <c r="D230" s="119"/>
      <c r="E230" s="120"/>
      <c r="F230" s="113"/>
      <c r="G230" s="262"/>
      <c r="H230" s="179"/>
      <c r="I230" s="295"/>
      <c r="J230" s="119"/>
    </row>
    <row r="231" spans="1:10" x14ac:dyDescent="0.2">
      <c r="A231" s="119"/>
      <c r="B231" s="119"/>
      <c r="C231" s="119"/>
      <c r="D231" s="119"/>
      <c r="E231" s="120"/>
      <c r="F231" s="113"/>
      <c r="G231" s="262"/>
      <c r="H231" s="179"/>
      <c r="I231" s="295"/>
      <c r="J231" s="119"/>
    </row>
    <row r="232" spans="1:10" x14ac:dyDescent="0.2">
      <c r="A232" s="119"/>
      <c r="B232" s="119"/>
      <c r="C232" s="119"/>
      <c r="D232" s="119"/>
      <c r="E232" s="120"/>
      <c r="F232" s="113"/>
      <c r="G232" s="262"/>
      <c r="H232" s="179"/>
      <c r="I232" s="295"/>
      <c r="J232" s="119"/>
    </row>
    <row r="233" spans="1:10" x14ac:dyDescent="0.2">
      <c r="A233" s="119"/>
      <c r="B233" s="119"/>
      <c r="C233" s="119"/>
      <c r="D233" s="119"/>
      <c r="E233" s="120"/>
      <c r="F233" s="113"/>
      <c r="G233" s="262"/>
      <c r="H233" s="179"/>
      <c r="I233" s="295"/>
      <c r="J233" s="119"/>
    </row>
    <row r="234" spans="1:10" x14ac:dyDescent="0.2">
      <c r="A234" s="119"/>
      <c r="B234" s="119"/>
      <c r="C234" s="119"/>
      <c r="D234" s="119"/>
      <c r="E234" s="120"/>
      <c r="F234" s="113"/>
      <c r="G234" s="262"/>
      <c r="H234" s="179"/>
      <c r="I234" s="295"/>
      <c r="J234" s="119"/>
    </row>
    <row r="235" spans="1:10" x14ac:dyDescent="0.2">
      <c r="A235" s="119"/>
      <c r="B235" s="119"/>
      <c r="C235" s="119"/>
      <c r="D235" s="119"/>
      <c r="E235" s="120"/>
      <c r="F235" s="113"/>
      <c r="G235" s="262"/>
      <c r="H235" s="179"/>
      <c r="I235" s="295"/>
      <c r="J235" s="119"/>
    </row>
    <row r="236" spans="1:10" x14ac:dyDescent="0.2">
      <c r="A236" s="119"/>
      <c r="B236" s="119"/>
      <c r="C236" s="119"/>
      <c r="D236" s="119"/>
      <c r="E236" s="120"/>
      <c r="F236" s="113"/>
      <c r="G236" s="262"/>
      <c r="H236" s="179"/>
      <c r="I236" s="295"/>
      <c r="J236" s="119"/>
    </row>
    <row r="237" spans="1:10" x14ac:dyDescent="0.2">
      <c r="A237" s="119"/>
      <c r="B237" s="119"/>
      <c r="C237" s="119"/>
      <c r="D237" s="119"/>
      <c r="E237" s="120"/>
      <c r="F237" s="113"/>
      <c r="G237" s="262"/>
      <c r="H237" s="179"/>
      <c r="I237" s="295"/>
      <c r="J237" s="119"/>
    </row>
    <row r="238" spans="1:10" x14ac:dyDescent="0.2">
      <c r="A238" s="119"/>
      <c r="B238" s="119"/>
      <c r="C238" s="119"/>
      <c r="D238" s="119"/>
      <c r="E238" s="120"/>
      <c r="F238" s="113"/>
      <c r="G238" s="262"/>
      <c r="H238" s="179"/>
      <c r="I238" s="295"/>
      <c r="J238" s="119"/>
    </row>
    <row r="239" spans="1:10" x14ac:dyDescent="0.2">
      <c r="A239" s="119"/>
      <c r="B239" s="119"/>
      <c r="C239" s="119"/>
      <c r="D239" s="119"/>
      <c r="E239" s="120"/>
      <c r="F239" s="113"/>
      <c r="G239" s="262"/>
      <c r="H239" s="179"/>
      <c r="I239" s="295"/>
      <c r="J239" s="119"/>
    </row>
    <row r="240" spans="1:10" x14ac:dyDescent="0.2">
      <c r="A240" s="119"/>
      <c r="B240" s="119"/>
      <c r="C240" s="119"/>
      <c r="D240" s="119"/>
      <c r="E240" s="120"/>
      <c r="F240" s="113"/>
      <c r="G240" s="262"/>
      <c r="H240" s="179"/>
      <c r="I240" s="295"/>
      <c r="J240" s="119"/>
    </row>
    <row r="241" spans="1:10" x14ac:dyDescent="0.2">
      <c r="A241" s="119"/>
      <c r="B241" s="119"/>
      <c r="C241" s="119"/>
      <c r="D241" s="119"/>
      <c r="E241" s="120"/>
      <c r="F241" s="113"/>
      <c r="G241" s="262"/>
      <c r="H241" s="179"/>
      <c r="I241" s="295"/>
      <c r="J241" s="119"/>
    </row>
    <row r="242" spans="1:10" x14ac:dyDescent="0.2">
      <c r="A242" s="119"/>
      <c r="B242" s="119"/>
      <c r="C242" s="119"/>
      <c r="D242" s="119"/>
      <c r="E242" s="120"/>
      <c r="F242" s="113"/>
      <c r="G242" s="262"/>
      <c r="H242" s="179"/>
      <c r="I242" s="295"/>
      <c r="J242" s="119"/>
    </row>
    <row r="243" spans="1:10" x14ac:dyDescent="0.2">
      <c r="A243" s="119"/>
      <c r="B243" s="119"/>
      <c r="C243" s="119"/>
      <c r="D243" s="119"/>
      <c r="E243" s="120"/>
      <c r="F243" s="113"/>
      <c r="G243" s="262"/>
      <c r="H243" s="179"/>
      <c r="I243" s="295"/>
      <c r="J243" s="119"/>
    </row>
    <row r="244" spans="1:10" x14ac:dyDescent="0.2">
      <c r="A244" s="119"/>
      <c r="B244" s="119"/>
      <c r="C244" s="119"/>
      <c r="D244" s="119"/>
      <c r="E244" s="120"/>
      <c r="F244" s="113"/>
      <c r="G244" s="262"/>
      <c r="H244" s="179"/>
      <c r="I244" s="295"/>
      <c r="J244" s="119"/>
    </row>
    <row r="245" spans="1:10" x14ac:dyDescent="0.2">
      <c r="A245" s="119"/>
      <c r="B245" s="119"/>
      <c r="C245" s="119"/>
      <c r="D245" s="119"/>
      <c r="E245" s="120"/>
      <c r="F245" s="113"/>
      <c r="G245" s="262"/>
      <c r="H245" s="179"/>
      <c r="I245" s="295"/>
      <c r="J245" s="119"/>
    </row>
    <row r="246" spans="1:10" x14ac:dyDescent="0.2">
      <c r="A246" s="119"/>
      <c r="B246" s="119"/>
      <c r="C246" s="119"/>
      <c r="D246" s="119"/>
      <c r="E246" s="120"/>
      <c r="F246" s="113"/>
      <c r="G246" s="262"/>
      <c r="H246" s="179"/>
      <c r="I246" s="295"/>
      <c r="J246" s="119"/>
    </row>
    <row r="247" spans="1:10" x14ac:dyDescent="0.2">
      <c r="A247" s="119"/>
      <c r="B247" s="119"/>
      <c r="C247" s="119"/>
      <c r="D247" s="119"/>
      <c r="E247" s="120"/>
      <c r="F247" s="113"/>
      <c r="G247" s="262"/>
      <c r="H247" s="179"/>
      <c r="I247" s="295"/>
      <c r="J247" s="119"/>
    </row>
    <row r="248" spans="1:10" x14ac:dyDescent="0.2">
      <c r="A248" s="119"/>
      <c r="B248" s="119"/>
      <c r="C248" s="119"/>
      <c r="D248" s="119"/>
      <c r="E248" s="120"/>
      <c r="F248" s="113"/>
      <c r="G248" s="262"/>
      <c r="H248" s="179"/>
      <c r="I248" s="295"/>
      <c r="J248" s="119"/>
    </row>
    <row r="249" spans="1:10" x14ac:dyDescent="0.2">
      <c r="A249" s="119"/>
      <c r="B249" s="119"/>
      <c r="C249" s="119"/>
      <c r="D249" s="119"/>
      <c r="E249" s="120"/>
      <c r="F249" s="113"/>
      <c r="G249" s="262"/>
      <c r="H249" s="179"/>
      <c r="I249" s="295"/>
      <c r="J249" s="119"/>
    </row>
    <row r="250" spans="1:10" x14ac:dyDescent="0.2">
      <c r="A250" s="119"/>
      <c r="B250" s="119"/>
      <c r="C250" s="119"/>
      <c r="D250" s="119"/>
      <c r="E250" s="120"/>
      <c r="F250" s="113"/>
      <c r="G250" s="262"/>
      <c r="H250" s="179"/>
      <c r="I250" s="295"/>
      <c r="J250" s="119"/>
    </row>
    <row r="251" spans="1:10" x14ac:dyDescent="0.2">
      <c r="A251" s="119"/>
      <c r="B251" s="119"/>
      <c r="C251" s="119"/>
      <c r="D251" s="119"/>
      <c r="E251" s="120"/>
      <c r="F251" s="113"/>
      <c r="G251" s="262"/>
      <c r="H251" s="179"/>
      <c r="I251" s="295"/>
      <c r="J251" s="119"/>
    </row>
    <row r="252" spans="1:10" x14ac:dyDescent="0.2">
      <c r="A252" s="119"/>
      <c r="B252" s="119"/>
      <c r="C252" s="119"/>
      <c r="D252" s="119"/>
      <c r="E252" s="120"/>
      <c r="F252" s="113"/>
      <c r="G252" s="262"/>
      <c r="H252" s="179"/>
      <c r="I252" s="295"/>
      <c r="J252" s="119"/>
    </row>
    <row r="253" spans="1:10" x14ac:dyDescent="0.2">
      <c r="A253" s="119"/>
      <c r="B253" s="119"/>
      <c r="C253" s="119"/>
      <c r="D253" s="119"/>
      <c r="E253" s="120"/>
      <c r="F253" s="113"/>
      <c r="G253" s="262"/>
      <c r="H253" s="179"/>
      <c r="I253" s="295"/>
      <c r="J253" s="119"/>
    </row>
    <row r="254" spans="1:10" x14ac:dyDescent="0.2">
      <c r="A254" s="119"/>
      <c r="B254" s="119"/>
      <c r="C254" s="119"/>
      <c r="D254" s="119"/>
      <c r="E254" s="120"/>
      <c r="F254" s="113"/>
      <c r="G254" s="262"/>
      <c r="H254" s="179"/>
      <c r="I254" s="295"/>
      <c r="J254" s="119"/>
    </row>
    <row r="255" spans="1:10" x14ac:dyDescent="0.2">
      <c r="A255" s="119"/>
      <c r="B255" s="119"/>
      <c r="C255" s="119"/>
      <c r="D255" s="119"/>
      <c r="E255" s="120"/>
      <c r="F255" s="113"/>
      <c r="G255" s="262"/>
      <c r="H255" s="179"/>
      <c r="I255" s="295"/>
      <c r="J255" s="119"/>
    </row>
    <row r="256" spans="1:10" x14ac:dyDescent="0.2">
      <c r="A256" s="119"/>
      <c r="B256" s="119"/>
      <c r="C256" s="119"/>
      <c r="D256" s="119"/>
      <c r="E256" s="120"/>
      <c r="F256" s="113"/>
      <c r="G256" s="262"/>
      <c r="H256" s="179"/>
      <c r="I256" s="295"/>
      <c r="J256" s="119"/>
    </row>
    <row r="257" spans="1:10" x14ac:dyDescent="0.2">
      <c r="A257" s="119"/>
      <c r="B257" s="119"/>
      <c r="C257" s="119"/>
      <c r="D257" s="119"/>
      <c r="E257" s="120"/>
      <c r="F257" s="113"/>
      <c r="G257" s="262"/>
      <c r="H257" s="179"/>
      <c r="I257" s="295"/>
      <c r="J257" s="119"/>
    </row>
    <row r="258" spans="1:10" x14ac:dyDescent="0.2">
      <c r="A258" s="119"/>
      <c r="B258" s="119"/>
      <c r="C258" s="119"/>
      <c r="D258" s="119"/>
      <c r="E258" s="120"/>
      <c r="F258" s="113"/>
      <c r="G258" s="262"/>
      <c r="H258" s="179"/>
      <c r="I258" s="295"/>
      <c r="J258" s="119"/>
    </row>
    <row r="259" spans="1:10" x14ac:dyDescent="0.2">
      <c r="A259" s="119"/>
      <c r="B259" s="119"/>
      <c r="C259" s="119"/>
      <c r="D259" s="119"/>
      <c r="E259" s="120"/>
      <c r="F259" s="113"/>
      <c r="G259" s="262"/>
      <c r="H259" s="179"/>
      <c r="I259" s="295"/>
      <c r="J259" s="119"/>
    </row>
    <row r="260" spans="1:10" x14ac:dyDescent="0.2">
      <c r="A260" s="119"/>
      <c r="B260" s="119"/>
      <c r="C260" s="119"/>
      <c r="D260" s="119"/>
      <c r="E260" s="120"/>
      <c r="F260" s="113"/>
      <c r="G260" s="262"/>
      <c r="H260" s="179"/>
      <c r="I260" s="295"/>
      <c r="J260" s="119"/>
    </row>
    <row r="261" spans="1:10" x14ac:dyDescent="0.2">
      <c r="A261" s="119"/>
      <c r="B261" s="119"/>
      <c r="C261" s="119"/>
      <c r="D261" s="119"/>
      <c r="E261" s="120"/>
      <c r="F261" s="113"/>
      <c r="G261" s="262"/>
      <c r="H261" s="179"/>
      <c r="I261" s="295"/>
      <c r="J261" s="119"/>
    </row>
    <row r="262" spans="1:10" x14ac:dyDescent="0.2">
      <c r="A262" s="119"/>
      <c r="B262" s="119"/>
      <c r="C262" s="119"/>
      <c r="D262" s="119"/>
      <c r="E262" s="120"/>
      <c r="F262" s="113"/>
      <c r="G262" s="262"/>
      <c r="H262" s="179"/>
      <c r="I262" s="295"/>
      <c r="J262" s="119"/>
    </row>
    <row r="263" spans="1:10" x14ac:dyDescent="0.2">
      <c r="A263" s="119"/>
      <c r="B263" s="119"/>
      <c r="C263" s="119"/>
      <c r="D263" s="119"/>
      <c r="E263" s="120"/>
      <c r="F263" s="113"/>
      <c r="G263" s="262"/>
      <c r="H263" s="179"/>
      <c r="I263" s="295"/>
      <c r="J263" s="119"/>
    </row>
    <row r="264" spans="1:10" x14ac:dyDescent="0.2">
      <c r="A264" s="119"/>
      <c r="B264" s="119"/>
      <c r="C264" s="119"/>
      <c r="D264" s="119"/>
      <c r="E264" s="120"/>
      <c r="F264" s="113"/>
      <c r="G264" s="262"/>
      <c r="H264" s="179"/>
      <c r="I264" s="295"/>
      <c r="J264" s="119"/>
    </row>
    <row r="265" spans="1:10" x14ac:dyDescent="0.2">
      <c r="A265" s="119"/>
      <c r="B265" s="119"/>
      <c r="C265" s="119"/>
      <c r="D265" s="119"/>
      <c r="E265" s="120"/>
      <c r="F265" s="113"/>
      <c r="G265" s="262"/>
      <c r="H265" s="179"/>
      <c r="I265" s="295"/>
      <c r="J265" s="119"/>
    </row>
    <row r="266" spans="1:10" x14ac:dyDescent="0.2">
      <c r="A266" s="119"/>
      <c r="B266" s="119"/>
      <c r="C266" s="119"/>
      <c r="D266" s="119"/>
      <c r="E266" s="120"/>
      <c r="F266" s="113"/>
      <c r="G266" s="262"/>
      <c r="H266" s="179"/>
      <c r="I266" s="295"/>
      <c r="J266" s="119"/>
    </row>
    <row r="267" spans="1:10" x14ac:dyDescent="0.2">
      <c r="A267" s="119"/>
      <c r="B267" s="119"/>
      <c r="C267" s="119"/>
      <c r="D267" s="119"/>
      <c r="E267" s="120"/>
      <c r="F267" s="113"/>
      <c r="G267" s="262"/>
      <c r="H267" s="179"/>
      <c r="I267" s="295"/>
      <c r="J267" s="119"/>
    </row>
    <row r="268" spans="1:10" x14ac:dyDescent="0.2">
      <c r="A268" s="119"/>
      <c r="B268" s="119"/>
      <c r="C268" s="119"/>
      <c r="D268" s="119"/>
      <c r="E268" s="120"/>
      <c r="F268" s="113"/>
      <c r="G268" s="262"/>
      <c r="H268" s="179"/>
      <c r="I268" s="295"/>
      <c r="J268" s="119"/>
    </row>
    <row r="269" spans="1:10" x14ac:dyDescent="0.2">
      <c r="A269" s="119"/>
      <c r="B269" s="119"/>
      <c r="C269" s="119"/>
      <c r="D269" s="119"/>
      <c r="E269" s="120"/>
      <c r="F269" s="113"/>
      <c r="G269" s="262"/>
      <c r="H269" s="179"/>
      <c r="I269" s="295"/>
      <c r="J269" s="119"/>
    </row>
    <row r="270" spans="1:10" x14ac:dyDescent="0.2">
      <c r="A270" s="119"/>
      <c r="B270" s="119"/>
      <c r="C270" s="119"/>
      <c r="D270" s="119"/>
      <c r="E270" s="120"/>
      <c r="F270" s="113"/>
      <c r="G270" s="262"/>
      <c r="H270" s="179"/>
      <c r="I270" s="295"/>
      <c r="J270" s="119"/>
    </row>
    <row r="271" spans="1:10" x14ac:dyDescent="0.2">
      <c r="A271" s="119"/>
      <c r="B271" s="119"/>
      <c r="C271" s="119"/>
      <c r="D271" s="119"/>
      <c r="E271" s="120"/>
      <c r="F271" s="113"/>
      <c r="G271" s="262"/>
      <c r="H271" s="179"/>
      <c r="I271" s="295"/>
      <c r="J271" s="119"/>
    </row>
    <row r="272" spans="1:10" x14ac:dyDescent="0.2">
      <c r="A272" s="119"/>
      <c r="B272" s="119"/>
      <c r="C272" s="119"/>
      <c r="D272" s="119"/>
      <c r="E272" s="120"/>
      <c r="F272" s="113"/>
      <c r="G272" s="262"/>
      <c r="H272" s="179"/>
      <c r="I272" s="295"/>
      <c r="J272" s="119"/>
    </row>
    <row r="273" spans="1:10" x14ac:dyDescent="0.2">
      <c r="A273" s="119"/>
      <c r="B273" s="119"/>
      <c r="C273" s="119"/>
      <c r="D273" s="119"/>
      <c r="E273" s="120"/>
      <c r="F273" s="113"/>
      <c r="G273" s="262"/>
      <c r="H273" s="179"/>
      <c r="I273" s="295"/>
      <c r="J273" s="119"/>
    </row>
    <row r="274" spans="1:10" x14ac:dyDescent="0.2">
      <c r="A274" s="119"/>
      <c r="B274" s="119"/>
      <c r="C274" s="119"/>
      <c r="D274" s="119"/>
      <c r="E274" s="120"/>
      <c r="F274" s="113"/>
      <c r="G274" s="262"/>
      <c r="H274" s="179"/>
      <c r="I274" s="295"/>
      <c r="J274" s="119"/>
    </row>
    <row r="275" spans="1:10" x14ac:dyDescent="0.2">
      <c r="A275" s="119"/>
      <c r="B275" s="119"/>
      <c r="C275" s="119"/>
      <c r="D275" s="119"/>
      <c r="E275" s="120"/>
      <c r="F275" s="113"/>
      <c r="G275" s="262"/>
      <c r="H275" s="179"/>
      <c r="I275" s="295"/>
      <c r="J275" s="119"/>
    </row>
    <row r="276" spans="1:10" x14ac:dyDescent="0.2">
      <c r="A276" s="119"/>
      <c r="B276" s="119"/>
      <c r="C276" s="119"/>
      <c r="D276" s="119"/>
      <c r="E276" s="120"/>
      <c r="F276" s="113"/>
      <c r="G276" s="262"/>
      <c r="H276" s="179"/>
      <c r="I276" s="295"/>
      <c r="J276" s="119"/>
    </row>
    <row r="277" spans="1:10" x14ac:dyDescent="0.2">
      <c r="A277" s="119"/>
      <c r="B277" s="119"/>
      <c r="C277" s="119"/>
      <c r="D277" s="119"/>
      <c r="E277" s="120"/>
      <c r="F277" s="113"/>
      <c r="G277" s="262"/>
      <c r="H277" s="179"/>
      <c r="I277" s="295"/>
      <c r="J277" s="119"/>
    </row>
    <row r="278" spans="1:10" x14ac:dyDescent="0.2">
      <c r="A278" s="119"/>
      <c r="B278" s="119"/>
      <c r="C278" s="119"/>
      <c r="D278" s="119"/>
      <c r="E278" s="120"/>
      <c r="F278" s="113"/>
      <c r="G278" s="262"/>
      <c r="H278" s="179"/>
      <c r="I278" s="295"/>
      <c r="J278" s="119"/>
    </row>
    <row r="279" spans="1:10" x14ac:dyDescent="0.2">
      <c r="A279" s="119"/>
      <c r="B279" s="119"/>
      <c r="C279" s="119"/>
      <c r="D279" s="119"/>
      <c r="E279" s="120"/>
      <c r="F279" s="113"/>
      <c r="G279" s="262"/>
      <c r="H279" s="179"/>
      <c r="I279" s="295"/>
      <c r="J279" s="119"/>
    </row>
    <row r="280" spans="1:10" x14ac:dyDescent="0.2">
      <c r="A280" s="119"/>
      <c r="B280" s="119"/>
      <c r="C280" s="119"/>
      <c r="D280" s="119"/>
      <c r="E280" s="120"/>
      <c r="F280" s="113"/>
      <c r="G280" s="262"/>
      <c r="H280" s="179"/>
      <c r="I280" s="295"/>
      <c r="J280" s="119"/>
    </row>
    <row r="281" spans="1:10" x14ac:dyDescent="0.2">
      <c r="A281" s="119"/>
      <c r="B281" s="119"/>
      <c r="C281" s="119"/>
      <c r="D281" s="119"/>
      <c r="E281" s="120"/>
      <c r="F281" s="113"/>
      <c r="G281" s="262"/>
      <c r="H281" s="179"/>
      <c r="I281" s="295"/>
      <c r="J281" s="119"/>
    </row>
    <row r="282" spans="1:10" x14ac:dyDescent="0.2">
      <c r="A282" s="119"/>
      <c r="B282" s="119"/>
      <c r="C282" s="119"/>
      <c r="D282" s="119"/>
      <c r="E282" s="120"/>
      <c r="F282" s="113"/>
      <c r="G282" s="262"/>
      <c r="H282" s="179"/>
      <c r="I282" s="295"/>
      <c r="J282" s="119"/>
    </row>
    <row r="283" spans="1:10" x14ac:dyDescent="0.2">
      <c r="A283" s="119"/>
      <c r="B283" s="119"/>
      <c r="C283" s="119"/>
      <c r="D283" s="119"/>
      <c r="E283" s="120"/>
      <c r="F283" s="113"/>
      <c r="G283" s="262"/>
      <c r="H283" s="179"/>
      <c r="I283" s="295"/>
      <c r="J283" s="119"/>
    </row>
    <row r="284" spans="1:10" x14ac:dyDescent="0.2">
      <c r="A284" s="119"/>
      <c r="B284" s="119"/>
      <c r="C284" s="119"/>
      <c r="D284" s="119"/>
      <c r="E284" s="120"/>
      <c r="F284" s="113"/>
      <c r="G284" s="262"/>
      <c r="H284" s="179"/>
      <c r="I284" s="295"/>
      <c r="J284" s="119"/>
    </row>
    <row r="285" spans="1:10" x14ac:dyDescent="0.2">
      <c r="A285" s="119"/>
      <c r="B285" s="119"/>
      <c r="C285" s="119"/>
      <c r="D285" s="119"/>
      <c r="E285" s="120"/>
      <c r="F285" s="113"/>
      <c r="G285" s="262"/>
      <c r="H285" s="179"/>
      <c r="I285" s="295"/>
      <c r="J285" s="119"/>
    </row>
    <row r="286" spans="1:10" x14ac:dyDescent="0.2">
      <c r="A286" s="119"/>
      <c r="B286" s="119"/>
      <c r="C286" s="119"/>
      <c r="D286" s="119"/>
      <c r="E286" s="120"/>
      <c r="F286" s="113"/>
      <c r="G286" s="262"/>
      <c r="H286" s="179"/>
      <c r="I286" s="295"/>
      <c r="J286" s="119"/>
    </row>
    <row r="287" spans="1:10" x14ac:dyDescent="0.2">
      <c r="A287" s="119"/>
      <c r="B287" s="119"/>
      <c r="C287" s="119"/>
      <c r="D287" s="119"/>
      <c r="E287" s="120"/>
      <c r="F287" s="113"/>
      <c r="G287" s="262"/>
      <c r="H287" s="179"/>
      <c r="I287" s="295"/>
      <c r="J287" s="119"/>
    </row>
    <row r="288" spans="1:10" x14ac:dyDescent="0.2">
      <c r="A288" s="119"/>
      <c r="B288" s="119"/>
      <c r="C288" s="119"/>
      <c r="D288" s="119"/>
      <c r="E288" s="120"/>
      <c r="F288" s="113"/>
      <c r="G288" s="262"/>
      <c r="H288" s="179"/>
      <c r="I288" s="295"/>
      <c r="J288" s="119"/>
    </row>
    <row r="289" spans="1:10" x14ac:dyDescent="0.2">
      <c r="A289" s="119"/>
      <c r="B289" s="119"/>
      <c r="C289" s="119"/>
      <c r="D289" s="119"/>
      <c r="E289" s="120"/>
      <c r="F289" s="113"/>
      <c r="G289" s="262"/>
      <c r="H289" s="179"/>
      <c r="I289" s="295"/>
      <c r="J289" s="119"/>
    </row>
    <row r="290" spans="1:10" x14ac:dyDescent="0.2">
      <c r="A290" s="119"/>
      <c r="B290" s="119"/>
      <c r="C290" s="119"/>
      <c r="D290" s="119"/>
      <c r="E290" s="120"/>
      <c r="F290" s="113"/>
      <c r="G290" s="262"/>
      <c r="H290" s="179"/>
      <c r="I290" s="295"/>
      <c r="J290" s="119"/>
    </row>
    <row r="291" spans="1:10" x14ac:dyDescent="0.2">
      <c r="A291" s="119"/>
      <c r="B291" s="119"/>
      <c r="C291" s="119"/>
      <c r="D291" s="119"/>
      <c r="E291" s="120"/>
      <c r="F291" s="113"/>
      <c r="G291" s="262"/>
      <c r="H291" s="179"/>
      <c r="I291" s="295"/>
      <c r="J291" s="119"/>
    </row>
    <row r="292" spans="1:10" x14ac:dyDescent="0.2">
      <c r="A292" s="119"/>
      <c r="B292" s="119"/>
      <c r="C292" s="119"/>
      <c r="D292" s="119"/>
      <c r="E292" s="120"/>
      <c r="F292" s="113"/>
      <c r="G292" s="262"/>
      <c r="H292" s="179"/>
      <c r="I292" s="295"/>
      <c r="J292" s="119"/>
    </row>
    <row r="293" spans="1:10" x14ac:dyDescent="0.2">
      <c r="A293" s="119"/>
      <c r="B293" s="119"/>
      <c r="C293" s="119"/>
      <c r="D293" s="119"/>
      <c r="E293" s="120"/>
      <c r="F293" s="113"/>
      <c r="G293" s="262"/>
      <c r="H293" s="179"/>
      <c r="I293" s="295"/>
      <c r="J293" s="119"/>
    </row>
    <row r="294" spans="1:10" x14ac:dyDescent="0.2">
      <c r="A294" s="119"/>
      <c r="B294" s="119"/>
      <c r="C294" s="119"/>
      <c r="D294" s="119"/>
      <c r="E294" s="120"/>
      <c r="F294" s="113"/>
      <c r="G294" s="262"/>
      <c r="H294" s="179"/>
      <c r="I294" s="295"/>
      <c r="J294" s="119"/>
    </row>
    <row r="295" spans="1:10" x14ac:dyDescent="0.2">
      <c r="A295" s="119"/>
      <c r="B295" s="119"/>
      <c r="C295" s="119"/>
      <c r="D295" s="119"/>
      <c r="E295" s="120"/>
      <c r="F295" s="113"/>
      <c r="G295" s="262"/>
      <c r="H295" s="179"/>
      <c r="I295" s="295"/>
      <c r="J295" s="119"/>
    </row>
    <row r="296" spans="1:10" x14ac:dyDescent="0.2">
      <c r="A296" s="119"/>
      <c r="B296" s="119"/>
      <c r="C296" s="119"/>
      <c r="D296" s="119"/>
      <c r="E296" s="120"/>
      <c r="F296" s="113"/>
      <c r="G296" s="262"/>
      <c r="H296" s="179"/>
      <c r="I296" s="295"/>
      <c r="J296" s="119"/>
    </row>
    <row r="297" spans="1:10" x14ac:dyDescent="0.2">
      <c r="A297" s="119"/>
      <c r="B297" s="119"/>
      <c r="C297" s="119"/>
      <c r="D297" s="119"/>
      <c r="E297" s="120"/>
      <c r="F297" s="113"/>
      <c r="G297" s="262"/>
      <c r="H297" s="179"/>
      <c r="I297" s="295"/>
      <c r="J297" s="119"/>
    </row>
    <row r="298" spans="1:10" x14ac:dyDescent="0.2">
      <c r="A298" s="119"/>
      <c r="B298" s="119"/>
      <c r="C298" s="119"/>
      <c r="D298" s="119"/>
      <c r="E298" s="120"/>
      <c r="F298" s="113"/>
      <c r="G298" s="262"/>
      <c r="H298" s="179"/>
      <c r="I298" s="295"/>
      <c r="J298" s="119"/>
    </row>
    <row r="299" spans="1:10" x14ac:dyDescent="0.2">
      <c r="A299" s="119"/>
      <c r="B299" s="119"/>
      <c r="C299" s="119"/>
      <c r="D299" s="119"/>
      <c r="E299" s="120"/>
      <c r="F299" s="113"/>
      <c r="G299" s="262"/>
      <c r="H299" s="179"/>
      <c r="I299" s="295"/>
      <c r="J299" s="119"/>
    </row>
    <row r="300" spans="1:10" x14ac:dyDescent="0.2">
      <c r="A300" s="119"/>
      <c r="B300" s="119"/>
      <c r="C300" s="119"/>
      <c r="D300" s="119"/>
      <c r="E300" s="120"/>
      <c r="F300" s="113"/>
      <c r="G300" s="262"/>
      <c r="H300" s="179"/>
      <c r="I300" s="295"/>
      <c r="J300" s="119"/>
    </row>
    <row r="301" spans="1:10" x14ac:dyDescent="0.2">
      <c r="A301" s="119"/>
      <c r="B301" s="119"/>
      <c r="C301" s="119"/>
      <c r="D301" s="119"/>
      <c r="E301" s="120"/>
      <c r="F301" s="113"/>
      <c r="G301" s="262"/>
      <c r="H301" s="179"/>
      <c r="I301" s="295"/>
      <c r="J301" s="119"/>
    </row>
    <row r="302" spans="1:10" x14ac:dyDescent="0.2">
      <c r="A302" s="119"/>
      <c r="B302" s="119"/>
      <c r="C302" s="119"/>
      <c r="D302" s="119"/>
      <c r="E302" s="120"/>
      <c r="F302" s="113"/>
      <c r="G302" s="262"/>
      <c r="H302" s="179"/>
      <c r="I302" s="295"/>
      <c r="J302" s="119"/>
    </row>
    <row r="303" spans="1:10" x14ac:dyDescent="0.2">
      <c r="A303" s="119"/>
      <c r="B303" s="119"/>
      <c r="C303" s="119"/>
      <c r="D303" s="119"/>
      <c r="E303" s="120"/>
      <c r="F303" s="113"/>
      <c r="G303" s="262"/>
      <c r="H303" s="179"/>
      <c r="I303" s="295"/>
      <c r="J303" s="119"/>
    </row>
    <row r="304" spans="1:10" x14ac:dyDescent="0.2">
      <c r="A304" s="119"/>
      <c r="B304" s="119"/>
      <c r="C304" s="119"/>
      <c r="D304" s="119"/>
      <c r="E304" s="120"/>
      <c r="F304" s="113"/>
      <c r="G304" s="262"/>
      <c r="H304" s="179"/>
      <c r="I304" s="295"/>
      <c r="J304" s="119"/>
    </row>
    <row r="305" spans="1:10" x14ac:dyDescent="0.2">
      <c r="A305" s="119"/>
      <c r="B305" s="119"/>
      <c r="C305" s="119"/>
      <c r="D305" s="119"/>
      <c r="E305" s="120"/>
      <c r="F305" s="113"/>
      <c r="G305" s="262"/>
      <c r="H305" s="179"/>
      <c r="I305" s="295"/>
      <c r="J305" s="119"/>
    </row>
    <row r="306" spans="1:10" x14ac:dyDescent="0.2">
      <c r="A306" s="119"/>
      <c r="B306" s="119"/>
      <c r="C306" s="119"/>
      <c r="D306" s="119"/>
      <c r="E306" s="120"/>
      <c r="F306" s="113"/>
      <c r="G306" s="262"/>
      <c r="H306" s="179"/>
      <c r="I306" s="295"/>
      <c r="J306" s="119"/>
    </row>
    <row r="307" spans="1:10" x14ac:dyDescent="0.2">
      <c r="A307" s="119"/>
      <c r="B307" s="119"/>
      <c r="C307" s="119"/>
      <c r="D307" s="119"/>
      <c r="E307" s="120"/>
      <c r="F307" s="113"/>
      <c r="G307" s="262"/>
      <c r="H307" s="179"/>
      <c r="I307" s="295"/>
      <c r="J307" s="119"/>
    </row>
    <row r="308" spans="1:10" x14ac:dyDescent="0.2">
      <c r="A308" s="119"/>
      <c r="B308" s="119"/>
      <c r="C308" s="119"/>
      <c r="D308" s="119"/>
      <c r="E308" s="120"/>
      <c r="F308" s="113"/>
      <c r="G308" s="262"/>
      <c r="H308" s="179"/>
      <c r="I308" s="295"/>
      <c r="J308" s="119"/>
    </row>
    <row r="309" spans="1:10" x14ac:dyDescent="0.2">
      <c r="A309" s="119"/>
      <c r="B309" s="119"/>
      <c r="C309" s="119"/>
      <c r="D309" s="119"/>
      <c r="E309" s="120"/>
      <c r="F309" s="113"/>
      <c r="G309" s="262"/>
      <c r="H309" s="179"/>
      <c r="I309" s="295"/>
      <c r="J309" s="119"/>
    </row>
    <row r="310" spans="1:10" x14ac:dyDescent="0.2">
      <c r="A310" s="119"/>
      <c r="B310" s="119"/>
      <c r="C310" s="119"/>
      <c r="D310" s="119"/>
      <c r="E310" s="120"/>
      <c r="F310" s="113"/>
      <c r="G310" s="262"/>
      <c r="H310" s="179"/>
      <c r="I310" s="295"/>
      <c r="J310" s="119"/>
    </row>
    <row r="311" spans="1:10" x14ac:dyDescent="0.2">
      <c r="A311" s="119"/>
      <c r="B311" s="119"/>
      <c r="C311" s="119"/>
      <c r="D311" s="119"/>
      <c r="E311" s="120"/>
      <c r="F311" s="113"/>
      <c r="G311" s="262"/>
      <c r="H311" s="179"/>
      <c r="I311" s="295"/>
      <c r="J311" s="119"/>
    </row>
    <row r="312" spans="1:10" x14ac:dyDescent="0.2">
      <c r="A312" s="119"/>
      <c r="B312" s="119"/>
      <c r="C312" s="119"/>
      <c r="D312" s="119"/>
      <c r="E312" s="120"/>
      <c r="F312" s="113"/>
      <c r="G312" s="262"/>
      <c r="H312" s="179"/>
      <c r="I312" s="295"/>
      <c r="J312" s="119"/>
    </row>
    <row r="313" spans="1:10" x14ac:dyDescent="0.2">
      <c r="A313" s="119"/>
      <c r="B313" s="119"/>
      <c r="C313" s="119"/>
      <c r="D313" s="119"/>
      <c r="E313" s="120"/>
      <c r="F313" s="113"/>
      <c r="G313" s="262"/>
      <c r="H313" s="179"/>
      <c r="I313" s="295"/>
      <c r="J313" s="119"/>
    </row>
    <row r="314" spans="1:10" x14ac:dyDescent="0.2">
      <c r="A314" s="119"/>
      <c r="B314" s="119"/>
      <c r="C314" s="119"/>
      <c r="D314" s="119"/>
      <c r="E314" s="120"/>
      <c r="F314" s="113"/>
      <c r="G314" s="262"/>
      <c r="H314" s="179"/>
      <c r="I314" s="295"/>
      <c r="J314" s="119"/>
    </row>
    <row r="315" spans="1:10" x14ac:dyDescent="0.2">
      <c r="A315" s="119"/>
      <c r="B315" s="119"/>
      <c r="C315" s="119"/>
      <c r="D315" s="119"/>
      <c r="E315" s="120"/>
      <c r="F315" s="113"/>
      <c r="G315" s="262"/>
      <c r="H315" s="179"/>
      <c r="I315" s="295"/>
      <c r="J315" s="119"/>
    </row>
    <row r="316" spans="1:10" x14ac:dyDescent="0.2">
      <c r="A316" s="119"/>
      <c r="B316" s="119"/>
      <c r="C316" s="119"/>
      <c r="D316" s="119"/>
      <c r="E316" s="120"/>
      <c r="F316" s="113"/>
      <c r="G316" s="262"/>
      <c r="H316" s="179"/>
      <c r="I316" s="295"/>
      <c r="J316" s="119"/>
    </row>
    <row r="317" spans="1:10" x14ac:dyDescent="0.2">
      <c r="A317" s="119"/>
      <c r="B317" s="119"/>
      <c r="C317" s="119"/>
      <c r="D317" s="119"/>
      <c r="E317" s="120"/>
      <c r="F317" s="113"/>
      <c r="G317" s="262"/>
      <c r="H317" s="179"/>
      <c r="I317" s="295"/>
      <c r="J317" s="119"/>
    </row>
    <row r="318" spans="1:10" x14ac:dyDescent="0.2">
      <c r="A318" s="119"/>
      <c r="B318" s="119"/>
      <c r="C318" s="119"/>
      <c r="D318" s="119"/>
      <c r="E318" s="120"/>
      <c r="F318" s="113"/>
      <c r="G318" s="262"/>
      <c r="H318" s="179"/>
      <c r="I318" s="295"/>
      <c r="J318" s="119"/>
    </row>
    <row r="319" spans="1:10" x14ac:dyDescent="0.2">
      <c r="A319" s="119"/>
      <c r="B319" s="119"/>
      <c r="C319" s="119"/>
      <c r="D319" s="119"/>
      <c r="E319" s="120"/>
      <c r="F319" s="113"/>
      <c r="G319" s="262"/>
      <c r="H319" s="179"/>
      <c r="I319" s="295"/>
      <c r="J319" s="119"/>
    </row>
    <row r="320" spans="1:10" x14ac:dyDescent="0.2">
      <c r="A320" s="119"/>
      <c r="B320" s="119"/>
      <c r="C320" s="119"/>
      <c r="D320" s="119"/>
      <c r="E320" s="120"/>
      <c r="F320" s="113"/>
      <c r="G320" s="262"/>
      <c r="H320" s="179"/>
      <c r="I320" s="295"/>
      <c r="J320" s="119"/>
    </row>
    <row r="321" spans="1:10" x14ac:dyDescent="0.2">
      <c r="A321" s="119"/>
      <c r="B321" s="119"/>
      <c r="C321" s="119"/>
      <c r="D321" s="119"/>
      <c r="E321" s="120"/>
      <c r="F321" s="113"/>
      <c r="G321" s="262"/>
      <c r="H321" s="179"/>
      <c r="I321" s="295"/>
      <c r="J321" s="119"/>
    </row>
    <row r="322" spans="1:10" x14ac:dyDescent="0.2">
      <c r="A322" s="119"/>
      <c r="B322" s="119"/>
      <c r="C322" s="119"/>
      <c r="D322" s="119"/>
      <c r="E322" s="120"/>
      <c r="F322" s="113"/>
      <c r="G322" s="262"/>
      <c r="H322" s="179"/>
      <c r="I322" s="295"/>
      <c r="J322" s="119"/>
    </row>
    <row r="323" spans="1:10" x14ac:dyDescent="0.2">
      <c r="A323" s="119"/>
      <c r="B323" s="119"/>
      <c r="C323" s="119"/>
      <c r="D323" s="119"/>
      <c r="E323" s="120"/>
      <c r="F323" s="113"/>
      <c r="G323" s="262"/>
      <c r="H323" s="179"/>
      <c r="I323" s="295"/>
      <c r="J323" s="119"/>
    </row>
    <row r="324" spans="1:10" x14ac:dyDescent="0.2">
      <c r="A324" s="119"/>
      <c r="B324" s="119"/>
      <c r="C324" s="119"/>
      <c r="D324" s="119"/>
      <c r="E324" s="120"/>
      <c r="F324" s="113"/>
      <c r="G324" s="262"/>
      <c r="H324" s="179"/>
      <c r="I324" s="295"/>
      <c r="J324" s="119"/>
    </row>
    <row r="325" spans="1:10" x14ac:dyDescent="0.2">
      <c r="A325" s="119"/>
      <c r="B325" s="119"/>
      <c r="C325" s="119"/>
      <c r="D325" s="119"/>
      <c r="E325" s="120"/>
      <c r="F325" s="113"/>
      <c r="G325" s="262"/>
      <c r="H325" s="179"/>
      <c r="I325" s="295"/>
      <c r="J325" s="119"/>
    </row>
    <row r="326" spans="1:10" x14ac:dyDescent="0.2">
      <c r="A326" s="119"/>
      <c r="B326" s="119"/>
      <c r="C326" s="119"/>
      <c r="D326" s="119"/>
      <c r="E326" s="120"/>
      <c r="F326" s="113"/>
      <c r="G326" s="262"/>
      <c r="H326" s="179"/>
      <c r="I326" s="295"/>
      <c r="J326" s="119"/>
    </row>
    <row r="327" spans="1:10" x14ac:dyDescent="0.2">
      <c r="A327" s="119"/>
      <c r="B327" s="119"/>
      <c r="C327" s="119"/>
      <c r="D327" s="119"/>
      <c r="E327" s="120"/>
      <c r="F327" s="113"/>
      <c r="G327" s="262"/>
      <c r="H327" s="179"/>
      <c r="I327" s="295"/>
      <c r="J327" s="119"/>
    </row>
    <row r="328" spans="1:10" x14ac:dyDescent="0.2">
      <c r="A328" s="119"/>
      <c r="B328" s="119"/>
      <c r="C328" s="119"/>
      <c r="D328" s="119"/>
      <c r="E328" s="120"/>
      <c r="F328" s="113"/>
      <c r="G328" s="262"/>
      <c r="H328" s="179"/>
      <c r="I328" s="295"/>
      <c r="J328" s="119"/>
    </row>
    <row r="329" spans="1:10" x14ac:dyDescent="0.2">
      <c r="A329" s="119"/>
      <c r="B329" s="119"/>
      <c r="C329" s="119"/>
      <c r="D329" s="119"/>
      <c r="E329" s="120"/>
      <c r="F329" s="113"/>
      <c r="G329" s="262"/>
      <c r="H329" s="179"/>
      <c r="I329" s="295"/>
      <c r="J329" s="119"/>
    </row>
    <row r="330" spans="1:10" x14ac:dyDescent="0.2">
      <c r="A330" s="119"/>
      <c r="B330" s="119"/>
      <c r="C330" s="119"/>
      <c r="D330" s="119"/>
      <c r="E330" s="120"/>
      <c r="F330" s="113"/>
      <c r="G330" s="262"/>
      <c r="H330" s="179"/>
      <c r="I330" s="295"/>
      <c r="J330" s="119"/>
    </row>
    <row r="331" spans="1:10" x14ac:dyDescent="0.2">
      <c r="A331" s="119"/>
      <c r="B331" s="119"/>
      <c r="C331" s="119"/>
      <c r="D331" s="119"/>
      <c r="E331" s="120"/>
      <c r="F331" s="113"/>
      <c r="G331" s="262"/>
      <c r="H331" s="179"/>
      <c r="I331" s="295"/>
      <c r="J331" s="119"/>
    </row>
    <row r="332" spans="1:10" x14ac:dyDescent="0.2">
      <c r="A332" s="119"/>
      <c r="B332" s="119"/>
      <c r="C332" s="119"/>
      <c r="D332" s="119"/>
      <c r="E332" s="120"/>
      <c r="F332" s="113"/>
      <c r="G332" s="262"/>
      <c r="H332" s="179"/>
      <c r="I332" s="295"/>
      <c r="J332" s="119"/>
    </row>
    <row r="333" spans="1:10" x14ac:dyDescent="0.2">
      <c r="A333" s="119"/>
      <c r="B333" s="119"/>
      <c r="C333" s="119"/>
      <c r="D333" s="119"/>
      <c r="E333" s="120"/>
      <c r="F333" s="113"/>
      <c r="G333" s="262"/>
      <c r="H333" s="179"/>
      <c r="I333" s="295"/>
      <c r="J333" s="119"/>
    </row>
    <row r="334" spans="1:10" x14ac:dyDescent="0.2">
      <c r="A334" s="119"/>
      <c r="B334" s="119"/>
      <c r="C334" s="119"/>
      <c r="D334" s="119"/>
      <c r="E334" s="120"/>
      <c r="F334" s="113"/>
      <c r="G334" s="262"/>
      <c r="H334" s="179"/>
      <c r="I334" s="295"/>
      <c r="J334" s="119"/>
    </row>
    <row r="335" spans="1:10" x14ac:dyDescent="0.2">
      <c r="A335" s="119"/>
      <c r="B335" s="119"/>
      <c r="C335" s="119"/>
      <c r="D335" s="119"/>
      <c r="E335" s="120"/>
      <c r="F335" s="113"/>
      <c r="G335" s="262"/>
      <c r="H335" s="179"/>
      <c r="I335" s="295"/>
      <c r="J335" s="119"/>
    </row>
    <row r="336" spans="1:10" x14ac:dyDescent="0.2">
      <c r="A336" s="119"/>
      <c r="B336" s="119"/>
      <c r="C336" s="119"/>
      <c r="D336" s="119"/>
      <c r="E336" s="120"/>
      <c r="F336" s="113"/>
      <c r="G336" s="262"/>
      <c r="H336" s="179"/>
      <c r="I336" s="295"/>
      <c r="J336" s="119"/>
    </row>
    <row r="337" spans="1:10" x14ac:dyDescent="0.2">
      <c r="A337" s="119"/>
      <c r="B337" s="119"/>
      <c r="C337" s="119"/>
      <c r="D337" s="119"/>
      <c r="E337" s="120"/>
      <c r="F337" s="113"/>
      <c r="G337" s="262"/>
      <c r="H337" s="179"/>
      <c r="I337" s="295"/>
      <c r="J337" s="119"/>
    </row>
    <row r="338" spans="1:10" x14ac:dyDescent="0.2">
      <c r="A338" s="119"/>
      <c r="B338" s="119"/>
      <c r="C338" s="119"/>
      <c r="D338" s="119"/>
      <c r="E338" s="120"/>
      <c r="F338" s="113"/>
      <c r="G338" s="262"/>
      <c r="H338" s="179"/>
      <c r="I338" s="295"/>
      <c r="J338" s="119"/>
    </row>
    <row r="339" spans="1:10" x14ac:dyDescent="0.2">
      <c r="A339" s="119"/>
      <c r="B339" s="119"/>
      <c r="C339" s="119"/>
      <c r="D339" s="119"/>
      <c r="E339" s="120"/>
      <c r="F339" s="113"/>
      <c r="G339" s="262"/>
      <c r="H339" s="179"/>
      <c r="I339" s="295"/>
      <c r="J339" s="119"/>
    </row>
    <row r="340" spans="1:10" x14ac:dyDescent="0.2">
      <c r="A340" s="119"/>
      <c r="B340" s="119"/>
      <c r="C340" s="119"/>
      <c r="D340" s="119"/>
      <c r="E340" s="120"/>
      <c r="F340" s="113"/>
      <c r="G340" s="262"/>
      <c r="H340" s="179"/>
      <c r="I340" s="295"/>
      <c r="J340" s="119"/>
    </row>
    <row r="341" spans="1:10" x14ac:dyDescent="0.2">
      <c r="A341" s="119"/>
      <c r="B341" s="119"/>
      <c r="C341" s="119"/>
      <c r="D341" s="119"/>
      <c r="E341" s="120"/>
      <c r="F341" s="113"/>
      <c r="G341" s="262"/>
      <c r="H341" s="179"/>
      <c r="I341" s="295"/>
      <c r="J341" s="119"/>
    </row>
    <row r="342" spans="1:10" x14ac:dyDescent="0.2">
      <c r="A342" s="119"/>
      <c r="B342" s="119"/>
      <c r="C342" s="119"/>
      <c r="D342" s="119"/>
      <c r="E342" s="120"/>
      <c r="F342" s="113"/>
      <c r="G342" s="262"/>
      <c r="H342" s="179"/>
      <c r="I342" s="295"/>
      <c r="J342" s="119"/>
    </row>
    <row r="343" spans="1:10" x14ac:dyDescent="0.2">
      <c r="A343" s="119"/>
      <c r="B343" s="119"/>
      <c r="C343" s="119"/>
      <c r="D343" s="119"/>
      <c r="E343" s="120"/>
      <c r="F343" s="113"/>
      <c r="G343" s="262"/>
      <c r="H343" s="179"/>
      <c r="I343" s="295"/>
      <c r="J343" s="119"/>
    </row>
    <row r="344" spans="1:10" x14ac:dyDescent="0.2">
      <c r="A344" s="119"/>
      <c r="B344" s="119"/>
      <c r="C344" s="119"/>
      <c r="D344" s="119"/>
      <c r="E344" s="120"/>
      <c r="F344" s="113"/>
      <c r="G344" s="262"/>
      <c r="H344" s="179"/>
      <c r="I344" s="295"/>
      <c r="J344" s="119"/>
    </row>
    <row r="345" spans="1:10" x14ac:dyDescent="0.2">
      <c r="A345" s="119"/>
      <c r="B345" s="119"/>
      <c r="C345" s="119"/>
      <c r="D345" s="119"/>
      <c r="E345" s="120"/>
      <c r="F345" s="113"/>
      <c r="G345" s="262"/>
      <c r="H345" s="179"/>
      <c r="I345" s="295"/>
      <c r="J345" s="119"/>
    </row>
    <row r="346" spans="1:10" x14ac:dyDescent="0.2">
      <c r="A346" s="119"/>
      <c r="B346" s="119"/>
      <c r="C346" s="119"/>
      <c r="D346" s="119"/>
      <c r="E346" s="120"/>
      <c r="F346" s="113"/>
      <c r="G346" s="262"/>
      <c r="H346" s="179"/>
      <c r="I346" s="295"/>
      <c r="J346" s="119"/>
    </row>
    <row r="347" spans="1:10" x14ac:dyDescent="0.2">
      <c r="A347" s="119"/>
      <c r="B347" s="119"/>
      <c r="C347" s="119"/>
      <c r="D347" s="119"/>
      <c r="E347" s="120"/>
      <c r="F347" s="113"/>
      <c r="G347" s="262"/>
      <c r="H347" s="179"/>
      <c r="I347" s="295"/>
      <c r="J347" s="119"/>
    </row>
    <row r="348" spans="1:10" x14ac:dyDescent="0.2">
      <c r="A348" s="119"/>
      <c r="B348" s="119"/>
      <c r="C348" s="119"/>
      <c r="D348" s="119"/>
      <c r="E348" s="120"/>
      <c r="F348" s="113"/>
      <c r="G348" s="262"/>
      <c r="H348" s="179"/>
      <c r="I348" s="295"/>
      <c r="J348" s="119"/>
    </row>
    <row r="349" spans="1:10" x14ac:dyDescent="0.2">
      <c r="A349" s="119"/>
      <c r="B349" s="119"/>
      <c r="C349" s="119"/>
      <c r="D349" s="119"/>
      <c r="E349" s="120"/>
      <c r="F349" s="113"/>
      <c r="G349" s="262"/>
      <c r="H349" s="179"/>
      <c r="I349" s="295"/>
      <c r="J349" s="119"/>
    </row>
    <row r="350" spans="1:10" x14ac:dyDescent="0.2">
      <c r="A350" s="119"/>
      <c r="B350" s="119"/>
      <c r="C350" s="119"/>
      <c r="D350" s="119"/>
      <c r="E350" s="120"/>
      <c r="F350" s="113"/>
      <c r="G350" s="262"/>
      <c r="H350" s="179"/>
      <c r="I350" s="295"/>
      <c r="J350" s="119"/>
    </row>
    <row r="351" spans="1:10" x14ac:dyDescent="0.2">
      <c r="A351" s="119"/>
      <c r="B351" s="119"/>
      <c r="C351" s="119"/>
      <c r="D351" s="119"/>
      <c r="E351" s="120"/>
      <c r="F351" s="113"/>
      <c r="G351" s="262"/>
      <c r="H351" s="179"/>
      <c r="I351" s="295"/>
      <c r="J351" s="119"/>
    </row>
    <row r="352" spans="1:10" x14ac:dyDescent="0.2">
      <c r="A352" s="119"/>
      <c r="B352" s="119"/>
      <c r="C352" s="119"/>
      <c r="D352" s="119"/>
      <c r="E352" s="120"/>
      <c r="F352" s="113"/>
      <c r="G352" s="262"/>
      <c r="H352" s="179"/>
      <c r="I352" s="295"/>
      <c r="J352" s="119"/>
    </row>
    <row r="353" spans="1:10" x14ac:dyDescent="0.2">
      <c r="A353" s="119"/>
      <c r="B353" s="119"/>
      <c r="C353" s="119"/>
      <c r="D353" s="119"/>
      <c r="E353" s="120"/>
      <c r="F353" s="113"/>
      <c r="G353" s="262"/>
      <c r="H353" s="179"/>
      <c r="I353" s="295"/>
      <c r="J353" s="119"/>
    </row>
    <row r="354" spans="1:10" x14ac:dyDescent="0.2">
      <c r="A354" s="119"/>
      <c r="B354" s="119"/>
      <c r="C354" s="119"/>
      <c r="D354" s="119"/>
      <c r="E354" s="120"/>
      <c r="F354" s="113"/>
      <c r="G354" s="262"/>
      <c r="H354" s="179"/>
      <c r="I354" s="295"/>
      <c r="J354" s="119"/>
    </row>
    <row r="355" spans="1:10" x14ac:dyDescent="0.2">
      <c r="A355" s="119"/>
      <c r="B355" s="119"/>
      <c r="C355" s="119"/>
      <c r="D355" s="119"/>
      <c r="E355" s="120"/>
      <c r="F355" s="113"/>
      <c r="G355" s="262"/>
      <c r="H355" s="179"/>
      <c r="I355" s="295"/>
      <c r="J355" s="119"/>
    </row>
    <row r="356" spans="1:10" x14ac:dyDescent="0.2">
      <c r="A356" s="119"/>
      <c r="B356" s="119"/>
      <c r="C356" s="119"/>
      <c r="D356" s="119"/>
      <c r="E356" s="120"/>
      <c r="F356" s="113"/>
      <c r="G356" s="262"/>
      <c r="H356" s="179"/>
      <c r="I356" s="295"/>
      <c r="J356" s="119"/>
    </row>
    <row r="357" spans="1:10" x14ac:dyDescent="0.2">
      <c r="A357" s="119"/>
      <c r="B357" s="119"/>
      <c r="C357" s="119"/>
      <c r="D357" s="119"/>
      <c r="E357" s="120"/>
      <c r="F357" s="113"/>
      <c r="G357" s="262"/>
      <c r="H357" s="179"/>
      <c r="I357" s="295"/>
      <c r="J357" s="119"/>
    </row>
    <row r="358" spans="1:10" x14ac:dyDescent="0.2">
      <c r="A358" s="119"/>
      <c r="B358" s="119"/>
      <c r="C358" s="119"/>
      <c r="D358" s="119"/>
      <c r="E358" s="120"/>
      <c r="F358" s="113"/>
      <c r="G358" s="262"/>
      <c r="H358" s="179"/>
      <c r="I358" s="295"/>
      <c r="J358" s="119"/>
    </row>
    <row r="359" spans="1:10" x14ac:dyDescent="0.2">
      <c r="A359" s="119"/>
      <c r="B359" s="119"/>
      <c r="C359" s="119"/>
      <c r="D359" s="119"/>
      <c r="E359" s="120"/>
      <c r="F359" s="113"/>
      <c r="G359" s="262"/>
      <c r="H359" s="179"/>
      <c r="I359" s="295"/>
      <c r="J359" s="119"/>
    </row>
    <row r="360" spans="1:10" x14ac:dyDescent="0.2">
      <c r="A360" s="119"/>
      <c r="B360" s="119"/>
      <c r="C360" s="119"/>
      <c r="D360" s="119"/>
      <c r="E360" s="120"/>
      <c r="F360" s="113"/>
      <c r="G360" s="262"/>
      <c r="H360" s="179"/>
      <c r="I360" s="295"/>
      <c r="J360" s="119"/>
    </row>
    <row r="361" spans="1:10" x14ac:dyDescent="0.2">
      <c r="A361" s="119"/>
      <c r="B361" s="119"/>
      <c r="C361" s="119"/>
      <c r="D361" s="119"/>
      <c r="E361" s="120"/>
      <c r="F361" s="113"/>
      <c r="G361" s="262"/>
      <c r="H361" s="179"/>
      <c r="I361" s="295"/>
      <c r="J361" s="119"/>
    </row>
    <row r="362" spans="1:10" x14ac:dyDescent="0.2">
      <c r="A362" s="119"/>
      <c r="B362" s="119"/>
      <c r="C362" s="119"/>
      <c r="D362" s="119"/>
      <c r="E362" s="120"/>
      <c r="F362" s="113"/>
      <c r="G362" s="262"/>
      <c r="H362" s="179"/>
      <c r="I362" s="295"/>
      <c r="J362" s="119"/>
    </row>
    <row r="363" spans="1:10" x14ac:dyDescent="0.2">
      <c r="A363" s="119"/>
      <c r="B363" s="119"/>
      <c r="C363" s="119"/>
      <c r="D363" s="119"/>
      <c r="E363" s="120"/>
      <c r="F363" s="113"/>
      <c r="G363" s="262"/>
      <c r="H363" s="179"/>
      <c r="I363" s="295"/>
      <c r="J363" s="119"/>
    </row>
    <row r="364" spans="1:10" x14ac:dyDescent="0.2">
      <c r="A364" s="119"/>
      <c r="B364" s="119"/>
      <c r="C364" s="119"/>
      <c r="D364" s="119"/>
      <c r="E364" s="120"/>
      <c r="F364" s="113"/>
      <c r="G364" s="262"/>
      <c r="H364" s="179"/>
      <c r="I364" s="295"/>
      <c r="J364" s="119"/>
    </row>
    <row r="365" spans="1:10" x14ac:dyDescent="0.2">
      <c r="A365" s="119"/>
      <c r="B365" s="119"/>
      <c r="C365" s="119"/>
      <c r="D365" s="119"/>
      <c r="E365" s="120"/>
      <c r="F365" s="113"/>
      <c r="G365" s="262"/>
      <c r="H365" s="179"/>
      <c r="I365" s="295"/>
      <c r="J365" s="119"/>
    </row>
    <row r="366" spans="1:10" x14ac:dyDescent="0.2">
      <c r="A366" s="119"/>
      <c r="B366" s="119"/>
      <c r="C366" s="119"/>
      <c r="D366" s="119"/>
      <c r="E366" s="120"/>
      <c r="F366" s="113"/>
      <c r="G366" s="262"/>
      <c r="H366" s="179"/>
      <c r="I366" s="295"/>
      <c r="J366" s="119"/>
    </row>
    <row r="367" spans="1:10" x14ac:dyDescent="0.2">
      <c r="A367" s="119"/>
      <c r="B367" s="119"/>
      <c r="C367" s="119"/>
      <c r="D367" s="119"/>
      <c r="E367" s="120"/>
      <c r="F367" s="113"/>
      <c r="G367" s="262"/>
      <c r="H367" s="179"/>
      <c r="I367" s="295"/>
      <c r="J367" s="119"/>
    </row>
    <row r="368" spans="1:10" x14ac:dyDescent="0.2">
      <c r="A368" s="119"/>
      <c r="B368" s="119"/>
      <c r="C368" s="119"/>
      <c r="D368" s="119"/>
      <c r="E368" s="120"/>
      <c r="F368" s="113"/>
      <c r="G368" s="262"/>
      <c r="H368" s="179"/>
      <c r="I368" s="295"/>
      <c r="J368" s="119"/>
    </row>
    <row r="369" spans="1:10" x14ac:dyDescent="0.2">
      <c r="A369" s="119"/>
      <c r="B369" s="119"/>
      <c r="C369" s="119"/>
      <c r="D369" s="119"/>
      <c r="E369" s="120"/>
      <c r="F369" s="113"/>
      <c r="G369" s="262"/>
      <c r="H369" s="179"/>
      <c r="I369" s="295"/>
      <c r="J369" s="119"/>
    </row>
    <row r="370" spans="1:10" x14ac:dyDescent="0.2">
      <c r="A370" s="119"/>
      <c r="B370" s="119"/>
      <c r="C370" s="119"/>
      <c r="D370" s="119"/>
      <c r="E370" s="120"/>
      <c r="F370" s="113"/>
      <c r="G370" s="262"/>
      <c r="H370" s="179"/>
      <c r="I370" s="295"/>
      <c r="J370" s="119"/>
    </row>
    <row r="371" spans="1:10" x14ac:dyDescent="0.2">
      <c r="A371" s="119"/>
      <c r="B371" s="119"/>
      <c r="C371" s="119"/>
      <c r="D371" s="119"/>
      <c r="E371" s="120"/>
      <c r="F371" s="113"/>
      <c r="G371" s="262"/>
      <c r="H371" s="179"/>
      <c r="I371" s="295"/>
      <c r="J371" s="119"/>
    </row>
    <row r="372" spans="1:10" x14ac:dyDescent="0.2">
      <c r="A372" s="119"/>
      <c r="B372" s="119"/>
      <c r="C372" s="119"/>
      <c r="D372" s="119"/>
      <c r="E372" s="120"/>
      <c r="F372" s="113"/>
      <c r="G372" s="262"/>
      <c r="H372" s="179"/>
      <c r="I372" s="295"/>
      <c r="J372" s="119"/>
    </row>
    <row r="373" spans="1:10" x14ac:dyDescent="0.2">
      <c r="A373" s="119"/>
      <c r="B373" s="119"/>
      <c r="C373" s="119"/>
      <c r="D373" s="119"/>
      <c r="E373" s="120"/>
      <c r="F373" s="113"/>
      <c r="G373" s="262"/>
      <c r="H373" s="179"/>
      <c r="I373" s="295"/>
      <c r="J373" s="119"/>
    </row>
    <row r="374" spans="1:10" x14ac:dyDescent="0.2">
      <c r="A374" s="119"/>
      <c r="B374" s="119"/>
      <c r="C374" s="119"/>
      <c r="D374" s="119"/>
      <c r="E374" s="120"/>
      <c r="F374" s="113"/>
      <c r="G374" s="262"/>
      <c r="H374" s="179"/>
      <c r="I374" s="295"/>
      <c r="J374" s="119"/>
    </row>
    <row r="375" spans="1:10" x14ac:dyDescent="0.2">
      <c r="A375" s="119"/>
      <c r="B375" s="119"/>
      <c r="C375" s="119"/>
      <c r="D375" s="119"/>
      <c r="E375" s="120"/>
      <c r="F375" s="113"/>
      <c r="G375" s="262"/>
      <c r="H375" s="179"/>
      <c r="I375" s="295"/>
      <c r="J375" s="119"/>
    </row>
    <row r="376" spans="1:10" x14ac:dyDescent="0.2">
      <c r="A376" s="119"/>
      <c r="B376" s="119"/>
      <c r="C376" s="119"/>
      <c r="D376" s="119"/>
      <c r="E376" s="120"/>
      <c r="F376" s="113"/>
      <c r="G376" s="262"/>
      <c r="H376" s="179"/>
      <c r="I376" s="295"/>
      <c r="J376" s="119"/>
    </row>
    <row r="377" spans="1:10" x14ac:dyDescent="0.2">
      <c r="A377" s="119"/>
      <c r="B377" s="119"/>
      <c r="C377" s="119"/>
      <c r="D377" s="119"/>
      <c r="E377" s="120"/>
      <c r="F377" s="113"/>
      <c r="G377" s="262"/>
      <c r="H377" s="179"/>
      <c r="I377" s="295"/>
      <c r="J377" s="119"/>
    </row>
    <row r="378" spans="1:10" x14ac:dyDescent="0.2">
      <c r="A378" s="119"/>
      <c r="B378" s="119"/>
      <c r="C378" s="119"/>
      <c r="D378" s="119"/>
      <c r="E378" s="120"/>
      <c r="F378" s="113"/>
      <c r="G378" s="262"/>
      <c r="H378" s="179"/>
      <c r="I378" s="295"/>
      <c r="J378" s="119"/>
    </row>
    <row r="379" spans="1:10" x14ac:dyDescent="0.2">
      <c r="A379" s="119"/>
      <c r="B379" s="119"/>
      <c r="C379" s="119"/>
      <c r="D379" s="119"/>
      <c r="E379" s="120"/>
      <c r="F379" s="113"/>
      <c r="G379" s="262"/>
      <c r="H379" s="179"/>
      <c r="I379" s="295"/>
      <c r="J379" s="119"/>
    </row>
    <row r="380" spans="1:10" x14ac:dyDescent="0.2">
      <c r="A380" s="119"/>
      <c r="B380" s="119"/>
      <c r="C380" s="119"/>
      <c r="D380" s="119"/>
      <c r="E380" s="120"/>
      <c r="F380" s="113"/>
      <c r="G380" s="262"/>
      <c r="H380" s="179"/>
      <c r="I380" s="295"/>
      <c r="J380" s="119"/>
    </row>
    <row r="381" spans="1:10" x14ac:dyDescent="0.2">
      <c r="A381" s="119"/>
      <c r="B381" s="119"/>
      <c r="C381" s="119"/>
      <c r="D381" s="119"/>
      <c r="E381" s="120"/>
      <c r="F381" s="113"/>
      <c r="G381" s="262"/>
      <c r="H381" s="179"/>
      <c r="I381" s="295"/>
      <c r="J381" s="119"/>
    </row>
    <row r="382" spans="1:10" x14ac:dyDescent="0.2">
      <c r="A382" s="119"/>
      <c r="B382" s="119"/>
      <c r="C382" s="119"/>
      <c r="D382" s="119"/>
      <c r="E382" s="120"/>
      <c r="F382" s="113"/>
      <c r="G382" s="262"/>
      <c r="H382" s="179"/>
      <c r="I382" s="295"/>
      <c r="J382" s="119"/>
    </row>
    <row r="383" spans="1:10" x14ac:dyDescent="0.2">
      <c r="A383" s="119"/>
      <c r="B383" s="119"/>
      <c r="C383" s="119"/>
      <c r="D383" s="119"/>
      <c r="E383" s="120"/>
      <c r="F383" s="113"/>
      <c r="G383" s="262"/>
      <c r="H383" s="179"/>
      <c r="I383" s="295"/>
      <c r="J383" s="119"/>
    </row>
    <row r="384" spans="1:10" x14ac:dyDescent="0.2">
      <c r="A384" s="119"/>
      <c r="B384" s="119"/>
      <c r="C384" s="119"/>
      <c r="D384" s="119"/>
      <c r="E384" s="120"/>
      <c r="F384" s="113"/>
      <c r="G384" s="262"/>
      <c r="H384" s="179"/>
      <c r="I384" s="295"/>
      <c r="J384" s="119"/>
    </row>
    <row r="385" spans="1:10" x14ac:dyDescent="0.2">
      <c r="A385" s="119"/>
      <c r="B385" s="119"/>
      <c r="C385" s="119"/>
      <c r="D385" s="119"/>
      <c r="E385" s="120"/>
      <c r="F385" s="113"/>
      <c r="G385" s="262"/>
      <c r="H385" s="179"/>
      <c r="I385" s="295"/>
      <c r="J385" s="119"/>
    </row>
    <row r="386" spans="1:10" x14ac:dyDescent="0.2">
      <c r="A386" s="119"/>
      <c r="B386" s="119"/>
      <c r="C386" s="119"/>
      <c r="D386" s="119"/>
      <c r="E386" s="120"/>
      <c r="F386" s="113"/>
      <c r="G386" s="262"/>
      <c r="H386" s="179"/>
      <c r="I386" s="295"/>
      <c r="J386" s="119"/>
    </row>
    <row r="387" spans="1:10" x14ac:dyDescent="0.2">
      <c r="A387" s="119"/>
      <c r="B387" s="119"/>
      <c r="C387" s="119"/>
      <c r="D387" s="119"/>
      <c r="E387" s="120"/>
      <c r="F387" s="113"/>
      <c r="G387" s="262"/>
      <c r="H387" s="179"/>
      <c r="I387" s="295"/>
      <c r="J387" s="119"/>
    </row>
    <row r="388" spans="1:10" x14ac:dyDescent="0.2">
      <c r="A388" s="119"/>
      <c r="B388" s="119"/>
      <c r="C388" s="119"/>
      <c r="D388" s="119"/>
      <c r="E388" s="120"/>
      <c r="F388" s="113"/>
      <c r="G388" s="262"/>
      <c r="H388" s="179"/>
      <c r="I388" s="295"/>
      <c r="J388" s="119"/>
    </row>
    <row r="389" spans="1:10" x14ac:dyDescent="0.2">
      <c r="A389" s="119"/>
      <c r="B389" s="119"/>
      <c r="C389" s="119"/>
      <c r="D389" s="119"/>
      <c r="E389" s="120"/>
      <c r="F389" s="113"/>
      <c r="G389" s="262"/>
      <c r="H389" s="179"/>
      <c r="I389" s="295"/>
      <c r="J389" s="119"/>
    </row>
    <row r="390" spans="1:10" x14ac:dyDescent="0.2">
      <c r="A390" s="119"/>
      <c r="B390" s="119"/>
      <c r="C390" s="119"/>
      <c r="D390" s="119"/>
      <c r="E390" s="120"/>
      <c r="F390" s="113"/>
      <c r="G390" s="262"/>
      <c r="H390" s="179"/>
      <c r="I390" s="295"/>
      <c r="J390" s="119"/>
    </row>
    <row r="391" spans="1:10" x14ac:dyDescent="0.2">
      <c r="A391" s="119"/>
      <c r="B391" s="119"/>
      <c r="C391" s="119"/>
      <c r="D391" s="119"/>
      <c r="E391" s="120"/>
      <c r="F391" s="113"/>
      <c r="G391" s="262"/>
      <c r="H391" s="179"/>
      <c r="I391" s="295"/>
      <c r="J391" s="119"/>
    </row>
    <row r="392" spans="1:10" x14ac:dyDescent="0.2">
      <c r="A392" s="119"/>
      <c r="B392" s="119"/>
      <c r="C392" s="119"/>
      <c r="D392" s="119"/>
      <c r="E392" s="120"/>
      <c r="F392" s="113"/>
      <c r="G392" s="262"/>
      <c r="H392" s="179"/>
      <c r="I392" s="295"/>
      <c r="J392" s="119"/>
    </row>
    <row r="393" spans="1:10" x14ac:dyDescent="0.2">
      <c r="A393" s="119"/>
      <c r="B393" s="119"/>
      <c r="C393" s="119"/>
      <c r="D393" s="119"/>
      <c r="E393" s="120"/>
      <c r="F393" s="113"/>
      <c r="G393" s="262"/>
      <c r="H393" s="179"/>
      <c r="I393" s="295"/>
      <c r="J393" s="119"/>
    </row>
    <row r="394" spans="1:10" x14ac:dyDescent="0.2">
      <c r="A394" s="119"/>
      <c r="B394" s="119"/>
      <c r="C394" s="119"/>
      <c r="D394" s="119"/>
      <c r="E394" s="120"/>
      <c r="F394" s="113"/>
      <c r="G394" s="262"/>
      <c r="H394" s="179"/>
      <c r="I394" s="295"/>
      <c r="J394" s="119"/>
    </row>
    <row r="395" spans="1:10" x14ac:dyDescent="0.2">
      <c r="A395" s="119"/>
      <c r="B395" s="119"/>
      <c r="C395" s="119"/>
      <c r="D395" s="119"/>
      <c r="E395" s="120"/>
      <c r="F395" s="113"/>
      <c r="G395" s="262"/>
      <c r="H395" s="179"/>
      <c r="I395" s="295"/>
      <c r="J395" s="119"/>
    </row>
    <row r="396" spans="1:10" x14ac:dyDescent="0.2">
      <c r="A396" s="119"/>
      <c r="B396" s="119"/>
      <c r="C396" s="119"/>
      <c r="D396" s="119"/>
      <c r="E396" s="120"/>
      <c r="F396" s="113"/>
      <c r="G396" s="262"/>
      <c r="H396" s="179"/>
      <c r="I396" s="295"/>
      <c r="J396" s="119"/>
    </row>
    <row r="397" spans="1:10" x14ac:dyDescent="0.2">
      <c r="A397" s="119"/>
      <c r="B397" s="119"/>
      <c r="C397" s="119"/>
      <c r="D397" s="119"/>
      <c r="E397" s="120"/>
      <c r="F397" s="113"/>
      <c r="G397" s="262"/>
      <c r="H397" s="179"/>
      <c r="I397" s="295"/>
      <c r="J397" s="119"/>
    </row>
    <row r="398" spans="1:10" x14ac:dyDescent="0.2">
      <c r="A398" s="119"/>
      <c r="B398" s="119"/>
      <c r="C398" s="119"/>
      <c r="D398" s="119"/>
      <c r="E398" s="120"/>
      <c r="F398" s="113"/>
      <c r="G398" s="262"/>
      <c r="H398" s="179"/>
      <c r="I398" s="295"/>
      <c r="J398" s="119"/>
    </row>
    <row r="399" spans="1:10" x14ac:dyDescent="0.2">
      <c r="A399" s="119"/>
      <c r="B399" s="119"/>
      <c r="C399" s="119"/>
      <c r="D399" s="119"/>
      <c r="E399" s="120"/>
      <c r="F399" s="113"/>
      <c r="G399" s="262"/>
      <c r="H399" s="179"/>
      <c r="I399" s="295"/>
      <c r="J399" s="119"/>
    </row>
    <row r="400" spans="1:10" x14ac:dyDescent="0.2">
      <c r="A400" s="119"/>
      <c r="B400" s="119"/>
      <c r="C400" s="119"/>
      <c r="D400" s="119"/>
      <c r="E400" s="120"/>
      <c r="F400" s="113"/>
      <c r="G400" s="262"/>
      <c r="H400" s="179"/>
      <c r="I400" s="295"/>
      <c r="J400" s="119"/>
    </row>
    <row r="401" spans="1:10" x14ac:dyDescent="0.2">
      <c r="A401" s="119"/>
      <c r="B401" s="119"/>
      <c r="C401" s="119"/>
      <c r="D401" s="119"/>
      <c r="E401" s="120"/>
      <c r="F401" s="113"/>
      <c r="G401" s="262"/>
      <c r="H401" s="179"/>
      <c r="I401" s="295"/>
      <c r="J401" s="119"/>
    </row>
    <row r="402" spans="1:10" x14ac:dyDescent="0.2">
      <c r="A402" s="119"/>
      <c r="B402" s="119"/>
      <c r="C402" s="119"/>
      <c r="D402" s="119"/>
      <c r="E402" s="120"/>
      <c r="F402" s="113"/>
      <c r="G402" s="262"/>
      <c r="H402" s="179"/>
      <c r="I402" s="295"/>
      <c r="J402" s="119"/>
    </row>
    <row r="403" spans="1:10" x14ac:dyDescent="0.2">
      <c r="A403" s="119"/>
      <c r="B403" s="119"/>
      <c r="C403" s="119"/>
      <c r="D403" s="119"/>
      <c r="E403" s="120"/>
      <c r="F403" s="113"/>
      <c r="G403" s="262"/>
      <c r="H403" s="179"/>
      <c r="I403" s="295"/>
      <c r="J403" s="119"/>
    </row>
    <row r="404" spans="1:10" x14ac:dyDescent="0.2">
      <c r="A404" s="119"/>
      <c r="B404" s="119"/>
      <c r="C404" s="119"/>
      <c r="D404" s="119"/>
      <c r="E404" s="120"/>
      <c r="F404" s="113"/>
      <c r="G404" s="262"/>
      <c r="H404" s="179"/>
      <c r="I404" s="295"/>
      <c r="J404" s="119"/>
    </row>
    <row r="405" spans="1:10" x14ac:dyDescent="0.2">
      <c r="A405" s="119"/>
      <c r="B405" s="119"/>
      <c r="C405" s="119"/>
      <c r="D405" s="119"/>
      <c r="E405" s="120"/>
      <c r="F405" s="113"/>
      <c r="G405" s="262"/>
      <c r="H405" s="179"/>
      <c r="I405" s="295"/>
      <c r="J405" s="119"/>
    </row>
    <row r="406" spans="1:10" x14ac:dyDescent="0.2">
      <c r="A406" s="119"/>
      <c r="B406" s="119"/>
      <c r="C406" s="119"/>
      <c r="D406" s="119"/>
      <c r="E406" s="120"/>
      <c r="F406" s="113"/>
      <c r="G406" s="262"/>
      <c r="H406" s="179"/>
      <c r="I406" s="295"/>
      <c r="J406" s="119"/>
    </row>
    <row r="407" spans="1:10" x14ac:dyDescent="0.2">
      <c r="A407" s="119"/>
      <c r="B407" s="119"/>
      <c r="C407" s="119"/>
      <c r="D407" s="119"/>
      <c r="E407" s="120"/>
      <c r="F407" s="113"/>
      <c r="G407" s="262"/>
      <c r="H407" s="179"/>
      <c r="I407" s="295"/>
      <c r="J407" s="119"/>
    </row>
    <row r="408" spans="1:10" x14ac:dyDescent="0.2">
      <c r="A408" s="119"/>
      <c r="B408" s="119"/>
      <c r="C408" s="119"/>
      <c r="D408" s="119"/>
      <c r="E408" s="120"/>
      <c r="F408" s="113"/>
      <c r="G408" s="262"/>
      <c r="H408" s="179"/>
      <c r="I408" s="295"/>
      <c r="J408" s="119"/>
    </row>
    <row r="409" spans="1:10" x14ac:dyDescent="0.2">
      <c r="A409" s="119"/>
      <c r="B409" s="119"/>
      <c r="C409" s="119"/>
      <c r="D409" s="119"/>
      <c r="E409" s="120"/>
      <c r="F409" s="113"/>
      <c r="G409" s="262"/>
      <c r="H409" s="179"/>
      <c r="I409" s="295"/>
      <c r="J409" s="119"/>
    </row>
    <row r="410" spans="1:10" x14ac:dyDescent="0.2">
      <c r="A410" s="119"/>
      <c r="B410" s="119"/>
      <c r="C410" s="119"/>
      <c r="D410" s="119"/>
      <c r="E410" s="120"/>
      <c r="F410" s="113"/>
      <c r="G410" s="262"/>
      <c r="H410" s="179"/>
      <c r="I410" s="295"/>
      <c r="J410" s="119"/>
    </row>
    <row r="411" spans="1:10" x14ac:dyDescent="0.2">
      <c r="A411" s="119"/>
      <c r="B411" s="119"/>
      <c r="C411" s="119"/>
      <c r="D411" s="119"/>
      <c r="E411" s="120"/>
      <c r="F411" s="113"/>
      <c r="G411" s="262"/>
      <c r="H411" s="179"/>
      <c r="I411" s="295"/>
      <c r="J411" s="119"/>
    </row>
    <row r="412" spans="1:10" x14ac:dyDescent="0.2">
      <c r="A412" s="119"/>
      <c r="B412" s="119"/>
      <c r="C412" s="119"/>
      <c r="D412" s="119"/>
      <c r="E412" s="120"/>
      <c r="F412" s="113"/>
      <c r="G412" s="262"/>
      <c r="H412" s="179"/>
      <c r="I412" s="295"/>
      <c r="J412" s="119"/>
    </row>
    <row r="413" spans="1:10" x14ac:dyDescent="0.2">
      <c r="A413" s="119"/>
      <c r="B413" s="119"/>
      <c r="C413" s="119"/>
      <c r="D413" s="119"/>
      <c r="E413" s="120"/>
      <c r="F413" s="113"/>
      <c r="G413" s="262"/>
      <c r="H413" s="179"/>
      <c r="I413" s="295"/>
      <c r="J413" s="119"/>
    </row>
    <row r="414" spans="1:10" x14ac:dyDescent="0.2">
      <c r="A414" s="119"/>
      <c r="B414" s="119"/>
      <c r="C414" s="119"/>
      <c r="D414" s="119"/>
      <c r="E414" s="120"/>
      <c r="F414" s="113"/>
      <c r="G414" s="262"/>
      <c r="H414" s="179"/>
      <c r="I414" s="295"/>
      <c r="J414" s="119"/>
    </row>
    <row r="415" spans="1:10" x14ac:dyDescent="0.2">
      <c r="A415" s="119"/>
      <c r="B415" s="119"/>
      <c r="C415" s="119"/>
      <c r="D415" s="119"/>
      <c r="E415" s="120"/>
      <c r="F415" s="113"/>
      <c r="G415" s="262"/>
      <c r="H415" s="179"/>
      <c r="I415" s="295"/>
      <c r="J415" s="119"/>
    </row>
    <row r="416" spans="1:10" x14ac:dyDescent="0.2">
      <c r="A416" s="119"/>
      <c r="B416" s="119"/>
      <c r="C416" s="119"/>
      <c r="D416" s="119"/>
      <c r="E416" s="120"/>
      <c r="F416" s="113"/>
      <c r="G416" s="262"/>
      <c r="H416" s="179"/>
      <c r="I416" s="295"/>
      <c r="J416" s="119"/>
    </row>
    <row r="417" spans="1:10" x14ac:dyDescent="0.2">
      <c r="A417" s="119"/>
      <c r="B417" s="119"/>
      <c r="C417" s="119"/>
      <c r="D417" s="119"/>
      <c r="E417" s="120"/>
      <c r="F417" s="113"/>
      <c r="G417" s="262"/>
      <c r="H417" s="179"/>
      <c r="I417" s="295"/>
      <c r="J417" s="119"/>
    </row>
    <row r="418" spans="1:10" x14ac:dyDescent="0.2">
      <c r="A418" s="119"/>
      <c r="B418" s="119"/>
      <c r="C418" s="119"/>
      <c r="D418" s="119"/>
      <c r="E418" s="120"/>
      <c r="F418" s="113"/>
      <c r="G418" s="262"/>
      <c r="H418" s="179"/>
      <c r="I418" s="295"/>
      <c r="J418" s="119"/>
    </row>
    <row r="419" spans="1:10" x14ac:dyDescent="0.2">
      <c r="A419" s="119"/>
      <c r="B419" s="119"/>
      <c r="C419" s="119"/>
      <c r="D419" s="119"/>
      <c r="E419" s="120"/>
      <c r="F419" s="113"/>
      <c r="G419" s="262"/>
      <c r="H419" s="179"/>
      <c r="I419" s="295"/>
      <c r="J419" s="119"/>
    </row>
    <row r="420" spans="1:10" x14ac:dyDescent="0.2">
      <c r="A420" s="119"/>
      <c r="B420" s="119"/>
      <c r="C420" s="119"/>
      <c r="D420" s="119"/>
      <c r="E420" s="120"/>
      <c r="F420" s="113"/>
      <c r="G420" s="262"/>
      <c r="H420" s="179"/>
      <c r="I420" s="295"/>
      <c r="J420" s="119"/>
    </row>
    <row r="421" spans="1:10" x14ac:dyDescent="0.2">
      <c r="A421" s="119"/>
      <c r="B421" s="119"/>
      <c r="C421" s="119"/>
      <c r="D421" s="119"/>
      <c r="E421" s="120"/>
      <c r="F421" s="113"/>
      <c r="G421" s="262"/>
      <c r="H421" s="179"/>
      <c r="I421" s="295"/>
      <c r="J421" s="119"/>
    </row>
    <row r="422" spans="1:10" x14ac:dyDescent="0.2">
      <c r="A422" s="119"/>
      <c r="B422" s="119"/>
      <c r="C422" s="119"/>
      <c r="D422" s="119"/>
      <c r="E422" s="120"/>
      <c r="F422" s="113"/>
      <c r="G422" s="262"/>
      <c r="H422" s="179"/>
      <c r="I422" s="295"/>
      <c r="J422" s="119"/>
    </row>
    <row r="423" spans="1:10" x14ac:dyDescent="0.2">
      <c r="A423" s="119"/>
      <c r="B423" s="119"/>
      <c r="C423" s="119"/>
      <c r="D423" s="119"/>
      <c r="E423" s="120"/>
      <c r="F423" s="113"/>
      <c r="G423" s="262"/>
      <c r="H423" s="179"/>
      <c r="I423" s="295"/>
      <c r="J423" s="119"/>
    </row>
    <row r="424" spans="1:10" x14ac:dyDescent="0.2">
      <c r="A424" s="119"/>
      <c r="B424" s="119"/>
      <c r="C424" s="119"/>
      <c r="D424" s="119"/>
      <c r="E424" s="120"/>
      <c r="F424" s="113"/>
      <c r="G424" s="262"/>
      <c r="H424" s="179"/>
      <c r="I424" s="295"/>
      <c r="J424" s="119"/>
    </row>
    <row r="425" spans="1:10" x14ac:dyDescent="0.2">
      <c r="A425" s="119"/>
      <c r="B425" s="119"/>
      <c r="C425" s="119"/>
      <c r="D425" s="119"/>
      <c r="E425" s="120"/>
      <c r="F425" s="113"/>
      <c r="G425" s="262"/>
      <c r="H425" s="179"/>
      <c r="I425" s="295"/>
      <c r="J425" s="119"/>
    </row>
    <row r="426" spans="1:10" x14ac:dyDescent="0.2">
      <c r="A426" s="119"/>
      <c r="B426" s="119"/>
      <c r="C426" s="119"/>
      <c r="D426" s="119"/>
      <c r="E426" s="120"/>
      <c r="F426" s="113"/>
      <c r="G426" s="262"/>
      <c r="H426" s="179"/>
      <c r="I426" s="295"/>
      <c r="J426" s="119"/>
    </row>
    <row r="427" spans="1:10" x14ac:dyDescent="0.2">
      <c r="A427" s="119"/>
      <c r="B427" s="119"/>
      <c r="C427" s="119"/>
      <c r="D427" s="119"/>
      <c r="E427" s="120"/>
      <c r="F427" s="113"/>
      <c r="G427" s="262"/>
      <c r="H427" s="179"/>
      <c r="I427" s="295"/>
      <c r="J427" s="119"/>
    </row>
    <row r="428" spans="1:10" x14ac:dyDescent="0.2">
      <c r="A428" s="119"/>
      <c r="B428" s="119"/>
      <c r="C428" s="119"/>
      <c r="D428" s="119"/>
      <c r="E428" s="120"/>
      <c r="F428" s="113"/>
      <c r="G428" s="262"/>
      <c r="H428" s="179"/>
      <c r="I428" s="295"/>
      <c r="J428" s="119"/>
    </row>
    <row r="429" spans="1:10" x14ac:dyDescent="0.2">
      <c r="A429" s="119"/>
      <c r="B429" s="119"/>
      <c r="C429" s="119"/>
      <c r="D429" s="119"/>
      <c r="E429" s="120"/>
      <c r="F429" s="113"/>
      <c r="G429" s="262"/>
      <c r="H429" s="179"/>
      <c r="I429" s="295"/>
      <c r="J429" s="119"/>
    </row>
    <row r="430" spans="1:10" x14ac:dyDescent="0.2">
      <c r="A430" s="119"/>
      <c r="B430" s="119"/>
      <c r="C430" s="119"/>
      <c r="D430" s="119"/>
      <c r="E430" s="120"/>
      <c r="F430" s="113"/>
      <c r="G430" s="262"/>
      <c r="H430" s="179"/>
      <c r="I430" s="295"/>
      <c r="J430" s="119"/>
    </row>
    <row r="431" spans="1:10" x14ac:dyDescent="0.2">
      <c r="A431" s="119"/>
      <c r="B431" s="119"/>
      <c r="C431" s="119"/>
      <c r="D431" s="119"/>
      <c r="E431" s="120"/>
      <c r="F431" s="113"/>
      <c r="G431" s="262"/>
      <c r="H431" s="179"/>
      <c r="I431" s="295"/>
      <c r="J431" s="119"/>
    </row>
    <row r="432" spans="1:10" x14ac:dyDescent="0.2">
      <c r="A432" s="119"/>
      <c r="B432" s="119"/>
      <c r="C432" s="119"/>
      <c r="D432" s="119"/>
      <c r="E432" s="120"/>
      <c r="F432" s="113"/>
      <c r="G432" s="262"/>
      <c r="H432" s="179"/>
      <c r="I432" s="295"/>
      <c r="J432" s="119"/>
    </row>
    <row r="433" spans="1:10" x14ac:dyDescent="0.2">
      <c r="A433" s="119"/>
      <c r="B433" s="119"/>
      <c r="C433" s="119"/>
      <c r="D433" s="119"/>
      <c r="E433" s="120"/>
      <c r="F433" s="113"/>
      <c r="G433" s="262"/>
      <c r="H433" s="179"/>
      <c r="I433" s="295"/>
      <c r="J433" s="119"/>
    </row>
    <row r="434" spans="1:10" x14ac:dyDescent="0.2">
      <c r="A434" s="119"/>
      <c r="B434" s="119"/>
      <c r="C434" s="119"/>
      <c r="D434" s="119"/>
      <c r="E434" s="120"/>
      <c r="F434" s="113"/>
      <c r="G434" s="262"/>
      <c r="H434" s="179"/>
      <c r="I434" s="295"/>
      <c r="J434" s="119"/>
    </row>
    <row r="435" spans="1:10" x14ac:dyDescent="0.2">
      <c r="A435" s="119"/>
      <c r="B435" s="119"/>
      <c r="C435" s="119"/>
      <c r="D435" s="119"/>
      <c r="E435" s="120"/>
      <c r="F435" s="113"/>
      <c r="G435" s="262"/>
      <c r="H435" s="179"/>
      <c r="I435" s="295"/>
      <c r="J435" s="119"/>
    </row>
    <row r="436" spans="1:10" x14ac:dyDescent="0.2">
      <c r="A436" s="119"/>
      <c r="B436" s="119"/>
      <c r="C436" s="119"/>
      <c r="D436" s="119"/>
      <c r="E436" s="120"/>
      <c r="F436" s="113"/>
      <c r="G436" s="262"/>
      <c r="H436" s="179"/>
      <c r="I436" s="295"/>
      <c r="J436" s="119"/>
    </row>
    <row r="437" spans="1:10" x14ac:dyDescent="0.2">
      <c r="A437" s="119"/>
      <c r="B437" s="119"/>
      <c r="C437" s="119"/>
      <c r="D437" s="119"/>
      <c r="E437" s="120"/>
      <c r="F437" s="113"/>
      <c r="G437" s="262"/>
      <c r="H437" s="179"/>
      <c r="I437" s="295"/>
      <c r="J437" s="119"/>
    </row>
    <row r="438" spans="1:10" x14ac:dyDescent="0.2">
      <c r="A438" s="119"/>
      <c r="B438" s="119"/>
      <c r="C438" s="119"/>
      <c r="D438" s="119"/>
      <c r="E438" s="120"/>
      <c r="F438" s="113"/>
      <c r="G438" s="262"/>
      <c r="H438" s="179"/>
      <c r="I438" s="295"/>
      <c r="J438" s="119"/>
    </row>
    <row r="439" spans="1:10" x14ac:dyDescent="0.2">
      <c r="A439" s="119"/>
      <c r="B439" s="119"/>
      <c r="C439" s="119"/>
      <c r="D439" s="119"/>
      <c r="E439" s="120"/>
      <c r="F439" s="113"/>
      <c r="G439" s="262"/>
      <c r="H439" s="179"/>
      <c r="I439" s="295"/>
      <c r="J439" s="119"/>
    </row>
    <row r="440" spans="1:10" x14ac:dyDescent="0.2">
      <c r="A440" s="119"/>
      <c r="B440" s="119"/>
      <c r="C440" s="119"/>
      <c r="D440" s="119"/>
      <c r="E440" s="120"/>
      <c r="F440" s="113"/>
      <c r="G440" s="262"/>
      <c r="H440" s="179"/>
      <c r="I440" s="295"/>
      <c r="J440" s="119"/>
    </row>
    <row r="441" spans="1:10" x14ac:dyDescent="0.2">
      <c r="A441" s="119"/>
      <c r="B441" s="119"/>
      <c r="C441" s="119"/>
      <c r="D441" s="119"/>
      <c r="E441" s="120"/>
      <c r="F441" s="113"/>
      <c r="G441" s="262"/>
      <c r="H441" s="179"/>
      <c r="I441" s="295"/>
      <c r="J441" s="119"/>
    </row>
    <row r="442" spans="1:10" x14ac:dyDescent="0.2">
      <c r="A442" s="119"/>
      <c r="B442" s="119"/>
      <c r="C442" s="119"/>
      <c r="D442" s="119"/>
      <c r="E442" s="120"/>
      <c r="F442" s="113"/>
      <c r="G442" s="262"/>
      <c r="H442" s="179"/>
      <c r="I442" s="295"/>
      <c r="J442" s="119"/>
    </row>
    <row r="443" spans="1:10" x14ac:dyDescent="0.2">
      <c r="A443" s="119"/>
      <c r="B443" s="119"/>
      <c r="C443" s="119"/>
      <c r="D443" s="119"/>
      <c r="E443" s="120"/>
      <c r="F443" s="113"/>
      <c r="G443" s="262"/>
      <c r="H443" s="179"/>
      <c r="I443" s="295"/>
      <c r="J443" s="119"/>
    </row>
    <row r="444" spans="1:10" x14ac:dyDescent="0.2">
      <c r="A444" s="119"/>
      <c r="B444" s="119"/>
      <c r="C444" s="119"/>
      <c r="D444" s="119"/>
      <c r="E444" s="120"/>
      <c r="F444" s="113"/>
      <c r="G444" s="262"/>
      <c r="H444" s="179"/>
      <c r="I444" s="295"/>
      <c r="J444" s="119"/>
    </row>
    <row r="445" spans="1:10" x14ac:dyDescent="0.2">
      <c r="A445" s="119"/>
      <c r="B445" s="119"/>
      <c r="C445" s="119"/>
      <c r="D445" s="119"/>
      <c r="E445" s="120"/>
      <c r="F445" s="113"/>
      <c r="G445" s="262"/>
      <c r="H445" s="179"/>
      <c r="I445" s="295"/>
      <c r="J445" s="119"/>
    </row>
    <row r="446" spans="1:10" x14ac:dyDescent="0.2">
      <c r="A446" s="119"/>
      <c r="B446" s="119"/>
      <c r="C446" s="119"/>
      <c r="D446" s="119"/>
      <c r="E446" s="120"/>
      <c r="F446" s="113"/>
      <c r="G446" s="262"/>
      <c r="H446" s="179"/>
      <c r="I446" s="295"/>
      <c r="J446" s="119"/>
    </row>
    <row r="447" spans="1:10" x14ac:dyDescent="0.2">
      <c r="A447" s="119"/>
      <c r="B447" s="119"/>
      <c r="C447" s="119"/>
      <c r="D447" s="119"/>
      <c r="E447" s="120"/>
      <c r="F447" s="113"/>
      <c r="G447" s="262"/>
      <c r="H447" s="179"/>
      <c r="I447" s="295"/>
      <c r="J447" s="119"/>
    </row>
    <row r="448" spans="1:10" x14ac:dyDescent="0.2">
      <c r="A448" s="119"/>
      <c r="B448" s="119"/>
      <c r="C448" s="119"/>
      <c r="D448" s="119"/>
      <c r="E448" s="120"/>
      <c r="F448" s="113"/>
      <c r="G448" s="262"/>
      <c r="H448" s="179"/>
      <c r="I448" s="295"/>
      <c r="J448" s="119"/>
    </row>
    <row r="449" spans="1:10" x14ac:dyDescent="0.2">
      <c r="A449" s="119"/>
      <c r="B449" s="119"/>
      <c r="C449" s="119"/>
      <c r="D449" s="119"/>
      <c r="E449" s="120"/>
      <c r="F449" s="113"/>
      <c r="G449" s="262"/>
      <c r="H449" s="179"/>
      <c r="I449" s="295"/>
      <c r="J449" s="119"/>
    </row>
    <row r="450" spans="1:10" x14ac:dyDescent="0.2">
      <c r="A450" s="119"/>
      <c r="B450" s="119"/>
      <c r="C450" s="119"/>
      <c r="D450" s="119"/>
      <c r="E450" s="120"/>
      <c r="F450" s="113"/>
      <c r="G450" s="262"/>
      <c r="H450" s="179"/>
      <c r="I450" s="295"/>
      <c r="J450" s="119"/>
    </row>
    <row r="451" spans="1:10" x14ac:dyDescent="0.2">
      <c r="A451" s="119"/>
      <c r="B451" s="119"/>
      <c r="C451" s="119"/>
      <c r="D451" s="119"/>
      <c r="E451" s="120"/>
      <c r="F451" s="113"/>
      <c r="G451" s="262"/>
      <c r="H451" s="179"/>
      <c r="I451" s="295"/>
      <c r="J451" s="119"/>
    </row>
    <row r="452" spans="1:10" x14ac:dyDescent="0.2">
      <c r="A452" s="119"/>
      <c r="B452" s="119"/>
      <c r="C452" s="119"/>
      <c r="D452" s="119"/>
      <c r="E452" s="120"/>
      <c r="F452" s="113"/>
      <c r="G452" s="262"/>
      <c r="H452" s="179"/>
      <c r="I452" s="295"/>
      <c r="J452" s="119"/>
    </row>
    <row r="453" spans="1:10" x14ac:dyDescent="0.2">
      <c r="A453" s="119"/>
      <c r="B453" s="119"/>
      <c r="C453" s="119"/>
      <c r="D453" s="119"/>
      <c r="E453" s="120"/>
      <c r="F453" s="113"/>
      <c r="G453" s="262"/>
      <c r="H453" s="179"/>
      <c r="I453" s="295"/>
      <c r="J453" s="119"/>
    </row>
    <row r="454" spans="1:10" x14ac:dyDescent="0.2">
      <c r="A454" s="119"/>
      <c r="B454" s="119"/>
      <c r="C454" s="119"/>
      <c r="D454" s="119"/>
      <c r="E454" s="120"/>
      <c r="F454" s="113"/>
      <c r="G454" s="262"/>
      <c r="H454" s="179"/>
      <c r="I454" s="295"/>
      <c r="J454" s="119"/>
    </row>
    <row r="455" spans="1:10" x14ac:dyDescent="0.2">
      <c r="A455" s="119"/>
      <c r="B455" s="119"/>
      <c r="C455" s="119"/>
      <c r="D455" s="119"/>
      <c r="E455" s="120"/>
      <c r="F455" s="113"/>
      <c r="G455" s="262"/>
      <c r="H455" s="179"/>
      <c r="I455" s="295"/>
      <c r="J455" s="119"/>
    </row>
    <row r="456" spans="1:10" x14ac:dyDescent="0.2">
      <c r="A456" s="119"/>
      <c r="B456" s="119"/>
      <c r="C456" s="119"/>
      <c r="D456" s="119"/>
      <c r="E456" s="120"/>
      <c r="F456" s="113"/>
      <c r="G456" s="262"/>
      <c r="H456" s="179"/>
      <c r="I456" s="295"/>
      <c r="J456" s="119"/>
    </row>
    <row r="457" spans="1:10" x14ac:dyDescent="0.2">
      <c r="A457" s="119"/>
      <c r="B457" s="119"/>
      <c r="C457" s="119"/>
      <c r="D457" s="119"/>
      <c r="E457" s="120"/>
      <c r="F457" s="113"/>
      <c r="G457" s="262"/>
      <c r="H457" s="179"/>
      <c r="I457" s="295"/>
      <c r="J457" s="119"/>
    </row>
    <row r="458" spans="1:10" x14ac:dyDescent="0.2">
      <c r="A458" s="119"/>
      <c r="B458" s="119"/>
      <c r="C458" s="119"/>
      <c r="D458" s="119"/>
      <c r="E458" s="120"/>
      <c r="F458" s="113"/>
      <c r="G458" s="262"/>
      <c r="H458" s="179"/>
      <c r="I458" s="295"/>
      <c r="J458" s="119"/>
    </row>
    <row r="459" spans="1:10" x14ac:dyDescent="0.2">
      <c r="A459" s="119"/>
      <c r="B459" s="119"/>
      <c r="C459" s="119"/>
      <c r="D459" s="119"/>
      <c r="E459" s="120"/>
      <c r="F459" s="113"/>
      <c r="G459" s="262"/>
      <c r="H459" s="179"/>
      <c r="I459" s="295"/>
      <c r="J459" s="119"/>
    </row>
    <row r="460" spans="1:10" x14ac:dyDescent="0.2">
      <c r="A460" s="119"/>
      <c r="B460" s="119"/>
      <c r="C460" s="119"/>
      <c r="D460" s="119"/>
      <c r="E460" s="120"/>
      <c r="F460" s="113"/>
      <c r="G460" s="262"/>
      <c r="H460" s="179"/>
      <c r="I460" s="295"/>
      <c r="J460" s="119"/>
    </row>
    <row r="461" spans="1:10" x14ac:dyDescent="0.2">
      <c r="A461" s="119"/>
      <c r="B461" s="119"/>
      <c r="C461" s="119"/>
      <c r="D461" s="119"/>
      <c r="E461" s="120"/>
      <c r="F461" s="113"/>
      <c r="G461" s="262"/>
      <c r="H461" s="179"/>
      <c r="I461" s="295"/>
      <c r="J461" s="119"/>
    </row>
    <row r="462" spans="1:10" x14ac:dyDescent="0.2">
      <c r="A462" s="119"/>
      <c r="B462" s="119"/>
      <c r="C462" s="119"/>
      <c r="D462" s="119"/>
      <c r="E462" s="120"/>
      <c r="F462" s="113"/>
      <c r="G462" s="262"/>
      <c r="H462" s="179"/>
      <c r="I462" s="295"/>
      <c r="J462" s="119"/>
    </row>
    <row r="463" spans="1:10" x14ac:dyDescent="0.2">
      <c r="A463" s="119"/>
      <c r="B463" s="119"/>
      <c r="C463" s="119"/>
      <c r="D463" s="119"/>
      <c r="E463" s="120"/>
      <c r="F463" s="113"/>
      <c r="G463" s="262"/>
      <c r="H463" s="179"/>
      <c r="I463" s="295"/>
      <c r="J463" s="119"/>
    </row>
    <row r="464" spans="1:10" x14ac:dyDescent="0.2">
      <c r="A464" s="119"/>
      <c r="B464" s="119"/>
      <c r="C464" s="119"/>
      <c r="D464" s="119"/>
      <c r="E464" s="120"/>
      <c r="F464" s="113"/>
      <c r="G464" s="262"/>
      <c r="H464" s="179"/>
      <c r="I464" s="295"/>
      <c r="J464" s="119"/>
    </row>
    <row r="465" spans="1:10" x14ac:dyDescent="0.2">
      <c r="A465" s="119"/>
      <c r="B465" s="119"/>
      <c r="C465" s="119"/>
      <c r="D465" s="119"/>
      <c r="E465" s="120"/>
      <c r="F465" s="113"/>
      <c r="G465" s="262"/>
      <c r="H465" s="179"/>
      <c r="I465" s="295"/>
      <c r="J465" s="119"/>
    </row>
    <row r="466" spans="1:10" x14ac:dyDescent="0.2">
      <c r="A466" s="119"/>
      <c r="B466" s="119"/>
      <c r="C466" s="119"/>
      <c r="D466" s="119"/>
      <c r="E466" s="120"/>
      <c r="F466" s="113"/>
      <c r="G466" s="262"/>
      <c r="H466" s="179"/>
      <c r="I466" s="295"/>
      <c r="J466" s="119"/>
    </row>
    <row r="467" spans="1:10" x14ac:dyDescent="0.2">
      <c r="A467" s="119"/>
      <c r="B467" s="119"/>
      <c r="C467" s="119"/>
      <c r="D467" s="119"/>
      <c r="E467" s="120"/>
      <c r="F467" s="113"/>
      <c r="G467" s="262"/>
      <c r="H467" s="179"/>
      <c r="I467" s="295"/>
      <c r="J467" s="119"/>
    </row>
    <row r="468" spans="1:10" x14ac:dyDescent="0.2">
      <c r="A468" s="119"/>
      <c r="B468" s="119"/>
      <c r="C468" s="119"/>
      <c r="D468" s="119"/>
      <c r="E468" s="120"/>
      <c r="F468" s="113"/>
      <c r="G468" s="262"/>
      <c r="H468" s="179"/>
      <c r="I468" s="295"/>
      <c r="J468" s="119"/>
    </row>
    <row r="469" spans="1:10" x14ac:dyDescent="0.2">
      <c r="A469" s="119"/>
      <c r="B469" s="119"/>
      <c r="C469" s="119"/>
      <c r="D469" s="119"/>
      <c r="E469" s="120"/>
      <c r="F469" s="113"/>
      <c r="G469" s="262"/>
      <c r="H469" s="179"/>
      <c r="I469" s="295"/>
      <c r="J469" s="119"/>
    </row>
    <row r="470" spans="1:10" x14ac:dyDescent="0.2">
      <c r="A470" s="119"/>
      <c r="B470" s="119"/>
      <c r="C470" s="119"/>
      <c r="D470" s="119"/>
      <c r="E470" s="120"/>
      <c r="F470" s="113"/>
      <c r="G470" s="262"/>
      <c r="H470" s="179"/>
      <c r="I470" s="295"/>
      <c r="J470" s="119"/>
    </row>
    <row r="471" spans="1:10" x14ac:dyDescent="0.2">
      <c r="A471" s="119"/>
      <c r="B471" s="119"/>
      <c r="C471" s="119"/>
      <c r="D471" s="119"/>
      <c r="E471" s="120"/>
      <c r="F471" s="113"/>
      <c r="G471" s="262"/>
      <c r="H471" s="179"/>
      <c r="I471" s="295"/>
      <c r="J471" s="119"/>
    </row>
    <row r="472" spans="1:10" x14ac:dyDescent="0.2">
      <c r="A472" s="119"/>
      <c r="B472" s="119"/>
      <c r="C472" s="119"/>
      <c r="D472" s="119"/>
      <c r="E472" s="120"/>
      <c r="F472" s="113"/>
      <c r="G472" s="262"/>
      <c r="H472" s="179"/>
      <c r="I472" s="295"/>
      <c r="J472" s="119"/>
    </row>
    <row r="473" spans="1:10" x14ac:dyDescent="0.2">
      <c r="A473" s="119"/>
      <c r="B473" s="119"/>
      <c r="C473" s="119"/>
      <c r="D473" s="119"/>
      <c r="E473" s="120"/>
      <c r="F473" s="113"/>
      <c r="G473" s="262"/>
      <c r="H473" s="179"/>
      <c r="I473" s="295"/>
      <c r="J473" s="119"/>
    </row>
    <row r="474" spans="1:10" x14ac:dyDescent="0.2">
      <c r="A474" s="119"/>
      <c r="B474" s="119"/>
      <c r="C474" s="119"/>
      <c r="D474" s="119"/>
      <c r="E474" s="120"/>
      <c r="F474" s="113"/>
      <c r="G474" s="262"/>
      <c r="H474" s="179"/>
      <c r="I474" s="295"/>
      <c r="J474" s="119"/>
    </row>
    <row r="475" spans="1:10" x14ac:dyDescent="0.2">
      <c r="A475" s="119"/>
      <c r="B475" s="119"/>
      <c r="C475" s="119"/>
      <c r="D475" s="119"/>
      <c r="E475" s="120"/>
      <c r="F475" s="113"/>
      <c r="G475" s="262"/>
      <c r="H475" s="179"/>
      <c r="I475" s="295"/>
      <c r="J475" s="119"/>
    </row>
    <row r="476" spans="1:10" x14ac:dyDescent="0.2">
      <c r="A476" s="119"/>
      <c r="B476" s="119"/>
      <c r="C476" s="119"/>
      <c r="D476" s="119"/>
      <c r="E476" s="120"/>
      <c r="F476" s="113"/>
      <c r="G476" s="262"/>
      <c r="H476" s="179"/>
      <c r="I476" s="295"/>
      <c r="J476" s="119"/>
    </row>
    <row r="477" spans="1:10" x14ac:dyDescent="0.2">
      <c r="A477" s="119"/>
      <c r="B477" s="119"/>
      <c r="C477" s="119"/>
      <c r="D477" s="119"/>
      <c r="E477" s="120"/>
      <c r="F477" s="113"/>
      <c r="G477" s="262"/>
      <c r="H477" s="179"/>
      <c r="I477" s="295"/>
      <c r="J477" s="119"/>
    </row>
    <row r="478" spans="1:10" x14ac:dyDescent="0.2">
      <c r="A478" s="119"/>
      <c r="B478" s="119"/>
      <c r="C478" s="119"/>
      <c r="D478" s="119"/>
      <c r="E478" s="120"/>
      <c r="F478" s="113"/>
      <c r="G478" s="262"/>
      <c r="H478" s="179"/>
      <c r="I478" s="295"/>
      <c r="J478" s="119"/>
    </row>
    <row r="479" spans="1:10" x14ac:dyDescent="0.2">
      <c r="A479" s="119"/>
      <c r="B479" s="119"/>
      <c r="C479" s="119"/>
      <c r="D479" s="119"/>
      <c r="E479" s="120"/>
      <c r="F479" s="113"/>
      <c r="G479" s="262"/>
      <c r="H479" s="179"/>
      <c r="I479" s="295"/>
      <c r="J479" s="119"/>
    </row>
    <row r="480" spans="1:10" x14ac:dyDescent="0.2">
      <c r="A480" s="119"/>
      <c r="B480" s="119"/>
      <c r="C480" s="119"/>
      <c r="D480" s="119"/>
      <c r="E480" s="120"/>
      <c r="F480" s="113"/>
      <c r="G480" s="262"/>
      <c r="H480" s="179"/>
      <c r="I480" s="295"/>
      <c r="J480" s="119"/>
    </row>
    <row r="481" spans="1:10" x14ac:dyDescent="0.2">
      <c r="A481" s="119"/>
      <c r="B481" s="119"/>
      <c r="C481" s="119"/>
      <c r="D481" s="119"/>
      <c r="E481" s="120"/>
      <c r="F481" s="113"/>
      <c r="G481" s="262"/>
      <c r="H481" s="179"/>
      <c r="I481" s="295"/>
      <c r="J481" s="119"/>
    </row>
    <row r="482" spans="1:10" x14ac:dyDescent="0.2">
      <c r="A482" s="119"/>
      <c r="B482" s="119"/>
      <c r="C482" s="119"/>
      <c r="D482" s="119"/>
      <c r="E482" s="120"/>
      <c r="F482" s="113"/>
      <c r="G482" s="262"/>
      <c r="H482" s="179"/>
      <c r="I482" s="295"/>
      <c r="J482" s="119"/>
    </row>
    <row r="483" spans="1:10" x14ac:dyDescent="0.2">
      <c r="A483" s="119"/>
      <c r="B483" s="119"/>
      <c r="C483" s="119"/>
      <c r="D483" s="119"/>
      <c r="E483" s="120"/>
      <c r="F483" s="113"/>
      <c r="G483" s="262"/>
      <c r="H483" s="179"/>
      <c r="I483" s="295"/>
      <c r="J483" s="119"/>
    </row>
    <row r="484" spans="1:10" x14ac:dyDescent="0.2">
      <c r="A484" s="119"/>
      <c r="B484" s="119"/>
      <c r="C484" s="119"/>
      <c r="D484" s="119"/>
      <c r="E484" s="120"/>
      <c r="F484" s="113"/>
      <c r="G484" s="262"/>
      <c r="H484" s="179"/>
      <c r="I484" s="295"/>
      <c r="J484" s="119"/>
    </row>
    <row r="485" spans="1:10" x14ac:dyDescent="0.2">
      <c r="A485" s="119"/>
      <c r="B485" s="119"/>
      <c r="C485" s="119"/>
      <c r="D485" s="119"/>
      <c r="E485" s="120"/>
      <c r="F485" s="113"/>
      <c r="G485" s="262"/>
      <c r="H485" s="179"/>
      <c r="I485" s="295"/>
      <c r="J485" s="119"/>
    </row>
    <row r="486" spans="1:10" x14ac:dyDescent="0.2">
      <c r="A486" s="119"/>
      <c r="B486" s="119"/>
      <c r="C486" s="119"/>
      <c r="D486" s="119"/>
      <c r="E486" s="120"/>
      <c r="F486" s="113"/>
      <c r="G486" s="262"/>
      <c r="H486" s="179"/>
      <c r="I486" s="295"/>
      <c r="J486" s="119"/>
    </row>
    <row r="487" spans="1:10" x14ac:dyDescent="0.2">
      <c r="A487" s="119"/>
      <c r="B487" s="119"/>
      <c r="C487" s="119"/>
      <c r="D487" s="119"/>
      <c r="E487" s="120"/>
      <c r="F487" s="113"/>
      <c r="G487" s="262"/>
      <c r="H487" s="179"/>
      <c r="I487" s="295"/>
      <c r="J487" s="119"/>
    </row>
    <row r="488" spans="1:10" x14ac:dyDescent="0.2">
      <c r="A488" s="119"/>
      <c r="B488" s="119"/>
      <c r="C488" s="119"/>
      <c r="D488" s="119"/>
      <c r="E488" s="120"/>
      <c r="F488" s="113"/>
      <c r="G488" s="262"/>
      <c r="H488" s="179"/>
      <c r="I488" s="295"/>
      <c r="J488" s="119"/>
    </row>
    <row r="489" spans="1:10" x14ac:dyDescent="0.2">
      <c r="A489" s="119"/>
      <c r="B489" s="119"/>
      <c r="C489" s="119"/>
      <c r="D489" s="119"/>
      <c r="E489" s="120"/>
      <c r="F489" s="113"/>
      <c r="G489" s="262"/>
      <c r="H489" s="179"/>
      <c r="I489" s="295"/>
      <c r="J489" s="119"/>
    </row>
    <row r="490" spans="1:10" x14ac:dyDescent="0.2">
      <c r="A490" s="119"/>
      <c r="B490" s="119"/>
      <c r="C490" s="119"/>
      <c r="D490" s="119"/>
      <c r="E490" s="120"/>
      <c r="F490" s="113"/>
      <c r="G490" s="262"/>
      <c r="H490" s="179"/>
      <c r="I490" s="295"/>
      <c r="J490" s="119"/>
    </row>
    <row r="491" spans="1:10" x14ac:dyDescent="0.2">
      <c r="A491" s="119"/>
      <c r="B491" s="119"/>
      <c r="C491" s="119"/>
      <c r="D491" s="119"/>
      <c r="E491" s="120"/>
      <c r="F491" s="113"/>
      <c r="G491" s="262"/>
      <c r="H491" s="179"/>
      <c r="I491" s="295"/>
      <c r="J491" s="119"/>
    </row>
    <row r="492" spans="1:10" x14ac:dyDescent="0.2">
      <c r="A492" s="119"/>
      <c r="B492" s="119"/>
      <c r="C492" s="119"/>
      <c r="D492" s="119"/>
      <c r="E492" s="120"/>
      <c r="F492" s="113"/>
      <c r="G492" s="262"/>
      <c r="H492" s="179"/>
      <c r="I492" s="295"/>
      <c r="J492" s="119"/>
    </row>
    <row r="493" spans="1:10" x14ac:dyDescent="0.2">
      <c r="A493" s="119"/>
      <c r="B493" s="119"/>
      <c r="C493" s="119"/>
      <c r="D493" s="119"/>
      <c r="E493" s="120"/>
      <c r="F493" s="113"/>
      <c r="G493" s="262"/>
      <c r="H493" s="179"/>
      <c r="I493" s="295"/>
      <c r="J493" s="119"/>
    </row>
    <row r="494" spans="1:10" x14ac:dyDescent="0.2">
      <c r="A494" s="119"/>
      <c r="B494" s="119"/>
      <c r="C494" s="119"/>
      <c r="D494" s="119"/>
      <c r="E494" s="120"/>
      <c r="F494" s="113"/>
      <c r="G494" s="262"/>
      <c r="H494" s="179"/>
      <c r="I494" s="295"/>
      <c r="J494" s="119"/>
    </row>
    <row r="495" spans="1:10" x14ac:dyDescent="0.2">
      <c r="A495" s="119"/>
      <c r="B495" s="119"/>
      <c r="C495" s="119"/>
      <c r="D495" s="119"/>
      <c r="E495" s="120"/>
      <c r="F495" s="113"/>
      <c r="G495" s="262"/>
      <c r="H495" s="179"/>
      <c r="I495" s="295"/>
      <c r="J495" s="119"/>
    </row>
    <row r="496" spans="1:10" x14ac:dyDescent="0.2">
      <c r="A496" s="119"/>
      <c r="B496" s="119"/>
      <c r="C496" s="119"/>
      <c r="D496" s="119"/>
      <c r="E496" s="120"/>
      <c r="F496" s="113"/>
      <c r="G496" s="262"/>
      <c r="H496" s="179"/>
      <c r="I496" s="295"/>
      <c r="J496" s="119"/>
    </row>
    <row r="497" spans="1:10" x14ac:dyDescent="0.2">
      <c r="A497" s="119"/>
      <c r="B497" s="119"/>
      <c r="C497" s="119"/>
      <c r="D497" s="119"/>
      <c r="E497" s="120"/>
      <c r="F497" s="113"/>
      <c r="G497" s="262"/>
      <c r="H497" s="179"/>
      <c r="I497" s="295"/>
      <c r="J497" s="119"/>
    </row>
    <row r="498" spans="1:10" x14ac:dyDescent="0.2">
      <c r="A498" s="119"/>
      <c r="B498" s="119"/>
      <c r="C498" s="119"/>
      <c r="D498" s="119"/>
      <c r="E498" s="120"/>
      <c r="F498" s="113"/>
      <c r="G498" s="262"/>
      <c r="H498" s="179"/>
      <c r="I498" s="295"/>
      <c r="J498" s="119"/>
    </row>
    <row r="499" spans="1:10" x14ac:dyDescent="0.2">
      <c r="A499" s="119"/>
      <c r="B499" s="119"/>
      <c r="C499" s="119"/>
      <c r="D499" s="119"/>
      <c r="E499" s="120"/>
      <c r="F499" s="113"/>
      <c r="G499" s="262"/>
      <c r="H499" s="179"/>
      <c r="I499" s="295"/>
      <c r="J499" s="119"/>
    </row>
    <row r="500" spans="1:10" x14ac:dyDescent="0.2">
      <c r="A500" s="119"/>
      <c r="B500" s="119"/>
      <c r="C500" s="119"/>
      <c r="D500" s="119"/>
      <c r="E500" s="120"/>
      <c r="F500" s="113"/>
      <c r="G500" s="262"/>
      <c r="H500" s="179"/>
      <c r="I500" s="295"/>
      <c r="J500" s="119"/>
    </row>
    <row r="501" spans="1:10" x14ac:dyDescent="0.2">
      <c r="A501" s="119"/>
      <c r="B501" s="119"/>
      <c r="C501" s="119"/>
      <c r="D501" s="119"/>
      <c r="E501" s="120"/>
      <c r="F501" s="113"/>
      <c r="G501" s="262"/>
      <c r="H501" s="179"/>
      <c r="I501" s="295"/>
      <c r="J501" s="119"/>
    </row>
    <row r="502" spans="1:10" x14ac:dyDescent="0.2">
      <c r="A502" s="119"/>
      <c r="B502" s="119"/>
      <c r="C502" s="119"/>
      <c r="D502" s="119"/>
      <c r="E502" s="120"/>
      <c r="F502" s="113"/>
      <c r="G502" s="262"/>
      <c r="H502" s="179"/>
      <c r="I502" s="295"/>
      <c r="J502" s="119"/>
    </row>
    <row r="503" spans="1:10" x14ac:dyDescent="0.2">
      <c r="A503" s="119"/>
      <c r="B503" s="119"/>
      <c r="C503" s="119"/>
      <c r="D503" s="119"/>
      <c r="E503" s="120"/>
      <c r="F503" s="113"/>
      <c r="G503" s="262"/>
      <c r="H503" s="179"/>
      <c r="I503" s="295"/>
      <c r="J503" s="119"/>
    </row>
    <row r="504" spans="1:10" x14ac:dyDescent="0.2">
      <c r="A504" s="119"/>
      <c r="B504" s="119"/>
      <c r="C504" s="119"/>
      <c r="D504" s="119"/>
      <c r="E504" s="120"/>
      <c r="F504" s="113"/>
      <c r="G504" s="262"/>
      <c r="H504" s="179"/>
      <c r="I504" s="295"/>
      <c r="J504" s="119"/>
    </row>
    <row r="505" spans="1:10" x14ac:dyDescent="0.2">
      <c r="A505" s="119"/>
      <c r="B505" s="119"/>
      <c r="C505" s="119"/>
      <c r="D505" s="119"/>
      <c r="E505" s="120"/>
      <c r="F505" s="113"/>
      <c r="G505" s="262"/>
      <c r="H505" s="179"/>
      <c r="I505" s="295"/>
      <c r="J505" s="119"/>
    </row>
    <row r="506" spans="1:10" x14ac:dyDescent="0.2">
      <c r="A506" s="119"/>
      <c r="B506" s="119"/>
      <c r="C506" s="119"/>
      <c r="D506" s="119"/>
      <c r="E506" s="120"/>
      <c r="F506" s="113"/>
      <c r="G506" s="262"/>
      <c r="H506" s="179"/>
      <c r="I506" s="295"/>
      <c r="J506" s="119"/>
    </row>
    <row r="507" spans="1:10" x14ac:dyDescent="0.2">
      <c r="A507" s="119"/>
      <c r="B507" s="119"/>
      <c r="C507" s="119"/>
      <c r="D507" s="119"/>
      <c r="E507" s="120"/>
      <c r="F507" s="113"/>
      <c r="G507" s="262"/>
      <c r="H507" s="179"/>
      <c r="I507" s="295"/>
      <c r="J507" s="119"/>
    </row>
    <row r="508" spans="1:10" x14ac:dyDescent="0.2">
      <c r="A508" s="119"/>
      <c r="B508" s="119"/>
      <c r="C508" s="119"/>
      <c r="D508" s="119"/>
      <c r="E508" s="120"/>
      <c r="F508" s="113"/>
      <c r="G508" s="262"/>
      <c r="H508" s="179"/>
      <c r="I508" s="295"/>
      <c r="J508" s="119"/>
    </row>
    <row r="509" spans="1:10" x14ac:dyDescent="0.2">
      <c r="A509" s="119"/>
      <c r="B509" s="119"/>
      <c r="C509" s="119"/>
      <c r="D509" s="119"/>
      <c r="E509" s="120"/>
      <c r="F509" s="113"/>
      <c r="G509" s="262"/>
      <c r="H509" s="179"/>
      <c r="I509" s="295"/>
      <c r="J509" s="119"/>
    </row>
    <row r="510" spans="1:10" x14ac:dyDescent="0.2">
      <c r="A510" s="119"/>
      <c r="B510" s="119"/>
      <c r="C510" s="119"/>
      <c r="D510" s="119"/>
      <c r="E510" s="120"/>
      <c r="F510" s="113"/>
      <c r="G510" s="262"/>
      <c r="H510" s="179"/>
      <c r="I510" s="295"/>
      <c r="J510" s="119"/>
    </row>
    <row r="511" spans="1:10" x14ac:dyDescent="0.2">
      <c r="A511" s="119"/>
      <c r="B511" s="119"/>
      <c r="C511" s="119"/>
      <c r="D511" s="119"/>
      <c r="E511" s="120"/>
      <c r="F511" s="113"/>
      <c r="G511" s="262"/>
      <c r="H511" s="179"/>
      <c r="I511" s="295"/>
      <c r="J511" s="119"/>
    </row>
    <row r="512" spans="1:10" x14ac:dyDescent="0.2">
      <c r="A512" s="119"/>
      <c r="B512" s="119"/>
      <c r="C512" s="119"/>
      <c r="D512" s="119"/>
      <c r="E512" s="120"/>
      <c r="F512" s="113"/>
      <c r="G512" s="262"/>
      <c r="H512" s="179"/>
      <c r="I512" s="295"/>
      <c r="J512" s="119"/>
    </row>
    <row r="513" spans="1:10" x14ac:dyDescent="0.2">
      <c r="A513" s="119"/>
      <c r="B513" s="119"/>
      <c r="C513" s="119"/>
      <c r="D513" s="119"/>
      <c r="E513" s="120"/>
      <c r="F513" s="113"/>
      <c r="G513" s="262"/>
      <c r="H513" s="179"/>
      <c r="I513" s="295"/>
      <c r="J513" s="119"/>
    </row>
    <row r="514" spans="1:10" x14ac:dyDescent="0.2">
      <c r="A514" s="119"/>
      <c r="B514" s="119"/>
      <c r="C514" s="119"/>
      <c r="D514" s="119"/>
      <c r="E514" s="120"/>
      <c r="F514" s="113"/>
      <c r="G514" s="262"/>
      <c r="H514" s="179"/>
      <c r="I514" s="295"/>
      <c r="J514" s="119"/>
    </row>
    <row r="515" spans="1:10" x14ac:dyDescent="0.2">
      <c r="A515" s="119"/>
      <c r="B515" s="119"/>
      <c r="C515" s="119"/>
      <c r="D515" s="119"/>
      <c r="E515" s="120"/>
      <c r="F515" s="113"/>
      <c r="G515" s="262"/>
      <c r="H515" s="179"/>
      <c r="I515" s="295"/>
      <c r="J515" s="119"/>
    </row>
    <row r="516" spans="1:10" x14ac:dyDescent="0.2">
      <c r="A516" s="119"/>
      <c r="B516" s="119"/>
      <c r="C516" s="119"/>
      <c r="D516" s="119"/>
      <c r="E516" s="120"/>
      <c r="F516" s="113"/>
      <c r="G516" s="262"/>
      <c r="H516" s="179"/>
      <c r="I516" s="295"/>
      <c r="J516" s="119"/>
    </row>
    <row r="517" spans="1:10" x14ac:dyDescent="0.2">
      <c r="A517" s="119"/>
      <c r="B517" s="119"/>
      <c r="C517" s="119"/>
      <c r="D517" s="119"/>
      <c r="E517" s="120"/>
      <c r="F517" s="113"/>
      <c r="G517" s="262"/>
      <c r="H517" s="179"/>
      <c r="I517" s="295"/>
      <c r="J517" s="119"/>
    </row>
    <row r="518" spans="1:10" x14ac:dyDescent="0.2">
      <c r="A518" s="119"/>
      <c r="B518" s="119"/>
      <c r="C518" s="119"/>
      <c r="D518" s="119"/>
      <c r="E518" s="120"/>
      <c r="F518" s="113"/>
      <c r="G518" s="262"/>
      <c r="H518" s="179"/>
      <c r="I518" s="295"/>
      <c r="J518" s="119"/>
    </row>
    <row r="519" spans="1:10" x14ac:dyDescent="0.2">
      <c r="A519" s="119"/>
      <c r="B519" s="119"/>
      <c r="C519" s="119"/>
      <c r="D519" s="119"/>
      <c r="E519" s="120"/>
      <c r="F519" s="113"/>
      <c r="G519" s="262"/>
      <c r="H519" s="179"/>
      <c r="I519" s="295"/>
      <c r="J519" s="119"/>
    </row>
    <row r="520" spans="1:10" x14ac:dyDescent="0.2">
      <c r="A520" s="119"/>
      <c r="B520" s="119"/>
      <c r="C520" s="119"/>
      <c r="D520" s="119"/>
      <c r="E520" s="120"/>
      <c r="F520" s="113"/>
      <c r="G520" s="262"/>
      <c r="H520" s="179"/>
      <c r="I520" s="295"/>
      <c r="J520" s="119"/>
    </row>
    <row r="521" spans="1:10" x14ac:dyDescent="0.2">
      <c r="A521" s="119"/>
      <c r="B521" s="119"/>
      <c r="C521" s="119"/>
      <c r="D521" s="119"/>
      <c r="E521" s="120"/>
      <c r="F521" s="113"/>
      <c r="G521" s="262"/>
      <c r="H521" s="179"/>
      <c r="I521" s="295"/>
      <c r="J521" s="119"/>
    </row>
    <row r="522" spans="1:10" x14ac:dyDescent="0.2">
      <c r="A522" s="119"/>
      <c r="B522" s="119"/>
      <c r="C522" s="119"/>
      <c r="D522" s="119"/>
      <c r="E522" s="120"/>
      <c r="F522" s="113"/>
      <c r="G522" s="262"/>
      <c r="H522" s="179"/>
      <c r="I522" s="295"/>
      <c r="J522" s="119"/>
    </row>
    <row r="523" spans="1:10" x14ac:dyDescent="0.2">
      <c r="A523" s="119"/>
      <c r="B523" s="119"/>
      <c r="C523" s="119"/>
      <c r="D523" s="119"/>
      <c r="E523" s="120"/>
      <c r="F523" s="113"/>
      <c r="G523" s="262"/>
      <c r="H523" s="179"/>
      <c r="I523" s="295"/>
      <c r="J523" s="119"/>
    </row>
    <row r="524" spans="1:10" x14ac:dyDescent="0.2">
      <c r="A524" s="119"/>
      <c r="B524" s="119"/>
      <c r="C524" s="119"/>
      <c r="D524" s="119"/>
      <c r="E524" s="120"/>
      <c r="F524" s="113"/>
      <c r="G524" s="262"/>
      <c r="H524" s="179"/>
      <c r="I524" s="295"/>
      <c r="J524" s="119"/>
    </row>
    <row r="525" spans="1:10" x14ac:dyDescent="0.2">
      <c r="A525" s="119"/>
      <c r="B525" s="119"/>
      <c r="C525" s="119"/>
      <c r="D525" s="119"/>
      <c r="E525" s="120"/>
      <c r="F525" s="113"/>
      <c r="G525" s="262"/>
      <c r="H525" s="179"/>
      <c r="I525" s="295"/>
      <c r="J525" s="119"/>
    </row>
    <row r="526" spans="1:10" x14ac:dyDescent="0.2">
      <c r="A526" s="119"/>
      <c r="B526" s="119"/>
      <c r="C526" s="119"/>
      <c r="D526" s="119"/>
      <c r="E526" s="120"/>
      <c r="F526" s="113"/>
      <c r="G526" s="262"/>
      <c r="H526" s="179"/>
      <c r="I526" s="295"/>
      <c r="J526" s="119"/>
    </row>
    <row r="527" spans="1:10" x14ac:dyDescent="0.2">
      <c r="A527" s="119"/>
      <c r="B527" s="119"/>
      <c r="C527" s="119"/>
      <c r="D527" s="119"/>
      <c r="E527" s="120"/>
      <c r="F527" s="113"/>
      <c r="G527" s="262"/>
      <c r="H527" s="179"/>
      <c r="I527" s="295"/>
      <c r="J527" s="119"/>
    </row>
    <row r="528" spans="1:10" x14ac:dyDescent="0.2">
      <c r="A528" s="119"/>
      <c r="B528" s="119"/>
      <c r="C528" s="119"/>
      <c r="D528" s="119"/>
      <c r="E528" s="120"/>
      <c r="F528" s="113"/>
      <c r="G528" s="262"/>
      <c r="H528" s="179"/>
      <c r="I528" s="295"/>
      <c r="J528" s="119"/>
    </row>
    <row r="529" spans="1:10" x14ac:dyDescent="0.2">
      <c r="A529" s="119"/>
      <c r="B529" s="119"/>
      <c r="C529" s="119"/>
      <c r="D529" s="119"/>
      <c r="E529" s="120"/>
      <c r="F529" s="113"/>
      <c r="G529" s="262"/>
      <c r="H529" s="179"/>
      <c r="I529" s="295"/>
      <c r="J529" s="119"/>
    </row>
    <row r="530" spans="1:10" x14ac:dyDescent="0.2">
      <c r="A530" s="119"/>
      <c r="B530" s="119"/>
      <c r="C530" s="119"/>
      <c r="D530" s="119"/>
      <c r="E530" s="120"/>
      <c r="F530" s="113"/>
      <c r="G530" s="262"/>
      <c r="H530" s="179"/>
      <c r="I530" s="295"/>
      <c r="J530" s="119"/>
    </row>
    <row r="531" spans="1:10" x14ac:dyDescent="0.2">
      <c r="A531" s="119"/>
      <c r="B531" s="119"/>
      <c r="C531" s="119"/>
      <c r="D531" s="119"/>
      <c r="E531" s="120"/>
      <c r="F531" s="113"/>
      <c r="G531" s="262"/>
      <c r="H531" s="179"/>
      <c r="I531" s="295"/>
      <c r="J531" s="119"/>
    </row>
    <row r="532" spans="1:10" x14ac:dyDescent="0.2">
      <c r="A532" s="119"/>
      <c r="B532" s="119"/>
      <c r="C532" s="119"/>
      <c r="D532" s="119"/>
      <c r="E532" s="120"/>
      <c r="F532" s="113"/>
      <c r="G532" s="262"/>
      <c r="H532" s="179"/>
      <c r="I532" s="295"/>
      <c r="J532" s="119"/>
    </row>
    <row r="533" spans="1:10" x14ac:dyDescent="0.2">
      <c r="A533" s="119"/>
      <c r="B533" s="119"/>
      <c r="C533" s="119"/>
      <c r="D533" s="119"/>
      <c r="E533" s="120"/>
      <c r="F533" s="113"/>
      <c r="G533" s="262"/>
      <c r="H533" s="179"/>
      <c r="I533" s="295"/>
      <c r="J533" s="119"/>
    </row>
    <row r="534" spans="1:10" x14ac:dyDescent="0.2">
      <c r="A534" s="119"/>
      <c r="B534" s="119"/>
      <c r="C534" s="119"/>
      <c r="D534" s="119"/>
      <c r="E534" s="120"/>
      <c r="F534" s="113"/>
      <c r="G534" s="262"/>
      <c r="H534" s="179"/>
      <c r="I534" s="295"/>
      <c r="J534" s="119"/>
    </row>
    <row r="535" spans="1:10" x14ac:dyDescent="0.2">
      <c r="A535" s="119"/>
      <c r="B535" s="119"/>
      <c r="C535" s="119"/>
      <c r="D535" s="119"/>
      <c r="E535" s="120"/>
      <c r="F535" s="113"/>
      <c r="G535" s="262"/>
      <c r="H535" s="179"/>
      <c r="I535" s="295"/>
      <c r="J535" s="119"/>
    </row>
    <row r="536" spans="1:10" x14ac:dyDescent="0.2">
      <c r="A536" s="119"/>
      <c r="B536" s="119"/>
      <c r="C536" s="119"/>
      <c r="D536" s="119"/>
      <c r="E536" s="120"/>
      <c r="F536" s="113"/>
      <c r="G536" s="262"/>
      <c r="H536" s="179"/>
      <c r="I536" s="295"/>
      <c r="J536" s="119"/>
    </row>
    <row r="537" spans="1:10" x14ac:dyDescent="0.2">
      <c r="A537" s="119"/>
      <c r="B537" s="119"/>
      <c r="C537" s="119"/>
      <c r="D537" s="121"/>
      <c r="E537" s="120"/>
      <c r="F537" s="113"/>
      <c r="G537" s="262"/>
      <c r="H537" s="179"/>
      <c r="I537" s="295"/>
      <c r="J537" s="119"/>
    </row>
    <row r="538" spans="1:10" x14ac:dyDescent="0.2">
      <c r="A538" s="119"/>
      <c r="B538" s="119"/>
      <c r="C538" s="119"/>
      <c r="D538" s="119"/>
      <c r="E538" s="120"/>
      <c r="F538" s="113"/>
      <c r="G538" s="262"/>
      <c r="H538" s="179"/>
      <c r="I538" s="295"/>
      <c r="J538" s="119"/>
    </row>
    <row r="539" spans="1:10" x14ac:dyDescent="0.2">
      <c r="A539" s="119"/>
      <c r="B539" s="119"/>
      <c r="C539" s="119"/>
      <c r="D539" s="119"/>
      <c r="E539" s="120"/>
      <c r="F539" s="113"/>
      <c r="G539" s="262"/>
      <c r="H539" s="179"/>
      <c r="I539" s="295"/>
      <c r="J539" s="119"/>
    </row>
    <row r="540" spans="1:10" x14ac:dyDescent="0.2">
      <c r="A540" s="119"/>
      <c r="B540" s="119"/>
      <c r="C540" s="119"/>
      <c r="D540" s="119"/>
      <c r="E540" s="120"/>
      <c r="F540" s="113"/>
      <c r="G540" s="262"/>
      <c r="H540" s="179"/>
      <c r="I540" s="295"/>
      <c r="J540" s="119"/>
    </row>
    <row r="541" spans="1:10" x14ac:dyDescent="0.2">
      <c r="A541" s="119"/>
      <c r="B541" s="119"/>
      <c r="C541" s="119"/>
      <c r="D541" s="119"/>
      <c r="E541" s="120"/>
      <c r="F541" s="113"/>
      <c r="G541" s="262"/>
      <c r="H541" s="179"/>
      <c r="I541" s="295"/>
      <c r="J541" s="119"/>
    </row>
    <row r="542" spans="1:10" x14ac:dyDescent="0.2">
      <c r="A542" s="119"/>
      <c r="B542" s="119"/>
      <c r="C542" s="119"/>
      <c r="D542" s="119"/>
      <c r="E542" s="120"/>
      <c r="F542" s="113"/>
      <c r="G542" s="262"/>
      <c r="H542" s="179"/>
      <c r="I542" s="295"/>
      <c r="J542" s="119"/>
    </row>
    <row r="543" spans="1:10" x14ac:dyDescent="0.2">
      <c r="A543" s="119"/>
      <c r="B543" s="119"/>
      <c r="C543" s="119"/>
      <c r="D543" s="119"/>
      <c r="E543" s="120"/>
      <c r="F543" s="113"/>
      <c r="G543" s="262"/>
      <c r="H543" s="179"/>
      <c r="I543" s="295"/>
      <c r="J543" s="119"/>
    </row>
    <row r="544" spans="1:10" x14ac:dyDescent="0.2">
      <c r="A544" s="119"/>
      <c r="B544" s="119"/>
      <c r="C544" s="119"/>
      <c r="D544" s="119"/>
      <c r="E544" s="120"/>
      <c r="F544" s="113"/>
      <c r="G544" s="262"/>
      <c r="H544" s="179"/>
      <c r="I544" s="295"/>
      <c r="J544" s="119"/>
    </row>
    <row r="545" spans="1:10" x14ac:dyDescent="0.2">
      <c r="A545" s="119"/>
      <c r="B545" s="119"/>
      <c r="C545" s="119"/>
      <c r="D545" s="119"/>
      <c r="E545" s="120"/>
      <c r="F545" s="113"/>
      <c r="G545" s="262"/>
      <c r="H545" s="179"/>
      <c r="I545" s="295"/>
      <c r="J545" s="119"/>
    </row>
    <row r="546" spans="1:10" x14ac:dyDescent="0.2">
      <c r="A546" s="119"/>
      <c r="B546" s="119"/>
      <c r="C546" s="119"/>
      <c r="D546" s="119"/>
      <c r="E546" s="120"/>
      <c r="F546" s="113"/>
      <c r="G546" s="262"/>
      <c r="H546" s="179"/>
      <c r="I546" s="295"/>
      <c r="J546" s="119"/>
    </row>
    <row r="547" spans="1:10" x14ac:dyDescent="0.2">
      <c r="A547" s="119"/>
      <c r="B547" s="119"/>
      <c r="C547" s="119"/>
      <c r="D547" s="119"/>
      <c r="E547" s="120"/>
      <c r="F547" s="113"/>
      <c r="G547" s="262"/>
      <c r="H547" s="179"/>
      <c r="I547" s="295"/>
      <c r="J547" s="119"/>
    </row>
    <row r="548" spans="1:10" x14ac:dyDescent="0.2">
      <c r="A548" s="119"/>
      <c r="B548" s="119"/>
      <c r="C548" s="119"/>
      <c r="D548" s="119"/>
      <c r="E548" s="120"/>
      <c r="F548" s="113"/>
      <c r="G548" s="262"/>
      <c r="H548" s="179"/>
      <c r="I548" s="295"/>
      <c r="J548" s="119"/>
    </row>
    <row r="549" spans="1:10" x14ac:dyDescent="0.2">
      <c r="A549" s="119"/>
      <c r="B549" s="119"/>
      <c r="C549" s="119"/>
      <c r="D549" s="119"/>
      <c r="E549" s="120"/>
      <c r="F549" s="113"/>
      <c r="G549" s="262"/>
      <c r="H549" s="179"/>
      <c r="I549" s="295"/>
      <c r="J549" s="119"/>
    </row>
    <row r="550" spans="1:10" x14ac:dyDescent="0.2">
      <c r="A550" s="119"/>
      <c r="B550" s="119"/>
      <c r="C550" s="119"/>
      <c r="D550" s="119"/>
      <c r="E550" s="120"/>
      <c r="F550" s="113"/>
      <c r="G550" s="262"/>
      <c r="H550" s="179"/>
      <c r="I550" s="295"/>
      <c r="J550" s="119"/>
    </row>
    <row r="551" spans="1:10" x14ac:dyDescent="0.2">
      <c r="A551" s="119"/>
      <c r="B551" s="119"/>
      <c r="C551" s="119"/>
      <c r="D551" s="119"/>
      <c r="E551" s="120"/>
      <c r="F551" s="113"/>
      <c r="G551" s="262"/>
      <c r="H551" s="179"/>
      <c r="I551" s="295"/>
      <c r="J551" s="119"/>
    </row>
    <row r="552" spans="1:10" x14ac:dyDescent="0.2">
      <c r="A552" s="119"/>
      <c r="B552" s="119"/>
      <c r="C552" s="119"/>
      <c r="D552" s="119"/>
      <c r="E552" s="120"/>
      <c r="F552" s="113"/>
      <c r="G552" s="262"/>
      <c r="H552" s="179"/>
      <c r="I552" s="295"/>
      <c r="J552" s="119"/>
    </row>
    <row r="553" spans="1:10" x14ac:dyDescent="0.2">
      <c r="A553" s="119"/>
      <c r="B553" s="119"/>
      <c r="C553" s="119"/>
      <c r="D553" s="119"/>
      <c r="E553" s="120"/>
      <c r="F553" s="113"/>
      <c r="G553" s="262"/>
      <c r="H553" s="179"/>
      <c r="I553" s="295"/>
      <c r="J553" s="119"/>
    </row>
    <row r="554" spans="1:10" x14ac:dyDescent="0.2">
      <c r="A554" s="119"/>
      <c r="B554" s="119"/>
      <c r="C554" s="119"/>
      <c r="D554" s="119"/>
      <c r="E554" s="120"/>
      <c r="F554" s="113"/>
      <c r="G554" s="262"/>
      <c r="H554" s="179"/>
      <c r="I554" s="295"/>
      <c r="J554" s="119"/>
    </row>
    <row r="555" spans="1:10" x14ac:dyDescent="0.2">
      <c r="A555" s="119"/>
      <c r="B555" s="119"/>
      <c r="C555" s="119"/>
      <c r="D555" s="119"/>
      <c r="E555" s="120"/>
      <c r="F555" s="113"/>
      <c r="G555" s="262"/>
      <c r="H555" s="179"/>
      <c r="I555" s="295"/>
      <c r="J555" s="119"/>
    </row>
    <row r="556" spans="1:10" x14ac:dyDescent="0.2">
      <c r="A556" s="119"/>
      <c r="B556" s="119"/>
      <c r="C556" s="119"/>
      <c r="D556" s="119"/>
      <c r="E556" s="120"/>
      <c r="F556" s="113"/>
      <c r="G556" s="262"/>
      <c r="H556" s="179"/>
      <c r="I556" s="295"/>
      <c r="J556" s="119"/>
    </row>
    <row r="557" spans="1:10" x14ac:dyDescent="0.2">
      <c r="A557" s="119"/>
      <c r="B557" s="119"/>
      <c r="C557" s="119"/>
      <c r="D557" s="119"/>
      <c r="E557" s="120"/>
      <c r="F557" s="113"/>
      <c r="G557" s="262"/>
      <c r="H557" s="179"/>
      <c r="I557" s="295"/>
      <c r="J557" s="119"/>
    </row>
    <row r="558" spans="1:10" x14ac:dyDescent="0.2">
      <c r="A558" s="119"/>
      <c r="B558" s="119"/>
      <c r="C558" s="119"/>
      <c r="D558" s="119"/>
      <c r="E558" s="120"/>
      <c r="F558" s="113"/>
      <c r="G558" s="262"/>
      <c r="H558" s="179"/>
      <c r="I558" s="295"/>
      <c r="J558" s="119"/>
    </row>
    <row r="559" spans="1:10" x14ac:dyDescent="0.2">
      <c r="A559" s="119"/>
      <c r="B559" s="119"/>
      <c r="C559" s="119"/>
      <c r="D559" s="119"/>
      <c r="E559" s="120"/>
      <c r="F559" s="113"/>
      <c r="G559" s="262"/>
      <c r="H559" s="179"/>
      <c r="I559" s="295"/>
      <c r="J559" s="119"/>
    </row>
    <row r="560" spans="1:10" x14ac:dyDescent="0.2">
      <c r="A560" s="119"/>
      <c r="B560" s="119"/>
      <c r="C560" s="119"/>
      <c r="D560" s="119"/>
      <c r="E560" s="120"/>
      <c r="F560" s="113"/>
      <c r="G560" s="262"/>
      <c r="H560" s="179"/>
      <c r="I560" s="295"/>
      <c r="J560" s="119"/>
    </row>
    <row r="561" spans="1:10" x14ac:dyDescent="0.2">
      <c r="A561" s="119"/>
      <c r="B561" s="119"/>
      <c r="C561" s="119"/>
      <c r="D561" s="119"/>
      <c r="E561" s="120"/>
      <c r="F561" s="113"/>
      <c r="G561" s="262"/>
      <c r="H561" s="179"/>
      <c r="I561" s="295"/>
      <c r="J561" s="119"/>
    </row>
    <row r="562" spans="1:10" x14ac:dyDescent="0.2">
      <c r="A562" s="119"/>
      <c r="B562" s="119"/>
      <c r="C562" s="119"/>
      <c r="D562" s="119"/>
      <c r="E562" s="120"/>
      <c r="F562" s="113"/>
      <c r="G562" s="262"/>
      <c r="H562" s="179"/>
      <c r="I562" s="295"/>
      <c r="J562" s="119"/>
    </row>
    <row r="563" spans="1:10" x14ac:dyDescent="0.2">
      <c r="A563" s="119"/>
      <c r="B563" s="119"/>
      <c r="C563" s="119"/>
      <c r="D563" s="119"/>
      <c r="E563" s="120"/>
      <c r="F563" s="113"/>
      <c r="G563" s="262"/>
      <c r="H563" s="179"/>
      <c r="I563" s="295"/>
      <c r="J563" s="119"/>
    </row>
    <row r="564" spans="1:10" x14ac:dyDescent="0.2">
      <c r="A564" s="119"/>
      <c r="B564" s="119"/>
      <c r="C564" s="119"/>
      <c r="D564" s="119"/>
      <c r="E564" s="120"/>
      <c r="F564" s="113"/>
      <c r="G564" s="262"/>
      <c r="H564" s="179"/>
      <c r="I564" s="295"/>
      <c r="J564" s="119"/>
    </row>
    <row r="565" spans="1:10" x14ac:dyDescent="0.2">
      <c r="A565" s="119"/>
      <c r="B565" s="119"/>
      <c r="C565" s="119"/>
      <c r="D565" s="119"/>
      <c r="E565" s="120"/>
      <c r="F565" s="113"/>
      <c r="G565" s="262"/>
      <c r="H565" s="179"/>
      <c r="I565" s="295"/>
      <c r="J565" s="119"/>
    </row>
    <row r="566" spans="1:10" x14ac:dyDescent="0.2">
      <c r="A566" s="119"/>
      <c r="B566" s="119"/>
      <c r="C566" s="119"/>
      <c r="D566" s="119"/>
      <c r="E566" s="120"/>
      <c r="F566" s="113"/>
      <c r="G566" s="262"/>
      <c r="H566" s="179"/>
      <c r="I566" s="295"/>
      <c r="J566" s="119"/>
    </row>
    <row r="567" spans="1:10" x14ac:dyDescent="0.2">
      <c r="A567" s="119"/>
      <c r="B567" s="119"/>
      <c r="C567" s="119"/>
      <c r="D567" s="119"/>
      <c r="E567" s="120"/>
      <c r="F567" s="113"/>
      <c r="G567" s="262"/>
      <c r="H567" s="179"/>
      <c r="I567" s="295"/>
      <c r="J567" s="119"/>
    </row>
    <row r="568" spans="1:10" x14ac:dyDescent="0.2">
      <c r="A568" s="119"/>
      <c r="B568" s="119"/>
      <c r="C568" s="119"/>
      <c r="D568" s="119"/>
      <c r="E568" s="120"/>
      <c r="F568" s="113"/>
      <c r="G568" s="262"/>
      <c r="H568" s="179"/>
      <c r="I568" s="295"/>
      <c r="J568" s="119"/>
    </row>
    <row r="569" spans="1:10" x14ac:dyDescent="0.2">
      <c r="A569" s="119"/>
      <c r="B569" s="119"/>
      <c r="C569" s="119"/>
      <c r="D569" s="119"/>
      <c r="E569" s="120"/>
      <c r="F569" s="113"/>
      <c r="G569" s="262"/>
      <c r="H569" s="179"/>
      <c r="I569" s="295"/>
      <c r="J569" s="119"/>
    </row>
    <row r="570" spans="1:10" x14ac:dyDescent="0.2">
      <c r="A570" s="119"/>
      <c r="B570" s="119"/>
      <c r="C570" s="119"/>
      <c r="D570" s="119"/>
      <c r="E570" s="120"/>
      <c r="F570" s="113"/>
      <c r="G570" s="262"/>
      <c r="H570" s="179"/>
      <c r="I570" s="295"/>
      <c r="J570" s="119"/>
    </row>
    <row r="571" spans="1:10" x14ac:dyDescent="0.2">
      <c r="A571" s="119"/>
      <c r="B571" s="119"/>
      <c r="C571" s="119"/>
      <c r="D571" s="119"/>
      <c r="E571" s="120"/>
      <c r="F571" s="113"/>
      <c r="G571" s="262"/>
      <c r="H571" s="179"/>
      <c r="I571" s="295"/>
      <c r="J571" s="119"/>
    </row>
    <row r="572" spans="1:10" x14ac:dyDescent="0.2">
      <c r="A572" s="119"/>
      <c r="B572" s="119"/>
      <c r="C572" s="119"/>
      <c r="D572" s="119"/>
      <c r="E572" s="120"/>
      <c r="F572" s="113"/>
      <c r="G572" s="262"/>
      <c r="H572" s="179"/>
      <c r="I572" s="295"/>
      <c r="J572" s="119"/>
    </row>
    <row r="573" spans="1:10" x14ac:dyDescent="0.2">
      <c r="A573" s="119"/>
      <c r="B573" s="119"/>
      <c r="C573" s="119"/>
      <c r="D573" s="119"/>
      <c r="E573" s="120"/>
      <c r="F573" s="113"/>
      <c r="G573" s="262"/>
      <c r="H573" s="179"/>
      <c r="I573" s="295"/>
      <c r="J573" s="119"/>
    </row>
    <row r="574" spans="1:10" x14ac:dyDescent="0.2">
      <c r="A574" s="119"/>
      <c r="B574" s="119"/>
      <c r="C574" s="119"/>
      <c r="D574" s="119"/>
      <c r="E574" s="120"/>
      <c r="F574" s="113"/>
      <c r="G574" s="262"/>
      <c r="H574" s="179"/>
      <c r="I574" s="295"/>
      <c r="J574" s="119"/>
    </row>
    <row r="575" spans="1:10" x14ac:dyDescent="0.2">
      <c r="A575" s="119"/>
      <c r="B575" s="119"/>
      <c r="C575" s="119"/>
      <c r="D575" s="119"/>
      <c r="E575" s="120"/>
      <c r="F575" s="113"/>
      <c r="G575" s="262"/>
      <c r="H575" s="179"/>
      <c r="I575" s="295"/>
      <c r="J575" s="119"/>
    </row>
    <row r="576" spans="1:10" x14ac:dyDescent="0.2">
      <c r="A576" s="119"/>
      <c r="B576" s="119"/>
      <c r="C576" s="119"/>
      <c r="D576" s="119"/>
      <c r="E576" s="120"/>
      <c r="F576" s="113"/>
      <c r="G576" s="262"/>
      <c r="H576" s="179"/>
      <c r="I576" s="295"/>
      <c r="J576" s="119"/>
    </row>
    <row r="577" spans="1:10" x14ac:dyDescent="0.2">
      <c r="A577" s="119"/>
      <c r="B577" s="119"/>
      <c r="C577" s="119"/>
      <c r="D577" s="119"/>
      <c r="E577" s="120"/>
      <c r="F577" s="113"/>
      <c r="G577" s="262"/>
      <c r="H577" s="179"/>
      <c r="I577" s="295"/>
      <c r="J577" s="119"/>
    </row>
    <row r="578" spans="1:10" x14ac:dyDescent="0.2">
      <c r="A578" s="119"/>
      <c r="B578" s="119"/>
      <c r="C578" s="119"/>
      <c r="D578" s="119"/>
      <c r="E578" s="120"/>
      <c r="F578" s="113"/>
      <c r="G578" s="262"/>
      <c r="H578" s="179"/>
      <c r="I578" s="295"/>
      <c r="J578" s="119"/>
    </row>
    <row r="579" spans="1:10" x14ac:dyDescent="0.2">
      <c r="A579" s="119"/>
      <c r="B579" s="119"/>
      <c r="C579" s="119"/>
      <c r="D579" s="119"/>
      <c r="E579" s="120"/>
      <c r="F579" s="113"/>
      <c r="G579" s="262"/>
      <c r="H579" s="179"/>
      <c r="I579" s="295"/>
      <c r="J579" s="119"/>
    </row>
    <row r="580" spans="1:10" x14ac:dyDescent="0.2">
      <c r="A580" s="119"/>
      <c r="B580" s="119"/>
      <c r="C580" s="119"/>
      <c r="D580" s="119"/>
      <c r="E580" s="120"/>
      <c r="F580" s="113"/>
      <c r="G580" s="262"/>
      <c r="H580" s="179"/>
      <c r="I580" s="295"/>
      <c r="J580" s="119"/>
    </row>
    <row r="581" spans="1:10" x14ac:dyDescent="0.2">
      <c r="A581" s="119"/>
      <c r="B581" s="119"/>
      <c r="C581" s="119"/>
      <c r="D581" s="119"/>
      <c r="E581" s="120"/>
      <c r="F581" s="113"/>
      <c r="G581" s="262"/>
      <c r="H581" s="179"/>
      <c r="I581" s="295"/>
      <c r="J581" s="119"/>
    </row>
    <row r="582" spans="1:10" x14ac:dyDescent="0.2">
      <c r="A582" s="119"/>
      <c r="B582" s="119"/>
      <c r="C582" s="119"/>
      <c r="D582" s="119"/>
      <c r="E582" s="120"/>
      <c r="F582" s="113"/>
      <c r="G582" s="262"/>
      <c r="H582" s="179"/>
      <c r="I582" s="295"/>
      <c r="J582" s="119"/>
    </row>
    <row r="583" spans="1:10" x14ac:dyDescent="0.2">
      <c r="A583" s="119"/>
      <c r="B583" s="119"/>
      <c r="C583" s="119"/>
      <c r="D583" s="119"/>
      <c r="E583" s="120"/>
      <c r="F583" s="113"/>
      <c r="G583" s="262"/>
      <c r="H583" s="179"/>
      <c r="I583" s="295"/>
      <c r="J583" s="119"/>
    </row>
    <row r="584" spans="1:10" x14ac:dyDescent="0.2">
      <c r="A584" s="119"/>
      <c r="B584" s="119"/>
      <c r="C584" s="119"/>
      <c r="D584" s="119"/>
      <c r="E584" s="120"/>
      <c r="F584" s="113"/>
      <c r="G584" s="262"/>
      <c r="H584" s="179"/>
      <c r="I584" s="295"/>
      <c r="J584" s="119"/>
    </row>
    <row r="585" spans="1:10" x14ac:dyDescent="0.2">
      <c r="A585" s="119"/>
      <c r="B585" s="119"/>
      <c r="C585" s="119"/>
      <c r="D585" s="119"/>
      <c r="E585" s="120"/>
      <c r="F585" s="113"/>
      <c r="G585" s="262"/>
      <c r="H585" s="179"/>
      <c r="I585" s="295"/>
      <c r="J585" s="119"/>
    </row>
    <row r="586" spans="1:10" x14ac:dyDescent="0.2">
      <c r="A586" s="119"/>
      <c r="B586" s="119"/>
      <c r="C586" s="119"/>
      <c r="D586" s="119"/>
      <c r="E586" s="120"/>
      <c r="F586" s="113"/>
      <c r="G586" s="262"/>
      <c r="H586" s="179"/>
      <c r="I586" s="295"/>
      <c r="J586" s="119"/>
    </row>
    <row r="587" spans="1:10" x14ac:dyDescent="0.2">
      <c r="A587" s="119"/>
      <c r="B587" s="119"/>
      <c r="C587" s="119"/>
      <c r="D587" s="119"/>
      <c r="E587" s="120"/>
      <c r="F587" s="113"/>
      <c r="G587" s="262"/>
      <c r="H587" s="179"/>
      <c r="I587" s="295"/>
      <c r="J587" s="119"/>
    </row>
    <row r="588" spans="1:10" x14ac:dyDescent="0.2">
      <c r="A588" s="119"/>
      <c r="B588" s="119"/>
      <c r="C588" s="119"/>
      <c r="D588" s="119"/>
      <c r="E588" s="120"/>
      <c r="F588" s="113"/>
      <c r="G588" s="262"/>
      <c r="H588" s="179"/>
      <c r="I588" s="295"/>
      <c r="J588" s="119"/>
    </row>
    <row r="589" spans="1:10" x14ac:dyDescent="0.2">
      <c r="A589" s="119"/>
      <c r="B589" s="119"/>
      <c r="C589" s="119"/>
      <c r="D589" s="119"/>
      <c r="E589" s="120"/>
      <c r="F589" s="113"/>
      <c r="G589" s="262"/>
      <c r="H589" s="179"/>
      <c r="I589" s="295"/>
      <c r="J589" s="119"/>
    </row>
    <row r="590" spans="1:10" x14ac:dyDescent="0.2">
      <c r="A590" s="119"/>
      <c r="B590" s="119"/>
      <c r="C590" s="119"/>
      <c r="D590" s="119"/>
      <c r="E590" s="120"/>
      <c r="F590" s="113"/>
      <c r="G590" s="262"/>
      <c r="H590" s="179"/>
      <c r="I590" s="295"/>
      <c r="J590" s="119"/>
    </row>
    <row r="591" spans="1:10" x14ac:dyDescent="0.2">
      <c r="A591" s="119"/>
      <c r="B591" s="119"/>
      <c r="C591" s="119"/>
      <c r="D591" s="119"/>
      <c r="E591" s="120"/>
      <c r="F591" s="113"/>
      <c r="G591" s="262"/>
      <c r="H591" s="179"/>
      <c r="I591" s="295"/>
      <c r="J591" s="119"/>
    </row>
    <row r="592" spans="1:10" x14ac:dyDescent="0.2">
      <c r="A592" s="119"/>
      <c r="B592" s="119"/>
      <c r="C592" s="119"/>
      <c r="D592" s="119"/>
      <c r="E592" s="120"/>
      <c r="F592" s="113"/>
      <c r="G592" s="262"/>
      <c r="H592" s="179"/>
      <c r="I592" s="295"/>
      <c r="J592" s="119"/>
    </row>
    <row r="593" spans="1:10" x14ac:dyDescent="0.2">
      <c r="A593" s="119"/>
      <c r="B593" s="119"/>
      <c r="C593" s="119"/>
      <c r="D593" s="119"/>
      <c r="E593" s="120"/>
      <c r="F593" s="113"/>
      <c r="G593" s="262"/>
      <c r="H593" s="179"/>
      <c r="I593" s="295"/>
      <c r="J593" s="119"/>
    </row>
    <row r="594" spans="1:10" x14ac:dyDescent="0.2">
      <c r="A594" s="119"/>
      <c r="B594" s="119"/>
      <c r="C594" s="119"/>
      <c r="D594" s="119"/>
      <c r="E594" s="120"/>
      <c r="F594" s="113"/>
      <c r="G594" s="262"/>
      <c r="H594" s="179"/>
      <c r="I594" s="295"/>
      <c r="J594" s="119"/>
    </row>
    <row r="595" spans="1:10" x14ac:dyDescent="0.2">
      <c r="A595" s="119"/>
      <c r="B595" s="119"/>
      <c r="C595" s="119"/>
      <c r="D595" s="119"/>
      <c r="E595" s="120"/>
      <c r="F595" s="113"/>
      <c r="G595" s="262"/>
      <c r="H595" s="179"/>
      <c r="I595" s="295"/>
      <c r="J595" s="119"/>
    </row>
    <row r="596" spans="1:10" x14ac:dyDescent="0.2">
      <c r="A596" s="119"/>
      <c r="B596" s="119"/>
      <c r="C596" s="119"/>
      <c r="D596" s="119"/>
      <c r="E596" s="120"/>
      <c r="F596" s="113"/>
      <c r="G596" s="262"/>
      <c r="H596" s="179"/>
      <c r="I596" s="295"/>
      <c r="J596" s="119"/>
    </row>
    <row r="597" spans="1:10" x14ac:dyDescent="0.2">
      <c r="A597" s="119"/>
      <c r="B597" s="119"/>
      <c r="C597" s="119"/>
      <c r="D597" s="119"/>
      <c r="E597" s="120"/>
      <c r="F597" s="113"/>
      <c r="G597" s="262"/>
      <c r="H597" s="179"/>
      <c r="I597" s="295"/>
      <c r="J597" s="119"/>
    </row>
    <row r="598" spans="1:10" x14ac:dyDescent="0.2">
      <c r="A598" s="119"/>
      <c r="B598" s="119"/>
      <c r="C598" s="119"/>
      <c r="D598" s="119"/>
      <c r="E598" s="120"/>
      <c r="F598" s="113"/>
      <c r="G598" s="262"/>
      <c r="H598" s="179"/>
      <c r="I598" s="295"/>
      <c r="J598" s="119"/>
    </row>
    <row r="599" spans="1:10" x14ac:dyDescent="0.2">
      <c r="A599" s="119"/>
      <c r="B599" s="119"/>
      <c r="C599" s="119"/>
      <c r="D599" s="119"/>
      <c r="E599" s="120"/>
      <c r="F599" s="113"/>
      <c r="G599" s="262"/>
      <c r="H599" s="179"/>
      <c r="I599" s="295"/>
      <c r="J599" s="119"/>
    </row>
    <row r="600" spans="1:10" x14ac:dyDescent="0.2">
      <c r="A600" s="119"/>
      <c r="B600" s="119"/>
      <c r="C600" s="119"/>
      <c r="D600" s="119"/>
      <c r="E600" s="120"/>
      <c r="F600" s="113"/>
      <c r="G600" s="262"/>
      <c r="H600" s="179"/>
      <c r="I600" s="295"/>
      <c r="J600" s="119"/>
    </row>
    <row r="601" spans="1:10" x14ac:dyDescent="0.2">
      <c r="A601" s="119"/>
      <c r="B601" s="119"/>
      <c r="C601" s="119"/>
      <c r="D601" s="119"/>
      <c r="E601" s="120"/>
      <c r="F601" s="113"/>
      <c r="G601" s="262"/>
      <c r="H601" s="179"/>
      <c r="I601" s="295"/>
      <c r="J601" s="119"/>
    </row>
    <row r="602" spans="1:10" x14ac:dyDescent="0.2">
      <c r="A602" s="119"/>
      <c r="B602" s="119"/>
      <c r="C602" s="119"/>
      <c r="D602" s="119"/>
      <c r="E602" s="120"/>
      <c r="F602" s="113"/>
      <c r="G602" s="262"/>
      <c r="H602" s="179"/>
      <c r="I602" s="295"/>
      <c r="J602" s="119"/>
    </row>
    <row r="603" spans="1:10" x14ac:dyDescent="0.2">
      <c r="A603" s="119"/>
      <c r="B603" s="119"/>
      <c r="C603" s="119"/>
      <c r="D603" s="119"/>
      <c r="E603" s="120"/>
      <c r="F603" s="113"/>
      <c r="G603" s="262"/>
      <c r="H603" s="179"/>
      <c r="I603" s="295"/>
      <c r="J603" s="119"/>
    </row>
    <row r="604" spans="1:10" x14ac:dyDescent="0.2">
      <c r="A604" s="119"/>
      <c r="B604" s="119"/>
      <c r="C604" s="119"/>
      <c r="D604" s="119"/>
      <c r="E604" s="120"/>
      <c r="F604" s="113"/>
      <c r="G604" s="262"/>
      <c r="H604" s="179"/>
      <c r="I604" s="295"/>
      <c r="J604" s="119"/>
    </row>
    <row r="605" spans="1:10" x14ac:dyDescent="0.2">
      <c r="A605" s="119"/>
      <c r="B605" s="119"/>
      <c r="C605" s="119"/>
      <c r="D605" s="119"/>
      <c r="E605" s="120"/>
      <c r="F605" s="113"/>
      <c r="G605" s="262"/>
      <c r="H605" s="179"/>
      <c r="I605" s="295"/>
      <c r="J605" s="119"/>
    </row>
    <row r="606" spans="1:10" x14ac:dyDescent="0.2">
      <c r="A606" s="119"/>
      <c r="B606" s="119"/>
      <c r="C606" s="119"/>
      <c r="D606" s="119"/>
      <c r="E606" s="120"/>
      <c r="F606" s="113"/>
      <c r="G606" s="262"/>
      <c r="H606" s="179"/>
      <c r="I606" s="295"/>
      <c r="J606" s="119"/>
    </row>
    <row r="607" spans="1:10" x14ac:dyDescent="0.2">
      <c r="A607" s="119"/>
      <c r="B607" s="119"/>
      <c r="C607" s="119"/>
      <c r="D607" s="119"/>
      <c r="E607" s="120"/>
      <c r="F607" s="113"/>
      <c r="G607" s="262"/>
      <c r="H607" s="179"/>
      <c r="I607" s="295"/>
      <c r="J607" s="119"/>
    </row>
    <row r="608" spans="1:10" x14ac:dyDescent="0.2">
      <c r="A608" s="119"/>
      <c r="B608" s="119"/>
      <c r="C608" s="119"/>
      <c r="D608" s="119"/>
      <c r="E608" s="120"/>
      <c r="F608" s="113"/>
      <c r="G608" s="262"/>
      <c r="H608" s="179"/>
      <c r="I608" s="295"/>
      <c r="J608" s="119"/>
    </row>
    <row r="609" spans="1:10" x14ac:dyDescent="0.2">
      <c r="A609" s="119"/>
      <c r="B609" s="119"/>
      <c r="C609" s="119"/>
      <c r="D609" s="119"/>
      <c r="E609" s="120"/>
      <c r="F609" s="113"/>
      <c r="G609" s="262"/>
      <c r="H609" s="179"/>
      <c r="I609" s="295"/>
      <c r="J609" s="119"/>
    </row>
    <row r="610" spans="1:10" x14ac:dyDescent="0.2">
      <c r="A610" s="119"/>
      <c r="B610" s="119"/>
      <c r="C610" s="119"/>
      <c r="D610" s="119"/>
      <c r="E610" s="120"/>
      <c r="F610" s="113"/>
      <c r="G610" s="262"/>
      <c r="H610" s="179"/>
      <c r="I610" s="295"/>
      <c r="J610" s="119"/>
    </row>
    <row r="611" spans="1:10" x14ac:dyDescent="0.2">
      <c r="A611" s="119"/>
      <c r="B611" s="119"/>
      <c r="C611" s="119"/>
      <c r="D611" s="119"/>
      <c r="E611" s="120"/>
      <c r="F611" s="113"/>
      <c r="G611" s="262"/>
      <c r="H611" s="179"/>
      <c r="I611" s="295"/>
      <c r="J611" s="119"/>
    </row>
    <row r="612" spans="1:10" x14ac:dyDescent="0.2">
      <c r="A612" s="119"/>
      <c r="B612" s="119"/>
      <c r="C612" s="119"/>
      <c r="D612" s="119"/>
      <c r="E612" s="120"/>
      <c r="F612" s="113"/>
      <c r="G612" s="262"/>
      <c r="H612" s="179"/>
      <c r="I612" s="295"/>
      <c r="J612" s="119"/>
    </row>
    <row r="613" spans="1:10" x14ac:dyDescent="0.2">
      <c r="A613" s="119"/>
      <c r="B613" s="119"/>
      <c r="C613" s="119"/>
      <c r="D613" s="119"/>
      <c r="E613" s="120"/>
      <c r="F613" s="113"/>
      <c r="G613" s="262"/>
      <c r="H613" s="179"/>
      <c r="I613" s="295"/>
      <c r="J613" s="119"/>
    </row>
    <row r="614" spans="1:10" x14ac:dyDescent="0.2">
      <c r="A614" s="119"/>
      <c r="B614" s="119"/>
      <c r="C614" s="119"/>
      <c r="D614" s="119"/>
      <c r="E614" s="120"/>
      <c r="F614" s="113"/>
      <c r="G614" s="262"/>
      <c r="H614" s="179"/>
      <c r="I614" s="295"/>
      <c r="J614" s="119"/>
    </row>
    <row r="615" spans="1:10" x14ac:dyDescent="0.2">
      <c r="A615" s="119"/>
      <c r="B615" s="119"/>
      <c r="C615" s="119"/>
      <c r="D615" s="119"/>
      <c r="E615" s="120"/>
      <c r="F615" s="113"/>
      <c r="G615" s="262"/>
      <c r="H615" s="179"/>
      <c r="I615" s="295"/>
      <c r="J615" s="119"/>
    </row>
    <row r="616" spans="1:10" x14ac:dyDescent="0.2">
      <c r="A616" s="119"/>
      <c r="B616" s="119"/>
      <c r="C616" s="119"/>
      <c r="D616" s="119"/>
      <c r="E616" s="120"/>
      <c r="F616" s="113"/>
      <c r="G616" s="262"/>
      <c r="H616" s="179"/>
      <c r="I616" s="295"/>
      <c r="J616" s="119"/>
    </row>
    <row r="617" spans="1:10" x14ac:dyDescent="0.2">
      <c r="A617" s="119"/>
      <c r="B617" s="119"/>
      <c r="C617" s="119"/>
      <c r="D617" s="119"/>
      <c r="E617" s="120"/>
      <c r="F617" s="113"/>
      <c r="G617" s="262"/>
      <c r="H617" s="179"/>
      <c r="I617" s="295"/>
      <c r="J617" s="119"/>
    </row>
    <row r="618" spans="1:10" x14ac:dyDescent="0.2">
      <c r="A618" s="119"/>
      <c r="B618" s="119"/>
      <c r="C618" s="119"/>
      <c r="D618" s="119"/>
      <c r="E618" s="120"/>
      <c r="F618" s="113"/>
      <c r="G618" s="262"/>
      <c r="H618" s="179"/>
      <c r="I618" s="295"/>
      <c r="J618" s="119"/>
    </row>
    <row r="619" spans="1:10" x14ac:dyDescent="0.2">
      <c r="A619" s="119"/>
      <c r="B619" s="119"/>
      <c r="C619" s="119"/>
      <c r="D619" s="119"/>
      <c r="E619" s="120"/>
      <c r="F619" s="113"/>
      <c r="G619" s="262"/>
      <c r="H619" s="179"/>
      <c r="I619" s="295"/>
      <c r="J619" s="119"/>
    </row>
    <row r="620" spans="1:10" x14ac:dyDescent="0.2">
      <c r="A620" s="119"/>
      <c r="B620" s="119"/>
      <c r="C620" s="119"/>
      <c r="D620" s="119"/>
      <c r="E620" s="120"/>
      <c r="F620" s="113"/>
      <c r="G620" s="262"/>
      <c r="H620" s="179"/>
      <c r="I620" s="295"/>
      <c r="J620" s="119"/>
    </row>
    <row r="621" spans="1:10" x14ac:dyDescent="0.2">
      <c r="A621" s="119"/>
      <c r="B621" s="119"/>
      <c r="C621" s="119"/>
      <c r="D621" s="119"/>
      <c r="E621" s="120"/>
      <c r="F621" s="113"/>
      <c r="G621" s="262"/>
      <c r="H621" s="179"/>
      <c r="I621" s="295"/>
      <c r="J621" s="119"/>
    </row>
    <row r="622" spans="1:10" x14ac:dyDescent="0.2">
      <c r="A622" s="119"/>
      <c r="B622" s="119"/>
      <c r="C622" s="119"/>
      <c r="D622" s="119"/>
      <c r="E622" s="120"/>
      <c r="F622" s="113"/>
      <c r="G622" s="262"/>
      <c r="H622" s="179"/>
      <c r="I622" s="295"/>
      <c r="J622" s="119"/>
    </row>
    <row r="623" spans="1:10" x14ac:dyDescent="0.2">
      <c r="A623" s="119"/>
      <c r="B623" s="119"/>
      <c r="C623" s="119"/>
      <c r="D623" s="119"/>
      <c r="E623" s="120"/>
      <c r="F623" s="113"/>
      <c r="G623" s="262"/>
      <c r="H623" s="179"/>
      <c r="I623" s="295"/>
      <c r="J623" s="119"/>
    </row>
    <row r="624" spans="1:10" x14ac:dyDescent="0.2">
      <c r="A624" s="119"/>
      <c r="B624" s="119"/>
      <c r="C624" s="119"/>
      <c r="D624" s="119"/>
      <c r="E624" s="120"/>
      <c r="F624" s="113"/>
      <c r="G624" s="262"/>
      <c r="H624" s="179"/>
      <c r="I624" s="295"/>
      <c r="J624" s="119"/>
    </row>
    <row r="625" spans="1:10" x14ac:dyDescent="0.2">
      <c r="A625" s="119"/>
      <c r="B625" s="119"/>
      <c r="C625" s="119"/>
      <c r="D625" s="119"/>
      <c r="E625" s="120"/>
      <c r="F625" s="113"/>
      <c r="G625" s="262"/>
      <c r="H625" s="179"/>
      <c r="I625" s="295"/>
      <c r="J625" s="119"/>
    </row>
    <row r="626" spans="1:10" x14ac:dyDescent="0.2">
      <c r="A626" s="119"/>
      <c r="B626" s="119"/>
      <c r="C626" s="119"/>
      <c r="D626" s="119"/>
      <c r="E626" s="120"/>
      <c r="F626" s="113"/>
      <c r="G626" s="262"/>
      <c r="H626" s="179"/>
      <c r="I626" s="295"/>
      <c r="J626" s="119"/>
    </row>
    <row r="627" spans="1:10" x14ac:dyDescent="0.2">
      <c r="A627" s="119"/>
      <c r="B627" s="119"/>
      <c r="C627" s="119"/>
      <c r="D627" s="119"/>
      <c r="E627" s="120"/>
      <c r="F627" s="113"/>
      <c r="G627" s="262"/>
      <c r="H627" s="179"/>
      <c r="I627" s="295"/>
      <c r="J627" s="119"/>
    </row>
    <row r="628" spans="1:10" x14ac:dyDescent="0.2">
      <c r="A628" s="119"/>
      <c r="B628" s="119"/>
      <c r="C628" s="119"/>
      <c r="D628" s="119"/>
      <c r="E628" s="120"/>
      <c r="F628" s="113"/>
      <c r="G628" s="262"/>
      <c r="H628" s="179"/>
      <c r="I628" s="295"/>
      <c r="J628" s="119"/>
    </row>
  </sheetData>
  <sortState ref="A2:M734">
    <sortCondition ref="B2:B73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M1348"/>
  <sheetViews>
    <sheetView workbookViewId="0">
      <selection activeCell="D7" sqref="D7"/>
    </sheetView>
  </sheetViews>
  <sheetFormatPr defaultColWidth="10.7109375" defaultRowHeight="12.75" x14ac:dyDescent="0.2"/>
  <cols>
    <col min="1" max="1" width="8.85546875" customWidth="1"/>
    <col min="2" max="2" width="9.7109375" customWidth="1"/>
    <col min="3" max="3" width="4.28515625" customWidth="1"/>
    <col min="4" max="4" width="8.85546875" customWidth="1"/>
    <col min="6" max="8" width="10.7109375" style="99"/>
    <col min="9" max="9" width="18.5703125" style="314" customWidth="1"/>
  </cols>
  <sheetData>
    <row r="1" spans="1:13" x14ac:dyDescent="0.2">
      <c r="A1" s="299" t="s">
        <v>302</v>
      </c>
      <c r="B1" s="299" t="s">
        <v>0</v>
      </c>
      <c r="C1" s="299" t="s">
        <v>303</v>
      </c>
      <c r="D1" s="299" t="s">
        <v>1</v>
      </c>
      <c r="E1" s="299" t="s">
        <v>31</v>
      </c>
      <c r="F1" s="299" t="s">
        <v>32</v>
      </c>
      <c r="G1" s="299" t="s">
        <v>40</v>
      </c>
      <c r="H1" s="299" t="s">
        <v>33</v>
      </c>
      <c r="I1" s="333" t="s">
        <v>2</v>
      </c>
      <c r="J1" s="299" t="s">
        <v>36</v>
      </c>
      <c r="K1" s="299" t="s">
        <v>3</v>
      </c>
      <c r="L1" s="299" t="s">
        <v>34</v>
      </c>
      <c r="M1" s="299" t="s">
        <v>35</v>
      </c>
    </row>
    <row r="2" spans="1:13" x14ac:dyDescent="0.2">
      <c r="A2" s="530"/>
      <c r="B2" s="530"/>
      <c r="C2" s="530"/>
      <c r="D2" s="530"/>
      <c r="E2" s="530"/>
      <c r="F2" s="530"/>
      <c r="G2" s="530"/>
      <c r="H2" s="531"/>
      <c r="I2" s="532"/>
      <c r="J2" s="530"/>
      <c r="K2" s="530"/>
      <c r="L2" s="531"/>
      <c r="M2" s="530"/>
    </row>
    <row r="3" spans="1:13" x14ac:dyDescent="0.2">
      <c r="A3" s="530"/>
      <c r="B3" s="530"/>
      <c r="C3" s="530"/>
      <c r="D3" s="530"/>
      <c r="E3" s="530"/>
      <c r="F3" s="530"/>
      <c r="G3" s="530"/>
      <c r="H3" s="531"/>
      <c r="I3" s="532"/>
      <c r="J3" s="530"/>
      <c r="K3" s="530"/>
      <c r="L3" s="531"/>
      <c r="M3" s="530"/>
    </row>
    <row r="4" spans="1:13" x14ac:dyDescent="0.2">
      <c r="A4" s="470"/>
      <c r="B4" s="470"/>
      <c r="C4" s="470"/>
      <c r="D4" s="470"/>
      <c r="E4" s="470"/>
      <c r="F4" s="470"/>
      <c r="G4" s="470"/>
      <c r="H4" s="471"/>
      <c r="I4" s="165"/>
      <c r="J4" s="470"/>
      <c r="K4" s="470"/>
      <c r="L4" s="471"/>
      <c r="M4" s="470"/>
    </row>
    <row r="5" spans="1:13" x14ac:dyDescent="0.2">
      <c r="A5" s="470"/>
      <c r="B5" s="470"/>
      <c r="C5" s="470"/>
      <c r="D5" s="470"/>
      <c r="E5" s="470"/>
      <c r="F5" s="470"/>
      <c r="G5" s="470"/>
      <c r="H5" s="471"/>
      <c r="I5" s="472"/>
      <c r="J5" s="470"/>
      <c r="K5" s="470"/>
      <c r="L5" s="471"/>
      <c r="M5" s="470"/>
    </row>
    <row r="6" spans="1:13" x14ac:dyDescent="0.2">
      <c r="A6" s="470"/>
      <c r="B6" s="470"/>
      <c r="C6" s="470"/>
      <c r="D6" s="470"/>
      <c r="E6" s="470"/>
      <c r="F6" s="470"/>
      <c r="G6" s="470"/>
      <c r="H6" s="471"/>
      <c r="I6" s="472"/>
      <c r="J6" s="470"/>
      <c r="K6" s="470"/>
      <c r="L6" s="471"/>
      <c r="M6" s="470"/>
    </row>
    <row r="7" spans="1:13" x14ac:dyDescent="0.2">
      <c r="A7" s="470"/>
      <c r="B7" s="470"/>
      <c r="C7" s="470"/>
      <c r="D7" s="470"/>
      <c r="E7" s="470"/>
      <c r="F7" s="470"/>
      <c r="G7" s="470"/>
      <c r="H7" s="471"/>
      <c r="I7" s="472"/>
      <c r="J7" s="470"/>
      <c r="K7" s="470"/>
      <c r="L7" s="471"/>
      <c r="M7" s="470"/>
    </row>
    <row r="8" spans="1:13" x14ac:dyDescent="0.2">
      <c r="A8" s="127"/>
      <c r="B8" s="127"/>
      <c r="C8" s="127"/>
      <c r="D8" s="127"/>
      <c r="E8" s="128"/>
      <c r="F8" s="173"/>
      <c r="G8" s="231"/>
      <c r="H8" s="179"/>
      <c r="I8" s="335"/>
      <c r="J8" s="127"/>
    </row>
    <row r="9" spans="1:13" x14ac:dyDescent="0.2">
      <c r="A9" s="127"/>
      <c r="B9" s="127"/>
      <c r="C9" s="127"/>
      <c r="D9" s="127"/>
      <c r="E9" s="128"/>
      <c r="F9" s="173"/>
      <c r="G9" s="231"/>
      <c r="H9" s="179"/>
      <c r="I9" s="335"/>
      <c r="J9" s="127"/>
    </row>
    <row r="10" spans="1:13" x14ac:dyDescent="0.2">
      <c r="A10" s="127"/>
      <c r="B10" s="127"/>
      <c r="C10" s="127"/>
      <c r="D10" s="127"/>
      <c r="E10" s="128"/>
      <c r="F10" s="173"/>
      <c r="G10" s="231"/>
      <c r="H10" s="179"/>
      <c r="I10" s="335"/>
      <c r="J10" s="127"/>
    </row>
    <row r="11" spans="1:13" x14ac:dyDescent="0.2">
      <c r="A11" s="127"/>
      <c r="B11" s="127"/>
      <c r="C11" s="127"/>
      <c r="D11" s="127"/>
      <c r="E11" s="128"/>
      <c r="F11" s="173"/>
      <c r="G11" s="231"/>
      <c r="H11" s="179"/>
      <c r="I11" s="335"/>
      <c r="J11" s="127"/>
    </row>
    <row r="12" spans="1:13" x14ac:dyDescent="0.2">
      <c r="A12" s="127"/>
      <c r="B12" s="127"/>
      <c r="C12" s="127"/>
      <c r="D12" s="127"/>
      <c r="E12" s="128"/>
      <c r="F12" s="173"/>
      <c r="G12" s="231"/>
      <c r="H12" s="179"/>
      <c r="I12" s="335"/>
      <c r="J12" s="127"/>
    </row>
    <row r="13" spans="1:13" x14ac:dyDescent="0.2">
      <c r="A13" s="127"/>
      <c r="B13" s="127"/>
      <c r="C13" s="127"/>
      <c r="D13" s="127"/>
      <c r="E13" s="128"/>
      <c r="F13" s="173"/>
      <c r="G13" s="231"/>
      <c r="H13" s="179"/>
      <c r="I13" s="335"/>
      <c r="J13" s="127"/>
    </row>
    <row r="14" spans="1:13" x14ac:dyDescent="0.2">
      <c r="A14" s="127"/>
      <c r="B14" s="127"/>
      <c r="C14" s="127"/>
      <c r="D14" s="127"/>
      <c r="E14" s="128"/>
      <c r="F14" s="173"/>
      <c r="G14" s="231"/>
      <c r="H14" s="179"/>
      <c r="I14" s="335"/>
      <c r="J14" s="127"/>
    </row>
    <row r="15" spans="1:13" x14ac:dyDescent="0.2">
      <c r="A15" s="127"/>
      <c r="B15" s="127"/>
      <c r="C15" s="127"/>
      <c r="D15" s="127"/>
      <c r="E15" s="128"/>
      <c r="F15" s="173"/>
      <c r="G15" s="231"/>
      <c r="H15" s="179"/>
      <c r="I15" s="335"/>
      <c r="J15" s="127"/>
    </row>
    <row r="16" spans="1:13" x14ac:dyDescent="0.2">
      <c r="A16" s="127"/>
      <c r="B16" s="127"/>
      <c r="C16" s="127"/>
      <c r="D16" s="127"/>
      <c r="E16" s="128"/>
      <c r="F16" s="173"/>
      <c r="G16" s="231"/>
      <c r="H16" s="179"/>
      <c r="I16" s="335"/>
      <c r="J16" s="127"/>
    </row>
    <row r="17" spans="1:10" x14ac:dyDescent="0.2">
      <c r="A17" s="127"/>
      <c r="B17" s="127"/>
      <c r="C17" s="127"/>
      <c r="D17" s="127"/>
      <c r="E17" s="128"/>
      <c r="F17" s="173"/>
      <c r="G17" s="231"/>
      <c r="H17" s="179"/>
      <c r="I17" s="335"/>
      <c r="J17" s="127"/>
    </row>
    <row r="18" spans="1:10" x14ac:dyDescent="0.2">
      <c r="A18" s="127"/>
      <c r="B18" s="127"/>
      <c r="C18" s="127"/>
      <c r="D18" s="127"/>
      <c r="E18" s="128"/>
      <c r="F18" s="173"/>
      <c r="G18" s="231"/>
      <c r="H18" s="179"/>
      <c r="I18" s="335"/>
      <c r="J18" s="127"/>
    </row>
    <row r="19" spans="1:10" x14ac:dyDescent="0.2">
      <c r="A19" s="127"/>
      <c r="B19" s="127"/>
      <c r="C19" s="127"/>
      <c r="D19" s="127"/>
      <c r="E19" s="128"/>
      <c r="F19" s="173"/>
      <c r="G19" s="231"/>
      <c r="H19" s="179"/>
      <c r="I19" s="335"/>
      <c r="J19" s="127"/>
    </row>
    <row r="20" spans="1:10" x14ac:dyDescent="0.2">
      <c r="A20" s="127"/>
      <c r="B20" s="127"/>
      <c r="C20" s="127"/>
      <c r="D20" s="127"/>
      <c r="E20" s="128"/>
      <c r="F20" s="173"/>
      <c r="G20" s="231"/>
      <c r="H20" s="179"/>
      <c r="I20" s="335"/>
      <c r="J20" s="127"/>
    </row>
    <row r="21" spans="1:10" x14ac:dyDescent="0.2">
      <c r="A21" s="127"/>
      <c r="B21" s="127"/>
      <c r="C21" s="127"/>
      <c r="D21" s="127"/>
      <c r="E21" s="128"/>
      <c r="F21" s="173"/>
      <c r="G21" s="231"/>
      <c r="H21" s="179"/>
      <c r="I21" s="335"/>
      <c r="J21" s="127"/>
    </row>
    <row r="22" spans="1:10" x14ac:dyDescent="0.2">
      <c r="A22" s="127"/>
      <c r="B22" s="127"/>
      <c r="C22" s="127"/>
      <c r="D22" s="127"/>
      <c r="E22" s="128"/>
      <c r="F22" s="173"/>
      <c r="G22" s="231"/>
      <c r="H22" s="179"/>
      <c r="I22" s="335"/>
      <c r="J22" s="127"/>
    </row>
    <row r="23" spans="1:10" x14ac:dyDescent="0.2">
      <c r="A23" s="127"/>
      <c r="B23" s="127"/>
      <c r="C23" s="127"/>
      <c r="D23" s="127"/>
      <c r="E23" s="128"/>
      <c r="F23" s="173"/>
      <c r="G23" s="231"/>
      <c r="H23" s="179"/>
      <c r="I23" s="335"/>
      <c r="J23" s="127"/>
    </row>
    <row r="24" spans="1:10" x14ac:dyDescent="0.2">
      <c r="A24" s="127"/>
      <c r="B24" s="127"/>
      <c r="C24" s="127"/>
      <c r="D24" s="127"/>
      <c r="E24" s="128"/>
      <c r="F24" s="173"/>
      <c r="G24" s="231"/>
      <c r="H24" s="179"/>
      <c r="I24" s="335"/>
      <c r="J24" s="127"/>
    </row>
    <row r="25" spans="1:10" x14ac:dyDescent="0.2">
      <c r="A25" s="127"/>
      <c r="B25" s="127"/>
      <c r="C25" s="127"/>
      <c r="D25" s="127"/>
      <c r="E25" s="128"/>
      <c r="F25" s="173"/>
      <c r="G25" s="231"/>
      <c r="H25" s="179"/>
      <c r="I25" s="335"/>
      <c r="J25" s="127"/>
    </row>
    <row r="26" spans="1:10" x14ac:dyDescent="0.2">
      <c r="A26" s="127"/>
      <c r="B26" s="127"/>
      <c r="C26" s="127"/>
      <c r="D26" s="127"/>
      <c r="E26" s="128"/>
      <c r="F26" s="173"/>
      <c r="G26" s="231"/>
      <c r="H26" s="179"/>
      <c r="I26" s="335"/>
      <c r="J26" s="127"/>
    </row>
    <row r="27" spans="1:10" x14ac:dyDescent="0.2">
      <c r="A27" s="127"/>
      <c r="B27" s="127"/>
      <c r="C27" s="127"/>
      <c r="D27" s="127"/>
      <c r="E27" s="128"/>
      <c r="F27" s="173"/>
      <c r="G27" s="231"/>
      <c r="H27" s="179"/>
      <c r="I27" s="335"/>
      <c r="J27" s="127"/>
    </row>
    <row r="28" spans="1:10" x14ac:dyDescent="0.2">
      <c r="A28" s="127"/>
      <c r="B28" s="127"/>
      <c r="C28" s="127"/>
      <c r="D28" s="127"/>
      <c r="E28" s="128"/>
      <c r="F28" s="173"/>
      <c r="G28" s="231"/>
      <c r="H28" s="179"/>
      <c r="I28" s="335"/>
      <c r="J28" s="127"/>
    </row>
    <row r="29" spans="1:10" x14ac:dyDescent="0.2">
      <c r="A29" s="127"/>
      <c r="B29" s="127"/>
      <c r="C29" s="127"/>
      <c r="D29" s="127"/>
      <c r="E29" s="128"/>
      <c r="F29" s="173"/>
      <c r="G29" s="231"/>
      <c r="H29" s="179"/>
      <c r="I29" s="335"/>
      <c r="J29" s="127"/>
    </row>
    <row r="30" spans="1:10" x14ac:dyDescent="0.2">
      <c r="A30" s="127"/>
      <c r="B30" s="127"/>
      <c r="C30" s="127"/>
      <c r="D30" s="127"/>
      <c r="E30" s="128"/>
      <c r="F30" s="173"/>
      <c r="G30" s="231"/>
      <c r="H30" s="179"/>
      <c r="I30" s="335"/>
      <c r="J30" s="127"/>
    </row>
    <row r="31" spans="1:10" x14ac:dyDescent="0.2">
      <c r="A31" s="127"/>
      <c r="B31" s="127"/>
      <c r="C31" s="127"/>
      <c r="D31" s="127"/>
      <c r="E31" s="128"/>
      <c r="F31" s="173"/>
      <c r="G31" s="231"/>
      <c r="H31" s="179"/>
      <c r="I31" s="335"/>
      <c r="J31" s="127"/>
    </row>
    <row r="32" spans="1:10" x14ac:dyDescent="0.2">
      <c r="A32" s="127"/>
      <c r="B32" s="127"/>
      <c r="C32" s="127"/>
      <c r="D32" s="127"/>
      <c r="E32" s="128"/>
      <c r="F32" s="173"/>
      <c r="G32" s="231"/>
      <c r="H32" s="179"/>
      <c r="I32" s="335"/>
      <c r="J32" s="127"/>
    </row>
    <row r="33" spans="1:10" x14ac:dyDescent="0.2">
      <c r="A33" s="127"/>
      <c r="B33" s="127"/>
      <c r="C33" s="127"/>
      <c r="D33" s="127"/>
      <c r="E33" s="128"/>
      <c r="F33" s="173"/>
      <c r="G33" s="231"/>
      <c r="H33" s="179"/>
      <c r="I33" s="335"/>
      <c r="J33" s="127"/>
    </row>
    <row r="34" spans="1:10" x14ac:dyDescent="0.2">
      <c r="A34" s="127"/>
      <c r="B34" s="127"/>
      <c r="C34" s="127"/>
      <c r="D34" s="127"/>
      <c r="E34" s="128"/>
      <c r="F34" s="173"/>
      <c r="G34" s="231"/>
      <c r="H34" s="179"/>
      <c r="I34" s="335"/>
      <c r="J34" s="127"/>
    </row>
    <row r="35" spans="1:10" x14ac:dyDescent="0.2">
      <c r="A35" s="127"/>
      <c r="B35" s="127"/>
      <c r="C35" s="127"/>
      <c r="D35" s="127"/>
      <c r="E35" s="128"/>
      <c r="F35" s="173"/>
      <c r="G35" s="231"/>
      <c r="H35" s="179"/>
      <c r="I35" s="335"/>
      <c r="J35" s="127"/>
    </row>
    <row r="36" spans="1:10" x14ac:dyDescent="0.2">
      <c r="A36" s="127"/>
      <c r="B36" s="127"/>
      <c r="C36" s="127"/>
      <c r="D36" s="127"/>
      <c r="E36" s="128"/>
      <c r="F36" s="173"/>
      <c r="G36" s="231"/>
      <c r="H36" s="179"/>
      <c r="I36" s="335"/>
      <c r="J36" s="127"/>
    </row>
    <row r="37" spans="1:10" x14ac:dyDescent="0.2">
      <c r="A37" s="127"/>
      <c r="B37" s="127"/>
      <c r="C37" s="127"/>
      <c r="D37" s="127"/>
      <c r="E37" s="128"/>
      <c r="F37" s="173"/>
      <c r="G37" s="231"/>
      <c r="H37" s="179"/>
      <c r="I37" s="335"/>
      <c r="J37" s="127"/>
    </row>
    <row r="38" spans="1:10" x14ac:dyDescent="0.2">
      <c r="A38" s="127"/>
      <c r="B38" s="127"/>
      <c r="C38" s="127"/>
      <c r="D38" s="127"/>
      <c r="E38" s="128"/>
      <c r="F38" s="173"/>
      <c r="G38" s="231"/>
      <c r="H38" s="179"/>
      <c r="I38" s="335"/>
      <c r="J38" s="127"/>
    </row>
    <row r="39" spans="1:10" x14ac:dyDescent="0.2">
      <c r="A39" s="127"/>
      <c r="B39" s="127"/>
      <c r="C39" s="127"/>
      <c r="D39" s="127"/>
      <c r="E39" s="128"/>
      <c r="F39" s="173"/>
      <c r="G39" s="231"/>
      <c r="H39" s="179"/>
      <c r="I39" s="335"/>
      <c r="J39" s="127"/>
    </row>
    <row r="40" spans="1:10" x14ac:dyDescent="0.2">
      <c r="A40" s="127"/>
      <c r="B40" s="127"/>
      <c r="C40" s="127"/>
      <c r="D40" s="127"/>
      <c r="E40" s="128"/>
      <c r="F40" s="173"/>
      <c r="G40" s="231"/>
      <c r="H40" s="179"/>
      <c r="I40" s="335"/>
      <c r="J40" s="127"/>
    </row>
    <row r="41" spans="1:10" x14ac:dyDescent="0.2">
      <c r="A41" s="127"/>
      <c r="B41" s="127"/>
      <c r="C41" s="127"/>
      <c r="D41" s="127"/>
      <c r="E41" s="128"/>
      <c r="F41" s="173"/>
      <c r="G41" s="231"/>
      <c r="H41" s="179"/>
      <c r="I41" s="335"/>
      <c r="J41" s="127"/>
    </row>
    <row r="42" spans="1:10" x14ac:dyDescent="0.2">
      <c r="A42" s="127"/>
      <c r="B42" s="127"/>
      <c r="C42" s="127"/>
      <c r="D42" s="127"/>
      <c r="E42" s="128"/>
      <c r="F42" s="173"/>
      <c r="G42" s="231"/>
      <c r="H42" s="179"/>
      <c r="I42" s="335"/>
      <c r="J42" s="127"/>
    </row>
    <row r="43" spans="1:10" x14ac:dyDescent="0.2">
      <c r="A43" s="127"/>
      <c r="B43" s="127"/>
      <c r="C43" s="127"/>
      <c r="D43" s="127"/>
      <c r="E43" s="128"/>
      <c r="F43" s="173"/>
      <c r="G43" s="231"/>
      <c r="H43" s="179"/>
      <c r="I43" s="335"/>
      <c r="J43" s="127"/>
    </row>
    <row r="44" spans="1:10" x14ac:dyDescent="0.2">
      <c r="A44" s="127"/>
      <c r="B44" s="127"/>
      <c r="C44" s="127"/>
      <c r="D44" s="127"/>
      <c r="E44" s="128"/>
      <c r="F44" s="173"/>
      <c r="G44" s="231"/>
      <c r="H44" s="179"/>
      <c r="I44" s="335"/>
      <c r="J44" s="127"/>
    </row>
    <row r="45" spans="1:10" x14ac:dyDescent="0.2">
      <c r="A45" s="127"/>
      <c r="B45" s="127"/>
      <c r="C45" s="127"/>
      <c r="D45" s="127"/>
      <c r="E45" s="128"/>
      <c r="F45" s="173"/>
      <c r="G45" s="231"/>
      <c r="H45" s="179"/>
      <c r="I45" s="335"/>
      <c r="J45" s="127"/>
    </row>
    <row r="46" spans="1:10" x14ac:dyDescent="0.2">
      <c r="A46" s="127"/>
      <c r="B46" s="127"/>
      <c r="C46" s="127"/>
      <c r="D46" s="127"/>
      <c r="E46" s="128"/>
      <c r="F46" s="173"/>
      <c r="G46" s="231"/>
      <c r="H46" s="179"/>
      <c r="I46" s="335"/>
      <c r="J46" s="127"/>
    </row>
    <row r="47" spans="1:10" x14ac:dyDescent="0.2">
      <c r="A47" s="127"/>
      <c r="B47" s="127"/>
      <c r="C47" s="127"/>
      <c r="D47" s="127"/>
      <c r="E47" s="128"/>
      <c r="F47" s="173"/>
      <c r="G47" s="231"/>
      <c r="H47" s="179"/>
      <c r="I47" s="335"/>
      <c r="J47" s="127"/>
    </row>
    <row r="48" spans="1:10" x14ac:dyDescent="0.2">
      <c r="A48" s="127"/>
      <c r="B48" s="127"/>
      <c r="C48" s="127"/>
      <c r="D48" s="127"/>
      <c r="E48" s="128"/>
      <c r="F48" s="173"/>
      <c r="G48" s="231"/>
      <c r="H48" s="179"/>
      <c r="I48" s="335"/>
      <c r="J48" s="127"/>
    </row>
    <row r="49" spans="1:10" x14ac:dyDescent="0.2">
      <c r="A49" s="127"/>
      <c r="B49" s="127"/>
      <c r="C49" s="127"/>
      <c r="D49" s="127"/>
      <c r="E49" s="128"/>
      <c r="F49" s="173"/>
      <c r="G49" s="231"/>
      <c r="H49" s="179"/>
      <c r="I49" s="335"/>
      <c r="J49" s="127"/>
    </row>
    <row r="50" spans="1:10" x14ac:dyDescent="0.2">
      <c r="A50" s="127"/>
      <c r="B50" s="127"/>
      <c r="C50" s="127"/>
      <c r="D50" s="127"/>
      <c r="E50" s="128"/>
      <c r="F50" s="173"/>
      <c r="G50" s="231"/>
      <c r="H50" s="179"/>
      <c r="I50" s="335"/>
      <c r="J50" s="127"/>
    </row>
    <row r="51" spans="1:10" x14ac:dyDescent="0.2">
      <c r="A51" s="127"/>
      <c r="B51" s="127"/>
      <c r="C51" s="127"/>
      <c r="D51" s="127"/>
      <c r="E51" s="128"/>
      <c r="F51" s="173"/>
      <c r="G51" s="231"/>
      <c r="H51" s="179"/>
      <c r="I51" s="335"/>
      <c r="J51" s="127"/>
    </row>
    <row r="52" spans="1:10" x14ac:dyDescent="0.2">
      <c r="A52" s="127"/>
      <c r="B52" s="127"/>
      <c r="C52" s="127"/>
      <c r="D52" s="127"/>
      <c r="E52" s="128"/>
      <c r="F52" s="173"/>
      <c r="G52" s="231"/>
      <c r="H52" s="179"/>
      <c r="I52" s="335"/>
      <c r="J52" s="127"/>
    </row>
    <row r="53" spans="1:10" x14ac:dyDescent="0.2">
      <c r="A53" s="127"/>
      <c r="B53" s="127"/>
      <c r="C53" s="127"/>
      <c r="D53" s="127"/>
      <c r="E53" s="128"/>
      <c r="F53" s="173"/>
      <c r="G53" s="231"/>
      <c r="H53" s="179"/>
      <c r="I53" s="335"/>
      <c r="J53" s="127"/>
    </row>
    <row r="54" spans="1:10" x14ac:dyDescent="0.2">
      <c r="A54" s="127"/>
      <c r="B54" s="127"/>
      <c r="C54" s="127"/>
      <c r="D54" s="127"/>
      <c r="E54" s="128"/>
      <c r="F54" s="173"/>
      <c r="G54" s="231"/>
      <c r="H54" s="179"/>
      <c r="I54" s="335"/>
      <c r="J54" s="127"/>
    </row>
    <row r="55" spans="1:10" x14ac:dyDescent="0.2">
      <c r="A55" s="127"/>
      <c r="B55" s="127"/>
      <c r="C55" s="127"/>
      <c r="D55" s="127"/>
      <c r="E55" s="128"/>
      <c r="F55" s="173"/>
      <c r="G55" s="231"/>
      <c r="H55" s="179"/>
      <c r="I55" s="335"/>
      <c r="J55" s="127"/>
    </row>
    <row r="56" spans="1:10" x14ac:dyDescent="0.2">
      <c r="A56" s="127"/>
      <c r="B56" s="127"/>
      <c r="C56" s="127"/>
      <c r="D56" s="127"/>
      <c r="E56" s="128"/>
      <c r="F56" s="173"/>
      <c r="G56" s="231"/>
      <c r="H56" s="179"/>
      <c r="I56" s="335"/>
      <c r="J56" s="127"/>
    </row>
    <row r="57" spans="1:10" x14ac:dyDescent="0.2">
      <c r="A57" s="127"/>
      <c r="B57" s="127"/>
      <c r="C57" s="127"/>
      <c r="D57" s="127"/>
      <c r="E57" s="128"/>
      <c r="F57" s="173"/>
      <c r="G57" s="231"/>
      <c r="H57" s="179"/>
      <c r="I57" s="335"/>
      <c r="J57" s="127"/>
    </row>
    <row r="58" spans="1:10" x14ac:dyDescent="0.2">
      <c r="A58" s="127"/>
      <c r="B58" s="127"/>
      <c r="C58" s="127"/>
      <c r="D58" s="127"/>
      <c r="E58" s="128"/>
      <c r="F58" s="173"/>
      <c r="G58" s="231"/>
      <c r="H58" s="179"/>
      <c r="I58" s="335"/>
      <c r="J58" s="127"/>
    </row>
    <row r="59" spans="1:10" x14ac:dyDescent="0.2">
      <c r="A59" s="127"/>
      <c r="B59" s="127"/>
      <c r="C59" s="127"/>
      <c r="D59" s="127"/>
      <c r="E59" s="128"/>
      <c r="F59" s="173"/>
      <c r="G59" s="231"/>
      <c r="H59" s="179"/>
      <c r="I59" s="335"/>
      <c r="J59" s="127"/>
    </row>
    <row r="60" spans="1:10" x14ac:dyDescent="0.2">
      <c r="A60" s="127"/>
      <c r="B60" s="127"/>
      <c r="C60" s="127"/>
      <c r="D60" s="127"/>
      <c r="E60" s="128"/>
      <c r="F60" s="173"/>
      <c r="G60" s="231"/>
      <c r="H60" s="179"/>
      <c r="I60" s="335"/>
      <c r="J60" s="127"/>
    </row>
    <row r="61" spans="1:10" x14ac:dyDescent="0.2">
      <c r="A61" s="127"/>
      <c r="B61" s="127"/>
      <c r="C61" s="127"/>
      <c r="D61" s="127"/>
      <c r="E61" s="128"/>
      <c r="F61" s="173"/>
      <c r="G61" s="231"/>
      <c r="H61" s="179"/>
      <c r="I61" s="335"/>
      <c r="J61" s="127"/>
    </row>
    <row r="62" spans="1:10" x14ac:dyDescent="0.2">
      <c r="A62" s="127"/>
      <c r="B62" s="127"/>
      <c r="C62" s="127"/>
      <c r="D62" s="127"/>
      <c r="E62" s="128"/>
      <c r="F62" s="173"/>
      <c r="G62" s="231"/>
      <c r="H62" s="179"/>
      <c r="I62" s="335"/>
      <c r="J62" s="127"/>
    </row>
    <row r="63" spans="1:10" x14ac:dyDescent="0.2">
      <c r="A63" s="127"/>
      <c r="B63" s="127"/>
      <c r="C63" s="127"/>
      <c r="D63" s="127"/>
      <c r="E63" s="128"/>
      <c r="F63" s="173"/>
      <c r="G63" s="231"/>
      <c r="H63" s="179"/>
      <c r="I63" s="335"/>
      <c r="J63" s="127"/>
    </row>
    <row r="64" spans="1:10" x14ac:dyDescent="0.2">
      <c r="A64" s="127"/>
      <c r="B64" s="127"/>
      <c r="C64" s="127"/>
      <c r="D64" s="127"/>
      <c r="E64" s="128"/>
      <c r="F64" s="173"/>
      <c r="G64" s="231"/>
      <c r="H64" s="179"/>
      <c r="I64" s="335"/>
      <c r="J64" s="127"/>
    </row>
    <row r="65" spans="1:10" x14ac:dyDescent="0.2">
      <c r="A65" s="127"/>
      <c r="B65" s="127"/>
      <c r="C65" s="127"/>
      <c r="D65" s="127"/>
      <c r="E65" s="128"/>
      <c r="F65" s="173"/>
      <c r="G65" s="231"/>
      <c r="H65" s="179"/>
      <c r="I65" s="335"/>
      <c r="J65" s="127"/>
    </row>
    <row r="66" spans="1:10" x14ac:dyDescent="0.2">
      <c r="A66" s="127"/>
      <c r="B66" s="127"/>
      <c r="C66" s="127"/>
      <c r="D66" s="127"/>
      <c r="E66" s="128"/>
      <c r="F66" s="173"/>
      <c r="G66" s="231"/>
      <c r="H66" s="179"/>
      <c r="I66" s="335"/>
      <c r="J66" s="127"/>
    </row>
    <row r="67" spans="1:10" x14ac:dyDescent="0.2">
      <c r="A67" s="127"/>
      <c r="B67" s="127"/>
      <c r="C67" s="127"/>
      <c r="D67" s="127"/>
      <c r="E67" s="128"/>
      <c r="F67" s="173"/>
      <c r="G67" s="231"/>
      <c r="H67" s="179"/>
      <c r="I67" s="335"/>
      <c r="J67" s="127"/>
    </row>
    <row r="68" spans="1:10" x14ac:dyDescent="0.2">
      <c r="A68" s="127"/>
      <c r="B68" s="127"/>
      <c r="C68" s="127"/>
      <c r="D68" s="127"/>
      <c r="E68" s="128"/>
      <c r="F68" s="173"/>
      <c r="G68" s="231"/>
      <c r="H68" s="179"/>
      <c r="I68" s="335"/>
      <c r="J68" s="127"/>
    </row>
    <row r="69" spans="1:10" x14ac:dyDescent="0.2">
      <c r="A69" s="127"/>
      <c r="B69" s="127"/>
      <c r="C69" s="127"/>
      <c r="D69" s="127"/>
      <c r="E69" s="128"/>
      <c r="F69" s="173"/>
      <c r="G69" s="231"/>
      <c r="H69" s="179"/>
      <c r="I69" s="335"/>
      <c r="J69" s="127"/>
    </row>
    <row r="70" spans="1:10" x14ac:dyDescent="0.2">
      <c r="A70" s="127"/>
      <c r="B70" s="127"/>
      <c r="C70" s="127"/>
      <c r="D70" s="127"/>
      <c r="E70" s="128"/>
      <c r="F70" s="173"/>
      <c r="G70" s="231"/>
      <c r="H70" s="179"/>
      <c r="I70" s="335"/>
      <c r="J70" s="127"/>
    </row>
    <row r="71" spans="1:10" x14ac:dyDescent="0.2">
      <c r="A71" s="127"/>
      <c r="B71" s="127"/>
      <c r="C71" s="127"/>
      <c r="D71" s="127"/>
      <c r="E71" s="128"/>
      <c r="F71" s="173"/>
      <c r="G71" s="231"/>
      <c r="H71" s="179"/>
      <c r="I71" s="335"/>
      <c r="J71" s="127"/>
    </row>
    <row r="72" spans="1:10" x14ac:dyDescent="0.2">
      <c r="A72" s="127"/>
      <c r="B72" s="127"/>
      <c r="C72" s="127"/>
      <c r="D72" s="127"/>
      <c r="E72" s="128"/>
      <c r="F72" s="173"/>
      <c r="G72" s="231"/>
      <c r="H72" s="179"/>
      <c r="I72" s="335"/>
      <c r="J72" s="127"/>
    </row>
    <row r="73" spans="1:10" x14ac:dyDescent="0.2">
      <c r="A73" s="127"/>
      <c r="B73" s="127"/>
      <c r="C73" s="127"/>
      <c r="D73" s="127"/>
      <c r="E73" s="128"/>
      <c r="F73" s="173"/>
      <c r="G73" s="231"/>
      <c r="H73" s="179"/>
      <c r="I73" s="335"/>
      <c r="J73" s="127"/>
    </row>
    <row r="74" spans="1:10" x14ac:dyDescent="0.2">
      <c r="A74" s="127"/>
      <c r="B74" s="127"/>
      <c r="C74" s="127"/>
      <c r="D74" s="127"/>
      <c r="E74" s="128"/>
      <c r="F74" s="173"/>
      <c r="G74" s="231"/>
      <c r="H74" s="179"/>
      <c r="I74" s="335"/>
      <c r="J74" s="127"/>
    </row>
    <row r="75" spans="1:10" x14ac:dyDescent="0.2">
      <c r="A75" s="127"/>
      <c r="B75" s="127"/>
      <c r="C75" s="127"/>
      <c r="D75" s="127"/>
      <c r="E75" s="128"/>
      <c r="F75" s="173"/>
      <c r="G75" s="231"/>
      <c r="H75" s="179"/>
      <c r="I75" s="335"/>
      <c r="J75" s="127"/>
    </row>
    <row r="76" spans="1:10" x14ac:dyDescent="0.2">
      <c r="A76" s="127"/>
      <c r="B76" s="127"/>
      <c r="C76" s="127"/>
      <c r="D76" s="127"/>
      <c r="E76" s="128"/>
      <c r="F76" s="173"/>
      <c r="G76" s="231"/>
      <c r="H76" s="179"/>
      <c r="I76" s="335"/>
      <c r="J76" s="127"/>
    </row>
    <row r="77" spans="1:10" x14ac:dyDescent="0.2">
      <c r="A77" s="127"/>
      <c r="B77" s="127"/>
      <c r="C77" s="127"/>
      <c r="D77" s="127"/>
      <c r="E77" s="128"/>
      <c r="F77" s="173"/>
      <c r="G77" s="231"/>
      <c r="H77" s="179"/>
      <c r="I77" s="335"/>
      <c r="J77" s="127"/>
    </row>
    <row r="78" spans="1:10" x14ac:dyDescent="0.2">
      <c r="A78" s="127"/>
      <c r="B78" s="127"/>
      <c r="C78" s="127"/>
      <c r="D78" s="127"/>
      <c r="E78" s="128"/>
      <c r="F78" s="173"/>
      <c r="G78" s="231"/>
      <c r="H78" s="179"/>
      <c r="I78" s="335"/>
      <c r="J78" s="127"/>
    </row>
    <row r="79" spans="1:10" x14ac:dyDescent="0.2">
      <c r="A79" s="127"/>
      <c r="B79" s="127"/>
      <c r="C79" s="127"/>
      <c r="D79" s="127"/>
      <c r="E79" s="128"/>
      <c r="F79" s="173"/>
      <c r="G79" s="231"/>
      <c r="H79" s="179"/>
      <c r="I79" s="335"/>
      <c r="J79" s="127"/>
    </row>
    <row r="80" spans="1:10" x14ac:dyDescent="0.2">
      <c r="A80" s="127"/>
      <c r="B80" s="127"/>
      <c r="C80" s="127"/>
      <c r="D80" s="127"/>
      <c r="E80" s="128"/>
      <c r="F80" s="173"/>
      <c r="G80" s="231"/>
      <c r="H80" s="179"/>
      <c r="I80" s="335"/>
      <c r="J80" s="127"/>
    </row>
    <row r="81" spans="1:10" x14ac:dyDescent="0.2">
      <c r="A81" s="127"/>
      <c r="B81" s="127"/>
      <c r="C81" s="127"/>
      <c r="D81" s="127"/>
      <c r="E81" s="128"/>
      <c r="F81" s="173"/>
      <c r="G81" s="231"/>
      <c r="H81" s="179"/>
      <c r="I81" s="335"/>
      <c r="J81" s="127"/>
    </row>
    <row r="82" spans="1:10" x14ac:dyDescent="0.2">
      <c r="A82" s="127"/>
      <c r="B82" s="127"/>
      <c r="C82" s="127"/>
      <c r="D82" s="127"/>
      <c r="E82" s="128"/>
      <c r="F82" s="173"/>
      <c r="G82" s="231"/>
      <c r="H82" s="179"/>
      <c r="I82" s="335"/>
      <c r="J82" s="127"/>
    </row>
    <row r="83" spans="1:10" x14ac:dyDescent="0.2">
      <c r="A83" s="127"/>
      <c r="B83" s="127"/>
      <c r="C83" s="127"/>
      <c r="D83" s="127"/>
      <c r="E83" s="128"/>
      <c r="F83" s="173"/>
      <c r="G83" s="231"/>
      <c r="H83" s="179"/>
      <c r="I83" s="335"/>
      <c r="J83" s="127"/>
    </row>
    <row r="84" spans="1:10" x14ac:dyDescent="0.2">
      <c r="A84" s="127"/>
      <c r="B84" s="127"/>
      <c r="C84" s="127"/>
      <c r="D84" s="127"/>
      <c r="E84" s="128"/>
      <c r="F84" s="173"/>
      <c r="G84" s="231"/>
      <c r="H84" s="179"/>
      <c r="I84" s="335"/>
      <c r="J84" s="127"/>
    </row>
    <row r="85" spans="1:10" x14ac:dyDescent="0.2">
      <c r="A85" s="127"/>
      <c r="B85" s="127"/>
      <c r="C85" s="127"/>
      <c r="D85" s="127"/>
      <c r="E85" s="128"/>
      <c r="F85" s="173"/>
      <c r="G85" s="231"/>
      <c r="H85" s="179"/>
      <c r="I85" s="335"/>
      <c r="J85" s="127"/>
    </row>
    <row r="86" spans="1:10" x14ac:dyDescent="0.2">
      <c r="A86" s="127"/>
      <c r="B86" s="127"/>
      <c r="C86" s="127"/>
      <c r="D86" s="127"/>
      <c r="E86" s="128"/>
      <c r="F86" s="173"/>
      <c r="G86" s="231"/>
      <c r="H86" s="179"/>
      <c r="I86" s="335"/>
      <c r="J86" s="127"/>
    </row>
    <row r="87" spans="1:10" x14ac:dyDescent="0.2">
      <c r="A87" s="127"/>
      <c r="B87" s="127"/>
      <c r="C87" s="127"/>
      <c r="D87" s="127"/>
      <c r="E87" s="128"/>
      <c r="F87" s="173"/>
      <c r="G87" s="231"/>
      <c r="H87" s="179"/>
      <c r="I87" s="335"/>
      <c r="J87" s="127"/>
    </row>
    <row r="88" spans="1:10" x14ac:dyDescent="0.2">
      <c r="A88" s="127"/>
      <c r="B88" s="127"/>
      <c r="C88" s="127"/>
      <c r="D88" s="127"/>
      <c r="E88" s="128"/>
      <c r="F88" s="173"/>
      <c r="G88" s="231"/>
      <c r="H88" s="179"/>
      <c r="I88" s="335"/>
      <c r="J88" s="127"/>
    </row>
    <row r="89" spans="1:10" x14ac:dyDescent="0.2">
      <c r="A89" s="127"/>
      <c r="B89" s="127"/>
      <c r="C89" s="127"/>
      <c r="D89" s="127"/>
      <c r="E89" s="128"/>
      <c r="F89" s="173"/>
      <c r="G89" s="231"/>
      <c r="H89" s="179"/>
      <c r="I89" s="335"/>
      <c r="J89" s="127"/>
    </row>
    <row r="90" spans="1:10" x14ac:dyDescent="0.2">
      <c r="A90" s="127"/>
      <c r="B90" s="127"/>
      <c r="C90" s="127"/>
      <c r="D90" s="127"/>
      <c r="E90" s="128"/>
      <c r="F90" s="173"/>
      <c r="G90" s="231"/>
      <c r="H90" s="179"/>
      <c r="I90" s="335"/>
      <c r="J90" s="127"/>
    </row>
    <row r="91" spans="1:10" x14ac:dyDescent="0.2">
      <c r="A91" s="127"/>
      <c r="B91" s="127"/>
      <c r="C91" s="127"/>
      <c r="D91" s="127"/>
      <c r="E91" s="128"/>
      <c r="F91" s="173"/>
      <c r="G91" s="231"/>
      <c r="H91" s="179"/>
      <c r="I91" s="335"/>
      <c r="J91" s="127"/>
    </row>
    <row r="92" spans="1:10" x14ac:dyDescent="0.2">
      <c r="A92" s="127"/>
      <c r="B92" s="127"/>
      <c r="C92" s="127"/>
      <c r="D92" s="127"/>
      <c r="E92" s="128"/>
      <c r="F92" s="173"/>
      <c r="G92" s="231"/>
      <c r="H92" s="179"/>
      <c r="I92" s="335"/>
      <c r="J92" s="127"/>
    </row>
    <row r="93" spans="1:10" x14ac:dyDescent="0.2">
      <c r="A93" s="127"/>
      <c r="B93" s="127"/>
      <c r="C93" s="127"/>
      <c r="D93" s="127"/>
      <c r="E93" s="128"/>
      <c r="F93" s="173"/>
      <c r="G93" s="231"/>
      <c r="H93" s="179"/>
      <c r="I93" s="335"/>
      <c r="J93" s="127"/>
    </row>
    <row r="94" spans="1:10" x14ac:dyDescent="0.2">
      <c r="A94" s="127"/>
      <c r="B94" s="127"/>
      <c r="C94" s="127"/>
      <c r="D94" s="127"/>
      <c r="E94" s="128"/>
      <c r="F94" s="173"/>
      <c r="G94" s="231"/>
      <c r="H94" s="179"/>
      <c r="I94" s="335"/>
      <c r="J94" s="127"/>
    </row>
    <row r="95" spans="1:10" x14ac:dyDescent="0.2">
      <c r="A95" s="127"/>
      <c r="B95" s="127"/>
      <c r="C95" s="127"/>
      <c r="D95" s="127"/>
      <c r="E95" s="128"/>
      <c r="F95" s="173"/>
      <c r="G95" s="231"/>
      <c r="H95" s="179"/>
      <c r="I95" s="335"/>
      <c r="J95" s="127"/>
    </row>
    <row r="96" spans="1:10" x14ac:dyDescent="0.2">
      <c r="A96" s="127"/>
      <c r="B96" s="127"/>
      <c r="C96" s="127"/>
      <c r="D96" s="127"/>
      <c r="E96" s="128"/>
      <c r="F96" s="173"/>
      <c r="G96" s="231"/>
      <c r="H96" s="179"/>
      <c r="I96" s="335"/>
      <c r="J96" s="127"/>
    </row>
    <row r="97" spans="1:10" x14ac:dyDescent="0.2">
      <c r="A97" s="127"/>
      <c r="B97" s="127"/>
      <c r="C97" s="127"/>
      <c r="D97" s="127"/>
      <c r="E97" s="128"/>
      <c r="F97" s="173"/>
      <c r="G97" s="231"/>
      <c r="H97" s="179"/>
      <c r="I97" s="335"/>
      <c r="J97" s="127"/>
    </row>
    <row r="98" spans="1:10" x14ac:dyDescent="0.2">
      <c r="A98" s="127"/>
      <c r="B98" s="127"/>
      <c r="C98" s="127"/>
      <c r="D98" s="127"/>
      <c r="E98" s="128"/>
      <c r="F98" s="173"/>
      <c r="G98" s="231"/>
      <c r="H98" s="179"/>
      <c r="I98" s="335"/>
      <c r="J98" s="127"/>
    </row>
    <row r="99" spans="1:10" x14ac:dyDescent="0.2">
      <c r="A99" s="127"/>
      <c r="B99" s="127"/>
      <c r="C99" s="127"/>
      <c r="D99" s="127"/>
      <c r="E99" s="128"/>
      <c r="F99" s="173"/>
      <c r="G99" s="231"/>
      <c r="H99" s="179"/>
      <c r="I99" s="335"/>
      <c r="J99" s="127"/>
    </row>
    <row r="100" spans="1:10" x14ac:dyDescent="0.2">
      <c r="A100" s="127"/>
      <c r="B100" s="127"/>
      <c r="C100" s="127"/>
      <c r="D100" s="127"/>
      <c r="E100" s="128"/>
      <c r="F100" s="173"/>
      <c r="G100" s="231"/>
      <c r="H100" s="179"/>
      <c r="I100" s="335"/>
      <c r="J100" s="127"/>
    </row>
    <row r="101" spans="1:10" x14ac:dyDescent="0.2">
      <c r="A101" s="127"/>
      <c r="B101" s="127"/>
      <c r="C101" s="127"/>
      <c r="D101" s="127"/>
      <c r="E101" s="128"/>
      <c r="F101" s="173"/>
      <c r="G101" s="231"/>
      <c r="H101" s="179"/>
      <c r="I101" s="335"/>
      <c r="J101" s="127"/>
    </row>
    <row r="102" spans="1:10" x14ac:dyDescent="0.2">
      <c r="A102" s="127"/>
      <c r="B102" s="127"/>
      <c r="C102" s="127"/>
      <c r="D102" s="127"/>
      <c r="E102" s="128"/>
      <c r="F102" s="173"/>
      <c r="G102" s="231"/>
      <c r="H102" s="179"/>
      <c r="I102" s="335"/>
      <c r="J102" s="127"/>
    </row>
    <row r="103" spans="1:10" x14ac:dyDescent="0.2">
      <c r="A103" s="127"/>
      <c r="B103" s="127"/>
      <c r="C103" s="127"/>
      <c r="D103" s="127"/>
      <c r="E103" s="128"/>
      <c r="F103" s="173"/>
      <c r="G103" s="231"/>
      <c r="H103" s="179"/>
      <c r="I103" s="335"/>
      <c r="J103" s="127"/>
    </row>
    <row r="104" spans="1:10" x14ac:dyDescent="0.2">
      <c r="A104" s="127"/>
      <c r="B104" s="127"/>
      <c r="C104" s="127"/>
      <c r="D104" s="127"/>
      <c r="E104" s="128"/>
      <c r="F104" s="173"/>
      <c r="G104" s="231"/>
      <c r="H104" s="179"/>
      <c r="I104" s="335"/>
      <c r="J104" s="127"/>
    </row>
    <row r="105" spans="1:10" x14ac:dyDescent="0.2">
      <c r="A105" s="127"/>
      <c r="B105" s="127"/>
      <c r="C105" s="127"/>
      <c r="D105" s="127"/>
      <c r="E105" s="128"/>
      <c r="F105" s="173"/>
      <c r="G105" s="231"/>
      <c r="H105" s="179"/>
      <c r="I105" s="335"/>
      <c r="J105" s="127"/>
    </row>
    <row r="106" spans="1:10" x14ac:dyDescent="0.2">
      <c r="A106" s="127"/>
      <c r="B106" s="127"/>
      <c r="C106" s="127"/>
      <c r="D106" s="127"/>
      <c r="E106" s="128"/>
      <c r="F106" s="173"/>
      <c r="G106" s="231"/>
      <c r="H106" s="179"/>
      <c r="I106" s="335"/>
      <c r="J106" s="127"/>
    </row>
    <row r="107" spans="1:10" x14ac:dyDescent="0.2">
      <c r="A107" s="127"/>
      <c r="B107" s="127"/>
      <c r="C107" s="127"/>
      <c r="D107" s="127"/>
      <c r="E107" s="128"/>
      <c r="F107" s="173"/>
      <c r="G107" s="231"/>
      <c r="H107" s="179"/>
      <c r="I107" s="335"/>
      <c r="J107" s="127"/>
    </row>
    <row r="108" spans="1:10" x14ac:dyDescent="0.2">
      <c r="A108" s="127"/>
      <c r="B108" s="127"/>
      <c r="C108" s="127"/>
      <c r="D108" s="127"/>
      <c r="E108" s="128"/>
      <c r="F108" s="173"/>
      <c r="G108" s="231"/>
      <c r="H108" s="179"/>
      <c r="I108" s="335"/>
      <c r="J108" s="127"/>
    </row>
    <row r="109" spans="1:10" x14ac:dyDescent="0.2">
      <c r="A109" s="127"/>
      <c r="B109" s="127"/>
      <c r="C109" s="127"/>
      <c r="D109" s="127"/>
      <c r="E109" s="128"/>
      <c r="F109" s="173"/>
      <c r="G109" s="231"/>
      <c r="H109" s="179"/>
      <c r="I109" s="335"/>
      <c r="J109" s="127"/>
    </row>
    <row r="110" spans="1:10" x14ac:dyDescent="0.2">
      <c r="A110" s="127"/>
      <c r="B110" s="127"/>
      <c r="C110" s="127"/>
      <c r="D110" s="127"/>
      <c r="E110" s="128"/>
      <c r="F110" s="173"/>
      <c r="G110" s="231"/>
      <c r="H110" s="179"/>
      <c r="I110" s="335"/>
      <c r="J110" s="127"/>
    </row>
    <row r="111" spans="1:10" x14ac:dyDescent="0.2">
      <c r="A111" s="127"/>
      <c r="B111" s="127"/>
      <c r="C111" s="127"/>
      <c r="D111" s="127"/>
      <c r="E111" s="128"/>
      <c r="F111" s="173"/>
      <c r="G111" s="231"/>
      <c r="H111" s="179"/>
      <c r="I111" s="335"/>
      <c r="J111" s="127"/>
    </row>
    <row r="112" spans="1:10" x14ac:dyDescent="0.2">
      <c r="A112" s="127"/>
      <c r="B112" s="127"/>
      <c r="C112" s="127"/>
      <c r="D112" s="127"/>
      <c r="E112" s="128"/>
      <c r="F112" s="173"/>
      <c r="G112" s="231"/>
      <c r="H112" s="179"/>
      <c r="I112" s="335"/>
      <c r="J112" s="127"/>
    </row>
    <row r="113" spans="1:10" x14ac:dyDescent="0.2">
      <c r="A113" s="127"/>
      <c r="B113" s="127"/>
      <c r="C113" s="127"/>
      <c r="D113" s="127"/>
      <c r="E113" s="128"/>
      <c r="F113" s="173"/>
      <c r="G113" s="231"/>
      <c r="H113" s="179"/>
      <c r="I113" s="335"/>
      <c r="J113" s="127"/>
    </row>
    <row r="114" spans="1:10" x14ac:dyDescent="0.2">
      <c r="A114" s="127"/>
      <c r="B114" s="127"/>
      <c r="C114" s="127"/>
      <c r="D114" s="127"/>
      <c r="E114" s="128"/>
      <c r="F114" s="173"/>
      <c r="G114" s="231"/>
      <c r="H114" s="179"/>
      <c r="I114" s="335"/>
      <c r="J114" s="127"/>
    </row>
    <row r="115" spans="1:10" x14ac:dyDescent="0.2">
      <c r="A115" s="127"/>
      <c r="B115" s="127"/>
      <c r="C115" s="127"/>
      <c r="D115" s="127"/>
      <c r="E115" s="128"/>
      <c r="F115" s="173"/>
      <c r="G115" s="231"/>
      <c r="H115" s="179"/>
      <c r="I115" s="335"/>
      <c r="J115" s="127"/>
    </row>
    <row r="116" spans="1:10" x14ac:dyDescent="0.2">
      <c r="A116" s="127"/>
      <c r="B116" s="127"/>
      <c r="C116" s="127"/>
      <c r="D116" s="127"/>
      <c r="E116" s="128"/>
      <c r="F116" s="173"/>
      <c r="G116" s="231"/>
      <c r="H116" s="179"/>
      <c r="I116" s="335"/>
      <c r="J116" s="127"/>
    </row>
    <row r="117" spans="1:10" x14ac:dyDescent="0.2">
      <c r="A117" s="127"/>
      <c r="B117" s="127"/>
      <c r="C117" s="127"/>
      <c r="D117" s="127"/>
      <c r="E117" s="128"/>
      <c r="F117" s="173"/>
      <c r="G117" s="231"/>
      <c r="H117" s="179"/>
      <c r="I117" s="335"/>
      <c r="J117" s="127"/>
    </row>
    <row r="118" spans="1:10" x14ac:dyDescent="0.2">
      <c r="A118" s="127"/>
      <c r="B118" s="127"/>
      <c r="C118" s="127"/>
      <c r="D118" s="127"/>
      <c r="E118" s="128"/>
      <c r="F118" s="173"/>
      <c r="G118" s="231"/>
      <c r="H118" s="179"/>
      <c r="I118" s="335"/>
      <c r="J118" s="127"/>
    </row>
    <row r="119" spans="1:10" x14ac:dyDescent="0.2">
      <c r="A119" s="127"/>
      <c r="B119" s="127"/>
      <c r="C119" s="127"/>
      <c r="D119" s="127"/>
      <c r="E119" s="128"/>
      <c r="F119" s="173"/>
      <c r="G119" s="231"/>
      <c r="H119" s="179"/>
      <c r="I119" s="335"/>
      <c r="J119" s="127"/>
    </row>
    <row r="120" spans="1:10" x14ac:dyDescent="0.2">
      <c r="A120" s="127"/>
      <c r="B120" s="127"/>
      <c r="C120" s="127"/>
      <c r="D120" s="127"/>
      <c r="E120" s="128"/>
      <c r="F120" s="173"/>
      <c r="G120" s="231"/>
      <c r="H120" s="179"/>
      <c r="I120" s="335"/>
      <c r="J120" s="127"/>
    </row>
    <row r="121" spans="1:10" x14ac:dyDescent="0.2">
      <c r="A121" s="127"/>
      <c r="B121" s="127"/>
      <c r="C121" s="127"/>
      <c r="D121" s="127"/>
      <c r="E121" s="128"/>
      <c r="F121" s="173"/>
      <c r="G121" s="231"/>
      <c r="H121" s="179"/>
      <c r="I121" s="335"/>
      <c r="J121" s="127"/>
    </row>
    <row r="122" spans="1:10" x14ac:dyDescent="0.2">
      <c r="A122" s="127"/>
      <c r="B122" s="127"/>
      <c r="C122" s="127"/>
      <c r="D122" s="127"/>
      <c r="E122" s="128"/>
      <c r="F122" s="173"/>
      <c r="G122" s="231"/>
      <c r="H122" s="179"/>
      <c r="I122" s="335"/>
      <c r="J122" s="127"/>
    </row>
    <row r="123" spans="1:10" x14ac:dyDescent="0.2">
      <c r="A123" s="127"/>
      <c r="B123" s="127"/>
      <c r="C123" s="127"/>
      <c r="D123" s="127"/>
      <c r="E123" s="128"/>
      <c r="F123" s="173"/>
      <c r="G123" s="231"/>
      <c r="H123" s="179"/>
      <c r="I123" s="335"/>
      <c r="J123" s="127"/>
    </row>
    <row r="124" spans="1:10" x14ac:dyDescent="0.2">
      <c r="A124" s="127"/>
      <c r="B124" s="127"/>
      <c r="C124" s="127"/>
      <c r="D124" s="127"/>
      <c r="E124" s="128"/>
      <c r="F124" s="173"/>
      <c r="G124" s="231"/>
      <c r="H124" s="179"/>
      <c r="I124" s="335"/>
      <c r="J124" s="127"/>
    </row>
    <row r="125" spans="1:10" x14ac:dyDescent="0.2">
      <c r="A125" s="127"/>
      <c r="B125" s="127"/>
      <c r="C125" s="127"/>
      <c r="D125" s="127"/>
      <c r="E125" s="128"/>
      <c r="F125" s="173"/>
      <c r="G125" s="231"/>
      <c r="H125" s="179"/>
      <c r="I125" s="335"/>
      <c r="J125" s="127"/>
    </row>
    <row r="126" spans="1:10" x14ac:dyDescent="0.2">
      <c r="A126" s="127"/>
      <c r="B126" s="127"/>
      <c r="C126" s="127"/>
      <c r="D126" s="127"/>
      <c r="E126" s="128"/>
      <c r="F126" s="173"/>
      <c r="G126" s="231"/>
      <c r="H126" s="179"/>
      <c r="I126" s="335"/>
      <c r="J126" s="127"/>
    </row>
    <row r="127" spans="1:10" x14ac:dyDescent="0.2">
      <c r="A127" s="127"/>
      <c r="B127" s="127"/>
      <c r="C127" s="127"/>
      <c r="D127" s="127"/>
      <c r="E127" s="128"/>
      <c r="F127" s="173"/>
      <c r="G127" s="231"/>
      <c r="H127" s="179"/>
      <c r="I127" s="335"/>
      <c r="J127" s="127"/>
    </row>
    <row r="128" spans="1:10" x14ac:dyDescent="0.2">
      <c r="A128" s="127"/>
      <c r="B128" s="127"/>
      <c r="C128" s="127"/>
      <c r="D128" s="127"/>
      <c r="E128" s="128"/>
      <c r="F128" s="173"/>
      <c r="G128" s="231"/>
      <c r="H128" s="179"/>
      <c r="I128" s="335"/>
      <c r="J128" s="127"/>
    </row>
    <row r="129" spans="1:10" x14ac:dyDescent="0.2">
      <c r="A129" s="127"/>
      <c r="B129" s="127"/>
      <c r="C129" s="127"/>
      <c r="D129" s="127"/>
      <c r="E129" s="128"/>
      <c r="F129" s="173"/>
      <c r="G129" s="231"/>
      <c r="H129" s="179"/>
      <c r="I129" s="335"/>
      <c r="J129" s="127"/>
    </row>
    <row r="130" spans="1:10" x14ac:dyDescent="0.2">
      <c r="A130" s="127"/>
      <c r="B130" s="127"/>
      <c r="C130" s="127"/>
      <c r="D130" s="127"/>
      <c r="E130" s="128"/>
      <c r="F130" s="173"/>
      <c r="G130" s="231"/>
      <c r="H130" s="179"/>
      <c r="I130" s="335"/>
      <c r="J130" s="127"/>
    </row>
    <row r="131" spans="1:10" x14ac:dyDescent="0.2">
      <c r="A131" s="127"/>
      <c r="B131" s="127"/>
      <c r="C131" s="127"/>
      <c r="D131" s="127"/>
      <c r="E131" s="128"/>
      <c r="F131" s="173"/>
      <c r="G131" s="231"/>
      <c r="H131" s="179"/>
      <c r="I131" s="335"/>
      <c r="J131" s="127"/>
    </row>
    <row r="132" spans="1:10" x14ac:dyDescent="0.2">
      <c r="A132" s="127"/>
      <c r="B132" s="127"/>
      <c r="C132" s="127"/>
      <c r="D132" s="127"/>
      <c r="E132" s="128"/>
      <c r="F132" s="173"/>
      <c r="G132" s="231"/>
      <c r="H132" s="179"/>
      <c r="I132" s="335"/>
      <c r="J132" s="127"/>
    </row>
    <row r="133" spans="1:10" x14ac:dyDescent="0.2">
      <c r="A133" s="127"/>
      <c r="B133" s="127"/>
      <c r="C133" s="127"/>
      <c r="D133" s="127"/>
      <c r="E133" s="128"/>
      <c r="F133" s="173"/>
      <c r="G133" s="231"/>
      <c r="H133" s="179"/>
      <c r="I133" s="335"/>
      <c r="J133" s="127"/>
    </row>
    <row r="134" spans="1:10" x14ac:dyDescent="0.2">
      <c r="A134" s="127"/>
      <c r="B134" s="127"/>
      <c r="C134" s="127"/>
      <c r="D134" s="127"/>
      <c r="E134" s="128"/>
      <c r="F134" s="173"/>
      <c r="G134" s="231"/>
      <c r="H134" s="179"/>
      <c r="I134" s="335"/>
      <c r="J134" s="127"/>
    </row>
    <row r="135" spans="1:10" x14ac:dyDescent="0.2">
      <c r="A135" s="127"/>
      <c r="B135" s="127"/>
      <c r="C135" s="127"/>
      <c r="D135" s="127"/>
      <c r="E135" s="128"/>
      <c r="F135" s="173"/>
      <c r="G135" s="231"/>
      <c r="H135" s="179"/>
      <c r="I135" s="335"/>
      <c r="J135" s="127"/>
    </row>
    <row r="136" spans="1:10" x14ac:dyDescent="0.2">
      <c r="A136" s="127"/>
      <c r="B136" s="127"/>
      <c r="C136" s="127"/>
      <c r="D136" s="127"/>
      <c r="E136" s="128"/>
      <c r="F136" s="173"/>
      <c r="G136" s="231"/>
      <c r="H136" s="179"/>
      <c r="I136" s="335"/>
      <c r="J136" s="127"/>
    </row>
    <row r="137" spans="1:10" x14ac:dyDescent="0.2">
      <c r="A137" s="127"/>
      <c r="B137" s="127"/>
      <c r="C137" s="127"/>
      <c r="D137" s="127"/>
      <c r="E137" s="128"/>
      <c r="F137" s="173"/>
      <c r="G137" s="231"/>
      <c r="H137" s="179"/>
      <c r="I137" s="335"/>
      <c r="J137" s="127"/>
    </row>
    <row r="138" spans="1:10" x14ac:dyDescent="0.2">
      <c r="A138" s="127"/>
      <c r="B138" s="127"/>
      <c r="C138" s="127"/>
      <c r="D138" s="127"/>
      <c r="E138" s="128"/>
      <c r="F138" s="173"/>
      <c r="G138" s="231"/>
      <c r="H138" s="179"/>
      <c r="I138" s="335"/>
      <c r="J138" s="127"/>
    </row>
    <row r="139" spans="1:10" x14ac:dyDescent="0.2">
      <c r="A139" s="127"/>
      <c r="B139" s="127"/>
      <c r="C139" s="127"/>
      <c r="D139" s="127"/>
      <c r="E139" s="128"/>
      <c r="F139" s="173"/>
      <c r="G139" s="231"/>
      <c r="H139" s="179"/>
      <c r="I139" s="335"/>
      <c r="J139" s="127"/>
    </row>
    <row r="140" spans="1:10" x14ac:dyDescent="0.2">
      <c r="A140" s="127"/>
      <c r="B140" s="127"/>
      <c r="C140" s="127"/>
      <c r="D140" s="127"/>
      <c r="E140" s="128"/>
      <c r="F140" s="173"/>
      <c r="G140" s="231"/>
      <c r="H140" s="179"/>
      <c r="I140" s="335"/>
      <c r="J140" s="127"/>
    </row>
    <row r="141" spans="1:10" x14ac:dyDescent="0.2">
      <c r="A141" s="127"/>
      <c r="B141" s="127"/>
      <c r="C141" s="127"/>
      <c r="D141" s="127"/>
      <c r="E141" s="128"/>
      <c r="F141" s="173"/>
      <c r="G141" s="231"/>
      <c r="H141" s="179"/>
      <c r="I141" s="335"/>
      <c r="J141" s="127"/>
    </row>
    <row r="142" spans="1:10" x14ac:dyDescent="0.2">
      <c r="A142" s="127"/>
      <c r="B142" s="127"/>
      <c r="C142" s="127"/>
      <c r="D142" s="127"/>
      <c r="E142" s="128"/>
      <c r="F142" s="173"/>
      <c r="G142" s="231"/>
      <c r="H142" s="179"/>
      <c r="I142" s="335"/>
      <c r="J142" s="127"/>
    </row>
    <row r="143" spans="1:10" x14ac:dyDescent="0.2">
      <c r="A143" s="127"/>
      <c r="B143" s="127"/>
      <c r="C143" s="127"/>
      <c r="D143" s="127"/>
      <c r="E143" s="128"/>
      <c r="F143" s="173"/>
      <c r="G143" s="231"/>
      <c r="H143" s="179"/>
      <c r="I143" s="335"/>
      <c r="J143" s="127"/>
    </row>
    <row r="144" spans="1:10" x14ac:dyDescent="0.2">
      <c r="A144" s="127"/>
      <c r="B144" s="127"/>
      <c r="C144" s="127"/>
      <c r="D144" s="127"/>
      <c r="E144" s="128"/>
      <c r="F144" s="173"/>
      <c r="G144" s="231"/>
      <c r="H144" s="179"/>
      <c r="I144" s="335"/>
      <c r="J144" s="127"/>
    </row>
    <row r="145" spans="1:10" x14ac:dyDescent="0.2">
      <c r="A145" s="127"/>
      <c r="B145" s="127"/>
      <c r="C145" s="127"/>
      <c r="D145" s="127"/>
      <c r="E145" s="128"/>
      <c r="F145" s="173"/>
      <c r="G145" s="231"/>
      <c r="H145" s="179"/>
      <c r="I145" s="335"/>
      <c r="J145" s="127"/>
    </row>
    <row r="146" spans="1:10" x14ac:dyDescent="0.2">
      <c r="A146" s="127"/>
      <c r="B146" s="127"/>
      <c r="C146" s="127"/>
      <c r="D146" s="127"/>
      <c r="E146" s="128"/>
      <c r="F146" s="173"/>
      <c r="G146" s="231"/>
      <c r="H146" s="179"/>
      <c r="I146" s="335"/>
      <c r="J146" s="127"/>
    </row>
    <row r="147" spans="1:10" x14ac:dyDescent="0.2">
      <c r="A147" s="127"/>
      <c r="B147" s="127"/>
      <c r="C147" s="127"/>
      <c r="D147" s="127"/>
      <c r="E147" s="128"/>
      <c r="F147" s="173"/>
      <c r="G147" s="231"/>
      <c r="H147" s="179"/>
      <c r="I147" s="335"/>
      <c r="J147" s="127"/>
    </row>
    <row r="148" spans="1:10" x14ac:dyDescent="0.2">
      <c r="A148" s="127"/>
      <c r="B148" s="127"/>
      <c r="C148" s="127"/>
      <c r="D148" s="127"/>
      <c r="E148" s="128"/>
      <c r="F148" s="173"/>
      <c r="G148" s="231"/>
      <c r="H148" s="179"/>
      <c r="I148" s="335"/>
      <c r="J148" s="127"/>
    </row>
    <row r="149" spans="1:10" x14ac:dyDescent="0.2">
      <c r="A149" s="127"/>
      <c r="B149" s="127"/>
      <c r="C149" s="127"/>
      <c r="D149" s="127"/>
      <c r="E149" s="128"/>
      <c r="F149" s="173"/>
      <c r="G149" s="231"/>
      <c r="H149" s="179"/>
      <c r="I149" s="335"/>
      <c r="J149" s="127"/>
    </row>
    <row r="150" spans="1:10" x14ac:dyDescent="0.2">
      <c r="A150" s="127"/>
      <c r="B150" s="127"/>
      <c r="C150" s="127"/>
      <c r="D150" s="127"/>
      <c r="E150" s="128"/>
      <c r="F150" s="173"/>
      <c r="G150" s="231"/>
      <c r="H150" s="179"/>
      <c r="I150" s="335"/>
      <c r="J150" s="127"/>
    </row>
    <row r="151" spans="1:10" x14ac:dyDescent="0.2">
      <c r="A151" s="127"/>
      <c r="B151" s="127"/>
      <c r="C151" s="127"/>
      <c r="D151" s="127"/>
      <c r="E151" s="128"/>
      <c r="F151" s="173"/>
      <c r="G151" s="231"/>
      <c r="H151" s="179"/>
      <c r="I151" s="335"/>
      <c r="J151" s="127"/>
    </row>
    <row r="152" spans="1:10" x14ac:dyDescent="0.2">
      <c r="A152" s="127"/>
      <c r="B152" s="127"/>
      <c r="C152" s="127"/>
      <c r="D152" s="127"/>
      <c r="E152" s="128"/>
      <c r="F152" s="173"/>
      <c r="G152" s="231"/>
      <c r="H152" s="179"/>
      <c r="I152" s="335"/>
      <c r="J152" s="127"/>
    </row>
    <row r="153" spans="1:10" x14ac:dyDescent="0.2">
      <c r="A153" s="127"/>
      <c r="B153" s="127"/>
      <c r="C153" s="127"/>
      <c r="D153" s="127"/>
      <c r="E153" s="128"/>
      <c r="F153" s="173"/>
      <c r="G153" s="231"/>
      <c r="H153" s="179"/>
      <c r="I153" s="335"/>
      <c r="J153" s="127"/>
    </row>
    <row r="154" spans="1:10" x14ac:dyDescent="0.2">
      <c r="A154" s="127"/>
      <c r="B154" s="127"/>
      <c r="C154" s="127"/>
      <c r="D154" s="127"/>
      <c r="E154" s="128"/>
      <c r="F154" s="173"/>
      <c r="G154" s="231"/>
      <c r="H154" s="179"/>
      <c r="I154" s="335"/>
      <c r="J154" s="127"/>
    </row>
    <row r="155" spans="1:10" x14ac:dyDescent="0.2">
      <c r="A155" s="127"/>
      <c r="B155" s="127"/>
      <c r="C155" s="127"/>
      <c r="D155" s="127"/>
      <c r="E155" s="128"/>
      <c r="F155" s="173"/>
      <c r="G155" s="231"/>
      <c r="H155" s="179"/>
      <c r="I155" s="335"/>
      <c r="J155" s="127"/>
    </row>
    <row r="156" spans="1:10" x14ac:dyDescent="0.2">
      <c r="A156" s="127"/>
      <c r="B156" s="127"/>
      <c r="C156" s="127"/>
      <c r="D156" s="127"/>
      <c r="E156" s="128"/>
      <c r="F156" s="173"/>
      <c r="G156" s="231"/>
      <c r="H156" s="179"/>
      <c r="I156" s="335"/>
      <c r="J156" s="127"/>
    </row>
    <row r="157" spans="1:10" x14ac:dyDescent="0.2">
      <c r="A157" s="127"/>
      <c r="B157" s="127"/>
      <c r="C157" s="127"/>
      <c r="D157" s="127"/>
      <c r="E157" s="128"/>
      <c r="F157" s="173"/>
      <c r="G157" s="231"/>
      <c r="H157" s="179"/>
      <c r="I157" s="335"/>
      <c r="J157" s="127"/>
    </row>
    <row r="158" spans="1:10" x14ac:dyDescent="0.2">
      <c r="A158" s="127"/>
      <c r="B158" s="127"/>
      <c r="C158" s="127"/>
      <c r="D158" s="127"/>
      <c r="E158" s="128"/>
      <c r="F158" s="173"/>
      <c r="G158" s="231"/>
      <c r="H158" s="179"/>
      <c r="I158" s="335"/>
      <c r="J158" s="127"/>
    </row>
    <row r="159" spans="1:10" x14ac:dyDescent="0.2">
      <c r="A159" s="127"/>
      <c r="B159" s="127"/>
      <c r="C159" s="127"/>
      <c r="D159" s="127"/>
      <c r="E159" s="128"/>
      <c r="F159" s="173"/>
      <c r="G159" s="231"/>
      <c r="H159" s="179"/>
      <c r="I159" s="335"/>
      <c r="J159" s="127"/>
    </row>
    <row r="160" spans="1:10" x14ac:dyDescent="0.2">
      <c r="A160" s="127"/>
      <c r="B160" s="127"/>
      <c r="C160" s="127"/>
      <c r="D160" s="127"/>
      <c r="E160" s="128"/>
      <c r="F160" s="173"/>
      <c r="G160" s="231"/>
      <c r="H160" s="179"/>
      <c r="I160" s="335"/>
      <c r="J160" s="127"/>
    </row>
    <row r="161" spans="1:10" x14ac:dyDescent="0.2">
      <c r="A161" s="127"/>
      <c r="B161" s="127"/>
      <c r="C161" s="127"/>
      <c r="D161" s="127"/>
      <c r="E161" s="128"/>
      <c r="F161" s="173"/>
      <c r="G161" s="231"/>
      <c r="H161" s="179"/>
      <c r="I161" s="335"/>
      <c r="J161" s="127"/>
    </row>
    <row r="162" spans="1:10" x14ac:dyDescent="0.2">
      <c r="A162" s="127"/>
      <c r="B162" s="127"/>
      <c r="C162" s="127"/>
      <c r="D162" s="127"/>
      <c r="E162" s="128"/>
      <c r="F162" s="173"/>
      <c r="G162" s="231"/>
      <c r="H162" s="179"/>
      <c r="I162" s="335"/>
      <c r="J162" s="127"/>
    </row>
    <row r="163" spans="1:10" x14ac:dyDescent="0.2">
      <c r="A163" s="127"/>
      <c r="B163" s="127"/>
      <c r="C163" s="127"/>
      <c r="D163" s="127"/>
      <c r="E163" s="128"/>
      <c r="F163" s="173"/>
      <c r="G163" s="231"/>
      <c r="H163" s="179"/>
      <c r="I163" s="335"/>
      <c r="J163" s="127"/>
    </row>
    <row r="164" spans="1:10" x14ac:dyDescent="0.2">
      <c r="A164" s="127"/>
      <c r="B164" s="127"/>
      <c r="C164" s="127"/>
      <c r="D164" s="127"/>
      <c r="E164" s="128"/>
      <c r="F164" s="173"/>
      <c r="G164" s="231"/>
      <c r="H164" s="179"/>
      <c r="I164" s="335"/>
      <c r="J164" s="127"/>
    </row>
    <row r="165" spans="1:10" x14ac:dyDescent="0.2">
      <c r="A165" s="127"/>
      <c r="B165" s="127"/>
      <c r="C165" s="127"/>
      <c r="D165" s="127"/>
      <c r="E165" s="128"/>
      <c r="F165" s="173"/>
      <c r="G165" s="231"/>
      <c r="H165" s="179"/>
      <c r="I165" s="335"/>
      <c r="J165" s="127"/>
    </row>
    <row r="166" spans="1:10" x14ac:dyDescent="0.2">
      <c r="A166" s="127"/>
      <c r="B166" s="127"/>
      <c r="C166" s="127"/>
      <c r="D166" s="127"/>
      <c r="E166" s="128"/>
      <c r="F166" s="173"/>
      <c r="G166" s="231"/>
      <c r="H166" s="179"/>
      <c r="I166" s="335"/>
      <c r="J166" s="127"/>
    </row>
    <row r="167" spans="1:10" x14ac:dyDescent="0.2">
      <c r="A167" s="127"/>
      <c r="B167" s="127"/>
      <c r="C167" s="127"/>
      <c r="D167" s="127"/>
      <c r="E167" s="128"/>
      <c r="F167" s="173"/>
      <c r="G167" s="231"/>
      <c r="H167" s="179"/>
      <c r="I167" s="335"/>
      <c r="J167" s="127"/>
    </row>
    <row r="168" spans="1:10" x14ac:dyDescent="0.2">
      <c r="A168" s="127"/>
      <c r="B168" s="127"/>
      <c r="C168" s="127"/>
      <c r="D168" s="127"/>
      <c r="E168" s="128"/>
      <c r="F168" s="173"/>
      <c r="G168" s="231"/>
      <c r="H168" s="179"/>
      <c r="I168" s="335"/>
      <c r="J168" s="127"/>
    </row>
    <row r="169" spans="1:10" x14ac:dyDescent="0.2">
      <c r="A169" s="127"/>
      <c r="B169" s="127"/>
      <c r="C169" s="127"/>
      <c r="D169" s="127"/>
      <c r="E169" s="128"/>
      <c r="F169" s="173"/>
      <c r="G169" s="231"/>
      <c r="H169" s="179"/>
      <c r="I169" s="335"/>
      <c r="J169" s="127"/>
    </row>
    <row r="170" spans="1:10" x14ac:dyDescent="0.2">
      <c r="A170" s="127"/>
      <c r="B170" s="127"/>
      <c r="C170" s="127"/>
      <c r="D170" s="127"/>
      <c r="E170" s="128"/>
      <c r="F170" s="173"/>
      <c r="G170" s="231"/>
      <c r="H170" s="179"/>
      <c r="I170" s="335"/>
      <c r="J170" s="127"/>
    </row>
    <row r="171" spans="1:10" x14ac:dyDescent="0.2">
      <c r="A171" s="127"/>
      <c r="B171" s="127"/>
      <c r="C171" s="127"/>
      <c r="D171" s="127"/>
      <c r="E171" s="128"/>
      <c r="F171" s="173"/>
      <c r="G171" s="231"/>
      <c r="H171" s="179"/>
      <c r="I171" s="335"/>
      <c r="J171" s="127"/>
    </row>
    <row r="172" spans="1:10" x14ac:dyDescent="0.2">
      <c r="A172" s="127"/>
      <c r="B172" s="127"/>
      <c r="C172" s="127"/>
      <c r="D172" s="127"/>
      <c r="E172" s="128"/>
      <c r="F172" s="173"/>
      <c r="G172" s="231"/>
      <c r="H172" s="179"/>
      <c r="I172" s="335"/>
      <c r="J172" s="127"/>
    </row>
    <row r="173" spans="1:10" x14ac:dyDescent="0.2">
      <c r="A173" s="127"/>
      <c r="B173" s="127"/>
      <c r="C173" s="127"/>
      <c r="D173" s="127"/>
      <c r="E173" s="128"/>
      <c r="F173" s="173"/>
      <c r="G173" s="231"/>
      <c r="H173" s="179"/>
      <c r="I173" s="335"/>
      <c r="J173" s="127"/>
    </row>
    <row r="174" spans="1:10" x14ac:dyDescent="0.2">
      <c r="A174" s="127"/>
      <c r="B174" s="127"/>
      <c r="C174" s="127"/>
      <c r="D174" s="127"/>
      <c r="E174" s="128"/>
      <c r="F174" s="173"/>
      <c r="G174" s="231"/>
      <c r="H174" s="179"/>
      <c r="I174" s="335"/>
      <c r="J174" s="127"/>
    </row>
    <row r="175" spans="1:10" x14ac:dyDescent="0.2">
      <c r="A175" s="127"/>
      <c r="B175" s="127"/>
      <c r="C175" s="127"/>
      <c r="D175" s="127"/>
      <c r="E175" s="128"/>
      <c r="F175" s="173"/>
      <c r="G175" s="231"/>
      <c r="H175" s="179"/>
      <c r="I175" s="335"/>
      <c r="J175" s="127"/>
    </row>
    <row r="176" spans="1:10" x14ac:dyDescent="0.2">
      <c r="A176" s="127"/>
      <c r="B176" s="127"/>
      <c r="C176" s="127"/>
      <c r="D176" s="127"/>
      <c r="E176" s="128"/>
      <c r="F176" s="173"/>
      <c r="G176" s="231"/>
      <c r="H176" s="179"/>
      <c r="I176" s="335"/>
      <c r="J176" s="127"/>
    </row>
    <row r="177" spans="1:10" x14ac:dyDescent="0.2">
      <c r="A177" s="127"/>
      <c r="B177" s="127"/>
      <c r="C177" s="127"/>
      <c r="D177" s="127"/>
      <c r="E177" s="128"/>
      <c r="F177" s="173"/>
      <c r="G177" s="231"/>
      <c r="H177" s="179"/>
      <c r="I177" s="335"/>
      <c r="J177" s="127"/>
    </row>
    <row r="178" spans="1:10" x14ac:dyDescent="0.2">
      <c r="A178" s="127"/>
      <c r="B178" s="127"/>
      <c r="C178" s="127"/>
      <c r="D178" s="127"/>
      <c r="E178" s="128"/>
      <c r="F178" s="173"/>
      <c r="G178" s="231"/>
      <c r="H178" s="179"/>
      <c r="I178" s="335"/>
      <c r="J178" s="127"/>
    </row>
    <row r="179" spans="1:10" x14ac:dyDescent="0.2">
      <c r="A179" s="127"/>
      <c r="B179" s="127"/>
      <c r="C179" s="127"/>
      <c r="D179" s="127"/>
      <c r="E179" s="128"/>
      <c r="F179" s="173"/>
      <c r="G179" s="231"/>
      <c r="H179" s="179"/>
      <c r="I179" s="335"/>
      <c r="J179" s="127"/>
    </row>
    <row r="180" spans="1:10" x14ac:dyDescent="0.2">
      <c r="A180" s="127"/>
      <c r="B180" s="127"/>
      <c r="C180" s="127"/>
      <c r="D180" s="127"/>
      <c r="E180" s="128"/>
      <c r="F180" s="173"/>
      <c r="G180" s="231"/>
      <c r="H180" s="179"/>
      <c r="I180" s="335"/>
      <c r="J180" s="127"/>
    </row>
    <row r="181" spans="1:10" x14ac:dyDescent="0.2">
      <c r="A181" s="127"/>
      <c r="B181" s="127"/>
      <c r="C181" s="127"/>
      <c r="D181" s="127"/>
      <c r="E181" s="128"/>
      <c r="F181" s="173"/>
      <c r="G181" s="231"/>
      <c r="H181" s="179"/>
      <c r="I181" s="335"/>
      <c r="J181" s="127"/>
    </row>
    <row r="182" spans="1:10" x14ac:dyDescent="0.2">
      <c r="A182" s="127"/>
      <c r="B182" s="127"/>
      <c r="C182" s="127"/>
      <c r="D182" s="127"/>
      <c r="E182" s="128"/>
      <c r="F182" s="173"/>
      <c r="G182" s="231"/>
      <c r="H182" s="179"/>
      <c r="I182" s="335"/>
      <c r="J182" s="127"/>
    </row>
    <row r="183" spans="1:10" x14ac:dyDescent="0.2">
      <c r="A183" s="127"/>
      <c r="B183" s="127"/>
      <c r="C183" s="127"/>
      <c r="D183" s="127"/>
      <c r="E183" s="128"/>
      <c r="F183" s="173"/>
      <c r="G183" s="231"/>
      <c r="H183" s="179"/>
      <c r="I183" s="335"/>
      <c r="J183" s="127"/>
    </row>
    <row r="184" spans="1:10" x14ac:dyDescent="0.2">
      <c r="A184" s="127"/>
      <c r="B184" s="127"/>
      <c r="C184" s="127"/>
      <c r="D184" s="127"/>
      <c r="E184" s="128"/>
      <c r="F184" s="173"/>
      <c r="G184" s="231"/>
      <c r="H184" s="179"/>
      <c r="I184" s="335"/>
      <c r="J184" s="127"/>
    </row>
    <row r="185" spans="1:10" x14ac:dyDescent="0.2">
      <c r="A185" s="127"/>
      <c r="B185" s="127"/>
      <c r="C185" s="127"/>
      <c r="D185" s="127"/>
      <c r="E185" s="128"/>
      <c r="F185" s="173"/>
      <c r="G185" s="231"/>
      <c r="H185" s="179"/>
      <c r="I185" s="335"/>
      <c r="J185" s="127"/>
    </row>
    <row r="186" spans="1:10" x14ac:dyDescent="0.2">
      <c r="A186" s="127"/>
      <c r="B186" s="127"/>
      <c r="C186" s="127"/>
      <c r="D186" s="127"/>
      <c r="E186" s="128"/>
      <c r="F186" s="173"/>
      <c r="G186" s="231"/>
      <c r="H186" s="179"/>
      <c r="I186" s="335"/>
      <c r="J186" s="127"/>
    </row>
    <row r="187" spans="1:10" x14ac:dyDescent="0.2">
      <c r="A187" s="127"/>
      <c r="B187" s="127"/>
      <c r="C187" s="127"/>
      <c r="D187" s="127"/>
      <c r="E187" s="128"/>
      <c r="F187" s="173"/>
      <c r="G187" s="231"/>
      <c r="H187" s="179"/>
      <c r="I187" s="335"/>
      <c r="J187" s="127"/>
    </row>
    <row r="188" spans="1:10" x14ac:dyDescent="0.2">
      <c r="A188" s="127"/>
      <c r="B188" s="127"/>
      <c r="C188" s="127"/>
      <c r="D188" s="127"/>
      <c r="E188" s="128"/>
      <c r="F188" s="173"/>
      <c r="G188" s="231"/>
      <c r="H188" s="179"/>
      <c r="I188" s="335"/>
      <c r="J188" s="127"/>
    </row>
    <row r="189" spans="1:10" x14ac:dyDescent="0.2">
      <c r="A189" s="127"/>
      <c r="B189" s="127"/>
      <c r="C189" s="127"/>
      <c r="D189" s="127"/>
      <c r="E189" s="128"/>
      <c r="F189" s="173"/>
      <c r="G189" s="231"/>
      <c r="H189" s="179"/>
      <c r="I189" s="335"/>
      <c r="J189" s="127"/>
    </row>
    <row r="190" spans="1:10" x14ac:dyDescent="0.2">
      <c r="A190" s="127"/>
      <c r="B190" s="127"/>
      <c r="C190" s="127"/>
      <c r="D190" s="127"/>
      <c r="E190" s="128"/>
      <c r="F190" s="173"/>
      <c r="G190" s="231"/>
      <c r="H190" s="179"/>
      <c r="I190" s="335"/>
      <c r="J190" s="127"/>
    </row>
    <row r="191" spans="1:10" x14ac:dyDescent="0.2">
      <c r="A191" s="127"/>
      <c r="B191" s="127"/>
      <c r="C191" s="127"/>
      <c r="D191" s="127"/>
      <c r="E191" s="128"/>
      <c r="F191" s="173"/>
      <c r="G191" s="231"/>
      <c r="H191" s="179"/>
      <c r="I191" s="335"/>
      <c r="J191" s="127"/>
    </row>
    <row r="192" spans="1:10" x14ac:dyDescent="0.2">
      <c r="A192" s="127"/>
      <c r="B192" s="127"/>
      <c r="C192" s="127"/>
      <c r="D192" s="127"/>
      <c r="E192" s="128"/>
      <c r="F192" s="173"/>
      <c r="G192" s="231"/>
      <c r="H192" s="179"/>
      <c r="I192" s="335"/>
      <c r="J192" s="127"/>
    </row>
    <row r="193" spans="1:10" x14ac:dyDescent="0.2">
      <c r="A193" s="127"/>
      <c r="B193" s="127"/>
      <c r="C193" s="127"/>
      <c r="D193" s="127"/>
      <c r="E193" s="128"/>
      <c r="F193" s="173"/>
      <c r="G193" s="231"/>
      <c r="H193" s="179"/>
      <c r="I193" s="335"/>
      <c r="J193" s="127"/>
    </row>
    <row r="194" spans="1:10" x14ac:dyDescent="0.2">
      <c r="A194" s="127"/>
      <c r="B194" s="127"/>
      <c r="C194" s="127"/>
      <c r="D194" s="127"/>
      <c r="E194" s="128"/>
      <c r="F194" s="173"/>
      <c r="G194" s="231"/>
      <c r="H194" s="179"/>
      <c r="I194" s="335"/>
      <c r="J194" s="127"/>
    </row>
    <row r="195" spans="1:10" x14ac:dyDescent="0.2">
      <c r="A195" s="127"/>
      <c r="B195" s="127"/>
      <c r="C195" s="127"/>
      <c r="D195" s="127"/>
      <c r="E195" s="128"/>
      <c r="F195" s="173"/>
      <c r="G195" s="231"/>
      <c r="H195" s="179"/>
      <c r="I195" s="335"/>
      <c r="J195" s="127"/>
    </row>
    <row r="196" spans="1:10" x14ac:dyDescent="0.2">
      <c r="A196" s="127"/>
      <c r="B196" s="127"/>
      <c r="C196" s="127"/>
      <c r="D196" s="127"/>
      <c r="E196" s="128"/>
      <c r="F196" s="173"/>
      <c r="G196" s="231"/>
      <c r="H196" s="179"/>
      <c r="I196" s="335"/>
      <c r="J196" s="127"/>
    </row>
    <row r="197" spans="1:10" x14ac:dyDescent="0.2">
      <c r="A197" s="127"/>
      <c r="B197" s="127"/>
      <c r="C197" s="127"/>
      <c r="D197" s="127"/>
      <c r="E197" s="128"/>
      <c r="F197" s="173"/>
      <c r="G197" s="231"/>
      <c r="H197" s="179"/>
      <c r="I197" s="335"/>
      <c r="J197" s="127"/>
    </row>
    <row r="198" spans="1:10" x14ac:dyDescent="0.2">
      <c r="A198" s="127"/>
      <c r="B198" s="127"/>
      <c r="C198" s="127"/>
      <c r="D198" s="127"/>
      <c r="E198" s="128"/>
      <c r="F198" s="173"/>
      <c r="G198" s="231"/>
      <c r="H198" s="179"/>
      <c r="I198" s="335"/>
      <c r="J198" s="127"/>
    </row>
    <row r="199" spans="1:10" x14ac:dyDescent="0.2">
      <c r="A199" s="127"/>
      <c r="B199" s="127"/>
      <c r="C199" s="127"/>
      <c r="D199" s="127"/>
      <c r="E199" s="128"/>
      <c r="F199" s="173"/>
      <c r="G199" s="231"/>
      <c r="H199" s="179"/>
      <c r="I199" s="335"/>
      <c r="J199" s="127"/>
    </row>
    <row r="200" spans="1:10" x14ac:dyDescent="0.2">
      <c r="A200" s="127"/>
      <c r="B200" s="127"/>
      <c r="C200" s="127"/>
      <c r="D200" s="127"/>
      <c r="E200" s="128"/>
      <c r="F200" s="173"/>
      <c r="G200" s="231"/>
      <c r="H200" s="179"/>
      <c r="I200" s="335"/>
      <c r="J200" s="127"/>
    </row>
    <row r="201" spans="1:10" x14ac:dyDescent="0.2">
      <c r="A201" s="127"/>
      <c r="B201" s="127"/>
      <c r="C201" s="127"/>
      <c r="D201" s="127"/>
      <c r="E201" s="128"/>
      <c r="F201" s="173"/>
      <c r="G201" s="231"/>
      <c r="H201" s="179"/>
      <c r="I201" s="335"/>
      <c r="J201" s="127"/>
    </row>
    <row r="202" spans="1:10" x14ac:dyDescent="0.2">
      <c r="A202" s="127"/>
      <c r="B202" s="127"/>
      <c r="C202" s="127"/>
      <c r="D202" s="127"/>
      <c r="E202" s="128"/>
      <c r="F202" s="173"/>
      <c r="G202" s="231"/>
      <c r="H202" s="179"/>
      <c r="I202" s="335"/>
      <c r="J202" s="127"/>
    </row>
    <row r="203" spans="1:10" x14ac:dyDescent="0.2">
      <c r="A203" s="127"/>
      <c r="B203" s="127"/>
      <c r="C203" s="127"/>
      <c r="D203" s="127"/>
      <c r="E203" s="128"/>
      <c r="F203" s="173"/>
      <c r="G203" s="231"/>
      <c r="H203" s="179"/>
      <c r="I203" s="335"/>
      <c r="J203" s="127"/>
    </row>
    <row r="204" spans="1:10" x14ac:dyDescent="0.2">
      <c r="A204" s="127"/>
      <c r="B204" s="127"/>
      <c r="C204" s="127"/>
      <c r="D204" s="127"/>
      <c r="E204" s="128"/>
      <c r="F204" s="173"/>
      <c r="G204" s="231"/>
      <c r="H204" s="179"/>
      <c r="I204" s="335"/>
      <c r="J204" s="127"/>
    </row>
    <row r="205" spans="1:10" x14ac:dyDescent="0.2">
      <c r="A205" s="127"/>
      <c r="B205" s="127"/>
      <c r="C205" s="127"/>
      <c r="D205" s="127"/>
      <c r="E205" s="128"/>
      <c r="F205" s="173"/>
      <c r="G205" s="231"/>
      <c r="H205" s="179"/>
      <c r="I205" s="335"/>
      <c r="J205" s="127"/>
    </row>
    <row r="206" spans="1:10" x14ac:dyDescent="0.2">
      <c r="A206" s="127"/>
      <c r="B206" s="127"/>
      <c r="C206" s="127"/>
      <c r="D206" s="127"/>
      <c r="E206" s="128"/>
      <c r="F206" s="173"/>
      <c r="G206" s="231"/>
      <c r="H206" s="179"/>
      <c r="I206" s="335"/>
      <c r="J206" s="127"/>
    </row>
    <row r="207" spans="1:10" x14ac:dyDescent="0.2">
      <c r="A207" s="127"/>
      <c r="B207" s="127"/>
      <c r="C207" s="127"/>
      <c r="D207" s="127"/>
      <c r="E207" s="128"/>
      <c r="F207" s="173"/>
      <c r="G207" s="231"/>
      <c r="H207" s="179"/>
      <c r="I207" s="335"/>
      <c r="J207" s="127"/>
    </row>
    <row r="208" spans="1:10" x14ac:dyDescent="0.2">
      <c r="A208" s="127"/>
      <c r="B208" s="127"/>
      <c r="C208" s="127"/>
      <c r="D208" s="127"/>
      <c r="E208" s="128"/>
      <c r="F208" s="173"/>
      <c r="G208" s="231"/>
      <c r="H208" s="179"/>
      <c r="I208" s="335"/>
      <c r="J208" s="127"/>
    </row>
    <row r="209" spans="1:10" x14ac:dyDescent="0.2">
      <c r="A209" s="127"/>
      <c r="B209" s="127"/>
      <c r="C209" s="127"/>
      <c r="D209" s="127"/>
      <c r="E209" s="128"/>
      <c r="F209" s="173"/>
      <c r="G209" s="231"/>
      <c r="H209" s="179"/>
      <c r="I209" s="335"/>
      <c r="J209" s="127"/>
    </row>
    <row r="210" spans="1:10" x14ac:dyDescent="0.2">
      <c r="A210" s="127"/>
      <c r="B210" s="127"/>
      <c r="C210" s="127"/>
      <c r="D210" s="127"/>
      <c r="E210" s="128"/>
      <c r="F210" s="173"/>
      <c r="G210" s="231"/>
      <c r="H210" s="179"/>
      <c r="I210" s="335"/>
      <c r="J210" s="127"/>
    </row>
    <row r="211" spans="1:10" x14ac:dyDescent="0.2">
      <c r="A211" s="127"/>
      <c r="B211" s="127"/>
      <c r="C211" s="127"/>
      <c r="D211" s="127"/>
      <c r="E211" s="128"/>
      <c r="F211" s="173"/>
      <c r="G211" s="231"/>
      <c r="H211" s="179"/>
      <c r="I211" s="335"/>
      <c r="J211" s="127"/>
    </row>
    <row r="212" spans="1:10" x14ac:dyDescent="0.2">
      <c r="A212" s="127"/>
      <c r="B212" s="127"/>
      <c r="C212" s="127"/>
      <c r="D212" s="127"/>
      <c r="E212" s="128"/>
      <c r="F212" s="173"/>
      <c r="G212" s="231"/>
      <c r="H212" s="179"/>
      <c r="I212" s="335"/>
      <c r="J212" s="127"/>
    </row>
    <row r="213" spans="1:10" x14ac:dyDescent="0.2">
      <c r="A213" s="127"/>
      <c r="B213" s="127"/>
      <c r="C213" s="127"/>
      <c r="D213" s="127"/>
      <c r="E213" s="128"/>
      <c r="F213" s="173"/>
      <c r="G213" s="231"/>
      <c r="H213" s="179"/>
      <c r="I213" s="335"/>
      <c r="J213" s="127"/>
    </row>
    <row r="214" spans="1:10" x14ac:dyDescent="0.2">
      <c r="A214" s="127"/>
      <c r="B214" s="127"/>
      <c r="C214" s="127"/>
      <c r="D214" s="127"/>
      <c r="E214" s="128"/>
      <c r="F214" s="173"/>
      <c r="G214" s="231"/>
      <c r="H214" s="179"/>
      <c r="I214" s="335"/>
      <c r="J214" s="127"/>
    </row>
    <row r="215" spans="1:10" x14ac:dyDescent="0.2">
      <c r="A215" s="127"/>
      <c r="B215" s="127"/>
      <c r="C215" s="127"/>
      <c r="D215" s="127"/>
      <c r="E215" s="128"/>
      <c r="F215" s="173"/>
      <c r="G215" s="231"/>
      <c r="H215" s="179"/>
      <c r="I215" s="335"/>
      <c r="J215" s="127"/>
    </row>
    <row r="216" spans="1:10" x14ac:dyDescent="0.2">
      <c r="A216" s="127"/>
      <c r="B216" s="127"/>
      <c r="C216" s="127"/>
      <c r="D216" s="127"/>
      <c r="E216" s="128"/>
      <c r="F216" s="173"/>
      <c r="G216" s="231"/>
      <c r="H216" s="179"/>
      <c r="I216" s="335"/>
      <c r="J216" s="127"/>
    </row>
    <row r="217" spans="1:10" x14ac:dyDescent="0.2">
      <c r="A217" s="127"/>
      <c r="B217" s="127"/>
      <c r="C217" s="127"/>
      <c r="D217" s="127"/>
      <c r="E217" s="128"/>
      <c r="F217" s="173"/>
      <c r="G217" s="231"/>
      <c r="H217" s="179"/>
      <c r="I217" s="335"/>
      <c r="J217" s="127"/>
    </row>
    <row r="218" spans="1:10" x14ac:dyDescent="0.2">
      <c r="A218" s="127"/>
      <c r="B218" s="127"/>
      <c r="C218" s="127"/>
      <c r="D218" s="127"/>
      <c r="E218" s="128"/>
      <c r="F218" s="173"/>
      <c r="G218" s="231"/>
      <c r="H218" s="179"/>
      <c r="I218" s="335"/>
      <c r="J218" s="127"/>
    </row>
    <row r="219" spans="1:10" x14ac:dyDescent="0.2">
      <c r="A219" s="127"/>
      <c r="B219" s="127"/>
      <c r="C219" s="127"/>
      <c r="D219" s="127"/>
      <c r="E219" s="128"/>
      <c r="F219" s="173"/>
      <c r="G219" s="231"/>
      <c r="H219" s="179"/>
      <c r="I219" s="335"/>
      <c r="J219" s="127"/>
    </row>
    <row r="220" spans="1:10" x14ac:dyDescent="0.2">
      <c r="A220" s="127"/>
      <c r="B220" s="127"/>
      <c r="C220" s="127"/>
      <c r="D220" s="127"/>
      <c r="E220" s="128"/>
      <c r="F220" s="173"/>
      <c r="G220" s="231"/>
      <c r="H220" s="179"/>
      <c r="I220" s="335"/>
      <c r="J220" s="127"/>
    </row>
    <row r="221" spans="1:10" x14ac:dyDescent="0.2">
      <c r="A221" s="127"/>
      <c r="B221" s="127"/>
      <c r="C221" s="127"/>
      <c r="D221" s="127"/>
      <c r="E221" s="128"/>
      <c r="F221" s="173"/>
      <c r="G221" s="231"/>
      <c r="H221" s="179"/>
      <c r="I221" s="335"/>
      <c r="J221" s="127"/>
    </row>
    <row r="222" spans="1:10" x14ac:dyDescent="0.2">
      <c r="A222" s="127"/>
      <c r="B222" s="127"/>
      <c r="C222" s="127"/>
      <c r="D222" s="127"/>
      <c r="E222" s="128"/>
      <c r="F222" s="173"/>
      <c r="G222" s="231"/>
      <c r="H222" s="179"/>
      <c r="I222" s="335"/>
      <c r="J222" s="127"/>
    </row>
    <row r="223" spans="1:10" x14ac:dyDescent="0.2">
      <c r="A223" s="127"/>
      <c r="B223" s="127"/>
      <c r="C223" s="127"/>
      <c r="D223" s="127"/>
      <c r="E223" s="128"/>
      <c r="F223" s="173"/>
      <c r="G223" s="231"/>
      <c r="H223" s="179"/>
      <c r="I223" s="335"/>
      <c r="J223" s="127"/>
    </row>
    <row r="224" spans="1:10" x14ac:dyDescent="0.2">
      <c r="A224" s="127"/>
      <c r="B224" s="127"/>
      <c r="C224" s="127"/>
      <c r="D224" s="127"/>
      <c r="E224" s="128"/>
      <c r="F224" s="173"/>
      <c r="G224" s="231"/>
      <c r="H224" s="179"/>
      <c r="I224" s="335"/>
      <c r="J224" s="127"/>
    </row>
    <row r="225" spans="1:10" x14ac:dyDescent="0.2">
      <c r="A225" s="127"/>
      <c r="B225" s="127"/>
      <c r="C225" s="127"/>
      <c r="D225" s="127"/>
      <c r="E225" s="128"/>
      <c r="F225" s="173"/>
      <c r="G225" s="231"/>
      <c r="H225" s="179"/>
      <c r="I225" s="335"/>
      <c r="J225" s="127"/>
    </row>
    <row r="226" spans="1:10" x14ac:dyDescent="0.2">
      <c r="A226" s="127"/>
      <c r="B226" s="127"/>
      <c r="C226" s="127"/>
      <c r="D226" s="127"/>
      <c r="E226" s="128"/>
      <c r="F226" s="173"/>
      <c r="G226" s="231"/>
      <c r="H226" s="179"/>
      <c r="I226" s="335"/>
      <c r="J226" s="127"/>
    </row>
    <row r="227" spans="1:10" x14ac:dyDescent="0.2">
      <c r="A227" s="127"/>
      <c r="B227" s="127"/>
      <c r="C227" s="127"/>
      <c r="D227" s="127"/>
      <c r="E227" s="128"/>
      <c r="F227" s="173"/>
      <c r="G227" s="231"/>
      <c r="H227" s="179"/>
      <c r="I227" s="335"/>
      <c r="J227" s="127"/>
    </row>
    <row r="228" spans="1:10" x14ac:dyDescent="0.2">
      <c r="A228" s="127"/>
      <c r="B228" s="127"/>
      <c r="C228" s="127"/>
      <c r="D228" s="127"/>
      <c r="E228" s="128"/>
      <c r="F228" s="173"/>
      <c r="G228" s="231"/>
      <c r="H228" s="179"/>
      <c r="I228" s="335"/>
      <c r="J228" s="127"/>
    </row>
    <row r="229" spans="1:10" x14ac:dyDescent="0.2">
      <c r="A229" s="127"/>
      <c r="B229" s="127"/>
      <c r="C229" s="127"/>
      <c r="D229" s="127"/>
      <c r="E229" s="128"/>
      <c r="F229" s="173"/>
      <c r="G229" s="231"/>
      <c r="H229" s="179"/>
      <c r="I229" s="335"/>
      <c r="J229" s="127"/>
    </row>
    <row r="230" spans="1:10" x14ac:dyDescent="0.2">
      <c r="A230" s="127"/>
      <c r="B230" s="127"/>
      <c r="C230" s="127"/>
      <c r="D230" s="127"/>
      <c r="E230" s="128"/>
      <c r="F230" s="173"/>
      <c r="G230" s="231"/>
      <c r="H230" s="179"/>
      <c r="I230" s="335"/>
      <c r="J230" s="127"/>
    </row>
    <row r="231" spans="1:10" x14ac:dyDescent="0.2">
      <c r="A231" s="127"/>
      <c r="B231" s="127"/>
      <c r="C231" s="127"/>
      <c r="D231" s="127"/>
      <c r="E231" s="128"/>
      <c r="F231" s="173"/>
      <c r="G231" s="231"/>
      <c r="H231" s="179"/>
      <c r="I231" s="335"/>
      <c r="J231" s="127"/>
    </row>
    <row r="232" spans="1:10" x14ac:dyDescent="0.2">
      <c r="A232" s="127"/>
      <c r="B232" s="127"/>
      <c r="C232" s="127"/>
      <c r="D232" s="127"/>
      <c r="E232" s="128"/>
      <c r="F232" s="173"/>
      <c r="G232" s="231"/>
      <c r="H232" s="179"/>
      <c r="I232" s="335"/>
      <c r="J232" s="127"/>
    </row>
    <row r="233" spans="1:10" x14ac:dyDescent="0.2">
      <c r="A233" s="127"/>
      <c r="B233" s="127"/>
      <c r="C233" s="127"/>
      <c r="D233" s="127"/>
      <c r="E233" s="128"/>
      <c r="F233" s="173"/>
      <c r="G233" s="231"/>
      <c r="H233" s="179"/>
      <c r="I233" s="335"/>
      <c r="J233" s="127"/>
    </row>
    <row r="234" spans="1:10" x14ac:dyDescent="0.2">
      <c r="A234" s="127"/>
      <c r="B234" s="127"/>
      <c r="C234" s="127"/>
      <c r="D234" s="127"/>
      <c r="E234" s="128"/>
      <c r="F234" s="173"/>
      <c r="G234" s="231"/>
      <c r="H234" s="179"/>
      <c r="I234" s="335"/>
      <c r="J234" s="127"/>
    </row>
    <row r="235" spans="1:10" x14ac:dyDescent="0.2">
      <c r="A235" s="127"/>
      <c r="B235" s="127"/>
      <c r="C235" s="127"/>
      <c r="D235" s="127"/>
      <c r="E235" s="128"/>
      <c r="F235" s="173"/>
      <c r="G235" s="231"/>
      <c r="H235" s="179"/>
      <c r="I235" s="335"/>
      <c r="J235" s="127"/>
    </row>
    <row r="236" spans="1:10" x14ac:dyDescent="0.2">
      <c r="A236" s="127"/>
      <c r="B236" s="127"/>
      <c r="C236" s="127"/>
      <c r="D236" s="127"/>
      <c r="E236" s="128"/>
      <c r="F236" s="173"/>
      <c r="G236" s="231"/>
      <c r="H236" s="179"/>
      <c r="I236" s="335"/>
      <c r="J236" s="127"/>
    </row>
    <row r="237" spans="1:10" x14ac:dyDescent="0.2">
      <c r="A237" s="127"/>
      <c r="B237" s="127"/>
      <c r="C237" s="127"/>
      <c r="D237" s="127"/>
      <c r="E237" s="128"/>
      <c r="F237" s="173"/>
      <c r="G237" s="231"/>
      <c r="H237" s="179"/>
      <c r="I237" s="335"/>
      <c r="J237" s="127"/>
    </row>
    <row r="238" spans="1:10" x14ac:dyDescent="0.2">
      <c r="A238" s="127"/>
      <c r="B238" s="127"/>
      <c r="C238" s="127"/>
      <c r="D238" s="127"/>
      <c r="E238" s="128"/>
      <c r="F238" s="173"/>
      <c r="G238" s="231"/>
      <c r="H238" s="179"/>
      <c r="I238" s="335"/>
      <c r="J238" s="127"/>
    </row>
    <row r="239" spans="1:10" x14ac:dyDescent="0.2">
      <c r="A239" s="127"/>
      <c r="B239" s="127"/>
      <c r="C239" s="127"/>
      <c r="D239" s="127"/>
      <c r="E239" s="128"/>
      <c r="F239" s="173"/>
      <c r="G239" s="231"/>
      <c r="H239" s="179"/>
      <c r="I239" s="335"/>
      <c r="J239" s="127"/>
    </row>
    <row r="240" spans="1:10" x14ac:dyDescent="0.2">
      <c r="A240" s="127"/>
      <c r="B240" s="127"/>
      <c r="C240" s="127"/>
      <c r="D240" s="127"/>
      <c r="E240" s="128"/>
      <c r="F240" s="173"/>
      <c r="G240" s="231"/>
      <c r="H240" s="179"/>
      <c r="I240" s="335"/>
      <c r="J240" s="127"/>
    </row>
    <row r="241" spans="1:10" x14ac:dyDescent="0.2">
      <c r="A241" s="127"/>
      <c r="B241" s="127"/>
      <c r="C241" s="127"/>
      <c r="D241" s="127"/>
      <c r="E241" s="128"/>
      <c r="F241" s="173"/>
      <c r="G241" s="231"/>
      <c r="H241" s="179"/>
      <c r="I241" s="335"/>
      <c r="J241" s="127"/>
    </row>
    <row r="242" spans="1:10" x14ac:dyDescent="0.2">
      <c r="A242" s="127"/>
      <c r="B242" s="127"/>
      <c r="C242" s="127"/>
      <c r="D242" s="127"/>
      <c r="E242" s="128"/>
      <c r="F242" s="173"/>
      <c r="G242" s="231"/>
      <c r="H242" s="179"/>
      <c r="I242" s="335"/>
      <c r="J242" s="127"/>
    </row>
    <row r="243" spans="1:10" x14ac:dyDescent="0.2">
      <c r="A243" s="127"/>
      <c r="B243" s="127"/>
      <c r="C243" s="127"/>
      <c r="D243" s="127"/>
      <c r="E243" s="128"/>
      <c r="F243" s="173"/>
      <c r="G243" s="231"/>
      <c r="H243" s="179"/>
      <c r="I243" s="335"/>
      <c r="J243" s="127"/>
    </row>
    <row r="244" spans="1:10" x14ac:dyDescent="0.2">
      <c r="A244" s="127"/>
      <c r="B244" s="127"/>
      <c r="C244" s="127"/>
      <c r="D244" s="127"/>
      <c r="E244" s="128"/>
      <c r="F244" s="173"/>
      <c r="G244" s="231"/>
      <c r="H244" s="179"/>
      <c r="I244" s="335"/>
      <c r="J244" s="127"/>
    </row>
    <row r="245" spans="1:10" x14ac:dyDescent="0.2">
      <c r="A245" s="127"/>
      <c r="B245" s="127"/>
      <c r="C245" s="127"/>
      <c r="D245" s="127"/>
      <c r="E245" s="128"/>
      <c r="F245" s="173"/>
      <c r="G245" s="231"/>
      <c r="H245" s="179"/>
      <c r="I245" s="335"/>
      <c r="J245" s="127"/>
    </row>
    <row r="246" spans="1:10" x14ac:dyDescent="0.2">
      <c r="A246" s="127"/>
      <c r="B246" s="127"/>
      <c r="C246" s="127"/>
      <c r="D246" s="127"/>
      <c r="E246" s="128"/>
      <c r="F246" s="173"/>
      <c r="G246" s="231"/>
      <c r="H246" s="179"/>
      <c r="I246" s="335"/>
      <c r="J246" s="127"/>
    </row>
    <row r="247" spans="1:10" x14ac:dyDescent="0.2">
      <c r="A247" s="127"/>
      <c r="B247" s="127"/>
      <c r="C247" s="127"/>
      <c r="D247" s="127"/>
      <c r="E247" s="128"/>
      <c r="F247" s="173"/>
      <c r="G247" s="231"/>
      <c r="H247" s="179"/>
      <c r="I247" s="335"/>
      <c r="J247" s="127"/>
    </row>
    <row r="248" spans="1:10" x14ac:dyDescent="0.2">
      <c r="A248" s="127"/>
      <c r="B248" s="127"/>
      <c r="C248" s="127"/>
      <c r="D248" s="127"/>
      <c r="E248" s="128"/>
      <c r="F248" s="173"/>
      <c r="G248" s="231"/>
      <c r="H248" s="179"/>
      <c r="I248" s="335"/>
      <c r="J248" s="127"/>
    </row>
    <row r="249" spans="1:10" x14ac:dyDescent="0.2">
      <c r="A249" s="127"/>
      <c r="B249" s="127"/>
      <c r="C249" s="127"/>
      <c r="D249" s="127"/>
      <c r="E249" s="128"/>
      <c r="F249" s="173"/>
      <c r="G249" s="231"/>
      <c r="H249" s="179"/>
      <c r="I249" s="335"/>
      <c r="J249" s="127"/>
    </row>
    <row r="250" spans="1:10" x14ac:dyDescent="0.2">
      <c r="A250" s="127"/>
      <c r="B250" s="127"/>
      <c r="C250" s="127"/>
      <c r="D250" s="127"/>
      <c r="E250" s="128"/>
      <c r="F250" s="173"/>
      <c r="G250" s="231"/>
      <c r="H250" s="179"/>
      <c r="I250" s="335"/>
      <c r="J250" s="127"/>
    </row>
    <row r="251" spans="1:10" x14ac:dyDescent="0.2">
      <c r="A251" s="127"/>
      <c r="B251" s="127"/>
      <c r="C251" s="127"/>
      <c r="D251" s="127"/>
      <c r="E251" s="128"/>
      <c r="F251" s="173"/>
      <c r="G251" s="231"/>
      <c r="H251" s="179"/>
      <c r="I251" s="335"/>
      <c r="J251" s="127"/>
    </row>
    <row r="252" spans="1:10" x14ac:dyDescent="0.2">
      <c r="A252" s="127"/>
      <c r="B252" s="127"/>
      <c r="C252" s="127"/>
      <c r="D252" s="127"/>
      <c r="E252" s="128"/>
      <c r="F252" s="173"/>
      <c r="G252" s="231"/>
      <c r="H252" s="179"/>
      <c r="I252" s="335"/>
      <c r="J252" s="127"/>
    </row>
    <row r="253" spans="1:10" x14ac:dyDescent="0.2">
      <c r="A253" s="127"/>
      <c r="B253" s="127"/>
      <c r="C253" s="127"/>
      <c r="D253" s="127"/>
      <c r="E253" s="128"/>
      <c r="F253" s="173"/>
      <c r="G253" s="231"/>
      <c r="H253" s="179"/>
      <c r="I253" s="335"/>
      <c r="J253" s="127"/>
    </row>
    <row r="254" spans="1:10" x14ac:dyDescent="0.2">
      <c r="A254" s="127"/>
      <c r="B254" s="127"/>
      <c r="C254" s="127"/>
      <c r="D254" s="127"/>
      <c r="E254" s="128"/>
      <c r="F254" s="173"/>
      <c r="G254" s="231"/>
      <c r="H254" s="179"/>
      <c r="I254" s="335"/>
      <c r="J254" s="127"/>
    </row>
    <row r="255" spans="1:10" x14ac:dyDescent="0.2">
      <c r="A255" s="127"/>
      <c r="B255" s="127"/>
      <c r="C255" s="127"/>
      <c r="D255" s="127"/>
      <c r="E255" s="128"/>
      <c r="F255" s="173"/>
      <c r="G255" s="231"/>
      <c r="H255" s="179"/>
      <c r="I255" s="335"/>
      <c r="J255" s="127"/>
    </row>
    <row r="256" spans="1:10" x14ac:dyDescent="0.2">
      <c r="A256" s="127"/>
      <c r="B256" s="127"/>
      <c r="C256" s="127"/>
      <c r="D256" s="127"/>
      <c r="E256" s="128"/>
      <c r="F256" s="173"/>
      <c r="G256" s="231"/>
      <c r="H256" s="179"/>
      <c r="I256" s="335"/>
      <c r="J256" s="127"/>
    </row>
    <row r="257" spans="1:10" x14ac:dyDescent="0.2">
      <c r="A257" s="127"/>
      <c r="B257" s="127"/>
      <c r="C257" s="127"/>
      <c r="D257" s="127"/>
      <c r="E257" s="128"/>
      <c r="F257" s="173"/>
      <c r="G257" s="231"/>
      <c r="H257" s="179"/>
      <c r="I257" s="335"/>
      <c r="J257" s="127"/>
    </row>
    <row r="258" spans="1:10" x14ac:dyDescent="0.2">
      <c r="A258" s="127"/>
      <c r="B258" s="127"/>
      <c r="C258" s="127"/>
      <c r="D258" s="127"/>
      <c r="E258" s="128"/>
      <c r="F258" s="173"/>
      <c r="G258" s="231"/>
      <c r="H258" s="179"/>
      <c r="I258" s="335"/>
      <c r="J258" s="127"/>
    </row>
    <row r="259" spans="1:10" x14ac:dyDescent="0.2">
      <c r="A259" s="127"/>
      <c r="B259" s="127"/>
      <c r="C259" s="127"/>
      <c r="D259" s="127"/>
      <c r="E259" s="128"/>
      <c r="F259" s="173"/>
      <c r="G259" s="231"/>
      <c r="H259" s="179"/>
      <c r="I259" s="335"/>
      <c r="J259" s="127"/>
    </row>
    <row r="260" spans="1:10" x14ac:dyDescent="0.2">
      <c r="A260" s="127"/>
      <c r="B260" s="127"/>
      <c r="C260" s="127"/>
      <c r="D260" s="127"/>
      <c r="E260" s="128"/>
      <c r="F260" s="173"/>
      <c r="G260" s="231"/>
      <c r="H260" s="179"/>
      <c r="I260" s="335"/>
      <c r="J260" s="127"/>
    </row>
    <row r="261" spans="1:10" x14ac:dyDescent="0.2">
      <c r="A261" s="127"/>
      <c r="B261" s="127"/>
      <c r="C261" s="127"/>
      <c r="D261" s="127"/>
      <c r="E261" s="128"/>
      <c r="F261" s="173"/>
      <c r="G261" s="231"/>
      <c r="H261" s="179"/>
      <c r="I261" s="335"/>
      <c r="J261" s="127"/>
    </row>
    <row r="262" spans="1:10" x14ac:dyDescent="0.2">
      <c r="A262" s="127"/>
      <c r="B262" s="127"/>
      <c r="C262" s="127"/>
      <c r="D262" s="127"/>
      <c r="E262" s="128"/>
      <c r="F262" s="173"/>
      <c r="G262" s="231"/>
      <c r="H262" s="179"/>
      <c r="I262" s="335"/>
      <c r="J262" s="127"/>
    </row>
    <row r="263" spans="1:10" x14ac:dyDescent="0.2">
      <c r="A263" s="127"/>
      <c r="B263" s="127"/>
      <c r="C263" s="127"/>
      <c r="D263" s="127"/>
      <c r="E263" s="128"/>
      <c r="F263" s="173"/>
      <c r="G263" s="231"/>
      <c r="H263" s="179"/>
      <c r="I263" s="335"/>
      <c r="J263" s="127"/>
    </row>
    <row r="264" spans="1:10" x14ac:dyDescent="0.2">
      <c r="A264" s="127"/>
      <c r="B264" s="127"/>
      <c r="C264" s="127"/>
      <c r="D264" s="127"/>
      <c r="E264" s="128"/>
      <c r="F264" s="173"/>
      <c r="G264" s="231"/>
      <c r="H264" s="179"/>
      <c r="I264" s="335"/>
      <c r="J264" s="127"/>
    </row>
    <row r="265" spans="1:10" x14ac:dyDescent="0.2">
      <c r="A265" s="127"/>
      <c r="B265" s="127"/>
      <c r="C265" s="127"/>
      <c r="D265" s="127"/>
      <c r="E265" s="128"/>
      <c r="F265" s="173"/>
      <c r="G265" s="231"/>
      <c r="H265" s="179"/>
      <c r="I265" s="335"/>
      <c r="J265" s="127"/>
    </row>
    <row r="266" spans="1:10" x14ac:dyDescent="0.2">
      <c r="A266" s="127"/>
      <c r="B266" s="127"/>
      <c r="C266" s="127"/>
      <c r="D266" s="127"/>
      <c r="E266" s="128"/>
      <c r="F266" s="173"/>
      <c r="G266" s="231"/>
      <c r="H266" s="179"/>
      <c r="I266" s="335"/>
      <c r="J266" s="127"/>
    </row>
    <row r="267" spans="1:10" x14ac:dyDescent="0.2">
      <c r="A267" s="127"/>
      <c r="B267" s="127"/>
      <c r="C267" s="127"/>
      <c r="D267" s="127"/>
      <c r="E267" s="128"/>
      <c r="F267" s="173"/>
      <c r="G267" s="231"/>
      <c r="H267" s="179"/>
      <c r="I267" s="335"/>
      <c r="J267" s="127"/>
    </row>
    <row r="268" spans="1:10" x14ac:dyDescent="0.2">
      <c r="A268" s="127"/>
      <c r="B268" s="127"/>
      <c r="C268" s="127"/>
      <c r="D268" s="127"/>
      <c r="E268" s="128"/>
      <c r="F268" s="173"/>
      <c r="G268" s="231"/>
      <c r="H268" s="179"/>
      <c r="I268" s="335"/>
      <c r="J268" s="127"/>
    </row>
    <row r="269" spans="1:10" x14ac:dyDescent="0.2">
      <c r="A269" s="127"/>
      <c r="B269" s="127"/>
      <c r="C269" s="127"/>
      <c r="D269" s="127"/>
      <c r="E269" s="128"/>
      <c r="F269" s="173"/>
      <c r="G269" s="231"/>
      <c r="H269" s="179"/>
      <c r="I269" s="335"/>
      <c r="J269" s="127"/>
    </row>
    <row r="270" spans="1:10" x14ac:dyDescent="0.2">
      <c r="A270" s="127"/>
      <c r="B270" s="127"/>
      <c r="C270" s="127"/>
      <c r="D270" s="127"/>
      <c r="E270" s="128"/>
      <c r="F270" s="173"/>
      <c r="G270" s="231"/>
      <c r="H270" s="179"/>
      <c r="I270" s="335"/>
      <c r="J270" s="127"/>
    </row>
    <row r="271" spans="1:10" x14ac:dyDescent="0.2">
      <c r="A271" s="127"/>
      <c r="B271" s="127"/>
      <c r="C271" s="127"/>
      <c r="D271" s="127"/>
      <c r="E271" s="128"/>
      <c r="F271" s="173"/>
      <c r="G271" s="231"/>
      <c r="H271" s="179"/>
      <c r="I271" s="335"/>
      <c r="J271" s="127"/>
    </row>
    <row r="272" spans="1:10" x14ac:dyDescent="0.2">
      <c r="A272" s="127"/>
      <c r="B272" s="127"/>
      <c r="C272" s="127"/>
      <c r="D272" s="127"/>
      <c r="E272" s="128"/>
      <c r="F272" s="173"/>
      <c r="G272" s="231"/>
      <c r="H272" s="179"/>
      <c r="I272" s="335"/>
      <c r="J272" s="127"/>
    </row>
    <row r="273" spans="1:10" x14ac:dyDescent="0.2">
      <c r="A273" s="127"/>
      <c r="B273" s="127"/>
      <c r="C273" s="127"/>
      <c r="D273" s="127"/>
      <c r="E273" s="128"/>
      <c r="F273" s="173"/>
      <c r="G273" s="231"/>
      <c r="H273" s="179"/>
      <c r="I273" s="335"/>
      <c r="J273" s="127"/>
    </row>
    <row r="274" spans="1:10" x14ac:dyDescent="0.2">
      <c r="A274" s="127"/>
      <c r="B274" s="127"/>
      <c r="C274" s="127"/>
      <c r="D274" s="127"/>
      <c r="E274" s="128"/>
      <c r="F274" s="173"/>
      <c r="G274" s="231"/>
      <c r="H274" s="179"/>
      <c r="I274" s="335"/>
      <c r="J274" s="127"/>
    </row>
    <row r="275" spans="1:10" x14ac:dyDescent="0.2">
      <c r="A275" s="127"/>
      <c r="B275" s="127"/>
      <c r="C275" s="127"/>
      <c r="D275" s="127"/>
      <c r="E275" s="128"/>
      <c r="F275" s="173"/>
      <c r="G275" s="231"/>
      <c r="H275" s="179"/>
      <c r="I275" s="335"/>
      <c r="J275" s="127"/>
    </row>
    <row r="276" spans="1:10" x14ac:dyDescent="0.2">
      <c r="A276" s="127"/>
      <c r="B276" s="127"/>
      <c r="C276" s="127"/>
      <c r="D276" s="127"/>
      <c r="E276" s="128"/>
      <c r="F276" s="173"/>
      <c r="G276" s="231"/>
      <c r="H276" s="179"/>
      <c r="I276" s="335"/>
      <c r="J276" s="127"/>
    </row>
    <row r="277" spans="1:10" x14ac:dyDescent="0.2">
      <c r="A277" s="127"/>
      <c r="B277" s="127"/>
      <c r="C277" s="127"/>
      <c r="D277" s="127"/>
      <c r="E277" s="128"/>
      <c r="F277" s="173"/>
      <c r="G277" s="231"/>
      <c r="H277" s="179"/>
      <c r="I277" s="335"/>
      <c r="J277" s="127"/>
    </row>
    <row r="278" spans="1:10" x14ac:dyDescent="0.2">
      <c r="A278" s="127"/>
      <c r="B278" s="127"/>
      <c r="C278" s="127"/>
      <c r="D278" s="127"/>
      <c r="E278" s="128"/>
      <c r="F278" s="173"/>
      <c r="G278" s="231"/>
      <c r="H278" s="179"/>
      <c r="I278" s="335"/>
      <c r="J278" s="127"/>
    </row>
    <row r="279" spans="1:10" x14ac:dyDescent="0.2">
      <c r="A279" s="127"/>
      <c r="B279" s="127"/>
      <c r="C279" s="127"/>
      <c r="D279" s="127"/>
      <c r="E279" s="128"/>
      <c r="F279" s="173"/>
      <c r="G279" s="231"/>
      <c r="H279" s="179"/>
      <c r="I279" s="335"/>
      <c r="J279" s="127"/>
    </row>
    <row r="280" spans="1:10" x14ac:dyDescent="0.2">
      <c r="A280" s="127"/>
      <c r="B280" s="127"/>
      <c r="C280" s="127"/>
      <c r="D280" s="127"/>
      <c r="E280" s="128"/>
      <c r="F280" s="173"/>
      <c r="G280" s="231"/>
      <c r="H280" s="179"/>
      <c r="I280" s="335"/>
      <c r="J280" s="127"/>
    </row>
    <row r="281" spans="1:10" x14ac:dyDescent="0.2">
      <c r="A281" s="127"/>
      <c r="B281" s="127"/>
      <c r="C281" s="127"/>
      <c r="D281" s="127"/>
      <c r="E281" s="128"/>
      <c r="F281" s="173"/>
      <c r="G281" s="231"/>
      <c r="H281" s="179"/>
      <c r="I281" s="335"/>
      <c r="J281" s="127"/>
    </row>
    <row r="282" spans="1:10" x14ac:dyDescent="0.2">
      <c r="A282" s="127"/>
      <c r="B282" s="127"/>
      <c r="C282" s="127"/>
      <c r="D282" s="127"/>
      <c r="E282" s="128"/>
      <c r="F282" s="173"/>
      <c r="G282" s="231"/>
      <c r="H282" s="179"/>
      <c r="I282" s="335"/>
      <c r="J282" s="127"/>
    </row>
    <row r="283" spans="1:10" x14ac:dyDescent="0.2">
      <c r="A283" s="127"/>
      <c r="B283" s="127"/>
      <c r="C283" s="127"/>
      <c r="D283" s="127"/>
      <c r="E283" s="128"/>
      <c r="F283" s="173"/>
      <c r="G283" s="231"/>
      <c r="H283" s="179"/>
      <c r="I283" s="335"/>
      <c r="J283" s="127"/>
    </row>
    <row r="284" spans="1:10" x14ac:dyDescent="0.2">
      <c r="A284" s="127"/>
      <c r="B284" s="127"/>
      <c r="C284" s="127"/>
      <c r="D284" s="127"/>
      <c r="E284" s="128"/>
      <c r="F284" s="173"/>
      <c r="G284" s="231"/>
      <c r="H284" s="179"/>
      <c r="I284" s="335"/>
      <c r="J284" s="127"/>
    </row>
    <row r="285" spans="1:10" x14ac:dyDescent="0.2">
      <c r="A285" s="127"/>
      <c r="B285" s="127"/>
      <c r="C285" s="127"/>
      <c r="D285" s="127"/>
      <c r="E285" s="128"/>
      <c r="F285" s="173"/>
      <c r="G285" s="231"/>
      <c r="H285" s="179"/>
      <c r="I285" s="335"/>
      <c r="J285" s="127"/>
    </row>
    <row r="286" spans="1:10" x14ac:dyDescent="0.2">
      <c r="A286" s="127"/>
      <c r="B286" s="127"/>
      <c r="C286" s="127"/>
      <c r="D286" s="127"/>
      <c r="E286" s="128"/>
      <c r="F286" s="173"/>
      <c r="G286" s="231"/>
      <c r="H286" s="179"/>
      <c r="I286" s="335"/>
      <c r="J286" s="127"/>
    </row>
    <row r="287" spans="1:10" x14ac:dyDescent="0.2">
      <c r="A287" s="127"/>
      <c r="B287" s="127"/>
      <c r="C287" s="127"/>
      <c r="D287" s="127"/>
      <c r="E287" s="128"/>
      <c r="F287" s="173"/>
      <c r="G287" s="231"/>
      <c r="H287" s="179"/>
      <c r="I287" s="335"/>
      <c r="J287" s="127"/>
    </row>
    <row r="288" spans="1:10" x14ac:dyDescent="0.2">
      <c r="A288" s="127"/>
      <c r="B288" s="127"/>
      <c r="C288" s="127"/>
      <c r="D288" s="127"/>
      <c r="E288" s="128"/>
      <c r="F288" s="173"/>
      <c r="G288" s="231"/>
      <c r="H288" s="179"/>
      <c r="I288" s="335"/>
      <c r="J288" s="127"/>
    </row>
    <row r="289" spans="1:10" x14ac:dyDescent="0.2">
      <c r="A289" s="127"/>
      <c r="B289" s="127"/>
      <c r="C289" s="127"/>
      <c r="D289" s="127"/>
      <c r="E289" s="128"/>
      <c r="F289" s="173"/>
      <c r="G289" s="231"/>
      <c r="H289" s="179"/>
      <c r="I289" s="335"/>
      <c r="J289" s="127"/>
    </row>
    <row r="290" spans="1:10" x14ac:dyDescent="0.2">
      <c r="A290" s="127"/>
      <c r="B290" s="127"/>
      <c r="C290" s="127"/>
      <c r="D290" s="127"/>
      <c r="E290" s="128"/>
      <c r="F290" s="173"/>
      <c r="G290" s="231"/>
      <c r="H290" s="179"/>
      <c r="I290" s="335"/>
      <c r="J290" s="127"/>
    </row>
    <row r="291" spans="1:10" x14ac:dyDescent="0.2">
      <c r="A291" s="127"/>
      <c r="B291" s="127"/>
      <c r="C291" s="127"/>
      <c r="D291" s="127"/>
      <c r="E291" s="128"/>
      <c r="F291" s="173"/>
      <c r="G291" s="231"/>
      <c r="H291" s="179"/>
      <c r="I291" s="335"/>
      <c r="J291" s="127"/>
    </row>
    <row r="292" spans="1:10" x14ac:dyDescent="0.2">
      <c r="A292" s="127"/>
      <c r="B292" s="127"/>
      <c r="C292" s="127"/>
      <c r="D292" s="127"/>
      <c r="E292" s="128"/>
      <c r="F292" s="173"/>
      <c r="G292" s="231"/>
      <c r="H292" s="179"/>
      <c r="I292" s="335"/>
      <c r="J292" s="127"/>
    </row>
    <row r="293" spans="1:10" x14ac:dyDescent="0.2">
      <c r="A293" s="127"/>
      <c r="B293" s="127"/>
      <c r="C293" s="127"/>
      <c r="D293" s="127"/>
      <c r="E293" s="128"/>
      <c r="F293" s="173"/>
      <c r="G293" s="231"/>
      <c r="H293" s="179"/>
      <c r="I293" s="335"/>
      <c r="J293" s="127"/>
    </row>
    <row r="294" spans="1:10" x14ac:dyDescent="0.2">
      <c r="A294" s="127"/>
      <c r="B294" s="127"/>
      <c r="C294" s="127"/>
      <c r="D294" s="127"/>
      <c r="E294" s="128"/>
      <c r="F294" s="173"/>
      <c r="G294" s="231"/>
      <c r="H294" s="179"/>
      <c r="I294" s="335"/>
      <c r="J294" s="127"/>
    </row>
    <row r="295" spans="1:10" x14ac:dyDescent="0.2">
      <c r="A295" s="127"/>
      <c r="B295" s="127"/>
      <c r="C295" s="127"/>
      <c r="D295" s="127"/>
      <c r="E295" s="128"/>
      <c r="F295" s="173"/>
      <c r="G295" s="231"/>
      <c r="H295" s="179"/>
      <c r="I295" s="335"/>
      <c r="J295" s="127"/>
    </row>
    <row r="296" spans="1:10" x14ac:dyDescent="0.2">
      <c r="A296" s="127"/>
      <c r="B296" s="127"/>
      <c r="C296" s="127"/>
      <c r="D296" s="127"/>
      <c r="E296" s="128"/>
      <c r="F296" s="173"/>
      <c r="G296" s="231"/>
      <c r="H296" s="179"/>
      <c r="I296" s="335"/>
      <c r="J296" s="127"/>
    </row>
    <row r="297" spans="1:10" x14ac:dyDescent="0.2">
      <c r="A297" s="127"/>
      <c r="B297" s="127"/>
      <c r="C297" s="127"/>
      <c r="D297" s="127"/>
      <c r="E297" s="128"/>
      <c r="F297" s="173"/>
      <c r="G297" s="231"/>
      <c r="H297" s="179"/>
      <c r="I297" s="335"/>
      <c r="J297" s="127"/>
    </row>
    <row r="298" spans="1:10" x14ac:dyDescent="0.2">
      <c r="A298" s="127"/>
      <c r="B298" s="127"/>
      <c r="C298" s="127"/>
      <c r="D298" s="127"/>
      <c r="E298" s="128"/>
      <c r="F298" s="173"/>
      <c r="G298" s="231"/>
      <c r="H298" s="179"/>
      <c r="I298" s="335"/>
      <c r="J298" s="127"/>
    </row>
    <row r="299" spans="1:10" x14ac:dyDescent="0.2">
      <c r="A299" s="127"/>
      <c r="B299" s="127"/>
      <c r="C299" s="127"/>
      <c r="D299" s="127"/>
      <c r="E299" s="128"/>
      <c r="F299" s="173"/>
      <c r="G299" s="231"/>
      <c r="H299" s="179"/>
      <c r="I299" s="335"/>
      <c r="J299" s="127"/>
    </row>
    <row r="300" spans="1:10" x14ac:dyDescent="0.2">
      <c r="A300" s="127"/>
      <c r="B300" s="127"/>
      <c r="C300" s="127"/>
      <c r="D300" s="127"/>
      <c r="E300" s="128"/>
      <c r="F300" s="173"/>
      <c r="G300" s="231"/>
      <c r="H300" s="179"/>
      <c r="I300" s="335"/>
      <c r="J300" s="127"/>
    </row>
    <row r="301" spans="1:10" x14ac:dyDescent="0.2">
      <c r="A301" s="127"/>
      <c r="B301" s="127"/>
      <c r="C301" s="127"/>
      <c r="D301" s="127"/>
      <c r="E301" s="128"/>
      <c r="F301" s="173"/>
      <c r="G301" s="231"/>
      <c r="H301" s="179"/>
      <c r="I301" s="335"/>
      <c r="J301" s="127"/>
    </row>
    <row r="302" spans="1:10" x14ac:dyDescent="0.2">
      <c r="A302" s="127"/>
      <c r="B302" s="127"/>
      <c r="C302" s="127"/>
      <c r="D302" s="127"/>
      <c r="E302" s="128"/>
      <c r="F302" s="173"/>
      <c r="G302" s="231"/>
      <c r="H302" s="179"/>
      <c r="I302" s="335"/>
      <c r="J302" s="127"/>
    </row>
    <row r="303" spans="1:10" x14ac:dyDescent="0.2">
      <c r="A303" s="127"/>
      <c r="B303" s="127"/>
      <c r="C303" s="127"/>
      <c r="D303" s="127"/>
      <c r="E303" s="128"/>
      <c r="F303" s="173"/>
      <c r="G303" s="231"/>
      <c r="H303" s="179"/>
      <c r="I303" s="335"/>
      <c r="J303" s="127"/>
    </row>
    <row r="304" spans="1:10" x14ac:dyDescent="0.2">
      <c r="A304" s="127"/>
      <c r="B304" s="127"/>
      <c r="C304" s="127"/>
      <c r="D304" s="127"/>
      <c r="E304" s="128"/>
      <c r="F304" s="173"/>
      <c r="G304" s="231"/>
      <c r="H304" s="179"/>
      <c r="I304" s="335"/>
      <c r="J304" s="127"/>
    </row>
    <row r="305" spans="1:10" x14ac:dyDescent="0.2">
      <c r="A305" s="127"/>
      <c r="B305" s="127"/>
      <c r="C305" s="127"/>
      <c r="D305" s="127"/>
      <c r="E305" s="128"/>
      <c r="F305" s="173"/>
      <c r="G305" s="231"/>
      <c r="H305" s="179"/>
      <c r="I305" s="335"/>
      <c r="J305" s="127"/>
    </row>
    <row r="306" spans="1:10" x14ac:dyDescent="0.2">
      <c r="A306" s="127"/>
      <c r="B306" s="127"/>
      <c r="C306" s="127"/>
      <c r="D306" s="127"/>
      <c r="E306" s="128"/>
      <c r="F306" s="173"/>
      <c r="G306" s="231"/>
      <c r="H306" s="179"/>
      <c r="I306" s="335"/>
      <c r="J306" s="127"/>
    </row>
    <row r="307" spans="1:10" x14ac:dyDescent="0.2">
      <c r="A307" s="127"/>
      <c r="B307" s="127"/>
      <c r="C307" s="127"/>
      <c r="D307" s="127"/>
      <c r="E307" s="128"/>
      <c r="F307" s="173"/>
      <c r="G307" s="231"/>
      <c r="H307" s="179"/>
      <c r="I307" s="335"/>
      <c r="J307" s="127"/>
    </row>
    <row r="308" spans="1:10" x14ac:dyDescent="0.2">
      <c r="A308" s="127"/>
      <c r="B308" s="127"/>
      <c r="C308" s="127"/>
      <c r="D308" s="127"/>
      <c r="E308" s="128"/>
      <c r="F308" s="173"/>
      <c r="G308" s="231"/>
      <c r="H308" s="179"/>
      <c r="I308" s="335"/>
      <c r="J308" s="127"/>
    </row>
    <row r="309" spans="1:10" x14ac:dyDescent="0.2">
      <c r="A309" s="127"/>
      <c r="B309" s="127"/>
      <c r="C309" s="127"/>
      <c r="D309" s="127"/>
      <c r="E309" s="128"/>
      <c r="F309" s="173"/>
      <c r="G309" s="231"/>
      <c r="H309" s="179"/>
      <c r="I309" s="335"/>
      <c r="J309" s="127"/>
    </row>
    <row r="310" spans="1:10" x14ac:dyDescent="0.2">
      <c r="A310" s="127"/>
      <c r="B310" s="127"/>
      <c r="C310" s="127"/>
      <c r="D310" s="127"/>
      <c r="E310" s="128"/>
      <c r="F310" s="173"/>
      <c r="G310" s="231"/>
      <c r="H310" s="179"/>
      <c r="I310" s="335"/>
      <c r="J310" s="127"/>
    </row>
    <row r="311" spans="1:10" x14ac:dyDescent="0.2">
      <c r="A311" s="127"/>
      <c r="B311" s="127"/>
      <c r="C311" s="127"/>
      <c r="D311" s="127"/>
      <c r="E311" s="128"/>
      <c r="F311" s="173"/>
      <c r="G311" s="231"/>
      <c r="H311" s="179"/>
      <c r="I311" s="335"/>
      <c r="J311" s="127"/>
    </row>
    <row r="312" spans="1:10" x14ac:dyDescent="0.2">
      <c r="A312" s="127"/>
      <c r="B312" s="127"/>
      <c r="C312" s="127"/>
      <c r="D312" s="127"/>
      <c r="E312" s="128"/>
      <c r="F312" s="173"/>
      <c r="G312" s="231"/>
      <c r="H312" s="179"/>
      <c r="I312" s="335"/>
      <c r="J312" s="127"/>
    </row>
    <row r="313" spans="1:10" x14ac:dyDescent="0.2">
      <c r="A313" s="127"/>
      <c r="B313" s="127"/>
      <c r="C313" s="127"/>
      <c r="D313" s="127"/>
      <c r="E313" s="128"/>
      <c r="F313" s="173"/>
      <c r="G313" s="231"/>
      <c r="H313" s="179"/>
      <c r="I313" s="335"/>
      <c r="J313" s="127"/>
    </row>
    <row r="314" spans="1:10" x14ac:dyDescent="0.2">
      <c r="A314" s="127"/>
      <c r="B314" s="127"/>
      <c r="C314" s="127"/>
      <c r="D314" s="127"/>
      <c r="E314" s="128"/>
      <c r="F314" s="173"/>
      <c r="G314" s="231"/>
      <c r="H314" s="179"/>
      <c r="I314" s="335"/>
      <c r="J314" s="127"/>
    </row>
    <row r="315" spans="1:10" x14ac:dyDescent="0.2">
      <c r="A315" s="127"/>
      <c r="B315" s="127"/>
      <c r="C315" s="127"/>
      <c r="D315" s="127"/>
      <c r="E315" s="128"/>
      <c r="F315" s="173"/>
      <c r="G315" s="231"/>
      <c r="H315" s="179"/>
      <c r="I315" s="335"/>
      <c r="J315" s="127"/>
    </row>
    <row r="316" spans="1:10" x14ac:dyDescent="0.2">
      <c r="A316" s="127"/>
      <c r="B316" s="127"/>
      <c r="C316" s="127"/>
      <c r="D316" s="127"/>
      <c r="E316" s="128"/>
      <c r="F316" s="173"/>
      <c r="G316" s="231"/>
      <c r="H316" s="179"/>
      <c r="I316" s="335"/>
      <c r="J316" s="127"/>
    </row>
    <row r="317" spans="1:10" x14ac:dyDescent="0.2">
      <c r="A317" s="127"/>
      <c r="B317" s="127"/>
      <c r="C317" s="127"/>
      <c r="D317" s="127"/>
      <c r="E317" s="128"/>
      <c r="F317" s="173"/>
      <c r="G317" s="231"/>
      <c r="H317" s="179"/>
      <c r="I317" s="335"/>
      <c r="J317" s="127"/>
    </row>
    <row r="318" spans="1:10" x14ac:dyDescent="0.2">
      <c r="A318" s="127"/>
      <c r="B318" s="127"/>
      <c r="C318" s="127"/>
      <c r="D318" s="127"/>
      <c r="E318" s="128"/>
      <c r="F318" s="173"/>
      <c r="G318" s="231"/>
      <c r="H318" s="179"/>
      <c r="I318" s="335"/>
      <c r="J318" s="127"/>
    </row>
    <row r="319" spans="1:10" x14ac:dyDescent="0.2">
      <c r="A319" s="127"/>
      <c r="B319" s="127"/>
      <c r="C319" s="127"/>
      <c r="D319" s="127"/>
      <c r="E319" s="128"/>
      <c r="F319" s="173"/>
      <c r="G319" s="231"/>
      <c r="H319" s="179"/>
      <c r="I319" s="335"/>
      <c r="J319" s="127"/>
    </row>
    <row r="320" spans="1:10" x14ac:dyDescent="0.2">
      <c r="A320" s="127"/>
      <c r="B320" s="127"/>
      <c r="C320" s="127"/>
      <c r="D320" s="127"/>
      <c r="E320" s="128"/>
      <c r="F320" s="173"/>
      <c r="G320" s="231"/>
      <c r="H320" s="179"/>
      <c r="I320" s="335"/>
      <c r="J320" s="127"/>
    </row>
    <row r="321" spans="1:10" x14ac:dyDescent="0.2">
      <c r="A321" s="127"/>
      <c r="B321" s="127"/>
      <c r="C321" s="127"/>
      <c r="D321" s="127"/>
      <c r="E321" s="128"/>
      <c r="F321" s="173"/>
      <c r="G321" s="231"/>
      <c r="H321" s="179"/>
      <c r="I321" s="335"/>
      <c r="J321" s="127"/>
    </row>
    <row r="322" spans="1:10" x14ac:dyDescent="0.2">
      <c r="A322" s="127"/>
      <c r="B322" s="127"/>
      <c r="C322" s="127"/>
      <c r="D322" s="127"/>
      <c r="E322" s="128"/>
      <c r="F322" s="173"/>
      <c r="G322" s="231"/>
      <c r="H322" s="179"/>
      <c r="I322" s="335"/>
      <c r="J322" s="127"/>
    </row>
    <row r="323" spans="1:10" x14ac:dyDescent="0.2">
      <c r="A323" s="127"/>
      <c r="B323" s="127"/>
      <c r="C323" s="127"/>
      <c r="D323" s="127"/>
      <c r="E323" s="128"/>
      <c r="F323" s="173"/>
      <c r="G323" s="231"/>
      <c r="H323" s="179"/>
      <c r="I323" s="335"/>
      <c r="J323" s="127"/>
    </row>
    <row r="324" spans="1:10" x14ac:dyDescent="0.2">
      <c r="A324" s="127"/>
      <c r="B324" s="127"/>
      <c r="C324" s="127"/>
      <c r="D324" s="127"/>
      <c r="E324" s="128"/>
      <c r="F324" s="173"/>
      <c r="G324" s="231"/>
      <c r="H324" s="179"/>
      <c r="I324" s="335"/>
      <c r="J324" s="127"/>
    </row>
    <row r="325" spans="1:10" x14ac:dyDescent="0.2">
      <c r="A325" s="127"/>
      <c r="B325" s="127"/>
      <c r="C325" s="127"/>
      <c r="D325" s="127"/>
      <c r="E325" s="128"/>
      <c r="F325" s="173"/>
      <c r="G325" s="231"/>
      <c r="H325" s="179"/>
      <c r="I325" s="335"/>
      <c r="J325" s="127"/>
    </row>
    <row r="326" spans="1:10" x14ac:dyDescent="0.2">
      <c r="A326" s="127"/>
      <c r="B326" s="127"/>
      <c r="C326" s="127"/>
      <c r="D326" s="127"/>
      <c r="E326" s="128"/>
      <c r="F326" s="173"/>
      <c r="G326" s="231"/>
      <c r="H326" s="179"/>
      <c r="I326" s="335"/>
      <c r="J326" s="127"/>
    </row>
    <row r="327" spans="1:10" x14ac:dyDescent="0.2">
      <c r="A327" s="127"/>
      <c r="B327" s="127"/>
      <c r="C327" s="127"/>
      <c r="D327" s="127"/>
      <c r="E327" s="128"/>
      <c r="F327" s="173"/>
      <c r="G327" s="231"/>
      <c r="H327" s="179"/>
      <c r="I327" s="335"/>
      <c r="J327" s="127"/>
    </row>
    <row r="328" spans="1:10" x14ac:dyDescent="0.2">
      <c r="A328" s="127"/>
      <c r="B328" s="127"/>
      <c r="C328" s="127"/>
      <c r="D328" s="127"/>
      <c r="E328" s="128"/>
      <c r="F328" s="173"/>
      <c r="G328" s="231"/>
      <c r="H328" s="179"/>
      <c r="I328" s="335"/>
      <c r="J328" s="127"/>
    </row>
    <row r="329" spans="1:10" x14ac:dyDescent="0.2">
      <c r="A329" s="127"/>
      <c r="B329" s="127"/>
      <c r="C329" s="127"/>
      <c r="D329" s="127"/>
      <c r="E329" s="128"/>
      <c r="F329" s="173"/>
      <c r="G329" s="231"/>
      <c r="H329" s="179"/>
      <c r="I329" s="335"/>
      <c r="J329" s="127"/>
    </row>
    <row r="330" spans="1:10" x14ac:dyDescent="0.2">
      <c r="A330" s="127"/>
      <c r="B330" s="127"/>
      <c r="C330" s="127"/>
      <c r="D330" s="127"/>
      <c r="E330" s="128"/>
      <c r="F330" s="173"/>
      <c r="G330" s="231"/>
      <c r="H330" s="179"/>
      <c r="I330" s="335"/>
      <c r="J330" s="127"/>
    </row>
    <row r="331" spans="1:10" x14ac:dyDescent="0.2">
      <c r="A331" s="127"/>
      <c r="B331" s="127"/>
      <c r="C331" s="127"/>
      <c r="D331" s="127"/>
      <c r="E331" s="128"/>
      <c r="F331" s="173"/>
      <c r="G331" s="231"/>
      <c r="H331" s="179"/>
      <c r="I331" s="335"/>
      <c r="J331" s="127"/>
    </row>
    <row r="332" spans="1:10" x14ac:dyDescent="0.2">
      <c r="A332" s="127"/>
      <c r="B332" s="127"/>
      <c r="C332" s="127"/>
      <c r="D332" s="127"/>
      <c r="E332" s="128"/>
      <c r="F332" s="173"/>
      <c r="G332" s="231"/>
      <c r="H332" s="179"/>
      <c r="I332" s="335"/>
      <c r="J332" s="127"/>
    </row>
    <row r="333" spans="1:10" x14ac:dyDescent="0.2">
      <c r="A333" s="127"/>
      <c r="B333" s="127"/>
      <c r="C333" s="127"/>
      <c r="D333" s="127"/>
      <c r="E333" s="128"/>
      <c r="F333" s="173"/>
      <c r="G333" s="231"/>
      <c r="H333" s="179"/>
      <c r="I333" s="335"/>
      <c r="J333" s="127"/>
    </row>
    <row r="334" spans="1:10" x14ac:dyDescent="0.2">
      <c r="A334" s="127"/>
      <c r="B334" s="127"/>
      <c r="C334" s="127"/>
      <c r="D334" s="127"/>
      <c r="E334" s="128"/>
      <c r="F334" s="173"/>
      <c r="G334" s="231"/>
      <c r="H334" s="179"/>
      <c r="I334" s="335"/>
      <c r="J334" s="127"/>
    </row>
    <row r="335" spans="1:10" x14ac:dyDescent="0.2">
      <c r="A335" s="127"/>
      <c r="B335" s="127"/>
      <c r="C335" s="127"/>
      <c r="D335" s="127"/>
      <c r="E335" s="128"/>
      <c r="F335" s="173"/>
      <c r="G335" s="231"/>
      <c r="H335" s="179"/>
      <c r="I335" s="335"/>
      <c r="J335" s="127"/>
    </row>
    <row r="336" spans="1:10" x14ac:dyDescent="0.2">
      <c r="A336" s="127"/>
      <c r="B336" s="127"/>
      <c r="C336" s="127"/>
      <c r="D336" s="127"/>
      <c r="E336" s="128"/>
      <c r="F336" s="173"/>
      <c r="G336" s="231"/>
      <c r="H336" s="179"/>
      <c r="I336" s="335"/>
      <c r="J336" s="127"/>
    </row>
    <row r="337" spans="1:10" x14ac:dyDescent="0.2">
      <c r="A337" s="127"/>
      <c r="B337" s="127"/>
      <c r="C337" s="127"/>
      <c r="D337" s="127"/>
      <c r="E337" s="128"/>
      <c r="F337" s="173"/>
      <c r="G337" s="231"/>
      <c r="H337" s="179"/>
      <c r="I337" s="335"/>
      <c r="J337" s="127"/>
    </row>
    <row r="338" spans="1:10" x14ac:dyDescent="0.2">
      <c r="A338" s="127"/>
      <c r="B338" s="127"/>
      <c r="C338" s="127"/>
      <c r="D338" s="127"/>
      <c r="E338" s="128"/>
      <c r="F338" s="173"/>
      <c r="G338" s="231"/>
      <c r="H338" s="179"/>
      <c r="I338" s="335"/>
      <c r="J338" s="127"/>
    </row>
    <row r="339" spans="1:10" x14ac:dyDescent="0.2">
      <c r="A339" s="127"/>
      <c r="B339" s="127"/>
      <c r="C339" s="127"/>
      <c r="D339" s="127"/>
      <c r="E339" s="128"/>
      <c r="F339" s="173"/>
      <c r="G339" s="231"/>
      <c r="H339" s="179"/>
      <c r="I339" s="335"/>
      <c r="J339" s="127"/>
    </row>
    <row r="340" spans="1:10" x14ac:dyDescent="0.2">
      <c r="A340" s="127"/>
      <c r="B340" s="127"/>
      <c r="C340" s="127"/>
      <c r="D340" s="127"/>
      <c r="E340" s="128"/>
      <c r="F340" s="173"/>
      <c r="G340" s="231"/>
      <c r="H340" s="179"/>
      <c r="I340" s="335"/>
      <c r="J340" s="127"/>
    </row>
    <row r="341" spans="1:10" x14ac:dyDescent="0.2">
      <c r="A341" s="127"/>
      <c r="B341" s="127"/>
      <c r="C341" s="127"/>
      <c r="D341" s="127"/>
      <c r="E341" s="128"/>
      <c r="F341" s="173"/>
      <c r="G341" s="231"/>
      <c r="H341" s="179"/>
      <c r="I341" s="335"/>
      <c r="J341" s="127"/>
    </row>
    <row r="342" spans="1:10" x14ac:dyDescent="0.2">
      <c r="A342" s="127"/>
      <c r="B342" s="127"/>
      <c r="C342" s="127"/>
      <c r="D342" s="127"/>
      <c r="E342" s="128"/>
      <c r="F342" s="173"/>
      <c r="G342" s="231"/>
      <c r="H342" s="179"/>
      <c r="I342" s="335"/>
      <c r="J342" s="127"/>
    </row>
    <row r="343" spans="1:10" x14ac:dyDescent="0.2">
      <c r="A343" s="127"/>
      <c r="B343" s="127"/>
      <c r="C343" s="127"/>
      <c r="D343" s="127"/>
      <c r="E343" s="128"/>
      <c r="F343" s="173"/>
      <c r="G343" s="231"/>
      <c r="H343" s="179"/>
      <c r="I343" s="335"/>
      <c r="J343" s="127"/>
    </row>
    <row r="344" spans="1:10" x14ac:dyDescent="0.2">
      <c r="A344" s="127"/>
      <c r="B344" s="127"/>
      <c r="C344" s="127"/>
      <c r="D344" s="127"/>
      <c r="E344" s="128"/>
      <c r="F344" s="173"/>
      <c r="G344" s="231"/>
      <c r="H344" s="179"/>
      <c r="I344" s="335"/>
      <c r="J344" s="127"/>
    </row>
    <row r="345" spans="1:10" x14ac:dyDescent="0.2">
      <c r="A345" s="127"/>
      <c r="B345" s="127"/>
      <c r="C345" s="127"/>
      <c r="D345" s="127"/>
      <c r="E345" s="128"/>
      <c r="F345" s="173"/>
      <c r="G345" s="231"/>
      <c r="H345" s="179"/>
      <c r="I345" s="335"/>
      <c r="J345" s="127"/>
    </row>
    <row r="346" spans="1:10" x14ac:dyDescent="0.2">
      <c r="A346" s="127"/>
      <c r="B346" s="127"/>
      <c r="C346" s="127"/>
      <c r="D346" s="127"/>
      <c r="E346" s="128"/>
      <c r="F346" s="173"/>
      <c r="G346" s="231"/>
      <c r="H346" s="179"/>
      <c r="I346" s="335"/>
      <c r="J346" s="127"/>
    </row>
    <row r="347" spans="1:10" x14ac:dyDescent="0.2">
      <c r="A347" s="127"/>
      <c r="B347" s="127"/>
      <c r="C347" s="127"/>
      <c r="D347" s="127"/>
      <c r="E347" s="128"/>
      <c r="F347" s="173"/>
      <c r="G347" s="231"/>
      <c r="H347" s="179"/>
      <c r="I347" s="335"/>
      <c r="J347" s="127"/>
    </row>
    <row r="348" spans="1:10" x14ac:dyDescent="0.2">
      <c r="A348" s="127"/>
      <c r="B348" s="127"/>
      <c r="C348" s="127"/>
      <c r="D348" s="127"/>
      <c r="E348" s="128"/>
      <c r="F348" s="173"/>
      <c r="G348" s="231"/>
      <c r="H348" s="179"/>
      <c r="I348" s="335"/>
      <c r="J348" s="127"/>
    </row>
    <row r="349" spans="1:10" x14ac:dyDescent="0.2">
      <c r="A349" s="127"/>
      <c r="B349" s="127"/>
      <c r="C349" s="127"/>
      <c r="D349" s="127"/>
      <c r="E349" s="128"/>
      <c r="F349" s="173"/>
      <c r="G349" s="231"/>
      <c r="H349" s="179"/>
      <c r="I349" s="335"/>
      <c r="J349" s="127"/>
    </row>
    <row r="350" spans="1:10" x14ac:dyDescent="0.2">
      <c r="A350" s="127"/>
      <c r="B350" s="127"/>
      <c r="C350" s="127"/>
      <c r="D350" s="127"/>
      <c r="E350" s="128"/>
      <c r="F350" s="173"/>
      <c r="G350" s="231"/>
      <c r="H350" s="179"/>
      <c r="I350" s="335"/>
      <c r="J350" s="127"/>
    </row>
    <row r="351" spans="1:10" x14ac:dyDescent="0.2">
      <c r="A351" s="127"/>
      <c r="B351" s="127"/>
      <c r="C351" s="127"/>
      <c r="D351" s="127"/>
      <c r="E351" s="128"/>
      <c r="F351" s="173"/>
      <c r="G351" s="231"/>
      <c r="H351" s="179"/>
      <c r="I351" s="335"/>
      <c r="J351" s="127"/>
    </row>
    <row r="352" spans="1:10" x14ac:dyDescent="0.2">
      <c r="A352" s="127"/>
      <c r="B352" s="127"/>
      <c r="C352" s="127"/>
      <c r="D352" s="127"/>
      <c r="E352" s="128"/>
      <c r="F352" s="173"/>
      <c r="G352" s="231"/>
      <c r="H352" s="179"/>
      <c r="I352" s="335"/>
      <c r="J352" s="127"/>
    </row>
    <row r="353" spans="1:10" x14ac:dyDescent="0.2">
      <c r="A353" s="127"/>
      <c r="B353" s="127"/>
      <c r="C353" s="127"/>
      <c r="D353" s="127"/>
      <c r="E353" s="128"/>
      <c r="F353" s="173"/>
      <c r="G353" s="231"/>
      <c r="H353" s="179"/>
      <c r="I353" s="335"/>
      <c r="J353" s="127"/>
    </row>
    <row r="354" spans="1:10" x14ac:dyDescent="0.2">
      <c r="A354" s="127"/>
      <c r="B354" s="127"/>
      <c r="C354" s="127"/>
      <c r="D354" s="127"/>
      <c r="E354" s="128"/>
      <c r="F354" s="173"/>
      <c r="G354" s="231"/>
      <c r="H354" s="179"/>
      <c r="I354" s="335"/>
      <c r="J354" s="127"/>
    </row>
    <row r="355" spans="1:10" x14ac:dyDescent="0.2">
      <c r="A355" s="127"/>
      <c r="B355" s="127"/>
      <c r="C355" s="127"/>
      <c r="D355" s="127"/>
      <c r="E355" s="128"/>
      <c r="F355" s="173"/>
      <c r="G355" s="231"/>
      <c r="H355" s="179"/>
      <c r="I355" s="335"/>
      <c r="J355" s="127"/>
    </row>
    <row r="356" spans="1:10" x14ac:dyDescent="0.2">
      <c r="A356" s="127"/>
      <c r="B356" s="127"/>
      <c r="C356" s="127"/>
      <c r="D356" s="127"/>
      <c r="E356" s="128"/>
      <c r="F356" s="173"/>
      <c r="G356" s="231"/>
      <c r="H356" s="179"/>
      <c r="I356" s="335"/>
      <c r="J356" s="127"/>
    </row>
    <row r="357" spans="1:10" x14ac:dyDescent="0.2">
      <c r="A357" s="127"/>
      <c r="B357" s="127"/>
      <c r="C357" s="127"/>
      <c r="D357" s="127"/>
      <c r="E357" s="128"/>
      <c r="F357" s="173"/>
      <c r="G357" s="231"/>
      <c r="H357" s="179"/>
      <c r="I357" s="335"/>
      <c r="J357" s="127"/>
    </row>
    <row r="358" spans="1:10" x14ac:dyDescent="0.2">
      <c r="A358" s="127"/>
      <c r="B358" s="127"/>
      <c r="C358" s="127"/>
      <c r="D358" s="127"/>
      <c r="E358" s="128"/>
      <c r="F358" s="173"/>
      <c r="G358" s="231"/>
      <c r="H358" s="179"/>
      <c r="I358" s="335"/>
      <c r="J358" s="127"/>
    </row>
    <row r="359" spans="1:10" x14ac:dyDescent="0.2">
      <c r="A359" s="127"/>
      <c r="B359" s="127"/>
      <c r="C359" s="127"/>
      <c r="D359" s="127"/>
      <c r="E359" s="128"/>
      <c r="F359" s="173"/>
      <c r="G359" s="231"/>
      <c r="H359" s="179"/>
      <c r="I359" s="335"/>
      <c r="J359" s="127"/>
    </row>
    <row r="360" spans="1:10" x14ac:dyDescent="0.2">
      <c r="A360" s="127"/>
      <c r="B360" s="127"/>
      <c r="C360" s="127"/>
      <c r="D360" s="127"/>
      <c r="E360" s="128"/>
      <c r="F360" s="173"/>
      <c r="G360" s="231"/>
      <c r="H360" s="179"/>
      <c r="I360" s="335"/>
      <c r="J360" s="127"/>
    </row>
    <row r="361" spans="1:10" x14ac:dyDescent="0.2">
      <c r="A361" s="127"/>
      <c r="B361" s="127"/>
      <c r="C361" s="127"/>
      <c r="D361" s="127"/>
      <c r="E361" s="128"/>
      <c r="F361" s="173"/>
      <c r="G361" s="231"/>
      <c r="H361" s="179"/>
      <c r="I361" s="335"/>
      <c r="J361" s="127"/>
    </row>
    <row r="362" spans="1:10" x14ac:dyDescent="0.2">
      <c r="A362" s="127"/>
      <c r="B362" s="127"/>
      <c r="C362" s="127"/>
      <c r="D362" s="127"/>
      <c r="E362" s="128"/>
      <c r="F362" s="173"/>
      <c r="G362" s="231"/>
      <c r="H362" s="179"/>
      <c r="I362" s="335"/>
      <c r="J362" s="127"/>
    </row>
    <row r="363" spans="1:10" x14ac:dyDescent="0.2">
      <c r="A363" s="127"/>
      <c r="B363" s="127"/>
      <c r="C363" s="127"/>
      <c r="D363" s="127"/>
      <c r="E363" s="128"/>
      <c r="F363" s="173"/>
      <c r="G363" s="231"/>
      <c r="H363" s="179"/>
      <c r="I363" s="335"/>
      <c r="J363" s="127"/>
    </row>
    <row r="364" spans="1:10" x14ac:dyDescent="0.2">
      <c r="A364" s="127"/>
      <c r="B364" s="127"/>
      <c r="C364" s="127"/>
      <c r="D364" s="127"/>
      <c r="E364" s="128"/>
      <c r="F364" s="173"/>
      <c r="G364" s="231"/>
      <c r="H364" s="179"/>
      <c r="I364" s="335"/>
      <c r="J364" s="127"/>
    </row>
    <row r="365" spans="1:10" x14ac:dyDescent="0.2">
      <c r="A365" s="127"/>
      <c r="B365" s="127"/>
      <c r="C365" s="127"/>
      <c r="D365" s="127"/>
      <c r="E365" s="128"/>
      <c r="F365" s="173"/>
      <c r="G365" s="231"/>
      <c r="H365" s="179"/>
      <c r="I365" s="335"/>
      <c r="J365" s="127"/>
    </row>
    <row r="366" spans="1:10" x14ac:dyDescent="0.2">
      <c r="A366" s="127"/>
      <c r="B366" s="127"/>
      <c r="C366" s="127"/>
      <c r="D366" s="127"/>
      <c r="E366" s="128"/>
      <c r="F366" s="173"/>
      <c r="G366" s="231"/>
      <c r="H366" s="179"/>
      <c r="I366" s="335"/>
      <c r="J366" s="127"/>
    </row>
    <row r="367" spans="1:10" x14ac:dyDescent="0.2">
      <c r="A367" s="127"/>
      <c r="B367" s="127"/>
      <c r="C367" s="127"/>
      <c r="D367" s="127"/>
      <c r="E367" s="128"/>
      <c r="F367" s="173"/>
      <c r="G367" s="231"/>
      <c r="H367" s="179"/>
      <c r="I367" s="335"/>
      <c r="J367" s="127"/>
    </row>
    <row r="368" spans="1:10" x14ac:dyDescent="0.2">
      <c r="A368" s="127"/>
      <c r="B368" s="127"/>
      <c r="C368" s="127"/>
      <c r="D368" s="127"/>
      <c r="E368" s="128"/>
      <c r="F368" s="173"/>
      <c r="G368" s="231"/>
      <c r="H368" s="179"/>
      <c r="I368" s="335"/>
      <c r="J368" s="127"/>
    </row>
    <row r="369" spans="1:10" x14ac:dyDescent="0.2">
      <c r="A369" s="127"/>
      <c r="B369" s="127"/>
      <c r="C369" s="127"/>
      <c r="D369" s="127"/>
      <c r="E369" s="128"/>
      <c r="F369" s="173"/>
      <c r="G369" s="231"/>
      <c r="H369" s="179"/>
      <c r="I369" s="335"/>
      <c r="J369" s="127"/>
    </row>
    <row r="370" spans="1:10" x14ac:dyDescent="0.2">
      <c r="A370" s="127"/>
      <c r="B370" s="127"/>
      <c r="C370" s="127"/>
      <c r="D370" s="127"/>
      <c r="E370" s="128"/>
      <c r="F370" s="173"/>
      <c r="G370" s="231"/>
      <c r="H370" s="179"/>
      <c r="I370" s="335"/>
      <c r="J370" s="127"/>
    </row>
    <row r="371" spans="1:10" x14ac:dyDescent="0.2">
      <c r="A371" s="127"/>
      <c r="B371" s="127"/>
      <c r="C371" s="127"/>
      <c r="D371" s="127"/>
      <c r="E371" s="128"/>
      <c r="F371" s="173"/>
      <c r="G371" s="231"/>
      <c r="H371" s="179"/>
      <c r="I371" s="335"/>
      <c r="J371" s="127"/>
    </row>
    <row r="372" spans="1:10" x14ac:dyDescent="0.2">
      <c r="A372" s="127"/>
      <c r="B372" s="127"/>
      <c r="C372" s="127"/>
      <c r="D372" s="127"/>
      <c r="E372" s="128"/>
      <c r="F372" s="173"/>
      <c r="G372" s="231"/>
      <c r="H372" s="179"/>
      <c r="I372" s="335"/>
      <c r="J372" s="127"/>
    </row>
    <row r="373" spans="1:10" x14ac:dyDescent="0.2">
      <c r="A373" s="127"/>
      <c r="B373" s="127"/>
      <c r="C373" s="127"/>
      <c r="D373" s="127"/>
      <c r="E373" s="128"/>
      <c r="F373" s="173"/>
      <c r="G373" s="231"/>
      <c r="H373" s="179"/>
      <c r="I373" s="335"/>
      <c r="J373" s="127"/>
    </row>
    <row r="374" spans="1:10" x14ac:dyDescent="0.2">
      <c r="A374" s="127"/>
      <c r="B374" s="127"/>
      <c r="C374" s="127"/>
      <c r="D374" s="127"/>
      <c r="E374" s="128"/>
      <c r="F374" s="173"/>
      <c r="G374" s="231"/>
      <c r="H374" s="179"/>
      <c r="I374" s="335"/>
      <c r="J374" s="127"/>
    </row>
    <row r="375" spans="1:10" x14ac:dyDescent="0.2">
      <c r="A375" s="127"/>
      <c r="B375" s="127"/>
      <c r="C375" s="127"/>
      <c r="D375" s="127"/>
      <c r="E375" s="128"/>
      <c r="F375" s="173"/>
      <c r="G375" s="231"/>
      <c r="H375" s="179"/>
      <c r="I375" s="335"/>
      <c r="J375" s="127"/>
    </row>
    <row r="376" spans="1:10" x14ac:dyDescent="0.2">
      <c r="A376" s="127"/>
      <c r="B376" s="127"/>
      <c r="C376" s="127"/>
      <c r="D376" s="127"/>
      <c r="E376" s="128"/>
      <c r="F376" s="173"/>
      <c r="G376" s="231"/>
      <c r="H376" s="179"/>
      <c r="I376" s="335"/>
      <c r="J376" s="127"/>
    </row>
    <row r="377" spans="1:10" x14ac:dyDescent="0.2">
      <c r="A377" s="127"/>
      <c r="B377" s="127"/>
      <c r="C377" s="127"/>
      <c r="D377" s="127"/>
      <c r="E377" s="128"/>
      <c r="F377" s="173"/>
      <c r="G377" s="231"/>
      <c r="H377" s="179"/>
      <c r="I377" s="335"/>
      <c r="J377" s="127"/>
    </row>
    <row r="378" spans="1:10" x14ac:dyDescent="0.2">
      <c r="A378" s="127"/>
      <c r="B378" s="127"/>
      <c r="C378" s="127"/>
      <c r="D378" s="127"/>
      <c r="E378" s="128"/>
      <c r="F378" s="173"/>
      <c r="G378" s="231"/>
      <c r="H378" s="179"/>
      <c r="I378" s="335"/>
      <c r="J378" s="127"/>
    </row>
    <row r="379" spans="1:10" x14ac:dyDescent="0.2">
      <c r="A379" s="127"/>
      <c r="B379" s="127"/>
      <c r="C379" s="127"/>
      <c r="D379" s="127"/>
      <c r="E379" s="128"/>
      <c r="F379" s="173"/>
      <c r="G379" s="231"/>
      <c r="H379" s="179"/>
      <c r="I379" s="335"/>
      <c r="J379" s="127"/>
    </row>
    <row r="380" spans="1:10" x14ac:dyDescent="0.2">
      <c r="A380" s="127"/>
      <c r="B380" s="127"/>
      <c r="C380" s="127"/>
      <c r="D380" s="127"/>
      <c r="E380" s="128"/>
      <c r="F380" s="173"/>
      <c r="G380" s="231"/>
      <c r="H380" s="179"/>
      <c r="I380" s="335"/>
      <c r="J380" s="127"/>
    </row>
    <row r="381" spans="1:10" x14ac:dyDescent="0.2">
      <c r="A381" s="127"/>
      <c r="B381" s="127"/>
      <c r="C381" s="127"/>
      <c r="D381" s="127"/>
      <c r="E381" s="128"/>
      <c r="F381" s="173"/>
      <c r="G381" s="231"/>
      <c r="H381" s="179"/>
      <c r="I381" s="335"/>
      <c r="J381" s="127"/>
    </row>
    <row r="382" spans="1:10" x14ac:dyDescent="0.2">
      <c r="A382" s="127"/>
      <c r="B382" s="127"/>
      <c r="C382" s="127"/>
      <c r="D382" s="127"/>
      <c r="E382" s="128"/>
      <c r="F382" s="173"/>
      <c r="G382" s="231"/>
      <c r="H382" s="179"/>
      <c r="I382" s="335"/>
      <c r="J382" s="127"/>
    </row>
    <row r="383" spans="1:10" x14ac:dyDescent="0.2">
      <c r="A383" s="127"/>
      <c r="B383" s="127"/>
      <c r="C383" s="127"/>
      <c r="D383" s="127"/>
      <c r="E383" s="128"/>
      <c r="F383" s="173"/>
      <c r="G383" s="231"/>
      <c r="H383" s="179"/>
      <c r="I383" s="335"/>
      <c r="J383" s="127"/>
    </row>
    <row r="384" spans="1:10" x14ac:dyDescent="0.2">
      <c r="A384" s="127"/>
      <c r="B384" s="127"/>
      <c r="C384" s="127"/>
      <c r="D384" s="127"/>
      <c r="E384" s="128"/>
      <c r="F384" s="173"/>
      <c r="G384" s="231"/>
      <c r="H384" s="179"/>
      <c r="I384" s="335"/>
      <c r="J384" s="127"/>
    </row>
    <row r="385" spans="1:10" x14ac:dyDescent="0.2">
      <c r="A385" s="127"/>
      <c r="B385" s="127"/>
      <c r="C385" s="127"/>
      <c r="D385" s="127"/>
      <c r="E385" s="128"/>
      <c r="F385" s="173"/>
      <c r="G385" s="231"/>
      <c r="H385" s="179"/>
      <c r="I385" s="335"/>
      <c r="J385" s="127"/>
    </row>
    <row r="386" spans="1:10" x14ac:dyDescent="0.2">
      <c r="A386" s="127"/>
      <c r="B386" s="127"/>
      <c r="C386" s="127"/>
      <c r="D386" s="127"/>
      <c r="E386" s="128"/>
      <c r="F386" s="173"/>
      <c r="G386" s="231"/>
      <c r="H386" s="179"/>
      <c r="I386" s="335"/>
      <c r="J386" s="127"/>
    </row>
    <row r="387" spans="1:10" x14ac:dyDescent="0.2">
      <c r="A387" s="127"/>
      <c r="B387" s="127"/>
      <c r="C387" s="127"/>
      <c r="D387" s="127"/>
      <c r="E387" s="128"/>
      <c r="F387" s="173"/>
      <c r="G387" s="231"/>
      <c r="H387" s="179"/>
      <c r="I387" s="335"/>
      <c r="J387" s="127"/>
    </row>
    <row r="388" spans="1:10" x14ac:dyDescent="0.2">
      <c r="A388" s="127"/>
      <c r="B388" s="127"/>
      <c r="C388" s="127"/>
      <c r="D388" s="127"/>
      <c r="E388" s="128"/>
      <c r="F388" s="173"/>
      <c r="G388" s="231"/>
      <c r="H388" s="179"/>
      <c r="I388" s="335"/>
      <c r="J388" s="127"/>
    </row>
    <row r="389" spans="1:10" x14ac:dyDescent="0.2">
      <c r="A389" s="127"/>
      <c r="B389" s="127"/>
      <c r="C389" s="127"/>
      <c r="D389" s="127"/>
      <c r="E389" s="128"/>
      <c r="F389" s="173"/>
      <c r="G389" s="231"/>
      <c r="H389" s="179"/>
      <c r="I389" s="335"/>
      <c r="J389" s="127"/>
    </row>
    <row r="390" spans="1:10" x14ac:dyDescent="0.2">
      <c r="A390" s="127"/>
      <c r="B390" s="127"/>
      <c r="C390" s="127"/>
      <c r="D390" s="127"/>
      <c r="E390" s="128"/>
      <c r="F390" s="173"/>
      <c r="G390" s="231"/>
      <c r="H390" s="179"/>
      <c r="I390" s="335"/>
      <c r="J390" s="127"/>
    </row>
    <row r="391" spans="1:10" x14ac:dyDescent="0.2">
      <c r="A391" s="127"/>
      <c r="B391" s="127"/>
      <c r="C391" s="127"/>
      <c r="D391" s="127"/>
      <c r="E391" s="128"/>
      <c r="F391" s="173"/>
      <c r="G391" s="231"/>
      <c r="H391" s="179"/>
      <c r="I391" s="335"/>
      <c r="J391" s="127"/>
    </row>
    <row r="392" spans="1:10" x14ac:dyDescent="0.2">
      <c r="A392" s="127"/>
      <c r="B392" s="127"/>
      <c r="C392" s="127"/>
      <c r="D392" s="127"/>
      <c r="E392" s="128"/>
      <c r="F392" s="173"/>
      <c r="G392" s="231"/>
      <c r="H392" s="179"/>
      <c r="I392" s="335"/>
      <c r="J392" s="127"/>
    </row>
    <row r="393" spans="1:10" x14ac:dyDescent="0.2">
      <c r="A393" s="127"/>
      <c r="B393" s="127"/>
      <c r="C393" s="127"/>
      <c r="D393" s="127"/>
      <c r="E393" s="128"/>
      <c r="F393" s="173"/>
      <c r="G393" s="231"/>
      <c r="H393" s="179"/>
      <c r="I393" s="335"/>
      <c r="J393" s="127"/>
    </row>
    <row r="394" spans="1:10" x14ac:dyDescent="0.2">
      <c r="A394" s="127"/>
      <c r="B394" s="127"/>
      <c r="C394" s="127"/>
      <c r="D394" s="127"/>
      <c r="E394" s="128"/>
      <c r="F394" s="173"/>
      <c r="G394" s="231"/>
      <c r="H394" s="179"/>
      <c r="I394" s="335"/>
      <c r="J394" s="127"/>
    </row>
    <row r="395" spans="1:10" x14ac:dyDescent="0.2">
      <c r="A395" s="127"/>
      <c r="B395" s="127"/>
      <c r="C395" s="127"/>
      <c r="D395" s="127"/>
      <c r="E395" s="128"/>
      <c r="F395" s="173"/>
      <c r="G395" s="231"/>
      <c r="H395" s="179"/>
      <c r="I395" s="335"/>
      <c r="J395" s="127"/>
    </row>
    <row r="396" spans="1:10" x14ac:dyDescent="0.2">
      <c r="A396" s="127"/>
      <c r="B396" s="127"/>
      <c r="C396" s="127"/>
      <c r="D396" s="127"/>
      <c r="E396" s="128"/>
      <c r="F396" s="173"/>
      <c r="G396" s="231"/>
      <c r="H396" s="179"/>
      <c r="I396" s="335"/>
      <c r="J396" s="127"/>
    </row>
    <row r="397" spans="1:10" x14ac:dyDescent="0.2">
      <c r="A397" s="127"/>
      <c r="B397" s="127"/>
      <c r="C397" s="127"/>
      <c r="D397" s="127"/>
      <c r="E397" s="128"/>
      <c r="F397" s="173"/>
      <c r="G397" s="231"/>
      <c r="H397" s="179"/>
      <c r="I397" s="335"/>
      <c r="J397" s="127"/>
    </row>
    <row r="398" spans="1:10" x14ac:dyDescent="0.2">
      <c r="A398" s="127"/>
      <c r="B398" s="127"/>
      <c r="C398" s="127"/>
      <c r="D398" s="127"/>
      <c r="E398" s="128"/>
      <c r="F398" s="173"/>
      <c r="G398" s="231"/>
      <c r="H398" s="179"/>
      <c r="I398" s="335"/>
      <c r="J398" s="127"/>
    </row>
    <row r="399" spans="1:10" x14ac:dyDescent="0.2">
      <c r="A399" s="127"/>
      <c r="B399" s="127"/>
      <c r="C399" s="127"/>
      <c r="D399" s="127"/>
      <c r="E399" s="128"/>
      <c r="F399" s="173"/>
      <c r="G399" s="231"/>
      <c r="H399" s="179"/>
      <c r="I399" s="335"/>
      <c r="J399" s="127"/>
    </row>
    <row r="400" spans="1:10" x14ac:dyDescent="0.2">
      <c r="A400" s="127"/>
      <c r="B400" s="127"/>
      <c r="C400" s="127"/>
      <c r="D400" s="127"/>
      <c r="E400" s="128"/>
      <c r="F400" s="173"/>
      <c r="G400" s="231"/>
      <c r="H400" s="179"/>
      <c r="I400" s="335"/>
      <c r="J400" s="127"/>
    </row>
    <row r="401" spans="1:10" x14ac:dyDescent="0.2">
      <c r="A401" s="127"/>
      <c r="B401" s="127"/>
      <c r="C401" s="127"/>
      <c r="D401" s="127"/>
      <c r="E401" s="128"/>
      <c r="F401" s="173"/>
      <c r="G401" s="231"/>
      <c r="H401" s="179"/>
      <c r="I401" s="335"/>
      <c r="J401" s="127"/>
    </row>
    <row r="402" spans="1:10" x14ac:dyDescent="0.2">
      <c r="A402" s="127"/>
      <c r="B402" s="127"/>
      <c r="C402" s="127"/>
      <c r="D402" s="127"/>
      <c r="E402" s="128"/>
      <c r="F402" s="173"/>
      <c r="G402" s="231"/>
      <c r="H402" s="179"/>
      <c r="I402" s="335"/>
      <c r="J402" s="127"/>
    </row>
    <row r="403" spans="1:10" x14ac:dyDescent="0.2">
      <c r="A403" s="127"/>
      <c r="B403" s="127"/>
      <c r="C403" s="127"/>
      <c r="D403" s="127"/>
      <c r="E403" s="128"/>
      <c r="F403" s="173"/>
      <c r="G403" s="231"/>
      <c r="H403" s="179"/>
      <c r="I403" s="335"/>
      <c r="J403" s="127"/>
    </row>
    <row r="404" spans="1:10" x14ac:dyDescent="0.2">
      <c r="A404" s="127"/>
      <c r="B404" s="127"/>
      <c r="C404" s="127"/>
      <c r="D404" s="127"/>
      <c r="E404" s="128"/>
      <c r="F404" s="173"/>
      <c r="G404" s="231"/>
      <c r="H404" s="179"/>
      <c r="I404" s="335"/>
      <c r="J404" s="127"/>
    </row>
    <row r="405" spans="1:10" x14ac:dyDescent="0.2">
      <c r="A405" s="127"/>
      <c r="B405" s="127"/>
      <c r="C405" s="127"/>
      <c r="D405" s="127"/>
      <c r="E405" s="128"/>
      <c r="F405" s="173"/>
      <c r="G405" s="231"/>
      <c r="H405" s="179"/>
      <c r="I405" s="335"/>
      <c r="J405" s="127"/>
    </row>
    <row r="406" spans="1:10" x14ac:dyDescent="0.2">
      <c r="A406" s="127"/>
      <c r="B406" s="127"/>
      <c r="C406" s="127"/>
      <c r="D406" s="127"/>
      <c r="E406" s="128"/>
      <c r="F406" s="173"/>
      <c r="G406" s="231"/>
      <c r="H406" s="179"/>
      <c r="I406" s="335"/>
      <c r="J406" s="127"/>
    </row>
    <row r="407" spans="1:10" x14ac:dyDescent="0.2">
      <c r="A407" s="127"/>
      <c r="B407" s="127"/>
      <c r="C407" s="127"/>
      <c r="D407" s="127"/>
      <c r="E407" s="128"/>
      <c r="F407" s="173"/>
      <c r="G407" s="231"/>
      <c r="H407" s="179"/>
      <c r="I407" s="335"/>
      <c r="J407" s="127"/>
    </row>
    <row r="408" spans="1:10" x14ac:dyDescent="0.2">
      <c r="A408" s="127"/>
      <c r="B408" s="127"/>
      <c r="C408" s="127"/>
      <c r="D408" s="127"/>
      <c r="E408" s="128"/>
      <c r="F408" s="173"/>
      <c r="G408" s="231"/>
      <c r="H408" s="179"/>
      <c r="I408" s="335"/>
      <c r="J408" s="127"/>
    </row>
    <row r="409" spans="1:10" x14ac:dyDescent="0.2">
      <c r="A409" s="127"/>
      <c r="B409" s="127"/>
      <c r="C409" s="127"/>
      <c r="D409" s="127"/>
      <c r="E409" s="128"/>
      <c r="F409" s="173"/>
      <c r="G409" s="231"/>
      <c r="H409" s="179"/>
      <c r="I409" s="335"/>
      <c r="J409" s="127"/>
    </row>
    <row r="410" spans="1:10" x14ac:dyDescent="0.2">
      <c r="A410" s="127"/>
      <c r="B410" s="127"/>
      <c r="C410" s="127"/>
      <c r="D410" s="127"/>
      <c r="E410" s="128"/>
      <c r="F410" s="173"/>
      <c r="G410" s="231"/>
      <c r="H410" s="179"/>
      <c r="I410" s="335"/>
      <c r="J410" s="127"/>
    </row>
    <row r="411" spans="1:10" x14ac:dyDescent="0.2">
      <c r="A411" s="127"/>
      <c r="B411" s="127"/>
      <c r="C411" s="127"/>
      <c r="D411" s="127"/>
      <c r="E411" s="128"/>
      <c r="F411" s="173"/>
      <c r="G411" s="231"/>
      <c r="H411" s="179"/>
      <c r="I411" s="335"/>
      <c r="J411" s="127"/>
    </row>
    <row r="412" spans="1:10" x14ac:dyDescent="0.2">
      <c r="A412" s="127"/>
      <c r="B412" s="127"/>
      <c r="C412" s="127"/>
      <c r="D412" s="127"/>
      <c r="E412" s="128"/>
      <c r="F412" s="173"/>
      <c r="G412" s="231"/>
      <c r="H412" s="179"/>
      <c r="I412" s="335"/>
      <c r="J412" s="127"/>
    </row>
    <row r="413" spans="1:10" x14ac:dyDescent="0.2">
      <c r="A413" s="127"/>
      <c r="B413" s="127"/>
      <c r="C413" s="127"/>
      <c r="D413" s="127"/>
      <c r="E413" s="128"/>
      <c r="F413" s="173"/>
      <c r="G413" s="231"/>
      <c r="H413" s="179"/>
      <c r="I413" s="335"/>
      <c r="J413" s="127"/>
    </row>
    <row r="414" spans="1:10" x14ac:dyDescent="0.2">
      <c r="A414" s="127"/>
      <c r="B414" s="127"/>
      <c r="C414" s="127"/>
      <c r="D414" s="127"/>
      <c r="E414" s="128"/>
      <c r="F414" s="173"/>
      <c r="G414" s="231"/>
      <c r="H414" s="179"/>
      <c r="I414" s="335"/>
      <c r="J414" s="127"/>
    </row>
    <row r="415" spans="1:10" x14ac:dyDescent="0.2">
      <c r="A415" s="127"/>
      <c r="B415" s="127"/>
      <c r="C415" s="127"/>
      <c r="D415" s="127"/>
      <c r="E415" s="128"/>
      <c r="F415" s="173"/>
      <c r="G415" s="231"/>
      <c r="H415" s="179"/>
      <c r="I415" s="335"/>
      <c r="J415" s="127"/>
    </row>
    <row r="416" spans="1:10" x14ac:dyDescent="0.2">
      <c r="A416" s="127"/>
      <c r="B416" s="127"/>
      <c r="C416" s="127"/>
      <c r="D416" s="127"/>
      <c r="E416" s="128"/>
      <c r="F416" s="173"/>
      <c r="G416" s="231"/>
      <c r="H416" s="179"/>
      <c r="I416" s="335"/>
      <c r="J416" s="127"/>
    </row>
    <row r="417" spans="1:10" x14ac:dyDescent="0.2">
      <c r="A417" s="127"/>
      <c r="B417" s="127"/>
      <c r="C417" s="127"/>
      <c r="D417" s="127"/>
      <c r="E417" s="128"/>
      <c r="F417" s="173"/>
      <c r="G417" s="231"/>
      <c r="H417" s="179"/>
      <c r="I417" s="335"/>
      <c r="J417" s="127"/>
    </row>
    <row r="418" spans="1:10" x14ac:dyDescent="0.2">
      <c r="A418" s="127"/>
      <c r="B418" s="127"/>
      <c r="C418" s="127"/>
      <c r="D418" s="127"/>
      <c r="E418" s="128"/>
      <c r="F418" s="173"/>
      <c r="G418" s="231"/>
      <c r="H418" s="179"/>
      <c r="I418" s="335"/>
      <c r="J418" s="127"/>
    </row>
    <row r="419" spans="1:10" x14ac:dyDescent="0.2">
      <c r="A419" s="127"/>
      <c r="B419" s="127"/>
      <c r="C419" s="127"/>
      <c r="D419" s="127"/>
      <c r="E419" s="128"/>
      <c r="F419" s="173"/>
      <c r="G419" s="231"/>
      <c r="H419" s="179"/>
      <c r="I419" s="335"/>
      <c r="J419" s="127"/>
    </row>
    <row r="420" spans="1:10" x14ac:dyDescent="0.2">
      <c r="A420" s="127"/>
      <c r="B420" s="127"/>
      <c r="C420" s="127"/>
      <c r="D420" s="127"/>
      <c r="E420" s="128"/>
      <c r="F420" s="173"/>
      <c r="G420" s="231"/>
      <c r="H420" s="179"/>
      <c r="I420" s="335"/>
      <c r="J420" s="127"/>
    </row>
    <row r="421" spans="1:10" x14ac:dyDescent="0.2">
      <c r="A421" s="127"/>
      <c r="B421" s="127"/>
      <c r="C421" s="127"/>
      <c r="D421" s="127"/>
      <c r="E421" s="128"/>
      <c r="F421" s="173"/>
      <c r="G421" s="231"/>
      <c r="H421" s="179"/>
      <c r="I421" s="335"/>
      <c r="J421" s="127"/>
    </row>
    <row r="422" spans="1:10" x14ac:dyDescent="0.2">
      <c r="A422" s="127"/>
      <c r="B422" s="127"/>
      <c r="C422" s="127"/>
      <c r="D422" s="127"/>
      <c r="E422" s="128"/>
      <c r="F422" s="173"/>
      <c r="G422" s="231"/>
      <c r="H422" s="179"/>
      <c r="I422" s="335"/>
      <c r="J422" s="127"/>
    </row>
    <row r="423" spans="1:10" x14ac:dyDescent="0.2">
      <c r="A423" s="127"/>
      <c r="B423" s="127"/>
      <c r="C423" s="127"/>
      <c r="D423" s="127"/>
      <c r="E423" s="128"/>
      <c r="F423" s="173"/>
      <c r="G423" s="231"/>
      <c r="H423" s="179"/>
      <c r="I423" s="335"/>
      <c r="J423" s="127"/>
    </row>
    <row r="424" spans="1:10" x14ac:dyDescent="0.2">
      <c r="A424" s="127"/>
      <c r="B424" s="127"/>
      <c r="C424" s="127"/>
      <c r="D424" s="127"/>
      <c r="E424" s="128"/>
      <c r="F424" s="173"/>
      <c r="G424" s="231"/>
      <c r="H424" s="179"/>
      <c r="I424" s="335"/>
      <c r="J424" s="127"/>
    </row>
    <row r="425" spans="1:10" x14ac:dyDescent="0.2">
      <c r="A425" s="127"/>
      <c r="B425" s="127"/>
      <c r="C425" s="127"/>
      <c r="D425" s="127"/>
      <c r="E425" s="128"/>
      <c r="F425" s="173"/>
      <c r="G425" s="231"/>
      <c r="H425" s="179"/>
      <c r="I425" s="335"/>
      <c r="J425" s="127"/>
    </row>
    <row r="426" spans="1:10" x14ac:dyDescent="0.2">
      <c r="A426" s="127"/>
      <c r="B426" s="127"/>
      <c r="C426" s="127"/>
      <c r="D426" s="127"/>
      <c r="E426" s="128"/>
      <c r="F426" s="173"/>
      <c r="G426" s="231"/>
      <c r="H426" s="179"/>
      <c r="I426" s="335"/>
      <c r="J426" s="127"/>
    </row>
    <row r="427" spans="1:10" x14ac:dyDescent="0.2">
      <c r="A427" s="127"/>
      <c r="B427" s="127"/>
      <c r="C427" s="127"/>
      <c r="D427" s="127"/>
      <c r="E427" s="128"/>
      <c r="F427" s="173"/>
      <c r="G427" s="231"/>
      <c r="H427" s="179"/>
      <c r="I427" s="335"/>
      <c r="J427" s="127"/>
    </row>
    <row r="428" spans="1:10" x14ac:dyDescent="0.2">
      <c r="A428" s="127"/>
      <c r="B428" s="127"/>
      <c r="C428" s="127"/>
      <c r="D428" s="127"/>
      <c r="E428" s="128"/>
      <c r="F428" s="173"/>
      <c r="G428" s="231"/>
      <c r="H428" s="179"/>
      <c r="I428" s="335"/>
      <c r="J428" s="127"/>
    </row>
    <row r="429" spans="1:10" x14ac:dyDescent="0.2">
      <c r="A429" s="127"/>
      <c r="B429" s="127"/>
      <c r="C429" s="127"/>
      <c r="D429" s="127"/>
      <c r="E429" s="128"/>
      <c r="F429" s="173"/>
      <c r="G429" s="231"/>
      <c r="H429" s="179"/>
      <c r="I429" s="335"/>
      <c r="J429" s="127"/>
    </row>
    <row r="430" spans="1:10" x14ac:dyDescent="0.2">
      <c r="A430" s="127"/>
      <c r="B430" s="127"/>
      <c r="C430" s="127"/>
      <c r="D430" s="127"/>
      <c r="E430" s="128"/>
      <c r="F430" s="173"/>
      <c r="G430" s="231"/>
      <c r="H430" s="179"/>
      <c r="I430" s="335"/>
      <c r="J430" s="127"/>
    </row>
    <row r="431" spans="1:10" x14ac:dyDescent="0.2">
      <c r="A431" s="127"/>
      <c r="B431" s="127"/>
      <c r="C431" s="127"/>
      <c r="D431" s="127"/>
      <c r="E431" s="128"/>
      <c r="F431" s="173"/>
      <c r="G431" s="231"/>
      <c r="H431" s="179"/>
      <c r="I431" s="335"/>
      <c r="J431" s="127"/>
    </row>
    <row r="432" spans="1:10" x14ac:dyDescent="0.2">
      <c r="A432" s="127"/>
      <c r="B432" s="127"/>
      <c r="C432" s="127"/>
      <c r="D432" s="127"/>
      <c r="E432" s="128"/>
      <c r="F432" s="173"/>
      <c r="G432" s="231"/>
      <c r="H432" s="179"/>
      <c r="I432" s="335"/>
      <c r="J432" s="127"/>
    </row>
    <row r="433" spans="1:10" x14ac:dyDescent="0.2">
      <c r="A433" s="127"/>
      <c r="B433" s="127"/>
      <c r="C433" s="127"/>
      <c r="D433" s="127"/>
      <c r="E433" s="128"/>
      <c r="F433" s="173"/>
      <c r="G433" s="231"/>
      <c r="H433" s="179"/>
      <c r="I433" s="335"/>
      <c r="J433" s="127"/>
    </row>
    <row r="434" spans="1:10" x14ac:dyDescent="0.2">
      <c r="A434" s="127"/>
      <c r="B434" s="127"/>
      <c r="C434" s="127"/>
      <c r="D434" s="127"/>
      <c r="E434" s="128"/>
      <c r="F434" s="173"/>
      <c r="G434" s="231"/>
      <c r="H434" s="179"/>
      <c r="I434" s="335"/>
      <c r="J434" s="127"/>
    </row>
    <row r="435" spans="1:10" x14ac:dyDescent="0.2">
      <c r="A435" s="127"/>
      <c r="B435" s="127"/>
      <c r="C435" s="127"/>
      <c r="D435" s="127"/>
      <c r="E435" s="128"/>
      <c r="F435" s="173"/>
      <c r="G435" s="231"/>
      <c r="H435" s="179"/>
      <c r="I435" s="335"/>
      <c r="J435" s="127"/>
    </row>
    <row r="436" spans="1:10" x14ac:dyDescent="0.2">
      <c r="A436" s="127"/>
      <c r="B436" s="127"/>
      <c r="C436" s="127"/>
      <c r="D436" s="127"/>
      <c r="E436" s="128"/>
      <c r="F436" s="173"/>
      <c r="G436" s="231"/>
      <c r="H436" s="179"/>
      <c r="I436" s="335"/>
      <c r="J436" s="127"/>
    </row>
    <row r="437" spans="1:10" x14ac:dyDescent="0.2">
      <c r="A437" s="127"/>
      <c r="B437" s="127"/>
      <c r="C437" s="127"/>
      <c r="D437" s="127"/>
      <c r="E437" s="128"/>
      <c r="F437" s="173"/>
      <c r="G437" s="231"/>
      <c r="H437" s="179"/>
      <c r="I437" s="335"/>
      <c r="J437" s="127"/>
    </row>
    <row r="438" spans="1:10" x14ac:dyDescent="0.2">
      <c r="A438" s="127"/>
      <c r="B438" s="127"/>
      <c r="C438" s="127"/>
      <c r="D438" s="127"/>
      <c r="E438" s="128"/>
      <c r="F438" s="173"/>
      <c r="G438" s="231"/>
      <c r="H438" s="179"/>
      <c r="I438" s="335"/>
      <c r="J438" s="127"/>
    </row>
    <row r="439" spans="1:10" x14ac:dyDescent="0.2">
      <c r="A439" s="127"/>
      <c r="B439" s="127"/>
      <c r="C439" s="127"/>
      <c r="D439" s="127"/>
      <c r="E439" s="128"/>
      <c r="F439" s="173"/>
      <c r="G439" s="231"/>
      <c r="H439" s="179"/>
      <c r="I439" s="335"/>
      <c r="J439" s="127"/>
    </row>
    <row r="440" spans="1:10" x14ac:dyDescent="0.2">
      <c r="A440" s="127"/>
      <c r="B440" s="127"/>
      <c r="C440" s="127"/>
      <c r="D440" s="127"/>
      <c r="E440" s="128"/>
      <c r="F440" s="173"/>
      <c r="G440" s="231"/>
      <c r="H440" s="179"/>
      <c r="I440" s="335"/>
      <c r="J440" s="127"/>
    </row>
    <row r="441" spans="1:10" x14ac:dyDescent="0.2">
      <c r="A441" s="127"/>
      <c r="B441" s="127"/>
      <c r="C441" s="127"/>
      <c r="D441" s="127"/>
      <c r="E441" s="128"/>
      <c r="F441" s="173"/>
      <c r="G441" s="231"/>
      <c r="H441" s="179"/>
      <c r="I441" s="335"/>
      <c r="J441" s="127"/>
    </row>
    <row r="442" spans="1:10" x14ac:dyDescent="0.2">
      <c r="A442" s="127"/>
      <c r="B442" s="127"/>
      <c r="C442" s="127"/>
      <c r="D442" s="127"/>
      <c r="E442" s="128"/>
      <c r="F442" s="173"/>
      <c r="G442" s="231"/>
      <c r="H442" s="179"/>
      <c r="I442" s="335"/>
      <c r="J442" s="127"/>
    </row>
    <row r="443" spans="1:10" x14ac:dyDescent="0.2">
      <c r="A443" s="127"/>
      <c r="B443" s="127"/>
      <c r="C443" s="127"/>
      <c r="D443" s="127"/>
      <c r="E443" s="128"/>
      <c r="F443" s="173"/>
      <c r="G443" s="231"/>
      <c r="H443" s="179"/>
      <c r="I443" s="335"/>
      <c r="J443" s="127"/>
    </row>
    <row r="444" spans="1:10" x14ac:dyDescent="0.2">
      <c r="A444" s="127"/>
      <c r="B444" s="127"/>
      <c r="C444" s="127"/>
      <c r="D444" s="127"/>
      <c r="E444" s="128"/>
      <c r="F444" s="173"/>
      <c r="G444" s="231"/>
      <c r="H444" s="179"/>
      <c r="I444" s="335"/>
      <c r="J444" s="127"/>
    </row>
    <row r="445" spans="1:10" x14ac:dyDescent="0.2">
      <c r="A445" s="127"/>
      <c r="B445" s="127"/>
      <c r="C445" s="127"/>
      <c r="D445" s="127"/>
      <c r="E445" s="128"/>
      <c r="F445" s="173"/>
      <c r="G445" s="231"/>
      <c r="H445" s="179"/>
      <c r="I445" s="335"/>
      <c r="J445" s="127"/>
    </row>
    <row r="446" spans="1:10" x14ac:dyDescent="0.2">
      <c r="A446" s="127"/>
      <c r="B446" s="127"/>
      <c r="C446" s="127"/>
      <c r="D446" s="127"/>
      <c r="E446" s="128"/>
      <c r="F446" s="173"/>
      <c r="G446" s="231"/>
      <c r="H446" s="179"/>
      <c r="I446" s="335"/>
      <c r="J446" s="127"/>
    </row>
    <row r="447" spans="1:10" x14ac:dyDescent="0.2">
      <c r="A447" s="127"/>
      <c r="B447" s="127"/>
      <c r="C447" s="127"/>
      <c r="D447" s="127"/>
      <c r="E447" s="128"/>
      <c r="F447" s="173"/>
      <c r="G447" s="231"/>
      <c r="H447" s="179"/>
      <c r="I447" s="335"/>
      <c r="J447" s="127"/>
    </row>
    <row r="448" spans="1:10" x14ac:dyDescent="0.2">
      <c r="A448" s="127"/>
      <c r="B448" s="127"/>
      <c r="C448" s="127"/>
      <c r="D448" s="127"/>
      <c r="E448" s="128"/>
      <c r="F448" s="173"/>
      <c r="G448" s="231"/>
      <c r="H448" s="179"/>
      <c r="I448" s="335"/>
      <c r="J448" s="127"/>
    </row>
    <row r="449" spans="1:10" x14ac:dyDescent="0.2">
      <c r="A449" s="127"/>
      <c r="B449" s="127"/>
      <c r="C449" s="127"/>
      <c r="D449" s="127"/>
      <c r="E449" s="128"/>
      <c r="F449" s="173"/>
      <c r="G449" s="231"/>
      <c r="H449" s="179"/>
      <c r="I449" s="335"/>
      <c r="J449" s="127"/>
    </row>
    <row r="450" spans="1:10" x14ac:dyDescent="0.2">
      <c r="A450" s="127"/>
      <c r="B450" s="127"/>
      <c r="C450" s="127"/>
      <c r="D450" s="127"/>
      <c r="E450" s="128"/>
      <c r="F450" s="173"/>
      <c r="G450" s="231"/>
      <c r="H450" s="179"/>
      <c r="I450" s="335"/>
      <c r="J450" s="127"/>
    </row>
    <row r="451" spans="1:10" x14ac:dyDescent="0.2">
      <c r="A451" s="127"/>
      <c r="B451" s="127"/>
      <c r="C451" s="127"/>
      <c r="D451" s="127"/>
      <c r="E451" s="128"/>
      <c r="F451" s="173"/>
      <c r="G451" s="231"/>
      <c r="H451" s="179"/>
      <c r="I451" s="335"/>
      <c r="J451" s="127"/>
    </row>
    <row r="452" spans="1:10" x14ac:dyDescent="0.2">
      <c r="A452" s="127"/>
      <c r="B452" s="127"/>
      <c r="C452" s="127"/>
      <c r="D452" s="127"/>
      <c r="E452" s="128"/>
      <c r="F452" s="173"/>
      <c r="G452" s="231"/>
      <c r="H452" s="179"/>
      <c r="I452" s="335"/>
      <c r="J452" s="127"/>
    </row>
    <row r="453" spans="1:10" x14ac:dyDescent="0.2">
      <c r="A453" s="127"/>
      <c r="B453" s="127"/>
      <c r="C453" s="127"/>
      <c r="D453" s="127"/>
      <c r="E453" s="128"/>
      <c r="F453" s="173"/>
      <c r="G453" s="231"/>
      <c r="H453" s="179"/>
      <c r="I453" s="335"/>
      <c r="J453" s="127"/>
    </row>
    <row r="454" spans="1:10" x14ac:dyDescent="0.2">
      <c r="A454" s="127"/>
      <c r="B454" s="127"/>
      <c r="C454" s="127"/>
      <c r="D454" s="127"/>
      <c r="E454" s="128"/>
      <c r="F454" s="173"/>
      <c r="G454" s="231"/>
      <c r="H454" s="179"/>
      <c r="I454" s="335"/>
      <c r="J454" s="127"/>
    </row>
    <row r="455" spans="1:10" x14ac:dyDescent="0.2">
      <c r="A455" s="127"/>
      <c r="B455" s="127"/>
      <c r="C455" s="127"/>
      <c r="D455" s="127"/>
      <c r="E455" s="128"/>
      <c r="F455" s="173"/>
      <c r="G455" s="231"/>
      <c r="H455" s="179"/>
      <c r="I455" s="335"/>
      <c r="J455" s="127"/>
    </row>
    <row r="456" spans="1:10" x14ac:dyDescent="0.2">
      <c r="A456" s="127"/>
      <c r="B456" s="127"/>
      <c r="C456" s="127"/>
      <c r="D456" s="127"/>
      <c r="E456" s="128"/>
      <c r="F456" s="173"/>
      <c r="G456" s="231"/>
      <c r="H456" s="179"/>
      <c r="I456" s="335"/>
      <c r="J456" s="127"/>
    </row>
    <row r="457" spans="1:10" x14ac:dyDescent="0.2">
      <c r="A457" s="127"/>
      <c r="B457" s="127"/>
      <c r="C457" s="127"/>
      <c r="D457" s="127"/>
      <c r="E457" s="128"/>
      <c r="F457" s="173"/>
      <c r="G457" s="231"/>
      <c r="H457" s="179"/>
      <c r="I457" s="335"/>
      <c r="J457" s="127"/>
    </row>
    <row r="458" spans="1:10" x14ac:dyDescent="0.2">
      <c r="A458" s="127"/>
      <c r="B458" s="127"/>
      <c r="C458" s="127"/>
      <c r="D458" s="127"/>
      <c r="E458" s="128"/>
      <c r="F458" s="173"/>
      <c r="G458" s="231"/>
      <c r="H458" s="179"/>
      <c r="I458" s="335"/>
      <c r="J458" s="127"/>
    </row>
    <row r="459" spans="1:10" x14ac:dyDescent="0.2">
      <c r="A459" s="127"/>
      <c r="B459" s="127"/>
      <c r="C459" s="127"/>
      <c r="D459" s="127"/>
      <c r="E459" s="128"/>
      <c r="F459" s="173"/>
      <c r="G459" s="231"/>
      <c r="H459" s="179"/>
      <c r="I459" s="335"/>
      <c r="J459" s="127"/>
    </row>
    <row r="460" spans="1:10" x14ac:dyDescent="0.2">
      <c r="A460" s="127"/>
      <c r="B460" s="127"/>
      <c r="C460" s="127"/>
      <c r="D460" s="127"/>
      <c r="E460" s="128"/>
      <c r="F460" s="173"/>
      <c r="G460" s="231"/>
      <c r="H460" s="179"/>
      <c r="I460" s="335"/>
      <c r="J460" s="127"/>
    </row>
    <row r="461" spans="1:10" x14ac:dyDescent="0.2">
      <c r="A461" s="127"/>
      <c r="B461" s="127"/>
      <c r="C461" s="127"/>
      <c r="D461" s="127"/>
      <c r="E461" s="128"/>
      <c r="F461" s="173"/>
      <c r="G461" s="231"/>
      <c r="H461" s="179"/>
      <c r="I461" s="335"/>
      <c r="J461" s="127"/>
    </row>
    <row r="462" spans="1:10" x14ac:dyDescent="0.2">
      <c r="A462" s="127"/>
      <c r="B462" s="127"/>
      <c r="C462" s="127"/>
      <c r="D462" s="127"/>
      <c r="E462" s="128"/>
      <c r="F462" s="173"/>
      <c r="G462" s="231"/>
      <c r="H462" s="179"/>
      <c r="I462" s="335"/>
      <c r="J462" s="127"/>
    </row>
    <row r="463" spans="1:10" x14ac:dyDescent="0.2">
      <c r="A463" s="127"/>
      <c r="B463" s="127"/>
      <c r="C463" s="127"/>
      <c r="D463" s="127"/>
      <c r="E463" s="128"/>
      <c r="F463" s="173"/>
      <c r="G463" s="231"/>
      <c r="H463" s="179"/>
      <c r="I463" s="335"/>
      <c r="J463" s="127"/>
    </row>
    <row r="464" spans="1:10" x14ac:dyDescent="0.2">
      <c r="A464" s="127"/>
      <c r="B464" s="127"/>
      <c r="C464" s="127"/>
      <c r="D464" s="127"/>
      <c r="E464" s="128"/>
      <c r="F464" s="173"/>
      <c r="G464" s="231"/>
      <c r="H464" s="179"/>
      <c r="I464" s="335"/>
      <c r="J464" s="127"/>
    </row>
    <row r="465" spans="1:10" x14ac:dyDescent="0.2">
      <c r="A465" s="127"/>
      <c r="B465" s="127"/>
      <c r="C465" s="127"/>
      <c r="D465" s="127"/>
      <c r="E465" s="128"/>
      <c r="F465" s="173"/>
      <c r="G465" s="231"/>
      <c r="H465" s="179"/>
      <c r="I465" s="335"/>
      <c r="J465" s="127"/>
    </row>
    <row r="466" spans="1:10" x14ac:dyDescent="0.2">
      <c r="A466" s="127"/>
      <c r="B466" s="127"/>
      <c r="C466" s="127"/>
      <c r="D466" s="127"/>
      <c r="E466" s="128"/>
      <c r="F466" s="173"/>
      <c r="G466" s="231"/>
      <c r="H466" s="179"/>
      <c r="I466" s="335"/>
      <c r="J466" s="127"/>
    </row>
    <row r="467" spans="1:10" x14ac:dyDescent="0.2">
      <c r="A467" s="127"/>
      <c r="B467" s="127"/>
      <c r="C467" s="127"/>
      <c r="D467" s="127"/>
      <c r="E467" s="128"/>
      <c r="F467" s="173"/>
      <c r="G467" s="231"/>
      <c r="H467" s="179"/>
      <c r="I467" s="335"/>
      <c r="J467" s="127"/>
    </row>
    <row r="468" spans="1:10" x14ac:dyDescent="0.2">
      <c r="A468" s="127"/>
      <c r="B468" s="127"/>
      <c r="C468" s="127"/>
      <c r="D468" s="127"/>
      <c r="E468" s="128"/>
      <c r="F468" s="173"/>
      <c r="G468" s="231"/>
      <c r="H468" s="179"/>
      <c r="I468" s="335"/>
      <c r="J468" s="127"/>
    </row>
    <row r="469" spans="1:10" x14ac:dyDescent="0.2">
      <c r="A469" s="127"/>
      <c r="B469" s="127"/>
      <c r="C469" s="127"/>
      <c r="D469" s="127"/>
      <c r="E469" s="128"/>
      <c r="F469" s="173"/>
      <c r="G469" s="231"/>
      <c r="H469" s="179"/>
      <c r="I469" s="335"/>
      <c r="J469" s="127"/>
    </row>
    <row r="470" spans="1:10" x14ac:dyDescent="0.2">
      <c r="A470" s="127"/>
      <c r="B470" s="127"/>
      <c r="C470" s="127"/>
      <c r="D470" s="127"/>
      <c r="E470" s="128"/>
      <c r="F470" s="173"/>
      <c r="G470" s="231"/>
      <c r="H470" s="179"/>
      <c r="I470" s="335"/>
      <c r="J470" s="127"/>
    </row>
    <row r="471" spans="1:10" x14ac:dyDescent="0.2">
      <c r="A471" s="127"/>
      <c r="B471" s="127"/>
      <c r="C471" s="127"/>
      <c r="D471" s="127"/>
      <c r="E471" s="128"/>
      <c r="F471" s="173"/>
      <c r="G471" s="231"/>
      <c r="H471" s="179"/>
      <c r="I471" s="335"/>
      <c r="J471" s="127"/>
    </row>
    <row r="472" spans="1:10" x14ac:dyDescent="0.2">
      <c r="A472" s="127"/>
      <c r="B472" s="127"/>
      <c r="C472" s="127"/>
      <c r="D472" s="127"/>
      <c r="E472" s="128"/>
      <c r="F472" s="173"/>
      <c r="G472" s="231"/>
      <c r="H472" s="179"/>
      <c r="I472" s="335"/>
      <c r="J472" s="127"/>
    </row>
    <row r="473" spans="1:10" x14ac:dyDescent="0.2">
      <c r="A473" s="127"/>
      <c r="B473" s="127"/>
      <c r="C473" s="127"/>
      <c r="D473" s="127"/>
      <c r="E473" s="128"/>
      <c r="F473" s="173"/>
      <c r="G473" s="231"/>
      <c r="H473" s="179"/>
      <c r="I473" s="335"/>
      <c r="J473" s="127"/>
    </row>
    <row r="474" spans="1:10" x14ac:dyDescent="0.2">
      <c r="A474" s="127"/>
      <c r="B474" s="127"/>
      <c r="C474" s="127"/>
      <c r="D474" s="127"/>
      <c r="E474" s="128"/>
      <c r="F474" s="173"/>
      <c r="G474" s="231"/>
      <c r="H474" s="179"/>
      <c r="I474" s="335"/>
      <c r="J474" s="127"/>
    </row>
    <row r="475" spans="1:10" x14ac:dyDescent="0.2">
      <c r="A475" s="127"/>
      <c r="B475" s="127"/>
      <c r="C475" s="127"/>
      <c r="D475" s="127"/>
      <c r="E475" s="128"/>
      <c r="F475" s="173"/>
      <c r="G475" s="231"/>
      <c r="H475" s="179"/>
      <c r="I475" s="335"/>
      <c r="J475" s="127"/>
    </row>
    <row r="476" spans="1:10" x14ac:dyDescent="0.2">
      <c r="A476" s="127"/>
      <c r="B476" s="127"/>
      <c r="C476" s="127"/>
      <c r="D476" s="127"/>
      <c r="E476" s="128"/>
      <c r="F476" s="173"/>
      <c r="G476" s="231"/>
      <c r="H476" s="179"/>
      <c r="I476" s="335"/>
      <c r="J476" s="127"/>
    </row>
    <row r="477" spans="1:10" x14ac:dyDescent="0.2">
      <c r="A477" s="127"/>
      <c r="B477" s="127"/>
      <c r="C477" s="127"/>
      <c r="D477" s="127"/>
      <c r="E477" s="128"/>
      <c r="F477" s="173"/>
      <c r="G477" s="231"/>
      <c r="H477" s="179"/>
      <c r="I477" s="335"/>
      <c r="J477" s="127"/>
    </row>
    <row r="478" spans="1:10" x14ac:dyDescent="0.2">
      <c r="A478" s="127"/>
      <c r="B478" s="127"/>
      <c r="C478" s="127"/>
      <c r="D478" s="127"/>
      <c r="E478" s="128"/>
      <c r="F478" s="173"/>
      <c r="G478" s="231"/>
      <c r="H478" s="179"/>
      <c r="I478" s="335"/>
      <c r="J478" s="127"/>
    </row>
    <row r="479" spans="1:10" x14ac:dyDescent="0.2">
      <c r="A479" s="127"/>
      <c r="B479" s="127"/>
      <c r="C479" s="127"/>
      <c r="D479" s="127"/>
      <c r="E479" s="128"/>
      <c r="F479" s="173"/>
      <c r="G479" s="231"/>
      <c r="H479" s="179"/>
      <c r="I479" s="335"/>
      <c r="J479" s="127"/>
    </row>
    <row r="480" spans="1:10" x14ac:dyDescent="0.2">
      <c r="A480" s="127"/>
      <c r="B480" s="127"/>
      <c r="C480" s="127"/>
      <c r="D480" s="127"/>
      <c r="E480" s="128"/>
      <c r="F480" s="173"/>
      <c r="G480" s="231"/>
      <c r="H480" s="179"/>
      <c r="I480" s="335"/>
      <c r="J480" s="127"/>
    </row>
    <row r="481" spans="1:10" x14ac:dyDescent="0.2">
      <c r="A481" s="127"/>
      <c r="B481" s="127"/>
      <c r="C481" s="127"/>
      <c r="D481" s="127"/>
      <c r="E481" s="128"/>
      <c r="F481" s="173"/>
      <c r="G481" s="231"/>
      <c r="H481" s="179"/>
      <c r="I481" s="335"/>
      <c r="J481" s="127"/>
    </row>
    <row r="482" spans="1:10" x14ac:dyDescent="0.2">
      <c r="A482" s="127"/>
      <c r="B482" s="127"/>
      <c r="C482" s="127"/>
      <c r="D482" s="127"/>
      <c r="E482" s="128"/>
      <c r="F482" s="173"/>
      <c r="G482" s="231"/>
      <c r="H482" s="179"/>
      <c r="I482" s="335"/>
      <c r="J482" s="127"/>
    </row>
    <row r="483" spans="1:10" x14ac:dyDescent="0.2">
      <c r="A483" s="127"/>
      <c r="B483" s="127"/>
      <c r="C483" s="127"/>
      <c r="D483" s="127"/>
      <c r="E483" s="128"/>
      <c r="F483" s="173"/>
      <c r="G483" s="231"/>
      <c r="H483" s="179"/>
      <c r="I483" s="335"/>
      <c r="J483" s="127"/>
    </row>
    <row r="484" spans="1:10" x14ac:dyDescent="0.2">
      <c r="A484" s="127"/>
      <c r="B484" s="127"/>
      <c r="C484" s="127"/>
      <c r="D484" s="127"/>
      <c r="E484" s="128"/>
      <c r="F484" s="173"/>
      <c r="G484" s="231"/>
      <c r="H484" s="179"/>
      <c r="I484" s="335"/>
      <c r="J484" s="127"/>
    </row>
    <row r="485" spans="1:10" x14ac:dyDescent="0.2">
      <c r="A485" s="127"/>
      <c r="B485" s="127"/>
      <c r="C485" s="127"/>
      <c r="D485" s="127"/>
      <c r="E485" s="128"/>
      <c r="F485" s="173"/>
      <c r="G485" s="231"/>
      <c r="H485" s="179"/>
      <c r="I485" s="335"/>
      <c r="J485" s="127"/>
    </row>
    <row r="486" spans="1:10" x14ac:dyDescent="0.2">
      <c r="A486" s="127"/>
      <c r="B486" s="127"/>
      <c r="C486" s="127"/>
      <c r="D486" s="127"/>
      <c r="E486" s="128"/>
      <c r="F486" s="173"/>
      <c r="G486" s="231"/>
      <c r="H486" s="179"/>
      <c r="I486" s="335"/>
      <c r="J486" s="127"/>
    </row>
    <row r="487" spans="1:10" x14ac:dyDescent="0.2">
      <c r="A487" s="127"/>
      <c r="B487" s="127"/>
      <c r="C487" s="127"/>
      <c r="D487" s="127"/>
      <c r="E487" s="128"/>
      <c r="F487" s="173"/>
      <c r="G487" s="231"/>
      <c r="H487" s="179"/>
      <c r="I487" s="335"/>
      <c r="J487" s="127"/>
    </row>
    <row r="488" spans="1:10" x14ac:dyDescent="0.2">
      <c r="A488" s="127"/>
      <c r="B488" s="127"/>
      <c r="C488" s="127"/>
      <c r="D488" s="127"/>
      <c r="E488" s="128"/>
      <c r="F488" s="173"/>
      <c r="G488" s="231"/>
      <c r="H488" s="179"/>
      <c r="I488" s="335"/>
      <c r="J488" s="127"/>
    </row>
    <row r="489" spans="1:10" x14ac:dyDescent="0.2">
      <c r="A489" s="127"/>
      <c r="B489" s="127"/>
      <c r="C489" s="127"/>
      <c r="D489" s="127"/>
      <c r="E489" s="128"/>
      <c r="F489" s="173"/>
      <c r="G489" s="231"/>
      <c r="H489" s="179"/>
      <c r="I489" s="335"/>
      <c r="J489" s="127"/>
    </row>
    <row r="490" spans="1:10" x14ac:dyDescent="0.2">
      <c r="A490" s="127"/>
      <c r="B490" s="127"/>
      <c r="C490" s="127"/>
      <c r="D490" s="127"/>
      <c r="E490" s="128"/>
      <c r="F490" s="173"/>
      <c r="G490" s="231"/>
      <c r="H490" s="179"/>
      <c r="I490" s="335"/>
      <c r="J490" s="127"/>
    </row>
    <row r="491" spans="1:10" x14ac:dyDescent="0.2">
      <c r="A491" s="127"/>
      <c r="B491" s="127"/>
      <c r="C491" s="127"/>
      <c r="D491" s="127"/>
      <c r="E491" s="128"/>
      <c r="F491" s="173"/>
      <c r="G491" s="231"/>
      <c r="H491" s="179"/>
      <c r="I491" s="335"/>
      <c r="J491" s="127"/>
    </row>
    <row r="492" spans="1:10" x14ac:dyDescent="0.2">
      <c r="A492" s="127"/>
      <c r="B492" s="127"/>
      <c r="C492" s="127"/>
      <c r="D492" s="127"/>
      <c r="E492" s="128"/>
      <c r="F492" s="173"/>
      <c r="G492" s="231"/>
      <c r="H492" s="179"/>
      <c r="I492" s="335"/>
      <c r="J492" s="127"/>
    </row>
    <row r="493" spans="1:10" x14ac:dyDescent="0.2">
      <c r="A493" s="127"/>
      <c r="B493" s="127"/>
      <c r="C493" s="127"/>
      <c r="D493" s="127"/>
      <c r="E493" s="128"/>
      <c r="F493" s="173"/>
      <c r="G493" s="231"/>
      <c r="H493" s="179"/>
      <c r="I493" s="335"/>
      <c r="J493" s="127"/>
    </row>
    <row r="494" spans="1:10" x14ac:dyDescent="0.2">
      <c r="A494" s="127"/>
      <c r="B494" s="127"/>
      <c r="C494" s="127"/>
      <c r="D494" s="127"/>
      <c r="E494" s="128"/>
      <c r="F494" s="173"/>
      <c r="G494" s="231"/>
      <c r="H494" s="179"/>
      <c r="I494" s="335"/>
      <c r="J494" s="127"/>
    </row>
    <row r="495" spans="1:10" x14ac:dyDescent="0.2">
      <c r="A495" s="127"/>
      <c r="B495" s="127"/>
      <c r="C495" s="127"/>
      <c r="D495" s="127"/>
      <c r="E495" s="128"/>
      <c r="F495" s="173"/>
      <c r="G495" s="231"/>
      <c r="H495" s="179"/>
      <c r="I495" s="335"/>
      <c r="J495" s="127"/>
    </row>
    <row r="496" spans="1:10" x14ac:dyDescent="0.2">
      <c r="A496" s="127"/>
      <c r="B496" s="127"/>
      <c r="C496" s="127"/>
      <c r="D496" s="127"/>
      <c r="E496" s="128"/>
      <c r="F496" s="173"/>
      <c r="G496" s="231"/>
      <c r="H496" s="179"/>
      <c r="I496" s="335"/>
      <c r="J496" s="127"/>
    </row>
    <row r="497" spans="1:10" x14ac:dyDescent="0.2">
      <c r="A497" s="127"/>
      <c r="B497" s="127"/>
      <c r="C497" s="127"/>
      <c r="D497" s="127"/>
      <c r="E497" s="128"/>
      <c r="F497" s="173"/>
      <c r="G497" s="231"/>
      <c r="H497" s="179"/>
      <c r="I497" s="335"/>
      <c r="J497" s="127"/>
    </row>
    <row r="498" spans="1:10" x14ac:dyDescent="0.2">
      <c r="A498" s="127"/>
      <c r="B498" s="127"/>
      <c r="C498" s="127"/>
      <c r="D498" s="127"/>
      <c r="E498" s="128"/>
      <c r="F498" s="173"/>
      <c r="G498" s="231"/>
      <c r="H498" s="179"/>
      <c r="I498" s="335"/>
      <c r="J498" s="127"/>
    </row>
    <row r="499" spans="1:10" x14ac:dyDescent="0.2">
      <c r="A499" s="127"/>
      <c r="B499" s="127"/>
      <c r="C499" s="127"/>
      <c r="D499" s="127"/>
      <c r="E499" s="128"/>
      <c r="F499" s="173"/>
      <c r="G499" s="231"/>
      <c r="H499" s="179"/>
      <c r="I499" s="335"/>
      <c r="J499" s="127"/>
    </row>
    <row r="500" spans="1:10" x14ac:dyDescent="0.2">
      <c r="A500" s="127"/>
      <c r="B500" s="127"/>
      <c r="C500" s="127"/>
      <c r="D500" s="127"/>
      <c r="E500" s="128"/>
      <c r="F500" s="173"/>
      <c r="G500" s="231"/>
      <c r="H500" s="179"/>
      <c r="I500" s="335"/>
      <c r="J500" s="127"/>
    </row>
    <row r="501" spans="1:10" x14ac:dyDescent="0.2">
      <c r="A501" s="127"/>
      <c r="B501" s="127"/>
      <c r="C501" s="127"/>
      <c r="D501" s="127"/>
      <c r="E501" s="128"/>
      <c r="F501" s="173"/>
      <c r="G501" s="231"/>
      <c r="H501" s="179"/>
      <c r="I501" s="335"/>
      <c r="J501" s="127"/>
    </row>
    <row r="502" spans="1:10" x14ac:dyDescent="0.2">
      <c r="A502" s="127"/>
      <c r="B502" s="127"/>
      <c r="C502" s="127"/>
      <c r="D502" s="127"/>
      <c r="E502" s="128"/>
      <c r="F502" s="173"/>
      <c r="G502" s="231"/>
      <c r="H502" s="179"/>
      <c r="I502" s="335"/>
      <c r="J502" s="127"/>
    </row>
    <row r="503" spans="1:10" x14ac:dyDescent="0.2">
      <c r="A503" s="127"/>
      <c r="B503" s="127"/>
      <c r="C503" s="127"/>
      <c r="D503" s="127"/>
      <c r="E503" s="128"/>
      <c r="F503" s="173"/>
      <c r="G503" s="231"/>
      <c r="H503" s="179"/>
      <c r="I503" s="335"/>
      <c r="J503" s="127"/>
    </row>
    <row r="504" spans="1:10" x14ac:dyDescent="0.2">
      <c r="A504" s="127"/>
      <c r="B504" s="127"/>
      <c r="C504" s="127"/>
      <c r="D504" s="127"/>
      <c r="E504" s="128"/>
      <c r="F504" s="173"/>
      <c r="G504" s="231"/>
      <c r="H504" s="179"/>
      <c r="I504" s="335"/>
      <c r="J504" s="127"/>
    </row>
    <row r="505" spans="1:10" x14ac:dyDescent="0.2">
      <c r="A505" s="127"/>
      <c r="B505" s="127"/>
      <c r="C505" s="127"/>
      <c r="D505" s="127"/>
      <c r="E505" s="128"/>
      <c r="F505" s="173"/>
      <c r="G505" s="231"/>
      <c r="H505" s="179"/>
      <c r="I505" s="335"/>
      <c r="J505" s="127"/>
    </row>
    <row r="506" spans="1:10" x14ac:dyDescent="0.2">
      <c r="A506" s="127"/>
      <c r="B506" s="127"/>
      <c r="C506" s="127"/>
      <c r="D506" s="127"/>
      <c r="E506" s="128"/>
      <c r="F506" s="173"/>
      <c r="G506" s="231"/>
      <c r="H506" s="179"/>
      <c r="I506" s="335"/>
      <c r="J506" s="127"/>
    </row>
    <row r="507" spans="1:10" x14ac:dyDescent="0.2">
      <c r="A507" s="127"/>
      <c r="B507" s="127"/>
      <c r="C507" s="127"/>
      <c r="D507" s="127"/>
      <c r="E507" s="128"/>
      <c r="F507" s="173"/>
      <c r="G507" s="231"/>
      <c r="H507" s="179"/>
      <c r="I507" s="335"/>
      <c r="J507" s="127"/>
    </row>
    <row r="508" spans="1:10" x14ac:dyDescent="0.2">
      <c r="A508" s="127"/>
      <c r="B508" s="127"/>
      <c r="C508" s="127"/>
      <c r="D508" s="127"/>
      <c r="E508" s="128"/>
      <c r="F508" s="173"/>
      <c r="G508" s="231"/>
      <c r="H508" s="179"/>
      <c r="I508" s="335"/>
      <c r="J508" s="127"/>
    </row>
    <row r="509" spans="1:10" x14ac:dyDescent="0.2">
      <c r="A509" s="127"/>
      <c r="B509" s="127"/>
      <c r="C509" s="127"/>
      <c r="D509" s="127"/>
      <c r="E509" s="128"/>
      <c r="F509" s="173"/>
      <c r="G509" s="231"/>
      <c r="H509" s="179"/>
      <c r="I509" s="335"/>
      <c r="J509" s="127"/>
    </row>
    <row r="510" spans="1:10" x14ac:dyDescent="0.2">
      <c r="A510" s="127"/>
      <c r="B510" s="127"/>
      <c r="C510" s="127"/>
      <c r="D510" s="127"/>
      <c r="E510" s="128"/>
      <c r="F510" s="173"/>
      <c r="G510" s="231"/>
      <c r="H510" s="179"/>
      <c r="I510" s="335"/>
      <c r="J510" s="127"/>
    </row>
    <row r="511" spans="1:10" x14ac:dyDescent="0.2">
      <c r="A511" s="127"/>
      <c r="B511" s="127"/>
      <c r="C511" s="127"/>
      <c r="D511" s="127"/>
      <c r="E511" s="128"/>
      <c r="F511" s="173"/>
      <c r="G511" s="231"/>
      <c r="H511" s="179"/>
      <c r="I511" s="335"/>
      <c r="J511" s="127"/>
    </row>
    <row r="512" spans="1:10" x14ac:dyDescent="0.2">
      <c r="A512" s="127"/>
      <c r="B512" s="127"/>
      <c r="C512" s="127"/>
      <c r="D512" s="127"/>
      <c r="E512" s="128"/>
      <c r="F512" s="173"/>
      <c r="G512" s="231"/>
      <c r="H512" s="179"/>
      <c r="I512" s="335"/>
      <c r="J512" s="127"/>
    </row>
    <row r="513" spans="1:10" x14ac:dyDescent="0.2">
      <c r="A513" s="127"/>
      <c r="B513" s="127"/>
      <c r="C513" s="127"/>
      <c r="D513" s="127"/>
      <c r="E513" s="128"/>
      <c r="F513" s="173"/>
      <c r="G513" s="231"/>
      <c r="H513" s="179"/>
      <c r="I513" s="335"/>
      <c r="J513" s="127"/>
    </row>
    <row r="514" spans="1:10" x14ac:dyDescent="0.2">
      <c r="A514" s="127"/>
      <c r="B514" s="127"/>
      <c r="C514" s="127"/>
      <c r="D514" s="127"/>
      <c r="E514" s="128"/>
      <c r="F514" s="173"/>
      <c r="G514" s="231"/>
      <c r="H514" s="179"/>
      <c r="I514" s="335"/>
      <c r="J514" s="127"/>
    </row>
    <row r="515" spans="1:10" x14ac:dyDescent="0.2">
      <c r="A515" s="127"/>
      <c r="B515" s="127"/>
      <c r="C515" s="127"/>
      <c r="D515" s="127"/>
      <c r="E515" s="128"/>
      <c r="F515" s="173"/>
      <c r="G515" s="231"/>
      <c r="H515" s="179"/>
      <c r="I515" s="335"/>
      <c r="J515" s="127"/>
    </row>
    <row r="516" spans="1:10" x14ac:dyDescent="0.2">
      <c r="A516" s="127"/>
      <c r="B516" s="127"/>
      <c r="C516" s="127"/>
      <c r="D516" s="127"/>
      <c r="E516" s="128"/>
      <c r="F516" s="173"/>
      <c r="G516" s="231"/>
      <c r="H516" s="179"/>
      <c r="I516" s="335"/>
      <c r="J516" s="127"/>
    </row>
    <row r="517" spans="1:10" x14ac:dyDescent="0.2">
      <c r="A517" s="127"/>
      <c r="B517" s="127"/>
      <c r="C517" s="127"/>
      <c r="D517" s="127"/>
      <c r="E517" s="128"/>
      <c r="F517" s="173"/>
      <c r="G517" s="231"/>
      <c r="H517" s="179"/>
      <c r="I517" s="335"/>
      <c r="J517" s="127"/>
    </row>
    <row r="518" spans="1:10" x14ac:dyDescent="0.2">
      <c r="A518" s="127"/>
      <c r="B518" s="127"/>
      <c r="C518" s="127"/>
      <c r="D518" s="127"/>
      <c r="E518" s="128"/>
      <c r="F518" s="173"/>
      <c r="G518" s="231"/>
      <c r="H518" s="179"/>
      <c r="I518" s="335"/>
      <c r="J518" s="127"/>
    </row>
    <row r="519" spans="1:10" x14ac:dyDescent="0.2">
      <c r="A519" s="127"/>
      <c r="B519" s="127"/>
      <c r="C519" s="127"/>
      <c r="D519" s="127"/>
      <c r="E519" s="128"/>
      <c r="F519" s="173"/>
      <c r="G519" s="231"/>
      <c r="H519" s="179"/>
      <c r="I519" s="335"/>
      <c r="J519" s="127"/>
    </row>
    <row r="520" spans="1:10" x14ac:dyDescent="0.2">
      <c r="A520" s="127"/>
      <c r="B520" s="127"/>
      <c r="C520" s="127"/>
      <c r="D520" s="127"/>
      <c r="E520" s="128"/>
      <c r="F520" s="173"/>
      <c r="G520" s="231"/>
      <c r="H520" s="179"/>
      <c r="I520" s="335"/>
      <c r="J520" s="127"/>
    </row>
    <row r="521" spans="1:10" x14ac:dyDescent="0.2">
      <c r="A521" s="127"/>
      <c r="B521" s="127"/>
      <c r="C521" s="127"/>
      <c r="D521" s="127"/>
      <c r="E521" s="128"/>
      <c r="F521" s="173"/>
      <c r="G521" s="231"/>
      <c r="H521" s="179"/>
      <c r="I521" s="335"/>
      <c r="J521" s="127"/>
    </row>
    <row r="522" spans="1:10" x14ac:dyDescent="0.2">
      <c r="A522" s="127"/>
      <c r="B522" s="127"/>
      <c r="C522" s="127"/>
      <c r="D522" s="127"/>
      <c r="E522" s="128"/>
      <c r="F522" s="173"/>
      <c r="G522" s="231"/>
      <c r="H522" s="179"/>
      <c r="I522" s="335"/>
      <c r="J522" s="127"/>
    </row>
    <row r="523" spans="1:10" x14ac:dyDescent="0.2">
      <c r="A523" s="127"/>
      <c r="B523" s="127"/>
      <c r="C523" s="127"/>
      <c r="D523" s="127"/>
      <c r="E523" s="128"/>
      <c r="F523" s="173"/>
      <c r="G523" s="231"/>
      <c r="H523" s="179"/>
      <c r="I523" s="335"/>
      <c r="J523" s="127"/>
    </row>
    <row r="524" spans="1:10" x14ac:dyDescent="0.2">
      <c r="A524" s="127"/>
      <c r="B524" s="127"/>
      <c r="C524" s="127"/>
      <c r="D524" s="127"/>
      <c r="E524" s="128"/>
      <c r="F524" s="173"/>
      <c r="G524" s="231"/>
      <c r="H524" s="179"/>
      <c r="I524" s="335"/>
      <c r="J524" s="127"/>
    </row>
    <row r="525" spans="1:10" x14ac:dyDescent="0.2">
      <c r="A525" s="127"/>
      <c r="B525" s="127"/>
      <c r="C525" s="127"/>
      <c r="D525" s="127"/>
      <c r="E525" s="128"/>
      <c r="F525" s="173"/>
      <c r="G525" s="231"/>
      <c r="H525" s="179"/>
      <c r="I525" s="335"/>
      <c r="J525" s="127"/>
    </row>
    <row r="526" spans="1:10" x14ac:dyDescent="0.2">
      <c r="A526" s="127"/>
      <c r="B526" s="127"/>
      <c r="C526" s="127"/>
      <c r="D526" s="127"/>
      <c r="E526" s="128"/>
      <c r="F526" s="173"/>
      <c r="G526" s="231"/>
      <c r="H526" s="179"/>
      <c r="I526" s="335"/>
      <c r="J526" s="127"/>
    </row>
    <row r="527" spans="1:10" x14ac:dyDescent="0.2">
      <c r="A527" s="127"/>
      <c r="B527" s="127"/>
      <c r="C527" s="127"/>
      <c r="D527" s="127"/>
      <c r="E527" s="128"/>
      <c r="F527" s="173"/>
      <c r="G527" s="231"/>
      <c r="H527" s="179"/>
      <c r="I527" s="335"/>
      <c r="J527" s="127"/>
    </row>
    <row r="528" spans="1:10" x14ac:dyDescent="0.2">
      <c r="A528" s="127"/>
      <c r="B528" s="127"/>
      <c r="C528" s="127"/>
      <c r="D528" s="127"/>
      <c r="E528" s="128"/>
      <c r="F528" s="173"/>
      <c r="G528" s="231"/>
      <c r="H528" s="179"/>
      <c r="I528" s="335"/>
      <c r="J528" s="127"/>
    </row>
    <row r="529" spans="1:10" x14ac:dyDescent="0.2">
      <c r="A529" s="127"/>
      <c r="B529" s="127"/>
      <c r="C529" s="127"/>
      <c r="D529" s="127"/>
      <c r="E529" s="128"/>
      <c r="F529" s="173"/>
      <c r="G529" s="231"/>
      <c r="H529" s="179"/>
      <c r="I529" s="335"/>
      <c r="J529" s="127"/>
    </row>
    <row r="530" spans="1:10" x14ac:dyDescent="0.2">
      <c r="A530" s="127"/>
      <c r="B530" s="127"/>
      <c r="C530" s="127"/>
      <c r="D530" s="127"/>
      <c r="E530" s="128"/>
      <c r="F530" s="173"/>
      <c r="G530" s="231"/>
      <c r="H530" s="179"/>
      <c r="I530" s="335"/>
      <c r="J530" s="127"/>
    </row>
    <row r="531" spans="1:10" x14ac:dyDescent="0.2">
      <c r="A531" s="127"/>
      <c r="B531" s="127"/>
      <c r="C531" s="127"/>
      <c r="D531" s="127"/>
      <c r="E531" s="128"/>
      <c r="F531" s="173"/>
      <c r="G531" s="231"/>
      <c r="H531" s="179"/>
      <c r="I531" s="335"/>
      <c r="J531" s="127"/>
    </row>
    <row r="532" spans="1:10" x14ac:dyDescent="0.2">
      <c r="A532" s="127"/>
      <c r="B532" s="127"/>
      <c r="C532" s="127"/>
      <c r="D532" s="127"/>
      <c r="E532" s="128"/>
      <c r="F532" s="173"/>
      <c r="G532" s="231"/>
      <c r="H532" s="179"/>
      <c r="I532" s="335"/>
      <c r="J532" s="127"/>
    </row>
    <row r="533" spans="1:10" x14ac:dyDescent="0.2">
      <c r="A533" s="127"/>
      <c r="B533" s="127"/>
      <c r="C533" s="127"/>
      <c r="D533" s="127"/>
      <c r="E533" s="128"/>
      <c r="F533" s="173"/>
      <c r="G533" s="231"/>
      <c r="H533" s="179"/>
      <c r="I533" s="335"/>
      <c r="J533" s="127"/>
    </row>
    <row r="534" spans="1:10" x14ac:dyDescent="0.2">
      <c r="A534" s="127"/>
      <c r="B534" s="127"/>
      <c r="C534" s="127"/>
      <c r="D534" s="127"/>
      <c r="E534" s="128"/>
      <c r="F534" s="173"/>
      <c r="G534" s="231"/>
      <c r="H534" s="179"/>
      <c r="I534" s="335"/>
      <c r="J534" s="127"/>
    </row>
    <row r="535" spans="1:10" x14ac:dyDescent="0.2">
      <c r="A535" s="127"/>
      <c r="B535" s="127"/>
      <c r="C535" s="127"/>
      <c r="D535" s="127"/>
      <c r="E535" s="128"/>
      <c r="F535" s="173"/>
      <c r="G535" s="231"/>
      <c r="H535" s="179"/>
      <c r="I535" s="335"/>
      <c r="J535" s="127"/>
    </row>
    <row r="536" spans="1:10" x14ac:dyDescent="0.2">
      <c r="A536" s="127"/>
      <c r="B536" s="127"/>
      <c r="C536" s="127"/>
      <c r="D536" s="127"/>
      <c r="E536" s="128"/>
      <c r="F536" s="173"/>
      <c r="G536" s="231"/>
      <c r="H536" s="179"/>
      <c r="I536" s="335"/>
      <c r="J536" s="127"/>
    </row>
    <row r="537" spans="1:10" x14ac:dyDescent="0.2">
      <c r="A537" s="127"/>
      <c r="B537" s="127"/>
      <c r="C537" s="127"/>
      <c r="D537" s="127"/>
      <c r="E537" s="128"/>
      <c r="F537" s="173"/>
      <c r="G537" s="231"/>
      <c r="H537" s="179"/>
      <c r="I537" s="335"/>
      <c r="J537" s="127"/>
    </row>
    <row r="538" spans="1:10" x14ac:dyDescent="0.2">
      <c r="A538" s="127"/>
      <c r="B538" s="127"/>
      <c r="C538" s="127"/>
      <c r="D538" s="127"/>
      <c r="E538" s="128"/>
      <c r="F538" s="173"/>
      <c r="G538" s="231"/>
      <c r="H538" s="179"/>
      <c r="I538" s="335"/>
      <c r="J538" s="127"/>
    </row>
    <row r="539" spans="1:10" x14ac:dyDescent="0.2">
      <c r="A539" s="127"/>
      <c r="B539" s="127"/>
      <c r="C539" s="127"/>
      <c r="D539" s="127"/>
      <c r="E539" s="128"/>
      <c r="F539" s="173"/>
      <c r="G539" s="231"/>
      <c r="H539" s="179"/>
      <c r="I539" s="335"/>
      <c r="J539" s="127"/>
    </row>
    <row r="540" spans="1:10" x14ac:dyDescent="0.2">
      <c r="A540" s="127"/>
      <c r="B540" s="127"/>
      <c r="C540" s="127"/>
      <c r="D540" s="127"/>
      <c r="E540" s="128"/>
      <c r="F540" s="173"/>
      <c r="G540" s="231"/>
      <c r="H540" s="179"/>
      <c r="I540" s="335"/>
      <c r="J540" s="127"/>
    </row>
    <row r="541" spans="1:10" x14ac:dyDescent="0.2">
      <c r="A541" s="127"/>
      <c r="B541" s="127"/>
      <c r="C541" s="127"/>
      <c r="D541" s="127"/>
      <c r="E541" s="128"/>
      <c r="F541" s="173"/>
      <c r="G541" s="231"/>
      <c r="H541" s="179"/>
      <c r="I541" s="335"/>
      <c r="J541" s="127"/>
    </row>
    <row r="542" spans="1:10" x14ac:dyDescent="0.2">
      <c r="A542" s="127"/>
      <c r="B542" s="127"/>
      <c r="C542" s="127"/>
      <c r="D542" s="127"/>
      <c r="E542" s="128"/>
      <c r="F542" s="173"/>
      <c r="G542" s="231"/>
      <c r="H542" s="179"/>
      <c r="I542" s="335"/>
      <c r="J542" s="127"/>
    </row>
    <row r="543" spans="1:10" x14ac:dyDescent="0.2">
      <c r="A543" s="127"/>
      <c r="B543" s="127"/>
      <c r="C543" s="127"/>
      <c r="D543" s="127"/>
      <c r="E543" s="128"/>
      <c r="F543" s="173"/>
      <c r="G543" s="231"/>
      <c r="H543" s="179"/>
      <c r="I543" s="335"/>
      <c r="J543" s="127"/>
    </row>
    <row r="544" spans="1:10" x14ac:dyDescent="0.2">
      <c r="A544" s="127"/>
      <c r="B544" s="127"/>
      <c r="C544" s="127"/>
      <c r="D544" s="127"/>
      <c r="E544" s="128"/>
      <c r="F544" s="173"/>
      <c r="G544" s="231"/>
      <c r="H544" s="179"/>
      <c r="I544" s="335"/>
      <c r="J544" s="127"/>
    </row>
    <row r="545" spans="1:10" x14ac:dyDescent="0.2">
      <c r="A545" s="127"/>
      <c r="B545" s="127"/>
      <c r="C545" s="127"/>
      <c r="D545" s="127"/>
      <c r="E545" s="128"/>
      <c r="F545" s="173"/>
      <c r="G545" s="231"/>
      <c r="H545" s="179"/>
      <c r="I545" s="335"/>
      <c r="J545" s="127"/>
    </row>
    <row r="546" spans="1:10" x14ac:dyDescent="0.2">
      <c r="A546" s="127"/>
      <c r="B546" s="127"/>
      <c r="C546" s="127"/>
      <c r="D546" s="127"/>
      <c r="E546" s="128"/>
      <c r="F546" s="173"/>
      <c r="G546" s="231"/>
      <c r="H546" s="179"/>
      <c r="I546" s="335"/>
      <c r="J546" s="127"/>
    </row>
    <row r="547" spans="1:10" x14ac:dyDescent="0.2">
      <c r="A547" s="127"/>
      <c r="B547" s="127"/>
      <c r="C547" s="127"/>
      <c r="D547" s="127"/>
      <c r="E547" s="128"/>
      <c r="F547" s="173"/>
      <c r="G547" s="231"/>
      <c r="H547" s="179"/>
      <c r="I547" s="335"/>
      <c r="J547" s="127"/>
    </row>
    <row r="548" spans="1:10" x14ac:dyDescent="0.2">
      <c r="A548" s="127"/>
      <c r="B548" s="127"/>
      <c r="C548" s="127"/>
      <c r="D548" s="127"/>
      <c r="E548" s="128"/>
      <c r="F548" s="173"/>
      <c r="G548" s="231"/>
      <c r="H548" s="179"/>
      <c r="I548" s="335"/>
      <c r="J548" s="127"/>
    </row>
    <row r="549" spans="1:10" x14ac:dyDescent="0.2">
      <c r="A549" s="127"/>
      <c r="B549" s="127"/>
      <c r="C549" s="127"/>
      <c r="D549" s="127"/>
      <c r="E549" s="128"/>
      <c r="F549" s="173"/>
      <c r="G549" s="231"/>
      <c r="H549" s="179"/>
      <c r="I549" s="335"/>
      <c r="J549" s="127"/>
    </row>
    <row r="550" spans="1:10" x14ac:dyDescent="0.2">
      <c r="A550" s="127"/>
      <c r="B550" s="127"/>
      <c r="C550" s="127"/>
      <c r="D550" s="127"/>
      <c r="E550" s="128"/>
      <c r="F550" s="173"/>
      <c r="G550" s="231"/>
      <c r="H550" s="179"/>
      <c r="I550" s="335"/>
      <c r="J550" s="127"/>
    </row>
    <row r="551" spans="1:10" x14ac:dyDescent="0.2">
      <c r="A551" s="127"/>
      <c r="B551" s="127"/>
      <c r="C551" s="127"/>
      <c r="D551" s="127"/>
      <c r="E551" s="128"/>
      <c r="F551" s="173"/>
      <c r="G551" s="231"/>
      <c r="H551" s="179"/>
      <c r="I551" s="335"/>
      <c r="J551" s="127"/>
    </row>
    <row r="552" spans="1:10" x14ac:dyDescent="0.2">
      <c r="A552" s="127"/>
      <c r="B552" s="127"/>
      <c r="C552" s="127"/>
      <c r="D552" s="127"/>
      <c r="E552" s="128"/>
      <c r="F552" s="173"/>
      <c r="G552" s="231"/>
      <c r="H552" s="179"/>
      <c r="I552" s="335"/>
      <c r="J552" s="127"/>
    </row>
    <row r="553" spans="1:10" x14ac:dyDescent="0.2">
      <c r="A553" s="127"/>
      <c r="B553" s="127"/>
      <c r="C553" s="127"/>
      <c r="D553" s="127"/>
      <c r="E553" s="128"/>
      <c r="F553" s="173"/>
      <c r="G553" s="231"/>
      <c r="H553" s="179"/>
      <c r="I553" s="335"/>
      <c r="J553" s="127"/>
    </row>
    <row r="554" spans="1:10" x14ac:dyDescent="0.2">
      <c r="A554" s="127"/>
      <c r="B554" s="127"/>
      <c r="C554" s="127"/>
      <c r="D554" s="127"/>
      <c r="E554" s="128"/>
      <c r="F554" s="173"/>
      <c r="G554" s="231"/>
      <c r="H554" s="179"/>
      <c r="I554" s="335"/>
      <c r="J554" s="127"/>
    </row>
    <row r="555" spans="1:10" x14ac:dyDescent="0.2">
      <c r="A555" s="127"/>
      <c r="B555" s="127"/>
      <c r="C555" s="127"/>
      <c r="D555" s="127"/>
      <c r="E555" s="128"/>
      <c r="F555" s="173"/>
      <c r="G555" s="231"/>
      <c r="H555" s="179"/>
      <c r="I555" s="335"/>
      <c r="J555" s="127"/>
    </row>
    <row r="556" spans="1:10" x14ac:dyDescent="0.2">
      <c r="A556" s="127"/>
      <c r="B556" s="127"/>
      <c r="C556" s="127"/>
      <c r="D556" s="127"/>
      <c r="E556" s="128"/>
      <c r="F556" s="173"/>
      <c r="G556" s="231"/>
      <c r="H556" s="179"/>
      <c r="I556" s="335"/>
      <c r="J556" s="127"/>
    </row>
    <row r="557" spans="1:10" x14ac:dyDescent="0.2">
      <c r="A557" s="127"/>
      <c r="B557" s="127"/>
      <c r="C557" s="127"/>
      <c r="D557" s="127"/>
      <c r="E557" s="128"/>
      <c r="F557" s="173"/>
      <c r="G557" s="231"/>
      <c r="H557" s="179"/>
      <c r="I557" s="335"/>
      <c r="J557" s="127"/>
    </row>
    <row r="558" spans="1:10" x14ac:dyDescent="0.2">
      <c r="A558" s="127"/>
      <c r="B558" s="127"/>
      <c r="C558" s="127"/>
      <c r="D558" s="127"/>
      <c r="E558" s="128"/>
      <c r="F558" s="173"/>
      <c r="G558" s="231"/>
      <c r="H558" s="179"/>
      <c r="I558" s="335"/>
      <c r="J558" s="127"/>
    </row>
    <row r="559" spans="1:10" x14ac:dyDescent="0.2">
      <c r="A559" s="127"/>
      <c r="B559" s="127"/>
      <c r="C559" s="127"/>
      <c r="D559" s="127"/>
      <c r="E559" s="128"/>
      <c r="F559" s="173"/>
      <c r="G559" s="231"/>
      <c r="H559" s="179"/>
      <c r="I559" s="335"/>
      <c r="J559" s="127"/>
    </row>
    <row r="560" spans="1:10" x14ac:dyDescent="0.2">
      <c r="A560" s="127"/>
      <c r="B560" s="127"/>
      <c r="C560" s="127"/>
      <c r="D560" s="127"/>
      <c r="E560" s="128"/>
      <c r="F560" s="173"/>
      <c r="G560" s="231"/>
      <c r="H560" s="179"/>
      <c r="I560" s="335"/>
      <c r="J560" s="127"/>
    </row>
    <row r="561" spans="1:10" x14ac:dyDescent="0.2">
      <c r="A561" s="127"/>
      <c r="B561" s="127"/>
      <c r="C561" s="127"/>
      <c r="D561" s="127"/>
      <c r="E561" s="128"/>
      <c r="F561" s="173"/>
      <c r="G561" s="231"/>
      <c r="H561" s="179"/>
      <c r="I561" s="335"/>
      <c r="J561" s="127"/>
    </row>
    <row r="562" spans="1:10" x14ac:dyDescent="0.2">
      <c r="A562" s="127"/>
      <c r="B562" s="127"/>
      <c r="C562" s="127"/>
      <c r="D562" s="127"/>
      <c r="E562" s="128"/>
      <c r="F562" s="173"/>
      <c r="G562" s="231"/>
      <c r="H562" s="179"/>
      <c r="I562" s="335"/>
      <c r="J562" s="127"/>
    </row>
    <row r="563" spans="1:10" x14ac:dyDescent="0.2">
      <c r="A563" s="127"/>
      <c r="B563" s="127"/>
      <c r="C563" s="127"/>
      <c r="D563" s="127"/>
      <c r="E563" s="128"/>
      <c r="F563" s="173"/>
      <c r="G563" s="231"/>
      <c r="H563" s="179"/>
      <c r="I563" s="335"/>
      <c r="J563" s="127"/>
    </row>
    <row r="564" spans="1:10" x14ac:dyDescent="0.2">
      <c r="A564" s="127"/>
      <c r="B564" s="127"/>
      <c r="C564" s="127"/>
      <c r="D564" s="127"/>
      <c r="E564" s="128"/>
      <c r="F564" s="173"/>
      <c r="G564" s="231"/>
      <c r="H564" s="179"/>
      <c r="I564" s="335"/>
      <c r="J564" s="127"/>
    </row>
    <row r="565" spans="1:10" x14ac:dyDescent="0.2">
      <c r="A565" s="127"/>
      <c r="B565" s="127"/>
      <c r="C565" s="127"/>
      <c r="D565" s="127"/>
      <c r="E565" s="128"/>
      <c r="F565" s="173"/>
      <c r="G565" s="231"/>
      <c r="H565" s="179"/>
      <c r="I565" s="335"/>
      <c r="J565" s="127"/>
    </row>
    <row r="566" spans="1:10" x14ac:dyDescent="0.2">
      <c r="A566" s="127"/>
      <c r="B566" s="127"/>
      <c r="C566" s="127"/>
      <c r="D566" s="127"/>
      <c r="E566" s="128"/>
      <c r="F566" s="173"/>
      <c r="G566" s="231"/>
      <c r="H566" s="179"/>
      <c r="I566" s="335"/>
      <c r="J566" s="127"/>
    </row>
    <row r="567" spans="1:10" x14ac:dyDescent="0.2">
      <c r="A567" s="127"/>
      <c r="B567" s="127"/>
      <c r="C567" s="127"/>
      <c r="D567" s="127"/>
      <c r="E567" s="128"/>
      <c r="F567" s="173"/>
      <c r="G567" s="231"/>
      <c r="H567" s="179"/>
      <c r="I567" s="335"/>
      <c r="J567" s="127"/>
    </row>
    <row r="568" spans="1:10" x14ac:dyDescent="0.2">
      <c r="A568" s="127"/>
      <c r="B568" s="127"/>
      <c r="C568" s="127"/>
      <c r="D568" s="127"/>
      <c r="E568" s="128"/>
      <c r="F568" s="173"/>
      <c r="G568" s="231"/>
      <c r="H568" s="179"/>
      <c r="I568" s="335"/>
      <c r="J568" s="127"/>
    </row>
    <row r="569" spans="1:10" x14ac:dyDescent="0.2">
      <c r="A569" s="127"/>
      <c r="B569" s="127"/>
      <c r="C569" s="127"/>
      <c r="D569" s="127"/>
      <c r="E569" s="128"/>
      <c r="F569" s="173"/>
      <c r="G569" s="231"/>
      <c r="H569" s="179"/>
      <c r="I569" s="335"/>
      <c r="J569" s="127"/>
    </row>
    <row r="570" spans="1:10" x14ac:dyDescent="0.2">
      <c r="A570" s="127"/>
      <c r="B570" s="127"/>
      <c r="C570" s="127"/>
      <c r="D570" s="127"/>
      <c r="E570" s="128"/>
      <c r="F570" s="173"/>
      <c r="G570" s="231"/>
      <c r="H570" s="179"/>
      <c r="I570" s="335"/>
      <c r="J570" s="127"/>
    </row>
    <row r="571" spans="1:10" x14ac:dyDescent="0.2">
      <c r="A571" s="127"/>
      <c r="B571" s="127"/>
      <c r="C571" s="127"/>
      <c r="D571" s="127"/>
      <c r="E571" s="128"/>
      <c r="F571" s="173"/>
      <c r="G571" s="231"/>
      <c r="H571" s="179"/>
      <c r="I571" s="335"/>
      <c r="J571" s="127"/>
    </row>
    <row r="572" spans="1:10" x14ac:dyDescent="0.2">
      <c r="A572" s="127"/>
      <c r="B572" s="127"/>
      <c r="C572" s="127"/>
      <c r="D572" s="127"/>
      <c r="E572" s="128"/>
      <c r="F572" s="173"/>
      <c r="G572" s="231"/>
      <c r="H572" s="179"/>
      <c r="I572" s="335"/>
      <c r="J572" s="127"/>
    </row>
    <row r="573" spans="1:10" x14ac:dyDescent="0.2">
      <c r="A573" s="127"/>
      <c r="B573" s="127"/>
      <c r="C573" s="127"/>
      <c r="D573" s="127"/>
      <c r="E573" s="128"/>
      <c r="F573" s="173"/>
      <c r="G573" s="231"/>
      <c r="H573" s="179"/>
      <c r="I573" s="335"/>
      <c r="J573" s="127"/>
    </row>
    <row r="574" spans="1:10" x14ac:dyDescent="0.2">
      <c r="A574" s="127"/>
      <c r="B574" s="127"/>
      <c r="C574" s="127"/>
      <c r="D574" s="127"/>
      <c r="E574" s="128"/>
      <c r="F574" s="173"/>
      <c r="G574" s="231"/>
      <c r="H574" s="179"/>
      <c r="I574" s="335"/>
      <c r="J574" s="127"/>
    </row>
    <row r="575" spans="1:10" x14ac:dyDescent="0.2">
      <c r="A575" s="127"/>
      <c r="B575" s="127"/>
      <c r="C575" s="127"/>
      <c r="D575" s="127"/>
      <c r="E575" s="128"/>
      <c r="F575" s="173"/>
      <c r="G575" s="231"/>
      <c r="H575" s="179"/>
      <c r="I575" s="335"/>
      <c r="J575" s="127"/>
    </row>
    <row r="576" spans="1:10" x14ac:dyDescent="0.2">
      <c r="A576" s="127"/>
      <c r="B576" s="127"/>
      <c r="C576" s="127"/>
      <c r="D576" s="127"/>
      <c r="E576" s="128"/>
      <c r="F576" s="173"/>
      <c r="G576" s="231"/>
      <c r="H576" s="179"/>
      <c r="I576" s="335"/>
      <c r="J576" s="127"/>
    </row>
    <row r="577" spans="1:10" x14ac:dyDescent="0.2">
      <c r="A577" s="127"/>
      <c r="B577" s="127"/>
      <c r="C577" s="127"/>
      <c r="D577" s="127"/>
      <c r="E577" s="128"/>
      <c r="F577" s="173"/>
      <c r="G577" s="231"/>
      <c r="H577" s="179"/>
      <c r="I577" s="335"/>
      <c r="J577" s="127"/>
    </row>
    <row r="578" spans="1:10" x14ac:dyDescent="0.2">
      <c r="A578" s="127"/>
      <c r="B578" s="127"/>
      <c r="C578" s="127"/>
      <c r="D578" s="127"/>
      <c r="E578" s="128"/>
      <c r="F578" s="173"/>
      <c r="G578" s="231"/>
      <c r="H578" s="179"/>
      <c r="I578" s="335"/>
      <c r="J578" s="127"/>
    </row>
    <row r="579" spans="1:10" x14ac:dyDescent="0.2">
      <c r="A579" s="127"/>
      <c r="B579" s="127"/>
      <c r="C579" s="127"/>
      <c r="D579" s="127"/>
      <c r="E579" s="128"/>
      <c r="F579" s="173"/>
      <c r="G579" s="231"/>
      <c r="H579" s="179"/>
      <c r="I579" s="335"/>
      <c r="J579" s="127"/>
    </row>
    <row r="580" spans="1:10" x14ac:dyDescent="0.2">
      <c r="A580" s="127"/>
      <c r="B580" s="127"/>
      <c r="C580" s="127"/>
      <c r="D580" s="127"/>
      <c r="E580" s="128"/>
      <c r="F580" s="173"/>
      <c r="G580" s="231"/>
      <c r="H580" s="179"/>
      <c r="I580" s="335"/>
      <c r="J580" s="127"/>
    </row>
    <row r="581" spans="1:10" x14ac:dyDescent="0.2">
      <c r="A581" s="127"/>
      <c r="B581" s="127"/>
      <c r="C581" s="127"/>
      <c r="D581" s="127"/>
      <c r="E581" s="128"/>
      <c r="F581" s="173"/>
      <c r="G581" s="231"/>
      <c r="H581" s="179"/>
      <c r="I581" s="335"/>
      <c r="J581" s="127"/>
    </row>
    <row r="582" spans="1:10" x14ac:dyDescent="0.2">
      <c r="A582" s="127"/>
      <c r="B582" s="127"/>
      <c r="C582" s="127"/>
      <c r="D582" s="127"/>
      <c r="E582" s="128"/>
      <c r="F582" s="173"/>
      <c r="G582" s="231"/>
      <c r="H582" s="179"/>
      <c r="I582" s="335"/>
      <c r="J582" s="127"/>
    </row>
    <row r="583" spans="1:10" x14ac:dyDescent="0.2">
      <c r="A583" s="127"/>
      <c r="B583" s="127"/>
      <c r="C583" s="127"/>
      <c r="D583" s="127"/>
      <c r="E583" s="128"/>
      <c r="F583" s="173"/>
      <c r="G583" s="231"/>
      <c r="H583" s="179"/>
      <c r="I583" s="335"/>
      <c r="J583" s="127"/>
    </row>
    <row r="584" spans="1:10" x14ac:dyDescent="0.2">
      <c r="A584" s="127"/>
      <c r="B584" s="127"/>
      <c r="C584" s="127"/>
      <c r="D584" s="127"/>
      <c r="E584" s="128"/>
      <c r="F584" s="173"/>
      <c r="G584" s="231"/>
      <c r="H584" s="179"/>
      <c r="I584" s="335"/>
      <c r="J584" s="127"/>
    </row>
    <row r="585" spans="1:10" x14ac:dyDescent="0.2">
      <c r="A585" s="127"/>
      <c r="B585" s="127"/>
      <c r="C585" s="127"/>
      <c r="D585" s="127"/>
      <c r="E585" s="128"/>
      <c r="F585" s="173"/>
      <c r="G585" s="231"/>
      <c r="H585" s="179"/>
      <c r="I585" s="335"/>
      <c r="J585" s="127"/>
    </row>
    <row r="586" spans="1:10" x14ac:dyDescent="0.2">
      <c r="A586" s="127"/>
      <c r="B586" s="127"/>
      <c r="C586" s="127"/>
      <c r="D586" s="127"/>
      <c r="E586" s="128"/>
      <c r="F586" s="173"/>
      <c r="G586" s="231"/>
      <c r="H586" s="179"/>
      <c r="I586" s="335"/>
      <c r="J586" s="127"/>
    </row>
    <row r="587" spans="1:10" x14ac:dyDescent="0.2">
      <c r="A587" s="127"/>
      <c r="B587" s="127"/>
      <c r="C587" s="127"/>
      <c r="D587" s="127"/>
      <c r="E587" s="128"/>
      <c r="F587" s="173"/>
      <c r="G587" s="231"/>
      <c r="H587" s="179"/>
      <c r="I587" s="335"/>
      <c r="J587" s="127"/>
    </row>
    <row r="588" spans="1:10" x14ac:dyDescent="0.2">
      <c r="A588" s="127"/>
      <c r="B588" s="127"/>
      <c r="C588" s="127"/>
      <c r="D588" s="127"/>
      <c r="E588" s="128"/>
      <c r="F588" s="173"/>
      <c r="G588" s="231"/>
      <c r="H588" s="179"/>
      <c r="I588" s="335"/>
      <c r="J588" s="127"/>
    </row>
    <row r="589" spans="1:10" x14ac:dyDescent="0.2">
      <c r="A589" s="127"/>
      <c r="B589" s="127"/>
      <c r="C589" s="127"/>
      <c r="D589" s="127"/>
      <c r="E589" s="128"/>
      <c r="F589" s="173"/>
      <c r="G589" s="231"/>
      <c r="H589" s="179"/>
      <c r="I589" s="335"/>
      <c r="J589" s="127"/>
    </row>
    <row r="590" spans="1:10" x14ac:dyDescent="0.2">
      <c r="A590" s="127"/>
      <c r="B590" s="127"/>
      <c r="C590" s="127"/>
      <c r="D590" s="127"/>
      <c r="E590" s="128"/>
      <c r="F590" s="173"/>
      <c r="G590" s="231"/>
      <c r="H590" s="179"/>
      <c r="I590" s="335"/>
      <c r="J590" s="127"/>
    </row>
    <row r="591" spans="1:10" x14ac:dyDescent="0.2">
      <c r="A591" s="127"/>
      <c r="B591" s="127"/>
      <c r="C591" s="127"/>
      <c r="D591" s="127"/>
      <c r="E591" s="128"/>
      <c r="F591" s="173"/>
      <c r="G591" s="231"/>
      <c r="H591" s="179"/>
      <c r="I591" s="335"/>
      <c r="J591" s="127"/>
    </row>
    <row r="592" spans="1:10" x14ac:dyDescent="0.2">
      <c r="A592" s="127"/>
      <c r="B592" s="127"/>
      <c r="C592" s="127"/>
      <c r="D592" s="127"/>
      <c r="E592" s="128"/>
      <c r="F592" s="173"/>
      <c r="G592" s="231"/>
      <c r="H592" s="179"/>
      <c r="I592" s="335"/>
      <c r="J592" s="127"/>
    </row>
    <row r="593" spans="1:10" x14ac:dyDescent="0.2">
      <c r="A593" s="127"/>
      <c r="B593" s="127"/>
      <c r="C593" s="127"/>
      <c r="D593" s="127"/>
      <c r="E593" s="128"/>
      <c r="F593" s="173"/>
      <c r="G593" s="231"/>
      <c r="H593" s="179"/>
      <c r="I593" s="335"/>
      <c r="J593" s="127"/>
    </row>
    <row r="594" spans="1:10" x14ac:dyDescent="0.2">
      <c r="A594" s="127"/>
      <c r="B594" s="127"/>
      <c r="C594" s="127"/>
      <c r="D594" s="127"/>
      <c r="E594" s="128"/>
      <c r="F594" s="173"/>
      <c r="G594" s="231"/>
      <c r="H594" s="179"/>
      <c r="I594" s="335"/>
      <c r="J594" s="127"/>
    </row>
    <row r="595" spans="1:10" x14ac:dyDescent="0.2">
      <c r="A595" s="127"/>
      <c r="B595" s="127"/>
      <c r="C595" s="127"/>
      <c r="D595" s="127"/>
      <c r="E595" s="128"/>
      <c r="F595" s="173"/>
      <c r="G595" s="231"/>
      <c r="H595" s="179"/>
      <c r="I595" s="335"/>
      <c r="J595" s="127"/>
    </row>
    <row r="596" spans="1:10" x14ac:dyDescent="0.2">
      <c r="A596" s="127"/>
      <c r="B596" s="127"/>
      <c r="C596" s="127"/>
      <c r="D596" s="127"/>
      <c r="E596" s="128"/>
      <c r="F596" s="173"/>
      <c r="G596" s="231"/>
      <c r="H596" s="179"/>
      <c r="I596" s="335"/>
      <c r="J596" s="127"/>
    </row>
    <row r="597" spans="1:10" x14ac:dyDescent="0.2">
      <c r="A597" s="127"/>
      <c r="B597" s="127"/>
      <c r="C597" s="127"/>
      <c r="D597" s="127"/>
      <c r="E597" s="128"/>
      <c r="F597" s="173"/>
      <c r="G597" s="231"/>
      <c r="H597" s="179"/>
      <c r="I597" s="335"/>
      <c r="J597" s="127"/>
    </row>
    <row r="598" spans="1:10" x14ac:dyDescent="0.2">
      <c r="A598" s="127"/>
      <c r="B598" s="127"/>
      <c r="C598" s="127"/>
      <c r="D598" s="127"/>
      <c r="E598" s="128"/>
      <c r="F598" s="173"/>
      <c r="G598" s="231"/>
      <c r="H598" s="179"/>
      <c r="I598" s="335"/>
      <c r="J598" s="127"/>
    </row>
    <row r="599" spans="1:10" x14ac:dyDescent="0.2">
      <c r="A599" s="127"/>
      <c r="B599" s="127"/>
      <c r="C599" s="127"/>
      <c r="D599" s="127"/>
      <c r="E599" s="128"/>
      <c r="F599" s="173"/>
      <c r="G599" s="231"/>
      <c r="H599" s="179"/>
      <c r="I599" s="335"/>
      <c r="J599" s="127"/>
    </row>
    <row r="600" spans="1:10" x14ac:dyDescent="0.2">
      <c r="A600" s="127"/>
      <c r="B600" s="127"/>
      <c r="C600" s="127"/>
      <c r="D600" s="127"/>
      <c r="E600" s="128"/>
      <c r="F600" s="173"/>
      <c r="G600" s="231"/>
      <c r="H600" s="179"/>
      <c r="I600" s="335"/>
      <c r="J600" s="127"/>
    </row>
    <row r="601" spans="1:10" x14ac:dyDescent="0.2">
      <c r="A601" s="127"/>
      <c r="B601" s="127"/>
      <c r="C601" s="127"/>
      <c r="D601" s="127"/>
      <c r="E601" s="128"/>
      <c r="F601" s="173"/>
      <c r="G601" s="231"/>
      <c r="H601" s="179"/>
      <c r="I601" s="335"/>
      <c r="J601" s="127"/>
    </row>
    <row r="602" spans="1:10" x14ac:dyDescent="0.2">
      <c r="A602" s="127"/>
      <c r="B602" s="127"/>
      <c r="C602" s="127"/>
      <c r="D602" s="127"/>
      <c r="E602" s="128"/>
      <c r="F602" s="173"/>
      <c r="G602" s="231"/>
      <c r="H602" s="179"/>
      <c r="I602" s="335"/>
      <c r="J602" s="127"/>
    </row>
    <row r="603" spans="1:10" x14ac:dyDescent="0.2">
      <c r="A603" s="127"/>
      <c r="B603" s="127"/>
      <c r="C603" s="127"/>
      <c r="D603" s="127"/>
      <c r="E603" s="128"/>
      <c r="F603" s="173"/>
      <c r="G603" s="231"/>
      <c r="H603" s="179"/>
      <c r="I603" s="335"/>
      <c r="J603" s="127"/>
    </row>
    <row r="604" spans="1:10" x14ac:dyDescent="0.2">
      <c r="A604" s="127"/>
      <c r="B604" s="127"/>
      <c r="C604" s="127"/>
      <c r="D604" s="127"/>
      <c r="E604" s="128"/>
      <c r="F604" s="173"/>
      <c r="G604" s="231"/>
      <c r="H604" s="179"/>
      <c r="I604" s="335"/>
      <c r="J604" s="127"/>
    </row>
    <row r="605" spans="1:10" x14ac:dyDescent="0.2">
      <c r="A605" s="127"/>
      <c r="B605" s="127"/>
      <c r="C605" s="127"/>
      <c r="D605" s="127"/>
      <c r="E605" s="128"/>
      <c r="F605" s="173"/>
      <c r="G605" s="231"/>
      <c r="H605" s="179"/>
      <c r="I605" s="335"/>
      <c r="J605" s="127"/>
    </row>
    <row r="606" spans="1:10" x14ac:dyDescent="0.2">
      <c r="A606" s="127"/>
      <c r="B606" s="127"/>
      <c r="C606" s="127"/>
      <c r="D606" s="127"/>
      <c r="E606" s="128"/>
      <c r="F606" s="173"/>
      <c r="G606" s="231"/>
      <c r="H606" s="179"/>
      <c r="I606" s="335"/>
      <c r="J606" s="127"/>
    </row>
    <row r="607" spans="1:10" x14ac:dyDescent="0.2">
      <c r="A607" s="127"/>
      <c r="B607" s="127"/>
      <c r="C607" s="127"/>
      <c r="D607" s="127"/>
      <c r="E607" s="128"/>
      <c r="F607" s="173"/>
      <c r="G607" s="231"/>
      <c r="H607" s="179"/>
      <c r="I607" s="335"/>
      <c r="J607" s="127"/>
    </row>
    <row r="608" spans="1:10" x14ac:dyDescent="0.2">
      <c r="A608" s="127"/>
      <c r="B608" s="127"/>
      <c r="C608" s="127"/>
      <c r="D608" s="127"/>
      <c r="E608" s="128"/>
      <c r="F608" s="173"/>
      <c r="G608" s="231"/>
      <c r="H608" s="179"/>
      <c r="I608" s="335"/>
      <c r="J608" s="127"/>
    </row>
    <row r="609" spans="1:10" x14ac:dyDescent="0.2">
      <c r="A609" s="127"/>
      <c r="B609" s="127"/>
      <c r="C609" s="127"/>
      <c r="D609" s="127"/>
      <c r="E609" s="128"/>
      <c r="F609" s="173"/>
      <c r="G609" s="231"/>
      <c r="H609" s="179"/>
      <c r="I609" s="335"/>
      <c r="J609" s="127"/>
    </row>
    <row r="610" spans="1:10" x14ac:dyDescent="0.2">
      <c r="A610" s="127"/>
      <c r="B610" s="127"/>
      <c r="C610" s="127"/>
      <c r="D610" s="127"/>
      <c r="E610" s="128"/>
      <c r="F610" s="173"/>
      <c r="G610" s="231"/>
      <c r="H610" s="179"/>
      <c r="I610" s="335"/>
      <c r="J610" s="127"/>
    </row>
    <row r="611" spans="1:10" x14ac:dyDescent="0.2">
      <c r="A611" s="127"/>
      <c r="B611" s="127"/>
      <c r="C611" s="127"/>
      <c r="D611" s="127"/>
      <c r="E611" s="128"/>
      <c r="F611" s="173"/>
      <c r="G611" s="231"/>
      <c r="H611" s="179"/>
      <c r="I611" s="335"/>
      <c r="J611" s="127"/>
    </row>
    <row r="612" spans="1:10" x14ac:dyDescent="0.2">
      <c r="A612" s="127"/>
      <c r="B612" s="127"/>
      <c r="C612" s="127"/>
      <c r="D612" s="127"/>
      <c r="E612" s="128"/>
      <c r="F612" s="173"/>
      <c r="G612" s="231"/>
      <c r="H612" s="179"/>
      <c r="I612" s="335"/>
      <c r="J612" s="127"/>
    </row>
    <row r="613" spans="1:10" x14ac:dyDescent="0.2">
      <c r="A613" s="127"/>
      <c r="B613" s="127"/>
      <c r="C613" s="127"/>
      <c r="D613" s="127"/>
      <c r="E613" s="128"/>
      <c r="F613" s="173"/>
      <c r="G613" s="231"/>
      <c r="H613" s="179"/>
      <c r="I613" s="335"/>
      <c r="J613" s="127"/>
    </row>
    <row r="614" spans="1:10" x14ac:dyDescent="0.2">
      <c r="A614" s="127"/>
      <c r="B614" s="127"/>
      <c r="C614" s="127"/>
      <c r="D614" s="127"/>
      <c r="E614" s="128"/>
      <c r="F614" s="173"/>
      <c r="G614" s="231"/>
      <c r="H614" s="179"/>
      <c r="I614" s="335"/>
      <c r="J614" s="127"/>
    </row>
    <row r="615" spans="1:10" x14ac:dyDescent="0.2">
      <c r="A615" s="127"/>
      <c r="B615" s="127"/>
      <c r="C615" s="127"/>
      <c r="D615" s="127"/>
      <c r="E615" s="128"/>
      <c r="F615" s="173"/>
      <c r="G615" s="231"/>
      <c r="H615" s="179"/>
      <c r="I615" s="335"/>
      <c r="J615" s="127"/>
    </row>
    <row r="616" spans="1:10" x14ac:dyDescent="0.2">
      <c r="A616" s="127"/>
      <c r="B616" s="127"/>
      <c r="C616" s="127"/>
      <c r="D616" s="127"/>
      <c r="E616" s="128"/>
      <c r="F616" s="173"/>
      <c r="G616" s="231"/>
      <c r="H616" s="179"/>
      <c r="I616" s="335"/>
      <c r="J616" s="127"/>
    </row>
    <row r="617" spans="1:10" x14ac:dyDescent="0.2">
      <c r="A617" s="127"/>
      <c r="B617" s="127"/>
      <c r="C617" s="127"/>
      <c r="D617" s="127"/>
      <c r="E617" s="128"/>
      <c r="F617" s="173"/>
      <c r="G617" s="231"/>
      <c r="H617" s="179"/>
      <c r="I617" s="335"/>
      <c r="J617" s="127"/>
    </row>
    <row r="618" spans="1:10" x14ac:dyDescent="0.2">
      <c r="A618" s="127"/>
      <c r="B618" s="127"/>
      <c r="C618" s="127"/>
      <c r="D618" s="127"/>
      <c r="E618" s="128"/>
      <c r="F618" s="173"/>
      <c r="G618" s="231"/>
      <c r="H618" s="179"/>
      <c r="I618" s="335"/>
      <c r="J618" s="127"/>
    </row>
    <row r="619" spans="1:10" x14ac:dyDescent="0.2">
      <c r="A619" s="127"/>
      <c r="B619" s="127"/>
      <c r="C619" s="127"/>
      <c r="D619" s="127"/>
      <c r="E619" s="128"/>
      <c r="F619" s="173"/>
      <c r="G619" s="231"/>
      <c r="H619" s="179"/>
      <c r="I619" s="335"/>
      <c r="J619" s="127"/>
    </row>
    <row r="620" spans="1:10" x14ac:dyDescent="0.2">
      <c r="A620" s="127"/>
      <c r="B620" s="127"/>
      <c r="C620" s="127"/>
      <c r="D620" s="127"/>
      <c r="E620" s="128"/>
      <c r="F620" s="173"/>
      <c r="G620" s="231"/>
      <c r="H620" s="179"/>
      <c r="I620" s="335"/>
      <c r="J620" s="127"/>
    </row>
    <row r="621" spans="1:10" x14ac:dyDescent="0.2">
      <c r="A621" s="127"/>
      <c r="B621" s="127"/>
      <c r="C621" s="127"/>
      <c r="D621" s="127"/>
      <c r="E621" s="128"/>
      <c r="F621" s="173"/>
      <c r="G621" s="231"/>
      <c r="H621" s="179"/>
      <c r="I621" s="335"/>
      <c r="J621" s="127"/>
    </row>
    <row r="622" spans="1:10" x14ac:dyDescent="0.2">
      <c r="A622" s="127"/>
      <c r="B622" s="127"/>
      <c r="C622" s="127"/>
      <c r="D622" s="127"/>
      <c r="E622" s="128"/>
      <c r="F622" s="173"/>
      <c r="G622" s="231"/>
      <c r="H622" s="179"/>
      <c r="I622" s="335"/>
      <c r="J622" s="127"/>
    </row>
    <row r="623" spans="1:10" x14ac:dyDescent="0.2">
      <c r="A623" s="127"/>
      <c r="B623" s="127"/>
      <c r="C623" s="127"/>
      <c r="D623" s="127"/>
      <c r="E623" s="128"/>
      <c r="F623" s="173"/>
      <c r="G623" s="231"/>
      <c r="H623" s="179"/>
      <c r="I623" s="335"/>
      <c r="J623" s="127"/>
    </row>
    <row r="624" spans="1:10" x14ac:dyDescent="0.2">
      <c r="A624" s="127"/>
      <c r="B624" s="127"/>
      <c r="C624" s="127"/>
      <c r="D624" s="127"/>
      <c r="E624" s="128"/>
      <c r="F624" s="173"/>
      <c r="G624" s="231"/>
      <c r="H624" s="179"/>
      <c r="I624" s="335"/>
      <c r="J624" s="127"/>
    </row>
    <row r="625" spans="1:10" x14ac:dyDescent="0.2">
      <c r="A625" s="127"/>
      <c r="B625" s="127"/>
      <c r="C625" s="127"/>
      <c r="D625" s="127"/>
      <c r="E625" s="128"/>
      <c r="F625" s="173"/>
      <c r="G625" s="231"/>
      <c r="H625" s="179"/>
      <c r="I625" s="335"/>
      <c r="J625" s="127"/>
    </row>
    <row r="626" spans="1:10" x14ac:dyDescent="0.2">
      <c r="A626" s="127"/>
      <c r="B626" s="127"/>
      <c r="C626" s="127"/>
      <c r="D626" s="127"/>
      <c r="E626" s="128"/>
      <c r="F626" s="173"/>
      <c r="G626" s="231"/>
      <c r="H626" s="179"/>
      <c r="I626" s="335"/>
      <c r="J626" s="127"/>
    </row>
    <row r="627" spans="1:10" x14ac:dyDescent="0.2">
      <c r="A627" s="127"/>
      <c r="B627" s="127"/>
      <c r="C627" s="127"/>
      <c r="D627" s="127"/>
      <c r="E627" s="128"/>
      <c r="F627" s="173"/>
      <c r="G627" s="231"/>
      <c r="H627" s="179"/>
      <c r="I627" s="335"/>
      <c r="J627" s="127"/>
    </row>
    <row r="628" spans="1:10" x14ac:dyDescent="0.2">
      <c r="A628" s="127"/>
      <c r="B628" s="127"/>
      <c r="C628" s="127"/>
      <c r="D628" s="127"/>
      <c r="E628" s="128"/>
      <c r="F628" s="173"/>
      <c r="G628" s="231"/>
      <c r="H628" s="179"/>
      <c r="I628" s="335"/>
      <c r="J628" s="127"/>
    </row>
    <row r="629" spans="1:10" x14ac:dyDescent="0.2">
      <c r="A629" s="127"/>
      <c r="B629" s="127"/>
      <c r="C629" s="127"/>
      <c r="D629" s="127"/>
      <c r="E629" s="128"/>
      <c r="F629" s="173"/>
      <c r="G629" s="231"/>
      <c r="H629" s="179"/>
      <c r="I629" s="335"/>
      <c r="J629" s="127"/>
    </row>
    <row r="630" spans="1:10" x14ac:dyDescent="0.2">
      <c r="A630" s="127"/>
      <c r="B630" s="127"/>
      <c r="C630" s="127"/>
      <c r="D630" s="127"/>
      <c r="E630" s="128"/>
      <c r="F630" s="173"/>
      <c r="G630" s="231"/>
      <c r="H630" s="179"/>
      <c r="I630" s="335"/>
      <c r="J630" s="127"/>
    </row>
    <row r="631" spans="1:10" x14ac:dyDescent="0.2">
      <c r="A631" s="127"/>
      <c r="B631" s="127"/>
      <c r="C631" s="127"/>
      <c r="D631" s="127"/>
      <c r="E631" s="128"/>
      <c r="F631" s="173"/>
      <c r="G631" s="231"/>
      <c r="H631" s="179"/>
      <c r="I631" s="335"/>
      <c r="J631" s="127"/>
    </row>
    <row r="632" spans="1:10" x14ac:dyDescent="0.2">
      <c r="A632" s="127"/>
      <c r="B632" s="127"/>
      <c r="C632" s="127"/>
      <c r="D632" s="127"/>
      <c r="E632" s="128"/>
      <c r="F632" s="173"/>
      <c r="G632" s="231"/>
      <c r="H632" s="179"/>
      <c r="I632" s="335"/>
      <c r="J632" s="127"/>
    </row>
    <row r="633" spans="1:10" x14ac:dyDescent="0.2">
      <c r="A633" s="127"/>
      <c r="B633" s="127"/>
      <c r="C633" s="127"/>
      <c r="D633" s="127"/>
      <c r="E633" s="128"/>
      <c r="F633" s="173"/>
      <c r="G633" s="231"/>
      <c r="H633" s="179"/>
      <c r="I633" s="335"/>
      <c r="J633" s="127"/>
    </row>
    <row r="634" spans="1:10" x14ac:dyDescent="0.2">
      <c r="A634" s="127"/>
      <c r="B634" s="127"/>
      <c r="C634" s="127"/>
      <c r="D634" s="127"/>
      <c r="E634" s="128"/>
      <c r="F634" s="173"/>
      <c r="G634" s="231"/>
      <c r="H634" s="179"/>
      <c r="I634" s="335"/>
      <c r="J634" s="127"/>
    </row>
    <row r="635" spans="1:10" x14ac:dyDescent="0.2">
      <c r="A635" s="127"/>
      <c r="B635" s="127"/>
      <c r="C635" s="127"/>
      <c r="D635" s="127"/>
      <c r="E635" s="128"/>
      <c r="F635" s="173"/>
      <c r="G635" s="231"/>
      <c r="H635" s="179"/>
      <c r="I635" s="335"/>
      <c r="J635" s="127"/>
    </row>
    <row r="636" spans="1:10" x14ac:dyDescent="0.2">
      <c r="A636" s="127"/>
      <c r="B636" s="127"/>
      <c r="C636" s="127"/>
      <c r="D636" s="127"/>
      <c r="E636" s="128"/>
      <c r="F636" s="173"/>
      <c r="G636" s="231"/>
      <c r="H636" s="179"/>
      <c r="I636" s="335"/>
      <c r="J636" s="127"/>
    </row>
    <row r="637" spans="1:10" x14ac:dyDescent="0.2">
      <c r="A637" s="127"/>
      <c r="B637" s="127"/>
      <c r="C637" s="127"/>
      <c r="D637" s="127"/>
      <c r="E637" s="128"/>
      <c r="F637" s="173"/>
      <c r="G637" s="231"/>
      <c r="H637" s="179"/>
      <c r="I637" s="335"/>
      <c r="J637" s="127"/>
    </row>
    <row r="638" spans="1:10" x14ac:dyDescent="0.2">
      <c r="A638" s="127"/>
      <c r="B638" s="127"/>
      <c r="C638" s="127"/>
      <c r="D638" s="127"/>
      <c r="E638" s="128"/>
      <c r="F638" s="173"/>
      <c r="G638" s="231"/>
      <c r="H638" s="179"/>
      <c r="I638" s="335"/>
      <c r="J638" s="127"/>
    </row>
    <row r="639" spans="1:10" x14ac:dyDescent="0.2">
      <c r="A639" s="127"/>
      <c r="B639" s="127"/>
      <c r="C639" s="127"/>
      <c r="D639" s="127"/>
      <c r="E639" s="128"/>
      <c r="F639" s="173"/>
      <c r="G639" s="231"/>
      <c r="H639" s="179"/>
      <c r="I639" s="335"/>
      <c r="J639" s="127"/>
    </row>
    <row r="640" spans="1:10" x14ac:dyDescent="0.2">
      <c r="A640" s="127"/>
      <c r="B640" s="127"/>
      <c r="C640" s="127"/>
      <c r="D640" s="127"/>
      <c r="E640" s="128"/>
      <c r="F640" s="173"/>
      <c r="G640" s="231"/>
      <c r="H640" s="179"/>
      <c r="I640" s="335"/>
      <c r="J640" s="127"/>
    </row>
    <row r="641" spans="1:10" x14ac:dyDescent="0.2">
      <c r="A641" s="127"/>
      <c r="B641" s="127"/>
      <c r="C641" s="127"/>
      <c r="D641" s="127"/>
      <c r="E641" s="128"/>
      <c r="F641" s="173"/>
      <c r="G641" s="231"/>
      <c r="H641" s="179"/>
      <c r="I641" s="335"/>
      <c r="J641" s="127"/>
    </row>
    <row r="642" spans="1:10" x14ac:dyDescent="0.2">
      <c r="A642" s="127"/>
      <c r="B642" s="127"/>
      <c r="C642" s="127"/>
      <c r="D642" s="127"/>
      <c r="E642" s="128"/>
      <c r="F642" s="173"/>
      <c r="G642" s="231"/>
      <c r="H642" s="179"/>
      <c r="I642" s="335"/>
      <c r="J642" s="127"/>
    </row>
    <row r="643" spans="1:10" x14ac:dyDescent="0.2">
      <c r="A643" s="127"/>
      <c r="B643" s="127"/>
      <c r="C643" s="127"/>
      <c r="D643" s="127"/>
      <c r="E643" s="128"/>
      <c r="F643" s="173"/>
      <c r="G643" s="231"/>
      <c r="H643" s="179"/>
      <c r="I643" s="335"/>
      <c r="J643" s="127"/>
    </row>
    <row r="644" spans="1:10" x14ac:dyDescent="0.2">
      <c r="A644" s="127"/>
      <c r="B644" s="127"/>
      <c r="C644" s="127"/>
      <c r="D644" s="127"/>
      <c r="E644" s="128"/>
      <c r="F644" s="173"/>
      <c r="G644" s="231"/>
      <c r="H644" s="179"/>
      <c r="I644" s="335"/>
      <c r="J644" s="127"/>
    </row>
    <row r="645" spans="1:10" x14ac:dyDescent="0.2">
      <c r="A645" s="127"/>
      <c r="B645" s="127"/>
      <c r="C645" s="127"/>
      <c r="D645" s="127"/>
      <c r="E645" s="128"/>
      <c r="F645" s="173"/>
      <c r="G645" s="231"/>
      <c r="H645" s="179"/>
      <c r="I645" s="335"/>
      <c r="J645" s="127"/>
    </row>
    <row r="646" spans="1:10" x14ac:dyDescent="0.2">
      <c r="A646" s="127"/>
      <c r="B646" s="127"/>
      <c r="C646" s="127"/>
      <c r="D646" s="127"/>
      <c r="E646" s="128"/>
      <c r="F646" s="173"/>
      <c r="G646" s="231"/>
      <c r="H646" s="179"/>
      <c r="I646" s="335"/>
      <c r="J646" s="127"/>
    </row>
    <row r="647" spans="1:10" x14ac:dyDescent="0.2">
      <c r="A647" s="127"/>
      <c r="B647" s="127"/>
      <c r="C647" s="127"/>
      <c r="D647" s="127"/>
      <c r="E647" s="128"/>
      <c r="F647" s="173"/>
      <c r="G647" s="231"/>
      <c r="H647" s="179"/>
      <c r="I647" s="335"/>
      <c r="J647" s="127"/>
    </row>
    <row r="648" spans="1:10" x14ac:dyDescent="0.2">
      <c r="A648" s="127"/>
      <c r="B648" s="127"/>
      <c r="C648" s="127"/>
      <c r="D648" s="127"/>
      <c r="E648" s="128"/>
      <c r="F648" s="173"/>
      <c r="G648" s="231"/>
      <c r="H648" s="179"/>
      <c r="I648" s="335"/>
      <c r="J648" s="127"/>
    </row>
    <row r="649" spans="1:10" x14ac:dyDescent="0.2">
      <c r="A649" s="127"/>
      <c r="B649" s="127"/>
      <c r="C649" s="127"/>
      <c r="D649" s="127"/>
      <c r="E649" s="128"/>
      <c r="F649" s="173"/>
      <c r="G649" s="231"/>
      <c r="H649" s="179"/>
      <c r="I649" s="335"/>
      <c r="J649" s="127"/>
    </row>
    <row r="650" spans="1:10" x14ac:dyDescent="0.2">
      <c r="A650" s="127"/>
      <c r="B650" s="127"/>
      <c r="C650" s="127"/>
      <c r="D650" s="127"/>
      <c r="E650" s="128"/>
      <c r="F650" s="173"/>
      <c r="G650" s="231"/>
      <c r="H650" s="179"/>
      <c r="I650" s="335"/>
      <c r="J650" s="127"/>
    </row>
    <row r="651" spans="1:10" x14ac:dyDescent="0.2">
      <c r="A651" s="127"/>
      <c r="B651" s="127"/>
      <c r="C651" s="127"/>
      <c r="D651" s="127"/>
      <c r="E651" s="128"/>
      <c r="F651" s="173"/>
      <c r="G651" s="231"/>
      <c r="H651" s="179"/>
      <c r="I651" s="335"/>
      <c r="J651" s="127"/>
    </row>
    <row r="652" spans="1:10" x14ac:dyDescent="0.2">
      <c r="A652" s="127"/>
      <c r="B652" s="127"/>
      <c r="C652" s="127"/>
      <c r="D652" s="127"/>
      <c r="E652" s="128"/>
      <c r="F652" s="173"/>
      <c r="G652" s="231"/>
      <c r="H652" s="179"/>
      <c r="I652" s="335"/>
      <c r="J652" s="127"/>
    </row>
    <row r="653" spans="1:10" x14ac:dyDescent="0.2">
      <c r="A653" s="127"/>
      <c r="B653" s="127"/>
      <c r="C653" s="127"/>
      <c r="D653" s="127"/>
      <c r="E653" s="128"/>
      <c r="F653" s="173"/>
      <c r="G653" s="231"/>
      <c r="H653" s="179"/>
      <c r="I653" s="335"/>
      <c r="J653" s="127"/>
    </row>
    <row r="654" spans="1:10" x14ac:dyDescent="0.2">
      <c r="A654" s="127"/>
      <c r="B654" s="127"/>
      <c r="C654" s="127"/>
      <c r="D654" s="127"/>
      <c r="E654" s="128"/>
      <c r="F654" s="173"/>
      <c r="G654" s="231"/>
      <c r="H654" s="179"/>
      <c r="I654" s="335"/>
      <c r="J654" s="127"/>
    </row>
    <row r="655" spans="1:10" x14ac:dyDescent="0.2">
      <c r="A655" s="127"/>
      <c r="B655" s="127"/>
      <c r="C655" s="127"/>
      <c r="D655" s="127"/>
      <c r="E655" s="128"/>
      <c r="F655" s="173"/>
      <c r="G655" s="231"/>
      <c r="H655" s="179"/>
      <c r="I655" s="335"/>
      <c r="J655" s="127"/>
    </row>
    <row r="656" spans="1:10" x14ac:dyDescent="0.2">
      <c r="A656" s="127"/>
      <c r="B656" s="127"/>
      <c r="C656" s="127"/>
      <c r="D656" s="127"/>
      <c r="E656" s="128"/>
      <c r="F656" s="173"/>
      <c r="G656" s="231"/>
      <c r="H656" s="179"/>
      <c r="I656" s="335"/>
      <c r="J656" s="127"/>
    </row>
    <row r="657" spans="1:10" x14ac:dyDescent="0.2">
      <c r="A657" s="127"/>
      <c r="B657" s="127"/>
      <c r="C657" s="127"/>
      <c r="D657" s="127"/>
      <c r="E657" s="128"/>
      <c r="F657" s="173"/>
      <c r="G657" s="231"/>
      <c r="H657" s="179"/>
      <c r="I657" s="335"/>
      <c r="J657" s="127"/>
    </row>
    <row r="658" spans="1:10" x14ac:dyDescent="0.2">
      <c r="A658" s="127"/>
      <c r="B658" s="127"/>
      <c r="C658" s="127"/>
      <c r="D658" s="127"/>
      <c r="E658" s="128"/>
      <c r="F658" s="173"/>
      <c r="G658" s="231"/>
      <c r="H658" s="179"/>
      <c r="I658" s="335"/>
      <c r="J658" s="127"/>
    </row>
    <row r="659" spans="1:10" x14ac:dyDescent="0.2">
      <c r="A659" s="127"/>
      <c r="B659" s="127"/>
      <c r="C659" s="127"/>
      <c r="D659" s="127"/>
      <c r="E659" s="128"/>
      <c r="F659" s="173"/>
      <c r="G659" s="231"/>
      <c r="H659" s="179"/>
      <c r="I659" s="335"/>
      <c r="J659" s="127"/>
    </row>
    <row r="660" spans="1:10" x14ac:dyDescent="0.2">
      <c r="A660" s="127"/>
      <c r="B660" s="127"/>
      <c r="C660" s="127"/>
      <c r="D660" s="127"/>
      <c r="E660" s="128"/>
      <c r="F660" s="173"/>
      <c r="G660" s="231"/>
      <c r="H660" s="179"/>
      <c r="I660" s="335"/>
      <c r="J660" s="127"/>
    </row>
    <row r="661" spans="1:10" x14ac:dyDescent="0.2">
      <c r="A661" s="127"/>
      <c r="B661" s="127"/>
      <c r="C661" s="127"/>
      <c r="D661" s="127"/>
      <c r="E661" s="128"/>
      <c r="F661" s="173"/>
      <c r="G661" s="231"/>
      <c r="H661" s="179"/>
      <c r="I661" s="335"/>
      <c r="J661" s="127"/>
    </row>
    <row r="662" spans="1:10" x14ac:dyDescent="0.2">
      <c r="A662" s="127"/>
      <c r="B662" s="127"/>
      <c r="C662" s="127"/>
      <c r="D662" s="127"/>
      <c r="E662" s="128"/>
      <c r="F662" s="173"/>
      <c r="G662" s="231"/>
      <c r="H662" s="179"/>
      <c r="I662" s="335"/>
      <c r="J662" s="127"/>
    </row>
    <row r="663" spans="1:10" x14ac:dyDescent="0.2">
      <c r="A663" s="127"/>
      <c r="B663" s="127"/>
      <c r="C663" s="127"/>
      <c r="D663" s="127"/>
      <c r="E663" s="128"/>
      <c r="F663" s="173"/>
      <c r="G663" s="231"/>
      <c r="H663" s="179"/>
      <c r="I663" s="335"/>
      <c r="J663" s="127"/>
    </row>
    <row r="664" spans="1:10" x14ac:dyDescent="0.2">
      <c r="A664" s="127"/>
      <c r="B664" s="127"/>
      <c r="C664" s="127"/>
      <c r="D664" s="127"/>
      <c r="E664" s="128"/>
      <c r="F664" s="173"/>
      <c r="G664" s="231"/>
      <c r="H664" s="179"/>
      <c r="I664" s="335"/>
      <c r="J664" s="127"/>
    </row>
    <row r="665" spans="1:10" x14ac:dyDescent="0.2">
      <c r="A665" s="127"/>
      <c r="B665" s="127"/>
      <c r="C665" s="127"/>
      <c r="D665" s="127"/>
      <c r="E665" s="128"/>
      <c r="F665" s="173"/>
      <c r="G665" s="231"/>
      <c r="H665" s="179"/>
      <c r="I665" s="335"/>
      <c r="J665" s="127"/>
    </row>
    <row r="666" spans="1:10" x14ac:dyDescent="0.2">
      <c r="A666" s="127"/>
      <c r="B666" s="127"/>
      <c r="C666" s="127"/>
      <c r="D666" s="127"/>
      <c r="E666" s="128"/>
      <c r="F666" s="173"/>
      <c r="G666" s="231"/>
      <c r="H666" s="179"/>
      <c r="I666" s="335"/>
      <c r="J666" s="127"/>
    </row>
    <row r="667" spans="1:10" x14ac:dyDescent="0.2">
      <c r="A667" s="127"/>
      <c r="B667" s="127"/>
      <c r="C667" s="127"/>
      <c r="D667" s="127"/>
      <c r="E667" s="128"/>
      <c r="F667" s="173"/>
      <c r="G667" s="231"/>
      <c r="H667" s="179"/>
      <c r="I667" s="335"/>
      <c r="J667" s="127"/>
    </row>
    <row r="668" spans="1:10" x14ac:dyDescent="0.2">
      <c r="A668" s="127"/>
      <c r="B668" s="127"/>
      <c r="C668" s="127"/>
      <c r="D668" s="127"/>
      <c r="E668" s="128"/>
      <c r="F668" s="173"/>
      <c r="G668" s="231"/>
      <c r="H668" s="179"/>
      <c r="I668" s="335"/>
      <c r="J668" s="127"/>
    </row>
    <row r="669" spans="1:10" x14ac:dyDescent="0.2">
      <c r="A669" s="127"/>
      <c r="B669" s="127"/>
      <c r="C669" s="127"/>
      <c r="D669" s="127"/>
      <c r="E669" s="128"/>
      <c r="F669" s="173"/>
      <c r="G669" s="231"/>
      <c r="H669" s="179"/>
      <c r="I669" s="335"/>
      <c r="J669" s="127"/>
    </row>
    <row r="670" spans="1:10" x14ac:dyDescent="0.2">
      <c r="A670" s="127"/>
      <c r="B670" s="127"/>
      <c r="C670" s="127"/>
      <c r="D670" s="127"/>
      <c r="E670" s="128"/>
      <c r="F670" s="173"/>
      <c r="G670" s="231"/>
      <c r="H670" s="179"/>
      <c r="I670" s="335"/>
      <c r="J670" s="127"/>
    </row>
    <row r="671" spans="1:10" x14ac:dyDescent="0.2">
      <c r="A671" s="127"/>
      <c r="B671" s="127"/>
      <c r="C671" s="127"/>
      <c r="D671" s="127"/>
      <c r="E671" s="128"/>
      <c r="F671" s="173"/>
      <c r="G671" s="231"/>
      <c r="H671" s="179"/>
      <c r="I671" s="335"/>
      <c r="J671" s="127"/>
    </row>
    <row r="672" spans="1:10" x14ac:dyDescent="0.2">
      <c r="A672" s="127"/>
      <c r="B672" s="127"/>
      <c r="C672" s="127"/>
      <c r="D672" s="127"/>
      <c r="E672" s="128"/>
      <c r="F672" s="173"/>
      <c r="G672" s="231"/>
      <c r="H672" s="179"/>
      <c r="I672" s="335"/>
      <c r="J672" s="127"/>
    </row>
    <row r="673" spans="1:10" x14ac:dyDescent="0.2">
      <c r="A673" s="127"/>
      <c r="B673" s="127"/>
      <c r="C673" s="127"/>
      <c r="D673" s="127"/>
      <c r="E673" s="128"/>
      <c r="F673" s="173"/>
      <c r="G673" s="231"/>
      <c r="H673" s="179"/>
      <c r="I673" s="335"/>
      <c r="J673" s="127"/>
    </row>
    <row r="674" spans="1:10" x14ac:dyDescent="0.2">
      <c r="A674" s="127"/>
      <c r="B674" s="127"/>
      <c r="C674" s="127"/>
      <c r="D674" s="127"/>
      <c r="E674" s="128"/>
      <c r="F674" s="173"/>
      <c r="G674" s="231"/>
      <c r="H674" s="179"/>
      <c r="I674" s="335"/>
      <c r="J674" s="127"/>
    </row>
    <row r="675" spans="1:10" x14ac:dyDescent="0.2">
      <c r="A675" s="127"/>
      <c r="B675" s="127"/>
      <c r="C675" s="127"/>
      <c r="D675" s="127"/>
      <c r="E675" s="128"/>
      <c r="F675" s="173"/>
      <c r="G675" s="231"/>
      <c r="H675" s="179"/>
      <c r="I675" s="335"/>
      <c r="J675" s="127"/>
    </row>
    <row r="676" spans="1:10" x14ac:dyDescent="0.2">
      <c r="A676" s="127"/>
      <c r="B676" s="127"/>
      <c r="C676" s="127"/>
      <c r="D676" s="127"/>
      <c r="E676" s="128"/>
      <c r="F676" s="173"/>
      <c r="G676" s="231"/>
      <c r="H676" s="179"/>
      <c r="I676" s="335"/>
      <c r="J676" s="127"/>
    </row>
    <row r="677" spans="1:10" x14ac:dyDescent="0.2">
      <c r="A677" s="127"/>
      <c r="B677" s="127"/>
      <c r="C677" s="127"/>
      <c r="D677" s="127"/>
      <c r="E677" s="128"/>
      <c r="F677" s="173"/>
      <c r="G677" s="231"/>
      <c r="H677" s="179"/>
      <c r="I677" s="335"/>
      <c r="J677" s="127"/>
    </row>
    <row r="678" spans="1:10" x14ac:dyDescent="0.2">
      <c r="A678" s="127"/>
      <c r="B678" s="127"/>
      <c r="C678" s="127"/>
      <c r="D678" s="127"/>
      <c r="E678" s="128"/>
      <c r="F678" s="173"/>
      <c r="G678" s="231"/>
      <c r="H678" s="179"/>
      <c r="I678" s="335"/>
      <c r="J678" s="127"/>
    </row>
    <row r="679" spans="1:10" x14ac:dyDescent="0.2">
      <c r="A679" s="127"/>
      <c r="B679" s="127"/>
      <c r="C679" s="127"/>
      <c r="D679" s="127"/>
      <c r="E679" s="128"/>
      <c r="F679" s="173"/>
      <c r="G679" s="231"/>
      <c r="H679" s="179"/>
      <c r="I679" s="335"/>
      <c r="J679" s="127"/>
    </row>
    <row r="680" spans="1:10" x14ac:dyDescent="0.2">
      <c r="A680" s="127"/>
      <c r="B680" s="127"/>
      <c r="C680" s="127"/>
      <c r="D680" s="127"/>
      <c r="E680" s="128"/>
      <c r="F680" s="173"/>
      <c r="G680" s="231"/>
      <c r="H680" s="179"/>
      <c r="I680" s="335"/>
      <c r="J680" s="127"/>
    </row>
    <row r="681" spans="1:10" x14ac:dyDescent="0.2">
      <c r="A681" s="127"/>
      <c r="B681" s="127"/>
      <c r="C681" s="127"/>
      <c r="D681" s="127"/>
      <c r="E681" s="128"/>
      <c r="F681" s="173"/>
      <c r="G681" s="231"/>
      <c r="H681" s="179"/>
      <c r="I681" s="335"/>
      <c r="J681" s="127"/>
    </row>
    <row r="682" spans="1:10" x14ac:dyDescent="0.2">
      <c r="A682" s="127"/>
      <c r="B682" s="127"/>
      <c r="C682" s="127"/>
      <c r="D682" s="127"/>
      <c r="E682" s="128"/>
      <c r="F682" s="173"/>
      <c r="G682" s="231"/>
      <c r="H682" s="179"/>
      <c r="I682" s="335"/>
      <c r="J682" s="127"/>
    </row>
    <row r="683" spans="1:10" x14ac:dyDescent="0.2">
      <c r="A683" s="127"/>
      <c r="B683" s="127"/>
      <c r="C683" s="127"/>
      <c r="D683" s="127"/>
      <c r="E683" s="128"/>
      <c r="F683" s="173"/>
      <c r="G683" s="231"/>
      <c r="H683" s="179"/>
      <c r="I683" s="335"/>
      <c r="J683" s="127"/>
    </row>
    <row r="684" spans="1:10" x14ac:dyDescent="0.2">
      <c r="A684" s="127"/>
      <c r="B684" s="127"/>
      <c r="C684" s="127"/>
      <c r="D684" s="127"/>
      <c r="E684" s="128"/>
      <c r="F684" s="173"/>
      <c r="G684" s="231"/>
      <c r="H684" s="179"/>
      <c r="I684" s="335"/>
      <c r="J684" s="127"/>
    </row>
    <row r="685" spans="1:10" x14ac:dyDescent="0.2">
      <c r="A685" s="127"/>
      <c r="B685" s="127"/>
      <c r="C685" s="127"/>
      <c r="D685" s="127"/>
      <c r="E685" s="128"/>
      <c r="F685" s="173"/>
      <c r="G685" s="231"/>
      <c r="H685" s="179"/>
      <c r="I685" s="335"/>
      <c r="J685" s="127"/>
    </row>
    <row r="686" spans="1:10" x14ac:dyDescent="0.2">
      <c r="A686" s="127"/>
      <c r="B686" s="127"/>
      <c r="C686" s="127"/>
      <c r="D686" s="127"/>
      <c r="E686" s="128"/>
      <c r="F686" s="173"/>
      <c r="G686" s="231"/>
      <c r="H686" s="179"/>
      <c r="I686" s="335"/>
      <c r="J686" s="127"/>
    </row>
    <row r="687" spans="1:10" x14ac:dyDescent="0.2">
      <c r="A687" s="127"/>
      <c r="B687" s="127"/>
      <c r="C687" s="127"/>
      <c r="D687" s="127"/>
      <c r="E687" s="128"/>
      <c r="F687" s="173"/>
      <c r="G687" s="231"/>
      <c r="H687" s="179"/>
      <c r="I687" s="335"/>
      <c r="J687" s="127"/>
    </row>
    <row r="688" spans="1:10" x14ac:dyDescent="0.2">
      <c r="A688" s="127"/>
      <c r="B688" s="127"/>
      <c r="C688" s="127"/>
      <c r="D688" s="127"/>
      <c r="E688" s="128"/>
      <c r="F688" s="173"/>
      <c r="G688" s="231"/>
      <c r="H688" s="179"/>
      <c r="I688" s="335"/>
      <c r="J688" s="127"/>
    </row>
    <row r="689" spans="1:10" x14ac:dyDescent="0.2">
      <c r="A689" s="127"/>
      <c r="B689" s="127"/>
      <c r="C689" s="127"/>
      <c r="D689" s="127"/>
      <c r="E689" s="128"/>
      <c r="F689" s="173"/>
      <c r="G689" s="231"/>
      <c r="H689" s="179"/>
      <c r="I689" s="335"/>
      <c r="J689" s="127"/>
    </row>
    <row r="690" spans="1:10" x14ac:dyDescent="0.2">
      <c r="A690" s="127"/>
      <c r="B690" s="127"/>
      <c r="C690" s="127"/>
      <c r="D690" s="127"/>
      <c r="E690" s="128"/>
      <c r="F690" s="173"/>
      <c r="G690" s="231"/>
      <c r="H690" s="179"/>
      <c r="I690" s="335"/>
      <c r="J690" s="127"/>
    </row>
    <row r="691" spans="1:10" x14ac:dyDescent="0.2">
      <c r="A691" s="127"/>
      <c r="B691" s="127"/>
      <c r="C691" s="127"/>
      <c r="D691" s="127"/>
      <c r="E691" s="128"/>
      <c r="F691" s="173"/>
      <c r="G691" s="231"/>
      <c r="H691" s="179"/>
      <c r="I691" s="335"/>
      <c r="J691" s="127"/>
    </row>
    <row r="692" spans="1:10" x14ac:dyDescent="0.2">
      <c r="A692" s="127"/>
      <c r="B692" s="127"/>
      <c r="C692" s="127"/>
      <c r="D692" s="127"/>
      <c r="E692" s="128"/>
      <c r="F692" s="173"/>
      <c r="G692" s="231"/>
      <c r="H692" s="179"/>
      <c r="I692" s="335"/>
      <c r="J692" s="127"/>
    </row>
    <row r="693" spans="1:10" x14ac:dyDescent="0.2">
      <c r="A693" s="127"/>
      <c r="B693" s="127"/>
      <c r="C693" s="127"/>
      <c r="D693" s="127"/>
      <c r="E693" s="128"/>
      <c r="F693" s="173"/>
      <c r="G693" s="231"/>
      <c r="H693" s="179"/>
      <c r="I693" s="335"/>
      <c r="J693" s="127"/>
    </row>
    <row r="694" spans="1:10" x14ac:dyDescent="0.2">
      <c r="A694" s="127"/>
      <c r="B694" s="127"/>
      <c r="C694" s="127"/>
      <c r="D694" s="127"/>
      <c r="E694" s="128"/>
      <c r="F694" s="173"/>
      <c r="G694" s="231"/>
      <c r="H694" s="179"/>
      <c r="I694" s="335"/>
      <c r="J694" s="127"/>
    </row>
    <row r="695" spans="1:10" x14ac:dyDescent="0.2">
      <c r="A695" s="127"/>
      <c r="B695" s="127"/>
      <c r="C695" s="127"/>
      <c r="D695" s="127"/>
      <c r="E695" s="128"/>
      <c r="F695" s="173"/>
      <c r="G695" s="231"/>
      <c r="H695" s="179"/>
      <c r="I695" s="335"/>
      <c r="J695" s="127"/>
    </row>
    <row r="696" spans="1:10" x14ac:dyDescent="0.2">
      <c r="A696" s="127"/>
      <c r="B696" s="127"/>
      <c r="C696" s="127"/>
      <c r="D696" s="127"/>
      <c r="E696" s="128"/>
      <c r="F696" s="173"/>
      <c r="G696" s="231"/>
      <c r="H696" s="179"/>
      <c r="I696" s="335"/>
      <c r="J696" s="127"/>
    </row>
    <row r="697" spans="1:10" x14ac:dyDescent="0.2">
      <c r="A697" s="127"/>
      <c r="B697" s="127"/>
      <c r="C697" s="127"/>
      <c r="D697" s="127"/>
      <c r="E697" s="128"/>
      <c r="F697" s="173"/>
      <c r="G697" s="231"/>
      <c r="H697" s="179"/>
      <c r="I697" s="335"/>
      <c r="J697" s="127"/>
    </row>
    <row r="698" spans="1:10" x14ac:dyDescent="0.2">
      <c r="A698" s="127"/>
      <c r="B698" s="127"/>
      <c r="C698" s="127"/>
      <c r="D698" s="127"/>
      <c r="E698" s="128"/>
      <c r="F698" s="173"/>
      <c r="G698" s="231"/>
      <c r="H698" s="179"/>
      <c r="I698" s="335"/>
      <c r="J698" s="127"/>
    </row>
    <row r="699" spans="1:10" x14ac:dyDescent="0.2">
      <c r="A699" s="127"/>
      <c r="B699" s="127"/>
      <c r="C699" s="127"/>
      <c r="D699" s="127"/>
      <c r="E699" s="128"/>
      <c r="F699" s="173"/>
      <c r="G699" s="231"/>
      <c r="H699" s="179"/>
      <c r="I699" s="335"/>
      <c r="J699" s="127"/>
    </row>
    <row r="700" spans="1:10" x14ac:dyDescent="0.2">
      <c r="A700" s="127"/>
      <c r="B700" s="127"/>
      <c r="C700" s="127"/>
      <c r="D700" s="127"/>
      <c r="E700" s="128"/>
      <c r="F700" s="173"/>
      <c r="G700" s="231"/>
      <c r="H700" s="179"/>
      <c r="I700" s="335"/>
      <c r="J700" s="127"/>
    </row>
    <row r="701" spans="1:10" x14ac:dyDescent="0.2">
      <c r="A701" s="127"/>
      <c r="B701" s="127"/>
      <c r="C701" s="127"/>
      <c r="D701" s="127"/>
      <c r="E701" s="128"/>
      <c r="F701" s="173"/>
      <c r="G701" s="231"/>
      <c r="H701" s="179"/>
      <c r="I701" s="335"/>
      <c r="J701" s="127"/>
    </row>
    <row r="702" spans="1:10" x14ac:dyDescent="0.2">
      <c r="A702" s="127"/>
      <c r="B702" s="127"/>
      <c r="C702" s="127"/>
      <c r="D702" s="127"/>
      <c r="E702" s="128"/>
      <c r="F702" s="173"/>
      <c r="G702" s="231"/>
      <c r="H702" s="179"/>
      <c r="I702" s="335"/>
      <c r="J702" s="127"/>
    </row>
    <row r="703" spans="1:10" x14ac:dyDescent="0.2">
      <c r="A703" s="127"/>
      <c r="B703" s="127"/>
      <c r="C703" s="127"/>
      <c r="D703" s="127"/>
      <c r="E703" s="128"/>
      <c r="F703" s="173"/>
      <c r="G703" s="231"/>
      <c r="H703" s="179"/>
      <c r="I703" s="335"/>
      <c r="J703" s="127"/>
    </row>
    <row r="704" spans="1:10" x14ac:dyDescent="0.2">
      <c r="A704" s="127"/>
      <c r="B704" s="127"/>
      <c r="C704" s="127"/>
      <c r="D704" s="127"/>
      <c r="E704" s="128"/>
      <c r="F704" s="173"/>
      <c r="G704" s="231"/>
      <c r="H704" s="179"/>
      <c r="I704" s="335"/>
      <c r="J704" s="127"/>
    </row>
    <row r="705" spans="1:10" x14ac:dyDescent="0.2">
      <c r="A705" s="127"/>
      <c r="B705" s="127"/>
      <c r="C705" s="127"/>
      <c r="D705" s="127"/>
      <c r="E705" s="128"/>
      <c r="F705" s="173"/>
      <c r="G705" s="231"/>
      <c r="H705" s="179"/>
      <c r="I705" s="335"/>
      <c r="J705" s="127"/>
    </row>
    <row r="706" spans="1:10" x14ac:dyDescent="0.2">
      <c r="A706" s="127"/>
      <c r="B706" s="127"/>
      <c r="C706" s="127"/>
      <c r="D706" s="127"/>
      <c r="E706" s="128"/>
      <c r="F706" s="173"/>
      <c r="G706" s="231"/>
      <c r="H706" s="179"/>
      <c r="I706" s="335"/>
      <c r="J706" s="127"/>
    </row>
    <row r="707" spans="1:10" x14ac:dyDescent="0.2">
      <c r="A707" s="127"/>
      <c r="B707" s="127"/>
      <c r="C707" s="127"/>
      <c r="D707" s="127"/>
      <c r="E707" s="128"/>
      <c r="F707" s="173"/>
      <c r="G707" s="231"/>
      <c r="H707" s="179"/>
      <c r="I707" s="335"/>
      <c r="J707" s="127"/>
    </row>
    <row r="708" spans="1:10" x14ac:dyDescent="0.2">
      <c r="A708" s="127"/>
      <c r="B708" s="127"/>
      <c r="C708" s="127"/>
      <c r="D708" s="127"/>
      <c r="E708" s="128"/>
      <c r="F708" s="173"/>
      <c r="G708" s="231"/>
      <c r="H708" s="179"/>
      <c r="I708" s="335"/>
      <c r="J708" s="127"/>
    </row>
    <row r="709" spans="1:10" x14ac:dyDescent="0.2">
      <c r="A709" s="127"/>
      <c r="B709" s="127"/>
      <c r="C709" s="127"/>
      <c r="D709" s="127"/>
      <c r="E709" s="128"/>
      <c r="F709" s="173"/>
      <c r="G709" s="231"/>
      <c r="H709" s="179"/>
      <c r="I709" s="335"/>
      <c r="J709" s="127"/>
    </row>
    <row r="710" spans="1:10" x14ac:dyDescent="0.2">
      <c r="A710" s="127"/>
      <c r="B710" s="127"/>
      <c r="C710" s="127"/>
      <c r="D710" s="127"/>
      <c r="E710" s="128"/>
      <c r="F710" s="173"/>
      <c r="G710" s="231"/>
      <c r="H710" s="179"/>
      <c r="I710" s="335"/>
      <c r="J710" s="127"/>
    </row>
    <row r="711" spans="1:10" x14ac:dyDescent="0.2">
      <c r="A711" s="127"/>
      <c r="B711" s="127"/>
      <c r="C711" s="127"/>
      <c r="D711" s="127"/>
      <c r="E711" s="128"/>
      <c r="F711" s="173"/>
      <c r="G711" s="231"/>
      <c r="H711" s="179"/>
      <c r="I711" s="335"/>
      <c r="J711" s="127"/>
    </row>
    <row r="712" spans="1:10" x14ac:dyDescent="0.2">
      <c r="A712" s="127"/>
      <c r="B712" s="127"/>
      <c r="C712" s="127"/>
      <c r="D712" s="127"/>
      <c r="E712" s="128"/>
      <c r="F712" s="173"/>
      <c r="G712" s="231"/>
      <c r="H712" s="179"/>
      <c r="I712" s="335"/>
      <c r="J712" s="127"/>
    </row>
    <row r="713" spans="1:10" x14ac:dyDescent="0.2">
      <c r="A713" s="127"/>
      <c r="B713" s="127"/>
      <c r="C713" s="127"/>
      <c r="D713" s="127"/>
      <c r="E713" s="128"/>
      <c r="F713" s="173"/>
      <c r="G713" s="231"/>
      <c r="H713" s="179"/>
      <c r="I713" s="335"/>
      <c r="J713" s="127"/>
    </row>
    <row r="714" spans="1:10" x14ac:dyDescent="0.2">
      <c r="A714" s="127"/>
      <c r="B714" s="127"/>
      <c r="C714" s="127"/>
      <c r="D714" s="127"/>
      <c r="E714" s="128"/>
      <c r="F714" s="173"/>
      <c r="G714" s="231"/>
      <c r="H714" s="179"/>
      <c r="I714" s="335"/>
      <c r="J714" s="127"/>
    </row>
    <row r="715" spans="1:10" x14ac:dyDescent="0.2">
      <c r="A715" s="127"/>
      <c r="B715" s="127"/>
      <c r="C715" s="127"/>
      <c r="D715" s="127"/>
      <c r="E715" s="128"/>
      <c r="F715" s="173"/>
      <c r="G715" s="231"/>
      <c r="H715" s="179"/>
      <c r="I715" s="335"/>
      <c r="J715" s="127"/>
    </row>
    <row r="716" spans="1:10" x14ac:dyDescent="0.2">
      <c r="A716" s="127"/>
      <c r="B716" s="127"/>
      <c r="C716" s="127"/>
      <c r="D716" s="127"/>
      <c r="E716" s="128"/>
      <c r="F716" s="173"/>
      <c r="G716" s="231"/>
      <c r="H716" s="179"/>
      <c r="I716" s="335"/>
      <c r="J716" s="127"/>
    </row>
    <row r="717" spans="1:10" x14ac:dyDescent="0.2">
      <c r="A717" s="127"/>
      <c r="B717" s="127"/>
      <c r="C717" s="127"/>
      <c r="D717" s="127"/>
      <c r="E717" s="128"/>
      <c r="F717" s="173"/>
      <c r="G717" s="231"/>
      <c r="H717" s="179"/>
      <c r="I717" s="335"/>
      <c r="J717" s="127"/>
    </row>
    <row r="718" spans="1:10" x14ac:dyDescent="0.2">
      <c r="A718" s="127"/>
      <c r="B718" s="127"/>
      <c r="C718" s="127"/>
      <c r="D718" s="127"/>
      <c r="E718" s="128"/>
      <c r="F718" s="173"/>
      <c r="G718" s="231"/>
      <c r="H718" s="179"/>
      <c r="I718" s="335"/>
      <c r="J718" s="127"/>
    </row>
    <row r="719" spans="1:10" x14ac:dyDescent="0.2">
      <c r="A719" s="127"/>
      <c r="B719" s="127"/>
      <c r="C719" s="127"/>
      <c r="D719" s="127"/>
      <c r="E719" s="128"/>
      <c r="F719" s="173"/>
      <c r="G719" s="231"/>
      <c r="H719" s="179"/>
      <c r="I719" s="335"/>
      <c r="J719" s="127"/>
    </row>
    <row r="720" spans="1:10" x14ac:dyDescent="0.2">
      <c r="A720" s="127"/>
      <c r="B720" s="127"/>
      <c r="C720" s="127"/>
      <c r="D720" s="127"/>
      <c r="E720" s="128"/>
      <c r="F720" s="173"/>
      <c r="G720" s="231"/>
      <c r="H720" s="179"/>
      <c r="I720" s="335"/>
      <c r="J720" s="127"/>
    </row>
    <row r="721" spans="1:10" x14ac:dyDescent="0.2">
      <c r="A721" s="127"/>
      <c r="B721" s="127"/>
      <c r="C721" s="127"/>
      <c r="D721" s="127"/>
      <c r="E721" s="128"/>
      <c r="F721" s="173"/>
      <c r="G721" s="231"/>
      <c r="H721" s="179"/>
      <c r="I721" s="335"/>
      <c r="J721" s="127"/>
    </row>
    <row r="722" spans="1:10" x14ac:dyDescent="0.2">
      <c r="A722" s="127"/>
      <c r="B722" s="127"/>
      <c r="C722" s="127"/>
      <c r="D722" s="127"/>
      <c r="E722" s="128"/>
      <c r="F722" s="173"/>
      <c r="G722" s="231"/>
      <c r="H722" s="179"/>
      <c r="I722" s="335"/>
      <c r="J722" s="127"/>
    </row>
    <row r="723" spans="1:10" x14ac:dyDescent="0.2">
      <c r="A723" s="127"/>
      <c r="B723" s="127"/>
      <c r="C723" s="127"/>
      <c r="D723" s="127"/>
      <c r="E723" s="128"/>
      <c r="F723" s="173"/>
      <c r="G723" s="231"/>
      <c r="H723" s="179"/>
      <c r="I723" s="335"/>
      <c r="J723" s="127"/>
    </row>
    <row r="724" spans="1:10" x14ac:dyDescent="0.2">
      <c r="A724" s="127"/>
      <c r="B724" s="127"/>
      <c r="C724" s="127"/>
      <c r="D724" s="127"/>
      <c r="E724" s="128"/>
      <c r="F724" s="173"/>
      <c r="G724" s="231"/>
      <c r="H724" s="179"/>
      <c r="I724" s="335"/>
      <c r="J724" s="127"/>
    </row>
    <row r="725" spans="1:10" x14ac:dyDescent="0.2">
      <c r="A725" s="127"/>
      <c r="B725" s="127"/>
      <c r="C725" s="127"/>
      <c r="D725" s="127"/>
      <c r="E725" s="128"/>
      <c r="F725" s="173"/>
      <c r="G725" s="231"/>
      <c r="H725" s="179"/>
      <c r="I725" s="335"/>
      <c r="J725" s="127"/>
    </row>
    <row r="726" spans="1:10" x14ac:dyDescent="0.2">
      <c r="A726" s="127"/>
      <c r="B726" s="127"/>
      <c r="C726" s="127"/>
      <c r="D726" s="127"/>
      <c r="E726" s="128"/>
      <c r="F726" s="173"/>
      <c r="G726" s="231"/>
      <c r="H726" s="179"/>
      <c r="I726" s="335"/>
      <c r="J726" s="127"/>
    </row>
    <row r="727" spans="1:10" x14ac:dyDescent="0.2">
      <c r="A727" s="127"/>
      <c r="B727" s="127"/>
      <c r="C727" s="127"/>
      <c r="D727" s="127"/>
      <c r="E727" s="128"/>
      <c r="F727" s="173"/>
      <c r="G727" s="231"/>
      <c r="H727" s="179"/>
      <c r="I727" s="335"/>
      <c r="J727" s="127"/>
    </row>
    <row r="728" spans="1:10" x14ac:dyDescent="0.2">
      <c r="A728" s="127"/>
      <c r="B728" s="127"/>
      <c r="C728" s="127"/>
      <c r="D728" s="127"/>
      <c r="E728" s="128"/>
      <c r="F728" s="173"/>
      <c r="G728" s="231"/>
      <c r="H728" s="179"/>
      <c r="I728" s="335"/>
      <c r="J728" s="127"/>
    </row>
    <row r="729" spans="1:10" x14ac:dyDescent="0.2">
      <c r="A729" s="127"/>
      <c r="B729" s="127"/>
      <c r="C729" s="127"/>
      <c r="D729" s="127"/>
      <c r="E729" s="128"/>
      <c r="F729" s="173"/>
      <c r="G729" s="231"/>
      <c r="H729" s="179"/>
      <c r="I729" s="335"/>
      <c r="J729" s="127"/>
    </row>
    <row r="730" spans="1:10" x14ac:dyDescent="0.2">
      <c r="A730" s="127"/>
      <c r="B730" s="127"/>
      <c r="C730" s="127"/>
      <c r="D730" s="127"/>
      <c r="E730" s="128"/>
      <c r="F730" s="173"/>
      <c r="G730" s="231"/>
      <c r="H730" s="179"/>
      <c r="I730" s="335"/>
      <c r="J730" s="127"/>
    </row>
    <row r="731" spans="1:10" x14ac:dyDescent="0.2">
      <c r="A731" s="127"/>
      <c r="B731" s="127"/>
      <c r="C731" s="127"/>
      <c r="D731" s="127"/>
      <c r="E731" s="128"/>
      <c r="F731" s="173"/>
      <c r="G731" s="231"/>
      <c r="H731" s="179"/>
      <c r="I731" s="335"/>
      <c r="J731" s="127"/>
    </row>
    <row r="732" spans="1:10" x14ac:dyDescent="0.2">
      <c r="A732" s="127"/>
      <c r="B732" s="127"/>
      <c r="C732" s="127"/>
      <c r="D732" s="127"/>
      <c r="E732" s="128"/>
      <c r="F732" s="173"/>
      <c r="G732" s="231"/>
      <c r="H732" s="179"/>
      <c r="I732" s="335"/>
      <c r="J732" s="127"/>
    </row>
    <row r="733" spans="1:10" x14ac:dyDescent="0.2">
      <c r="A733" s="127"/>
      <c r="B733" s="127"/>
      <c r="C733" s="127"/>
      <c r="D733" s="127"/>
      <c r="E733" s="128"/>
      <c r="F733" s="173"/>
      <c r="G733" s="231"/>
      <c r="H733" s="179"/>
      <c r="I733" s="335"/>
      <c r="J733" s="127"/>
    </row>
    <row r="734" spans="1:10" x14ac:dyDescent="0.2">
      <c r="A734" s="127"/>
      <c r="B734" s="127"/>
      <c r="C734" s="127"/>
      <c r="D734" s="127"/>
      <c r="E734" s="128"/>
      <c r="F734" s="173"/>
      <c r="G734" s="231"/>
      <c r="H734" s="179"/>
      <c r="I734" s="335"/>
      <c r="J734" s="127"/>
    </row>
    <row r="735" spans="1:10" x14ac:dyDescent="0.2">
      <c r="A735" s="127"/>
      <c r="B735" s="127"/>
      <c r="C735" s="127"/>
      <c r="D735" s="127"/>
      <c r="E735" s="128"/>
      <c r="F735" s="173"/>
      <c r="G735" s="231"/>
      <c r="H735" s="179"/>
      <c r="I735" s="335"/>
      <c r="J735" s="127"/>
    </row>
    <row r="736" spans="1:10" x14ac:dyDescent="0.2">
      <c r="A736" s="127"/>
      <c r="B736" s="127"/>
      <c r="C736" s="127"/>
      <c r="D736" s="127"/>
      <c r="E736" s="128"/>
      <c r="F736" s="173"/>
      <c r="G736" s="231"/>
      <c r="H736" s="179"/>
      <c r="I736" s="335"/>
      <c r="J736" s="127"/>
    </row>
    <row r="737" spans="1:10" x14ac:dyDescent="0.2">
      <c r="A737" s="127"/>
      <c r="B737" s="127"/>
      <c r="C737" s="127"/>
      <c r="D737" s="127"/>
      <c r="E737" s="128"/>
      <c r="F737" s="173"/>
      <c r="G737" s="231"/>
      <c r="H737" s="179"/>
      <c r="I737" s="335"/>
      <c r="J737" s="127"/>
    </row>
    <row r="738" spans="1:10" x14ac:dyDescent="0.2">
      <c r="A738" s="127"/>
      <c r="B738" s="127"/>
      <c r="C738" s="127"/>
      <c r="D738" s="127"/>
      <c r="E738" s="128"/>
      <c r="F738" s="173"/>
      <c r="G738" s="231"/>
      <c r="H738" s="179"/>
      <c r="I738" s="335"/>
      <c r="J738" s="127"/>
    </row>
    <row r="739" spans="1:10" x14ac:dyDescent="0.2">
      <c r="A739" s="127"/>
      <c r="B739" s="127"/>
      <c r="C739" s="127"/>
      <c r="D739" s="127"/>
      <c r="E739" s="128"/>
      <c r="F739" s="173"/>
      <c r="G739" s="231"/>
      <c r="H739" s="179"/>
      <c r="I739" s="335"/>
      <c r="J739" s="127"/>
    </row>
    <row r="740" spans="1:10" x14ac:dyDescent="0.2">
      <c r="A740" s="127"/>
      <c r="B740" s="127"/>
      <c r="C740" s="127"/>
      <c r="D740" s="127"/>
      <c r="E740" s="128"/>
      <c r="F740" s="173"/>
      <c r="G740" s="231"/>
      <c r="H740" s="179"/>
      <c r="I740" s="335"/>
      <c r="J740" s="127"/>
    </row>
    <row r="741" spans="1:10" x14ac:dyDescent="0.2">
      <c r="A741" s="127"/>
      <c r="B741" s="127"/>
      <c r="C741" s="127"/>
      <c r="D741" s="127"/>
      <c r="E741" s="128"/>
      <c r="F741" s="173"/>
      <c r="G741" s="231"/>
      <c r="H741" s="179"/>
      <c r="I741" s="335"/>
      <c r="J741" s="127"/>
    </row>
    <row r="742" spans="1:10" x14ac:dyDescent="0.2">
      <c r="A742" s="127"/>
      <c r="B742" s="127"/>
      <c r="C742" s="127"/>
      <c r="D742" s="127"/>
      <c r="E742" s="128"/>
      <c r="F742" s="173"/>
      <c r="G742" s="231"/>
      <c r="H742" s="179"/>
      <c r="I742" s="335"/>
      <c r="J742" s="127"/>
    </row>
    <row r="743" spans="1:10" x14ac:dyDescent="0.2">
      <c r="A743" s="127"/>
      <c r="B743" s="127"/>
      <c r="C743" s="127"/>
      <c r="D743" s="127"/>
      <c r="E743" s="128"/>
      <c r="F743" s="173"/>
      <c r="G743" s="231"/>
      <c r="H743" s="179"/>
      <c r="I743" s="335"/>
      <c r="J743" s="127"/>
    </row>
    <row r="744" spans="1:10" x14ac:dyDescent="0.2">
      <c r="A744" s="127"/>
      <c r="B744" s="127"/>
      <c r="C744" s="127"/>
      <c r="D744" s="127"/>
      <c r="E744" s="128"/>
      <c r="F744" s="173"/>
      <c r="G744" s="231"/>
      <c r="H744" s="179"/>
      <c r="I744" s="335"/>
      <c r="J744" s="127"/>
    </row>
    <row r="745" spans="1:10" x14ac:dyDescent="0.2">
      <c r="A745" s="127"/>
      <c r="B745" s="127"/>
      <c r="C745" s="127"/>
      <c r="D745" s="127"/>
      <c r="E745" s="128"/>
      <c r="F745" s="173"/>
      <c r="G745" s="231"/>
      <c r="H745" s="179"/>
      <c r="I745" s="335"/>
      <c r="J745" s="127"/>
    </row>
    <row r="746" spans="1:10" x14ac:dyDescent="0.2">
      <c r="A746" s="127"/>
      <c r="B746" s="127"/>
      <c r="C746" s="127"/>
      <c r="D746" s="127"/>
      <c r="E746" s="128"/>
      <c r="F746" s="173"/>
      <c r="G746" s="231"/>
      <c r="H746" s="179"/>
      <c r="I746" s="335"/>
      <c r="J746" s="127"/>
    </row>
    <row r="747" spans="1:10" x14ac:dyDescent="0.2">
      <c r="A747" s="127"/>
      <c r="B747" s="127"/>
      <c r="C747" s="127"/>
      <c r="D747" s="127"/>
      <c r="E747" s="128"/>
      <c r="F747" s="173"/>
      <c r="G747" s="231"/>
      <c r="H747" s="179"/>
      <c r="I747" s="335"/>
      <c r="J747" s="127"/>
    </row>
    <row r="748" spans="1:10" x14ac:dyDescent="0.2">
      <c r="A748" s="127"/>
      <c r="B748" s="127"/>
      <c r="C748" s="127"/>
      <c r="D748" s="127"/>
      <c r="E748" s="128"/>
      <c r="F748" s="173"/>
      <c r="G748" s="231"/>
      <c r="H748" s="179"/>
      <c r="I748" s="335"/>
      <c r="J748" s="127"/>
    </row>
    <row r="749" spans="1:10" x14ac:dyDescent="0.2">
      <c r="A749" s="127"/>
      <c r="B749" s="127"/>
      <c r="C749" s="127"/>
      <c r="D749" s="127"/>
      <c r="E749" s="128"/>
      <c r="F749" s="173"/>
      <c r="G749" s="231"/>
      <c r="H749" s="179"/>
      <c r="I749" s="335"/>
      <c r="J749" s="127"/>
    </row>
    <row r="750" spans="1:10" x14ac:dyDescent="0.2">
      <c r="A750" s="127"/>
      <c r="B750" s="127"/>
      <c r="C750" s="127"/>
      <c r="D750" s="127"/>
      <c r="E750" s="128"/>
      <c r="F750" s="173"/>
      <c r="G750" s="231"/>
      <c r="H750" s="179"/>
      <c r="I750" s="335"/>
      <c r="J750" s="127"/>
    </row>
    <row r="751" spans="1:10" x14ac:dyDescent="0.2">
      <c r="A751" s="127"/>
      <c r="B751" s="127"/>
      <c r="C751" s="127"/>
      <c r="D751" s="127"/>
      <c r="E751" s="128"/>
      <c r="F751" s="173"/>
      <c r="G751" s="231"/>
      <c r="H751" s="179"/>
      <c r="I751" s="335"/>
      <c r="J751" s="127"/>
    </row>
    <row r="752" spans="1:10" x14ac:dyDescent="0.2">
      <c r="A752" s="127"/>
      <c r="B752" s="127"/>
      <c r="C752" s="127"/>
      <c r="D752" s="127"/>
      <c r="E752" s="128"/>
      <c r="F752" s="173"/>
      <c r="G752" s="231"/>
      <c r="H752" s="179"/>
      <c r="I752" s="335"/>
      <c r="J752" s="127"/>
    </row>
    <row r="753" spans="1:10" x14ac:dyDescent="0.2">
      <c r="A753" s="127"/>
      <c r="B753" s="127"/>
      <c r="C753" s="127"/>
      <c r="D753" s="127"/>
      <c r="E753" s="128"/>
      <c r="F753" s="173"/>
      <c r="G753" s="231"/>
      <c r="H753" s="179"/>
      <c r="I753" s="335"/>
      <c r="J753" s="127"/>
    </row>
    <row r="754" spans="1:10" x14ac:dyDescent="0.2">
      <c r="A754" s="127"/>
      <c r="B754" s="127"/>
      <c r="C754" s="127"/>
      <c r="D754" s="127"/>
      <c r="E754" s="128"/>
      <c r="F754" s="173"/>
      <c r="G754" s="231"/>
      <c r="H754" s="179"/>
      <c r="I754" s="335"/>
      <c r="J754" s="127"/>
    </row>
    <row r="755" spans="1:10" x14ac:dyDescent="0.2">
      <c r="A755" s="127"/>
      <c r="B755" s="127"/>
      <c r="C755" s="127"/>
      <c r="D755" s="127"/>
      <c r="E755" s="128"/>
      <c r="F755" s="173"/>
      <c r="G755" s="231"/>
      <c r="H755" s="179"/>
      <c r="I755" s="335"/>
      <c r="J755" s="127"/>
    </row>
    <row r="756" spans="1:10" x14ac:dyDescent="0.2">
      <c r="A756" s="127"/>
      <c r="B756" s="127"/>
      <c r="C756" s="127"/>
      <c r="D756" s="127"/>
      <c r="E756" s="128"/>
      <c r="F756" s="173"/>
      <c r="G756" s="231"/>
      <c r="H756" s="179"/>
      <c r="I756" s="335"/>
      <c r="J756" s="127"/>
    </row>
    <row r="757" spans="1:10" x14ac:dyDescent="0.2">
      <c r="A757" s="127"/>
      <c r="B757" s="127"/>
      <c r="C757" s="127"/>
      <c r="D757" s="127"/>
      <c r="E757" s="128"/>
      <c r="F757" s="173"/>
      <c r="G757" s="231"/>
      <c r="H757" s="179"/>
      <c r="I757" s="335"/>
      <c r="J757" s="127"/>
    </row>
    <row r="758" spans="1:10" x14ac:dyDescent="0.2">
      <c r="A758" s="127"/>
      <c r="B758" s="127"/>
      <c r="C758" s="127"/>
      <c r="D758" s="127"/>
      <c r="E758" s="128"/>
      <c r="F758" s="173"/>
      <c r="G758" s="231"/>
      <c r="H758" s="179"/>
      <c r="I758" s="335"/>
      <c r="J758" s="127"/>
    </row>
    <row r="759" spans="1:10" x14ac:dyDescent="0.2">
      <c r="A759" s="127"/>
      <c r="B759" s="127"/>
      <c r="C759" s="127"/>
      <c r="D759" s="127"/>
      <c r="E759" s="128"/>
      <c r="F759" s="173"/>
      <c r="G759" s="231"/>
      <c r="H759" s="179"/>
      <c r="I759" s="335"/>
      <c r="J759" s="127"/>
    </row>
    <row r="760" spans="1:10" x14ac:dyDescent="0.2">
      <c r="A760" s="127"/>
      <c r="B760" s="127"/>
      <c r="C760" s="127"/>
      <c r="D760" s="127"/>
      <c r="E760" s="128"/>
      <c r="F760" s="173"/>
      <c r="G760" s="231"/>
      <c r="H760" s="179"/>
      <c r="I760" s="335"/>
      <c r="J760" s="127"/>
    </row>
    <row r="761" spans="1:10" x14ac:dyDescent="0.2">
      <c r="A761" s="127"/>
      <c r="B761" s="127"/>
      <c r="C761" s="127"/>
      <c r="D761" s="127"/>
      <c r="E761" s="128"/>
      <c r="F761" s="173"/>
      <c r="G761" s="231"/>
      <c r="H761" s="179"/>
      <c r="I761" s="335"/>
      <c r="J761" s="127"/>
    </row>
    <row r="762" spans="1:10" x14ac:dyDescent="0.2">
      <c r="A762" s="127"/>
      <c r="B762" s="127"/>
      <c r="C762" s="127"/>
      <c r="D762" s="127"/>
      <c r="E762" s="128"/>
      <c r="F762" s="173"/>
      <c r="G762" s="231"/>
      <c r="H762" s="179"/>
      <c r="I762" s="335"/>
      <c r="J762" s="127"/>
    </row>
    <row r="763" spans="1:10" x14ac:dyDescent="0.2">
      <c r="A763" s="127"/>
      <c r="B763" s="127"/>
      <c r="C763" s="127"/>
      <c r="D763" s="127"/>
      <c r="E763" s="128"/>
      <c r="F763" s="173"/>
      <c r="G763" s="231"/>
      <c r="H763" s="179"/>
      <c r="I763" s="335"/>
      <c r="J763" s="127"/>
    </row>
    <row r="764" spans="1:10" x14ac:dyDescent="0.2">
      <c r="A764" s="127"/>
      <c r="B764" s="127"/>
      <c r="C764" s="127"/>
      <c r="D764" s="127"/>
      <c r="E764" s="128"/>
      <c r="F764" s="173"/>
      <c r="G764" s="231"/>
      <c r="H764" s="179"/>
      <c r="I764" s="335"/>
      <c r="J764" s="127"/>
    </row>
    <row r="765" spans="1:10" x14ac:dyDescent="0.2">
      <c r="A765" s="127"/>
      <c r="B765" s="127"/>
      <c r="C765" s="127"/>
      <c r="D765" s="127"/>
      <c r="E765" s="128"/>
      <c r="F765" s="173"/>
      <c r="G765" s="231"/>
      <c r="H765" s="179"/>
      <c r="I765" s="335"/>
      <c r="J765" s="127"/>
    </row>
    <row r="766" spans="1:10" x14ac:dyDescent="0.2">
      <c r="A766" s="127"/>
      <c r="B766" s="127"/>
      <c r="C766" s="127"/>
      <c r="D766" s="127"/>
      <c r="E766" s="128"/>
      <c r="F766" s="173"/>
      <c r="G766" s="231"/>
      <c r="H766" s="179"/>
      <c r="I766" s="335"/>
      <c r="J766" s="127"/>
    </row>
    <row r="767" spans="1:10" x14ac:dyDescent="0.2">
      <c r="A767" s="127"/>
      <c r="B767" s="127"/>
      <c r="C767" s="127"/>
      <c r="D767" s="127"/>
      <c r="E767" s="128"/>
      <c r="F767" s="173"/>
      <c r="G767" s="231"/>
      <c r="H767" s="179"/>
      <c r="I767" s="335"/>
      <c r="J767" s="127"/>
    </row>
    <row r="768" spans="1:10" x14ac:dyDescent="0.2">
      <c r="A768" s="127"/>
      <c r="B768" s="127"/>
      <c r="C768" s="127"/>
      <c r="D768" s="127"/>
      <c r="E768" s="128"/>
      <c r="F768" s="173"/>
      <c r="G768" s="231"/>
      <c r="H768" s="179"/>
      <c r="I768" s="335"/>
      <c r="J768" s="127"/>
    </row>
    <row r="769" spans="1:10" x14ac:dyDescent="0.2">
      <c r="A769" s="127"/>
      <c r="B769" s="127"/>
      <c r="C769" s="127"/>
      <c r="D769" s="127"/>
      <c r="E769" s="128"/>
      <c r="F769" s="173"/>
      <c r="G769" s="231"/>
      <c r="H769" s="179"/>
      <c r="I769" s="335"/>
      <c r="J769" s="127"/>
    </row>
    <row r="770" spans="1:10" x14ac:dyDescent="0.2">
      <c r="A770" s="127"/>
      <c r="B770" s="127"/>
      <c r="C770" s="127"/>
      <c r="D770" s="127"/>
      <c r="E770" s="128"/>
      <c r="F770" s="173"/>
      <c r="G770" s="231"/>
      <c r="H770" s="179"/>
      <c r="I770" s="335"/>
      <c r="J770" s="127"/>
    </row>
    <row r="771" spans="1:10" x14ac:dyDescent="0.2">
      <c r="A771" s="127"/>
      <c r="B771" s="127"/>
      <c r="C771" s="127"/>
      <c r="D771" s="127"/>
      <c r="E771" s="128"/>
      <c r="F771" s="173"/>
      <c r="G771" s="231"/>
      <c r="H771" s="179"/>
      <c r="I771" s="335"/>
      <c r="J771" s="127"/>
    </row>
    <row r="772" spans="1:10" x14ac:dyDescent="0.2">
      <c r="A772" s="127"/>
      <c r="B772" s="127"/>
      <c r="C772" s="127"/>
      <c r="D772" s="127"/>
      <c r="E772" s="128"/>
      <c r="F772" s="173"/>
      <c r="G772" s="231"/>
      <c r="H772" s="179"/>
      <c r="I772" s="335"/>
      <c r="J772" s="127"/>
    </row>
    <row r="773" spans="1:10" x14ac:dyDescent="0.2">
      <c r="A773" s="127"/>
      <c r="B773" s="127"/>
      <c r="C773" s="127"/>
      <c r="D773" s="127"/>
      <c r="E773" s="128"/>
      <c r="F773" s="173"/>
      <c r="G773" s="231"/>
      <c r="H773" s="179"/>
      <c r="I773" s="335"/>
      <c r="J773" s="127"/>
    </row>
    <row r="774" spans="1:10" x14ac:dyDescent="0.2">
      <c r="A774" s="127"/>
      <c r="B774" s="127"/>
      <c r="C774" s="127"/>
      <c r="D774" s="127"/>
      <c r="E774" s="128"/>
      <c r="F774" s="173"/>
      <c r="G774" s="231"/>
      <c r="H774" s="179"/>
      <c r="I774" s="335"/>
      <c r="J774" s="127"/>
    </row>
    <row r="775" spans="1:10" x14ac:dyDescent="0.2">
      <c r="A775" s="127"/>
      <c r="B775" s="127"/>
      <c r="C775" s="127"/>
      <c r="D775" s="127"/>
      <c r="E775" s="128"/>
      <c r="F775" s="173"/>
      <c r="G775" s="231"/>
      <c r="H775" s="179"/>
      <c r="I775" s="335"/>
      <c r="J775" s="127"/>
    </row>
    <row r="776" spans="1:10" x14ac:dyDescent="0.2">
      <c r="A776" s="127"/>
      <c r="B776" s="127"/>
      <c r="C776" s="127"/>
      <c r="D776" s="127"/>
      <c r="E776" s="128"/>
      <c r="F776" s="173"/>
      <c r="G776" s="231"/>
      <c r="H776" s="179"/>
      <c r="I776" s="335"/>
      <c r="J776" s="127"/>
    </row>
    <row r="777" spans="1:10" x14ac:dyDescent="0.2">
      <c r="A777" s="127"/>
      <c r="B777" s="127"/>
      <c r="C777" s="127"/>
      <c r="D777" s="127"/>
      <c r="E777" s="128"/>
      <c r="F777" s="173"/>
      <c r="G777" s="231"/>
      <c r="H777" s="179"/>
      <c r="I777" s="335"/>
      <c r="J777" s="127"/>
    </row>
    <row r="778" spans="1:10" x14ac:dyDescent="0.2">
      <c r="A778" s="127"/>
      <c r="B778" s="127"/>
      <c r="C778" s="127"/>
      <c r="D778" s="127"/>
      <c r="E778" s="128"/>
      <c r="F778" s="173"/>
      <c r="G778" s="231"/>
      <c r="H778" s="179"/>
      <c r="I778" s="335"/>
      <c r="J778" s="127"/>
    </row>
    <row r="779" spans="1:10" x14ac:dyDescent="0.2">
      <c r="A779" s="127"/>
      <c r="B779" s="127"/>
      <c r="C779" s="127"/>
      <c r="D779" s="127"/>
      <c r="E779" s="128"/>
      <c r="F779" s="173"/>
      <c r="G779" s="231"/>
      <c r="H779" s="179"/>
      <c r="I779" s="335"/>
      <c r="J779" s="127"/>
    </row>
    <row r="780" spans="1:10" x14ac:dyDescent="0.2">
      <c r="A780" s="127"/>
      <c r="B780" s="127"/>
      <c r="C780" s="127"/>
      <c r="D780" s="127"/>
      <c r="E780" s="128"/>
      <c r="F780" s="173"/>
      <c r="G780" s="231"/>
      <c r="H780" s="179"/>
      <c r="I780" s="335"/>
      <c r="J780" s="127"/>
    </row>
    <row r="781" spans="1:10" x14ac:dyDescent="0.2">
      <c r="A781" s="127"/>
      <c r="B781" s="127"/>
      <c r="C781" s="127"/>
      <c r="D781" s="127"/>
      <c r="E781" s="128"/>
      <c r="F781" s="173"/>
      <c r="G781" s="231"/>
      <c r="H781" s="179"/>
      <c r="I781" s="335"/>
      <c r="J781" s="127"/>
    </row>
    <row r="782" spans="1:10" x14ac:dyDescent="0.2">
      <c r="A782" s="127"/>
      <c r="B782" s="127"/>
      <c r="C782" s="127"/>
      <c r="D782" s="127"/>
      <c r="E782" s="128"/>
      <c r="F782" s="173"/>
      <c r="G782" s="231"/>
      <c r="H782" s="179"/>
      <c r="I782" s="335"/>
      <c r="J782" s="127"/>
    </row>
    <row r="783" spans="1:10" x14ac:dyDescent="0.2">
      <c r="A783" s="127"/>
      <c r="B783" s="127"/>
      <c r="C783" s="127"/>
      <c r="D783" s="127"/>
      <c r="E783" s="128"/>
      <c r="F783" s="173"/>
      <c r="G783" s="231"/>
      <c r="H783" s="179"/>
      <c r="I783" s="335"/>
      <c r="J783" s="127"/>
    </row>
    <row r="784" spans="1:10" x14ac:dyDescent="0.2">
      <c r="A784" s="127"/>
      <c r="B784" s="127"/>
      <c r="C784" s="127"/>
      <c r="D784" s="127"/>
      <c r="E784" s="128"/>
      <c r="F784" s="173"/>
      <c r="G784" s="231"/>
      <c r="H784" s="179"/>
      <c r="I784" s="335"/>
      <c r="J784" s="127"/>
    </row>
    <row r="785" spans="1:10" x14ac:dyDescent="0.2">
      <c r="A785" s="127"/>
      <c r="B785" s="127"/>
      <c r="C785" s="127"/>
      <c r="D785" s="127"/>
      <c r="E785" s="128"/>
      <c r="F785" s="173"/>
      <c r="G785" s="231"/>
      <c r="H785" s="179"/>
      <c r="I785" s="335"/>
      <c r="J785" s="127"/>
    </row>
    <row r="786" spans="1:10" x14ac:dyDescent="0.2">
      <c r="A786" s="127"/>
      <c r="B786" s="127"/>
      <c r="C786" s="127"/>
      <c r="D786" s="127"/>
      <c r="E786" s="128"/>
      <c r="F786" s="173"/>
      <c r="G786" s="231"/>
      <c r="H786" s="179"/>
      <c r="I786" s="335"/>
      <c r="J786" s="127"/>
    </row>
    <row r="787" spans="1:10" x14ac:dyDescent="0.2">
      <c r="A787" s="127"/>
      <c r="B787" s="127"/>
      <c r="C787" s="127"/>
      <c r="D787" s="127"/>
      <c r="E787" s="128"/>
      <c r="F787" s="173"/>
      <c r="G787" s="231"/>
      <c r="H787" s="179"/>
      <c r="I787" s="335"/>
      <c r="J787" s="127"/>
    </row>
    <row r="788" spans="1:10" x14ac:dyDescent="0.2">
      <c r="A788" s="127"/>
      <c r="B788" s="127"/>
      <c r="C788" s="127"/>
      <c r="D788" s="127"/>
      <c r="E788" s="128"/>
      <c r="F788" s="173"/>
      <c r="G788" s="231"/>
      <c r="H788" s="179"/>
      <c r="I788" s="335"/>
      <c r="J788" s="127"/>
    </row>
    <row r="789" spans="1:10" x14ac:dyDescent="0.2">
      <c r="A789" s="127"/>
      <c r="B789" s="127"/>
      <c r="C789" s="127"/>
      <c r="D789" s="127"/>
      <c r="E789" s="128"/>
      <c r="F789" s="173"/>
      <c r="G789" s="231"/>
      <c r="H789" s="179"/>
      <c r="I789" s="335"/>
      <c r="J789" s="127"/>
    </row>
    <row r="790" spans="1:10" x14ac:dyDescent="0.2">
      <c r="A790" s="127"/>
      <c r="B790" s="127"/>
      <c r="C790" s="127"/>
      <c r="D790" s="127"/>
      <c r="E790" s="128"/>
      <c r="F790" s="173"/>
      <c r="G790" s="231"/>
      <c r="H790" s="179"/>
      <c r="I790" s="335"/>
      <c r="J790" s="127"/>
    </row>
    <row r="791" spans="1:10" x14ac:dyDescent="0.2">
      <c r="A791" s="127"/>
      <c r="B791" s="127"/>
      <c r="C791" s="127"/>
      <c r="D791" s="127"/>
      <c r="E791" s="128"/>
      <c r="F791" s="173"/>
      <c r="G791" s="231"/>
      <c r="H791" s="179"/>
      <c r="I791" s="335"/>
      <c r="J791" s="127"/>
    </row>
    <row r="792" spans="1:10" x14ac:dyDescent="0.2">
      <c r="A792" s="127"/>
      <c r="B792" s="127"/>
      <c r="C792" s="127"/>
      <c r="D792" s="127"/>
      <c r="E792" s="128"/>
      <c r="F792" s="173"/>
      <c r="G792" s="231"/>
      <c r="H792" s="179"/>
      <c r="I792" s="335"/>
      <c r="J792" s="127"/>
    </row>
    <row r="793" spans="1:10" x14ac:dyDescent="0.2">
      <c r="A793" s="127"/>
      <c r="B793" s="127"/>
      <c r="C793" s="127"/>
      <c r="D793" s="127"/>
      <c r="E793" s="128"/>
      <c r="F793" s="173"/>
      <c r="G793" s="231"/>
      <c r="H793" s="179"/>
      <c r="I793" s="335"/>
      <c r="J793" s="127"/>
    </row>
    <row r="794" spans="1:10" x14ac:dyDescent="0.2">
      <c r="A794" s="127"/>
      <c r="B794" s="127"/>
      <c r="C794" s="127"/>
      <c r="D794" s="127"/>
      <c r="E794" s="128"/>
      <c r="F794" s="173"/>
      <c r="G794" s="231"/>
      <c r="H794" s="179"/>
      <c r="I794" s="335"/>
      <c r="J794" s="127"/>
    </row>
    <row r="795" spans="1:10" x14ac:dyDescent="0.2">
      <c r="A795" s="127"/>
      <c r="B795" s="127"/>
      <c r="C795" s="127"/>
      <c r="D795" s="127"/>
      <c r="E795" s="128"/>
      <c r="F795" s="173"/>
      <c r="G795" s="231"/>
      <c r="H795" s="179"/>
      <c r="I795" s="335"/>
      <c r="J795" s="127"/>
    </row>
    <row r="796" spans="1:10" x14ac:dyDescent="0.2">
      <c r="A796" s="127"/>
      <c r="B796" s="127"/>
      <c r="C796" s="127"/>
      <c r="D796" s="127"/>
      <c r="E796" s="128"/>
      <c r="F796" s="173"/>
      <c r="G796" s="231"/>
      <c r="H796" s="179"/>
      <c r="I796" s="335"/>
      <c r="J796" s="127"/>
    </row>
    <row r="797" spans="1:10" x14ac:dyDescent="0.2">
      <c r="A797" s="127"/>
      <c r="B797" s="127"/>
      <c r="C797" s="127"/>
      <c r="D797" s="127"/>
      <c r="E797" s="128"/>
      <c r="F797" s="173"/>
      <c r="G797" s="231"/>
      <c r="H797" s="179"/>
      <c r="I797" s="335"/>
      <c r="J797" s="127"/>
    </row>
    <row r="798" spans="1:10" x14ac:dyDescent="0.2">
      <c r="A798" s="127"/>
      <c r="B798" s="127"/>
      <c r="C798" s="127"/>
      <c r="D798" s="127"/>
      <c r="E798" s="128"/>
      <c r="F798" s="173"/>
      <c r="G798" s="231"/>
      <c r="H798" s="179"/>
      <c r="I798" s="335"/>
      <c r="J798" s="127"/>
    </row>
    <row r="799" spans="1:10" x14ac:dyDescent="0.2">
      <c r="A799" s="127"/>
      <c r="B799" s="127"/>
      <c r="C799" s="127"/>
      <c r="D799" s="127"/>
      <c r="E799" s="128"/>
      <c r="F799" s="173"/>
      <c r="G799" s="231"/>
      <c r="H799" s="179"/>
      <c r="I799" s="335"/>
      <c r="J799" s="127"/>
    </row>
    <row r="800" spans="1:10" x14ac:dyDescent="0.2">
      <c r="A800" s="127"/>
      <c r="B800" s="127"/>
      <c r="C800" s="127"/>
      <c r="D800" s="127"/>
      <c r="E800" s="128"/>
      <c r="F800" s="173"/>
      <c r="G800" s="231"/>
      <c r="H800" s="179"/>
      <c r="I800" s="335"/>
      <c r="J800" s="127"/>
    </row>
    <row r="801" spans="1:10" x14ac:dyDescent="0.2">
      <c r="A801" s="127"/>
      <c r="B801" s="127"/>
      <c r="C801" s="127"/>
      <c r="D801" s="127"/>
      <c r="E801" s="128"/>
      <c r="F801" s="173"/>
      <c r="G801" s="231"/>
      <c r="H801" s="179"/>
      <c r="I801" s="335"/>
      <c r="J801" s="127"/>
    </row>
    <row r="802" spans="1:10" x14ac:dyDescent="0.2">
      <c r="A802" s="127"/>
      <c r="B802" s="127"/>
      <c r="C802" s="127"/>
      <c r="D802" s="127"/>
      <c r="E802" s="128"/>
      <c r="F802" s="173"/>
      <c r="G802" s="231"/>
      <c r="H802" s="179"/>
      <c r="I802" s="335"/>
      <c r="J802" s="127"/>
    </row>
    <row r="803" spans="1:10" x14ac:dyDescent="0.2">
      <c r="A803" s="127"/>
      <c r="B803" s="127"/>
      <c r="C803" s="127"/>
      <c r="D803" s="127"/>
      <c r="E803" s="128"/>
      <c r="F803" s="173"/>
      <c r="G803" s="231"/>
      <c r="H803" s="179"/>
      <c r="I803" s="335"/>
      <c r="J803" s="127"/>
    </row>
    <row r="804" spans="1:10" x14ac:dyDescent="0.2">
      <c r="A804" s="127"/>
      <c r="B804" s="127"/>
      <c r="C804" s="127"/>
      <c r="D804" s="127"/>
      <c r="E804" s="128"/>
      <c r="F804" s="173"/>
      <c r="G804" s="231"/>
      <c r="H804" s="179"/>
      <c r="I804" s="335"/>
      <c r="J804" s="127"/>
    </row>
    <row r="805" spans="1:10" x14ac:dyDescent="0.2">
      <c r="A805" s="127"/>
      <c r="B805" s="127"/>
      <c r="C805" s="127"/>
      <c r="D805" s="127"/>
      <c r="E805" s="128"/>
      <c r="F805" s="173"/>
      <c r="G805" s="231"/>
      <c r="H805" s="179"/>
      <c r="I805" s="335"/>
      <c r="J805" s="127"/>
    </row>
    <row r="806" spans="1:10" x14ac:dyDescent="0.2">
      <c r="A806" s="127"/>
      <c r="B806" s="127"/>
      <c r="C806" s="127"/>
      <c r="D806" s="127"/>
      <c r="E806" s="128"/>
      <c r="F806" s="173"/>
      <c r="G806" s="231"/>
      <c r="H806" s="179"/>
      <c r="I806" s="335"/>
      <c r="J806" s="127"/>
    </row>
    <row r="807" spans="1:10" x14ac:dyDescent="0.2">
      <c r="A807" s="127"/>
      <c r="B807" s="127"/>
      <c r="C807" s="127"/>
      <c r="D807" s="127"/>
      <c r="E807" s="128"/>
      <c r="F807" s="173"/>
      <c r="G807" s="231"/>
      <c r="H807" s="179"/>
      <c r="I807" s="335"/>
      <c r="J807" s="127"/>
    </row>
    <row r="808" spans="1:10" x14ac:dyDescent="0.2">
      <c r="A808" s="127"/>
      <c r="B808" s="127"/>
      <c r="C808" s="127"/>
      <c r="D808" s="127"/>
      <c r="E808" s="128"/>
      <c r="F808" s="173"/>
      <c r="G808" s="231"/>
      <c r="H808" s="179"/>
      <c r="I808" s="335"/>
      <c r="J808" s="127"/>
    </row>
    <row r="809" spans="1:10" x14ac:dyDescent="0.2">
      <c r="A809" s="127"/>
      <c r="B809" s="127"/>
      <c r="C809" s="127"/>
      <c r="D809" s="127"/>
      <c r="E809" s="128"/>
      <c r="F809" s="173"/>
      <c r="G809" s="231"/>
      <c r="H809" s="179"/>
      <c r="I809" s="335"/>
      <c r="J809" s="127"/>
    </row>
    <row r="810" spans="1:10" x14ac:dyDescent="0.2">
      <c r="A810" s="127"/>
      <c r="B810" s="127"/>
      <c r="C810" s="127"/>
      <c r="D810" s="127"/>
      <c r="E810" s="128"/>
      <c r="F810" s="173"/>
      <c r="G810" s="231"/>
      <c r="H810" s="179"/>
      <c r="I810" s="335"/>
      <c r="J810" s="127"/>
    </row>
    <row r="811" spans="1:10" x14ac:dyDescent="0.2">
      <c r="A811" s="127"/>
      <c r="B811" s="127"/>
      <c r="C811" s="127"/>
      <c r="D811" s="127"/>
      <c r="E811" s="128"/>
      <c r="F811" s="173"/>
      <c r="G811" s="231"/>
      <c r="H811" s="179"/>
      <c r="I811" s="335"/>
      <c r="J811" s="127"/>
    </row>
    <row r="812" spans="1:10" x14ac:dyDescent="0.2">
      <c r="A812" s="127"/>
      <c r="B812" s="127"/>
      <c r="C812" s="127"/>
      <c r="D812" s="127"/>
      <c r="E812" s="128"/>
      <c r="F812" s="173"/>
      <c r="G812" s="231"/>
      <c r="H812" s="179"/>
      <c r="I812" s="335"/>
      <c r="J812" s="127"/>
    </row>
    <row r="813" spans="1:10" x14ac:dyDescent="0.2">
      <c r="A813" s="127"/>
      <c r="B813" s="127"/>
      <c r="C813" s="127"/>
      <c r="D813" s="127"/>
      <c r="E813" s="128"/>
      <c r="F813" s="173"/>
      <c r="G813" s="231"/>
      <c r="H813" s="179"/>
      <c r="I813" s="335"/>
      <c r="J813" s="127"/>
    </row>
    <row r="814" spans="1:10" x14ac:dyDescent="0.2">
      <c r="A814" s="127"/>
      <c r="B814" s="127"/>
      <c r="C814" s="127"/>
      <c r="D814" s="127"/>
      <c r="E814" s="128"/>
      <c r="F814" s="173"/>
      <c r="G814" s="231"/>
      <c r="H814" s="179"/>
      <c r="I814" s="335"/>
      <c r="J814" s="127"/>
    </row>
    <row r="815" spans="1:10" x14ac:dyDescent="0.2">
      <c r="A815" s="127"/>
      <c r="B815" s="127"/>
      <c r="C815" s="127"/>
      <c r="D815" s="127"/>
      <c r="E815" s="128"/>
      <c r="F815" s="173"/>
      <c r="G815" s="231"/>
      <c r="H815" s="179"/>
      <c r="I815" s="335"/>
      <c r="J815" s="127"/>
    </row>
    <row r="816" spans="1:10" x14ac:dyDescent="0.2">
      <c r="A816" s="127"/>
      <c r="B816" s="127"/>
      <c r="C816" s="127"/>
      <c r="D816" s="127"/>
      <c r="E816" s="128"/>
      <c r="F816" s="173"/>
      <c r="G816" s="231"/>
      <c r="H816" s="179"/>
      <c r="I816" s="335"/>
      <c r="J816" s="127"/>
    </row>
    <row r="817" spans="1:10" x14ac:dyDescent="0.2">
      <c r="A817" s="127"/>
      <c r="B817" s="127"/>
      <c r="C817" s="127"/>
      <c r="D817" s="127"/>
      <c r="E817" s="128"/>
      <c r="F817" s="173"/>
      <c r="G817" s="231"/>
      <c r="H817" s="179"/>
      <c r="I817" s="335"/>
      <c r="J817" s="127"/>
    </row>
    <row r="818" spans="1:10" x14ac:dyDescent="0.2">
      <c r="A818" s="127"/>
      <c r="B818" s="127"/>
      <c r="C818" s="127"/>
      <c r="D818" s="127"/>
      <c r="E818" s="128"/>
      <c r="F818" s="173"/>
      <c r="G818" s="231"/>
      <c r="H818" s="179"/>
      <c r="I818" s="335"/>
      <c r="J818" s="127"/>
    </row>
    <row r="819" spans="1:10" x14ac:dyDescent="0.2">
      <c r="A819" s="127"/>
      <c r="B819" s="127"/>
      <c r="C819" s="127"/>
      <c r="D819" s="127"/>
      <c r="E819" s="128"/>
      <c r="F819" s="173"/>
      <c r="G819" s="231"/>
      <c r="H819" s="179"/>
      <c r="I819" s="335"/>
      <c r="J819" s="127"/>
    </row>
    <row r="820" spans="1:10" x14ac:dyDescent="0.2">
      <c r="A820" s="127"/>
      <c r="B820" s="127"/>
      <c r="C820" s="127"/>
      <c r="D820" s="127"/>
      <c r="E820" s="128"/>
      <c r="F820" s="173"/>
      <c r="G820" s="231"/>
      <c r="H820" s="179"/>
      <c r="I820" s="335"/>
      <c r="J820" s="127"/>
    </row>
    <row r="821" spans="1:10" x14ac:dyDescent="0.2">
      <c r="A821" s="127"/>
      <c r="B821" s="127"/>
      <c r="C821" s="127"/>
      <c r="D821" s="127"/>
      <c r="E821" s="128"/>
      <c r="F821" s="173"/>
      <c r="G821" s="231"/>
      <c r="H821" s="179"/>
      <c r="I821" s="335"/>
      <c r="J821" s="127"/>
    </row>
    <row r="822" spans="1:10" x14ac:dyDescent="0.2">
      <c r="A822" s="127"/>
      <c r="B822" s="127"/>
      <c r="C822" s="127"/>
      <c r="D822" s="127"/>
      <c r="E822" s="128"/>
      <c r="F822" s="173"/>
      <c r="G822" s="231"/>
      <c r="H822" s="179"/>
      <c r="I822" s="335"/>
      <c r="J822" s="127"/>
    </row>
    <row r="823" spans="1:10" x14ac:dyDescent="0.2">
      <c r="A823" s="127"/>
      <c r="B823" s="127"/>
      <c r="C823" s="127"/>
      <c r="D823" s="127"/>
      <c r="E823" s="128"/>
      <c r="F823" s="173"/>
      <c r="G823" s="231"/>
      <c r="H823" s="179"/>
      <c r="I823" s="335"/>
      <c r="J823" s="127"/>
    </row>
    <row r="824" spans="1:10" x14ac:dyDescent="0.2">
      <c r="A824" s="127"/>
      <c r="B824" s="127"/>
      <c r="C824" s="127"/>
      <c r="D824" s="127"/>
      <c r="E824" s="128"/>
      <c r="F824" s="173"/>
      <c r="G824" s="231"/>
      <c r="H824" s="179"/>
      <c r="I824" s="335"/>
      <c r="J824" s="127"/>
    </row>
    <row r="825" spans="1:10" x14ac:dyDescent="0.2">
      <c r="A825" s="127"/>
      <c r="B825" s="127"/>
      <c r="C825" s="127"/>
      <c r="D825" s="127"/>
      <c r="E825" s="128"/>
      <c r="F825" s="173"/>
      <c r="G825" s="231"/>
      <c r="H825" s="179"/>
      <c r="I825" s="335"/>
      <c r="J825" s="127"/>
    </row>
    <row r="826" spans="1:10" x14ac:dyDescent="0.2">
      <c r="A826" s="127"/>
      <c r="B826" s="127"/>
      <c r="C826" s="127"/>
      <c r="D826" s="127"/>
      <c r="E826" s="128"/>
      <c r="F826" s="173"/>
      <c r="G826" s="231"/>
      <c r="H826" s="179"/>
      <c r="I826" s="335"/>
      <c r="J826" s="127"/>
    </row>
    <row r="827" spans="1:10" x14ac:dyDescent="0.2">
      <c r="A827" s="127"/>
      <c r="B827" s="127"/>
      <c r="C827" s="127"/>
      <c r="D827" s="127"/>
      <c r="E827" s="128"/>
      <c r="F827" s="173"/>
      <c r="G827" s="231"/>
      <c r="H827" s="179"/>
      <c r="I827" s="335"/>
      <c r="J827" s="127"/>
    </row>
    <row r="828" spans="1:10" x14ac:dyDescent="0.2">
      <c r="A828" s="127"/>
      <c r="B828" s="127"/>
      <c r="C828" s="127"/>
      <c r="D828" s="127"/>
      <c r="E828" s="128"/>
      <c r="F828" s="173"/>
      <c r="G828" s="231"/>
      <c r="H828" s="179"/>
      <c r="I828" s="335"/>
      <c r="J828" s="127"/>
    </row>
    <row r="829" spans="1:10" x14ac:dyDescent="0.2">
      <c r="A829" s="127"/>
      <c r="B829" s="127"/>
      <c r="C829" s="127"/>
      <c r="D829" s="127"/>
      <c r="E829" s="128"/>
      <c r="F829" s="173"/>
      <c r="G829" s="231"/>
      <c r="H829" s="179"/>
      <c r="I829" s="335"/>
      <c r="J829" s="127"/>
    </row>
    <row r="830" spans="1:10" x14ac:dyDescent="0.2">
      <c r="A830" s="127"/>
      <c r="B830" s="127"/>
      <c r="C830" s="127"/>
      <c r="D830" s="127"/>
      <c r="E830" s="128"/>
      <c r="F830" s="173"/>
      <c r="G830" s="231"/>
      <c r="H830" s="179"/>
      <c r="I830" s="335"/>
      <c r="J830" s="127"/>
    </row>
    <row r="831" spans="1:10" x14ac:dyDescent="0.2">
      <c r="A831" s="127"/>
      <c r="B831" s="127"/>
      <c r="C831" s="127"/>
      <c r="D831" s="127"/>
      <c r="E831" s="128"/>
      <c r="F831" s="173"/>
      <c r="G831" s="231"/>
      <c r="H831" s="179"/>
      <c r="I831" s="335"/>
      <c r="J831" s="127"/>
    </row>
    <row r="832" spans="1:10" x14ac:dyDescent="0.2">
      <c r="A832" s="127"/>
      <c r="B832" s="127"/>
      <c r="C832" s="127"/>
      <c r="D832" s="127"/>
      <c r="E832" s="128"/>
      <c r="F832" s="173"/>
      <c r="G832" s="231"/>
      <c r="H832" s="179"/>
      <c r="I832" s="335"/>
      <c r="J832" s="127"/>
    </row>
    <row r="833" spans="1:10" x14ac:dyDescent="0.2">
      <c r="A833" s="127"/>
      <c r="B833" s="127"/>
      <c r="C833" s="127"/>
      <c r="D833" s="127"/>
      <c r="E833" s="128"/>
      <c r="F833" s="173"/>
      <c r="G833" s="231"/>
      <c r="H833" s="179"/>
      <c r="I833" s="335"/>
      <c r="J833" s="127"/>
    </row>
    <row r="834" spans="1:10" x14ac:dyDescent="0.2">
      <c r="A834" s="127"/>
      <c r="B834" s="127"/>
      <c r="C834" s="127"/>
      <c r="D834" s="127"/>
      <c r="E834" s="128"/>
      <c r="F834" s="173"/>
      <c r="G834" s="231"/>
      <c r="H834" s="179"/>
      <c r="I834" s="335"/>
      <c r="J834" s="127"/>
    </row>
    <row r="835" spans="1:10" x14ac:dyDescent="0.2">
      <c r="A835" s="127"/>
      <c r="B835" s="127"/>
      <c r="C835" s="127"/>
      <c r="D835" s="127"/>
      <c r="E835" s="128"/>
      <c r="F835" s="173"/>
      <c r="G835" s="231"/>
      <c r="H835" s="179"/>
      <c r="I835" s="335"/>
      <c r="J835" s="127"/>
    </row>
    <row r="836" spans="1:10" x14ac:dyDescent="0.2">
      <c r="A836" s="127"/>
      <c r="B836" s="127"/>
      <c r="C836" s="127"/>
      <c r="D836" s="127"/>
      <c r="E836" s="128"/>
      <c r="F836" s="173"/>
      <c r="G836" s="231"/>
      <c r="H836" s="179"/>
      <c r="I836" s="335"/>
      <c r="J836" s="127"/>
    </row>
    <row r="837" spans="1:10" x14ac:dyDescent="0.2">
      <c r="A837" s="127"/>
      <c r="B837" s="127"/>
      <c r="C837" s="127"/>
      <c r="D837" s="127"/>
      <c r="E837" s="128"/>
      <c r="F837" s="173"/>
      <c r="G837" s="231"/>
      <c r="H837" s="179"/>
      <c r="I837" s="335"/>
      <c r="J837" s="127"/>
    </row>
    <row r="838" spans="1:10" x14ac:dyDescent="0.2">
      <c r="A838" s="127"/>
      <c r="B838" s="127"/>
      <c r="C838" s="127"/>
      <c r="D838" s="127"/>
      <c r="E838" s="128"/>
      <c r="F838" s="173"/>
      <c r="G838" s="231"/>
      <c r="H838" s="179"/>
      <c r="I838" s="335"/>
      <c r="J838" s="127"/>
    </row>
    <row r="839" spans="1:10" x14ac:dyDescent="0.2">
      <c r="A839" s="127"/>
      <c r="B839" s="127"/>
      <c r="C839" s="127"/>
      <c r="D839" s="127"/>
      <c r="E839" s="128"/>
      <c r="F839" s="173"/>
      <c r="G839" s="231"/>
      <c r="H839" s="179"/>
      <c r="I839" s="335"/>
      <c r="J839" s="127"/>
    </row>
    <row r="840" spans="1:10" x14ac:dyDescent="0.2">
      <c r="A840" s="127"/>
      <c r="B840" s="127"/>
      <c r="C840" s="127"/>
      <c r="D840" s="127"/>
      <c r="E840" s="128"/>
      <c r="F840" s="173"/>
      <c r="G840" s="231"/>
      <c r="H840" s="179"/>
      <c r="I840" s="335"/>
      <c r="J840" s="127"/>
    </row>
    <row r="841" spans="1:10" x14ac:dyDescent="0.2">
      <c r="A841" s="127"/>
      <c r="B841" s="127"/>
      <c r="C841" s="127"/>
      <c r="D841" s="127"/>
      <c r="E841" s="128"/>
      <c r="F841" s="173"/>
      <c r="G841" s="231"/>
      <c r="H841" s="179"/>
      <c r="I841" s="335"/>
      <c r="J841" s="127"/>
    </row>
    <row r="842" spans="1:10" x14ac:dyDescent="0.2">
      <c r="A842" s="127"/>
      <c r="B842" s="127"/>
      <c r="C842" s="127"/>
      <c r="D842" s="127"/>
      <c r="E842" s="128"/>
      <c r="F842" s="173"/>
      <c r="G842" s="231"/>
      <c r="H842" s="179"/>
      <c r="I842" s="335"/>
      <c r="J842" s="127"/>
    </row>
    <row r="843" spans="1:10" x14ac:dyDescent="0.2">
      <c r="A843" s="127"/>
      <c r="B843" s="127"/>
      <c r="C843" s="127"/>
      <c r="D843" s="127"/>
      <c r="E843" s="128"/>
      <c r="F843" s="173"/>
      <c r="G843" s="231"/>
      <c r="H843" s="179"/>
      <c r="I843" s="335"/>
      <c r="J843" s="127"/>
    </row>
    <row r="844" spans="1:10" x14ac:dyDescent="0.2">
      <c r="A844" s="127"/>
      <c r="B844" s="127"/>
      <c r="C844" s="127"/>
      <c r="D844" s="127"/>
      <c r="E844" s="128"/>
      <c r="F844" s="173"/>
      <c r="G844" s="231"/>
      <c r="H844" s="179"/>
      <c r="I844" s="335"/>
      <c r="J844" s="127"/>
    </row>
    <row r="845" spans="1:10" x14ac:dyDescent="0.2">
      <c r="A845" s="127"/>
      <c r="B845" s="127"/>
      <c r="C845" s="127"/>
      <c r="D845" s="127"/>
      <c r="E845" s="128"/>
      <c r="F845" s="173"/>
      <c r="G845" s="231"/>
      <c r="H845" s="179"/>
      <c r="I845" s="335"/>
      <c r="J845" s="127"/>
    </row>
    <row r="846" spans="1:10" x14ac:dyDescent="0.2">
      <c r="A846" s="127"/>
      <c r="B846" s="127"/>
      <c r="C846" s="127"/>
      <c r="D846" s="127"/>
      <c r="E846" s="128"/>
      <c r="F846" s="173"/>
      <c r="G846" s="231"/>
      <c r="H846" s="179"/>
      <c r="I846" s="335"/>
      <c r="J846" s="127"/>
    </row>
    <row r="847" spans="1:10" x14ac:dyDescent="0.2">
      <c r="A847" s="127"/>
      <c r="B847" s="127"/>
      <c r="C847" s="127"/>
      <c r="D847" s="127"/>
      <c r="E847" s="128"/>
      <c r="F847" s="173"/>
      <c r="G847" s="231"/>
      <c r="H847" s="179"/>
      <c r="I847" s="335"/>
      <c r="J847" s="127"/>
    </row>
    <row r="848" spans="1:10" x14ac:dyDescent="0.2">
      <c r="A848" s="127"/>
      <c r="B848" s="127"/>
      <c r="C848" s="127"/>
      <c r="D848" s="127"/>
      <c r="E848" s="128"/>
      <c r="F848" s="173"/>
      <c r="G848" s="231"/>
      <c r="H848" s="179"/>
      <c r="I848" s="335"/>
      <c r="J848" s="127"/>
    </row>
    <row r="849" spans="1:10" x14ac:dyDescent="0.2">
      <c r="A849" s="127"/>
      <c r="B849" s="127"/>
      <c r="C849" s="127"/>
      <c r="D849" s="127"/>
      <c r="E849" s="128"/>
      <c r="F849" s="173"/>
      <c r="G849" s="231"/>
      <c r="H849" s="179"/>
      <c r="I849" s="335"/>
      <c r="J849" s="127"/>
    </row>
    <row r="850" spans="1:10" x14ac:dyDescent="0.2">
      <c r="A850" s="127"/>
      <c r="B850" s="127"/>
      <c r="C850" s="127"/>
      <c r="D850" s="127"/>
      <c r="E850" s="128"/>
      <c r="F850" s="173"/>
      <c r="G850" s="231"/>
      <c r="H850" s="179"/>
      <c r="I850" s="335"/>
      <c r="J850" s="127"/>
    </row>
    <row r="851" spans="1:10" x14ac:dyDescent="0.2">
      <c r="A851" s="127"/>
      <c r="B851" s="127"/>
      <c r="C851" s="127"/>
      <c r="D851" s="127"/>
      <c r="E851" s="128"/>
      <c r="F851" s="173"/>
      <c r="G851" s="231"/>
      <c r="H851" s="179"/>
      <c r="I851" s="335"/>
      <c r="J851" s="127"/>
    </row>
    <row r="852" spans="1:10" x14ac:dyDescent="0.2">
      <c r="A852" s="127"/>
      <c r="B852" s="127"/>
      <c r="C852" s="127"/>
      <c r="D852" s="127"/>
      <c r="E852" s="128"/>
      <c r="F852" s="173"/>
      <c r="G852" s="231"/>
      <c r="H852" s="179"/>
      <c r="I852" s="335"/>
      <c r="J852" s="127"/>
    </row>
    <row r="853" spans="1:10" x14ac:dyDescent="0.2">
      <c r="A853" s="127"/>
      <c r="B853" s="127"/>
      <c r="C853" s="127"/>
      <c r="D853" s="127"/>
      <c r="E853" s="128"/>
      <c r="F853" s="173"/>
      <c r="G853" s="231"/>
      <c r="H853" s="179"/>
      <c r="I853" s="335"/>
      <c r="J853" s="127"/>
    </row>
    <row r="854" spans="1:10" x14ac:dyDescent="0.2">
      <c r="A854" s="127"/>
      <c r="B854" s="127"/>
      <c r="C854" s="127"/>
      <c r="D854" s="127"/>
      <c r="E854" s="128"/>
      <c r="F854" s="173"/>
      <c r="G854" s="231"/>
      <c r="H854" s="179"/>
      <c r="I854" s="335"/>
      <c r="J854" s="127"/>
    </row>
    <row r="855" spans="1:10" x14ac:dyDescent="0.2">
      <c r="A855" s="127"/>
      <c r="B855" s="127"/>
      <c r="C855" s="127"/>
      <c r="D855" s="127"/>
      <c r="E855" s="128"/>
      <c r="F855" s="173"/>
      <c r="G855" s="231"/>
      <c r="H855" s="179"/>
      <c r="I855" s="335"/>
      <c r="J855" s="127"/>
    </row>
    <row r="856" spans="1:10" x14ac:dyDescent="0.2">
      <c r="A856" s="127"/>
      <c r="B856" s="127"/>
      <c r="C856" s="127"/>
      <c r="D856" s="127"/>
      <c r="E856" s="128"/>
      <c r="F856" s="173"/>
      <c r="G856" s="231"/>
      <c r="H856" s="179"/>
      <c r="I856" s="335"/>
      <c r="J856" s="127"/>
    </row>
    <row r="857" spans="1:10" x14ac:dyDescent="0.2">
      <c r="A857" s="127"/>
      <c r="B857" s="127"/>
      <c r="C857" s="127"/>
      <c r="D857" s="127"/>
      <c r="E857" s="128"/>
      <c r="F857" s="173"/>
      <c r="G857" s="231"/>
      <c r="H857" s="179"/>
      <c r="I857" s="335"/>
      <c r="J857" s="127"/>
    </row>
    <row r="858" spans="1:10" x14ac:dyDescent="0.2">
      <c r="A858" s="127"/>
      <c r="B858" s="127"/>
      <c r="C858" s="127"/>
      <c r="D858" s="127"/>
      <c r="E858" s="128"/>
      <c r="F858" s="173"/>
      <c r="G858" s="231"/>
      <c r="H858" s="179"/>
      <c r="I858" s="335"/>
      <c r="J858" s="127"/>
    </row>
    <row r="859" spans="1:10" x14ac:dyDescent="0.2">
      <c r="A859" s="127"/>
      <c r="B859" s="127"/>
      <c r="C859" s="127"/>
      <c r="D859" s="127"/>
      <c r="E859" s="128"/>
      <c r="F859" s="173"/>
      <c r="G859" s="231"/>
      <c r="H859" s="179"/>
      <c r="I859" s="335"/>
      <c r="J859" s="127"/>
    </row>
    <row r="860" spans="1:10" x14ac:dyDescent="0.2">
      <c r="A860" s="127"/>
      <c r="B860" s="127"/>
      <c r="C860" s="127"/>
      <c r="D860" s="127"/>
      <c r="E860" s="128"/>
      <c r="F860" s="173"/>
      <c r="G860" s="231"/>
      <c r="H860" s="179"/>
      <c r="I860" s="335"/>
      <c r="J860" s="127"/>
    </row>
    <row r="861" spans="1:10" x14ac:dyDescent="0.2">
      <c r="A861" s="127"/>
      <c r="B861" s="127"/>
      <c r="C861" s="127"/>
      <c r="D861" s="127"/>
      <c r="E861" s="128"/>
      <c r="F861" s="173"/>
      <c r="G861" s="231"/>
      <c r="H861" s="179"/>
      <c r="I861" s="335"/>
      <c r="J861" s="127"/>
    </row>
    <row r="862" spans="1:10" x14ac:dyDescent="0.2">
      <c r="A862" s="127"/>
      <c r="B862" s="127"/>
      <c r="C862" s="127"/>
      <c r="D862" s="127"/>
      <c r="E862" s="128"/>
      <c r="F862" s="173"/>
      <c r="G862" s="231"/>
      <c r="H862" s="179"/>
      <c r="I862" s="335"/>
      <c r="J862" s="127"/>
    </row>
    <row r="863" spans="1:10" x14ac:dyDescent="0.2">
      <c r="A863" s="127"/>
      <c r="B863" s="127"/>
      <c r="C863" s="127"/>
      <c r="D863" s="127"/>
      <c r="E863" s="128"/>
      <c r="F863" s="173"/>
      <c r="G863" s="231"/>
      <c r="H863" s="179"/>
      <c r="I863" s="335"/>
      <c r="J863" s="127"/>
    </row>
    <row r="864" spans="1:10" x14ac:dyDescent="0.2">
      <c r="A864" s="127"/>
      <c r="B864" s="127"/>
      <c r="C864" s="127"/>
      <c r="D864" s="127"/>
      <c r="E864" s="128"/>
      <c r="F864" s="173"/>
      <c r="G864" s="231"/>
      <c r="H864" s="179"/>
      <c r="I864" s="335"/>
      <c r="J864" s="127"/>
    </row>
    <row r="865" spans="1:10" x14ac:dyDescent="0.2">
      <c r="A865" s="127"/>
      <c r="B865" s="127"/>
      <c r="C865" s="127"/>
      <c r="D865" s="127"/>
      <c r="E865" s="128"/>
      <c r="F865" s="173"/>
      <c r="G865" s="231"/>
      <c r="H865" s="179"/>
      <c r="I865" s="335"/>
      <c r="J865" s="127"/>
    </row>
    <row r="866" spans="1:10" x14ac:dyDescent="0.2">
      <c r="A866" s="127"/>
      <c r="B866" s="127"/>
      <c r="C866" s="127"/>
      <c r="D866" s="127"/>
      <c r="E866" s="128"/>
      <c r="F866" s="173"/>
      <c r="G866" s="231"/>
      <c r="H866" s="179"/>
      <c r="I866" s="335"/>
      <c r="J866" s="127"/>
    </row>
    <row r="867" spans="1:10" x14ac:dyDescent="0.2">
      <c r="A867" s="127"/>
      <c r="B867" s="127"/>
      <c r="C867" s="127"/>
      <c r="D867" s="127"/>
      <c r="E867" s="128"/>
      <c r="F867" s="173"/>
      <c r="G867" s="231"/>
      <c r="H867" s="179"/>
      <c r="I867" s="335"/>
      <c r="J867" s="127"/>
    </row>
    <row r="868" spans="1:10" x14ac:dyDescent="0.2">
      <c r="A868" s="127"/>
      <c r="B868" s="127"/>
      <c r="C868" s="127"/>
      <c r="D868" s="127"/>
      <c r="E868" s="128"/>
      <c r="F868" s="173"/>
      <c r="G868" s="231"/>
      <c r="H868" s="179"/>
      <c r="I868" s="335"/>
      <c r="J868" s="127"/>
    </row>
    <row r="869" spans="1:10" x14ac:dyDescent="0.2">
      <c r="A869" s="127"/>
      <c r="B869" s="127"/>
      <c r="C869" s="127"/>
      <c r="D869" s="127"/>
      <c r="E869" s="128"/>
      <c r="F869" s="173"/>
      <c r="G869" s="231"/>
      <c r="H869" s="179"/>
      <c r="I869" s="335"/>
      <c r="J869" s="127"/>
    </row>
    <row r="870" spans="1:10" x14ac:dyDescent="0.2">
      <c r="A870" s="127"/>
      <c r="B870" s="127"/>
      <c r="C870" s="127"/>
      <c r="D870" s="127"/>
      <c r="E870" s="128"/>
      <c r="F870" s="173"/>
      <c r="G870" s="231"/>
      <c r="H870" s="179"/>
      <c r="I870" s="335"/>
      <c r="J870" s="127"/>
    </row>
    <row r="871" spans="1:10" x14ac:dyDescent="0.2">
      <c r="A871" s="127"/>
      <c r="B871" s="127"/>
      <c r="C871" s="127"/>
      <c r="D871" s="127"/>
      <c r="E871" s="128"/>
      <c r="F871" s="173"/>
      <c r="G871" s="231"/>
      <c r="H871" s="179"/>
      <c r="I871" s="335"/>
      <c r="J871" s="127"/>
    </row>
    <row r="872" spans="1:10" x14ac:dyDescent="0.2">
      <c r="A872" s="127"/>
      <c r="B872" s="127"/>
      <c r="C872" s="127"/>
      <c r="D872" s="127"/>
      <c r="E872" s="128"/>
      <c r="F872" s="173"/>
      <c r="G872" s="231"/>
      <c r="H872" s="179"/>
      <c r="I872" s="335"/>
      <c r="J872" s="127"/>
    </row>
    <row r="873" spans="1:10" x14ac:dyDescent="0.2">
      <c r="A873" s="127"/>
      <c r="B873" s="127"/>
      <c r="C873" s="127"/>
      <c r="D873" s="127"/>
      <c r="E873" s="128"/>
      <c r="F873" s="173"/>
      <c r="G873" s="231"/>
      <c r="H873" s="179"/>
      <c r="I873" s="335"/>
      <c r="J873" s="127"/>
    </row>
    <row r="874" spans="1:10" x14ac:dyDescent="0.2">
      <c r="A874" s="127"/>
      <c r="B874" s="127"/>
      <c r="C874" s="127"/>
      <c r="D874" s="127"/>
      <c r="E874" s="128"/>
      <c r="F874" s="173"/>
      <c r="G874" s="231"/>
      <c r="H874" s="179"/>
      <c r="I874" s="335"/>
      <c r="J874" s="127"/>
    </row>
    <row r="875" spans="1:10" x14ac:dyDescent="0.2">
      <c r="A875" s="127"/>
      <c r="B875" s="127"/>
      <c r="C875" s="127"/>
      <c r="D875" s="127"/>
      <c r="E875" s="128"/>
      <c r="F875" s="173"/>
      <c r="G875" s="231"/>
      <c r="H875" s="179"/>
      <c r="I875" s="335"/>
      <c r="J875" s="127"/>
    </row>
    <row r="876" spans="1:10" x14ac:dyDescent="0.2">
      <c r="A876" s="127"/>
      <c r="B876" s="127"/>
      <c r="C876" s="127"/>
      <c r="D876" s="127"/>
      <c r="E876" s="128"/>
      <c r="F876" s="173"/>
      <c r="G876" s="231"/>
      <c r="H876" s="179"/>
      <c r="I876" s="335"/>
      <c r="J876" s="127"/>
    </row>
    <row r="877" spans="1:10" x14ac:dyDescent="0.2">
      <c r="A877" s="127"/>
      <c r="B877" s="127"/>
      <c r="C877" s="127"/>
      <c r="D877" s="127"/>
      <c r="E877" s="128"/>
      <c r="F877" s="173"/>
      <c r="G877" s="231"/>
      <c r="H877" s="179"/>
      <c r="I877" s="335"/>
      <c r="J877" s="127"/>
    </row>
    <row r="878" spans="1:10" x14ac:dyDescent="0.2">
      <c r="A878" s="127"/>
      <c r="B878" s="127"/>
      <c r="C878" s="127"/>
      <c r="D878" s="127"/>
      <c r="E878" s="128"/>
      <c r="F878" s="173"/>
      <c r="G878" s="231"/>
      <c r="H878" s="179"/>
      <c r="I878" s="335"/>
      <c r="J878" s="127"/>
    </row>
    <row r="879" spans="1:10" x14ac:dyDescent="0.2">
      <c r="A879" s="127"/>
      <c r="B879" s="127"/>
      <c r="C879" s="127"/>
      <c r="D879" s="127"/>
      <c r="E879" s="128"/>
      <c r="F879" s="173"/>
      <c r="G879" s="231"/>
      <c r="H879" s="179"/>
      <c r="I879" s="335"/>
      <c r="J879" s="127"/>
    </row>
    <row r="880" spans="1:10" x14ac:dyDescent="0.2">
      <c r="A880" s="127"/>
      <c r="B880" s="127"/>
      <c r="C880" s="127"/>
      <c r="D880" s="127"/>
      <c r="E880" s="128"/>
      <c r="F880" s="173"/>
      <c r="G880" s="231"/>
      <c r="H880" s="179"/>
      <c r="I880" s="335"/>
      <c r="J880" s="127"/>
    </row>
    <row r="881" spans="1:10" x14ac:dyDescent="0.2">
      <c r="A881" s="127"/>
      <c r="B881" s="127"/>
      <c r="C881" s="127"/>
      <c r="D881" s="127"/>
      <c r="E881" s="128"/>
      <c r="F881" s="173"/>
      <c r="G881" s="231"/>
      <c r="H881" s="179"/>
      <c r="I881" s="335"/>
      <c r="J881" s="127"/>
    </row>
    <row r="882" spans="1:10" x14ac:dyDescent="0.2">
      <c r="A882" s="127"/>
      <c r="B882" s="127"/>
      <c r="C882" s="127"/>
      <c r="D882" s="127"/>
      <c r="E882" s="128"/>
      <c r="F882" s="173"/>
      <c r="G882" s="231"/>
      <c r="H882" s="179"/>
      <c r="I882" s="335"/>
      <c r="J882" s="127"/>
    </row>
    <row r="883" spans="1:10" x14ac:dyDescent="0.2">
      <c r="A883" s="127"/>
      <c r="B883" s="127"/>
      <c r="C883" s="127"/>
      <c r="D883" s="127"/>
      <c r="E883" s="128"/>
      <c r="F883" s="173"/>
      <c r="G883" s="231"/>
      <c r="H883" s="179"/>
      <c r="I883" s="335"/>
      <c r="J883" s="127"/>
    </row>
    <row r="884" spans="1:10" x14ac:dyDescent="0.2">
      <c r="A884" s="127"/>
      <c r="B884" s="127"/>
      <c r="C884" s="127"/>
      <c r="D884" s="127"/>
      <c r="E884" s="128"/>
      <c r="F884" s="173"/>
      <c r="G884" s="231"/>
      <c r="H884" s="179"/>
      <c r="I884" s="335"/>
      <c r="J884" s="127"/>
    </row>
    <row r="885" spans="1:10" x14ac:dyDescent="0.2">
      <c r="A885" s="127"/>
      <c r="B885" s="127"/>
      <c r="C885" s="127"/>
      <c r="D885" s="127"/>
      <c r="E885" s="128"/>
      <c r="F885" s="173"/>
      <c r="G885" s="231"/>
      <c r="H885" s="179"/>
      <c r="I885" s="335"/>
      <c r="J885" s="127"/>
    </row>
    <row r="886" spans="1:10" x14ac:dyDescent="0.2">
      <c r="A886" s="127"/>
      <c r="B886" s="127"/>
      <c r="C886" s="127"/>
      <c r="D886" s="127"/>
      <c r="E886" s="128"/>
      <c r="F886" s="173"/>
      <c r="G886" s="231"/>
      <c r="H886" s="179"/>
      <c r="I886" s="335"/>
      <c r="J886" s="127"/>
    </row>
    <row r="887" spans="1:10" x14ac:dyDescent="0.2">
      <c r="A887" s="127"/>
      <c r="B887" s="127"/>
      <c r="C887" s="127"/>
      <c r="D887" s="127"/>
      <c r="E887" s="128"/>
      <c r="F887" s="173"/>
      <c r="G887" s="231"/>
      <c r="H887" s="179"/>
      <c r="I887" s="335"/>
      <c r="J887" s="127"/>
    </row>
    <row r="888" spans="1:10" x14ac:dyDescent="0.2">
      <c r="A888" s="127"/>
      <c r="B888" s="127"/>
      <c r="C888" s="127"/>
      <c r="D888" s="127"/>
      <c r="E888" s="128"/>
      <c r="F888" s="173"/>
      <c r="G888" s="231"/>
      <c r="H888" s="179"/>
      <c r="I888" s="335"/>
      <c r="J888" s="127"/>
    </row>
    <row r="889" spans="1:10" x14ac:dyDescent="0.2">
      <c r="A889" s="127"/>
      <c r="B889" s="127"/>
      <c r="C889" s="127"/>
      <c r="D889" s="127"/>
      <c r="E889" s="128"/>
      <c r="F889" s="173"/>
      <c r="G889" s="231"/>
      <c r="H889" s="179"/>
      <c r="I889" s="335"/>
      <c r="J889" s="127"/>
    </row>
    <row r="890" spans="1:10" x14ac:dyDescent="0.2">
      <c r="A890" s="127"/>
      <c r="B890" s="127"/>
      <c r="C890" s="127"/>
      <c r="D890" s="127"/>
      <c r="E890" s="128"/>
      <c r="F890" s="173"/>
      <c r="G890" s="231"/>
      <c r="H890" s="179"/>
      <c r="I890" s="335"/>
      <c r="J890" s="127"/>
    </row>
    <row r="891" spans="1:10" x14ac:dyDescent="0.2">
      <c r="A891" s="127"/>
      <c r="B891" s="127"/>
      <c r="C891" s="127"/>
      <c r="D891" s="127"/>
      <c r="E891" s="128"/>
      <c r="F891" s="173"/>
      <c r="G891" s="231"/>
      <c r="H891" s="179"/>
      <c r="I891" s="335"/>
      <c r="J891" s="127"/>
    </row>
    <row r="892" spans="1:10" x14ac:dyDescent="0.2">
      <c r="A892" s="127"/>
      <c r="B892" s="127"/>
      <c r="C892" s="127"/>
      <c r="D892" s="127"/>
      <c r="E892" s="128"/>
      <c r="F892" s="173"/>
      <c r="G892" s="231"/>
      <c r="H892" s="179"/>
      <c r="I892" s="335"/>
      <c r="J892" s="127"/>
    </row>
    <row r="893" spans="1:10" x14ac:dyDescent="0.2">
      <c r="A893" s="127"/>
      <c r="B893" s="127"/>
      <c r="C893" s="127"/>
      <c r="D893" s="127"/>
      <c r="E893" s="128"/>
      <c r="F893" s="173"/>
      <c r="G893" s="231"/>
      <c r="H893" s="179"/>
      <c r="I893" s="335"/>
      <c r="J893" s="127"/>
    </row>
    <row r="894" spans="1:10" x14ac:dyDescent="0.2">
      <c r="A894" s="127"/>
      <c r="B894" s="127"/>
      <c r="C894" s="127"/>
      <c r="D894" s="127"/>
      <c r="E894" s="128"/>
      <c r="F894" s="173"/>
      <c r="G894" s="231"/>
      <c r="H894" s="179"/>
      <c r="I894" s="335"/>
      <c r="J894" s="127"/>
    </row>
    <row r="895" spans="1:10" x14ac:dyDescent="0.2">
      <c r="A895" s="127"/>
      <c r="B895" s="127"/>
      <c r="C895" s="127"/>
      <c r="D895" s="127"/>
      <c r="E895" s="128"/>
      <c r="F895" s="173"/>
      <c r="G895" s="231"/>
      <c r="H895" s="179"/>
      <c r="I895" s="335"/>
      <c r="J895" s="127"/>
    </row>
    <row r="896" spans="1:10" x14ac:dyDescent="0.2">
      <c r="A896" s="127"/>
      <c r="B896" s="127"/>
      <c r="C896" s="127"/>
      <c r="D896" s="127"/>
      <c r="E896" s="128"/>
      <c r="F896" s="173"/>
      <c r="G896" s="231"/>
      <c r="H896" s="179"/>
      <c r="I896" s="335"/>
      <c r="J896" s="127"/>
    </row>
    <row r="897" spans="1:10" x14ac:dyDescent="0.2">
      <c r="A897" s="127"/>
      <c r="B897" s="127"/>
      <c r="C897" s="127"/>
      <c r="D897" s="127"/>
      <c r="E897" s="128"/>
      <c r="F897" s="173"/>
      <c r="G897" s="231"/>
      <c r="H897" s="179"/>
      <c r="I897" s="335"/>
      <c r="J897" s="127"/>
    </row>
    <row r="898" spans="1:10" x14ac:dyDescent="0.2">
      <c r="A898" s="127"/>
      <c r="B898" s="127"/>
      <c r="C898" s="127"/>
      <c r="D898" s="127"/>
      <c r="E898" s="128"/>
      <c r="F898" s="173"/>
      <c r="G898" s="231"/>
      <c r="H898" s="179"/>
      <c r="I898" s="335"/>
      <c r="J898" s="127"/>
    </row>
    <row r="899" spans="1:10" x14ac:dyDescent="0.2">
      <c r="A899" s="127"/>
      <c r="B899" s="127"/>
      <c r="C899" s="127"/>
      <c r="D899" s="127"/>
      <c r="E899" s="128"/>
      <c r="F899" s="173"/>
      <c r="G899" s="231"/>
      <c r="H899" s="179"/>
      <c r="I899" s="335"/>
      <c r="J899" s="127"/>
    </row>
    <row r="900" spans="1:10" x14ac:dyDescent="0.2">
      <c r="A900" s="127"/>
      <c r="B900" s="127"/>
      <c r="C900" s="127"/>
      <c r="D900" s="127"/>
      <c r="E900" s="128"/>
      <c r="F900" s="173"/>
      <c r="G900" s="231"/>
      <c r="H900" s="179"/>
      <c r="I900" s="335"/>
      <c r="J900" s="127"/>
    </row>
    <row r="901" spans="1:10" x14ac:dyDescent="0.2">
      <c r="A901" s="127"/>
      <c r="B901" s="127"/>
      <c r="C901" s="127"/>
      <c r="D901" s="127"/>
      <c r="E901" s="128"/>
      <c r="F901" s="173"/>
      <c r="G901" s="231"/>
      <c r="H901" s="179"/>
      <c r="I901" s="335"/>
      <c r="J901" s="127"/>
    </row>
    <row r="902" spans="1:10" x14ac:dyDescent="0.2">
      <c r="A902" s="127"/>
      <c r="B902" s="127"/>
      <c r="C902" s="127"/>
      <c r="D902" s="127"/>
      <c r="E902" s="128"/>
      <c r="F902" s="173"/>
      <c r="G902" s="231"/>
      <c r="H902" s="179"/>
      <c r="I902" s="335"/>
      <c r="J902" s="127"/>
    </row>
    <row r="903" spans="1:10" x14ac:dyDescent="0.2">
      <c r="A903" s="127"/>
      <c r="B903" s="127"/>
      <c r="C903" s="127"/>
      <c r="D903" s="127"/>
      <c r="E903" s="128"/>
      <c r="F903" s="173"/>
      <c r="G903" s="231"/>
      <c r="H903" s="179"/>
      <c r="I903" s="335"/>
      <c r="J903" s="127"/>
    </row>
    <row r="904" spans="1:10" x14ac:dyDescent="0.2">
      <c r="A904" s="127"/>
      <c r="B904" s="127"/>
      <c r="C904" s="127"/>
      <c r="D904" s="127"/>
      <c r="E904" s="128"/>
      <c r="F904" s="173"/>
      <c r="G904" s="231"/>
      <c r="H904" s="179"/>
      <c r="I904" s="335"/>
      <c r="J904" s="127"/>
    </row>
    <row r="905" spans="1:10" x14ac:dyDescent="0.2">
      <c r="A905" s="127"/>
      <c r="B905" s="127"/>
      <c r="C905" s="127"/>
      <c r="D905" s="127"/>
      <c r="E905" s="128"/>
      <c r="F905" s="173"/>
      <c r="G905" s="231"/>
      <c r="H905" s="179"/>
      <c r="I905" s="335"/>
      <c r="J905" s="127"/>
    </row>
    <row r="906" spans="1:10" x14ac:dyDescent="0.2">
      <c r="A906" s="127"/>
      <c r="B906" s="127"/>
      <c r="C906" s="127"/>
      <c r="D906" s="127"/>
      <c r="E906" s="128"/>
      <c r="F906" s="173"/>
      <c r="G906" s="231"/>
      <c r="H906" s="179"/>
      <c r="I906" s="335"/>
      <c r="J906" s="127"/>
    </row>
    <row r="907" spans="1:10" x14ac:dyDescent="0.2">
      <c r="A907" s="127"/>
      <c r="B907" s="127"/>
      <c r="C907" s="127"/>
      <c r="D907" s="127"/>
      <c r="E907" s="128"/>
      <c r="F907" s="173"/>
      <c r="G907" s="231"/>
      <c r="H907" s="179"/>
      <c r="I907" s="335"/>
      <c r="J907" s="127"/>
    </row>
    <row r="908" spans="1:10" x14ac:dyDescent="0.2">
      <c r="A908" s="127"/>
      <c r="B908" s="127"/>
      <c r="C908" s="127"/>
      <c r="D908" s="127"/>
      <c r="E908" s="128"/>
      <c r="F908" s="173"/>
      <c r="G908" s="231"/>
      <c r="H908" s="179"/>
      <c r="I908" s="335"/>
      <c r="J908" s="127"/>
    </row>
    <row r="909" spans="1:10" x14ac:dyDescent="0.2">
      <c r="A909" s="127"/>
      <c r="B909" s="127"/>
      <c r="C909" s="127"/>
      <c r="D909" s="127"/>
      <c r="E909" s="128"/>
      <c r="F909" s="173"/>
      <c r="G909" s="231"/>
      <c r="H909" s="179"/>
      <c r="I909" s="335"/>
      <c r="J909" s="127"/>
    </row>
    <row r="910" spans="1:10" x14ac:dyDescent="0.2">
      <c r="A910" s="127"/>
      <c r="B910" s="127"/>
      <c r="C910" s="127"/>
      <c r="D910" s="127"/>
      <c r="E910" s="128"/>
      <c r="F910" s="173"/>
      <c r="G910" s="231"/>
      <c r="H910" s="179"/>
      <c r="I910" s="335"/>
      <c r="J910" s="127"/>
    </row>
    <row r="911" spans="1:10" x14ac:dyDescent="0.2">
      <c r="A911" s="127"/>
      <c r="B911" s="127"/>
      <c r="C911" s="127"/>
      <c r="D911" s="127"/>
      <c r="E911" s="128"/>
      <c r="F911" s="173"/>
      <c r="G911" s="231"/>
      <c r="H911" s="179"/>
      <c r="I911" s="335"/>
      <c r="J911" s="127"/>
    </row>
    <row r="912" spans="1:10" x14ac:dyDescent="0.2">
      <c r="A912" s="127"/>
      <c r="B912" s="127"/>
      <c r="C912" s="127"/>
      <c r="D912" s="127"/>
      <c r="E912" s="128"/>
      <c r="F912" s="173"/>
      <c r="G912" s="231"/>
      <c r="H912" s="179"/>
      <c r="I912" s="335"/>
      <c r="J912" s="127"/>
    </row>
    <row r="913" spans="1:10" x14ac:dyDescent="0.2">
      <c r="A913" s="127"/>
      <c r="B913" s="127"/>
      <c r="C913" s="127"/>
      <c r="D913" s="127"/>
      <c r="E913" s="128"/>
      <c r="F913" s="173"/>
      <c r="G913" s="231"/>
      <c r="H913" s="179"/>
      <c r="I913" s="335"/>
      <c r="J913" s="127"/>
    </row>
    <row r="914" spans="1:10" x14ac:dyDescent="0.2">
      <c r="A914" s="127"/>
      <c r="B914" s="127"/>
      <c r="C914" s="127"/>
      <c r="D914" s="127"/>
      <c r="E914" s="128"/>
      <c r="F914" s="173"/>
      <c r="G914" s="231"/>
      <c r="H914" s="179"/>
      <c r="I914" s="335"/>
      <c r="J914" s="127"/>
    </row>
    <row r="915" spans="1:10" x14ac:dyDescent="0.2">
      <c r="A915" s="127"/>
      <c r="B915" s="127"/>
      <c r="C915" s="127"/>
      <c r="D915" s="127"/>
      <c r="E915" s="128"/>
      <c r="F915" s="173"/>
      <c r="G915" s="231"/>
      <c r="H915" s="179"/>
      <c r="I915" s="335"/>
      <c r="J915" s="127"/>
    </row>
    <row r="916" spans="1:10" x14ac:dyDescent="0.2">
      <c r="A916" s="127"/>
      <c r="B916" s="127"/>
      <c r="C916" s="127"/>
      <c r="D916" s="127"/>
      <c r="E916" s="128"/>
      <c r="F916" s="173"/>
      <c r="G916" s="231"/>
      <c r="H916" s="179"/>
      <c r="I916" s="335"/>
      <c r="J916" s="127"/>
    </row>
    <row r="917" spans="1:10" x14ac:dyDescent="0.2">
      <c r="A917" s="127"/>
      <c r="B917" s="127"/>
      <c r="C917" s="127"/>
      <c r="D917" s="127"/>
      <c r="E917" s="128"/>
      <c r="F917" s="173"/>
      <c r="G917" s="231"/>
      <c r="H917" s="179"/>
      <c r="I917" s="335"/>
      <c r="J917" s="127"/>
    </row>
    <row r="918" spans="1:10" x14ac:dyDescent="0.2">
      <c r="A918" s="127"/>
      <c r="B918" s="127"/>
      <c r="C918" s="127"/>
      <c r="D918" s="127"/>
      <c r="E918" s="128"/>
      <c r="F918" s="173"/>
      <c r="G918" s="231"/>
      <c r="H918" s="179"/>
      <c r="I918" s="335"/>
      <c r="J918" s="127"/>
    </row>
    <row r="919" spans="1:10" x14ac:dyDescent="0.2">
      <c r="A919" s="127"/>
      <c r="B919" s="127"/>
      <c r="C919" s="127"/>
      <c r="D919" s="127"/>
      <c r="E919" s="128"/>
      <c r="F919" s="173"/>
      <c r="G919" s="231"/>
      <c r="H919" s="179"/>
      <c r="I919" s="335"/>
      <c r="J919" s="127"/>
    </row>
    <row r="920" spans="1:10" x14ac:dyDescent="0.2">
      <c r="A920" s="127"/>
      <c r="B920" s="127"/>
      <c r="C920" s="127"/>
      <c r="D920" s="127"/>
      <c r="E920" s="128"/>
      <c r="F920" s="173"/>
      <c r="G920" s="231"/>
      <c r="H920" s="179"/>
      <c r="I920" s="335"/>
      <c r="J920" s="127"/>
    </row>
    <row r="921" spans="1:10" x14ac:dyDescent="0.2">
      <c r="A921" s="127"/>
      <c r="B921" s="127"/>
      <c r="C921" s="127"/>
      <c r="D921" s="127"/>
      <c r="E921" s="128"/>
      <c r="F921" s="173"/>
      <c r="G921" s="231"/>
      <c r="H921" s="179"/>
      <c r="I921" s="335"/>
      <c r="J921" s="127"/>
    </row>
    <row r="922" spans="1:10" x14ac:dyDescent="0.2">
      <c r="A922" s="127"/>
      <c r="B922" s="127"/>
      <c r="C922" s="127"/>
      <c r="D922" s="127"/>
      <c r="E922" s="128"/>
      <c r="F922" s="173"/>
      <c r="G922" s="231"/>
      <c r="H922" s="179"/>
      <c r="I922" s="335"/>
      <c r="J922" s="127"/>
    </row>
    <row r="923" spans="1:10" x14ac:dyDescent="0.2">
      <c r="A923" s="127"/>
      <c r="B923" s="127"/>
      <c r="C923" s="127"/>
      <c r="D923" s="127"/>
      <c r="E923" s="128"/>
      <c r="F923" s="173"/>
      <c r="G923" s="231"/>
      <c r="H923" s="179"/>
      <c r="I923" s="335"/>
      <c r="J923" s="127"/>
    </row>
    <row r="924" spans="1:10" x14ac:dyDescent="0.2">
      <c r="A924" s="127"/>
      <c r="B924" s="127"/>
      <c r="C924" s="127"/>
      <c r="D924" s="127"/>
      <c r="E924" s="128"/>
      <c r="F924" s="173"/>
      <c r="G924" s="231"/>
      <c r="H924" s="179"/>
      <c r="I924" s="335"/>
      <c r="J924" s="127"/>
    </row>
    <row r="925" spans="1:10" x14ac:dyDescent="0.2">
      <c r="A925" s="127"/>
      <c r="B925" s="127"/>
      <c r="C925" s="127"/>
      <c r="D925" s="127"/>
      <c r="E925" s="128"/>
      <c r="F925" s="173"/>
      <c r="G925" s="231"/>
      <c r="H925" s="179"/>
      <c r="I925" s="335"/>
      <c r="J925" s="127"/>
    </row>
    <row r="926" spans="1:10" x14ac:dyDescent="0.2">
      <c r="A926" s="127"/>
      <c r="B926" s="127"/>
      <c r="C926" s="127"/>
      <c r="D926" s="127"/>
      <c r="E926" s="128"/>
      <c r="F926" s="173"/>
      <c r="G926" s="231"/>
      <c r="H926" s="179"/>
      <c r="I926" s="335"/>
      <c r="J926" s="127"/>
    </row>
    <row r="927" spans="1:10" x14ac:dyDescent="0.2">
      <c r="A927" s="127"/>
      <c r="B927" s="127"/>
      <c r="C927" s="127"/>
      <c r="D927" s="127"/>
      <c r="E927" s="128"/>
      <c r="F927" s="173"/>
      <c r="G927" s="231"/>
      <c r="H927" s="179"/>
      <c r="I927" s="335"/>
      <c r="J927" s="127"/>
    </row>
    <row r="928" spans="1:10" x14ac:dyDescent="0.2">
      <c r="A928" s="127"/>
      <c r="B928" s="127"/>
      <c r="C928" s="127"/>
      <c r="D928" s="127"/>
      <c r="E928" s="128"/>
      <c r="F928" s="173"/>
      <c r="G928" s="231"/>
      <c r="H928" s="179"/>
      <c r="I928" s="335"/>
      <c r="J928" s="127"/>
    </row>
    <row r="929" spans="1:10" x14ac:dyDescent="0.2">
      <c r="A929" s="127"/>
      <c r="B929" s="127"/>
      <c r="C929" s="127"/>
      <c r="D929" s="127"/>
      <c r="E929" s="128"/>
      <c r="F929" s="173"/>
      <c r="G929" s="231"/>
      <c r="H929" s="179"/>
      <c r="I929" s="335"/>
      <c r="J929" s="127"/>
    </row>
    <row r="930" spans="1:10" x14ac:dyDescent="0.2">
      <c r="A930" s="127"/>
      <c r="B930" s="127"/>
      <c r="C930" s="127"/>
      <c r="D930" s="127"/>
      <c r="E930" s="128"/>
      <c r="F930" s="173"/>
      <c r="G930" s="231"/>
      <c r="H930" s="179"/>
      <c r="I930" s="335"/>
      <c r="J930" s="127"/>
    </row>
    <row r="931" spans="1:10" x14ac:dyDescent="0.2">
      <c r="A931" s="127"/>
      <c r="B931" s="127"/>
      <c r="C931" s="127"/>
      <c r="D931" s="127"/>
      <c r="E931" s="128"/>
      <c r="F931" s="173"/>
      <c r="G931" s="231"/>
      <c r="H931" s="179"/>
      <c r="I931" s="335"/>
      <c r="J931" s="127"/>
    </row>
    <row r="932" spans="1:10" x14ac:dyDescent="0.2">
      <c r="A932" s="127"/>
      <c r="B932" s="127"/>
      <c r="C932" s="127"/>
      <c r="D932" s="127"/>
      <c r="E932" s="128"/>
      <c r="F932" s="173"/>
      <c r="G932" s="231"/>
      <c r="H932" s="179"/>
      <c r="I932" s="335"/>
      <c r="J932" s="127"/>
    </row>
    <row r="933" spans="1:10" x14ac:dyDescent="0.2">
      <c r="A933" s="127"/>
      <c r="B933" s="127"/>
      <c r="C933" s="127"/>
      <c r="D933" s="127"/>
      <c r="E933" s="128"/>
      <c r="F933" s="173"/>
      <c r="G933" s="231"/>
      <c r="H933" s="179"/>
      <c r="I933" s="335"/>
      <c r="J933" s="127"/>
    </row>
    <row r="934" spans="1:10" x14ac:dyDescent="0.2">
      <c r="A934" s="127"/>
      <c r="B934" s="127"/>
      <c r="C934" s="127"/>
      <c r="D934" s="127"/>
      <c r="E934" s="128"/>
      <c r="F934" s="173"/>
      <c r="G934" s="231"/>
      <c r="H934" s="179"/>
      <c r="I934" s="335"/>
      <c r="J934" s="127"/>
    </row>
    <row r="935" spans="1:10" x14ac:dyDescent="0.2">
      <c r="A935" s="127"/>
      <c r="B935" s="127"/>
      <c r="C935" s="127"/>
      <c r="D935" s="127"/>
      <c r="E935" s="128"/>
      <c r="F935" s="173"/>
      <c r="G935" s="231"/>
      <c r="H935" s="179"/>
      <c r="I935" s="335"/>
      <c r="J935" s="127"/>
    </row>
    <row r="936" spans="1:10" x14ac:dyDescent="0.2">
      <c r="A936" s="127"/>
      <c r="B936" s="127"/>
      <c r="C936" s="127"/>
      <c r="D936" s="127"/>
      <c r="E936" s="128"/>
      <c r="F936" s="173"/>
      <c r="G936" s="231"/>
      <c r="H936" s="179"/>
      <c r="I936" s="335"/>
      <c r="J936" s="127"/>
    </row>
    <row r="937" spans="1:10" x14ac:dyDescent="0.2">
      <c r="A937" s="127"/>
      <c r="B937" s="127"/>
      <c r="C937" s="127"/>
      <c r="D937" s="127"/>
      <c r="E937" s="128"/>
      <c r="F937" s="173"/>
      <c r="G937" s="231"/>
      <c r="H937" s="179"/>
      <c r="I937" s="335"/>
      <c r="J937" s="127"/>
    </row>
    <row r="938" spans="1:10" x14ac:dyDescent="0.2">
      <c r="A938" s="127"/>
      <c r="B938" s="127"/>
      <c r="C938" s="127"/>
      <c r="D938" s="127"/>
      <c r="E938" s="128"/>
      <c r="F938" s="173"/>
      <c r="G938" s="231"/>
      <c r="H938" s="179"/>
      <c r="I938" s="335"/>
      <c r="J938" s="127"/>
    </row>
    <row r="939" spans="1:10" x14ac:dyDescent="0.2">
      <c r="A939" s="127"/>
      <c r="B939" s="127"/>
      <c r="C939" s="127"/>
      <c r="D939" s="127"/>
      <c r="E939" s="128"/>
      <c r="F939" s="173"/>
      <c r="G939" s="231"/>
      <c r="H939" s="179"/>
      <c r="I939" s="335"/>
      <c r="J939" s="127"/>
    </row>
    <row r="940" spans="1:10" x14ac:dyDescent="0.2">
      <c r="A940" s="127"/>
      <c r="B940" s="127"/>
      <c r="C940" s="127"/>
      <c r="D940" s="127"/>
      <c r="E940" s="128"/>
      <c r="F940" s="173"/>
      <c r="G940" s="231"/>
      <c r="H940" s="179"/>
      <c r="I940" s="335"/>
      <c r="J940" s="127"/>
    </row>
    <row r="941" spans="1:10" x14ac:dyDescent="0.2">
      <c r="A941" s="127"/>
      <c r="B941" s="127"/>
      <c r="C941" s="127"/>
      <c r="D941" s="127"/>
      <c r="E941" s="128"/>
      <c r="F941" s="173"/>
      <c r="G941" s="231"/>
      <c r="H941" s="179"/>
      <c r="I941" s="335"/>
      <c r="J941" s="127"/>
    </row>
    <row r="942" spans="1:10" x14ac:dyDescent="0.2">
      <c r="A942" s="127"/>
      <c r="B942" s="127"/>
      <c r="C942" s="127"/>
      <c r="D942" s="127"/>
      <c r="E942" s="128"/>
      <c r="F942" s="173"/>
      <c r="G942" s="231"/>
      <c r="H942" s="179"/>
      <c r="I942" s="335"/>
      <c r="J942" s="127"/>
    </row>
    <row r="943" spans="1:10" x14ac:dyDescent="0.2">
      <c r="A943" s="127"/>
      <c r="B943" s="127"/>
      <c r="C943" s="127"/>
      <c r="D943" s="127"/>
      <c r="E943" s="128"/>
      <c r="F943" s="173"/>
      <c r="G943" s="231"/>
      <c r="H943" s="179"/>
      <c r="I943" s="335"/>
      <c r="J943" s="127"/>
    </row>
    <row r="944" spans="1:10" x14ac:dyDescent="0.2">
      <c r="A944" s="127"/>
      <c r="B944" s="127"/>
      <c r="C944" s="127"/>
      <c r="D944" s="127"/>
      <c r="E944" s="128"/>
      <c r="F944" s="173"/>
      <c r="G944" s="231"/>
      <c r="H944" s="179"/>
      <c r="I944" s="335"/>
      <c r="J944" s="127"/>
    </row>
    <row r="945" spans="1:10" x14ac:dyDescent="0.2">
      <c r="A945" s="127"/>
      <c r="B945" s="127"/>
      <c r="C945" s="127"/>
      <c r="D945" s="127"/>
      <c r="E945" s="128"/>
      <c r="F945" s="173"/>
      <c r="G945" s="231"/>
      <c r="H945" s="179"/>
      <c r="I945" s="335"/>
      <c r="J945" s="127"/>
    </row>
    <row r="946" spans="1:10" x14ac:dyDescent="0.2">
      <c r="A946" s="127"/>
      <c r="B946" s="127"/>
      <c r="C946" s="127"/>
      <c r="D946" s="127"/>
      <c r="E946" s="128"/>
      <c r="F946" s="173"/>
      <c r="G946" s="231"/>
      <c r="H946" s="179"/>
      <c r="I946" s="335"/>
      <c r="J946" s="127"/>
    </row>
    <row r="947" spans="1:10" x14ac:dyDescent="0.2">
      <c r="A947" s="127"/>
      <c r="B947" s="127"/>
      <c r="C947" s="127"/>
      <c r="D947" s="127"/>
      <c r="E947" s="128"/>
      <c r="F947" s="173"/>
      <c r="G947" s="231"/>
      <c r="H947" s="179"/>
      <c r="I947" s="335"/>
      <c r="J947" s="127"/>
    </row>
    <row r="948" spans="1:10" x14ac:dyDescent="0.2">
      <c r="A948" s="127"/>
      <c r="B948" s="127"/>
      <c r="C948" s="127"/>
      <c r="D948" s="127"/>
      <c r="E948" s="128"/>
      <c r="F948" s="173"/>
      <c r="G948" s="231"/>
      <c r="H948" s="179"/>
      <c r="I948" s="335"/>
      <c r="J948" s="127"/>
    </row>
    <row r="949" spans="1:10" x14ac:dyDescent="0.2">
      <c r="A949" s="127"/>
      <c r="B949" s="127"/>
      <c r="C949" s="127"/>
      <c r="D949" s="127"/>
      <c r="E949" s="128"/>
      <c r="F949" s="173"/>
      <c r="G949" s="231"/>
      <c r="H949" s="179"/>
      <c r="I949" s="335"/>
      <c r="J949" s="127"/>
    </row>
    <row r="950" spans="1:10" x14ac:dyDescent="0.2">
      <c r="A950" s="127"/>
      <c r="B950" s="127"/>
      <c r="C950" s="127"/>
      <c r="D950" s="127"/>
      <c r="E950" s="128"/>
      <c r="F950" s="173"/>
      <c r="G950" s="231"/>
      <c r="H950" s="179"/>
      <c r="I950" s="335"/>
      <c r="J950" s="127"/>
    </row>
    <row r="951" spans="1:10" x14ac:dyDescent="0.2">
      <c r="A951" s="127"/>
      <c r="B951" s="127"/>
      <c r="C951" s="127"/>
      <c r="D951" s="127"/>
      <c r="E951" s="128"/>
      <c r="F951" s="173"/>
      <c r="G951" s="231"/>
      <c r="H951" s="179"/>
      <c r="I951" s="335"/>
      <c r="J951" s="127"/>
    </row>
    <row r="952" spans="1:10" x14ac:dyDescent="0.2">
      <c r="A952" s="127"/>
      <c r="B952" s="127"/>
      <c r="C952" s="127"/>
      <c r="D952" s="127"/>
      <c r="E952" s="128"/>
      <c r="F952" s="173"/>
      <c r="G952" s="231"/>
      <c r="H952" s="179"/>
      <c r="I952" s="335"/>
      <c r="J952" s="127"/>
    </row>
    <row r="953" spans="1:10" x14ac:dyDescent="0.2">
      <c r="A953" s="127"/>
      <c r="B953" s="127"/>
      <c r="C953" s="127"/>
      <c r="D953" s="127"/>
      <c r="E953" s="128"/>
      <c r="F953" s="173"/>
      <c r="G953" s="231"/>
      <c r="H953" s="179"/>
      <c r="I953" s="335"/>
      <c r="J953" s="127"/>
    </row>
    <row r="954" spans="1:10" x14ac:dyDescent="0.2">
      <c r="A954" s="127"/>
      <c r="B954" s="127"/>
      <c r="C954" s="127"/>
      <c r="D954" s="127"/>
      <c r="E954" s="128"/>
      <c r="F954" s="173"/>
      <c r="G954" s="231"/>
      <c r="H954" s="179"/>
      <c r="I954" s="335"/>
      <c r="J954" s="127"/>
    </row>
    <row r="955" spans="1:10" x14ac:dyDescent="0.2">
      <c r="A955" s="127"/>
      <c r="B955" s="127"/>
      <c r="C955" s="127"/>
      <c r="D955" s="127"/>
      <c r="E955" s="128"/>
      <c r="F955" s="173"/>
      <c r="G955" s="231"/>
      <c r="H955" s="179"/>
      <c r="I955" s="335"/>
      <c r="J955" s="127"/>
    </row>
    <row r="956" spans="1:10" x14ac:dyDescent="0.2">
      <c r="A956" s="127"/>
      <c r="B956" s="127"/>
      <c r="C956" s="127"/>
      <c r="D956" s="127"/>
      <c r="E956" s="128"/>
      <c r="F956" s="173"/>
      <c r="G956" s="231"/>
      <c r="H956" s="179"/>
      <c r="I956" s="335"/>
      <c r="J956" s="127"/>
    </row>
    <row r="957" spans="1:10" x14ac:dyDescent="0.2">
      <c r="A957" s="127"/>
      <c r="B957" s="127"/>
      <c r="C957" s="127"/>
      <c r="D957" s="127"/>
      <c r="E957" s="128"/>
      <c r="F957" s="173"/>
      <c r="G957" s="231"/>
      <c r="H957" s="179"/>
      <c r="I957" s="335"/>
      <c r="J957" s="127"/>
    </row>
    <row r="958" spans="1:10" x14ac:dyDescent="0.2">
      <c r="A958" s="127"/>
      <c r="B958" s="127"/>
      <c r="C958" s="127"/>
      <c r="D958" s="127"/>
      <c r="E958" s="128"/>
      <c r="F958" s="173"/>
      <c r="G958" s="231"/>
      <c r="H958" s="179"/>
      <c r="I958" s="335"/>
      <c r="J958" s="127"/>
    </row>
    <row r="959" spans="1:10" x14ac:dyDescent="0.2">
      <c r="A959" s="127"/>
      <c r="B959" s="127"/>
      <c r="C959" s="127"/>
      <c r="D959" s="127"/>
      <c r="E959" s="128"/>
      <c r="F959" s="173"/>
      <c r="G959" s="231"/>
      <c r="H959" s="179"/>
      <c r="I959" s="335"/>
      <c r="J959" s="127"/>
    </row>
    <row r="960" spans="1:10" x14ac:dyDescent="0.2">
      <c r="A960" s="127"/>
      <c r="B960" s="127"/>
      <c r="C960" s="127"/>
      <c r="D960" s="127"/>
      <c r="E960" s="128"/>
      <c r="F960" s="173"/>
      <c r="G960" s="231"/>
      <c r="H960" s="179"/>
      <c r="I960" s="335"/>
      <c r="J960" s="127"/>
    </row>
    <row r="961" spans="1:10" x14ac:dyDescent="0.2">
      <c r="A961" s="127"/>
      <c r="B961" s="127"/>
      <c r="C961" s="127"/>
      <c r="D961" s="127"/>
      <c r="E961" s="128"/>
      <c r="F961" s="173"/>
      <c r="G961" s="231"/>
      <c r="H961" s="179"/>
      <c r="I961" s="335"/>
      <c r="J961" s="127"/>
    </row>
    <row r="962" spans="1:10" x14ac:dyDescent="0.2">
      <c r="A962" s="127"/>
      <c r="B962" s="127"/>
      <c r="C962" s="127"/>
      <c r="D962" s="127"/>
      <c r="E962" s="128"/>
      <c r="F962" s="173"/>
      <c r="G962" s="231"/>
      <c r="H962" s="179"/>
      <c r="I962" s="335"/>
      <c r="J962" s="127"/>
    </row>
    <row r="963" spans="1:10" x14ac:dyDescent="0.2">
      <c r="A963" s="127"/>
      <c r="B963" s="127"/>
      <c r="C963" s="127"/>
      <c r="D963" s="127"/>
      <c r="E963" s="128"/>
      <c r="F963" s="173"/>
      <c r="G963" s="231"/>
      <c r="H963" s="179"/>
      <c r="I963" s="335"/>
      <c r="J963" s="127"/>
    </row>
    <row r="964" spans="1:10" x14ac:dyDescent="0.2">
      <c r="A964" s="127"/>
      <c r="B964" s="127"/>
      <c r="C964" s="127"/>
      <c r="D964" s="127"/>
      <c r="E964" s="128"/>
      <c r="F964" s="173"/>
      <c r="G964" s="231"/>
      <c r="H964" s="179"/>
      <c r="I964" s="335"/>
      <c r="J964" s="127"/>
    </row>
    <row r="965" spans="1:10" x14ac:dyDescent="0.2">
      <c r="A965" s="127"/>
      <c r="B965" s="127"/>
      <c r="C965" s="127"/>
      <c r="D965" s="127"/>
      <c r="E965" s="128"/>
      <c r="F965" s="173"/>
      <c r="G965" s="231"/>
      <c r="H965" s="179"/>
      <c r="I965" s="335"/>
      <c r="J965" s="127"/>
    </row>
    <row r="966" spans="1:10" x14ac:dyDescent="0.2">
      <c r="A966" s="127"/>
      <c r="B966" s="127"/>
      <c r="C966" s="127"/>
      <c r="D966" s="127"/>
      <c r="E966" s="128"/>
      <c r="F966" s="173"/>
      <c r="G966" s="231"/>
      <c r="H966" s="179"/>
      <c r="I966" s="335"/>
      <c r="J966" s="127"/>
    </row>
    <row r="967" spans="1:10" x14ac:dyDescent="0.2">
      <c r="A967" s="127"/>
      <c r="B967" s="127"/>
      <c r="C967" s="127"/>
      <c r="D967" s="127"/>
      <c r="E967" s="128"/>
      <c r="F967" s="173"/>
      <c r="G967" s="231"/>
      <c r="H967" s="179"/>
      <c r="I967" s="335"/>
      <c r="J967" s="127"/>
    </row>
    <row r="968" spans="1:10" x14ac:dyDescent="0.2">
      <c r="A968" s="127"/>
      <c r="B968" s="127"/>
      <c r="C968" s="127"/>
      <c r="D968" s="127"/>
      <c r="E968" s="128"/>
      <c r="F968" s="173"/>
      <c r="G968" s="231"/>
      <c r="H968" s="179"/>
      <c r="I968" s="335"/>
      <c r="J968" s="127"/>
    </row>
    <row r="969" spans="1:10" x14ac:dyDescent="0.2">
      <c r="A969" s="127"/>
      <c r="B969" s="127"/>
      <c r="C969" s="127"/>
      <c r="D969" s="127"/>
      <c r="E969" s="128"/>
      <c r="F969" s="173"/>
      <c r="G969" s="231"/>
      <c r="H969" s="179"/>
      <c r="I969" s="335"/>
      <c r="J969" s="127"/>
    </row>
    <row r="970" spans="1:10" x14ac:dyDescent="0.2">
      <c r="A970" s="127"/>
      <c r="B970" s="127"/>
      <c r="C970" s="127"/>
      <c r="D970" s="127"/>
      <c r="E970" s="128"/>
      <c r="F970" s="173"/>
      <c r="G970" s="231"/>
      <c r="H970" s="179"/>
      <c r="I970" s="335"/>
      <c r="J970" s="127"/>
    </row>
    <row r="971" spans="1:10" x14ac:dyDescent="0.2">
      <c r="A971" s="127"/>
      <c r="B971" s="127"/>
      <c r="C971" s="127"/>
      <c r="D971" s="127"/>
      <c r="E971" s="128"/>
      <c r="F971" s="173"/>
      <c r="G971" s="231"/>
      <c r="H971" s="179"/>
      <c r="I971" s="335"/>
      <c r="J971" s="127"/>
    </row>
    <row r="972" spans="1:10" x14ac:dyDescent="0.2">
      <c r="A972" s="127"/>
      <c r="B972" s="127"/>
      <c r="C972" s="127"/>
      <c r="D972" s="127"/>
      <c r="E972" s="128"/>
      <c r="F972" s="173"/>
      <c r="G972" s="231"/>
      <c r="H972" s="179"/>
      <c r="I972" s="335"/>
      <c r="J972" s="127"/>
    </row>
    <row r="973" spans="1:10" x14ac:dyDescent="0.2">
      <c r="A973" s="127"/>
      <c r="B973" s="127"/>
      <c r="C973" s="127"/>
      <c r="D973" s="127"/>
      <c r="E973" s="128"/>
      <c r="F973" s="173"/>
      <c r="G973" s="231"/>
      <c r="H973" s="179"/>
      <c r="I973" s="335"/>
      <c r="J973" s="127"/>
    </row>
    <row r="974" spans="1:10" x14ac:dyDescent="0.2">
      <c r="A974" s="127"/>
      <c r="B974" s="127"/>
      <c r="C974" s="127"/>
      <c r="D974" s="127"/>
      <c r="E974" s="128"/>
      <c r="F974" s="173"/>
      <c r="G974" s="231"/>
      <c r="H974" s="179"/>
      <c r="I974" s="335"/>
      <c r="J974" s="127"/>
    </row>
    <row r="975" spans="1:10" x14ac:dyDescent="0.2">
      <c r="A975" s="127"/>
      <c r="B975" s="127"/>
      <c r="C975" s="127"/>
      <c r="D975" s="127"/>
      <c r="E975" s="128"/>
      <c r="F975" s="173"/>
      <c r="G975" s="231"/>
      <c r="H975" s="179"/>
      <c r="I975" s="335"/>
      <c r="J975" s="127"/>
    </row>
    <row r="976" spans="1:10" x14ac:dyDescent="0.2">
      <c r="A976" s="127"/>
      <c r="B976" s="127"/>
      <c r="C976" s="127"/>
      <c r="D976" s="127"/>
      <c r="E976" s="128"/>
      <c r="F976" s="173"/>
      <c r="G976" s="231"/>
      <c r="H976" s="179"/>
      <c r="I976" s="335"/>
      <c r="J976" s="127"/>
    </row>
    <row r="977" spans="1:10" x14ac:dyDescent="0.2">
      <c r="A977" s="127"/>
      <c r="B977" s="127"/>
      <c r="C977" s="127"/>
      <c r="D977" s="127"/>
      <c r="E977" s="128"/>
      <c r="F977" s="173"/>
      <c r="G977" s="231"/>
      <c r="H977" s="179"/>
      <c r="I977" s="335"/>
      <c r="J977" s="127"/>
    </row>
    <row r="978" spans="1:10" x14ac:dyDescent="0.2">
      <c r="A978" s="127"/>
      <c r="B978" s="127"/>
      <c r="C978" s="127"/>
      <c r="D978" s="127"/>
      <c r="E978" s="128"/>
      <c r="F978" s="173"/>
      <c r="G978" s="231"/>
      <c r="H978" s="179"/>
      <c r="I978" s="335"/>
      <c r="J978" s="127"/>
    </row>
    <row r="979" spans="1:10" x14ac:dyDescent="0.2">
      <c r="A979" s="127"/>
      <c r="B979" s="127"/>
      <c r="C979" s="127"/>
      <c r="D979" s="127"/>
      <c r="E979" s="128"/>
      <c r="F979" s="173"/>
      <c r="G979" s="231"/>
      <c r="H979" s="179"/>
      <c r="I979" s="335"/>
      <c r="J979" s="127"/>
    </row>
    <row r="980" spans="1:10" x14ac:dyDescent="0.2">
      <c r="A980" s="127"/>
      <c r="B980" s="127"/>
      <c r="C980" s="127"/>
      <c r="D980" s="127"/>
      <c r="E980" s="128"/>
      <c r="F980" s="173"/>
      <c r="G980" s="231"/>
      <c r="H980" s="179"/>
      <c r="I980" s="335"/>
      <c r="J980" s="127"/>
    </row>
    <row r="981" spans="1:10" x14ac:dyDescent="0.2">
      <c r="A981" s="127"/>
      <c r="B981" s="127"/>
      <c r="C981" s="127"/>
      <c r="D981" s="127"/>
      <c r="E981" s="128"/>
      <c r="F981" s="173"/>
      <c r="G981" s="231"/>
      <c r="H981" s="179"/>
      <c r="I981" s="335"/>
      <c r="J981" s="127"/>
    </row>
    <row r="982" spans="1:10" x14ac:dyDescent="0.2">
      <c r="A982" s="127"/>
      <c r="B982" s="127"/>
      <c r="C982" s="127"/>
      <c r="D982" s="127"/>
      <c r="E982" s="128"/>
      <c r="F982" s="173"/>
      <c r="G982" s="231"/>
      <c r="H982" s="179"/>
      <c r="I982" s="335"/>
      <c r="J982" s="127"/>
    </row>
    <row r="983" spans="1:10" x14ac:dyDescent="0.2">
      <c r="A983" s="127"/>
      <c r="B983" s="127"/>
      <c r="C983" s="127"/>
      <c r="D983" s="127"/>
      <c r="E983" s="128"/>
      <c r="F983" s="173"/>
      <c r="G983" s="231"/>
      <c r="H983" s="179"/>
      <c r="I983" s="335"/>
      <c r="J983" s="127"/>
    </row>
    <row r="984" spans="1:10" x14ac:dyDescent="0.2">
      <c r="A984" s="127"/>
      <c r="B984" s="127"/>
      <c r="C984" s="127"/>
      <c r="D984" s="127"/>
      <c r="E984" s="128"/>
      <c r="F984" s="173"/>
      <c r="G984" s="231"/>
      <c r="H984" s="179"/>
      <c r="I984" s="335"/>
      <c r="J984" s="127"/>
    </row>
    <row r="985" spans="1:10" x14ac:dyDescent="0.2">
      <c r="A985" s="127"/>
      <c r="B985" s="127"/>
      <c r="C985" s="127"/>
      <c r="D985" s="127"/>
      <c r="E985" s="128"/>
      <c r="F985" s="173"/>
      <c r="G985" s="231"/>
      <c r="H985" s="179"/>
      <c r="I985" s="335"/>
      <c r="J985" s="127"/>
    </row>
    <row r="986" spans="1:10" x14ac:dyDescent="0.2">
      <c r="A986" s="127"/>
      <c r="B986" s="127"/>
      <c r="C986" s="127"/>
      <c r="D986" s="127"/>
      <c r="E986" s="128"/>
      <c r="F986" s="173"/>
      <c r="G986" s="231"/>
      <c r="H986" s="179"/>
      <c r="I986" s="335"/>
      <c r="J986" s="127"/>
    </row>
    <row r="987" spans="1:10" x14ac:dyDescent="0.2">
      <c r="A987" s="127"/>
      <c r="B987" s="127"/>
      <c r="C987" s="127"/>
      <c r="D987" s="127"/>
      <c r="E987" s="128"/>
      <c r="F987" s="173"/>
      <c r="G987" s="231"/>
      <c r="H987" s="179"/>
      <c r="I987" s="335"/>
      <c r="J987" s="127"/>
    </row>
    <row r="988" spans="1:10" x14ac:dyDescent="0.2">
      <c r="A988" s="127"/>
      <c r="B988" s="127"/>
      <c r="C988" s="127"/>
      <c r="D988" s="127"/>
      <c r="E988" s="128"/>
      <c r="F988" s="173"/>
      <c r="G988" s="231"/>
      <c r="H988" s="179"/>
      <c r="I988" s="335"/>
      <c r="J988" s="127"/>
    </row>
    <row r="989" spans="1:10" x14ac:dyDescent="0.2">
      <c r="A989" s="127"/>
      <c r="B989" s="127"/>
      <c r="C989" s="127"/>
      <c r="D989" s="127"/>
      <c r="E989" s="128"/>
      <c r="F989" s="173"/>
      <c r="G989" s="231"/>
      <c r="H989" s="179"/>
      <c r="I989" s="335"/>
      <c r="J989" s="127"/>
    </row>
    <row r="990" spans="1:10" x14ac:dyDescent="0.2">
      <c r="A990" s="127"/>
      <c r="B990" s="127"/>
      <c r="C990" s="127"/>
      <c r="D990" s="127"/>
      <c r="E990" s="128"/>
      <c r="F990" s="173"/>
      <c r="G990" s="231"/>
      <c r="H990" s="179"/>
      <c r="I990" s="335"/>
      <c r="J990" s="127"/>
    </row>
    <row r="991" spans="1:10" x14ac:dyDescent="0.2">
      <c r="A991" s="127"/>
      <c r="B991" s="127"/>
      <c r="C991" s="127"/>
      <c r="D991" s="127"/>
      <c r="E991" s="128"/>
      <c r="F991" s="173"/>
      <c r="G991" s="231"/>
      <c r="H991" s="179"/>
      <c r="I991" s="335"/>
      <c r="J991" s="127"/>
    </row>
    <row r="992" spans="1:10" x14ac:dyDescent="0.2">
      <c r="A992" s="127"/>
      <c r="B992" s="127"/>
      <c r="C992" s="127"/>
      <c r="D992" s="127"/>
      <c r="E992" s="128"/>
      <c r="F992" s="173"/>
      <c r="G992" s="231"/>
      <c r="H992" s="179"/>
      <c r="I992" s="335"/>
      <c r="J992" s="127"/>
    </row>
    <row r="993" spans="1:10" x14ac:dyDescent="0.2">
      <c r="A993" s="127"/>
      <c r="B993" s="127"/>
      <c r="C993" s="127"/>
      <c r="D993" s="127"/>
      <c r="E993" s="128"/>
      <c r="F993" s="173"/>
      <c r="G993" s="231"/>
      <c r="H993" s="179"/>
      <c r="I993" s="335"/>
      <c r="J993" s="127"/>
    </row>
    <row r="994" spans="1:10" x14ac:dyDescent="0.2">
      <c r="A994" s="127"/>
      <c r="B994" s="127"/>
      <c r="C994" s="127"/>
      <c r="D994" s="127"/>
      <c r="E994" s="128"/>
      <c r="F994" s="173"/>
      <c r="G994" s="231"/>
      <c r="H994" s="179"/>
      <c r="I994" s="335"/>
      <c r="J994" s="127"/>
    </row>
    <row r="995" spans="1:10" x14ac:dyDescent="0.2">
      <c r="A995" s="127"/>
      <c r="B995" s="127"/>
      <c r="C995" s="127"/>
      <c r="D995" s="127"/>
      <c r="E995" s="128"/>
      <c r="F995" s="173"/>
      <c r="G995" s="231"/>
      <c r="H995" s="179"/>
      <c r="I995" s="335"/>
      <c r="J995" s="127"/>
    </row>
    <row r="996" spans="1:10" x14ac:dyDescent="0.2">
      <c r="A996" s="127"/>
      <c r="B996" s="127"/>
      <c r="C996" s="127"/>
      <c r="D996" s="127"/>
      <c r="E996" s="128"/>
      <c r="F996" s="173"/>
      <c r="G996" s="231"/>
      <c r="H996" s="179"/>
      <c r="I996" s="335"/>
      <c r="J996" s="127"/>
    </row>
    <row r="997" spans="1:10" x14ac:dyDescent="0.2">
      <c r="A997" s="127"/>
      <c r="B997" s="127"/>
      <c r="C997" s="127"/>
      <c r="D997" s="127"/>
      <c r="E997" s="128"/>
      <c r="F997" s="173"/>
      <c r="G997" s="231"/>
      <c r="H997" s="179"/>
      <c r="I997" s="335"/>
      <c r="J997" s="127"/>
    </row>
    <row r="998" spans="1:10" x14ac:dyDescent="0.2">
      <c r="A998" s="127"/>
      <c r="B998" s="127"/>
      <c r="C998" s="127"/>
      <c r="D998" s="127"/>
      <c r="E998" s="128"/>
      <c r="F998" s="173"/>
      <c r="G998" s="231"/>
      <c r="H998" s="179"/>
      <c r="I998" s="335"/>
      <c r="J998" s="127"/>
    </row>
    <row r="999" spans="1:10" x14ac:dyDescent="0.2">
      <c r="A999" s="127"/>
      <c r="B999" s="127"/>
      <c r="C999" s="127"/>
      <c r="D999" s="127"/>
      <c r="E999" s="128"/>
      <c r="F999" s="173"/>
      <c r="G999" s="231"/>
      <c r="H999" s="179"/>
      <c r="I999" s="335"/>
      <c r="J999" s="127"/>
    </row>
    <row r="1000" spans="1:10" x14ac:dyDescent="0.2">
      <c r="A1000" s="127"/>
      <c r="B1000" s="127"/>
      <c r="C1000" s="127"/>
      <c r="D1000" s="127"/>
      <c r="E1000" s="128"/>
      <c r="F1000" s="173"/>
      <c r="G1000" s="231"/>
      <c r="H1000" s="179"/>
      <c r="I1000" s="335"/>
      <c r="J1000" s="127"/>
    </row>
    <row r="1001" spans="1:10" x14ac:dyDescent="0.2">
      <c r="A1001" s="127"/>
      <c r="B1001" s="127"/>
      <c r="C1001" s="127"/>
      <c r="D1001" s="127"/>
      <c r="E1001" s="128"/>
      <c r="F1001" s="173"/>
      <c r="G1001" s="231"/>
      <c r="H1001" s="179"/>
      <c r="I1001" s="335"/>
      <c r="J1001" s="127"/>
    </row>
    <row r="1002" spans="1:10" x14ac:dyDescent="0.2">
      <c r="A1002" s="127"/>
      <c r="B1002" s="127"/>
      <c r="C1002" s="127"/>
      <c r="D1002" s="127"/>
      <c r="E1002" s="128"/>
      <c r="F1002" s="173"/>
      <c r="G1002" s="231"/>
      <c r="H1002" s="179"/>
      <c r="I1002" s="335"/>
      <c r="J1002" s="127"/>
    </row>
    <row r="1003" spans="1:10" x14ac:dyDescent="0.2">
      <c r="A1003" s="127"/>
      <c r="B1003" s="127"/>
      <c r="C1003" s="127"/>
      <c r="D1003" s="127"/>
      <c r="E1003" s="128"/>
      <c r="F1003" s="173"/>
      <c r="G1003" s="231"/>
      <c r="H1003" s="179"/>
      <c r="I1003" s="335"/>
      <c r="J1003" s="127"/>
    </row>
    <row r="1004" spans="1:10" x14ac:dyDescent="0.2">
      <c r="A1004" s="127"/>
      <c r="B1004" s="127"/>
      <c r="C1004" s="127"/>
      <c r="D1004" s="127"/>
      <c r="E1004" s="128"/>
      <c r="F1004" s="173"/>
      <c r="G1004" s="231"/>
      <c r="H1004" s="179"/>
      <c r="I1004" s="335"/>
      <c r="J1004" s="127"/>
    </row>
    <row r="1005" spans="1:10" x14ac:dyDescent="0.2">
      <c r="A1005" s="127"/>
      <c r="B1005" s="127"/>
      <c r="C1005" s="127"/>
      <c r="D1005" s="127"/>
      <c r="E1005" s="128"/>
      <c r="F1005" s="173"/>
      <c r="G1005" s="231"/>
      <c r="H1005" s="179"/>
      <c r="I1005" s="335"/>
      <c r="J1005" s="127"/>
    </row>
    <row r="1006" spans="1:10" x14ac:dyDescent="0.2">
      <c r="A1006" s="127"/>
      <c r="B1006" s="127"/>
      <c r="C1006" s="127"/>
      <c r="D1006" s="127"/>
      <c r="E1006" s="128"/>
      <c r="F1006" s="173"/>
      <c r="G1006" s="231"/>
      <c r="H1006" s="179"/>
      <c r="I1006" s="335"/>
      <c r="J1006" s="127"/>
    </row>
    <row r="1007" spans="1:10" x14ac:dyDescent="0.2">
      <c r="A1007" s="127"/>
      <c r="B1007" s="127"/>
      <c r="C1007" s="127"/>
      <c r="D1007" s="127"/>
      <c r="E1007" s="128"/>
      <c r="F1007" s="173"/>
      <c r="G1007" s="231"/>
      <c r="H1007" s="179"/>
      <c r="I1007" s="335"/>
      <c r="J1007" s="127"/>
    </row>
    <row r="1008" spans="1:10" x14ac:dyDescent="0.2">
      <c r="A1008" s="127"/>
      <c r="B1008" s="127"/>
      <c r="C1008" s="127"/>
      <c r="D1008" s="127"/>
      <c r="E1008" s="128"/>
      <c r="F1008" s="173"/>
      <c r="G1008" s="231"/>
      <c r="H1008" s="179"/>
      <c r="I1008" s="335"/>
      <c r="J1008" s="127"/>
    </row>
    <row r="1009" spans="1:10" x14ac:dyDescent="0.2">
      <c r="A1009" s="127"/>
      <c r="B1009" s="127"/>
      <c r="C1009" s="127"/>
      <c r="D1009" s="127"/>
      <c r="E1009" s="128"/>
      <c r="F1009" s="173"/>
      <c r="G1009" s="231"/>
      <c r="H1009" s="179"/>
      <c r="I1009" s="335"/>
      <c r="J1009" s="127"/>
    </row>
    <row r="1010" spans="1:10" x14ac:dyDescent="0.2">
      <c r="A1010" s="127"/>
      <c r="B1010" s="127"/>
      <c r="C1010" s="127"/>
      <c r="D1010" s="127"/>
      <c r="E1010" s="128"/>
      <c r="F1010" s="173"/>
      <c r="G1010" s="231"/>
      <c r="H1010" s="179"/>
      <c r="I1010" s="335"/>
      <c r="J1010" s="127"/>
    </row>
    <row r="1011" spans="1:10" x14ac:dyDescent="0.2">
      <c r="A1011" s="127"/>
      <c r="B1011" s="127"/>
      <c r="C1011" s="127"/>
      <c r="D1011" s="127"/>
      <c r="E1011" s="128"/>
      <c r="F1011" s="173"/>
      <c r="G1011" s="231"/>
      <c r="H1011" s="179"/>
      <c r="I1011" s="335"/>
      <c r="J1011" s="127"/>
    </row>
    <row r="1012" spans="1:10" x14ac:dyDescent="0.2">
      <c r="A1012" s="127"/>
      <c r="B1012" s="127"/>
      <c r="C1012" s="127"/>
      <c r="D1012" s="127"/>
      <c r="E1012" s="128"/>
      <c r="F1012" s="173"/>
      <c r="G1012" s="231"/>
      <c r="H1012" s="179"/>
      <c r="I1012" s="335"/>
      <c r="J1012" s="127"/>
    </row>
    <row r="1013" spans="1:10" x14ac:dyDescent="0.2">
      <c r="A1013" s="127"/>
      <c r="B1013" s="127"/>
      <c r="C1013" s="127"/>
      <c r="D1013" s="127"/>
      <c r="E1013" s="128"/>
      <c r="F1013" s="173"/>
      <c r="G1013" s="231"/>
      <c r="H1013" s="179"/>
      <c r="I1013" s="335"/>
      <c r="J1013" s="127"/>
    </row>
    <row r="1014" spans="1:10" x14ac:dyDescent="0.2">
      <c r="A1014" s="127"/>
      <c r="B1014" s="127"/>
      <c r="C1014" s="127"/>
      <c r="D1014" s="127"/>
      <c r="E1014" s="128"/>
      <c r="F1014" s="173"/>
      <c r="G1014" s="231"/>
      <c r="H1014" s="179"/>
      <c r="I1014" s="335"/>
      <c r="J1014" s="127"/>
    </row>
    <row r="1015" spans="1:10" x14ac:dyDescent="0.2">
      <c r="A1015" s="127"/>
      <c r="B1015" s="127"/>
      <c r="C1015" s="127"/>
      <c r="D1015" s="127"/>
      <c r="E1015" s="128"/>
      <c r="F1015" s="173"/>
      <c r="G1015" s="231"/>
      <c r="H1015" s="179"/>
      <c r="I1015" s="335"/>
      <c r="J1015" s="127"/>
    </row>
    <row r="1016" spans="1:10" x14ac:dyDescent="0.2">
      <c r="A1016" s="127"/>
      <c r="B1016" s="127"/>
      <c r="C1016" s="127"/>
      <c r="D1016" s="127"/>
      <c r="E1016" s="128"/>
      <c r="F1016" s="173"/>
      <c r="G1016" s="231"/>
      <c r="H1016" s="179"/>
      <c r="I1016" s="335"/>
      <c r="J1016" s="127"/>
    </row>
    <row r="1017" spans="1:10" x14ac:dyDescent="0.2">
      <c r="A1017" s="127"/>
      <c r="B1017" s="127"/>
      <c r="C1017" s="127"/>
      <c r="D1017" s="127"/>
      <c r="E1017" s="128"/>
      <c r="F1017" s="173"/>
      <c r="G1017" s="231"/>
      <c r="H1017" s="179"/>
      <c r="I1017" s="335"/>
      <c r="J1017" s="127"/>
    </row>
    <row r="1018" spans="1:10" x14ac:dyDescent="0.2">
      <c r="A1018" s="127"/>
      <c r="B1018" s="127"/>
      <c r="C1018" s="127"/>
      <c r="D1018" s="127"/>
      <c r="E1018" s="128"/>
      <c r="F1018" s="173"/>
      <c r="G1018" s="231"/>
      <c r="H1018" s="179"/>
      <c r="I1018" s="335"/>
      <c r="J1018" s="127"/>
    </row>
    <row r="1019" spans="1:10" x14ac:dyDescent="0.2">
      <c r="A1019" s="127"/>
      <c r="B1019" s="127"/>
      <c r="C1019" s="127"/>
      <c r="D1019" s="127"/>
      <c r="E1019" s="128"/>
      <c r="F1019" s="173"/>
      <c r="G1019" s="231"/>
      <c r="H1019" s="179"/>
      <c r="I1019" s="335"/>
      <c r="J1019" s="127"/>
    </row>
    <row r="1020" spans="1:10" x14ac:dyDescent="0.2">
      <c r="A1020" s="127"/>
      <c r="B1020" s="127"/>
      <c r="C1020" s="127"/>
      <c r="D1020" s="127"/>
      <c r="E1020" s="128"/>
      <c r="F1020" s="173"/>
      <c r="G1020" s="231"/>
      <c r="H1020" s="179"/>
      <c r="I1020" s="335"/>
      <c r="J1020" s="127"/>
    </row>
    <row r="1021" spans="1:10" x14ac:dyDescent="0.2">
      <c r="A1021" s="127"/>
      <c r="B1021" s="127"/>
      <c r="C1021" s="127"/>
      <c r="D1021" s="127"/>
      <c r="E1021" s="128"/>
      <c r="F1021" s="173"/>
      <c r="G1021" s="231"/>
      <c r="H1021" s="179"/>
      <c r="I1021" s="335"/>
      <c r="J1021" s="127"/>
    </row>
    <row r="1022" spans="1:10" x14ac:dyDescent="0.2">
      <c r="A1022" s="127"/>
      <c r="B1022" s="127"/>
      <c r="C1022" s="127"/>
      <c r="D1022" s="127"/>
      <c r="E1022" s="128"/>
      <c r="F1022" s="173"/>
      <c r="G1022" s="231"/>
      <c r="H1022" s="179"/>
      <c r="I1022" s="335"/>
      <c r="J1022" s="127"/>
    </row>
    <row r="1023" spans="1:10" x14ac:dyDescent="0.2">
      <c r="A1023" s="127"/>
      <c r="B1023" s="127"/>
      <c r="C1023" s="127"/>
      <c r="D1023" s="127"/>
      <c r="E1023" s="128"/>
      <c r="F1023" s="173"/>
      <c r="G1023" s="231"/>
      <c r="H1023" s="179"/>
      <c r="I1023" s="335"/>
      <c r="J1023" s="127"/>
    </row>
    <row r="1024" spans="1:10" x14ac:dyDescent="0.2">
      <c r="A1024" s="127"/>
      <c r="B1024" s="127"/>
      <c r="C1024" s="127"/>
      <c r="D1024" s="127"/>
      <c r="E1024" s="128"/>
      <c r="F1024" s="173"/>
      <c r="G1024" s="231"/>
      <c r="H1024" s="179"/>
      <c r="I1024" s="335"/>
      <c r="J1024" s="127"/>
    </row>
    <row r="1025" spans="1:10" x14ac:dyDescent="0.2">
      <c r="A1025" s="127"/>
      <c r="B1025" s="127"/>
      <c r="C1025" s="127"/>
      <c r="D1025" s="127"/>
      <c r="E1025" s="128"/>
      <c r="F1025" s="173"/>
      <c r="G1025" s="231"/>
      <c r="H1025" s="179"/>
      <c r="I1025" s="335"/>
      <c r="J1025" s="127"/>
    </row>
    <row r="1026" spans="1:10" x14ac:dyDescent="0.2">
      <c r="A1026" s="127"/>
      <c r="B1026" s="127"/>
      <c r="C1026" s="127"/>
      <c r="D1026" s="127"/>
      <c r="E1026" s="128"/>
      <c r="F1026" s="173"/>
      <c r="G1026" s="231"/>
      <c r="H1026" s="179"/>
      <c r="I1026" s="335"/>
      <c r="J1026" s="127"/>
    </row>
    <row r="1027" spans="1:10" x14ac:dyDescent="0.2">
      <c r="A1027" s="127"/>
      <c r="B1027" s="127"/>
      <c r="C1027" s="127"/>
      <c r="D1027" s="127"/>
      <c r="E1027" s="128"/>
      <c r="F1027" s="173"/>
      <c r="G1027" s="231"/>
      <c r="H1027" s="179"/>
      <c r="I1027" s="335"/>
      <c r="J1027" s="127"/>
    </row>
    <row r="1028" spans="1:10" x14ac:dyDescent="0.2">
      <c r="A1028" s="127"/>
      <c r="B1028" s="127"/>
      <c r="C1028" s="127"/>
      <c r="D1028" s="127"/>
      <c r="E1028" s="128"/>
      <c r="F1028" s="173"/>
      <c r="G1028" s="231"/>
      <c r="H1028" s="179"/>
      <c r="I1028" s="335"/>
      <c r="J1028" s="127"/>
    </row>
    <row r="1029" spans="1:10" x14ac:dyDescent="0.2">
      <c r="A1029" s="127"/>
      <c r="B1029" s="127"/>
      <c r="C1029" s="127"/>
      <c r="D1029" s="127"/>
      <c r="E1029" s="128"/>
      <c r="F1029" s="173"/>
      <c r="G1029" s="231"/>
      <c r="H1029" s="179"/>
      <c r="I1029" s="335"/>
      <c r="J1029" s="127"/>
    </row>
    <row r="1030" spans="1:10" x14ac:dyDescent="0.2">
      <c r="A1030" s="127"/>
      <c r="B1030" s="127"/>
      <c r="C1030" s="127"/>
      <c r="D1030" s="127"/>
      <c r="E1030" s="128"/>
      <c r="F1030" s="173"/>
      <c r="G1030" s="231"/>
      <c r="H1030" s="179"/>
      <c r="I1030" s="335"/>
      <c r="J1030" s="127"/>
    </row>
    <row r="1031" spans="1:10" x14ac:dyDescent="0.2">
      <c r="A1031" s="127"/>
      <c r="B1031" s="127"/>
      <c r="C1031" s="127"/>
      <c r="D1031" s="127"/>
      <c r="E1031" s="128"/>
      <c r="F1031" s="173"/>
      <c r="G1031" s="231"/>
      <c r="H1031" s="179"/>
      <c r="I1031" s="335"/>
      <c r="J1031" s="127"/>
    </row>
    <row r="1032" spans="1:10" x14ac:dyDescent="0.2">
      <c r="A1032" s="127"/>
      <c r="B1032" s="127"/>
      <c r="C1032" s="127"/>
      <c r="D1032" s="127"/>
      <c r="E1032" s="128"/>
      <c r="F1032" s="173"/>
      <c r="G1032" s="231"/>
      <c r="H1032" s="179"/>
      <c r="I1032" s="335"/>
      <c r="J1032" s="127"/>
    </row>
    <row r="1033" spans="1:10" x14ac:dyDescent="0.2">
      <c r="A1033" s="127"/>
      <c r="B1033" s="127"/>
      <c r="C1033" s="127"/>
      <c r="D1033" s="127"/>
      <c r="E1033" s="128"/>
      <c r="F1033" s="173"/>
      <c r="G1033" s="231"/>
      <c r="H1033" s="179"/>
      <c r="I1033" s="335"/>
      <c r="J1033" s="127"/>
    </row>
    <row r="1034" spans="1:10" x14ac:dyDescent="0.2">
      <c r="A1034" s="127"/>
      <c r="B1034" s="127"/>
      <c r="C1034" s="127"/>
      <c r="D1034" s="127"/>
      <c r="E1034" s="128"/>
      <c r="F1034" s="173"/>
      <c r="G1034" s="231"/>
      <c r="H1034" s="179"/>
      <c r="I1034" s="335"/>
      <c r="J1034" s="127"/>
    </row>
    <row r="1035" spans="1:10" x14ac:dyDescent="0.2">
      <c r="A1035" s="127"/>
      <c r="B1035" s="127"/>
      <c r="C1035" s="127"/>
      <c r="D1035" s="127"/>
      <c r="E1035" s="128"/>
      <c r="F1035" s="173"/>
      <c r="G1035" s="231"/>
      <c r="H1035" s="179"/>
      <c r="I1035" s="335"/>
      <c r="J1035" s="127"/>
    </row>
    <row r="1036" spans="1:10" x14ac:dyDescent="0.2">
      <c r="A1036" s="127"/>
      <c r="B1036" s="127"/>
      <c r="C1036" s="127"/>
      <c r="D1036" s="127"/>
      <c r="E1036" s="128"/>
      <c r="F1036" s="173"/>
      <c r="G1036" s="231"/>
      <c r="H1036" s="179"/>
      <c r="I1036" s="335"/>
      <c r="J1036" s="127"/>
    </row>
    <row r="1037" spans="1:10" x14ac:dyDescent="0.2">
      <c r="A1037" s="127"/>
      <c r="B1037" s="127"/>
      <c r="C1037" s="127"/>
      <c r="D1037" s="127"/>
      <c r="E1037" s="128"/>
      <c r="F1037" s="173"/>
      <c r="G1037" s="231"/>
      <c r="H1037" s="179"/>
      <c r="I1037" s="335"/>
      <c r="J1037" s="127"/>
    </row>
    <row r="1038" spans="1:10" x14ac:dyDescent="0.2">
      <c r="A1038" s="127"/>
      <c r="B1038" s="127"/>
      <c r="C1038" s="127"/>
      <c r="D1038" s="127"/>
      <c r="E1038" s="128"/>
      <c r="F1038" s="173"/>
      <c r="G1038" s="231"/>
      <c r="H1038" s="179"/>
      <c r="I1038" s="335"/>
      <c r="J1038" s="127"/>
    </row>
    <row r="1039" spans="1:10" x14ac:dyDescent="0.2">
      <c r="A1039" s="127"/>
      <c r="B1039" s="127"/>
      <c r="C1039" s="127"/>
      <c r="D1039" s="127"/>
      <c r="E1039" s="128"/>
      <c r="F1039" s="173"/>
      <c r="G1039" s="231"/>
      <c r="H1039" s="179"/>
      <c r="I1039" s="335"/>
      <c r="J1039" s="127"/>
    </row>
    <row r="1040" spans="1:10" x14ac:dyDescent="0.2">
      <c r="A1040" s="127"/>
      <c r="B1040" s="127"/>
      <c r="C1040" s="127"/>
      <c r="D1040" s="127"/>
      <c r="E1040" s="128"/>
      <c r="F1040" s="173"/>
      <c r="G1040" s="231"/>
      <c r="H1040" s="179"/>
      <c r="I1040" s="335"/>
      <c r="J1040" s="127"/>
    </row>
    <row r="1041" spans="1:10" x14ac:dyDescent="0.2">
      <c r="A1041" s="127"/>
      <c r="B1041" s="127"/>
      <c r="C1041" s="127"/>
      <c r="D1041" s="127"/>
      <c r="E1041" s="128"/>
      <c r="F1041" s="173"/>
      <c r="G1041" s="231"/>
      <c r="H1041" s="179"/>
      <c r="I1041" s="335"/>
      <c r="J1041" s="127"/>
    </row>
    <row r="1042" spans="1:10" x14ac:dyDescent="0.2">
      <c r="A1042" s="127"/>
      <c r="B1042" s="127"/>
      <c r="C1042" s="127"/>
      <c r="D1042" s="127"/>
      <c r="E1042" s="128"/>
      <c r="F1042" s="173"/>
      <c r="G1042" s="231"/>
      <c r="H1042" s="179"/>
      <c r="I1042" s="335"/>
      <c r="J1042" s="127"/>
    </row>
    <row r="1043" spans="1:10" x14ac:dyDescent="0.2">
      <c r="A1043" s="127"/>
      <c r="B1043" s="127"/>
      <c r="C1043" s="127"/>
      <c r="D1043" s="127"/>
      <c r="E1043" s="128"/>
      <c r="F1043" s="173"/>
      <c r="G1043" s="231"/>
      <c r="H1043" s="179"/>
      <c r="I1043" s="335"/>
      <c r="J1043" s="127"/>
    </row>
    <row r="1044" spans="1:10" x14ac:dyDescent="0.2">
      <c r="A1044" s="127"/>
      <c r="B1044" s="127"/>
      <c r="C1044" s="127"/>
      <c r="D1044" s="127"/>
      <c r="E1044" s="128"/>
      <c r="F1044" s="173"/>
      <c r="G1044" s="231"/>
      <c r="H1044" s="179"/>
      <c r="I1044" s="335"/>
      <c r="J1044" s="127"/>
    </row>
    <row r="1045" spans="1:10" x14ac:dyDescent="0.2">
      <c r="A1045" s="127"/>
      <c r="B1045" s="127"/>
      <c r="C1045" s="127"/>
      <c r="D1045" s="127"/>
      <c r="E1045" s="128"/>
      <c r="F1045" s="173"/>
      <c r="G1045" s="231"/>
      <c r="H1045" s="179"/>
      <c r="I1045" s="335"/>
      <c r="J1045" s="127"/>
    </row>
    <row r="1046" spans="1:10" x14ac:dyDescent="0.2">
      <c r="A1046" s="127"/>
      <c r="B1046" s="127"/>
      <c r="C1046" s="127"/>
      <c r="D1046" s="127"/>
      <c r="E1046" s="128"/>
      <c r="F1046" s="173"/>
      <c r="G1046" s="231"/>
      <c r="H1046" s="179"/>
      <c r="I1046" s="335"/>
      <c r="J1046" s="127"/>
    </row>
    <row r="1047" spans="1:10" x14ac:dyDescent="0.2">
      <c r="A1047" s="127"/>
      <c r="B1047" s="127"/>
      <c r="C1047" s="127"/>
      <c r="D1047" s="127"/>
      <c r="E1047" s="128"/>
      <c r="F1047" s="173"/>
      <c r="G1047" s="231"/>
      <c r="H1047" s="179"/>
      <c r="I1047" s="335"/>
      <c r="J1047" s="127"/>
    </row>
    <row r="1048" spans="1:10" x14ac:dyDescent="0.2">
      <c r="A1048" s="127"/>
      <c r="B1048" s="127"/>
      <c r="C1048" s="127"/>
      <c r="D1048" s="127"/>
      <c r="E1048" s="128"/>
      <c r="F1048" s="173"/>
      <c r="G1048" s="231"/>
      <c r="H1048" s="179"/>
      <c r="I1048" s="335"/>
      <c r="J1048" s="127"/>
    </row>
    <row r="1049" spans="1:10" x14ac:dyDescent="0.2">
      <c r="A1049" s="127"/>
      <c r="B1049" s="127"/>
      <c r="C1049" s="127"/>
      <c r="D1049" s="127"/>
      <c r="E1049" s="128"/>
      <c r="F1049" s="173"/>
      <c r="G1049" s="231"/>
      <c r="H1049" s="179"/>
      <c r="I1049" s="335"/>
      <c r="J1049" s="127"/>
    </row>
    <row r="1050" spans="1:10" x14ac:dyDescent="0.2">
      <c r="A1050" s="127"/>
      <c r="B1050" s="127"/>
      <c r="C1050" s="127"/>
      <c r="D1050" s="127"/>
      <c r="E1050" s="128"/>
      <c r="F1050" s="173"/>
      <c r="G1050" s="231"/>
      <c r="H1050" s="179"/>
      <c r="I1050" s="335"/>
      <c r="J1050" s="127"/>
    </row>
    <row r="1051" spans="1:10" x14ac:dyDescent="0.2">
      <c r="A1051" s="127"/>
      <c r="B1051" s="127"/>
      <c r="C1051" s="127"/>
      <c r="D1051" s="127"/>
      <c r="E1051" s="128"/>
      <c r="F1051" s="173"/>
      <c r="G1051" s="231"/>
      <c r="H1051" s="179"/>
      <c r="I1051" s="335"/>
      <c r="J1051" s="127"/>
    </row>
    <row r="1052" spans="1:10" x14ac:dyDescent="0.2">
      <c r="A1052" s="127"/>
      <c r="B1052" s="127"/>
      <c r="C1052" s="127"/>
      <c r="D1052" s="127"/>
      <c r="E1052" s="128"/>
      <c r="F1052" s="173"/>
      <c r="G1052" s="231"/>
      <c r="H1052" s="179"/>
      <c r="I1052" s="335"/>
      <c r="J1052" s="127"/>
    </row>
    <row r="1053" spans="1:10" x14ac:dyDescent="0.2">
      <c r="A1053" s="127"/>
      <c r="B1053" s="127"/>
      <c r="C1053" s="127"/>
      <c r="D1053" s="127"/>
      <c r="E1053" s="128"/>
      <c r="F1053" s="173"/>
      <c r="G1053" s="231"/>
      <c r="H1053" s="179"/>
      <c r="I1053" s="335"/>
      <c r="J1053" s="127"/>
    </row>
    <row r="1054" spans="1:10" x14ac:dyDescent="0.2">
      <c r="A1054" s="127"/>
      <c r="B1054" s="127"/>
      <c r="C1054" s="127"/>
      <c r="D1054" s="127"/>
      <c r="E1054" s="128"/>
      <c r="F1054" s="173"/>
      <c r="G1054" s="231"/>
      <c r="H1054" s="179"/>
      <c r="I1054" s="335"/>
      <c r="J1054" s="127"/>
    </row>
    <row r="1055" spans="1:10" x14ac:dyDescent="0.2">
      <c r="A1055" s="127"/>
      <c r="B1055" s="127"/>
      <c r="C1055" s="127"/>
      <c r="D1055" s="127"/>
      <c r="E1055" s="128"/>
      <c r="F1055" s="173"/>
      <c r="G1055" s="231"/>
      <c r="H1055" s="179"/>
      <c r="I1055" s="335"/>
      <c r="J1055" s="127"/>
    </row>
    <row r="1056" spans="1:10" x14ac:dyDescent="0.2">
      <c r="A1056" s="127"/>
      <c r="B1056" s="127"/>
      <c r="C1056" s="127"/>
      <c r="D1056" s="127"/>
      <c r="E1056" s="128"/>
      <c r="F1056" s="173"/>
      <c r="G1056" s="231"/>
      <c r="H1056" s="179"/>
      <c r="I1056" s="335"/>
      <c r="J1056" s="127"/>
    </row>
    <row r="1057" spans="1:10" x14ac:dyDescent="0.2">
      <c r="A1057" s="127"/>
      <c r="B1057" s="127"/>
      <c r="C1057" s="127"/>
      <c r="D1057" s="127"/>
      <c r="E1057" s="128"/>
      <c r="F1057" s="173"/>
      <c r="G1057" s="231"/>
      <c r="H1057" s="179"/>
      <c r="I1057" s="335"/>
      <c r="J1057" s="127"/>
    </row>
    <row r="1058" spans="1:10" x14ac:dyDescent="0.2">
      <c r="A1058" s="127"/>
      <c r="B1058" s="127"/>
      <c r="C1058" s="127"/>
      <c r="D1058" s="127"/>
      <c r="E1058" s="128"/>
      <c r="F1058" s="173"/>
      <c r="G1058" s="231"/>
      <c r="H1058" s="179"/>
      <c r="I1058" s="335"/>
      <c r="J1058" s="127"/>
    </row>
    <row r="1059" spans="1:10" x14ac:dyDescent="0.2">
      <c r="A1059" s="127"/>
      <c r="B1059" s="127"/>
      <c r="C1059" s="127"/>
      <c r="D1059" s="127"/>
      <c r="E1059" s="128"/>
      <c r="F1059" s="173"/>
      <c r="G1059" s="231"/>
      <c r="H1059" s="179"/>
      <c r="I1059" s="335"/>
      <c r="J1059" s="127"/>
    </row>
    <row r="1060" spans="1:10" x14ac:dyDescent="0.2">
      <c r="A1060" s="127"/>
      <c r="B1060" s="127"/>
      <c r="C1060" s="127"/>
      <c r="D1060" s="127"/>
      <c r="E1060" s="128"/>
      <c r="F1060" s="173"/>
      <c r="G1060" s="231"/>
      <c r="H1060" s="179"/>
      <c r="I1060" s="335"/>
      <c r="J1060" s="127"/>
    </row>
    <row r="1061" spans="1:10" x14ac:dyDescent="0.2">
      <c r="A1061" s="127"/>
      <c r="B1061" s="127"/>
      <c r="C1061" s="127"/>
      <c r="D1061" s="127"/>
      <c r="E1061" s="128"/>
      <c r="F1061" s="173"/>
      <c r="G1061" s="231"/>
      <c r="H1061" s="179"/>
      <c r="I1061" s="335"/>
      <c r="J1061" s="127"/>
    </row>
    <row r="1062" spans="1:10" x14ac:dyDescent="0.2">
      <c r="A1062" s="127"/>
      <c r="B1062" s="127"/>
      <c r="C1062" s="127"/>
      <c r="D1062" s="127"/>
      <c r="E1062" s="128"/>
      <c r="F1062" s="173"/>
      <c r="G1062" s="231"/>
      <c r="H1062" s="179"/>
      <c r="I1062" s="335"/>
      <c r="J1062" s="127"/>
    </row>
    <row r="1063" spans="1:10" x14ac:dyDescent="0.2">
      <c r="A1063" s="127"/>
      <c r="B1063" s="127"/>
      <c r="C1063" s="127"/>
      <c r="D1063" s="127"/>
      <c r="E1063" s="128"/>
      <c r="F1063" s="173"/>
      <c r="G1063" s="231"/>
      <c r="H1063" s="179"/>
      <c r="I1063" s="335"/>
      <c r="J1063" s="127"/>
    </row>
    <row r="1064" spans="1:10" x14ac:dyDescent="0.2">
      <c r="A1064" s="127"/>
      <c r="B1064" s="127"/>
      <c r="C1064" s="127"/>
      <c r="D1064" s="127"/>
      <c r="E1064" s="128"/>
      <c r="F1064" s="173"/>
      <c r="G1064" s="231"/>
      <c r="H1064" s="179"/>
      <c r="I1064" s="335"/>
      <c r="J1064" s="127"/>
    </row>
    <row r="1065" spans="1:10" x14ac:dyDescent="0.2">
      <c r="A1065" s="127"/>
      <c r="B1065" s="127"/>
      <c r="C1065" s="127"/>
      <c r="D1065" s="127"/>
      <c r="E1065" s="128"/>
      <c r="F1065" s="173"/>
      <c r="G1065" s="231"/>
      <c r="H1065" s="179"/>
      <c r="I1065" s="335"/>
      <c r="J1065" s="127"/>
    </row>
    <row r="1066" spans="1:10" x14ac:dyDescent="0.2">
      <c r="A1066" s="127"/>
      <c r="B1066" s="127"/>
      <c r="C1066" s="127"/>
      <c r="D1066" s="127"/>
      <c r="E1066" s="128"/>
      <c r="F1066" s="173"/>
      <c r="G1066" s="231"/>
      <c r="H1066" s="179"/>
      <c r="I1066" s="335"/>
      <c r="J1066" s="127"/>
    </row>
    <row r="1067" spans="1:10" x14ac:dyDescent="0.2">
      <c r="A1067" s="127"/>
      <c r="B1067" s="127"/>
      <c r="C1067" s="127"/>
      <c r="D1067" s="127"/>
      <c r="E1067" s="128"/>
      <c r="F1067" s="173"/>
      <c r="G1067" s="231"/>
      <c r="H1067" s="179"/>
      <c r="I1067" s="335"/>
      <c r="J1067" s="127"/>
    </row>
    <row r="1068" spans="1:10" x14ac:dyDescent="0.2">
      <c r="A1068" s="127"/>
      <c r="B1068" s="127"/>
      <c r="C1068" s="127"/>
      <c r="D1068" s="127"/>
      <c r="E1068" s="128"/>
      <c r="F1068" s="173"/>
      <c r="G1068" s="231"/>
      <c r="H1068" s="179"/>
      <c r="I1068" s="335"/>
      <c r="J1068" s="127"/>
    </row>
    <row r="1069" spans="1:10" x14ac:dyDescent="0.2">
      <c r="A1069" s="127"/>
      <c r="B1069" s="127"/>
      <c r="C1069" s="127"/>
      <c r="D1069" s="127"/>
      <c r="E1069" s="128"/>
      <c r="F1069" s="173"/>
      <c r="G1069" s="231"/>
      <c r="H1069" s="179"/>
      <c r="I1069" s="335"/>
      <c r="J1069" s="127"/>
    </row>
    <row r="1070" spans="1:10" x14ac:dyDescent="0.2">
      <c r="A1070" s="127"/>
      <c r="B1070" s="127"/>
      <c r="C1070" s="127"/>
      <c r="D1070" s="127"/>
      <c r="E1070" s="128"/>
      <c r="F1070" s="173"/>
      <c r="G1070" s="231"/>
      <c r="H1070" s="179"/>
      <c r="I1070" s="335"/>
      <c r="J1070" s="127"/>
    </row>
    <row r="1071" spans="1:10" x14ac:dyDescent="0.2">
      <c r="A1071" s="127"/>
      <c r="B1071" s="127"/>
      <c r="C1071" s="127"/>
      <c r="D1071" s="127"/>
      <c r="E1071" s="128"/>
      <c r="F1071" s="173"/>
      <c r="G1071" s="231"/>
      <c r="H1071" s="179"/>
      <c r="I1071" s="335"/>
      <c r="J1071" s="127"/>
    </row>
    <row r="1072" spans="1:10" x14ac:dyDescent="0.2">
      <c r="A1072" s="127"/>
      <c r="B1072" s="127"/>
      <c r="C1072" s="127"/>
      <c r="D1072" s="127"/>
      <c r="E1072" s="128"/>
      <c r="F1072" s="173"/>
      <c r="G1072" s="231"/>
      <c r="H1072" s="179"/>
      <c r="I1072" s="335"/>
      <c r="J1072" s="127"/>
    </row>
    <row r="1073" spans="1:10" x14ac:dyDescent="0.2">
      <c r="A1073" s="127"/>
      <c r="B1073" s="127"/>
      <c r="C1073" s="127"/>
      <c r="D1073" s="127"/>
      <c r="E1073" s="128"/>
      <c r="F1073" s="173"/>
      <c r="G1073" s="231"/>
      <c r="H1073" s="179"/>
      <c r="I1073" s="335"/>
      <c r="J1073" s="127"/>
    </row>
    <row r="1074" spans="1:10" x14ac:dyDescent="0.2">
      <c r="A1074" s="127"/>
      <c r="B1074" s="127"/>
      <c r="C1074" s="127"/>
      <c r="D1074" s="127"/>
      <c r="E1074" s="128"/>
      <c r="F1074" s="173"/>
      <c r="G1074" s="231"/>
      <c r="H1074" s="179"/>
      <c r="I1074" s="335"/>
      <c r="J1074" s="127"/>
    </row>
    <row r="1075" spans="1:10" x14ac:dyDescent="0.2">
      <c r="A1075" s="127"/>
      <c r="B1075" s="127"/>
      <c r="C1075" s="127"/>
      <c r="D1075" s="127"/>
      <c r="E1075" s="128"/>
      <c r="F1075" s="173"/>
      <c r="G1075" s="231"/>
      <c r="H1075" s="179"/>
      <c r="I1075" s="335"/>
      <c r="J1075" s="127"/>
    </row>
    <row r="1076" spans="1:10" x14ac:dyDescent="0.2">
      <c r="A1076" s="127"/>
      <c r="B1076" s="127"/>
      <c r="C1076" s="127"/>
      <c r="D1076" s="127"/>
      <c r="E1076" s="128"/>
      <c r="F1076" s="173"/>
      <c r="G1076" s="231"/>
      <c r="H1076" s="179"/>
      <c r="I1076" s="335"/>
      <c r="J1076" s="127"/>
    </row>
    <row r="1077" spans="1:10" x14ac:dyDescent="0.2">
      <c r="A1077" s="127"/>
      <c r="B1077" s="127"/>
      <c r="C1077" s="127"/>
      <c r="D1077" s="127"/>
      <c r="E1077" s="128"/>
      <c r="F1077" s="173"/>
      <c r="G1077" s="231"/>
      <c r="H1077" s="179"/>
      <c r="I1077" s="335"/>
      <c r="J1077" s="127"/>
    </row>
    <row r="1078" spans="1:10" x14ac:dyDescent="0.2">
      <c r="A1078" s="127"/>
      <c r="B1078" s="127"/>
      <c r="C1078" s="127"/>
      <c r="D1078" s="127"/>
      <c r="E1078" s="128"/>
      <c r="F1078" s="173"/>
      <c r="G1078" s="231"/>
      <c r="H1078" s="179"/>
      <c r="I1078" s="335"/>
      <c r="J1078" s="127"/>
    </row>
    <row r="1079" spans="1:10" x14ac:dyDescent="0.2">
      <c r="A1079" s="127"/>
      <c r="B1079" s="127"/>
      <c r="C1079" s="127"/>
      <c r="D1079" s="127"/>
      <c r="E1079" s="128"/>
      <c r="F1079" s="173"/>
      <c r="G1079" s="231"/>
      <c r="H1079" s="179"/>
      <c r="I1079" s="335"/>
      <c r="J1079" s="127"/>
    </row>
    <row r="1080" spans="1:10" x14ac:dyDescent="0.2">
      <c r="A1080" s="127"/>
      <c r="B1080" s="127"/>
      <c r="C1080" s="127"/>
      <c r="D1080" s="127"/>
      <c r="E1080" s="128"/>
      <c r="F1080" s="173"/>
      <c r="G1080" s="231"/>
      <c r="H1080" s="179"/>
      <c r="I1080" s="335"/>
      <c r="J1080" s="127"/>
    </row>
    <row r="1081" spans="1:10" x14ac:dyDescent="0.2">
      <c r="A1081" s="127"/>
      <c r="B1081" s="127"/>
      <c r="C1081" s="127"/>
      <c r="D1081" s="127"/>
      <c r="E1081" s="128"/>
      <c r="F1081" s="173"/>
      <c r="G1081" s="231"/>
      <c r="H1081" s="179"/>
      <c r="I1081" s="335"/>
      <c r="J1081" s="127"/>
    </row>
    <row r="1082" spans="1:10" x14ac:dyDescent="0.2">
      <c r="A1082" s="127"/>
      <c r="B1082" s="127"/>
      <c r="C1082" s="127"/>
      <c r="D1082" s="127"/>
      <c r="E1082" s="128"/>
      <c r="F1082" s="173"/>
      <c r="G1082" s="231"/>
      <c r="H1082" s="179"/>
      <c r="I1082" s="335"/>
      <c r="J1082" s="127"/>
    </row>
    <row r="1083" spans="1:10" x14ac:dyDescent="0.2">
      <c r="A1083" s="127"/>
      <c r="B1083" s="127"/>
      <c r="C1083" s="127"/>
      <c r="D1083" s="127"/>
      <c r="E1083" s="128"/>
      <c r="F1083" s="173"/>
      <c r="G1083" s="231"/>
      <c r="H1083" s="179"/>
      <c r="I1083" s="335"/>
      <c r="J1083" s="127"/>
    </row>
    <row r="1084" spans="1:10" x14ac:dyDescent="0.2">
      <c r="A1084" s="127"/>
      <c r="B1084" s="127"/>
      <c r="C1084" s="127"/>
      <c r="D1084" s="127"/>
      <c r="E1084" s="128"/>
      <c r="F1084" s="173"/>
      <c r="G1084" s="231"/>
      <c r="H1084" s="179"/>
      <c r="I1084" s="335"/>
      <c r="J1084" s="127"/>
    </row>
    <row r="1085" spans="1:10" x14ac:dyDescent="0.2">
      <c r="A1085" s="127"/>
      <c r="B1085" s="127"/>
      <c r="C1085" s="127"/>
      <c r="D1085" s="127"/>
      <c r="E1085" s="128"/>
      <c r="F1085" s="173"/>
      <c r="G1085" s="231"/>
      <c r="H1085" s="179"/>
      <c r="I1085" s="335"/>
      <c r="J1085" s="127"/>
    </row>
    <row r="1086" spans="1:10" x14ac:dyDescent="0.2">
      <c r="A1086" s="127"/>
      <c r="B1086" s="127"/>
      <c r="C1086" s="127"/>
      <c r="D1086" s="127"/>
      <c r="E1086" s="128"/>
      <c r="F1086" s="173"/>
      <c r="G1086" s="231"/>
      <c r="H1086" s="179"/>
      <c r="I1086" s="335"/>
      <c r="J1086" s="127"/>
    </row>
    <row r="1087" spans="1:10" x14ac:dyDescent="0.2">
      <c r="A1087" s="127"/>
      <c r="B1087" s="127"/>
      <c r="C1087" s="127"/>
      <c r="D1087" s="127"/>
      <c r="E1087" s="128"/>
      <c r="F1087" s="173"/>
      <c r="G1087" s="231"/>
      <c r="H1087" s="179"/>
      <c r="I1087" s="335"/>
      <c r="J1087" s="127"/>
    </row>
    <row r="1088" spans="1:10" x14ac:dyDescent="0.2">
      <c r="A1088" s="127"/>
      <c r="B1088" s="127"/>
      <c r="C1088" s="127"/>
      <c r="D1088" s="127"/>
      <c r="E1088" s="128"/>
      <c r="F1088" s="173"/>
      <c r="G1088" s="231"/>
      <c r="H1088" s="179"/>
      <c r="I1088" s="335"/>
      <c r="J1088" s="127"/>
    </row>
    <row r="1089" spans="1:10" x14ac:dyDescent="0.2">
      <c r="A1089" s="127"/>
      <c r="B1089" s="127"/>
      <c r="C1089" s="127"/>
      <c r="D1089" s="127"/>
      <c r="E1089" s="128"/>
      <c r="F1089" s="173"/>
      <c r="G1089" s="231"/>
      <c r="H1089" s="179"/>
      <c r="I1089" s="335"/>
      <c r="J1089" s="127"/>
    </row>
    <row r="1090" spans="1:10" x14ac:dyDescent="0.2">
      <c r="A1090" s="127"/>
      <c r="B1090" s="127"/>
      <c r="C1090" s="127"/>
      <c r="D1090" s="127"/>
      <c r="E1090" s="128"/>
      <c r="F1090" s="173"/>
      <c r="G1090" s="231"/>
      <c r="H1090" s="179"/>
      <c r="I1090" s="335"/>
      <c r="J1090" s="127"/>
    </row>
    <row r="1091" spans="1:10" x14ac:dyDescent="0.2">
      <c r="A1091" s="127"/>
      <c r="B1091" s="127"/>
      <c r="C1091" s="127"/>
      <c r="D1091" s="127"/>
      <c r="E1091" s="128"/>
      <c r="F1091" s="173"/>
      <c r="G1091" s="231"/>
      <c r="H1091" s="179"/>
      <c r="I1091" s="335"/>
      <c r="J1091" s="127"/>
    </row>
    <row r="1092" spans="1:10" x14ac:dyDescent="0.2">
      <c r="A1092" s="127"/>
      <c r="B1092" s="127"/>
      <c r="C1092" s="127"/>
      <c r="D1092" s="127"/>
      <c r="E1092" s="128"/>
      <c r="F1092" s="173"/>
      <c r="G1092" s="231"/>
      <c r="H1092" s="179"/>
      <c r="I1092" s="335"/>
      <c r="J1092" s="127"/>
    </row>
    <row r="1093" spans="1:10" x14ac:dyDescent="0.2">
      <c r="A1093" s="127"/>
      <c r="B1093" s="127"/>
      <c r="C1093" s="127"/>
      <c r="D1093" s="127"/>
      <c r="E1093" s="128"/>
      <c r="F1093" s="173"/>
      <c r="G1093" s="231"/>
      <c r="H1093" s="179"/>
      <c r="I1093" s="335"/>
      <c r="J1093" s="127"/>
    </row>
    <row r="1094" spans="1:10" x14ac:dyDescent="0.2">
      <c r="A1094" s="127"/>
      <c r="B1094" s="127"/>
      <c r="C1094" s="127"/>
      <c r="D1094" s="127"/>
      <c r="E1094" s="128"/>
      <c r="F1094" s="173"/>
      <c r="G1094" s="231"/>
      <c r="H1094" s="179"/>
      <c r="I1094" s="335"/>
      <c r="J1094" s="127"/>
    </row>
    <row r="1095" spans="1:10" x14ac:dyDescent="0.2">
      <c r="A1095" s="127"/>
      <c r="B1095" s="127"/>
      <c r="C1095" s="127"/>
      <c r="D1095" s="127"/>
      <c r="E1095" s="128"/>
      <c r="F1095" s="173"/>
      <c r="G1095" s="231"/>
      <c r="H1095" s="179"/>
      <c r="I1095" s="335"/>
      <c r="J1095" s="127"/>
    </row>
    <row r="1096" spans="1:10" x14ac:dyDescent="0.2">
      <c r="A1096" s="127"/>
      <c r="B1096" s="127"/>
      <c r="C1096" s="127"/>
      <c r="D1096" s="127"/>
      <c r="E1096" s="128"/>
      <c r="F1096" s="173"/>
      <c r="G1096" s="231"/>
      <c r="H1096" s="179"/>
      <c r="I1096" s="335"/>
      <c r="J1096" s="127"/>
    </row>
    <row r="1097" spans="1:10" x14ac:dyDescent="0.2">
      <c r="A1097" s="127"/>
      <c r="B1097" s="127"/>
      <c r="C1097" s="127"/>
      <c r="D1097" s="127"/>
      <c r="E1097" s="128"/>
      <c r="F1097" s="173"/>
      <c r="G1097" s="231"/>
      <c r="H1097" s="179"/>
      <c r="I1097" s="335"/>
      <c r="J1097" s="127"/>
    </row>
    <row r="1098" spans="1:10" x14ac:dyDescent="0.2">
      <c r="A1098" s="127"/>
      <c r="B1098" s="127"/>
      <c r="C1098" s="127"/>
      <c r="D1098" s="127"/>
      <c r="E1098" s="128"/>
      <c r="F1098" s="173"/>
      <c r="G1098" s="231"/>
      <c r="H1098" s="179"/>
      <c r="I1098" s="335"/>
      <c r="J1098" s="127"/>
    </row>
    <row r="1099" spans="1:10" x14ac:dyDescent="0.2">
      <c r="A1099" s="127"/>
      <c r="B1099" s="127"/>
      <c r="C1099" s="127"/>
      <c r="D1099" s="127"/>
      <c r="E1099" s="128"/>
      <c r="F1099" s="173"/>
      <c r="G1099" s="231"/>
      <c r="H1099" s="179"/>
      <c r="I1099" s="335"/>
      <c r="J1099" s="127"/>
    </row>
    <row r="1100" spans="1:10" x14ac:dyDescent="0.2">
      <c r="A1100" s="127"/>
      <c r="B1100" s="127"/>
      <c r="C1100" s="127"/>
      <c r="D1100" s="127"/>
      <c r="E1100" s="128"/>
      <c r="F1100" s="173"/>
      <c r="G1100" s="231"/>
      <c r="H1100" s="179"/>
      <c r="I1100" s="335"/>
      <c r="J1100" s="127"/>
    </row>
    <row r="1101" spans="1:10" x14ac:dyDescent="0.2">
      <c r="A1101" s="127"/>
      <c r="B1101" s="127"/>
      <c r="C1101" s="127"/>
      <c r="D1101" s="127"/>
      <c r="E1101" s="128"/>
      <c r="F1101" s="173"/>
      <c r="G1101" s="231"/>
      <c r="H1101" s="179"/>
      <c r="I1101" s="335"/>
      <c r="J1101" s="127"/>
    </row>
    <row r="1102" spans="1:10" x14ac:dyDescent="0.2">
      <c r="A1102" s="127"/>
      <c r="B1102" s="127"/>
      <c r="C1102" s="127"/>
      <c r="D1102" s="127"/>
      <c r="E1102" s="128"/>
      <c r="F1102" s="173"/>
      <c r="G1102" s="231"/>
      <c r="H1102" s="179"/>
      <c r="I1102" s="335"/>
      <c r="J1102" s="127"/>
    </row>
    <row r="1103" spans="1:10" x14ac:dyDescent="0.2">
      <c r="A1103" s="127"/>
      <c r="B1103" s="127"/>
      <c r="C1103" s="127"/>
      <c r="D1103" s="127"/>
      <c r="E1103" s="128"/>
      <c r="F1103" s="173"/>
      <c r="G1103" s="231"/>
      <c r="H1103" s="179"/>
      <c r="I1103" s="335"/>
      <c r="J1103" s="127"/>
    </row>
    <row r="1104" spans="1:10" x14ac:dyDescent="0.2">
      <c r="A1104" s="127"/>
      <c r="B1104" s="127"/>
      <c r="C1104" s="127"/>
      <c r="D1104" s="127"/>
      <c r="E1104" s="128"/>
      <c r="F1104" s="173"/>
      <c r="G1104" s="231"/>
      <c r="H1104" s="179"/>
      <c r="I1104" s="335"/>
      <c r="J1104" s="127"/>
    </row>
    <row r="1105" spans="1:10" x14ac:dyDescent="0.2">
      <c r="A1105" s="127"/>
      <c r="B1105" s="127"/>
      <c r="C1105" s="127"/>
      <c r="D1105" s="127"/>
      <c r="E1105" s="128"/>
      <c r="F1105" s="173"/>
      <c r="G1105" s="231"/>
      <c r="H1105" s="179"/>
      <c r="I1105" s="335"/>
      <c r="J1105" s="127"/>
    </row>
    <row r="1106" spans="1:10" x14ac:dyDescent="0.2">
      <c r="A1106" s="127"/>
      <c r="B1106" s="127"/>
      <c r="C1106" s="127"/>
      <c r="D1106" s="127"/>
      <c r="E1106" s="128"/>
      <c r="F1106" s="173"/>
      <c r="G1106" s="231"/>
      <c r="H1106" s="179"/>
      <c r="I1106" s="335"/>
      <c r="J1106" s="127"/>
    </row>
    <row r="1107" spans="1:10" x14ac:dyDescent="0.2">
      <c r="A1107" s="127"/>
      <c r="B1107" s="127"/>
      <c r="C1107" s="127"/>
      <c r="D1107" s="127"/>
      <c r="E1107" s="128"/>
      <c r="F1107" s="173"/>
      <c r="G1107" s="231"/>
      <c r="H1107" s="179"/>
      <c r="I1107" s="335"/>
      <c r="J1107" s="127"/>
    </row>
    <row r="1108" spans="1:10" x14ac:dyDescent="0.2">
      <c r="A1108" s="127"/>
      <c r="B1108" s="127"/>
      <c r="C1108" s="127"/>
      <c r="D1108" s="127"/>
      <c r="E1108" s="128"/>
      <c r="F1108" s="173"/>
      <c r="G1108" s="231"/>
      <c r="H1108" s="179"/>
      <c r="I1108" s="335"/>
      <c r="J1108" s="127"/>
    </row>
    <row r="1109" spans="1:10" x14ac:dyDescent="0.2">
      <c r="A1109" s="127"/>
      <c r="B1109" s="127"/>
      <c r="C1109" s="127"/>
      <c r="D1109" s="127"/>
      <c r="E1109" s="128"/>
      <c r="F1109" s="173"/>
      <c r="G1109" s="231"/>
      <c r="H1109" s="179"/>
      <c r="I1109" s="335"/>
      <c r="J1109" s="127"/>
    </row>
    <row r="1110" spans="1:10" x14ac:dyDescent="0.2">
      <c r="A1110" s="127"/>
      <c r="B1110" s="127"/>
      <c r="C1110" s="127"/>
      <c r="D1110" s="127"/>
      <c r="E1110" s="128"/>
      <c r="F1110" s="173"/>
      <c r="G1110" s="231"/>
      <c r="H1110" s="179"/>
      <c r="I1110" s="335"/>
      <c r="J1110" s="127"/>
    </row>
    <row r="1111" spans="1:10" x14ac:dyDescent="0.2">
      <c r="A1111" s="127"/>
      <c r="B1111" s="127"/>
      <c r="C1111" s="127"/>
      <c r="D1111" s="127"/>
      <c r="E1111" s="128"/>
      <c r="F1111" s="173"/>
      <c r="G1111" s="231"/>
      <c r="H1111" s="179"/>
      <c r="I1111" s="335"/>
      <c r="J1111" s="127"/>
    </row>
    <row r="1112" spans="1:10" x14ac:dyDescent="0.2">
      <c r="A1112" s="127"/>
      <c r="B1112" s="127"/>
      <c r="C1112" s="127"/>
      <c r="D1112" s="127"/>
      <c r="E1112" s="128"/>
      <c r="F1112" s="173"/>
      <c r="G1112" s="231"/>
      <c r="H1112" s="179"/>
      <c r="I1112" s="335"/>
      <c r="J1112" s="127"/>
    </row>
    <row r="1113" spans="1:10" x14ac:dyDescent="0.2">
      <c r="A1113" s="127"/>
      <c r="B1113" s="127"/>
      <c r="C1113" s="127"/>
      <c r="D1113" s="127"/>
      <c r="E1113" s="128"/>
      <c r="F1113" s="173"/>
      <c r="G1113" s="231"/>
      <c r="H1113" s="179"/>
      <c r="I1113" s="335"/>
      <c r="J1113" s="127"/>
    </row>
    <row r="1114" spans="1:10" x14ac:dyDescent="0.2">
      <c r="A1114" s="127"/>
      <c r="B1114" s="127"/>
      <c r="C1114" s="127"/>
      <c r="D1114" s="127"/>
      <c r="E1114" s="128"/>
      <c r="F1114" s="173"/>
      <c r="G1114" s="231"/>
      <c r="H1114" s="179"/>
      <c r="I1114" s="335"/>
      <c r="J1114" s="127"/>
    </row>
    <row r="1115" spans="1:10" x14ac:dyDescent="0.2">
      <c r="A1115" s="127"/>
      <c r="B1115" s="127"/>
      <c r="C1115" s="127"/>
      <c r="D1115" s="127"/>
      <c r="E1115" s="128"/>
      <c r="F1115" s="173"/>
      <c r="G1115" s="231"/>
      <c r="H1115" s="179"/>
      <c r="I1115" s="335"/>
      <c r="J1115" s="127"/>
    </row>
    <row r="1116" spans="1:10" x14ac:dyDescent="0.2">
      <c r="A1116" s="127"/>
      <c r="B1116" s="127"/>
      <c r="C1116" s="127"/>
      <c r="D1116" s="127"/>
      <c r="E1116" s="128"/>
      <c r="F1116" s="173"/>
      <c r="G1116" s="231"/>
      <c r="H1116" s="179"/>
      <c r="I1116" s="335"/>
      <c r="J1116" s="127"/>
    </row>
    <row r="1117" spans="1:10" x14ac:dyDescent="0.2">
      <c r="A1117" s="127"/>
      <c r="B1117" s="127"/>
      <c r="C1117" s="127"/>
      <c r="D1117" s="127"/>
      <c r="E1117" s="128"/>
      <c r="F1117" s="173"/>
      <c r="G1117" s="231"/>
      <c r="H1117" s="179"/>
      <c r="I1117" s="335"/>
      <c r="J1117" s="127"/>
    </row>
    <row r="1118" spans="1:10" x14ac:dyDescent="0.2">
      <c r="A1118" s="127"/>
      <c r="B1118" s="127"/>
      <c r="C1118" s="127"/>
      <c r="D1118" s="127"/>
      <c r="E1118" s="128"/>
      <c r="F1118" s="173"/>
      <c r="G1118" s="231"/>
      <c r="H1118" s="179"/>
      <c r="I1118" s="335"/>
      <c r="J1118" s="127"/>
    </row>
    <row r="1119" spans="1:10" x14ac:dyDescent="0.2">
      <c r="A1119" s="127"/>
      <c r="B1119" s="127"/>
      <c r="C1119" s="127"/>
      <c r="D1119" s="127"/>
      <c r="E1119" s="128"/>
      <c r="F1119" s="173"/>
      <c r="G1119" s="231"/>
      <c r="H1119" s="179"/>
      <c r="I1119" s="335"/>
      <c r="J1119" s="127"/>
    </row>
    <row r="1120" spans="1:10" x14ac:dyDescent="0.2">
      <c r="A1120" s="127"/>
      <c r="B1120" s="127"/>
      <c r="C1120" s="127"/>
      <c r="D1120" s="127"/>
      <c r="E1120" s="128"/>
      <c r="F1120" s="173"/>
      <c r="G1120" s="231"/>
      <c r="H1120" s="179"/>
      <c r="I1120" s="335"/>
      <c r="J1120" s="127"/>
    </row>
    <row r="1121" spans="1:10" x14ac:dyDescent="0.2">
      <c r="A1121" s="127"/>
      <c r="B1121" s="127"/>
      <c r="C1121" s="127"/>
      <c r="D1121" s="127"/>
      <c r="E1121" s="128"/>
      <c r="F1121" s="173"/>
      <c r="G1121" s="231"/>
      <c r="H1121" s="179"/>
      <c r="I1121" s="335"/>
      <c r="J1121" s="127"/>
    </row>
    <row r="1122" spans="1:10" x14ac:dyDescent="0.2">
      <c r="A1122" s="127"/>
      <c r="B1122" s="127"/>
      <c r="C1122" s="127"/>
      <c r="D1122" s="127"/>
      <c r="E1122" s="128"/>
      <c r="F1122" s="173"/>
      <c r="G1122" s="231"/>
      <c r="H1122" s="179"/>
      <c r="I1122" s="335"/>
      <c r="J1122" s="127"/>
    </row>
    <row r="1123" spans="1:10" x14ac:dyDescent="0.2">
      <c r="A1123" s="127"/>
      <c r="B1123" s="127"/>
      <c r="C1123" s="127"/>
      <c r="D1123" s="127"/>
      <c r="E1123" s="128"/>
      <c r="F1123" s="173"/>
      <c r="G1123" s="231"/>
      <c r="H1123" s="179"/>
      <c r="I1123" s="335"/>
      <c r="J1123" s="127"/>
    </row>
    <row r="1124" spans="1:10" x14ac:dyDescent="0.2">
      <c r="A1124" s="127"/>
      <c r="B1124" s="127"/>
      <c r="C1124" s="127"/>
      <c r="D1124" s="127"/>
      <c r="E1124" s="128"/>
      <c r="F1124" s="173"/>
      <c r="G1124" s="231"/>
      <c r="H1124" s="179"/>
      <c r="I1124" s="335"/>
      <c r="J1124" s="127"/>
    </row>
    <row r="1125" spans="1:10" x14ac:dyDescent="0.2">
      <c r="A1125" s="127"/>
      <c r="B1125" s="127"/>
      <c r="C1125" s="127"/>
      <c r="D1125" s="127"/>
      <c r="E1125" s="128"/>
      <c r="F1125" s="173"/>
      <c r="G1125" s="231"/>
      <c r="H1125" s="179"/>
      <c r="I1125" s="335"/>
      <c r="J1125" s="127"/>
    </row>
    <row r="1126" spans="1:10" x14ac:dyDescent="0.2">
      <c r="A1126" s="127"/>
      <c r="B1126" s="127"/>
      <c r="C1126" s="127"/>
      <c r="D1126" s="127"/>
      <c r="E1126" s="128"/>
      <c r="F1126" s="173"/>
      <c r="G1126" s="231"/>
      <c r="H1126" s="179"/>
      <c r="I1126" s="335"/>
      <c r="J1126" s="127"/>
    </row>
    <row r="1127" spans="1:10" x14ac:dyDescent="0.2">
      <c r="A1127" s="127"/>
      <c r="B1127" s="127"/>
      <c r="C1127" s="127"/>
      <c r="D1127" s="127"/>
      <c r="E1127" s="128"/>
      <c r="F1127" s="173"/>
      <c r="G1127" s="231"/>
      <c r="H1127" s="179"/>
      <c r="I1127" s="335"/>
      <c r="J1127" s="127"/>
    </row>
    <row r="1128" spans="1:10" x14ac:dyDescent="0.2">
      <c r="A1128" s="127"/>
      <c r="B1128" s="127"/>
      <c r="C1128" s="127"/>
      <c r="D1128" s="127"/>
      <c r="E1128" s="128"/>
      <c r="F1128" s="173"/>
      <c r="G1128" s="231"/>
      <c r="H1128" s="179"/>
      <c r="I1128" s="335"/>
      <c r="J1128" s="127"/>
    </row>
    <row r="1129" spans="1:10" x14ac:dyDescent="0.2">
      <c r="A1129" s="127"/>
      <c r="B1129" s="127"/>
      <c r="C1129" s="127"/>
      <c r="D1129" s="127"/>
      <c r="E1129" s="128"/>
      <c r="F1129" s="173"/>
      <c r="G1129" s="231"/>
      <c r="H1129" s="179"/>
      <c r="I1129" s="335"/>
      <c r="J1129" s="127"/>
    </row>
    <row r="1130" spans="1:10" x14ac:dyDescent="0.2">
      <c r="A1130" s="127"/>
      <c r="B1130" s="127"/>
      <c r="C1130" s="127"/>
      <c r="D1130" s="127"/>
      <c r="E1130" s="128"/>
      <c r="F1130" s="173"/>
      <c r="G1130" s="231"/>
      <c r="H1130" s="179"/>
      <c r="I1130" s="335"/>
      <c r="J1130" s="127"/>
    </row>
    <row r="1131" spans="1:10" x14ac:dyDescent="0.2">
      <c r="A1131" s="127"/>
      <c r="B1131" s="127"/>
      <c r="C1131" s="127"/>
      <c r="D1131" s="127"/>
      <c r="E1131" s="128"/>
      <c r="F1131" s="173"/>
      <c r="G1131" s="231"/>
      <c r="H1131" s="179"/>
      <c r="I1131" s="335"/>
      <c r="J1131" s="127"/>
    </row>
    <row r="1132" spans="1:10" x14ac:dyDescent="0.2">
      <c r="A1132" s="127"/>
      <c r="B1132" s="127"/>
      <c r="C1132" s="127"/>
      <c r="D1132" s="127"/>
      <c r="E1132" s="128"/>
      <c r="F1132" s="173"/>
      <c r="G1132" s="231"/>
      <c r="H1132" s="179"/>
      <c r="I1132" s="335"/>
      <c r="J1132" s="127"/>
    </row>
    <row r="1133" spans="1:10" x14ac:dyDescent="0.2">
      <c r="A1133" s="127"/>
      <c r="B1133" s="127"/>
      <c r="C1133" s="127"/>
      <c r="D1133" s="127"/>
      <c r="E1133" s="128"/>
      <c r="F1133" s="173"/>
      <c r="G1133" s="231"/>
      <c r="H1133" s="179"/>
      <c r="I1133" s="335"/>
      <c r="J1133" s="127"/>
    </row>
    <row r="1134" spans="1:10" x14ac:dyDescent="0.2">
      <c r="A1134" s="127"/>
      <c r="B1134" s="127"/>
      <c r="C1134" s="127"/>
      <c r="D1134" s="127"/>
      <c r="E1134" s="128"/>
      <c r="F1134" s="173"/>
      <c r="G1134" s="231"/>
      <c r="H1134" s="179"/>
      <c r="I1134" s="335"/>
      <c r="J1134" s="127"/>
    </row>
    <row r="1135" spans="1:10" x14ac:dyDescent="0.2">
      <c r="A1135" s="127"/>
      <c r="B1135" s="127"/>
      <c r="C1135" s="127"/>
      <c r="D1135" s="127"/>
      <c r="E1135" s="128"/>
      <c r="F1135" s="173"/>
      <c r="G1135" s="231"/>
      <c r="H1135" s="179"/>
      <c r="I1135" s="335"/>
      <c r="J1135" s="127"/>
    </row>
    <row r="1136" spans="1:10" x14ac:dyDescent="0.2">
      <c r="A1136" s="127"/>
      <c r="B1136" s="127"/>
      <c r="C1136" s="127"/>
      <c r="D1136" s="127"/>
      <c r="E1136" s="128"/>
      <c r="F1136" s="173"/>
      <c r="G1136" s="231"/>
      <c r="H1136" s="179"/>
      <c r="I1136" s="335"/>
      <c r="J1136" s="127"/>
    </row>
    <row r="1137" spans="1:10" x14ac:dyDescent="0.2">
      <c r="A1137" s="127"/>
      <c r="B1137" s="127"/>
      <c r="C1137" s="127"/>
      <c r="D1137" s="127"/>
      <c r="E1137" s="128"/>
      <c r="F1137" s="173"/>
      <c r="G1137" s="231"/>
      <c r="H1137" s="179"/>
      <c r="I1137" s="335"/>
      <c r="J1137" s="127"/>
    </row>
    <row r="1138" spans="1:10" x14ac:dyDescent="0.2">
      <c r="A1138" s="127"/>
      <c r="B1138" s="127"/>
      <c r="C1138" s="127"/>
      <c r="D1138" s="127"/>
      <c r="E1138" s="128"/>
      <c r="F1138" s="173"/>
      <c r="G1138" s="231"/>
      <c r="H1138" s="179"/>
      <c r="I1138" s="335"/>
      <c r="J1138" s="127"/>
    </row>
    <row r="1139" spans="1:10" x14ac:dyDescent="0.2">
      <c r="A1139" s="127"/>
      <c r="B1139" s="127"/>
      <c r="C1139" s="127"/>
      <c r="D1139" s="127"/>
      <c r="E1139" s="128"/>
      <c r="F1139" s="173"/>
      <c r="G1139" s="231"/>
      <c r="H1139" s="179"/>
      <c r="I1139" s="335"/>
      <c r="J1139" s="127"/>
    </row>
    <row r="1140" spans="1:10" x14ac:dyDescent="0.2">
      <c r="A1140" s="127"/>
      <c r="B1140" s="127"/>
      <c r="C1140" s="127"/>
      <c r="D1140" s="127"/>
      <c r="E1140" s="128"/>
      <c r="F1140" s="173"/>
      <c r="G1140" s="231"/>
      <c r="H1140" s="179"/>
      <c r="I1140" s="335"/>
      <c r="J1140" s="127"/>
    </row>
    <row r="1141" spans="1:10" x14ac:dyDescent="0.2">
      <c r="A1141" s="127"/>
      <c r="B1141" s="127"/>
      <c r="C1141" s="127"/>
      <c r="D1141" s="127"/>
      <c r="E1141" s="128"/>
      <c r="F1141" s="173"/>
      <c r="G1141" s="231"/>
      <c r="H1141" s="179"/>
      <c r="I1141" s="335"/>
      <c r="J1141" s="127"/>
    </row>
    <row r="1142" spans="1:10" x14ac:dyDescent="0.2">
      <c r="A1142" s="127"/>
      <c r="B1142" s="127"/>
      <c r="C1142" s="127"/>
      <c r="D1142" s="127"/>
      <c r="E1142" s="128"/>
      <c r="F1142" s="173"/>
      <c r="G1142" s="231"/>
      <c r="H1142" s="179"/>
      <c r="I1142" s="335"/>
      <c r="J1142" s="127"/>
    </row>
    <row r="1143" spans="1:10" x14ac:dyDescent="0.2">
      <c r="A1143" s="127"/>
      <c r="B1143" s="127"/>
      <c r="C1143" s="127"/>
      <c r="D1143" s="127"/>
      <c r="E1143" s="128"/>
      <c r="F1143" s="173"/>
      <c r="G1143" s="231"/>
      <c r="H1143" s="179"/>
      <c r="I1143" s="335"/>
      <c r="J1143" s="127"/>
    </row>
    <row r="1144" spans="1:10" x14ac:dyDescent="0.2">
      <c r="A1144" s="127"/>
      <c r="B1144" s="127"/>
      <c r="C1144" s="127"/>
      <c r="D1144" s="127"/>
      <c r="E1144" s="128"/>
      <c r="F1144" s="173"/>
      <c r="G1144" s="231"/>
      <c r="H1144" s="179"/>
      <c r="I1144" s="335"/>
      <c r="J1144" s="127"/>
    </row>
    <row r="1145" spans="1:10" x14ac:dyDescent="0.2">
      <c r="A1145" s="127"/>
      <c r="B1145" s="127"/>
      <c r="C1145" s="127"/>
      <c r="D1145" s="127"/>
      <c r="E1145" s="128"/>
      <c r="F1145" s="173"/>
      <c r="G1145" s="231"/>
      <c r="H1145" s="179"/>
      <c r="I1145" s="335"/>
      <c r="J1145" s="127"/>
    </row>
    <row r="1146" spans="1:10" x14ac:dyDescent="0.2">
      <c r="A1146" s="127"/>
      <c r="B1146" s="127"/>
      <c r="C1146" s="127"/>
      <c r="D1146" s="127"/>
      <c r="E1146" s="128"/>
      <c r="F1146" s="173"/>
      <c r="G1146" s="231"/>
      <c r="H1146" s="179"/>
      <c r="I1146" s="335"/>
      <c r="J1146" s="127"/>
    </row>
    <row r="1147" spans="1:10" x14ac:dyDescent="0.2">
      <c r="A1147" s="127"/>
      <c r="B1147" s="127"/>
      <c r="C1147" s="127"/>
      <c r="D1147" s="127"/>
      <c r="E1147" s="128"/>
      <c r="F1147" s="173"/>
      <c r="G1147" s="231"/>
      <c r="H1147" s="179"/>
      <c r="I1147" s="335"/>
      <c r="J1147" s="127"/>
    </row>
    <row r="1148" spans="1:10" x14ac:dyDescent="0.2">
      <c r="A1148" s="127"/>
      <c r="B1148" s="127"/>
      <c r="C1148" s="127"/>
      <c r="D1148" s="127"/>
      <c r="E1148" s="128"/>
      <c r="F1148" s="173"/>
      <c r="G1148" s="231"/>
      <c r="H1148" s="179"/>
      <c r="I1148" s="335"/>
      <c r="J1148" s="127"/>
    </row>
    <row r="1149" spans="1:10" x14ac:dyDescent="0.2">
      <c r="A1149" s="127"/>
      <c r="B1149" s="127"/>
      <c r="C1149" s="127"/>
      <c r="D1149" s="127"/>
      <c r="E1149" s="128"/>
      <c r="F1149" s="173"/>
      <c r="G1149" s="231"/>
      <c r="H1149" s="179"/>
      <c r="I1149" s="335"/>
      <c r="J1149" s="127"/>
    </row>
    <row r="1150" spans="1:10" x14ac:dyDescent="0.2">
      <c r="A1150" s="127"/>
      <c r="B1150" s="127"/>
      <c r="C1150" s="127"/>
      <c r="D1150" s="127"/>
      <c r="E1150" s="128"/>
      <c r="F1150" s="173"/>
      <c r="G1150" s="231"/>
      <c r="H1150" s="179"/>
      <c r="I1150" s="335"/>
      <c r="J1150" s="127"/>
    </row>
    <row r="1151" spans="1:10" x14ac:dyDescent="0.2">
      <c r="A1151" s="127"/>
      <c r="B1151" s="127"/>
      <c r="C1151" s="127"/>
      <c r="D1151" s="127"/>
      <c r="E1151" s="128"/>
      <c r="F1151" s="173"/>
      <c r="G1151" s="231"/>
      <c r="H1151" s="179"/>
      <c r="I1151" s="335"/>
      <c r="J1151" s="127"/>
    </row>
    <row r="1152" spans="1:10" x14ac:dyDescent="0.2">
      <c r="A1152" s="127"/>
      <c r="B1152" s="127"/>
      <c r="C1152" s="127"/>
      <c r="D1152" s="127"/>
      <c r="E1152" s="128"/>
      <c r="F1152" s="173"/>
      <c r="G1152" s="231"/>
      <c r="H1152" s="179"/>
      <c r="I1152" s="335"/>
      <c r="J1152" s="127"/>
    </row>
    <row r="1153" spans="1:10" x14ac:dyDescent="0.2">
      <c r="A1153" s="127"/>
      <c r="B1153" s="127"/>
      <c r="C1153" s="127"/>
      <c r="D1153" s="127"/>
      <c r="E1153" s="128"/>
      <c r="F1153" s="173"/>
      <c r="G1153" s="231"/>
      <c r="H1153" s="179"/>
      <c r="I1153" s="335"/>
      <c r="J1153" s="127"/>
    </row>
    <row r="1154" spans="1:10" x14ac:dyDescent="0.2">
      <c r="A1154" s="127"/>
      <c r="B1154" s="127"/>
      <c r="C1154" s="127"/>
      <c r="D1154" s="127"/>
      <c r="E1154" s="128"/>
      <c r="F1154" s="173"/>
      <c r="G1154" s="231"/>
      <c r="H1154" s="179"/>
      <c r="I1154" s="335"/>
      <c r="J1154" s="127"/>
    </row>
    <row r="1155" spans="1:10" x14ac:dyDescent="0.2">
      <c r="A1155" s="127"/>
      <c r="B1155" s="127"/>
      <c r="C1155" s="127"/>
      <c r="D1155" s="127"/>
      <c r="E1155" s="128"/>
      <c r="F1155" s="173"/>
      <c r="G1155" s="231"/>
      <c r="H1155" s="179"/>
      <c r="I1155" s="335"/>
      <c r="J1155" s="127"/>
    </row>
    <row r="1156" spans="1:10" x14ac:dyDescent="0.2">
      <c r="A1156" s="127"/>
      <c r="B1156" s="127"/>
      <c r="C1156" s="127"/>
      <c r="D1156" s="127"/>
      <c r="E1156" s="128"/>
      <c r="F1156" s="173"/>
      <c r="G1156" s="231"/>
      <c r="H1156" s="179"/>
      <c r="I1156" s="335"/>
      <c r="J1156" s="127"/>
    </row>
    <row r="1157" spans="1:10" x14ac:dyDescent="0.2">
      <c r="A1157" s="127"/>
      <c r="B1157" s="127"/>
      <c r="C1157" s="127"/>
      <c r="D1157" s="127"/>
      <c r="E1157" s="128"/>
      <c r="F1157" s="173"/>
      <c r="G1157" s="231"/>
      <c r="H1157" s="179"/>
      <c r="I1157" s="335"/>
      <c r="J1157" s="127"/>
    </row>
    <row r="1158" spans="1:10" x14ac:dyDescent="0.2">
      <c r="A1158" s="127"/>
      <c r="B1158" s="127"/>
      <c r="C1158" s="127"/>
      <c r="D1158" s="127"/>
      <c r="E1158" s="128"/>
      <c r="F1158" s="173"/>
      <c r="G1158" s="231"/>
      <c r="H1158" s="179"/>
      <c r="I1158" s="335"/>
      <c r="J1158" s="127"/>
    </row>
    <row r="1159" spans="1:10" x14ac:dyDescent="0.2">
      <c r="A1159" s="127"/>
      <c r="B1159" s="127"/>
      <c r="C1159" s="127"/>
      <c r="D1159" s="127"/>
      <c r="E1159" s="128"/>
      <c r="F1159" s="173"/>
      <c r="G1159" s="231"/>
      <c r="H1159" s="179"/>
      <c r="I1159" s="335"/>
      <c r="J1159" s="127"/>
    </row>
    <row r="1160" spans="1:10" x14ac:dyDescent="0.2">
      <c r="A1160" s="127"/>
      <c r="B1160" s="127"/>
      <c r="C1160" s="127"/>
      <c r="D1160" s="127"/>
      <c r="E1160" s="128"/>
      <c r="F1160" s="173"/>
      <c r="G1160" s="231"/>
      <c r="H1160" s="179"/>
      <c r="I1160" s="335"/>
      <c r="J1160" s="127"/>
    </row>
    <row r="1161" spans="1:10" x14ac:dyDescent="0.2">
      <c r="A1161" s="127"/>
      <c r="B1161" s="127"/>
      <c r="C1161" s="127"/>
      <c r="D1161" s="127"/>
      <c r="E1161" s="128"/>
      <c r="F1161" s="173"/>
      <c r="G1161" s="231"/>
      <c r="H1161" s="179"/>
      <c r="I1161" s="335"/>
      <c r="J1161" s="127"/>
    </row>
    <row r="1162" spans="1:10" x14ac:dyDescent="0.2">
      <c r="A1162" s="127"/>
      <c r="B1162" s="127"/>
      <c r="C1162" s="127"/>
      <c r="D1162" s="127"/>
      <c r="E1162" s="128"/>
      <c r="F1162" s="173"/>
      <c r="G1162" s="231"/>
      <c r="H1162" s="179"/>
      <c r="I1162" s="335"/>
      <c r="J1162" s="127"/>
    </row>
    <row r="1163" spans="1:10" x14ac:dyDescent="0.2">
      <c r="A1163" s="127"/>
      <c r="B1163" s="127"/>
      <c r="C1163" s="127"/>
      <c r="D1163" s="127"/>
      <c r="E1163" s="128"/>
      <c r="F1163" s="173"/>
      <c r="G1163" s="231"/>
      <c r="H1163" s="179"/>
      <c r="I1163" s="335"/>
      <c r="J1163" s="127"/>
    </row>
    <row r="1164" spans="1:10" x14ac:dyDescent="0.2">
      <c r="A1164" s="127"/>
      <c r="B1164" s="127"/>
      <c r="C1164" s="127"/>
      <c r="D1164" s="127"/>
      <c r="E1164" s="128"/>
      <c r="F1164" s="173"/>
      <c r="G1164" s="231"/>
      <c r="H1164" s="179"/>
      <c r="I1164" s="335"/>
      <c r="J1164" s="127"/>
    </row>
    <row r="1165" spans="1:10" x14ac:dyDescent="0.2">
      <c r="A1165" s="127"/>
      <c r="B1165" s="127"/>
      <c r="C1165" s="127"/>
      <c r="D1165" s="127"/>
      <c r="E1165" s="128"/>
      <c r="F1165" s="173"/>
      <c r="G1165" s="231"/>
      <c r="H1165" s="179"/>
      <c r="I1165" s="335"/>
      <c r="J1165" s="127"/>
    </row>
    <row r="1166" spans="1:10" x14ac:dyDescent="0.2">
      <c r="A1166" s="127"/>
      <c r="B1166" s="127"/>
      <c r="C1166" s="127"/>
      <c r="D1166" s="127"/>
      <c r="E1166" s="128"/>
      <c r="F1166" s="173"/>
      <c r="G1166" s="231"/>
      <c r="H1166" s="179"/>
      <c r="I1166" s="335"/>
      <c r="J1166" s="127"/>
    </row>
    <row r="1167" spans="1:10" x14ac:dyDescent="0.2">
      <c r="A1167" s="127"/>
      <c r="B1167" s="127"/>
      <c r="C1167" s="127"/>
      <c r="D1167" s="127"/>
      <c r="E1167" s="128"/>
      <c r="F1167" s="173"/>
      <c r="G1167" s="231"/>
      <c r="H1167" s="179"/>
      <c r="I1167" s="335"/>
      <c r="J1167" s="127"/>
    </row>
    <row r="1168" spans="1:10" x14ac:dyDescent="0.2">
      <c r="A1168" s="127"/>
      <c r="B1168" s="127"/>
      <c r="C1168" s="127"/>
      <c r="D1168" s="127"/>
      <c r="E1168" s="128"/>
      <c r="F1168" s="173"/>
      <c r="G1168" s="231"/>
      <c r="H1168" s="179"/>
      <c r="I1168" s="335"/>
      <c r="J1168" s="127"/>
    </row>
    <row r="1169" spans="1:10" x14ac:dyDescent="0.2">
      <c r="A1169" s="127"/>
      <c r="B1169" s="127"/>
      <c r="C1169" s="127"/>
      <c r="D1169" s="127"/>
      <c r="E1169" s="128"/>
      <c r="F1169" s="173"/>
      <c r="G1169" s="231"/>
      <c r="H1169" s="179"/>
      <c r="I1169" s="335"/>
      <c r="J1169" s="127"/>
    </row>
    <row r="1170" spans="1:10" x14ac:dyDescent="0.2">
      <c r="A1170" s="127"/>
      <c r="B1170" s="127"/>
      <c r="C1170" s="127"/>
      <c r="D1170" s="127"/>
      <c r="E1170" s="128"/>
      <c r="F1170" s="173"/>
      <c r="G1170" s="231"/>
      <c r="H1170" s="179"/>
      <c r="I1170" s="335"/>
      <c r="J1170" s="127"/>
    </row>
    <row r="1171" spans="1:10" x14ac:dyDescent="0.2">
      <c r="A1171" s="127"/>
      <c r="B1171" s="127"/>
      <c r="C1171" s="127"/>
      <c r="D1171" s="127"/>
      <c r="E1171" s="128"/>
      <c r="F1171" s="173"/>
      <c r="G1171" s="231"/>
      <c r="H1171" s="179"/>
      <c r="I1171" s="335"/>
      <c r="J1171" s="127"/>
    </row>
    <row r="1172" spans="1:10" x14ac:dyDescent="0.2">
      <c r="A1172" s="127"/>
      <c r="B1172" s="127"/>
      <c r="C1172" s="127"/>
      <c r="D1172" s="127"/>
      <c r="E1172" s="128"/>
      <c r="F1172" s="173"/>
      <c r="G1172" s="231"/>
      <c r="H1172" s="179"/>
      <c r="I1172" s="335"/>
      <c r="J1172" s="127"/>
    </row>
    <row r="1173" spans="1:10" x14ac:dyDescent="0.2">
      <c r="A1173" s="127"/>
      <c r="B1173" s="127"/>
      <c r="C1173" s="127"/>
      <c r="D1173" s="127"/>
      <c r="E1173" s="128"/>
      <c r="F1173" s="173"/>
      <c r="G1173" s="231"/>
      <c r="H1173" s="179"/>
      <c r="I1173" s="335"/>
      <c r="J1173" s="127"/>
    </row>
    <row r="1174" spans="1:10" x14ac:dyDescent="0.2">
      <c r="A1174" s="127"/>
      <c r="B1174" s="127"/>
      <c r="C1174" s="127"/>
      <c r="D1174" s="127"/>
      <c r="E1174" s="128"/>
      <c r="F1174" s="173"/>
      <c r="G1174" s="231"/>
      <c r="H1174" s="179"/>
      <c r="I1174" s="335"/>
      <c r="J1174" s="127"/>
    </row>
    <row r="1175" spans="1:10" x14ac:dyDescent="0.2">
      <c r="A1175" s="127"/>
      <c r="B1175" s="127"/>
      <c r="C1175" s="127"/>
      <c r="D1175" s="127"/>
      <c r="E1175" s="128"/>
      <c r="F1175" s="173"/>
      <c r="G1175" s="231"/>
      <c r="H1175" s="179"/>
      <c r="I1175" s="335"/>
      <c r="J1175" s="127"/>
    </row>
    <row r="1176" spans="1:10" x14ac:dyDescent="0.2">
      <c r="A1176" s="127"/>
      <c r="B1176" s="127"/>
      <c r="C1176" s="127"/>
      <c r="D1176" s="127"/>
      <c r="E1176" s="128"/>
      <c r="F1176" s="173"/>
      <c r="G1176" s="231"/>
      <c r="H1176" s="179"/>
      <c r="I1176" s="335"/>
      <c r="J1176" s="127"/>
    </row>
    <row r="1177" spans="1:10" x14ac:dyDescent="0.2">
      <c r="A1177" s="127"/>
      <c r="B1177" s="127"/>
      <c r="C1177" s="127"/>
      <c r="D1177" s="127"/>
      <c r="E1177" s="128"/>
      <c r="F1177" s="173"/>
      <c r="G1177" s="231"/>
      <c r="H1177" s="179"/>
      <c r="I1177" s="335"/>
      <c r="J1177" s="127"/>
    </row>
    <row r="1178" spans="1:10" x14ac:dyDescent="0.2">
      <c r="A1178" s="127"/>
      <c r="B1178" s="127"/>
      <c r="C1178" s="127"/>
      <c r="D1178" s="127"/>
      <c r="E1178" s="128"/>
      <c r="F1178" s="173"/>
      <c r="G1178" s="231"/>
      <c r="H1178" s="179"/>
      <c r="I1178" s="335"/>
      <c r="J1178" s="127"/>
    </row>
    <row r="1179" spans="1:10" x14ac:dyDescent="0.2">
      <c r="A1179" s="127"/>
      <c r="B1179" s="127"/>
      <c r="C1179" s="127"/>
      <c r="D1179" s="127"/>
      <c r="E1179" s="128"/>
      <c r="F1179" s="173"/>
      <c r="G1179" s="231"/>
      <c r="H1179" s="179"/>
      <c r="I1179" s="335"/>
      <c r="J1179" s="127"/>
    </row>
    <row r="1180" spans="1:10" x14ac:dyDescent="0.2">
      <c r="A1180" s="127"/>
      <c r="B1180" s="127"/>
      <c r="C1180" s="127"/>
      <c r="D1180" s="127"/>
      <c r="E1180" s="128"/>
      <c r="F1180" s="173"/>
      <c r="G1180" s="231"/>
      <c r="H1180" s="179"/>
      <c r="I1180" s="335"/>
      <c r="J1180" s="127"/>
    </row>
    <row r="1181" spans="1:10" x14ac:dyDescent="0.2">
      <c r="A1181" s="127"/>
      <c r="B1181" s="127"/>
      <c r="C1181" s="127"/>
      <c r="D1181" s="127"/>
      <c r="E1181" s="128"/>
      <c r="F1181" s="173"/>
      <c r="G1181" s="231"/>
      <c r="H1181" s="179"/>
      <c r="I1181" s="335"/>
      <c r="J1181" s="127"/>
    </row>
    <row r="1182" spans="1:10" x14ac:dyDescent="0.2">
      <c r="A1182" s="127"/>
      <c r="B1182" s="127"/>
      <c r="C1182" s="127"/>
      <c r="D1182" s="127"/>
      <c r="E1182" s="128"/>
      <c r="F1182" s="173"/>
      <c r="G1182" s="231"/>
      <c r="H1182" s="179"/>
      <c r="I1182" s="335"/>
      <c r="J1182" s="127"/>
    </row>
    <row r="1183" spans="1:10" x14ac:dyDescent="0.2">
      <c r="A1183" s="127"/>
      <c r="B1183" s="127"/>
      <c r="C1183" s="127"/>
      <c r="D1183" s="127"/>
      <c r="E1183" s="128"/>
      <c r="F1183" s="173"/>
      <c r="G1183" s="231"/>
      <c r="H1183" s="179"/>
      <c r="I1183" s="335"/>
      <c r="J1183" s="127"/>
    </row>
    <row r="1184" spans="1:10" x14ac:dyDescent="0.2">
      <c r="A1184" s="127"/>
      <c r="B1184" s="127"/>
      <c r="C1184" s="127"/>
      <c r="D1184" s="127"/>
      <c r="E1184" s="128"/>
      <c r="F1184" s="173"/>
      <c r="G1184" s="231"/>
      <c r="H1184" s="179"/>
      <c r="I1184" s="335"/>
      <c r="J1184" s="127"/>
    </row>
    <row r="1185" spans="1:10" x14ac:dyDescent="0.2">
      <c r="A1185" s="127"/>
      <c r="B1185" s="127"/>
      <c r="C1185" s="127"/>
      <c r="D1185" s="127"/>
      <c r="E1185" s="128"/>
      <c r="F1185" s="173"/>
      <c r="G1185" s="231"/>
      <c r="H1185" s="179"/>
      <c r="I1185" s="335"/>
      <c r="J1185" s="127"/>
    </row>
    <row r="1186" spans="1:10" x14ac:dyDescent="0.2">
      <c r="A1186" s="127"/>
      <c r="B1186" s="127"/>
      <c r="C1186" s="127"/>
      <c r="D1186" s="127"/>
      <c r="E1186" s="128"/>
      <c r="F1186" s="173"/>
      <c r="G1186" s="231"/>
      <c r="H1186" s="179"/>
      <c r="I1186" s="335"/>
      <c r="J1186" s="127"/>
    </row>
    <row r="1187" spans="1:10" x14ac:dyDescent="0.2">
      <c r="A1187" s="127"/>
      <c r="B1187" s="127"/>
      <c r="C1187" s="127"/>
      <c r="D1187" s="127"/>
      <c r="E1187" s="128"/>
      <c r="F1187" s="173"/>
      <c r="G1187" s="231"/>
      <c r="H1187" s="179"/>
      <c r="I1187" s="335"/>
      <c r="J1187" s="127"/>
    </row>
    <row r="1188" spans="1:10" x14ac:dyDescent="0.2">
      <c r="A1188" s="127"/>
      <c r="B1188" s="127"/>
      <c r="C1188" s="127"/>
      <c r="D1188" s="127"/>
      <c r="E1188" s="128"/>
      <c r="F1188" s="173"/>
      <c r="G1188" s="231"/>
      <c r="H1188" s="179"/>
      <c r="I1188" s="335"/>
      <c r="J1188" s="127"/>
    </row>
    <row r="1189" spans="1:10" x14ac:dyDescent="0.2">
      <c r="A1189" s="127"/>
      <c r="B1189" s="127"/>
      <c r="C1189" s="127"/>
      <c r="D1189" s="127"/>
      <c r="E1189" s="128"/>
      <c r="F1189" s="173"/>
      <c r="G1189" s="231"/>
      <c r="H1189" s="179"/>
      <c r="I1189" s="335"/>
      <c r="J1189" s="127"/>
    </row>
    <row r="1190" spans="1:10" x14ac:dyDescent="0.2">
      <c r="A1190" s="127"/>
      <c r="B1190" s="127"/>
      <c r="C1190" s="127"/>
      <c r="D1190" s="127"/>
      <c r="E1190" s="128"/>
      <c r="F1190" s="173"/>
      <c r="G1190" s="231"/>
      <c r="H1190" s="179"/>
      <c r="I1190" s="335"/>
      <c r="J1190" s="127"/>
    </row>
    <row r="1191" spans="1:10" x14ac:dyDescent="0.2">
      <c r="A1191" s="127"/>
      <c r="B1191" s="127"/>
      <c r="C1191" s="127"/>
      <c r="D1191" s="127"/>
      <c r="E1191" s="128"/>
      <c r="F1191" s="173"/>
      <c r="G1191" s="231"/>
      <c r="H1191" s="179"/>
      <c r="I1191" s="335"/>
      <c r="J1191" s="127"/>
    </row>
    <row r="1192" spans="1:10" x14ac:dyDescent="0.2">
      <c r="A1192" s="127"/>
      <c r="B1192" s="127"/>
      <c r="C1192" s="127"/>
      <c r="D1192" s="127"/>
      <c r="E1192" s="128"/>
      <c r="F1192" s="173"/>
      <c r="G1192" s="231"/>
      <c r="H1192" s="179"/>
      <c r="I1192" s="335"/>
      <c r="J1192" s="127"/>
    </row>
    <row r="1193" spans="1:10" x14ac:dyDescent="0.2">
      <c r="A1193" s="127"/>
      <c r="B1193" s="127"/>
      <c r="C1193" s="127"/>
      <c r="D1193" s="127"/>
      <c r="E1193" s="128"/>
      <c r="F1193" s="173"/>
      <c r="G1193" s="231"/>
      <c r="H1193" s="179"/>
      <c r="I1193" s="335"/>
      <c r="J1193" s="127"/>
    </row>
    <row r="1194" spans="1:10" x14ac:dyDescent="0.2">
      <c r="A1194" s="127"/>
      <c r="B1194" s="127"/>
      <c r="C1194" s="127"/>
      <c r="D1194" s="127"/>
      <c r="E1194" s="128"/>
      <c r="F1194" s="173"/>
      <c r="G1194" s="231"/>
      <c r="H1194" s="179"/>
      <c r="I1194" s="335"/>
      <c r="J1194" s="127"/>
    </row>
    <row r="1195" spans="1:10" x14ac:dyDescent="0.2">
      <c r="A1195" s="127"/>
      <c r="B1195" s="127"/>
      <c r="C1195" s="127"/>
      <c r="D1195" s="127"/>
      <c r="E1195" s="128"/>
      <c r="F1195" s="173"/>
      <c r="G1195" s="231"/>
      <c r="H1195" s="179"/>
      <c r="I1195" s="335"/>
      <c r="J1195" s="127"/>
    </row>
    <row r="1196" spans="1:10" x14ac:dyDescent="0.2">
      <c r="A1196" s="127"/>
      <c r="B1196" s="127"/>
      <c r="C1196" s="127"/>
      <c r="D1196" s="127"/>
      <c r="E1196" s="128"/>
      <c r="F1196" s="173"/>
      <c r="G1196" s="231"/>
      <c r="H1196" s="179"/>
      <c r="I1196" s="335"/>
      <c r="J1196" s="127"/>
    </row>
    <row r="1197" spans="1:10" x14ac:dyDescent="0.2">
      <c r="A1197" s="127"/>
      <c r="B1197" s="127"/>
      <c r="C1197" s="127"/>
      <c r="D1197" s="127"/>
      <c r="E1197" s="128"/>
      <c r="F1197" s="173"/>
      <c r="G1197" s="231"/>
      <c r="H1197" s="179"/>
      <c r="I1197" s="335"/>
      <c r="J1197" s="127"/>
    </row>
    <row r="1198" spans="1:10" x14ac:dyDescent="0.2">
      <c r="A1198" s="127"/>
      <c r="B1198" s="127"/>
      <c r="C1198" s="127"/>
      <c r="D1198" s="127"/>
      <c r="E1198" s="128"/>
      <c r="F1198" s="173"/>
      <c r="G1198" s="231"/>
      <c r="H1198" s="179"/>
      <c r="I1198" s="335"/>
      <c r="J1198" s="127"/>
    </row>
    <row r="1199" spans="1:10" x14ac:dyDescent="0.2">
      <c r="A1199" s="127"/>
      <c r="B1199" s="127"/>
      <c r="C1199" s="127"/>
      <c r="D1199" s="127"/>
      <c r="E1199" s="128"/>
      <c r="F1199" s="173"/>
      <c r="G1199" s="231"/>
      <c r="H1199" s="179"/>
      <c r="I1199" s="335"/>
      <c r="J1199" s="127"/>
    </row>
    <row r="1200" spans="1:10" x14ac:dyDescent="0.2">
      <c r="A1200" s="127"/>
      <c r="B1200" s="127"/>
      <c r="C1200" s="127"/>
      <c r="D1200" s="127"/>
      <c r="E1200" s="128"/>
      <c r="F1200" s="173"/>
      <c r="G1200" s="231"/>
      <c r="H1200" s="179"/>
      <c r="I1200" s="335"/>
      <c r="J1200" s="127"/>
    </row>
    <row r="1201" spans="1:10" x14ac:dyDescent="0.2">
      <c r="A1201" s="127"/>
      <c r="B1201" s="127"/>
      <c r="C1201" s="127"/>
      <c r="D1201" s="127"/>
      <c r="E1201" s="128"/>
      <c r="F1201" s="173"/>
      <c r="G1201" s="231"/>
      <c r="H1201" s="179"/>
      <c r="I1201" s="335"/>
      <c r="J1201" s="127"/>
    </row>
    <row r="1202" spans="1:10" x14ac:dyDescent="0.2">
      <c r="A1202" s="127"/>
      <c r="B1202" s="127"/>
      <c r="C1202" s="127"/>
      <c r="D1202" s="127"/>
      <c r="E1202" s="128"/>
      <c r="F1202" s="173"/>
      <c r="G1202" s="231"/>
      <c r="H1202" s="179"/>
      <c r="I1202" s="335"/>
      <c r="J1202" s="127"/>
    </row>
    <row r="1203" spans="1:10" x14ac:dyDescent="0.2">
      <c r="A1203" s="127"/>
      <c r="B1203" s="127"/>
      <c r="C1203" s="127"/>
      <c r="D1203" s="127"/>
      <c r="E1203" s="128"/>
      <c r="F1203" s="173"/>
      <c r="G1203" s="231"/>
      <c r="H1203" s="179"/>
      <c r="I1203" s="335"/>
      <c r="J1203" s="127"/>
    </row>
    <row r="1204" spans="1:10" x14ac:dyDescent="0.2">
      <c r="A1204" s="127"/>
      <c r="B1204" s="127"/>
      <c r="C1204" s="127"/>
      <c r="D1204" s="127"/>
      <c r="E1204" s="128"/>
      <c r="F1204" s="173"/>
      <c r="G1204" s="231"/>
      <c r="H1204" s="179"/>
      <c r="I1204" s="335"/>
      <c r="J1204" s="127"/>
    </row>
    <row r="1205" spans="1:10" x14ac:dyDescent="0.2">
      <c r="A1205" s="127"/>
      <c r="B1205" s="127"/>
      <c r="C1205" s="127"/>
      <c r="D1205" s="127"/>
      <c r="E1205" s="128"/>
      <c r="F1205" s="173"/>
      <c r="G1205" s="231"/>
      <c r="H1205" s="179"/>
      <c r="I1205" s="335"/>
      <c r="J1205" s="127"/>
    </row>
    <row r="1206" spans="1:10" x14ac:dyDescent="0.2">
      <c r="A1206" s="127"/>
      <c r="B1206" s="127"/>
      <c r="C1206" s="127"/>
      <c r="D1206" s="127"/>
      <c r="E1206" s="128"/>
      <c r="F1206" s="173"/>
      <c r="G1206" s="231"/>
      <c r="H1206" s="179"/>
      <c r="I1206" s="335"/>
      <c r="J1206" s="127"/>
    </row>
    <row r="1207" spans="1:10" x14ac:dyDescent="0.2">
      <c r="A1207" s="127"/>
      <c r="B1207" s="127"/>
      <c r="C1207" s="127"/>
      <c r="D1207" s="127"/>
      <c r="E1207" s="128"/>
      <c r="F1207" s="173"/>
      <c r="G1207" s="231"/>
      <c r="H1207" s="179"/>
      <c r="I1207" s="335"/>
      <c r="J1207" s="127"/>
    </row>
    <row r="1208" spans="1:10" x14ac:dyDescent="0.2">
      <c r="A1208" s="127"/>
      <c r="B1208" s="127"/>
      <c r="C1208" s="127"/>
      <c r="D1208" s="127"/>
      <c r="E1208" s="128"/>
      <c r="F1208" s="173"/>
      <c r="G1208" s="231"/>
      <c r="H1208" s="179"/>
      <c r="I1208" s="335"/>
      <c r="J1208" s="127"/>
    </row>
    <row r="1209" spans="1:10" x14ac:dyDescent="0.2">
      <c r="A1209" s="127"/>
      <c r="B1209" s="127"/>
      <c r="C1209" s="127"/>
      <c r="D1209" s="127"/>
      <c r="E1209" s="128"/>
      <c r="F1209" s="173"/>
      <c r="G1209" s="231"/>
      <c r="H1209" s="179"/>
      <c r="I1209" s="335"/>
      <c r="J1209" s="127"/>
    </row>
    <row r="1210" spans="1:10" x14ac:dyDescent="0.2">
      <c r="A1210" s="127"/>
      <c r="B1210" s="127"/>
      <c r="C1210" s="127"/>
      <c r="D1210" s="127"/>
      <c r="E1210" s="128"/>
      <c r="F1210" s="173"/>
      <c r="G1210" s="231"/>
      <c r="H1210" s="179"/>
      <c r="I1210" s="335"/>
      <c r="J1210" s="127"/>
    </row>
    <row r="1211" spans="1:10" x14ac:dyDescent="0.2">
      <c r="A1211" s="127"/>
      <c r="B1211" s="127"/>
      <c r="C1211" s="127"/>
      <c r="D1211" s="127"/>
      <c r="E1211" s="128"/>
      <c r="F1211" s="173"/>
      <c r="G1211" s="231"/>
      <c r="H1211" s="179"/>
      <c r="I1211" s="335"/>
      <c r="J1211" s="127"/>
    </row>
    <row r="1212" spans="1:10" x14ac:dyDescent="0.2">
      <c r="A1212" s="127"/>
      <c r="B1212" s="127"/>
      <c r="C1212" s="127"/>
      <c r="D1212" s="127"/>
      <c r="E1212" s="128"/>
      <c r="F1212" s="173"/>
      <c r="G1212" s="231"/>
      <c r="H1212" s="179"/>
      <c r="I1212" s="335"/>
      <c r="J1212" s="127"/>
    </row>
    <row r="1213" spans="1:10" x14ac:dyDescent="0.2">
      <c r="A1213" s="127"/>
      <c r="B1213" s="127"/>
      <c r="C1213" s="127"/>
      <c r="D1213" s="127"/>
      <c r="E1213" s="128"/>
      <c r="F1213" s="173"/>
      <c r="G1213" s="231"/>
      <c r="H1213" s="179"/>
      <c r="I1213" s="335"/>
      <c r="J1213" s="127"/>
    </row>
    <row r="1214" spans="1:10" x14ac:dyDescent="0.2">
      <c r="A1214" s="127"/>
      <c r="B1214" s="127"/>
      <c r="C1214" s="127"/>
      <c r="D1214" s="127"/>
      <c r="E1214" s="128"/>
      <c r="F1214" s="173"/>
      <c r="G1214" s="231"/>
      <c r="H1214" s="179"/>
      <c r="I1214" s="335"/>
      <c r="J1214" s="127"/>
    </row>
    <row r="1215" spans="1:10" x14ac:dyDescent="0.2">
      <c r="A1215" s="127"/>
      <c r="B1215" s="127"/>
      <c r="C1215" s="127"/>
      <c r="D1215" s="127"/>
      <c r="E1215" s="128"/>
      <c r="F1215" s="173"/>
      <c r="G1215" s="231"/>
      <c r="H1215" s="179"/>
      <c r="I1215" s="335"/>
      <c r="J1215" s="127"/>
    </row>
    <row r="1216" spans="1:10" x14ac:dyDescent="0.2">
      <c r="A1216" s="127"/>
      <c r="B1216" s="127"/>
      <c r="C1216" s="127"/>
      <c r="D1216" s="127"/>
      <c r="E1216" s="128"/>
      <c r="F1216" s="173"/>
      <c r="G1216" s="231"/>
      <c r="H1216" s="179"/>
      <c r="I1216" s="335"/>
      <c r="J1216" s="127"/>
    </row>
    <row r="1217" spans="1:10" x14ac:dyDescent="0.2">
      <c r="A1217" s="127"/>
      <c r="B1217" s="127"/>
      <c r="C1217" s="127"/>
      <c r="D1217" s="127"/>
      <c r="E1217" s="128"/>
      <c r="F1217" s="173"/>
      <c r="G1217" s="231"/>
      <c r="H1217" s="179"/>
      <c r="I1217" s="335"/>
      <c r="J1217" s="127"/>
    </row>
    <row r="1218" spans="1:10" x14ac:dyDescent="0.2">
      <c r="A1218" s="127"/>
      <c r="B1218" s="127"/>
      <c r="C1218" s="127"/>
      <c r="D1218" s="127"/>
      <c r="E1218" s="128"/>
      <c r="F1218" s="173"/>
      <c r="G1218" s="231"/>
      <c r="H1218" s="179"/>
      <c r="I1218" s="335"/>
      <c r="J1218" s="127"/>
    </row>
    <row r="1219" spans="1:10" x14ac:dyDescent="0.2">
      <c r="A1219" s="127"/>
      <c r="B1219" s="127"/>
      <c r="C1219" s="127"/>
      <c r="D1219" s="127"/>
      <c r="E1219" s="128"/>
      <c r="F1219" s="173"/>
      <c r="G1219" s="231"/>
      <c r="H1219" s="179"/>
      <c r="I1219" s="335"/>
      <c r="J1219" s="127"/>
    </row>
    <row r="1220" spans="1:10" x14ac:dyDescent="0.2">
      <c r="A1220" s="127"/>
      <c r="B1220" s="127"/>
      <c r="C1220" s="127"/>
      <c r="D1220" s="127"/>
      <c r="E1220" s="128"/>
      <c r="F1220" s="173"/>
      <c r="G1220" s="231"/>
      <c r="H1220" s="179"/>
      <c r="I1220" s="335"/>
      <c r="J1220" s="127"/>
    </row>
    <row r="1221" spans="1:10" x14ac:dyDescent="0.2">
      <c r="A1221" s="127"/>
      <c r="B1221" s="127"/>
      <c r="C1221" s="127"/>
      <c r="D1221" s="127"/>
      <c r="E1221" s="128"/>
      <c r="F1221" s="173"/>
      <c r="G1221" s="231"/>
      <c r="H1221" s="179"/>
      <c r="I1221" s="335"/>
      <c r="J1221" s="127"/>
    </row>
    <row r="1222" spans="1:10" x14ac:dyDescent="0.2">
      <c r="A1222" s="127"/>
      <c r="B1222" s="127"/>
      <c r="C1222" s="127"/>
      <c r="D1222" s="127"/>
      <c r="E1222" s="128"/>
      <c r="F1222" s="173"/>
      <c r="G1222" s="231"/>
      <c r="H1222" s="179"/>
      <c r="I1222" s="335"/>
      <c r="J1222" s="127"/>
    </row>
    <row r="1223" spans="1:10" x14ac:dyDescent="0.2">
      <c r="A1223" s="127"/>
      <c r="B1223" s="127"/>
      <c r="C1223" s="127"/>
      <c r="D1223" s="127"/>
      <c r="E1223" s="128"/>
      <c r="F1223" s="173"/>
      <c r="G1223" s="231"/>
      <c r="H1223" s="179"/>
      <c r="I1223" s="335"/>
      <c r="J1223" s="127"/>
    </row>
    <row r="1224" spans="1:10" x14ac:dyDescent="0.2">
      <c r="A1224" s="127"/>
      <c r="B1224" s="127"/>
      <c r="C1224" s="127"/>
      <c r="D1224" s="127"/>
      <c r="E1224" s="128"/>
      <c r="F1224" s="173"/>
      <c r="G1224" s="231"/>
      <c r="H1224" s="179"/>
      <c r="I1224" s="335"/>
      <c r="J1224" s="127"/>
    </row>
    <row r="1225" spans="1:10" x14ac:dyDescent="0.2">
      <c r="A1225" s="127"/>
      <c r="B1225" s="127"/>
      <c r="C1225" s="127"/>
      <c r="D1225" s="127"/>
      <c r="E1225" s="128"/>
      <c r="F1225" s="173"/>
      <c r="G1225" s="231"/>
      <c r="H1225" s="179"/>
      <c r="I1225" s="335"/>
      <c r="J1225" s="127"/>
    </row>
    <row r="1226" spans="1:10" x14ac:dyDescent="0.2">
      <c r="A1226" s="127"/>
      <c r="B1226" s="127"/>
      <c r="C1226" s="127"/>
      <c r="D1226" s="127"/>
      <c r="E1226" s="128"/>
      <c r="F1226" s="173"/>
      <c r="G1226" s="231"/>
      <c r="H1226" s="179"/>
      <c r="I1226" s="335"/>
      <c r="J1226" s="127"/>
    </row>
    <row r="1227" spans="1:10" x14ac:dyDescent="0.2">
      <c r="A1227" s="127"/>
      <c r="B1227" s="127"/>
      <c r="C1227" s="127"/>
      <c r="D1227" s="127"/>
      <c r="E1227" s="128"/>
      <c r="F1227" s="173"/>
      <c r="G1227" s="231"/>
      <c r="H1227" s="179"/>
      <c r="I1227" s="335"/>
      <c r="J1227" s="127"/>
    </row>
    <row r="1228" spans="1:10" x14ac:dyDescent="0.2">
      <c r="A1228" s="127"/>
      <c r="B1228" s="127"/>
      <c r="C1228" s="127"/>
      <c r="D1228" s="127"/>
      <c r="E1228" s="128"/>
      <c r="F1228" s="173"/>
      <c r="G1228" s="231"/>
      <c r="H1228" s="179"/>
      <c r="I1228" s="335"/>
      <c r="J1228" s="127"/>
    </row>
    <row r="1229" spans="1:10" x14ac:dyDescent="0.2">
      <c r="A1229" s="127"/>
      <c r="B1229" s="127"/>
      <c r="C1229" s="127"/>
      <c r="D1229" s="127"/>
      <c r="E1229" s="128"/>
      <c r="F1229" s="173"/>
      <c r="G1229" s="231"/>
      <c r="H1229" s="179"/>
      <c r="I1229" s="335"/>
      <c r="J1229" s="127"/>
    </row>
    <row r="1230" spans="1:10" x14ac:dyDescent="0.2">
      <c r="A1230" s="127"/>
      <c r="B1230" s="127"/>
      <c r="C1230" s="127"/>
      <c r="D1230" s="127"/>
      <c r="E1230" s="128"/>
      <c r="F1230" s="173"/>
      <c r="G1230" s="231"/>
      <c r="H1230" s="179"/>
      <c r="I1230" s="335"/>
      <c r="J1230" s="127"/>
    </row>
    <row r="1231" spans="1:10" x14ac:dyDescent="0.2">
      <c r="A1231" s="127"/>
      <c r="B1231" s="127"/>
      <c r="C1231" s="127"/>
      <c r="D1231" s="127"/>
      <c r="E1231" s="128"/>
      <c r="F1231" s="173"/>
      <c r="G1231" s="231"/>
      <c r="H1231" s="179"/>
      <c r="I1231" s="335"/>
      <c r="J1231" s="127"/>
    </row>
    <row r="1232" spans="1:10" x14ac:dyDescent="0.2">
      <c r="A1232" s="127"/>
      <c r="B1232" s="127"/>
      <c r="C1232" s="127"/>
      <c r="D1232" s="127"/>
      <c r="E1232" s="128"/>
      <c r="F1232" s="173"/>
      <c r="G1232" s="231"/>
      <c r="H1232" s="179"/>
      <c r="I1232" s="335"/>
      <c r="J1232" s="127"/>
    </row>
    <row r="1233" spans="1:10" x14ac:dyDescent="0.2">
      <c r="A1233" s="127"/>
      <c r="B1233" s="127"/>
      <c r="C1233" s="127"/>
      <c r="D1233" s="127"/>
      <c r="E1233" s="128"/>
      <c r="F1233" s="173"/>
      <c r="G1233" s="231"/>
      <c r="H1233" s="179"/>
      <c r="I1233" s="335"/>
      <c r="J1233" s="127"/>
    </row>
    <row r="1234" spans="1:10" x14ac:dyDescent="0.2">
      <c r="A1234" s="127"/>
      <c r="B1234" s="127"/>
      <c r="C1234" s="127"/>
      <c r="D1234" s="127"/>
      <c r="E1234" s="128"/>
      <c r="F1234" s="173"/>
      <c r="G1234" s="231"/>
      <c r="H1234" s="179"/>
      <c r="I1234" s="335"/>
      <c r="J1234" s="127"/>
    </row>
    <row r="1235" spans="1:10" x14ac:dyDescent="0.2">
      <c r="A1235" s="127"/>
      <c r="B1235" s="127"/>
      <c r="C1235" s="127"/>
      <c r="D1235" s="127"/>
      <c r="E1235" s="128"/>
      <c r="F1235" s="173"/>
      <c r="G1235" s="231"/>
      <c r="H1235" s="179"/>
      <c r="I1235" s="335"/>
      <c r="J1235" s="127"/>
    </row>
    <row r="1236" spans="1:10" x14ac:dyDescent="0.2">
      <c r="A1236" s="127"/>
      <c r="B1236" s="127"/>
      <c r="C1236" s="127"/>
      <c r="D1236" s="127"/>
      <c r="E1236" s="128"/>
      <c r="F1236" s="173"/>
      <c r="G1236" s="231"/>
      <c r="H1236" s="179"/>
      <c r="I1236" s="335"/>
      <c r="J1236" s="127"/>
    </row>
    <row r="1237" spans="1:10" x14ac:dyDescent="0.2">
      <c r="A1237" s="127"/>
      <c r="B1237" s="127"/>
      <c r="C1237" s="127"/>
      <c r="D1237" s="127"/>
      <c r="E1237" s="128"/>
      <c r="F1237" s="173"/>
      <c r="G1237" s="231"/>
      <c r="H1237" s="179"/>
      <c r="I1237" s="335"/>
      <c r="J1237" s="127"/>
    </row>
    <row r="1238" spans="1:10" x14ac:dyDescent="0.2">
      <c r="A1238" s="127"/>
      <c r="B1238" s="127"/>
      <c r="C1238" s="127"/>
      <c r="D1238" s="127"/>
      <c r="E1238" s="128"/>
      <c r="F1238" s="173"/>
      <c r="G1238" s="231"/>
      <c r="H1238" s="179"/>
      <c r="I1238" s="335"/>
      <c r="J1238" s="127"/>
    </row>
    <row r="1239" spans="1:10" x14ac:dyDescent="0.2">
      <c r="A1239" s="127"/>
      <c r="B1239" s="127"/>
      <c r="C1239" s="127"/>
      <c r="D1239" s="127"/>
      <c r="E1239" s="128"/>
      <c r="F1239" s="173"/>
      <c r="G1239" s="231"/>
      <c r="H1239" s="179"/>
      <c r="I1239" s="335"/>
      <c r="J1239" s="127"/>
    </row>
    <row r="1240" spans="1:10" x14ac:dyDescent="0.2">
      <c r="A1240" s="127"/>
      <c r="B1240" s="127"/>
      <c r="C1240" s="127"/>
      <c r="D1240" s="127"/>
      <c r="E1240" s="128"/>
      <c r="F1240" s="173"/>
      <c r="G1240" s="231"/>
      <c r="H1240" s="179"/>
      <c r="I1240" s="335"/>
      <c r="J1240" s="127"/>
    </row>
    <row r="1241" spans="1:10" x14ac:dyDescent="0.2">
      <c r="A1241" s="127"/>
      <c r="B1241" s="127"/>
      <c r="C1241" s="127"/>
      <c r="D1241" s="127"/>
      <c r="E1241" s="128"/>
      <c r="F1241" s="173"/>
      <c r="G1241" s="231"/>
      <c r="H1241" s="179"/>
      <c r="I1241" s="335"/>
      <c r="J1241" s="127"/>
    </row>
    <row r="1242" spans="1:10" x14ac:dyDescent="0.2">
      <c r="A1242" s="127"/>
      <c r="B1242" s="127"/>
      <c r="C1242" s="127"/>
      <c r="D1242" s="127"/>
      <c r="E1242" s="128"/>
      <c r="F1242" s="173"/>
      <c r="G1242" s="231"/>
      <c r="H1242" s="179"/>
      <c r="I1242" s="335"/>
      <c r="J1242" s="127"/>
    </row>
    <row r="1243" spans="1:10" x14ac:dyDescent="0.2">
      <c r="A1243" s="127"/>
      <c r="B1243" s="127"/>
      <c r="C1243" s="127"/>
      <c r="D1243" s="127"/>
      <c r="E1243" s="128"/>
      <c r="F1243" s="173"/>
      <c r="G1243" s="231"/>
      <c r="H1243" s="179"/>
      <c r="I1243" s="335"/>
      <c r="J1243" s="127"/>
    </row>
    <row r="1244" spans="1:10" x14ac:dyDescent="0.2">
      <c r="A1244" s="127"/>
      <c r="B1244" s="127"/>
      <c r="C1244" s="127"/>
      <c r="D1244" s="127"/>
      <c r="E1244" s="128"/>
      <c r="F1244" s="173"/>
      <c r="G1244" s="231"/>
      <c r="H1244" s="179"/>
      <c r="I1244" s="335"/>
      <c r="J1244" s="127"/>
    </row>
    <row r="1245" spans="1:10" x14ac:dyDescent="0.2">
      <c r="A1245" s="127"/>
      <c r="B1245" s="127"/>
      <c r="C1245" s="127"/>
      <c r="D1245" s="127"/>
      <c r="E1245" s="128"/>
      <c r="F1245" s="173"/>
      <c r="G1245" s="231"/>
      <c r="H1245" s="179"/>
      <c r="I1245" s="335"/>
      <c r="J1245" s="127"/>
    </row>
    <row r="1246" spans="1:10" x14ac:dyDescent="0.2">
      <c r="A1246" s="127"/>
      <c r="B1246" s="127"/>
      <c r="C1246" s="127"/>
      <c r="D1246" s="127"/>
      <c r="E1246" s="128"/>
      <c r="F1246" s="173"/>
      <c r="G1246" s="231"/>
      <c r="H1246" s="179"/>
      <c r="I1246" s="335"/>
      <c r="J1246" s="127"/>
    </row>
    <row r="1247" spans="1:10" x14ac:dyDescent="0.2">
      <c r="A1247" s="127"/>
      <c r="B1247" s="127"/>
      <c r="C1247" s="127"/>
      <c r="D1247" s="127"/>
      <c r="E1247" s="128"/>
      <c r="F1247" s="173"/>
      <c r="G1247" s="231"/>
      <c r="H1247" s="179"/>
      <c r="I1247" s="335"/>
      <c r="J1247" s="127"/>
    </row>
    <row r="1248" spans="1:10" x14ac:dyDescent="0.2">
      <c r="A1248" s="127"/>
      <c r="B1248" s="127"/>
      <c r="C1248" s="127"/>
      <c r="D1248" s="127"/>
      <c r="E1248" s="128"/>
      <c r="F1248" s="173"/>
      <c r="G1248" s="231"/>
      <c r="H1248" s="179"/>
      <c r="I1248" s="335"/>
      <c r="J1248" s="127"/>
    </row>
    <row r="1249" spans="1:10" x14ac:dyDescent="0.2">
      <c r="A1249" s="127"/>
      <c r="B1249" s="127"/>
      <c r="C1249" s="127"/>
      <c r="D1249" s="127"/>
      <c r="E1249" s="128"/>
      <c r="F1249" s="173"/>
      <c r="G1249" s="231"/>
      <c r="H1249" s="179"/>
      <c r="I1249" s="335"/>
      <c r="J1249" s="127"/>
    </row>
    <row r="1250" spans="1:10" x14ac:dyDescent="0.2">
      <c r="A1250" s="127"/>
      <c r="B1250" s="127"/>
      <c r="C1250" s="127"/>
      <c r="D1250" s="127"/>
      <c r="E1250" s="128"/>
      <c r="F1250" s="173"/>
      <c r="G1250" s="231"/>
      <c r="H1250" s="179"/>
      <c r="I1250" s="335"/>
      <c r="J1250" s="127"/>
    </row>
    <row r="1251" spans="1:10" x14ac:dyDescent="0.2">
      <c r="A1251" s="127"/>
      <c r="B1251" s="127"/>
      <c r="C1251" s="127"/>
      <c r="D1251" s="127"/>
      <c r="E1251" s="128"/>
      <c r="F1251" s="173"/>
      <c r="G1251" s="231"/>
      <c r="H1251" s="179"/>
      <c r="I1251" s="335"/>
      <c r="J1251" s="127"/>
    </row>
    <row r="1252" spans="1:10" x14ac:dyDescent="0.2">
      <c r="A1252" s="127"/>
      <c r="B1252" s="127"/>
      <c r="C1252" s="127"/>
      <c r="D1252" s="127"/>
      <c r="E1252" s="128"/>
      <c r="F1252" s="173"/>
      <c r="G1252" s="231"/>
      <c r="H1252" s="179"/>
      <c r="I1252" s="335"/>
      <c r="J1252" s="127"/>
    </row>
    <row r="1253" spans="1:10" x14ac:dyDescent="0.2">
      <c r="A1253" s="127"/>
      <c r="B1253" s="127"/>
      <c r="C1253" s="127"/>
      <c r="D1253" s="127"/>
      <c r="E1253" s="128"/>
      <c r="F1253" s="173"/>
      <c r="G1253" s="231"/>
      <c r="H1253" s="179"/>
      <c r="I1253" s="335"/>
      <c r="J1253" s="127"/>
    </row>
    <row r="1254" spans="1:10" x14ac:dyDescent="0.2">
      <c r="A1254" s="127"/>
      <c r="B1254" s="127"/>
      <c r="C1254" s="127"/>
      <c r="D1254" s="127"/>
      <c r="E1254" s="128"/>
      <c r="F1254" s="173"/>
      <c r="G1254" s="231"/>
      <c r="H1254" s="179"/>
      <c r="I1254" s="335"/>
      <c r="J1254" s="127"/>
    </row>
    <row r="1255" spans="1:10" x14ac:dyDescent="0.2">
      <c r="A1255" s="127"/>
      <c r="B1255" s="127"/>
      <c r="C1255" s="127"/>
      <c r="D1255" s="127"/>
      <c r="E1255" s="128"/>
      <c r="F1255" s="173"/>
      <c r="G1255" s="231"/>
      <c r="H1255" s="179"/>
      <c r="I1255" s="335"/>
      <c r="J1255" s="127"/>
    </row>
    <row r="1256" spans="1:10" x14ac:dyDescent="0.2">
      <c r="A1256" s="127"/>
      <c r="B1256" s="127"/>
      <c r="C1256" s="127"/>
      <c r="D1256" s="127"/>
      <c r="E1256" s="128"/>
      <c r="F1256" s="173"/>
      <c r="G1256" s="231"/>
      <c r="H1256" s="179"/>
      <c r="I1256" s="335"/>
      <c r="J1256" s="127"/>
    </row>
    <row r="1257" spans="1:10" x14ac:dyDescent="0.2">
      <c r="A1257" s="127"/>
      <c r="B1257" s="127"/>
      <c r="C1257" s="127"/>
      <c r="D1257" s="127"/>
      <c r="E1257" s="128"/>
      <c r="F1257" s="173"/>
      <c r="G1257" s="231"/>
      <c r="H1257" s="179"/>
      <c r="I1257" s="335"/>
      <c r="J1257" s="127"/>
    </row>
    <row r="1258" spans="1:10" x14ac:dyDescent="0.2">
      <c r="A1258" s="127"/>
      <c r="B1258" s="127"/>
      <c r="C1258" s="127"/>
      <c r="D1258" s="127"/>
      <c r="E1258" s="128"/>
      <c r="F1258" s="173"/>
      <c r="G1258" s="231"/>
      <c r="H1258" s="179"/>
      <c r="I1258" s="335"/>
      <c r="J1258" s="127"/>
    </row>
    <row r="1259" spans="1:10" x14ac:dyDescent="0.2">
      <c r="A1259" s="127"/>
      <c r="B1259" s="127"/>
      <c r="C1259" s="127"/>
      <c r="D1259" s="127"/>
      <c r="E1259" s="128"/>
      <c r="F1259" s="173"/>
      <c r="G1259" s="231"/>
      <c r="H1259" s="179"/>
      <c r="I1259" s="335"/>
      <c r="J1259" s="127"/>
    </row>
    <row r="1260" spans="1:10" x14ac:dyDescent="0.2">
      <c r="A1260" s="127"/>
      <c r="B1260" s="127"/>
      <c r="C1260" s="127"/>
      <c r="D1260" s="127"/>
      <c r="E1260" s="128"/>
      <c r="F1260" s="173"/>
      <c r="G1260" s="231"/>
      <c r="H1260" s="179"/>
      <c r="I1260" s="335"/>
      <c r="J1260" s="127"/>
    </row>
    <row r="1261" spans="1:10" x14ac:dyDescent="0.2">
      <c r="A1261" s="127"/>
      <c r="B1261" s="127"/>
      <c r="C1261" s="127"/>
      <c r="D1261" s="127"/>
      <c r="E1261" s="128"/>
      <c r="F1261" s="173"/>
      <c r="G1261" s="231"/>
      <c r="H1261" s="179"/>
      <c r="I1261" s="335"/>
      <c r="J1261" s="127"/>
    </row>
    <row r="1262" spans="1:10" x14ac:dyDescent="0.2">
      <c r="A1262" s="127"/>
      <c r="B1262" s="127"/>
      <c r="C1262" s="127"/>
      <c r="D1262" s="127"/>
      <c r="E1262" s="128"/>
      <c r="F1262" s="173"/>
      <c r="G1262" s="231"/>
      <c r="H1262" s="179"/>
      <c r="I1262" s="335"/>
      <c r="J1262" s="127"/>
    </row>
    <row r="1263" spans="1:10" x14ac:dyDescent="0.2">
      <c r="A1263" s="127"/>
      <c r="B1263" s="127"/>
      <c r="C1263" s="127"/>
      <c r="D1263" s="127"/>
      <c r="E1263" s="128"/>
      <c r="F1263" s="173"/>
      <c r="G1263" s="231"/>
      <c r="H1263" s="179"/>
      <c r="I1263" s="335"/>
      <c r="J1263" s="127"/>
    </row>
    <row r="1264" spans="1:10" x14ac:dyDescent="0.2">
      <c r="A1264" s="127"/>
      <c r="B1264" s="127"/>
      <c r="C1264" s="127"/>
      <c r="D1264" s="127"/>
      <c r="E1264" s="128"/>
      <c r="F1264" s="173"/>
      <c r="G1264" s="231"/>
      <c r="H1264" s="179"/>
      <c r="I1264" s="335"/>
      <c r="J1264" s="127"/>
    </row>
    <row r="1265" spans="1:10" x14ac:dyDescent="0.2">
      <c r="A1265" s="127"/>
      <c r="B1265" s="127"/>
      <c r="C1265" s="127"/>
      <c r="D1265" s="127"/>
      <c r="E1265" s="128"/>
      <c r="F1265" s="173"/>
      <c r="G1265" s="231"/>
      <c r="H1265" s="179"/>
      <c r="I1265" s="335"/>
      <c r="J1265" s="127"/>
    </row>
    <row r="1266" spans="1:10" x14ac:dyDescent="0.2">
      <c r="A1266" s="127"/>
      <c r="B1266" s="127"/>
      <c r="C1266" s="127"/>
      <c r="D1266" s="127"/>
      <c r="E1266" s="128"/>
      <c r="F1266" s="173"/>
      <c r="G1266" s="231"/>
      <c r="H1266" s="179"/>
      <c r="I1266" s="335"/>
      <c r="J1266" s="127"/>
    </row>
    <row r="1267" spans="1:10" x14ac:dyDescent="0.2">
      <c r="A1267" s="127"/>
      <c r="B1267" s="127"/>
      <c r="C1267" s="127"/>
      <c r="D1267" s="127"/>
      <c r="E1267" s="128"/>
      <c r="F1267" s="173"/>
      <c r="G1267" s="231"/>
      <c r="H1267" s="179"/>
      <c r="I1267" s="335"/>
      <c r="J1267" s="127"/>
    </row>
    <row r="1268" spans="1:10" x14ac:dyDescent="0.2">
      <c r="A1268" s="127"/>
      <c r="B1268" s="127"/>
      <c r="C1268" s="127"/>
      <c r="D1268" s="127"/>
      <c r="E1268" s="128"/>
      <c r="F1268" s="173"/>
      <c r="G1268" s="231"/>
      <c r="H1268" s="179"/>
      <c r="I1268" s="335"/>
      <c r="J1268" s="127"/>
    </row>
    <row r="1269" spans="1:10" x14ac:dyDescent="0.2">
      <c r="A1269" s="127"/>
      <c r="B1269" s="127"/>
      <c r="C1269" s="127"/>
      <c r="D1269" s="127"/>
      <c r="E1269" s="128"/>
      <c r="F1269" s="173"/>
      <c r="G1269" s="231"/>
      <c r="H1269" s="179"/>
      <c r="I1269" s="335"/>
      <c r="J1269" s="127"/>
    </row>
    <row r="1270" spans="1:10" x14ac:dyDescent="0.2">
      <c r="A1270" s="127"/>
      <c r="B1270" s="127"/>
      <c r="C1270" s="127"/>
      <c r="D1270" s="127"/>
      <c r="E1270" s="128"/>
      <c r="F1270" s="173"/>
      <c r="G1270" s="231"/>
      <c r="H1270" s="179"/>
      <c r="I1270" s="335"/>
      <c r="J1270" s="127"/>
    </row>
    <row r="1271" spans="1:10" x14ac:dyDescent="0.2">
      <c r="A1271" s="127"/>
      <c r="B1271" s="127"/>
      <c r="C1271" s="127"/>
      <c r="D1271" s="127"/>
      <c r="E1271" s="128"/>
      <c r="F1271" s="173"/>
      <c r="G1271" s="231"/>
      <c r="H1271" s="179"/>
      <c r="I1271" s="335"/>
      <c r="J1271" s="127"/>
    </row>
    <row r="1272" spans="1:10" x14ac:dyDescent="0.2">
      <c r="A1272" s="127"/>
      <c r="B1272" s="127"/>
      <c r="C1272" s="127"/>
      <c r="D1272" s="127"/>
      <c r="E1272" s="128"/>
      <c r="F1272" s="173"/>
      <c r="G1272" s="231"/>
      <c r="H1272" s="179"/>
      <c r="I1272" s="335"/>
      <c r="J1272" s="127"/>
    </row>
    <row r="1273" spans="1:10" x14ac:dyDescent="0.2">
      <c r="A1273" s="127"/>
      <c r="B1273" s="127"/>
      <c r="C1273" s="127"/>
      <c r="D1273" s="127"/>
      <c r="E1273" s="128"/>
      <c r="F1273" s="173"/>
      <c r="G1273" s="231"/>
      <c r="H1273" s="179"/>
      <c r="I1273" s="335"/>
      <c r="J1273" s="127"/>
    </row>
    <row r="1274" spans="1:10" x14ac:dyDescent="0.2">
      <c r="A1274" s="127"/>
      <c r="B1274" s="127"/>
      <c r="C1274" s="127"/>
      <c r="D1274" s="127"/>
      <c r="E1274" s="128"/>
      <c r="F1274" s="173"/>
      <c r="G1274" s="231"/>
      <c r="H1274" s="179"/>
      <c r="I1274" s="335"/>
      <c r="J1274" s="127"/>
    </row>
    <row r="1275" spans="1:10" x14ac:dyDescent="0.2">
      <c r="A1275" s="127"/>
      <c r="B1275" s="127"/>
      <c r="C1275" s="127"/>
      <c r="D1275" s="127"/>
      <c r="E1275" s="128"/>
      <c r="F1275" s="173"/>
      <c r="G1275" s="231"/>
      <c r="H1275" s="179"/>
      <c r="I1275" s="335"/>
      <c r="J1275" s="127"/>
    </row>
    <row r="1276" spans="1:10" x14ac:dyDescent="0.2">
      <c r="A1276" s="127"/>
      <c r="B1276" s="127"/>
      <c r="C1276" s="127"/>
      <c r="D1276" s="127"/>
      <c r="E1276" s="128"/>
      <c r="F1276" s="173"/>
      <c r="G1276" s="231"/>
      <c r="H1276" s="179"/>
      <c r="I1276" s="335"/>
      <c r="J1276" s="127"/>
    </row>
    <row r="1277" spans="1:10" x14ac:dyDescent="0.2">
      <c r="A1277" s="127"/>
      <c r="B1277" s="127"/>
      <c r="C1277" s="127"/>
      <c r="D1277" s="127"/>
      <c r="E1277" s="128"/>
      <c r="F1277" s="173"/>
      <c r="G1277" s="231"/>
      <c r="H1277" s="179"/>
      <c r="I1277" s="335"/>
      <c r="J1277" s="127"/>
    </row>
    <row r="1278" spans="1:10" x14ac:dyDescent="0.2">
      <c r="A1278" s="127"/>
      <c r="B1278" s="127"/>
      <c r="C1278" s="127"/>
      <c r="D1278" s="127"/>
      <c r="E1278" s="128"/>
      <c r="F1278" s="173"/>
      <c r="G1278" s="231"/>
      <c r="H1278" s="179"/>
      <c r="I1278" s="335"/>
      <c r="J1278" s="127"/>
    </row>
    <row r="1279" spans="1:10" x14ac:dyDescent="0.2">
      <c r="A1279" s="127"/>
      <c r="B1279" s="127"/>
      <c r="C1279" s="127"/>
      <c r="D1279" s="127"/>
      <c r="E1279" s="128"/>
      <c r="F1279" s="173"/>
      <c r="G1279" s="231"/>
      <c r="H1279" s="179"/>
      <c r="I1279" s="335"/>
      <c r="J1279" s="127"/>
    </row>
    <row r="1280" spans="1:10" x14ac:dyDescent="0.2">
      <c r="A1280" s="127"/>
      <c r="B1280" s="127"/>
      <c r="C1280" s="127"/>
      <c r="D1280" s="127"/>
      <c r="E1280" s="128"/>
      <c r="F1280" s="173"/>
      <c r="G1280" s="231"/>
      <c r="H1280" s="179"/>
      <c r="I1280" s="335"/>
      <c r="J1280" s="127"/>
    </row>
    <row r="1281" spans="1:10" x14ac:dyDescent="0.2">
      <c r="A1281" s="127"/>
      <c r="B1281" s="127"/>
      <c r="C1281" s="127"/>
      <c r="D1281" s="127"/>
      <c r="E1281" s="128"/>
      <c r="F1281" s="173"/>
      <c r="G1281" s="231"/>
      <c r="H1281" s="179"/>
      <c r="I1281" s="335"/>
      <c r="J1281" s="127"/>
    </row>
    <row r="1282" spans="1:10" x14ac:dyDescent="0.2">
      <c r="A1282" s="127"/>
      <c r="B1282" s="127"/>
      <c r="C1282" s="127"/>
      <c r="D1282" s="127"/>
      <c r="E1282" s="128"/>
      <c r="F1282" s="173"/>
      <c r="G1282" s="231"/>
      <c r="H1282" s="179"/>
      <c r="I1282" s="335"/>
      <c r="J1282" s="127"/>
    </row>
    <row r="1283" spans="1:10" x14ac:dyDescent="0.2">
      <c r="A1283" s="127"/>
      <c r="B1283" s="127"/>
      <c r="C1283" s="127"/>
      <c r="D1283" s="127"/>
      <c r="E1283" s="128"/>
      <c r="F1283" s="173"/>
      <c r="G1283" s="231"/>
      <c r="H1283" s="179"/>
      <c r="I1283" s="335"/>
      <c r="J1283" s="127"/>
    </row>
    <row r="1284" spans="1:10" x14ac:dyDescent="0.2">
      <c r="A1284" s="127"/>
      <c r="B1284" s="127"/>
      <c r="C1284" s="127"/>
      <c r="D1284" s="127"/>
      <c r="E1284" s="128"/>
      <c r="F1284" s="173"/>
      <c r="G1284" s="231"/>
      <c r="H1284" s="179"/>
      <c r="I1284" s="335"/>
      <c r="J1284" s="127"/>
    </row>
    <row r="1285" spans="1:10" x14ac:dyDescent="0.2">
      <c r="A1285" s="127"/>
      <c r="B1285" s="127"/>
      <c r="C1285" s="127"/>
      <c r="D1285" s="127"/>
      <c r="E1285" s="128"/>
      <c r="F1285" s="173"/>
      <c r="G1285" s="231"/>
      <c r="H1285" s="179"/>
      <c r="I1285" s="335"/>
      <c r="J1285" s="127"/>
    </row>
    <row r="1286" spans="1:10" x14ac:dyDescent="0.2">
      <c r="A1286" s="127"/>
      <c r="B1286" s="127"/>
      <c r="C1286" s="127"/>
      <c r="D1286" s="127"/>
      <c r="E1286" s="128"/>
      <c r="F1286" s="173"/>
      <c r="G1286" s="231"/>
      <c r="H1286" s="179"/>
      <c r="I1286" s="335"/>
      <c r="J1286" s="127"/>
    </row>
    <row r="1287" spans="1:10" x14ac:dyDescent="0.2">
      <c r="A1287" s="127"/>
      <c r="B1287" s="127"/>
      <c r="C1287" s="127"/>
      <c r="D1287" s="127"/>
      <c r="E1287" s="128"/>
      <c r="F1287" s="173"/>
      <c r="G1287" s="231"/>
      <c r="H1287" s="179"/>
      <c r="I1287" s="335"/>
      <c r="J1287" s="127"/>
    </row>
    <row r="1288" spans="1:10" x14ac:dyDescent="0.2">
      <c r="A1288" s="127"/>
      <c r="B1288" s="127"/>
      <c r="C1288" s="127"/>
      <c r="D1288" s="127"/>
      <c r="E1288" s="128"/>
      <c r="F1288" s="173"/>
      <c r="G1288" s="231"/>
      <c r="H1288" s="179"/>
      <c r="I1288" s="335"/>
      <c r="J1288" s="127"/>
    </row>
    <row r="1289" spans="1:10" x14ac:dyDescent="0.2">
      <c r="A1289" s="127"/>
      <c r="B1289" s="127"/>
      <c r="C1289" s="127"/>
      <c r="D1289" s="127"/>
      <c r="E1289" s="128"/>
      <c r="F1289" s="173"/>
      <c r="G1289" s="231"/>
      <c r="H1289" s="179"/>
      <c r="I1289" s="335"/>
      <c r="J1289" s="127"/>
    </row>
    <row r="1290" spans="1:10" x14ac:dyDescent="0.2">
      <c r="A1290" s="127"/>
      <c r="B1290" s="127"/>
      <c r="C1290" s="127"/>
      <c r="D1290" s="127"/>
      <c r="E1290" s="128"/>
      <c r="F1290" s="173"/>
      <c r="G1290" s="231"/>
      <c r="H1290" s="179"/>
      <c r="I1290" s="335"/>
      <c r="J1290" s="127"/>
    </row>
    <row r="1291" spans="1:10" x14ac:dyDescent="0.2">
      <c r="A1291" s="127"/>
      <c r="B1291" s="127"/>
      <c r="C1291" s="127"/>
      <c r="D1291" s="127"/>
      <c r="E1291" s="128"/>
      <c r="F1291" s="173"/>
      <c r="G1291" s="231"/>
      <c r="H1291" s="179"/>
      <c r="I1291" s="335"/>
      <c r="J1291" s="127"/>
    </row>
    <row r="1292" spans="1:10" x14ac:dyDescent="0.2">
      <c r="A1292" s="127"/>
      <c r="B1292" s="127"/>
      <c r="C1292" s="127"/>
      <c r="D1292" s="127"/>
      <c r="E1292" s="128"/>
      <c r="F1292" s="173"/>
      <c r="G1292" s="231"/>
      <c r="H1292" s="179"/>
      <c r="I1292" s="335"/>
      <c r="J1292" s="127"/>
    </row>
    <row r="1293" spans="1:10" x14ac:dyDescent="0.2">
      <c r="A1293" s="127"/>
      <c r="B1293" s="127"/>
      <c r="C1293" s="127"/>
      <c r="D1293" s="127"/>
      <c r="E1293" s="128"/>
      <c r="F1293" s="173"/>
      <c r="G1293" s="231"/>
      <c r="H1293" s="179"/>
      <c r="I1293" s="335"/>
      <c r="J1293" s="127"/>
    </row>
    <row r="1294" spans="1:10" x14ac:dyDescent="0.2">
      <c r="A1294" s="127"/>
      <c r="B1294" s="127"/>
      <c r="C1294" s="127"/>
      <c r="D1294" s="127"/>
      <c r="E1294" s="128"/>
      <c r="F1294" s="173"/>
      <c r="G1294" s="231"/>
      <c r="H1294" s="179"/>
      <c r="I1294" s="335"/>
      <c r="J1294" s="127"/>
    </row>
    <row r="1295" spans="1:10" x14ac:dyDescent="0.2">
      <c r="A1295" s="127"/>
      <c r="B1295" s="127"/>
      <c r="C1295" s="127"/>
      <c r="D1295" s="127"/>
      <c r="E1295" s="128"/>
      <c r="F1295" s="173"/>
      <c r="G1295" s="231"/>
      <c r="H1295" s="179"/>
      <c r="I1295" s="335"/>
      <c r="J1295" s="127"/>
    </row>
    <row r="1296" spans="1:10" x14ac:dyDescent="0.2">
      <c r="A1296" s="127"/>
      <c r="B1296" s="127"/>
      <c r="C1296" s="127"/>
      <c r="D1296" s="127"/>
      <c r="E1296" s="128"/>
      <c r="F1296" s="173"/>
      <c r="G1296" s="231"/>
      <c r="H1296" s="179"/>
      <c r="I1296" s="335"/>
      <c r="J1296" s="127"/>
    </row>
    <row r="1297" spans="1:10" x14ac:dyDescent="0.2">
      <c r="A1297" s="127"/>
      <c r="B1297" s="127"/>
      <c r="C1297" s="127"/>
      <c r="D1297" s="127"/>
      <c r="E1297" s="128"/>
      <c r="F1297" s="173"/>
      <c r="G1297" s="231"/>
      <c r="H1297" s="179"/>
      <c r="I1297" s="335"/>
      <c r="J1297" s="127"/>
    </row>
    <row r="1298" spans="1:10" x14ac:dyDescent="0.2">
      <c r="A1298" s="127"/>
      <c r="B1298" s="127"/>
      <c r="C1298" s="127"/>
      <c r="D1298" s="127"/>
      <c r="E1298" s="128"/>
      <c r="F1298" s="173"/>
      <c r="G1298" s="231"/>
      <c r="H1298" s="179"/>
      <c r="I1298" s="335"/>
      <c r="J1298" s="127"/>
    </row>
    <row r="1299" spans="1:10" x14ac:dyDescent="0.2">
      <c r="A1299" s="127"/>
      <c r="B1299" s="127"/>
      <c r="C1299" s="127"/>
      <c r="D1299" s="127"/>
      <c r="E1299" s="128"/>
      <c r="F1299" s="173"/>
      <c r="G1299" s="231"/>
      <c r="H1299" s="179"/>
      <c r="I1299" s="335"/>
      <c r="J1299" s="127"/>
    </row>
    <row r="1300" spans="1:10" x14ac:dyDescent="0.2">
      <c r="A1300" s="127"/>
      <c r="B1300" s="127"/>
      <c r="C1300" s="127"/>
      <c r="D1300" s="127"/>
      <c r="E1300" s="128"/>
      <c r="F1300" s="173"/>
      <c r="G1300" s="231"/>
      <c r="H1300" s="179"/>
      <c r="I1300" s="335"/>
      <c r="J1300" s="127"/>
    </row>
    <row r="1301" spans="1:10" x14ac:dyDescent="0.2">
      <c r="A1301" s="127"/>
      <c r="B1301" s="127"/>
      <c r="C1301" s="127"/>
      <c r="D1301" s="127"/>
      <c r="E1301" s="128"/>
      <c r="F1301" s="173"/>
      <c r="G1301" s="231"/>
      <c r="H1301" s="179"/>
      <c r="I1301" s="335"/>
      <c r="J1301" s="127"/>
    </row>
    <row r="1302" spans="1:10" x14ac:dyDescent="0.2">
      <c r="A1302" s="127"/>
      <c r="B1302" s="127"/>
      <c r="C1302" s="127"/>
      <c r="D1302" s="127"/>
      <c r="E1302" s="128"/>
      <c r="F1302" s="173"/>
      <c r="G1302" s="231"/>
      <c r="H1302" s="179"/>
      <c r="I1302" s="335"/>
      <c r="J1302" s="127"/>
    </row>
    <row r="1303" spans="1:10" x14ac:dyDescent="0.2">
      <c r="A1303" s="127"/>
      <c r="B1303" s="127"/>
      <c r="C1303" s="127"/>
      <c r="D1303" s="127"/>
      <c r="E1303" s="128"/>
      <c r="F1303" s="173"/>
      <c r="G1303" s="231"/>
      <c r="H1303" s="179"/>
      <c r="I1303" s="335"/>
      <c r="J1303" s="127"/>
    </row>
    <row r="1304" spans="1:10" x14ac:dyDescent="0.2">
      <c r="A1304" s="127"/>
      <c r="B1304" s="127"/>
      <c r="C1304" s="127"/>
      <c r="D1304" s="127"/>
      <c r="E1304" s="128"/>
      <c r="F1304" s="173"/>
      <c r="G1304" s="231"/>
      <c r="H1304" s="179"/>
      <c r="I1304" s="335"/>
      <c r="J1304" s="127"/>
    </row>
    <row r="1305" spans="1:10" x14ac:dyDescent="0.2">
      <c r="A1305" s="127"/>
      <c r="B1305" s="127"/>
      <c r="C1305" s="127"/>
      <c r="D1305" s="127"/>
      <c r="E1305" s="128"/>
      <c r="F1305" s="173"/>
      <c r="G1305" s="231"/>
      <c r="H1305" s="179"/>
      <c r="I1305" s="335"/>
      <c r="J1305" s="127"/>
    </row>
    <row r="1306" spans="1:10" x14ac:dyDescent="0.2">
      <c r="A1306" s="127"/>
      <c r="B1306" s="127"/>
      <c r="C1306" s="127"/>
      <c r="D1306" s="127"/>
      <c r="E1306" s="128"/>
      <c r="F1306" s="173"/>
      <c r="G1306" s="231"/>
      <c r="H1306" s="179"/>
      <c r="I1306" s="335"/>
      <c r="J1306" s="127"/>
    </row>
    <row r="1307" spans="1:10" x14ac:dyDescent="0.2">
      <c r="A1307" s="127"/>
      <c r="B1307" s="127"/>
      <c r="C1307" s="127"/>
      <c r="D1307" s="127"/>
      <c r="E1307" s="128"/>
      <c r="F1307" s="173"/>
      <c r="G1307" s="231"/>
      <c r="H1307" s="179"/>
      <c r="I1307" s="335"/>
      <c r="J1307" s="127"/>
    </row>
    <row r="1308" spans="1:10" x14ac:dyDescent="0.2">
      <c r="A1308" s="127"/>
      <c r="B1308" s="127"/>
      <c r="C1308" s="127"/>
      <c r="D1308" s="127"/>
      <c r="E1308" s="128"/>
      <c r="F1308" s="173"/>
      <c r="G1308" s="231"/>
      <c r="H1308" s="179"/>
      <c r="I1308" s="335"/>
      <c r="J1308" s="127"/>
    </row>
    <row r="1309" spans="1:10" x14ac:dyDescent="0.2">
      <c r="A1309" s="127"/>
      <c r="B1309" s="127"/>
      <c r="C1309" s="127"/>
      <c r="D1309" s="127"/>
      <c r="E1309" s="128"/>
      <c r="F1309" s="173"/>
      <c r="G1309" s="231"/>
      <c r="H1309" s="179"/>
      <c r="I1309" s="335"/>
      <c r="J1309" s="127"/>
    </row>
    <row r="1310" spans="1:10" x14ac:dyDescent="0.2">
      <c r="A1310" s="127"/>
      <c r="B1310" s="127"/>
      <c r="C1310" s="127"/>
      <c r="D1310" s="127"/>
      <c r="E1310" s="128"/>
      <c r="F1310" s="173"/>
      <c r="G1310" s="231"/>
      <c r="H1310" s="179"/>
      <c r="I1310" s="335"/>
      <c r="J1310" s="127"/>
    </row>
    <row r="1311" spans="1:10" x14ac:dyDescent="0.2">
      <c r="A1311" s="127"/>
      <c r="B1311" s="127"/>
      <c r="C1311" s="127"/>
      <c r="D1311" s="127"/>
      <c r="E1311" s="128"/>
      <c r="F1311" s="173"/>
      <c r="G1311" s="231"/>
      <c r="H1311" s="179"/>
      <c r="I1311" s="335"/>
      <c r="J1311" s="127"/>
    </row>
    <row r="1312" spans="1:10" x14ac:dyDescent="0.2">
      <c r="A1312" s="127"/>
      <c r="B1312" s="127"/>
      <c r="C1312" s="127"/>
      <c r="D1312" s="127"/>
      <c r="E1312" s="128"/>
      <c r="F1312" s="173"/>
      <c r="G1312" s="231"/>
      <c r="H1312" s="179"/>
      <c r="I1312" s="335"/>
      <c r="J1312" s="127"/>
    </row>
    <row r="1313" spans="1:10" x14ac:dyDescent="0.2">
      <c r="A1313" s="127"/>
      <c r="B1313" s="127"/>
      <c r="C1313" s="127"/>
      <c r="D1313" s="127"/>
      <c r="E1313" s="128"/>
      <c r="F1313" s="173"/>
      <c r="G1313" s="231"/>
      <c r="H1313" s="179"/>
      <c r="I1313" s="335"/>
      <c r="J1313" s="127"/>
    </row>
    <row r="1314" spans="1:10" x14ac:dyDescent="0.2">
      <c r="A1314" s="127"/>
      <c r="B1314" s="127"/>
      <c r="C1314" s="127"/>
      <c r="D1314" s="127"/>
      <c r="E1314" s="128"/>
      <c r="F1314" s="173"/>
      <c r="G1314" s="231"/>
      <c r="H1314" s="179"/>
      <c r="I1314" s="335"/>
      <c r="J1314" s="127"/>
    </row>
    <row r="1315" spans="1:10" x14ac:dyDescent="0.2">
      <c r="A1315" s="127"/>
      <c r="B1315" s="127"/>
      <c r="C1315" s="127"/>
      <c r="D1315" s="127"/>
      <c r="E1315" s="128"/>
      <c r="F1315" s="173"/>
      <c r="G1315" s="231"/>
      <c r="H1315" s="179"/>
      <c r="I1315" s="335"/>
      <c r="J1315" s="127"/>
    </row>
    <row r="1316" spans="1:10" x14ac:dyDescent="0.2">
      <c r="A1316" s="127"/>
      <c r="B1316" s="127"/>
      <c r="C1316" s="127"/>
      <c r="D1316" s="127"/>
      <c r="E1316" s="128"/>
      <c r="F1316" s="173"/>
      <c r="G1316" s="231"/>
      <c r="H1316" s="179"/>
      <c r="I1316" s="335"/>
      <c r="J1316" s="127"/>
    </row>
    <row r="1317" spans="1:10" x14ac:dyDescent="0.2">
      <c r="A1317" s="127"/>
      <c r="B1317" s="127"/>
      <c r="C1317" s="127"/>
      <c r="D1317" s="127"/>
      <c r="E1317" s="128"/>
      <c r="F1317" s="173"/>
      <c r="G1317" s="231"/>
      <c r="H1317" s="179"/>
      <c r="I1317" s="335"/>
      <c r="J1317" s="127"/>
    </row>
    <row r="1318" spans="1:10" x14ac:dyDescent="0.2">
      <c r="A1318" s="127"/>
      <c r="B1318" s="127"/>
      <c r="C1318" s="127"/>
      <c r="D1318" s="127"/>
      <c r="E1318" s="128"/>
      <c r="F1318" s="173"/>
      <c r="G1318" s="231"/>
      <c r="H1318" s="179"/>
      <c r="I1318" s="335"/>
      <c r="J1318" s="127"/>
    </row>
    <row r="1319" spans="1:10" x14ac:dyDescent="0.2">
      <c r="A1319" s="127"/>
      <c r="B1319" s="127"/>
      <c r="C1319" s="127"/>
      <c r="D1319" s="127"/>
      <c r="E1319" s="128"/>
      <c r="F1319" s="173"/>
      <c r="G1319" s="231"/>
      <c r="H1319" s="179"/>
      <c r="I1319" s="335"/>
      <c r="J1319" s="127"/>
    </row>
    <row r="1320" spans="1:10" x14ac:dyDescent="0.2">
      <c r="A1320" s="127"/>
      <c r="B1320" s="127"/>
      <c r="C1320" s="127"/>
      <c r="D1320" s="127"/>
      <c r="E1320" s="128"/>
      <c r="F1320" s="173"/>
      <c r="G1320" s="231"/>
      <c r="H1320" s="179"/>
      <c r="I1320" s="335"/>
      <c r="J1320" s="127"/>
    </row>
    <row r="1321" spans="1:10" x14ac:dyDescent="0.2">
      <c r="A1321" s="127"/>
      <c r="B1321" s="127"/>
      <c r="C1321" s="127"/>
      <c r="D1321" s="127"/>
      <c r="E1321" s="128"/>
      <c r="F1321" s="173"/>
      <c r="G1321" s="231"/>
      <c r="H1321" s="179"/>
      <c r="I1321" s="335"/>
      <c r="J1321" s="127"/>
    </row>
    <row r="1322" spans="1:10" x14ac:dyDescent="0.2">
      <c r="A1322" s="127"/>
      <c r="B1322" s="127"/>
      <c r="C1322" s="127"/>
      <c r="D1322" s="127"/>
      <c r="E1322" s="128"/>
      <c r="F1322" s="173"/>
      <c r="G1322" s="231"/>
      <c r="H1322" s="179"/>
      <c r="I1322" s="335"/>
      <c r="J1322" s="127"/>
    </row>
    <row r="1323" spans="1:10" x14ac:dyDescent="0.2">
      <c r="A1323" s="127"/>
      <c r="B1323" s="127"/>
      <c r="C1323" s="127"/>
      <c r="D1323" s="127"/>
      <c r="E1323" s="128"/>
      <c r="F1323" s="173"/>
      <c r="G1323" s="231"/>
      <c r="H1323" s="179"/>
      <c r="I1323" s="335"/>
      <c r="J1323" s="127"/>
    </row>
    <row r="1324" spans="1:10" x14ac:dyDescent="0.2">
      <c r="A1324" s="127"/>
      <c r="B1324" s="127"/>
      <c r="C1324" s="127"/>
      <c r="D1324" s="127"/>
      <c r="E1324" s="128"/>
      <c r="F1324" s="173"/>
      <c r="G1324" s="231"/>
      <c r="H1324" s="179"/>
      <c r="I1324" s="335"/>
      <c r="J1324" s="127"/>
    </row>
    <row r="1325" spans="1:10" x14ac:dyDescent="0.2">
      <c r="A1325" s="127"/>
      <c r="B1325" s="127"/>
      <c r="C1325" s="127"/>
      <c r="D1325" s="127"/>
      <c r="E1325" s="128"/>
      <c r="F1325" s="173"/>
      <c r="G1325" s="231"/>
      <c r="H1325" s="179"/>
      <c r="I1325" s="335"/>
      <c r="J1325" s="127"/>
    </row>
    <row r="1326" spans="1:10" x14ac:dyDescent="0.2">
      <c r="A1326" s="127"/>
      <c r="B1326" s="127"/>
      <c r="C1326" s="127"/>
      <c r="D1326" s="127"/>
      <c r="E1326" s="128"/>
      <c r="F1326" s="173"/>
      <c r="G1326" s="231"/>
      <c r="H1326" s="179"/>
      <c r="I1326" s="335"/>
      <c r="J1326" s="127"/>
    </row>
    <row r="1327" spans="1:10" x14ac:dyDescent="0.2">
      <c r="A1327" s="127"/>
      <c r="B1327" s="127"/>
      <c r="C1327" s="127"/>
      <c r="D1327" s="127"/>
      <c r="E1327" s="128"/>
      <c r="F1327" s="173"/>
      <c r="G1327" s="231"/>
      <c r="H1327" s="179"/>
      <c r="I1327" s="335"/>
      <c r="J1327" s="127"/>
    </row>
    <row r="1328" spans="1:10" x14ac:dyDescent="0.2">
      <c r="A1328" s="127"/>
      <c r="B1328" s="127"/>
      <c r="C1328" s="127"/>
      <c r="D1328" s="127"/>
      <c r="E1328" s="128"/>
      <c r="F1328" s="173"/>
      <c r="G1328" s="231"/>
      <c r="H1328" s="179"/>
      <c r="I1328" s="335"/>
      <c r="J1328" s="127"/>
    </row>
    <row r="1329" spans="1:10" x14ac:dyDescent="0.2">
      <c r="A1329" s="127"/>
      <c r="B1329" s="127"/>
      <c r="C1329" s="127"/>
      <c r="D1329" s="127"/>
      <c r="E1329" s="128"/>
      <c r="F1329" s="173"/>
      <c r="G1329" s="231"/>
      <c r="H1329" s="179"/>
      <c r="I1329" s="335"/>
      <c r="J1329" s="127"/>
    </row>
    <row r="1330" spans="1:10" x14ac:dyDescent="0.2">
      <c r="A1330" s="127"/>
      <c r="B1330" s="127"/>
      <c r="C1330" s="127"/>
      <c r="D1330" s="127"/>
      <c r="E1330" s="128"/>
      <c r="F1330" s="173"/>
      <c r="G1330" s="231"/>
      <c r="H1330" s="179"/>
      <c r="I1330" s="335"/>
      <c r="J1330" s="127"/>
    </row>
    <row r="1331" spans="1:10" x14ac:dyDescent="0.2">
      <c r="A1331" s="127"/>
      <c r="B1331" s="127"/>
      <c r="C1331" s="127"/>
      <c r="D1331" s="127"/>
      <c r="E1331" s="128"/>
      <c r="F1331" s="173"/>
      <c r="G1331" s="231"/>
      <c r="H1331" s="179"/>
      <c r="I1331" s="335"/>
      <c r="J1331" s="127"/>
    </row>
    <row r="1332" spans="1:10" x14ac:dyDescent="0.2">
      <c r="A1332" s="127"/>
      <c r="B1332" s="127"/>
      <c r="C1332" s="127"/>
      <c r="D1332" s="127"/>
      <c r="E1332" s="128"/>
      <c r="F1332" s="173"/>
      <c r="G1332" s="231"/>
      <c r="H1332" s="179"/>
      <c r="I1332" s="335"/>
      <c r="J1332" s="127"/>
    </row>
    <row r="1333" spans="1:10" x14ac:dyDescent="0.2">
      <c r="A1333" s="127"/>
      <c r="B1333" s="127"/>
      <c r="C1333" s="127"/>
      <c r="D1333" s="127"/>
      <c r="E1333" s="128"/>
      <c r="F1333" s="173"/>
      <c r="G1333" s="231"/>
      <c r="H1333" s="179"/>
      <c r="I1333" s="335"/>
      <c r="J1333" s="127"/>
    </row>
    <row r="1334" spans="1:10" x14ac:dyDescent="0.2">
      <c r="A1334" s="127"/>
      <c r="B1334" s="127"/>
      <c r="C1334" s="127"/>
      <c r="D1334" s="127"/>
      <c r="E1334" s="128"/>
      <c r="F1334" s="173"/>
      <c r="G1334" s="231"/>
      <c r="H1334" s="179"/>
      <c r="I1334" s="335"/>
      <c r="J1334" s="127"/>
    </row>
    <row r="1335" spans="1:10" x14ac:dyDescent="0.2">
      <c r="A1335" s="127"/>
      <c r="B1335" s="127"/>
      <c r="C1335" s="127"/>
      <c r="D1335" s="127"/>
      <c r="E1335" s="128"/>
      <c r="F1335" s="173"/>
      <c r="G1335" s="231"/>
      <c r="H1335" s="179"/>
      <c r="I1335" s="335"/>
      <c r="J1335" s="127"/>
    </row>
    <row r="1336" spans="1:10" x14ac:dyDescent="0.2">
      <c r="A1336" s="127"/>
      <c r="B1336" s="127"/>
      <c r="C1336" s="127"/>
      <c r="D1336" s="127"/>
      <c r="E1336" s="128"/>
      <c r="F1336" s="173"/>
      <c r="G1336" s="231"/>
      <c r="H1336" s="179"/>
      <c r="I1336" s="335"/>
      <c r="J1336" s="127"/>
    </row>
    <row r="1337" spans="1:10" x14ac:dyDescent="0.2">
      <c r="A1337" s="127"/>
      <c r="B1337" s="127"/>
      <c r="C1337" s="127"/>
      <c r="D1337" s="127"/>
      <c r="E1337" s="128"/>
      <c r="F1337" s="173"/>
      <c r="G1337" s="231"/>
      <c r="H1337" s="179"/>
      <c r="I1337" s="335"/>
      <c r="J1337" s="127"/>
    </row>
    <row r="1338" spans="1:10" x14ac:dyDescent="0.2">
      <c r="A1338" s="127"/>
      <c r="B1338" s="127"/>
      <c r="C1338" s="127"/>
      <c r="D1338" s="127"/>
      <c r="E1338" s="128"/>
      <c r="F1338" s="173"/>
      <c r="G1338" s="231"/>
      <c r="H1338" s="179"/>
      <c r="I1338" s="335"/>
      <c r="J1338" s="127"/>
    </row>
    <row r="1339" spans="1:10" x14ac:dyDescent="0.2">
      <c r="A1339" s="127"/>
      <c r="B1339" s="127"/>
      <c r="C1339" s="127"/>
      <c r="D1339" s="127"/>
      <c r="E1339" s="128"/>
      <c r="F1339" s="173"/>
      <c r="G1339" s="231"/>
      <c r="H1339" s="179"/>
      <c r="I1339" s="335"/>
      <c r="J1339" s="127"/>
    </row>
    <row r="1340" spans="1:10" x14ac:dyDescent="0.2">
      <c r="A1340" s="127"/>
      <c r="B1340" s="127"/>
      <c r="C1340" s="127"/>
      <c r="D1340" s="127"/>
      <c r="E1340" s="128"/>
      <c r="F1340" s="173"/>
      <c r="G1340" s="231"/>
      <c r="H1340" s="179"/>
      <c r="I1340" s="335"/>
      <c r="J1340" s="127"/>
    </row>
    <row r="1341" spans="1:10" x14ac:dyDescent="0.2">
      <c r="A1341" s="127"/>
      <c r="B1341" s="127"/>
      <c r="C1341" s="127"/>
      <c r="D1341" s="127"/>
      <c r="E1341" s="128"/>
      <c r="F1341" s="173"/>
      <c r="G1341" s="231"/>
      <c r="H1341" s="179"/>
      <c r="I1341" s="335"/>
      <c r="J1341" s="127"/>
    </row>
    <row r="1342" spans="1:10" x14ac:dyDescent="0.2">
      <c r="A1342" s="127"/>
      <c r="B1342" s="127"/>
      <c r="C1342" s="127"/>
      <c r="D1342" s="127"/>
      <c r="E1342" s="128"/>
      <c r="F1342" s="173"/>
      <c r="G1342" s="231"/>
      <c r="H1342" s="179"/>
      <c r="I1342" s="335"/>
      <c r="J1342" s="127"/>
    </row>
    <row r="1343" spans="1:10" x14ac:dyDescent="0.2">
      <c r="A1343" s="127"/>
      <c r="B1343" s="127"/>
      <c r="C1343" s="127"/>
      <c r="D1343" s="127"/>
      <c r="E1343" s="128"/>
      <c r="F1343" s="173"/>
      <c r="G1343" s="231"/>
      <c r="H1343" s="179"/>
      <c r="I1343" s="335"/>
      <c r="J1343" s="127"/>
    </row>
    <row r="1344" spans="1:10" x14ac:dyDescent="0.2">
      <c r="A1344" s="127"/>
      <c r="B1344" s="127"/>
      <c r="C1344" s="127"/>
      <c r="D1344" s="127"/>
      <c r="E1344" s="128"/>
      <c r="F1344" s="173"/>
      <c r="G1344" s="231"/>
      <c r="H1344" s="179"/>
      <c r="I1344" s="335"/>
      <c r="J1344" s="127"/>
    </row>
    <row r="1345" spans="1:10" x14ac:dyDescent="0.2">
      <c r="A1345" s="127"/>
      <c r="B1345" s="127"/>
      <c r="C1345" s="127"/>
      <c r="D1345" s="127"/>
      <c r="E1345" s="128"/>
      <c r="F1345" s="173"/>
      <c r="G1345" s="231"/>
      <c r="H1345" s="179"/>
      <c r="I1345" s="335"/>
      <c r="J1345" s="127"/>
    </row>
    <row r="1346" spans="1:10" x14ac:dyDescent="0.2">
      <c r="A1346" s="127"/>
      <c r="B1346" s="127"/>
      <c r="C1346" s="127"/>
      <c r="D1346" s="127"/>
      <c r="E1346" s="128"/>
      <c r="F1346" s="173"/>
      <c r="G1346" s="231"/>
      <c r="H1346" s="179"/>
      <c r="I1346" s="335"/>
      <c r="J1346" s="127"/>
    </row>
    <row r="1347" spans="1:10" x14ac:dyDescent="0.2">
      <c r="A1347" s="127"/>
      <c r="B1347" s="127"/>
      <c r="C1347" s="127"/>
      <c r="D1347" s="127"/>
      <c r="E1347" s="128"/>
      <c r="F1347" s="173"/>
      <c r="G1347" s="231"/>
      <c r="H1347" s="179"/>
      <c r="I1347" s="335"/>
      <c r="J1347" s="127"/>
    </row>
    <row r="1348" spans="1:10" x14ac:dyDescent="0.2">
      <c r="F1348" s="62"/>
    </row>
  </sheetData>
  <sortState ref="A2:Q1763">
    <sortCondition ref="B2:B17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M13"/>
  <sheetViews>
    <sheetView workbookViewId="0">
      <selection activeCell="I2" sqref="I2"/>
    </sheetView>
  </sheetViews>
  <sheetFormatPr defaultRowHeight="12.75" x14ac:dyDescent="0.2"/>
  <cols>
    <col min="1" max="1" width="7.5703125" customWidth="1"/>
    <col min="2" max="2" width="27.5703125" hidden="1" customWidth="1"/>
    <col min="3" max="3" width="5.7109375" customWidth="1"/>
    <col min="4" max="4" width="17.5703125" customWidth="1"/>
    <col min="5" max="5" width="17.42578125" customWidth="1"/>
    <col min="6" max="6" width="11.5703125" style="99" customWidth="1"/>
    <col min="7" max="7" width="16" customWidth="1"/>
    <col min="8" max="8" width="11.140625" style="99" customWidth="1"/>
    <col min="9" max="9" width="14.7109375" style="99" customWidth="1"/>
    <col min="10" max="10" width="12.85546875" customWidth="1"/>
    <col min="11" max="11" width="22.7109375" customWidth="1"/>
    <col min="12" max="12" width="14.140625" customWidth="1"/>
  </cols>
  <sheetData>
    <row r="1" spans="1:13" x14ac:dyDescent="0.2">
      <c r="A1" s="303" t="s">
        <v>302</v>
      </c>
      <c r="B1" s="303" t="s">
        <v>0</v>
      </c>
      <c r="C1" s="303" t="s">
        <v>303</v>
      </c>
      <c r="D1" s="303" t="s">
        <v>1</v>
      </c>
      <c r="E1" s="303" t="s">
        <v>31</v>
      </c>
      <c r="F1" s="303" t="s">
        <v>32</v>
      </c>
      <c r="G1" s="303" t="s">
        <v>40</v>
      </c>
      <c r="H1" s="303" t="s">
        <v>33</v>
      </c>
      <c r="I1" s="300" t="s">
        <v>2</v>
      </c>
      <c r="J1" s="303" t="s">
        <v>36</v>
      </c>
      <c r="K1" s="303" t="s">
        <v>3</v>
      </c>
      <c r="L1" s="303" t="s">
        <v>34</v>
      </c>
      <c r="M1" s="303" t="s">
        <v>35</v>
      </c>
    </row>
    <row r="2" spans="1:13" x14ac:dyDescent="0.2">
      <c r="A2" s="244"/>
      <c r="B2" s="244"/>
      <c r="C2" s="244"/>
      <c r="D2" s="244"/>
      <c r="E2" s="244"/>
      <c r="F2" s="244"/>
      <c r="G2" s="245"/>
      <c r="H2" s="244"/>
      <c r="I2" s="302"/>
      <c r="J2" s="244"/>
      <c r="K2" s="244"/>
    </row>
    <row r="3" spans="1:13" x14ac:dyDescent="0.2">
      <c r="A3" s="125"/>
      <c r="B3" s="125"/>
      <c r="C3" s="125"/>
      <c r="D3" s="125"/>
      <c r="E3" s="126"/>
      <c r="F3" s="113"/>
      <c r="G3" s="125"/>
      <c r="H3" s="179"/>
      <c r="I3" s="301"/>
      <c r="J3" s="125"/>
    </row>
    <row r="4" spans="1:13" x14ac:dyDescent="0.2">
      <c r="A4" s="125"/>
      <c r="B4" s="125"/>
      <c r="C4" s="125"/>
      <c r="D4" s="125"/>
      <c r="E4" s="126"/>
      <c r="F4" s="113"/>
      <c r="G4" s="125"/>
      <c r="H4" s="179"/>
      <c r="I4" s="301"/>
      <c r="J4" s="125"/>
    </row>
    <row r="5" spans="1:13" x14ac:dyDescent="0.2">
      <c r="A5" s="125"/>
      <c r="B5" s="125"/>
      <c r="C5" s="125"/>
      <c r="D5" s="125"/>
      <c r="E5" s="126"/>
      <c r="F5" s="113"/>
      <c r="G5" s="125"/>
      <c r="H5" s="179"/>
      <c r="I5" s="301"/>
      <c r="J5" s="125"/>
    </row>
    <row r="6" spans="1:13" x14ac:dyDescent="0.2">
      <c r="A6" s="125"/>
      <c r="B6" s="125"/>
      <c r="C6" s="125"/>
      <c r="D6" s="125"/>
      <c r="E6" s="126"/>
      <c r="F6" s="113"/>
      <c r="G6" s="125"/>
      <c r="H6" s="179"/>
      <c r="I6" s="301"/>
      <c r="J6" s="125"/>
    </row>
    <row r="7" spans="1:13" x14ac:dyDescent="0.2">
      <c r="A7" s="125"/>
      <c r="B7" s="125"/>
      <c r="C7" s="125"/>
      <c r="D7" s="125"/>
      <c r="E7" s="126"/>
      <c r="F7" s="113"/>
      <c r="G7" s="125"/>
      <c r="H7" s="179"/>
      <c r="I7" s="301"/>
      <c r="J7" s="125"/>
    </row>
    <row r="8" spans="1:13" x14ac:dyDescent="0.2">
      <c r="A8" s="125"/>
      <c r="B8" s="125"/>
      <c r="C8" s="125"/>
      <c r="D8" s="125"/>
      <c r="E8" s="126"/>
      <c r="F8" s="113"/>
      <c r="G8" s="125"/>
      <c r="H8" s="179"/>
      <c r="I8" s="301"/>
      <c r="J8" s="125"/>
    </row>
    <row r="9" spans="1:13" x14ac:dyDescent="0.2">
      <c r="A9" s="125"/>
      <c r="B9" s="125"/>
      <c r="C9" s="125"/>
      <c r="D9" s="125"/>
      <c r="E9" s="126"/>
      <c r="F9" s="113"/>
      <c r="G9" s="125"/>
      <c r="H9" s="179"/>
      <c r="I9" s="301"/>
      <c r="J9" s="125"/>
    </row>
    <row r="10" spans="1:13" x14ac:dyDescent="0.2">
      <c r="A10" s="125"/>
      <c r="B10" s="125"/>
      <c r="C10" s="125"/>
      <c r="D10" s="125"/>
      <c r="E10" s="126"/>
      <c r="F10" s="113"/>
      <c r="G10" s="125"/>
      <c r="H10" s="179"/>
      <c r="I10" s="301"/>
      <c r="J10" s="125"/>
    </row>
    <row r="11" spans="1:13" x14ac:dyDescent="0.2">
      <c r="A11" s="125"/>
      <c r="B11" s="125"/>
      <c r="C11" s="125"/>
      <c r="D11" s="125"/>
      <c r="E11" s="126"/>
      <c r="F11" s="113"/>
      <c r="G11" s="125"/>
      <c r="H11" s="179"/>
      <c r="I11" s="301"/>
      <c r="J11" s="125"/>
    </row>
    <row r="12" spans="1:13" x14ac:dyDescent="0.2">
      <c r="A12" s="125"/>
      <c r="B12" s="125"/>
      <c r="C12" s="125"/>
      <c r="D12" s="125"/>
      <c r="E12" s="126"/>
      <c r="F12" s="113"/>
      <c r="G12" s="125"/>
      <c r="H12" s="179"/>
      <c r="I12" s="301"/>
      <c r="J12" s="125"/>
    </row>
    <row r="13" spans="1:13" x14ac:dyDescent="0.2">
      <c r="F13" s="62"/>
    </row>
  </sheetData>
  <sortState ref="A2:M109">
    <sortCondition ref="B2:B10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M781"/>
  <sheetViews>
    <sheetView workbookViewId="0">
      <selection activeCell="I2" sqref="I2"/>
    </sheetView>
  </sheetViews>
  <sheetFormatPr defaultRowHeight="12.75" x14ac:dyDescent="0.2"/>
  <cols>
    <col min="2" max="2" width="8.140625" customWidth="1"/>
    <col min="3" max="3" width="4.28515625" customWidth="1"/>
    <col min="5" max="5" width="28.85546875" customWidth="1"/>
    <col min="6" max="6" width="13.42578125" style="99" customWidth="1"/>
    <col min="7" max="7" width="12.140625" style="99" customWidth="1"/>
    <col min="8" max="8" width="17.140625" style="99" customWidth="1"/>
    <col min="9" max="9" width="14.5703125" style="314" customWidth="1"/>
    <col min="10" max="10" width="14.140625" customWidth="1"/>
    <col min="11" max="11" width="14.28515625" customWidth="1"/>
    <col min="12" max="12" width="12.140625" customWidth="1"/>
    <col min="13" max="13" width="12" customWidth="1"/>
  </cols>
  <sheetData>
    <row r="1" spans="1:13" x14ac:dyDescent="0.2">
      <c r="A1" s="304" t="s">
        <v>302</v>
      </c>
      <c r="B1" s="304" t="s">
        <v>0</v>
      </c>
      <c r="C1" s="304" t="s">
        <v>303</v>
      </c>
      <c r="D1" s="304" t="s">
        <v>1</v>
      </c>
      <c r="E1" s="304" t="s">
        <v>31</v>
      </c>
      <c r="F1" s="304" t="s">
        <v>32</v>
      </c>
      <c r="G1" s="304" t="s">
        <v>40</v>
      </c>
      <c r="H1" s="304" t="s">
        <v>33</v>
      </c>
      <c r="I1" s="333" t="s">
        <v>2</v>
      </c>
      <c r="J1" s="304" t="s">
        <v>36</v>
      </c>
      <c r="K1" s="304" t="s">
        <v>3</v>
      </c>
      <c r="L1" s="304" t="s">
        <v>34</v>
      </c>
      <c r="M1" s="304" t="s">
        <v>35</v>
      </c>
    </row>
    <row r="2" spans="1:13" x14ac:dyDescent="0.2">
      <c r="A2" s="419"/>
      <c r="B2" s="419"/>
      <c r="C2" s="419"/>
      <c r="D2" s="419"/>
      <c r="E2" s="419"/>
      <c r="F2" s="419"/>
      <c r="G2" s="419"/>
      <c r="H2" s="420"/>
      <c r="I2" s="112">
        <v>0</v>
      </c>
      <c r="J2" s="419"/>
      <c r="K2" s="419"/>
      <c r="L2" s="420"/>
      <c r="M2" s="419"/>
    </row>
    <row r="3" spans="1:13" x14ac:dyDescent="0.2">
      <c r="A3" s="419"/>
      <c r="B3" s="419"/>
      <c r="C3" s="419"/>
      <c r="D3" s="419"/>
      <c r="E3" s="419"/>
      <c r="F3" s="419"/>
      <c r="G3" s="419"/>
      <c r="H3" s="420"/>
      <c r="I3" s="421"/>
      <c r="J3" s="419"/>
      <c r="K3" s="419"/>
      <c r="L3" s="420"/>
      <c r="M3" s="419"/>
    </row>
    <row r="4" spans="1:13" x14ac:dyDescent="0.2">
      <c r="A4" s="419"/>
      <c r="B4" s="419"/>
      <c r="C4" s="419"/>
      <c r="D4" s="419"/>
      <c r="E4" s="419"/>
      <c r="F4" s="419"/>
      <c r="G4" s="419"/>
      <c r="H4" s="420"/>
      <c r="I4" s="421"/>
      <c r="J4" s="419"/>
      <c r="K4" s="419"/>
      <c r="L4" s="420"/>
      <c r="M4" s="419"/>
    </row>
    <row r="5" spans="1:13" x14ac:dyDescent="0.2">
      <c r="A5" s="148"/>
      <c r="B5" s="148"/>
      <c r="C5" s="148"/>
      <c r="D5" s="148"/>
      <c r="E5" s="149"/>
      <c r="F5" s="173"/>
      <c r="G5" s="263"/>
      <c r="H5" s="179"/>
      <c r="I5" s="335"/>
      <c r="J5" s="148"/>
    </row>
    <row r="6" spans="1:13" x14ac:dyDescent="0.2">
      <c r="A6" s="148"/>
      <c r="B6" s="148"/>
      <c r="C6" s="148"/>
      <c r="D6" s="148"/>
      <c r="E6" s="149"/>
      <c r="F6" s="173"/>
      <c r="G6" s="263"/>
      <c r="H6" s="179"/>
      <c r="I6" s="335"/>
      <c r="J6" s="148"/>
    </row>
    <row r="7" spans="1:13" x14ac:dyDescent="0.2">
      <c r="A7" s="148"/>
      <c r="B7" s="148"/>
      <c r="C7" s="148"/>
      <c r="D7" s="148"/>
      <c r="E7" s="149"/>
      <c r="F7" s="173"/>
      <c r="G7" s="263"/>
      <c r="H7" s="179"/>
      <c r="I7" s="335"/>
      <c r="J7" s="148"/>
    </row>
    <row r="8" spans="1:13" x14ac:dyDescent="0.2">
      <c r="A8" s="148"/>
      <c r="B8" s="148"/>
      <c r="C8" s="148"/>
      <c r="D8" s="148"/>
      <c r="E8" s="149"/>
      <c r="F8" s="173"/>
      <c r="G8" s="263"/>
      <c r="H8" s="179"/>
      <c r="I8" s="335"/>
      <c r="J8" s="148"/>
    </row>
    <row r="9" spans="1:13" x14ac:dyDescent="0.2">
      <c r="A9" s="148"/>
      <c r="B9" s="148"/>
      <c r="C9" s="148"/>
      <c r="D9" s="148"/>
      <c r="E9" s="149"/>
      <c r="F9" s="173"/>
      <c r="G9" s="263"/>
      <c r="H9" s="179"/>
      <c r="I9" s="335"/>
      <c r="J9" s="148"/>
    </row>
    <row r="10" spans="1:13" x14ac:dyDescent="0.2">
      <c r="A10" s="148"/>
      <c r="B10" s="148"/>
      <c r="C10" s="148"/>
      <c r="D10" s="148"/>
      <c r="E10" s="149"/>
      <c r="F10" s="173"/>
      <c r="G10" s="263"/>
      <c r="H10" s="179"/>
      <c r="I10" s="335"/>
      <c r="J10" s="148"/>
    </row>
    <row r="11" spans="1:13" x14ac:dyDescent="0.2">
      <c r="A11" s="148"/>
      <c r="B11" s="148"/>
      <c r="C11" s="148"/>
      <c r="D11" s="148"/>
      <c r="E11" s="149"/>
      <c r="F11" s="173"/>
      <c r="G11" s="263"/>
      <c r="H11" s="179"/>
      <c r="I11" s="335"/>
      <c r="J11" s="148"/>
    </row>
    <row r="12" spans="1:13" x14ac:dyDescent="0.2">
      <c r="A12" s="148"/>
      <c r="B12" s="148"/>
      <c r="C12" s="148"/>
      <c r="D12" s="148"/>
      <c r="E12" s="149"/>
      <c r="F12" s="173"/>
      <c r="G12" s="263"/>
      <c r="H12" s="179"/>
      <c r="I12" s="335"/>
      <c r="J12" s="148"/>
    </row>
    <row r="13" spans="1:13" x14ac:dyDescent="0.2">
      <c r="A13" s="148"/>
      <c r="B13" s="148"/>
      <c r="C13" s="148"/>
      <c r="D13" s="148"/>
      <c r="E13" s="149"/>
      <c r="F13" s="173"/>
      <c r="G13" s="263"/>
      <c r="H13" s="179"/>
      <c r="I13" s="335"/>
      <c r="J13" s="148"/>
    </row>
    <row r="14" spans="1:13" x14ac:dyDescent="0.2">
      <c r="A14" s="148"/>
      <c r="B14" s="148"/>
      <c r="C14" s="148"/>
      <c r="D14" s="148"/>
      <c r="E14" s="149"/>
      <c r="F14" s="173"/>
      <c r="G14" s="263"/>
      <c r="H14" s="179"/>
      <c r="I14" s="335"/>
      <c r="J14" s="148"/>
    </row>
    <row r="15" spans="1:13" x14ac:dyDescent="0.2">
      <c r="A15" s="148"/>
      <c r="B15" s="148"/>
      <c r="C15" s="148"/>
      <c r="D15" s="148"/>
      <c r="E15" s="149"/>
      <c r="F15" s="173"/>
      <c r="G15" s="263"/>
      <c r="H15" s="179"/>
      <c r="I15" s="335"/>
      <c r="J15" s="148"/>
    </row>
    <row r="16" spans="1:13" x14ac:dyDescent="0.2">
      <c r="A16" s="148"/>
      <c r="B16" s="148"/>
      <c r="C16" s="148"/>
      <c r="D16" s="148"/>
      <c r="E16" s="149"/>
      <c r="F16" s="173"/>
      <c r="G16" s="263"/>
      <c r="H16" s="179"/>
      <c r="I16" s="335"/>
      <c r="J16" s="148"/>
    </row>
    <row r="17" spans="1:10" x14ac:dyDescent="0.2">
      <c r="A17" s="148"/>
      <c r="B17" s="148"/>
      <c r="C17" s="148"/>
      <c r="D17" s="148"/>
      <c r="E17" s="149"/>
      <c r="F17" s="173"/>
      <c r="G17" s="263"/>
      <c r="H17" s="179"/>
      <c r="I17" s="335"/>
      <c r="J17" s="148"/>
    </row>
    <row r="18" spans="1:10" x14ac:dyDescent="0.2">
      <c r="A18" s="148"/>
      <c r="B18" s="148"/>
      <c r="C18" s="148"/>
      <c r="D18" s="148"/>
      <c r="E18" s="149"/>
      <c r="F18" s="173"/>
      <c r="G18" s="263"/>
      <c r="H18" s="179"/>
      <c r="I18" s="335"/>
      <c r="J18" s="148"/>
    </row>
    <row r="19" spans="1:10" x14ac:dyDescent="0.2">
      <c r="A19" s="148"/>
      <c r="B19" s="148"/>
      <c r="C19" s="148"/>
      <c r="D19" s="148"/>
      <c r="E19" s="149"/>
      <c r="F19" s="173"/>
      <c r="G19" s="263"/>
      <c r="H19" s="179"/>
      <c r="I19" s="335"/>
      <c r="J19" s="148"/>
    </row>
    <row r="20" spans="1:10" x14ac:dyDescent="0.2">
      <c r="A20" s="148"/>
      <c r="B20" s="148"/>
      <c r="C20" s="148"/>
      <c r="D20" s="148"/>
      <c r="E20" s="149"/>
      <c r="F20" s="173"/>
      <c r="G20" s="263"/>
      <c r="H20" s="179"/>
      <c r="I20" s="335"/>
      <c r="J20" s="148"/>
    </row>
    <row r="21" spans="1:10" x14ac:dyDescent="0.2">
      <c r="A21" s="148"/>
      <c r="B21" s="148"/>
      <c r="C21" s="148"/>
      <c r="D21" s="148"/>
      <c r="E21" s="149"/>
      <c r="F21" s="173"/>
      <c r="G21" s="263"/>
      <c r="H21" s="179"/>
      <c r="I21" s="335"/>
      <c r="J21" s="148"/>
    </row>
    <row r="22" spans="1:10" x14ac:dyDescent="0.2">
      <c r="A22" s="148"/>
      <c r="B22" s="148"/>
      <c r="C22" s="148"/>
      <c r="D22" s="148"/>
      <c r="E22" s="149"/>
      <c r="F22" s="173"/>
      <c r="G22" s="263"/>
      <c r="H22" s="179"/>
      <c r="I22" s="335"/>
      <c r="J22" s="148"/>
    </row>
    <row r="23" spans="1:10" x14ac:dyDescent="0.2">
      <c r="A23" s="148"/>
      <c r="B23" s="148"/>
      <c r="C23" s="148"/>
      <c r="D23" s="148"/>
      <c r="E23" s="149"/>
      <c r="F23" s="173"/>
      <c r="G23" s="263"/>
      <c r="H23" s="179"/>
      <c r="I23" s="335"/>
      <c r="J23" s="148"/>
    </row>
    <row r="24" spans="1:10" x14ac:dyDescent="0.2">
      <c r="A24" s="148"/>
      <c r="B24" s="148"/>
      <c r="C24" s="148"/>
      <c r="D24" s="148"/>
      <c r="E24" s="149"/>
      <c r="F24" s="173"/>
      <c r="G24" s="263"/>
      <c r="H24" s="179"/>
      <c r="I24" s="335"/>
      <c r="J24" s="148"/>
    </row>
    <row r="25" spans="1:10" x14ac:dyDescent="0.2">
      <c r="A25" s="148"/>
      <c r="B25" s="148"/>
      <c r="C25" s="148"/>
      <c r="D25" s="148"/>
      <c r="E25" s="149"/>
      <c r="F25" s="173"/>
      <c r="G25" s="263"/>
      <c r="H25" s="179"/>
      <c r="I25" s="335"/>
      <c r="J25" s="148"/>
    </row>
    <row r="26" spans="1:10" x14ac:dyDescent="0.2">
      <c r="A26" s="148"/>
      <c r="B26" s="148"/>
      <c r="C26" s="148"/>
      <c r="D26" s="148"/>
      <c r="E26" s="149"/>
      <c r="F26" s="173"/>
      <c r="G26" s="263"/>
      <c r="H26" s="179"/>
      <c r="I26" s="335"/>
      <c r="J26" s="148"/>
    </row>
    <row r="27" spans="1:10" x14ac:dyDescent="0.2">
      <c r="A27" s="148"/>
      <c r="B27" s="148"/>
      <c r="C27" s="148"/>
      <c r="D27" s="148"/>
      <c r="E27" s="149"/>
      <c r="F27" s="173"/>
      <c r="G27" s="263"/>
      <c r="H27" s="179"/>
      <c r="I27" s="335"/>
      <c r="J27" s="148"/>
    </row>
    <row r="28" spans="1:10" x14ac:dyDescent="0.2">
      <c r="A28" s="148"/>
      <c r="B28" s="148"/>
      <c r="C28" s="148"/>
      <c r="D28" s="148"/>
      <c r="E28" s="149"/>
      <c r="F28" s="173"/>
      <c r="G28" s="263"/>
      <c r="H28" s="179"/>
      <c r="I28" s="335"/>
      <c r="J28" s="148"/>
    </row>
    <row r="29" spans="1:10" x14ac:dyDescent="0.2">
      <c r="A29" s="148"/>
      <c r="B29" s="148"/>
      <c r="C29" s="148"/>
      <c r="D29" s="148"/>
      <c r="E29" s="149"/>
      <c r="F29" s="173"/>
      <c r="G29" s="263"/>
      <c r="H29" s="179"/>
      <c r="I29" s="335"/>
      <c r="J29" s="148"/>
    </row>
    <row r="30" spans="1:10" x14ac:dyDescent="0.2">
      <c r="A30" s="148"/>
      <c r="B30" s="148"/>
      <c r="C30" s="148"/>
      <c r="D30" s="148"/>
      <c r="E30" s="149"/>
      <c r="F30" s="173"/>
      <c r="G30" s="263"/>
      <c r="H30" s="179"/>
      <c r="I30" s="335"/>
      <c r="J30" s="148"/>
    </row>
    <row r="31" spans="1:10" x14ac:dyDescent="0.2">
      <c r="A31" s="148"/>
      <c r="B31" s="148"/>
      <c r="C31" s="148"/>
      <c r="D31" s="148"/>
      <c r="E31" s="149"/>
      <c r="F31" s="173"/>
      <c r="G31" s="263"/>
      <c r="H31" s="179"/>
      <c r="I31" s="335"/>
      <c r="J31" s="148"/>
    </row>
    <row r="32" spans="1:10" x14ac:dyDescent="0.2">
      <c r="A32" s="148"/>
      <c r="B32" s="148"/>
      <c r="C32" s="148"/>
      <c r="D32" s="148"/>
      <c r="E32" s="149"/>
      <c r="F32" s="173"/>
      <c r="G32" s="263"/>
      <c r="H32" s="179"/>
      <c r="I32" s="335"/>
      <c r="J32" s="148"/>
    </row>
    <row r="33" spans="1:10" x14ac:dyDescent="0.2">
      <c r="A33" s="148"/>
      <c r="B33" s="148"/>
      <c r="C33" s="148"/>
      <c r="D33" s="148"/>
      <c r="E33" s="149"/>
      <c r="F33" s="173"/>
      <c r="G33" s="263"/>
      <c r="H33" s="179"/>
      <c r="I33" s="335"/>
      <c r="J33" s="148"/>
    </row>
    <row r="34" spans="1:10" x14ac:dyDescent="0.2">
      <c r="A34" s="148"/>
      <c r="B34" s="148"/>
      <c r="C34" s="148"/>
      <c r="D34" s="148"/>
      <c r="E34" s="149"/>
      <c r="F34" s="173"/>
      <c r="G34" s="263"/>
      <c r="H34" s="179"/>
      <c r="I34" s="335"/>
      <c r="J34" s="148"/>
    </row>
    <row r="35" spans="1:10" x14ac:dyDescent="0.2">
      <c r="A35" s="148"/>
      <c r="B35" s="148"/>
      <c r="C35" s="148"/>
      <c r="D35" s="148"/>
      <c r="E35" s="149"/>
      <c r="F35" s="173"/>
      <c r="G35" s="263"/>
      <c r="H35" s="179"/>
      <c r="I35" s="335"/>
      <c r="J35" s="148"/>
    </row>
    <row r="36" spans="1:10" x14ac:dyDescent="0.2">
      <c r="A36" s="148"/>
      <c r="B36" s="148"/>
      <c r="C36" s="148"/>
      <c r="D36" s="148"/>
      <c r="E36" s="149"/>
      <c r="F36" s="173"/>
      <c r="G36" s="263"/>
      <c r="H36" s="179"/>
      <c r="I36" s="335"/>
      <c r="J36" s="148"/>
    </row>
    <row r="37" spans="1:10" x14ac:dyDescent="0.2">
      <c r="A37" s="148"/>
      <c r="B37" s="148"/>
      <c r="C37" s="148"/>
      <c r="D37" s="148"/>
      <c r="E37" s="149"/>
      <c r="F37" s="173"/>
      <c r="G37" s="263"/>
      <c r="H37" s="179"/>
      <c r="I37" s="335"/>
      <c r="J37" s="148"/>
    </row>
    <row r="38" spans="1:10" x14ac:dyDescent="0.2">
      <c r="A38" s="148"/>
      <c r="B38" s="148"/>
      <c r="C38" s="148"/>
      <c r="D38" s="148"/>
      <c r="E38" s="149"/>
      <c r="F38" s="173"/>
      <c r="G38" s="263"/>
      <c r="H38" s="179"/>
      <c r="I38" s="335"/>
      <c r="J38" s="148"/>
    </row>
    <row r="39" spans="1:10" x14ac:dyDescent="0.2">
      <c r="A39" s="148"/>
      <c r="B39" s="148"/>
      <c r="C39" s="148"/>
      <c r="D39" s="148"/>
      <c r="E39" s="149"/>
      <c r="F39" s="173"/>
      <c r="G39" s="263"/>
      <c r="H39" s="179"/>
      <c r="I39" s="335"/>
      <c r="J39" s="148"/>
    </row>
    <row r="40" spans="1:10" x14ac:dyDescent="0.2">
      <c r="A40" s="148"/>
      <c r="B40" s="148"/>
      <c r="C40" s="148"/>
      <c r="D40" s="148"/>
      <c r="E40" s="149"/>
      <c r="F40" s="173"/>
      <c r="G40" s="263"/>
      <c r="H40" s="179"/>
      <c r="I40" s="335"/>
      <c r="J40" s="148"/>
    </row>
    <row r="41" spans="1:10" x14ac:dyDescent="0.2">
      <c r="A41" s="148"/>
      <c r="B41" s="148"/>
      <c r="C41" s="148"/>
      <c r="D41" s="148"/>
      <c r="E41" s="149"/>
      <c r="F41" s="173"/>
      <c r="G41" s="263"/>
      <c r="H41" s="179"/>
      <c r="I41" s="335"/>
      <c r="J41" s="148"/>
    </row>
    <row r="42" spans="1:10" x14ac:dyDescent="0.2">
      <c r="A42" s="148"/>
      <c r="B42" s="148"/>
      <c r="C42" s="148"/>
      <c r="D42" s="148"/>
      <c r="E42" s="149"/>
      <c r="F42" s="173"/>
      <c r="G42" s="263"/>
      <c r="H42" s="179"/>
      <c r="I42" s="335"/>
      <c r="J42" s="148"/>
    </row>
    <row r="43" spans="1:10" x14ac:dyDescent="0.2">
      <c r="A43" s="148"/>
      <c r="B43" s="148"/>
      <c r="C43" s="148"/>
      <c r="D43" s="148"/>
      <c r="E43" s="149"/>
      <c r="F43" s="173"/>
      <c r="G43" s="263"/>
      <c r="H43" s="179"/>
      <c r="I43" s="335"/>
      <c r="J43" s="148"/>
    </row>
    <row r="44" spans="1:10" x14ac:dyDescent="0.2">
      <c r="A44" s="148"/>
      <c r="B44" s="148"/>
      <c r="C44" s="148"/>
      <c r="D44" s="148"/>
      <c r="E44" s="149"/>
      <c r="F44" s="173"/>
      <c r="G44" s="263"/>
      <c r="H44" s="179"/>
      <c r="I44" s="335"/>
      <c r="J44" s="148"/>
    </row>
    <row r="45" spans="1:10" x14ac:dyDescent="0.2">
      <c r="A45" s="148"/>
      <c r="B45" s="148"/>
      <c r="C45" s="148"/>
      <c r="D45" s="148"/>
      <c r="E45" s="149"/>
      <c r="F45" s="173"/>
      <c r="G45" s="263"/>
      <c r="H45" s="179"/>
      <c r="I45" s="335"/>
      <c r="J45" s="148"/>
    </row>
    <row r="46" spans="1:10" x14ac:dyDescent="0.2">
      <c r="A46" s="148"/>
      <c r="B46" s="148"/>
      <c r="C46" s="148"/>
      <c r="D46" s="148"/>
      <c r="E46" s="149"/>
      <c r="F46" s="173"/>
      <c r="G46" s="263"/>
      <c r="H46" s="179"/>
      <c r="I46" s="335"/>
      <c r="J46" s="148"/>
    </row>
    <row r="47" spans="1:10" x14ac:dyDescent="0.2">
      <c r="A47" s="148"/>
      <c r="B47" s="148"/>
      <c r="C47" s="148"/>
      <c r="D47" s="148"/>
      <c r="E47" s="149"/>
      <c r="F47" s="173"/>
      <c r="G47" s="263"/>
      <c r="H47" s="179"/>
      <c r="I47" s="335"/>
      <c r="J47" s="148"/>
    </row>
    <row r="48" spans="1:10" x14ac:dyDescent="0.2">
      <c r="A48" s="148"/>
      <c r="B48" s="148"/>
      <c r="C48" s="148"/>
      <c r="D48" s="148"/>
      <c r="E48" s="149"/>
      <c r="F48" s="173"/>
      <c r="G48" s="263"/>
      <c r="H48" s="179"/>
      <c r="I48" s="335"/>
      <c r="J48" s="148"/>
    </row>
    <row r="49" spans="1:10" x14ac:dyDescent="0.2">
      <c r="A49" s="148"/>
      <c r="B49" s="148"/>
      <c r="C49" s="148"/>
      <c r="D49" s="148"/>
      <c r="E49" s="149"/>
      <c r="F49" s="173"/>
      <c r="G49" s="263"/>
      <c r="H49" s="179"/>
      <c r="I49" s="335"/>
      <c r="J49" s="148"/>
    </row>
    <row r="50" spans="1:10" x14ac:dyDescent="0.2">
      <c r="A50" s="148"/>
      <c r="B50" s="148"/>
      <c r="C50" s="148"/>
      <c r="D50" s="148"/>
      <c r="E50" s="149"/>
      <c r="F50" s="173"/>
      <c r="G50" s="263"/>
      <c r="H50" s="179"/>
      <c r="I50" s="335"/>
      <c r="J50" s="148"/>
    </row>
    <row r="51" spans="1:10" x14ac:dyDescent="0.2">
      <c r="A51" s="148"/>
      <c r="B51" s="148"/>
      <c r="C51" s="148"/>
      <c r="D51" s="148"/>
      <c r="E51" s="149"/>
      <c r="F51" s="173"/>
      <c r="G51" s="263"/>
      <c r="H51" s="179"/>
      <c r="I51" s="335"/>
      <c r="J51" s="148"/>
    </row>
    <row r="52" spans="1:10" x14ac:dyDescent="0.2">
      <c r="A52" s="148"/>
      <c r="B52" s="148"/>
      <c r="C52" s="148"/>
      <c r="D52" s="148"/>
      <c r="E52" s="149"/>
      <c r="F52" s="173"/>
      <c r="G52" s="263"/>
      <c r="H52" s="179"/>
      <c r="I52" s="335"/>
      <c r="J52" s="148"/>
    </row>
    <row r="53" spans="1:10" x14ac:dyDescent="0.2">
      <c r="A53" s="148"/>
      <c r="B53" s="148"/>
      <c r="C53" s="148"/>
      <c r="D53" s="148"/>
      <c r="E53" s="149"/>
      <c r="F53" s="173"/>
      <c r="G53" s="263"/>
      <c r="H53" s="179"/>
      <c r="I53" s="335"/>
      <c r="J53" s="148"/>
    </row>
    <row r="54" spans="1:10" x14ac:dyDescent="0.2">
      <c r="A54" s="148"/>
      <c r="B54" s="148"/>
      <c r="C54" s="148"/>
      <c r="D54" s="148"/>
      <c r="E54" s="149"/>
      <c r="F54" s="173"/>
      <c r="G54" s="263"/>
      <c r="H54" s="179"/>
      <c r="I54" s="335"/>
      <c r="J54" s="148"/>
    </row>
    <row r="55" spans="1:10" x14ac:dyDescent="0.2">
      <c r="A55" s="148"/>
      <c r="B55" s="148"/>
      <c r="C55" s="148"/>
      <c r="D55" s="148"/>
      <c r="E55" s="149"/>
      <c r="F55" s="173"/>
      <c r="G55" s="263"/>
      <c r="H55" s="179"/>
      <c r="I55" s="335"/>
      <c r="J55" s="148"/>
    </row>
    <row r="56" spans="1:10" x14ac:dyDescent="0.2">
      <c r="A56" s="148"/>
      <c r="B56" s="148"/>
      <c r="C56" s="148"/>
      <c r="D56" s="148"/>
      <c r="E56" s="149"/>
      <c r="F56" s="173"/>
      <c r="G56" s="263"/>
      <c r="H56" s="179"/>
      <c r="I56" s="335"/>
      <c r="J56" s="148"/>
    </row>
    <row r="57" spans="1:10" x14ac:dyDescent="0.2">
      <c r="A57" s="148"/>
      <c r="B57" s="148"/>
      <c r="C57" s="148"/>
      <c r="D57" s="148"/>
      <c r="E57" s="149"/>
      <c r="F57" s="173"/>
      <c r="G57" s="263"/>
      <c r="H57" s="179"/>
      <c r="I57" s="335"/>
      <c r="J57" s="148"/>
    </row>
    <row r="58" spans="1:10" x14ac:dyDescent="0.2">
      <c r="A58" s="148"/>
      <c r="B58" s="148"/>
      <c r="C58" s="148"/>
      <c r="D58" s="148"/>
      <c r="E58" s="149"/>
      <c r="F58" s="173"/>
      <c r="G58" s="263"/>
      <c r="H58" s="179"/>
      <c r="I58" s="335"/>
      <c r="J58" s="148"/>
    </row>
    <row r="59" spans="1:10" x14ac:dyDescent="0.2">
      <c r="A59" s="148"/>
      <c r="B59" s="148"/>
      <c r="C59" s="148"/>
      <c r="D59" s="148"/>
      <c r="E59" s="149"/>
      <c r="F59" s="173"/>
      <c r="G59" s="263"/>
      <c r="H59" s="179"/>
      <c r="I59" s="335"/>
      <c r="J59" s="148"/>
    </row>
    <row r="60" spans="1:10" x14ac:dyDescent="0.2">
      <c r="A60" s="148"/>
      <c r="B60" s="148"/>
      <c r="C60" s="148"/>
      <c r="D60" s="148"/>
      <c r="E60" s="149"/>
      <c r="F60" s="173"/>
      <c r="G60" s="263"/>
      <c r="H60" s="179"/>
      <c r="I60" s="335"/>
      <c r="J60" s="148"/>
    </row>
    <row r="61" spans="1:10" x14ac:dyDescent="0.2">
      <c r="A61" s="148"/>
      <c r="B61" s="148"/>
      <c r="C61" s="148"/>
      <c r="D61" s="148"/>
      <c r="E61" s="149"/>
      <c r="F61" s="173"/>
      <c r="G61" s="263"/>
      <c r="H61" s="179"/>
      <c r="I61" s="335"/>
      <c r="J61" s="148"/>
    </row>
    <row r="62" spans="1:10" x14ac:dyDescent="0.2">
      <c r="A62" s="148"/>
      <c r="B62" s="148"/>
      <c r="C62" s="148"/>
      <c r="D62" s="148"/>
      <c r="E62" s="149"/>
      <c r="F62" s="173"/>
      <c r="G62" s="263"/>
      <c r="H62" s="179"/>
      <c r="I62" s="335"/>
      <c r="J62" s="148"/>
    </row>
    <row r="63" spans="1:10" x14ac:dyDescent="0.2">
      <c r="A63" s="148"/>
      <c r="B63" s="148"/>
      <c r="C63" s="148"/>
      <c r="D63" s="148"/>
      <c r="E63" s="149"/>
      <c r="F63" s="173"/>
      <c r="G63" s="263"/>
      <c r="H63" s="179"/>
      <c r="I63" s="335"/>
      <c r="J63" s="148"/>
    </row>
    <row r="64" spans="1:10" x14ac:dyDescent="0.2">
      <c r="A64" s="148"/>
      <c r="B64" s="148"/>
      <c r="C64" s="148"/>
      <c r="D64" s="148"/>
      <c r="E64" s="149"/>
      <c r="F64" s="173"/>
      <c r="G64" s="263"/>
      <c r="H64" s="179"/>
      <c r="I64" s="335"/>
      <c r="J64" s="148"/>
    </row>
    <row r="65" spans="1:10" x14ac:dyDescent="0.2">
      <c r="A65" s="148"/>
      <c r="B65" s="148"/>
      <c r="C65" s="148"/>
      <c r="D65" s="148"/>
      <c r="E65" s="149"/>
      <c r="F65" s="173"/>
      <c r="G65" s="263"/>
      <c r="H65" s="179"/>
      <c r="I65" s="335"/>
      <c r="J65" s="148"/>
    </row>
    <row r="66" spans="1:10" x14ac:dyDescent="0.2">
      <c r="A66" s="148"/>
      <c r="B66" s="148"/>
      <c r="C66" s="148"/>
      <c r="D66" s="148"/>
      <c r="E66" s="149"/>
      <c r="F66" s="173"/>
      <c r="G66" s="263"/>
      <c r="H66" s="179"/>
      <c r="I66" s="335"/>
      <c r="J66" s="148"/>
    </row>
    <row r="67" spans="1:10" x14ac:dyDescent="0.2">
      <c r="A67" s="148"/>
      <c r="B67" s="148"/>
      <c r="C67" s="148"/>
      <c r="D67" s="148"/>
      <c r="E67" s="149"/>
      <c r="F67" s="173"/>
      <c r="G67" s="263"/>
      <c r="H67" s="179"/>
      <c r="I67" s="335"/>
      <c r="J67" s="148"/>
    </row>
    <row r="68" spans="1:10" x14ac:dyDescent="0.2">
      <c r="A68" s="148"/>
      <c r="B68" s="148"/>
      <c r="C68" s="148"/>
      <c r="D68" s="148"/>
      <c r="E68" s="149"/>
      <c r="F68" s="173"/>
      <c r="G68" s="263"/>
      <c r="H68" s="179"/>
      <c r="I68" s="335"/>
      <c r="J68" s="148"/>
    </row>
    <row r="69" spans="1:10" x14ac:dyDescent="0.2">
      <c r="A69" s="148"/>
      <c r="B69" s="148"/>
      <c r="C69" s="148"/>
      <c r="D69" s="148"/>
      <c r="E69" s="149"/>
      <c r="F69" s="173"/>
      <c r="G69" s="263"/>
      <c r="H69" s="179"/>
      <c r="I69" s="335"/>
      <c r="J69" s="148"/>
    </row>
    <row r="70" spans="1:10" x14ac:dyDescent="0.2">
      <c r="A70" s="148"/>
      <c r="B70" s="148"/>
      <c r="C70" s="148"/>
      <c r="D70" s="148"/>
      <c r="E70" s="149"/>
      <c r="F70" s="173"/>
      <c r="G70" s="263"/>
      <c r="H70" s="179"/>
      <c r="I70" s="335"/>
      <c r="J70" s="148"/>
    </row>
    <row r="71" spans="1:10" x14ac:dyDescent="0.2">
      <c r="A71" s="148"/>
      <c r="B71" s="148"/>
      <c r="C71" s="148"/>
      <c r="D71" s="148"/>
      <c r="E71" s="149"/>
      <c r="F71" s="173"/>
      <c r="G71" s="263"/>
      <c r="H71" s="179"/>
      <c r="I71" s="335"/>
      <c r="J71" s="148"/>
    </row>
    <row r="72" spans="1:10" x14ac:dyDescent="0.2">
      <c r="A72" s="148"/>
      <c r="B72" s="148"/>
      <c r="C72" s="148"/>
      <c r="D72" s="148"/>
      <c r="E72" s="149"/>
      <c r="F72" s="173"/>
      <c r="G72" s="263"/>
      <c r="H72" s="179"/>
      <c r="I72" s="335"/>
      <c r="J72" s="148"/>
    </row>
    <row r="73" spans="1:10" x14ac:dyDescent="0.2">
      <c r="A73" s="148"/>
      <c r="B73" s="148"/>
      <c r="C73" s="148"/>
      <c r="D73" s="148"/>
      <c r="E73" s="149"/>
      <c r="F73" s="173"/>
      <c r="G73" s="263"/>
      <c r="H73" s="179"/>
      <c r="I73" s="335"/>
      <c r="J73" s="148"/>
    </row>
    <row r="74" spans="1:10" x14ac:dyDescent="0.2">
      <c r="A74" s="148"/>
      <c r="B74" s="148"/>
      <c r="C74" s="148"/>
      <c r="D74" s="148"/>
      <c r="E74" s="149"/>
      <c r="F74" s="173"/>
      <c r="G74" s="263"/>
      <c r="H74" s="179"/>
      <c r="I74" s="335"/>
      <c r="J74" s="148"/>
    </row>
    <row r="75" spans="1:10" x14ac:dyDescent="0.2">
      <c r="A75" s="148"/>
      <c r="B75" s="148"/>
      <c r="C75" s="148"/>
      <c r="D75" s="148"/>
      <c r="E75" s="149"/>
      <c r="F75" s="173"/>
      <c r="G75" s="263"/>
      <c r="H75" s="179"/>
      <c r="I75" s="335"/>
      <c r="J75" s="148"/>
    </row>
    <row r="76" spans="1:10" x14ac:dyDescent="0.2">
      <c r="A76" s="148"/>
      <c r="B76" s="148"/>
      <c r="C76" s="148"/>
      <c r="D76" s="148"/>
      <c r="E76" s="149"/>
      <c r="F76" s="173"/>
      <c r="G76" s="263"/>
      <c r="H76" s="179"/>
      <c r="I76" s="335"/>
      <c r="J76" s="148"/>
    </row>
    <row r="77" spans="1:10" x14ac:dyDescent="0.2">
      <c r="A77" s="148"/>
      <c r="B77" s="148"/>
      <c r="C77" s="148"/>
      <c r="D77" s="148"/>
      <c r="E77" s="149"/>
      <c r="F77" s="173"/>
      <c r="G77" s="263"/>
      <c r="H77" s="179"/>
      <c r="I77" s="335"/>
      <c r="J77" s="148"/>
    </row>
    <row r="78" spans="1:10" x14ac:dyDescent="0.2">
      <c r="A78" s="148"/>
      <c r="B78" s="148"/>
      <c r="C78" s="148"/>
      <c r="D78" s="148"/>
      <c r="E78" s="149"/>
      <c r="F78" s="173"/>
      <c r="G78" s="263"/>
      <c r="H78" s="179"/>
      <c r="I78" s="335"/>
      <c r="J78" s="148"/>
    </row>
    <row r="79" spans="1:10" x14ac:dyDescent="0.2">
      <c r="A79" s="148"/>
      <c r="B79" s="148"/>
      <c r="C79" s="148"/>
      <c r="D79" s="148"/>
      <c r="E79" s="149"/>
      <c r="F79" s="173"/>
      <c r="G79" s="263"/>
      <c r="H79" s="179"/>
      <c r="I79" s="335"/>
      <c r="J79" s="148"/>
    </row>
    <row r="80" spans="1:10" x14ac:dyDescent="0.2">
      <c r="A80" s="148"/>
      <c r="B80" s="148"/>
      <c r="C80" s="148"/>
      <c r="D80" s="148"/>
      <c r="E80" s="149"/>
      <c r="F80" s="173"/>
      <c r="G80" s="263"/>
      <c r="H80" s="179"/>
      <c r="I80" s="335"/>
      <c r="J80" s="148"/>
    </row>
    <row r="81" spans="1:10" x14ac:dyDescent="0.2">
      <c r="A81" s="148"/>
      <c r="B81" s="148"/>
      <c r="C81" s="148"/>
      <c r="D81" s="148"/>
      <c r="E81" s="149"/>
      <c r="F81" s="173"/>
      <c r="G81" s="263"/>
      <c r="H81" s="179"/>
      <c r="I81" s="335"/>
      <c r="J81" s="148"/>
    </row>
    <row r="82" spans="1:10" x14ac:dyDescent="0.2">
      <c r="A82" s="148"/>
      <c r="B82" s="148"/>
      <c r="C82" s="148"/>
      <c r="D82" s="148"/>
      <c r="E82" s="149"/>
      <c r="F82" s="173"/>
      <c r="G82" s="263"/>
      <c r="H82" s="179"/>
      <c r="I82" s="335"/>
      <c r="J82" s="148"/>
    </row>
    <row r="83" spans="1:10" x14ac:dyDescent="0.2">
      <c r="A83" s="148"/>
      <c r="B83" s="148"/>
      <c r="C83" s="148"/>
      <c r="D83" s="148"/>
      <c r="E83" s="149"/>
      <c r="F83" s="173"/>
      <c r="G83" s="263"/>
      <c r="H83" s="179"/>
      <c r="I83" s="335"/>
      <c r="J83" s="148"/>
    </row>
    <row r="84" spans="1:10" x14ac:dyDescent="0.2">
      <c r="A84" s="148"/>
      <c r="B84" s="148"/>
      <c r="C84" s="148"/>
      <c r="D84" s="148"/>
      <c r="E84" s="149"/>
      <c r="F84" s="173"/>
      <c r="G84" s="263"/>
      <c r="H84" s="179"/>
      <c r="I84" s="335"/>
      <c r="J84" s="148"/>
    </row>
    <row r="85" spans="1:10" x14ac:dyDescent="0.2">
      <c r="A85" s="148"/>
      <c r="B85" s="148"/>
      <c r="C85" s="148"/>
      <c r="D85" s="148"/>
      <c r="E85" s="149"/>
      <c r="F85" s="173"/>
      <c r="G85" s="263"/>
      <c r="H85" s="179"/>
      <c r="I85" s="335"/>
      <c r="J85" s="148"/>
    </row>
    <row r="86" spans="1:10" x14ac:dyDescent="0.2">
      <c r="A86" s="148"/>
      <c r="B86" s="148"/>
      <c r="C86" s="148"/>
      <c r="D86" s="148"/>
      <c r="E86" s="149"/>
      <c r="F86" s="173"/>
      <c r="G86" s="263"/>
      <c r="H86" s="179"/>
      <c r="I86" s="335"/>
      <c r="J86" s="148"/>
    </row>
    <row r="87" spans="1:10" x14ac:dyDescent="0.2">
      <c r="A87" s="148"/>
      <c r="B87" s="148"/>
      <c r="C87" s="148"/>
      <c r="D87" s="148"/>
      <c r="E87" s="149"/>
      <c r="F87" s="173"/>
      <c r="G87" s="263"/>
      <c r="H87" s="179"/>
      <c r="I87" s="335"/>
      <c r="J87" s="148"/>
    </row>
    <row r="88" spans="1:10" x14ac:dyDescent="0.2">
      <c r="A88" s="148"/>
      <c r="B88" s="148"/>
      <c r="C88" s="148"/>
      <c r="D88" s="148"/>
      <c r="E88" s="149"/>
      <c r="F88" s="173"/>
      <c r="G88" s="263"/>
      <c r="H88" s="179"/>
      <c r="I88" s="335"/>
      <c r="J88" s="148"/>
    </row>
    <row r="89" spans="1:10" x14ac:dyDescent="0.2">
      <c r="A89" s="148"/>
      <c r="B89" s="148"/>
      <c r="C89" s="148"/>
      <c r="D89" s="148"/>
      <c r="E89" s="149"/>
      <c r="F89" s="173"/>
      <c r="G89" s="263"/>
      <c r="H89" s="179"/>
      <c r="I89" s="335"/>
      <c r="J89" s="148"/>
    </row>
    <row r="90" spans="1:10" x14ac:dyDescent="0.2">
      <c r="A90" s="148"/>
      <c r="B90" s="148"/>
      <c r="C90" s="148"/>
      <c r="D90" s="148"/>
      <c r="E90" s="149"/>
      <c r="F90" s="173"/>
      <c r="G90" s="263"/>
      <c r="H90" s="179"/>
      <c r="I90" s="335"/>
      <c r="J90" s="148"/>
    </row>
    <row r="91" spans="1:10" x14ac:dyDescent="0.2">
      <c r="A91" s="148"/>
      <c r="B91" s="148"/>
      <c r="C91" s="148"/>
      <c r="D91" s="148"/>
      <c r="E91" s="149"/>
      <c r="F91" s="173"/>
      <c r="G91" s="263"/>
      <c r="H91" s="179"/>
      <c r="I91" s="335"/>
      <c r="J91" s="148"/>
    </row>
    <row r="92" spans="1:10" x14ac:dyDescent="0.2">
      <c r="A92" s="148"/>
      <c r="B92" s="148"/>
      <c r="C92" s="148"/>
      <c r="D92" s="148"/>
      <c r="E92" s="149"/>
      <c r="F92" s="173"/>
      <c r="G92" s="263"/>
      <c r="H92" s="179"/>
      <c r="I92" s="335"/>
      <c r="J92" s="148"/>
    </row>
    <row r="93" spans="1:10" x14ac:dyDescent="0.2">
      <c r="A93" s="148"/>
      <c r="B93" s="148"/>
      <c r="C93" s="148"/>
      <c r="D93" s="148"/>
      <c r="E93" s="149"/>
      <c r="F93" s="173"/>
      <c r="G93" s="263"/>
      <c r="H93" s="179"/>
      <c r="I93" s="335"/>
      <c r="J93" s="148"/>
    </row>
    <row r="94" spans="1:10" x14ac:dyDescent="0.2">
      <c r="A94" s="148"/>
      <c r="B94" s="148"/>
      <c r="C94" s="148"/>
      <c r="D94" s="148"/>
      <c r="E94" s="149"/>
      <c r="F94" s="173"/>
      <c r="G94" s="263"/>
      <c r="H94" s="179"/>
      <c r="I94" s="335"/>
      <c r="J94" s="148"/>
    </row>
    <row r="95" spans="1:10" x14ac:dyDescent="0.2">
      <c r="A95" s="148"/>
      <c r="B95" s="148"/>
      <c r="C95" s="148"/>
      <c r="D95" s="148"/>
      <c r="E95" s="149"/>
      <c r="F95" s="173"/>
      <c r="G95" s="263"/>
      <c r="H95" s="179"/>
      <c r="I95" s="335"/>
      <c r="J95" s="148"/>
    </row>
    <row r="96" spans="1:10" x14ac:dyDescent="0.2">
      <c r="A96" s="148"/>
      <c r="B96" s="148"/>
      <c r="C96" s="148"/>
      <c r="D96" s="148"/>
      <c r="E96" s="149"/>
      <c r="F96" s="173"/>
      <c r="G96" s="263"/>
      <c r="H96" s="179"/>
      <c r="I96" s="335"/>
      <c r="J96" s="148"/>
    </row>
    <row r="97" spans="1:10" x14ac:dyDescent="0.2">
      <c r="A97" s="148"/>
      <c r="B97" s="148"/>
      <c r="C97" s="148"/>
      <c r="D97" s="148"/>
      <c r="E97" s="149"/>
      <c r="F97" s="173"/>
      <c r="G97" s="263"/>
      <c r="H97" s="179"/>
      <c r="I97" s="335"/>
      <c r="J97" s="148"/>
    </row>
    <row r="98" spans="1:10" x14ac:dyDescent="0.2">
      <c r="A98" s="148"/>
      <c r="B98" s="148"/>
      <c r="C98" s="148"/>
      <c r="D98" s="148"/>
      <c r="E98" s="149"/>
      <c r="F98" s="173"/>
      <c r="G98" s="263"/>
      <c r="H98" s="179"/>
      <c r="I98" s="335"/>
      <c r="J98" s="148"/>
    </row>
    <row r="99" spans="1:10" x14ac:dyDescent="0.2">
      <c r="A99" s="148"/>
      <c r="B99" s="148"/>
      <c r="C99" s="148"/>
      <c r="D99" s="148"/>
      <c r="E99" s="149"/>
      <c r="F99" s="173"/>
      <c r="G99" s="263"/>
      <c r="H99" s="179"/>
      <c r="I99" s="335"/>
      <c r="J99" s="148"/>
    </row>
    <row r="100" spans="1:10" x14ac:dyDescent="0.2">
      <c r="A100" s="148"/>
      <c r="B100" s="148"/>
      <c r="C100" s="148"/>
      <c r="D100" s="148"/>
      <c r="E100" s="149"/>
      <c r="F100" s="173"/>
      <c r="G100" s="263"/>
      <c r="H100" s="179"/>
      <c r="I100" s="335"/>
      <c r="J100" s="148"/>
    </row>
    <row r="101" spans="1:10" x14ac:dyDescent="0.2">
      <c r="A101" s="148"/>
      <c r="B101" s="148"/>
      <c r="C101" s="148"/>
      <c r="D101" s="148"/>
      <c r="E101" s="149"/>
      <c r="F101" s="173"/>
      <c r="G101" s="263"/>
      <c r="H101" s="179"/>
      <c r="I101" s="335"/>
      <c r="J101" s="148"/>
    </row>
    <row r="102" spans="1:10" x14ac:dyDescent="0.2">
      <c r="A102" s="148"/>
      <c r="B102" s="148"/>
      <c r="C102" s="148"/>
      <c r="D102" s="148"/>
      <c r="E102" s="149"/>
      <c r="F102" s="173"/>
      <c r="G102" s="263"/>
      <c r="H102" s="179"/>
      <c r="I102" s="335"/>
      <c r="J102" s="148"/>
    </row>
    <row r="103" spans="1:10" x14ac:dyDescent="0.2">
      <c r="A103" s="148"/>
      <c r="B103" s="148"/>
      <c r="C103" s="148"/>
      <c r="D103" s="148"/>
      <c r="E103" s="149"/>
      <c r="F103" s="173"/>
      <c r="G103" s="263"/>
      <c r="H103" s="179"/>
      <c r="I103" s="335"/>
      <c r="J103" s="148"/>
    </row>
    <row r="104" spans="1:10" x14ac:dyDescent="0.2">
      <c r="A104" s="148"/>
      <c r="B104" s="148"/>
      <c r="C104" s="148"/>
      <c r="D104" s="148"/>
      <c r="E104" s="149"/>
      <c r="F104" s="173"/>
      <c r="G104" s="263"/>
      <c r="H104" s="179"/>
      <c r="I104" s="335"/>
      <c r="J104" s="148"/>
    </row>
    <row r="105" spans="1:10" x14ac:dyDescent="0.2">
      <c r="A105" s="148"/>
      <c r="B105" s="148"/>
      <c r="C105" s="148"/>
      <c r="D105" s="148"/>
      <c r="E105" s="149"/>
      <c r="F105" s="173"/>
      <c r="G105" s="263"/>
      <c r="H105" s="179"/>
      <c r="I105" s="335"/>
      <c r="J105" s="148"/>
    </row>
    <row r="106" spans="1:10" x14ac:dyDescent="0.2">
      <c r="A106" s="148"/>
      <c r="B106" s="148"/>
      <c r="C106" s="148"/>
      <c r="D106" s="148"/>
      <c r="E106" s="149"/>
      <c r="F106" s="173"/>
      <c r="G106" s="263"/>
      <c r="H106" s="179"/>
      <c r="I106" s="335"/>
      <c r="J106" s="148"/>
    </row>
    <row r="107" spans="1:10" x14ac:dyDescent="0.2">
      <c r="A107" s="148"/>
      <c r="B107" s="148"/>
      <c r="C107" s="148"/>
      <c r="D107" s="148"/>
      <c r="E107" s="149"/>
      <c r="F107" s="173"/>
      <c r="G107" s="263"/>
      <c r="H107" s="179"/>
      <c r="I107" s="335"/>
      <c r="J107" s="148"/>
    </row>
    <row r="108" spans="1:10" x14ac:dyDescent="0.2">
      <c r="A108" s="148"/>
      <c r="B108" s="148"/>
      <c r="C108" s="148"/>
      <c r="D108" s="148"/>
      <c r="E108" s="149"/>
      <c r="F108" s="173"/>
      <c r="G108" s="263"/>
      <c r="H108" s="179"/>
      <c r="I108" s="335"/>
      <c r="J108" s="148"/>
    </row>
    <row r="109" spans="1:10" x14ac:dyDescent="0.2">
      <c r="A109" s="148"/>
      <c r="B109" s="148"/>
      <c r="C109" s="148"/>
      <c r="D109" s="148"/>
      <c r="E109" s="149"/>
      <c r="F109" s="173"/>
      <c r="G109" s="263"/>
      <c r="H109" s="179"/>
      <c r="I109" s="335"/>
      <c r="J109" s="148"/>
    </row>
    <row r="110" spans="1:10" x14ac:dyDescent="0.2">
      <c r="A110" s="148"/>
      <c r="B110" s="148"/>
      <c r="C110" s="148"/>
      <c r="D110" s="148"/>
      <c r="E110" s="149"/>
      <c r="F110" s="173"/>
      <c r="G110" s="263"/>
      <c r="H110" s="179"/>
      <c r="I110" s="335"/>
      <c r="J110" s="148"/>
    </row>
    <row r="111" spans="1:10" x14ac:dyDescent="0.2">
      <c r="A111" s="148"/>
      <c r="B111" s="148"/>
      <c r="C111" s="148"/>
      <c r="D111" s="148"/>
      <c r="E111" s="149"/>
      <c r="F111" s="173"/>
      <c r="G111" s="263"/>
      <c r="H111" s="179"/>
      <c r="I111" s="335"/>
      <c r="J111" s="148"/>
    </row>
    <row r="112" spans="1:10" x14ac:dyDescent="0.2">
      <c r="A112" s="148"/>
      <c r="B112" s="148"/>
      <c r="C112" s="148"/>
      <c r="D112" s="148"/>
      <c r="E112" s="149"/>
      <c r="F112" s="173"/>
      <c r="G112" s="263"/>
      <c r="H112" s="179"/>
      <c r="I112" s="335"/>
      <c r="J112" s="148"/>
    </row>
    <row r="113" spans="1:10" x14ac:dyDescent="0.2">
      <c r="A113" s="148"/>
      <c r="B113" s="148"/>
      <c r="C113" s="148"/>
      <c r="D113" s="148"/>
      <c r="E113" s="149"/>
      <c r="F113" s="173"/>
      <c r="G113" s="263"/>
      <c r="H113" s="179"/>
      <c r="I113" s="335"/>
      <c r="J113" s="148"/>
    </row>
    <row r="114" spans="1:10" x14ac:dyDescent="0.2">
      <c r="A114" s="148"/>
      <c r="B114" s="148"/>
      <c r="C114" s="148"/>
      <c r="D114" s="148"/>
      <c r="E114" s="149"/>
      <c r="F114" s="173"/>
      <c r="G114" s="263"/>
      <c r="H114" s="179"/>
      <c r="I114" s="335"/>
      <c r="J114" s="148"/>
    </row>
    <row r="115" spans="1:10" x14ac:dyDescent="0.2">
      <c r="A115" s="148"/>
      <c r="B115" s="148"/>
      <c r="C115" s="148"/>
      <c r="D115" s="148"/>
      <c r="E115" s="149"/>
      <c r="F115" s="173"/>
      <c r="G115" s="263"/>
      <c r="H115" s="179"/>
      <c r="I115" s="335"/>
      <c r="J115" s="148"/>
    </row>
    <row r="116" spans="1:10" x14ac:dyDescent="0.2">
      <c r="A116" s="148"/>
      <c r="B116" s="148"/>
      <c r="C116" s="148"/>
      <c r="D116" s="148"/>
      <c r="E116" s="149"/>
      <c r="F116" s="173"/>
      <c r="G116" s="263"/>
      <c r="H116" s="179"/>
      <c r="I116" s="335"/>
      <c r="J116" s="148"/>
    </row>
    <row r="117" spans="1:10" x14ac:dyDescent="0.2">
      <c r="A117" s="148"/>
      <c r="B117" s="148"/>
      <c r="C117" s="148"/>
      <c r="D117" s="148"/>
      <c r="E117" s="149"/>
      <c r="F117" s="173"/>
      <c r="G117" s="263"/>
      <c r="H117" s="179"/>
      <c r="I117" s="335"/>
      <c r="J117" s="148"/>
    </row>
    <row r="118" spans="1:10" x14ac:dyDescent="0.2">
      <c r="A118" s="148"/>
      <c r="B118" s="148"/>
      <c r="C118" s="148"/>
      <c r="D118" s="148"/>
      <c r="E118" s="149"/>
      <c r="F118" s="173"/>
      <c r="G118" s="263"/>
      <c r="H118" s="179"/>
      <c r="I118" s="335"/>
      <c r="J118" s="148"/>
    </row>
    <row r="119" spans="1:10" x14ac:dyDescent="0.2">
      <c r="A119" s="148"/>
      <c r="B119" s="148"/>
      <c r="C119" s="148"/>
      <c r="D119" s="148"/>
      <c r="E119" s="149"/>
      <c r="F119" s="173"/>
      <c r="G119" s="263"/>
      <c r="H119" s="179"/>
      <c r="I119" s="335"/>
      <c r="J119" s="148"/>
    </row>
    <row r="120" spans="1:10" x14ac:dyDescent="0.2">
      <c r="A120" s="148"/>
      <c r="B120" s="148"/>
      <c r="C120" s="148"/>
      <c r="D120" s="148"/>
      <c r="E120" s="149"/>
      <c r="F120" s="173"/>
      <c r="G120" s="263"/>
      <c r="H120" s="179"/>
      <c r="I120" s="335"/>
      <c r="J120" s="148"/>
    </row>
    <row r="121" spans="1:10" x14ac:dyDescent="0.2">
      <c r="A121" s="148"/>
      <c r="B121" s="148"/>
      <c r="C121" s="148"/>
      <c r="D121" s="148"/>
      <c r="E121" s="149"/>
      <c r="F121" s="173"/>
      <c r="G121" s="263"/>
      <c r="H121" s="179"/>
      <c r="I121" s="335"/>
      <c r="J121" s="148"/>
    </row>
    <row r="122" spans="1:10" x14ac:dyDescent="0.2">
      <c r="A122" s="148"/>
      <c r="B122" s="148"/>
      <c r="C122" s="148"/>
      <c r="D122" s="148"/>
      <c r="E122" s="149"/>
      <c r="F122" s="173"/>
      <c r="G122" s="263"/>
      <c r="H122" s="179"/>
      <c r="I122" s="335"/>
      <c r="J122" s="148"/>
    </row>
    <row r="123" spans="1:10" x14ac:dyDescent="0.2">
      <c r="A123" s="148"/>
      <c r="B123" s="148"/>
      <c r="C123" s="148"/>
      <c r="D123" s="148"/>
      <c r="E123" s="149"/>
      <c r="F123" s="173"/>
      <c r="G123" s="263"/>
      <c r="H123" s="179"/>
      <c r="I123" s="335"/>
      <c r="J123" s="148"/>
    </row>
    <row r="124" spans="1:10" x14ac:dyDescent="0.2">
      <c r="A124" s="148"/>
      <c r="B124" s="148"/>
      <c r="C124" s="148"/>
      <c r="D124" s="148"/>
      <c r="E124" s="149"/>
      <c r="F124" s="173"/>
      <c r="G124" s="263"/>
      <c r="H124" s="179"/>
      <c r="I124" s="335"/>
      <c r="J124" s="148"/>
    </row>
    <row r="125" spans="1:10" x14ac:dyDescent="0.2">
      <c r="A125" s="148"/>
      <c r="B125" s="148"/>
      <c r="C125" s="148"/>
      <c r="D125" s="148"/>
      <c r="E125" s="149"/>
      <c r="F125" s="173"/>
      <c r="G125" s="263"/>
      <c r="H125" s="179"/>
      <c r="I125" s="335"/>
      <c r="J125" s="148"/>
    </row>
    <row r="126" spans="1:10" x14ac:dyDescent="0.2">
      <c r="A126" s="148"/>
      <c r="B126" s="148"/>
      <c r="C126" s="148"/>
      <c r="D126" s="148"/>
      <c r="E126" s="149"/>
      <c r="F126" s="173"/>
      <c r="G126" s="263"/>
      <c r="H126" s="179"/>
      <c r="I126" s="335"/>
      <c r="J126" s="148"/>
    </row>
    <row r="127" spans="1:10" x14ac:dyDescent="0.2">
      <c r="A127" s="148"/>
      <c r="B127" s="148"/>
      <c r="C127" s="148"/>
      <c r="D127" s="148"/>
      <c r="E127" s="149"/>
      <c r="F127" s="173"/>
      <c r="G127" s="263"/>
      <c r="H127" s="179"/>
      <c r="I127" s="335"/>
      <c r="J127" s="148"/>
    </row>
    <row r="128" spans="1:10" x14ac:dyDescent="0.2">
      <c r="A128" s="148"/>
      <c r="B128" s="148"/>
      <c r="C128" s="148"/>
      <c r="D128" s="148"/>
      <c r="E128" s="149"/>
      <c r="F128" s="173"/>
      <c r="G128" s="263"/>
      <c r="H128" s="179"/>
      <c r="I128" s="335"/>
      <c r="J128" s="148"/>
    </row>
    <row r="129" spans="1:10" x14ac:dyDescent="0.2">
      <c r="A129" s="148"/>
      <c r="B129" s="148"/>
      <c r="C129" s="148"/>
      <c r="D129" s="148"/>
      <c r="E129" s="149"/>
      <c r="F129" s="173"/>
      <c r="G129" s="263"/>
      <c r="H129" s="179"/>
      <c r="I129" s="335"/>
      <c r="J129" s="148"/>
    </row>
    <row r="130" spans="1:10" x14ac:dyDescent="0.2">
      <c r="A130" s="148"/>
      <c r="B130" s="148"/>
      <c r="C130" s="148"/>
      <c r="D130" s="148"/>
      <c r="E130" s="149"/>
      <c r="F130" s="173"/>
      <c r="G130" s="263"/>
      <c r="H130" s="179"/>
      <c r="I130" s="335"/>
      <c r="J130" s="148"/>
    </row>
    <row r="131" spans="1:10" x14ac:dyDescent="0.2">
      <c r="A131" s="148"/>
      <c r="B131" s="148"/>
      <c r="C131" s="148"/>
      <c r="D131" s="148"/>
      <c r="E131" s="149"/>
      <c r="F131" s="173"/>
      <c r="G131" s="263"/>
      <c r="H131" s="179"/>
      <c r="I131" s="335"/>
      <c r="J131" s="148"/>
    </row>
    <row r="132" spans="1:10" x14ac:dyDescent="0.2">
      <c r="A132" s="148"/>
      <c r="B132" s="148"/>
      <c r="C132" s="148"/>
      <c r="D132" s="148"/>
      <c r="E132" s="149"/>
      <c r="F132" s="173"/>
      <c r="G132" s="263"/>
      <c r="H132" s="179"/>
      <c r="I132" s="335"/>
      <c r="J132" s="148"/>
    </row>
    <row r="133" spans="1:10" x14ac:dyDescent="0.2">
      <c r="A133" s="148"/>
      <c r="B133" s="148"/>
      <c r="C133" s="148"/>
      <c r="D133" s="148"/>
      <c r="E133" s="149"/>
      <c r="F133" s="173"/>
      <c r="G133" s="263"/>
      <c r="H133" s="179"/>
      <c r="I133" s="335"/>
      <c r="J133" s="148"/>
    </row>
    <row r="134" spans="1:10" x14ac:dyDescent="0.2">
      <c r="A134" s="148"/>
      <c r="B134" s="148"/>
      <c r="C134" s="148"/>
      <c r="D134" s="148"/>
      <c r="E134" s="149"/>
      <c r="F134" s="173"/>
      <c r="G134" s="263"/>
      <c r="H134" s="179"/>
      <c r="I134" s="335"/>
      <c r="J134" s="148"/>
    </row>
    <row r="135" spans="1:10" x14ac:dyDescent="0.2">
      <c r="A135" s="148"/>
      <c r="B135" s="148"/>
      <c r="C135" s="148"/>
      <c r="D135" s="148"/>
      <c r="E135" s="149"/>
      <c r="F135" s="173"/>
      <c r="G135" s="263"/>
      <c r="H135" s="179"/>
      <c r="I135" s="335"/>
      <c r="J135" s="148"/>
    </row>
    <row r="136" spans="1:10" x14ac:dyDescent="0.2">
      <c r="A136" s="148"/>
      <c r="B136" s="148"/>
      <c r="C136" s="148"/>
      <c r="D136" s="148"/>
      <c r="E136" s="149"/>
      <c r="F136" s="173"/>
      <c r="G136" s="263"/>
      <c r="H136" s="179"/>
      <c r="I136" s="335"/>
      <c r="J136" s="148"/>
    </row>
    <row r="137" spans="1:10" x14ac:dyDescent="0.2">
      <c r="A137" s="148"/>
      <c r="B137" s="148"/>
      <c r="C137" s="148"/>
      <c r="D137" s="148"/>
      <c r="E137" s="149"/>
      <c r="F137" s="173"/>
      <c r="G137" s="263"/>
      <c r="H137" s="179"/>
      <c r="I137" s="335"/>
      <c r="J137" s="148"/>
    </row>
    <row r="138" spans="1:10" x14ac:dyDescent="0.2">
      <c r="A138" s="148"/>
      <c r="B138" s="148"/>
      <c r="C138" s="148"/>
      <c r="D138" s="148"/>
      <c r="E138" s="149"/>
      <c r="F138" s="173"/>
      <c r="G138" s="263"/>
      <c r="H138" s="179"/>
      <c r="I138" s="335"/>
      <c r="J138" s="148"/>
    </row>
    <row r="139" spans="1:10" x14ac:dyDescent="0.2">
      <c r="A139" s="148"/>
      <c r="B139" s="148"/>
      <c r="C139" s="148"/>
      <c r="D139" s="148"/>
      <c r="E139" s="149"/>
      <c r="F139" s="173"/>
      <c r="G139" s="263"/>
      <c r="H139" s="179"/>
      <c r="I139" s="335"/>
      <c r="J139" s="148"/>
    </row>
    <row r="140" spans="1:10" x14ac:dyDescent="0.2">
      <c r="A140" s="148"/>
      <c r="B140" s="148"/>
      <c r="C140" s="148"/>
      <c r="D140" s="148"/>
      <c r="E140" s="149"/>
      <c r="F140" s="173"/>
      <c r="G140" s="263"/>
      <c r="H140" s="179"/>
      <c r="I140" s="335"/>
      <c r="J140" s="148"/>
    </row>
    <row r="141" spans="1:10" x14ac:dyDescent="0.2">
      <c r="A141" s="148"/>
      <c r="B141" s="148"/>
      <c r="C141" s="148"/>
      <c r="D141" s="148"/>
      <c r="E141" s="149"/>
      <c r="F141" s="173"/>
      <c r="G141" s="263"/>
      <c r="H141" s="179"/>
      <c r="I141" s="335"/>
      <c r="J141" s="148"/>
    </row>
    <row r="142" spans="1:10" x14ac:dyDescent="0.2">
      <c r="A142" s="148"/>
      <c r="B142" s="148"/>
      <c r="C142" s="148"/>
      <c r="D142" s="148"/>
      <c r="E142" s="149"/>
      <c r="F142" s="173"/>
      <c r="G142" s="263"/>
      <c r="H142" s="179"/>
      <c r="I142" s="335"/>
      <c r="J142" s="148"/>
    </row>
    <row r="143" spans="1:10" x14ac:dyDescent="0.2">
      <c r="A143" s="148"/>
      <c r="B143" s="148"/>
      <c r="C143" s="148"/>
      <c r="D143" s="148"/>
      <c r="E143" s="149"/>
      <c r="F143" s="173"/>
      <c r="G143" s="263"/>
      <c r="H143" s="179"/>
      <c r="I143" s="335"/>
      <c r="J143" s="148"/>
    </row>
    <row r="144" spans="1:10" x14ac:dyDescent="0.2">
      <c r="A144" s="148"/>
      <c r="B144" s="148"/>
      <c r="C144" s="148"/>
      <c r="D144" s="148"/>
      <c r="E144" s="149"/>
      <c r="F144" s="173"/>
      <c r="G144" s="263"/>
      <c r="H144" s="179"/>
      <c r="I144" s="335"/>
      <c r="J144" s="148"/>
    </row>
    <row r="145" spans="1:10" x14ac:dyDescent="0.2">
      <c r="A145" s="148"/>
      <c r="B145" s="148"/>
      <c r="C145" s="148"/>
      <c r="D145" s="148"/>
      <c r="E145" s="149"/>
      <c r="F145" s="173"/>
      <c r="G145" s="263"/>
      <c r="H145" s="179"/>
      <c r="I145" s="335"/>
      <c r="J145" s="148"/>
    </row>
    <row r="146" spans="1:10" x14ac:dyDescent="0.2">
      <c r="A146" s="148"/>
      <c r="B146" s="148"/>
      <c r="C146" s="148"/>
      <c r="D146" s="148"/>
      <c r="E146" s="149"/>
      <c r="F146" s="173"/>
      <c r="G146" s="263"/>
      <c r="H146" s="179"/>
      <c r="I146" s="335"/>
      <c r="J146" s="148"/>
    </row>
    <row r="147" spans="1:10" x14ac:dyDescent="0.2">
      <c r="A147" s="148"/>
      <c r="B147" s="148"/>
      <c r="C147" s="148"/>
      <c r="D147" s="148"/>
      <c r="E147" s="149"/>
      <c r="F147" s="173"/>
      <c r="G147" s="263"/>
      <c r="H147" s="179"/>
      <c r="I147" s="335"/>
      <c r="J147" s="148"/>
    </row>
    <row r="148" spans="1:10" x14ac:dyDescent="0.2">
      <c r="A148" s="148"/>
      <c r="B148" s="148"/>
      <c r="C148" s="148"/>
      <c r="D148" s="148"/>
      <c r="E148" s="149"/>
      <c r="F148" s="173"/>
      <c r="G148" s="263"/>
      <c r="H148" s="179"/>
      <c r="I148" s="335"/>
      <c r="J148" s="148"/>
    </row>
    <row r="149" spans="1:10" x14ac:dyDescent="0.2">
      <c r="A149" s="148"/>
      <c r="B149" s="148"/>
      <c r="C149" s="148"/>
      <c r="D149" s="148"/>
      <c r="E149" s="149"/>
      <c r="F149" s="173"/>
      <c r="G149" s="263"/>
      <c r="H149" s="179"/>
      <c r="I149" s="335"/>
      <c r="J149" s="148"/>
    </row>
    <row r="150" spans="1:10" x14ac:dyDescent="0.2">
      <c r="A150" s="148"/>
      <c r="B150" s="148"/>
      <c r="C150" s="148"/>
      <c r="D150" s="148"/>
      <c r="E150" s="149"/>
      <c r="F150" s="173"/>
      <c r="G150" s="263"/>
      <c r="H150" s="179"/>
      <c r="I150" s="335"/>
      <c r="J150" s="148"/>
    </row>
    <row r="151" spans="1:10" x14ac:dyDescent="0.2">
      <c r="A151" s="148"/>
      <c r="B151" s="148"/>
      <c r="C151" s="148"/>
      <c r="D151" s="148"/>
      <c r="E151" s="149"/>
      <c r="F151" s="173"/>
      <c r="G151" s="263"/>
      <c r="H151" s="179"/>
      <c r="I151" s="335"/>
      <c r="J151" s="148"/>
    </row>
    <row r="152" spans="1:10" x14ac:dyDescent="0.2">
      <c r="A152" s="148"/>
      <c r="B152" s="148"/>
      <c r="C152" s="148"/>
      <c r="D152" s="148"/>
      <c r="E152" s="149"/>
      <c r="F152" s="173"/>
      <c r="G152" s="263"/>
      <c r="H152" s="179"/>
      <c r="I152" s="335"/>
      <c r="J152" s="148"/>
    </row>
    <row r="153" spans="1:10" x14ac:dyDescent="0.2">
      <c r="A153" s="148"/>
      <c r="B153" s="148"/>
      <c r="C153" s="148"/>
      <c r="D153" s="148"/>
      <c r="E153" s="149"/>
      <c r="F153" s="173"/>
      <c r="G153" s="263"/>
      <c r="H153" s="179"/>
      <c r="I153" s="335"/>
      <c r="J153" s="148"/>
    </row>
    <row r="154" spans="1:10" x14ac:dyDescent="0.2">
      <c r="A154" s="148"/>
      <c r="B154" s="148"/>
      <c r="C154" s="148"/>
      <c r="D154" s="148"/>
      <c r="E154" s="149"/>
      <c r="F154" s="173"/>
      <c r="G154" s="263"/>
      <c r="H154" s="179"/>
      <c r="I154" s="335"/>
      <c r="J154" s="148"/>
    </row>
    <row r="155" spans="1:10" x14ac:dyDescent="0.2">
      <c r="A155" s="148"/>
      <c r="B155" s="148"/>
      <c r="C155" s="148"/>
      <c r="D155" s="148"/>
      <c r="E155" s="149"/>
      <c r="F155" s="173"/>
      <c r="G155" s="263"/>
      <c r="H155" s="179"/>
      <c r="I155" s="335"/>
      <c r="J155" s="148"/>
    </row>
    <row r="156" spans="1:10" x14ac:dyDescent="0.2">
      <c r="A156" s="148"/>
      <c r="B156" s="148"/>
      <c r="C156" s="148"/>
      <c r="D156" s="148"/>
      <c r="E156" s="149"/>
      <c r="F156" s="173"/>
      <c r="G156" s="263"/>
      <c r="H156" s="179"/>
      <c r="I156" s="335"/>
      <c r="J156" s="148"/>
    </row>
    <row r="157" spans="1:10" x14ac:dyDescent="0.2">
      <c r="A157" s="148"/>
      <c r="B157" s="148"/>
      <c r="C157" s="148"/>
      <c r="D157" s="148"/>
      <c r="E157" s="149"/>
      <c r="F157" s="173"/>
      <c r="G157" s="263"/>
      <c r="H157" s="179"/>
      <c r="I157" s="335"/>
      <c r="J157" s="148"/>
    </row>
    <row r="158" spans="1:10" x14ac:dyDescent="0.2">
      <c r="A158" s="148"/>
      <c r="B158" s="148"/>
      <c r="C158" s="148"/>
      <c r="D158" s="148"/>
      <c r="E158" s="149"/>
      <c r="F158" s="173"/>
      <c r="G158" s="263"/>
      <c r="H158" s="179"/>
      <c r="I158" s="335"/>
      <c r="J158" s="148"/>
    </row>
    <row r="159" spans="1:10" x14ac:dyDescent="0.2">
      <c r="A159" s="148"/>
      <c r="B159" s="148"/>
      <c r="C159" s="148"/>
      <c r="D159" s="148"/>
      <c r="E159" s="149"/>
      <c r="F159" s="173"/>
      <c r="G159" s="263"/>
      <c r="H159" s="179"/>
      <c r="I159" s="335"/>
      <c r="J159" s="148"/>
    </row>
    <row r="160" spans="1:10" x14ac:dyDescent="0.2">
      <c r="A160" s="148"/>
      <c r="B160" s="148"/>
      <c r="C160" s="148"/>
      <c r="D160" s="148"/>
      <c r="E160" s="149"/>
      <c r="F160" s="173"/>
      <c r="G160" s="263"/>
      <c r="H160" s="179"/>
      <c r="I160" s="335"/>
      <c r="J160" s="148"/>
    </row>
    <row r="161" spans="1:10" x14ac:dyDescent="0.2">
      <c r="A161" s="148"/>
      <c r="B161" s="148"/>
      <c r="C161" s="148"/>
      <c r="D161" s="148"/>
      <c r="E161" s="149"/>
      <c r="F161" s="173"/>
      <c r="G161" s="263"/>
      <c r="H161" s="179"/>
      <c r="I161" s="335"/>
      <c r="J161" s="148"/>
    </row>
    <row r="162" spans="1:10" x14ac:dyDescent="0.2">
      <c r="A162" s="148"/>
      <c r="B162" s="148"/>
      <c r="C162" s="148"/>
      <c r="D162" s="148"/>
      <c r="E162" s="149"/>
      <c r="F162" s="173"/>
      <c r="G162" s="263"/>
      <c r="H162" s="179"/>
      <c r="I162" s="335"/>
      <c r="J162" s="148"/>
    </row>
    <row r="163" spans="1:10" x14ac:dyDescent="0.2">
      <c r="A163" s="148"/>
      <c r="B163" s="148"/>
      <c r="C163" s="148"/>
      <c r="D163" s="148"/>
      <c r="E163" s="149"/>
      <c r="F163" s="173"/>
      <c r="G163" s="263"/>
      <c r="H163" s="179"/>
      <c r="I163" s="335"/>
      <c r="J163" s="148"/>
    </row>
    <row r="164" spans="1:10" x14ac:dyDescent="0.2">
      <c r="A164" s="148"/>
      <c r="B164" s="148"/>
      <c r="C164" s="148"/>
      <c r="D164" s="148"/>
      <c r="E164" s="149"/>
      <c r="F164" s="173"/>
      <c r="G164" s="263"/>
      <c r="H164" s="179"/>
      <c r="I164" s="335"/>
      <c r="J164" s="148"/>
    </row>
    <row r="165" spans="1:10" x14ac:dyDescent="0.2">
      <c r="A165" s="148"/>
      <c r="B165" s="148"/>
      <c r="C165" s="148"/>
      <c r="D165" s="148"/>
      <c r="E165" s="149"/>
      <c r="F165" s="173"/>
      <c r="G165" s="263"/>
      <c r="H165" s="179"/>
      <c r="I165" s="335"/>
      <c r="J165" s="148"/>
    </row>
    <row r="166" spans="1:10" x14ac:dyDescent="0.2">
      <c r="A166" s="148"/>
      <c r="B166" s="148"/>
      <c r="C166" s="148"/>
      <c r="D166" s="148"/>
      <c r="E166" s="149"/>
      <c r="F166" s="173"/>
      <c r="G166" s="263"/>
      <c r="H166" s="179"/>
      <c r="I166" s="335"/>
      <c r="J166" s="148"/>
    </row>
    <row r="167" spans="1:10" x14ac:dyDescent="0.2">
      <c r="A167" s="148"/>
      <c r="B167" s="148"/>
      <c r="C167" s="148"/>
      <c r="D167" s="148"/>
      <c r="E167" s="149"/>
      <c r="F167" s="173"/>
      <c r="G167" s="263"/>
      <c r="H167" s="179"/>
      <c r="I167" s="335"/>
      <c r="J167" s="148"/>
    </row>
    <row r="168" spans="1:10" x14ac:dyDescent="0.2">
      <c r="A168" s="148"/>
      <c r="B168" s="148"/>
      <c r="C168" s="148"/>
      <c r="D168" s="148"/>
      <c r="E168" s="149"/>
      <c r="F168" s="173"/>
      <c r="G168" s="263"/>
      <c r="H168" s="179"/>
      <c r="I168" s="335"/>
      <c r="J168" s="148"/>
    </row>
    <row r="169" spans="1:10" x14ac:dyDescent="0.2">
      <c r="A169" s="148"/>
      <c r="B169" s="148"/>
      <c r="C169" s="148"/>
      <c r="D169" s="148"/>
      <c r="E169" s="149"/>
      <c r="F169" s="173"/>
      <c r="G169" s="263"/>
      <c r="H169" s="179"/>
      <c r="I169" s="335"/>
      <c r="J169" s="148"/>
    </row>
    <row r="170" spans="1:10" x14ac:dyDescent="0.2">
      <c r="A170" s="148"/>
      <c r="B170" s="148"/>
      <c r="C170" s="148"/>
      <c r="D170" s="148"/>
      <c r="E170" s="149"/>
      <c r="F170" s="173"/>
      <c r="G170" s="263"/>
      <c r="H170" s="179"/>
      <c r="I170" s="335"/>
      <c r="J170" s="148"/>
    </row>
    <row r="171" spans="1:10" x14ac:dyDescent="0.2">
      <c r="A171" s="148"/>
      <c r="B171" s="148"/>
      <c r="C171" s="148"/>
      <c r="D171" s="148"/>
      <c r="E171" s="149"/>
      <c r="F171" s="173"/>
      <c r="G171" s="263"/>
      <c r="H171" s="179"/>
      <c r="I171" s="335"/>
      <c r="J171" s="148"/>
    </row>
    <row r="172" spans="1:10" x14ac:dyDescent="0.2">
      <c r="A172" s="148"/>
      <c r="B172" s="148"/>
      <c r="C172" s="148"/>
      <c r="D172" s="148"/>
      <c r="E172" s="149"/>
      <c r="F172" s="173"/>
      <c r="G172" s="263"/>
      <c r="H172" s="179"/>
      <c r="I172" s="335"/>
      <c r="J172" s="148"/>
    </row>
    <row r="173" spans="1:10" x14ac:dyDescent="0.2">
      <c r="A173" s="148"/>
      <c r="B173" s="148"/>
      <c r="C173" s="148"/>
      <c r="D173" s="148"/>
      <c r="E173" s="149"/>
      <c r="F173" s="173"/>
      <c r="G173" s="263"/>
      <c r="H173" s="179"/>
      <c r="I173" s="335"/>
      <c r="J173" s="148"/>
    </row>
    <row r="174" spans="1:10" x14ac:dyDescent="0.2">
      <c r="A174" s="148"/>
      <c r="B174" s="148"/>
      <c r="C174" s="148"/>
      <c r="D174" s="148"/>
      <c r="E174" s="149"/>
      <c r="F174" s="173"/>
      <c r="G174" s="263"/>
      <c r="H174" s="179"/>
      <c r="I174" s="335"/>
      <c r="J174" s="148"/>
    </row>
    <row r="175" spans="1:10" x14ac:dyDescent="0.2">
      <c r="A175" s="148"/>
      <c r="B175" s="148"/>
      <c r="C175" s="148"/>
      <c r="D175" s="148"/>
      <c r="E175" s="149"/>
      <c r="F175" s="173"/>
      <c r="G175" s="263"/>
      <c r="H175" s="179"/>
      <c r="I175" s="335"/>
      <c r="J175" s="148"/>
    </row>
    <row r="176" spans="1:10" x14ac:dyDescent="0.2">
      <c r="A176" s="148"/>
      <c r="B176" s="148"/>
      <c r="C176" s="148"/>
      <c r="D176" s="148"/>
      <c r="E176" s="149"/>
      <c r="F176" s="173"/>
      <c r="G176" s="263"/>
      <c r="H176" s="179"/>
      <c r="I176" s="335"/>
      <c r="J176" s="148"/>
    </row>
    <row r="177" spans="1:10" x14ac:dyDescent="0.2">
      <c r="A177" s="148"/>
      <c r="B177" s="148"/>
      <c r="C177" s="148"/>
      <c r="D177" s="148"/>
      <c r="E177" s="149"/>
      <c r="F177" s="173"/>
      <c r="G177" s="263"/>
      <c r="H177" s="179"/>
      <c r="I177" s="335"/>
      <c r="J177" s="148"/>
    </row>
    <row r="178" spans="1:10" x14ac:dyDescent="0.2">
      <c r="A178" s="148"/>
      <c r="B178" s="148"/>
      <c r="C178" s="148"/>
      <c r="D178" s="148"/>
      <c r="E178" s="149"/>
      <c r="F178" s="173"/>
      <c r="G178" s="263"/>
      <c r="H178" s="179"/>
      <c r="I178" s="335"/>
      <c r="J178" s="148"/>
    </row>
    <row r="179" spans="1:10" x14ac:dyDescent="0.2">
      <c r="A179" s="148"/>
      <c r="B179" s="148"/>
      <c r="C179" s="148"/>
      <c r="D179" s="148"/>
      <c r="E179" s="149"/>
      <c r="F179" s="173"/>
      <c r="G179" s="263"/>
      <c r="H179" s="179"/>
      <c r="I179" s="335"/>
      <c r="J179" s="148"/>
    </row>
    <row r="180" spans="1:10" x14ac:dyDescent="0.2">
      <c r="A180" s="148"/>
      <c r="B180" s="148"/>
      <c r="C180" s="148"/>
      <c r="D180" s="148"/>
      <c r="E180" s="149"/>
      <c r="F180" s="173"/>
      <c r="G180" s="263"/>
      <c r="H180" s="179"/>
      <c r="I180" s="335"/>
      <c r="J180" s="148"/>
    </row>
    <row r="181" spans="1:10" x14ac:dyDescent="0.2">
      <c r="A181" s="148"/>
      <c r="B181" s="148"/>
      <c r="C181" s="148"/>
      <c r="D181" s="148"/>
      <c r="E181" s="149"/>
      <c r="F181" s="173"/>
      <c r="G181" s="263"/>
      <c r="H181" s="179"/>
      <c r="I181" s="335"/>
      <c r="J181" s="148"/>
    </row>
    <row r="182" spans="1:10" x14ac:dyDescent="0.2">
      <c r="A182" s="148"/>
      <c r="B182" s="148"/>
      <c r="C182" s="148"/>
      <c r="D182" s="148"/>
      <c r="E182" s="149"/>
      <c r="F182" s="173"/>
      <c r="G182" s="263"/>
      <c r="H182" s="179"/>
      <c r="I182" s="335"/>
      <c r="J182" s="148"/>
    </row>
    <row r="183" spans="1:10" x14ac:dyDescent="0.2">
      <c r="A183" s="148"/>
      <c r="B183" s="148"/>
      <c r="C183" s="148"/>
      <c r="D183" s="148"/>
      <c r="E183" s="149"/>
      <c r="F183" s="173"/>
      <c r="G183" s="263"/>
      <c r="H183" s="179"/>
      <c r="I183" s="335"/>
      <c r="J183" s="148"/>
    </row>
    <row r="184" spans="1:10" x14ac:dyDescent="0.2">
      <c r="A184" s="148"/>
      <c r="B184" s="148"/>
      <c r="C184" s="148"/>
      <c r="D184" s="148"/>
      <c r="E184" s="149"/>
      <c r="F184" s="173"/>
      <c r="G184" s="263"/>
      <c r="H184" s="179"/>
      <c r="I184" s="335"/>
      <c r="J184" s="148"/>
    </row>
    <row r="185" spans="1:10" x14ac:dyDescent="0.2">
      <c r="A185" s="148"/>
      <c r="B185" s="148"/>
      <c r="C185" s="148"/>
      <c r="D185" s="148"/>
      <c r="E185" s="149"/>
      <c r="F185" s="173"/>
      <c r="G185" s="263"/>
      <c r="H185" s="179"/>
      <c r="I185" s="335"/>
      <c r="J185" s="148"/>
    </row>
    <row r="186" spans="1:10" x14ac:dyDescent="0.2">
      <c r="A186" s="148"/>
      <c r="B186" s="148"/>
      <c r="C186" s="148"/>
      <c r="D186" s="148"/>
      <c r="E186" s="149"/>
      <c r="F186" s="173"/>
      <c r="G186" s="263"/>
      <c r="H186" s="179"/>
      <c r="I186" s="335"/>
      <c r="J186" s="148"/>
    </row>
    <row r="187" spans="1:10" x14ac:dyDescent="0.2">
      <c r="A187" s="148"/>
      <c r="B187" s="148"/>
      <c r="C187" s="148"/>
      <c r="D187" s="148"/>
      <c r="E187" s="149"/>
      <c r="F187" s="173"/>
      <c r="G187" s="263"/>
      <c r="H187" s="179"/>
      <c r="I187" s="335"/>
      <c r="J187" s="148"/>
    </row>
    <row r="188" spans="1:10" x14ac:dyDescent="0.2">
      <c r="A188" s="148"/>
      <c r="B188" s="148"/>
      <c r="C188" s="148"/>
      <c r="D188" s="148"/>
      <c r="E188" s="149"/>
      <c r="F188" s="173"/>
      <c r="G188" s="263"/>
      <c r="H188" s="179"/>
      <c r="I188" s="335"/>
      <c r="J188" s="148"/>
    </row>
    <row r="189" spans="1:10" x14ac:dyDescent="0.2">
      <c r="A189" s="148"/>
      <c r="B189" s="148"/>
      <c r="C189" s="148"/>
      <c r="D189" s="148"/>
      <c r="E189" s="149"/>
      <c r="F189" s="173"/>
      <c r="G189" s="263"/>
      <c r="H189" s="179"/>
      <c r="I189" s="335"/>
      <c r="J189" s="148"/>
    </row>
    <row r="190" spans="1:10" x14ac:dyDescent="0.2">
      <c r="A190" s="148"/>
      <c r="B190" s="148"/>
      <c r="C190" s="148"/>
      <c r="D190" s="148"/>
      <c r="E190" s="149"/>
      <c r="F190" s="173"/>
      <c r="G190" s="263"/>
      <c r="H190" s="179"/>
      <c r="I190" s="335"/>
      <c r="J190" s="148"/>
    </row>
    <row r="191" spans="1:10" x14ac:dyDescent="0.2">
      <c r="A191" s="148"/>
      <c r="B191" s="148"/>
      <c r="C191" s="148"/>
      <c r="D191" s="148"/>
      <c r="E191" s="149"/>
      <c r="F191" s="173"/>
      <c r="G191" s="263"/>
      <c r="H191" s="179"/>
      <c r="I191" s="335"/>
      <c r="J191" s="148"/>
    </row>
    <row r="192" spans="1:10" x14ac:dyDescent="0.2">
      <c r="A192" s="148"/>
      <c r="B192" s="148"/>
      <c r="C192" s="148"/>
      <c r="D192" s="148"/>
      <c r="E192" s="149"/>
      <c r="F192" s="173"/>
      <c r="G192" s="263"/>
      <c r="H192" s="179"/>
      <c r="I192" s="335"/>
      <c r="J192" s="148"/>
    </row>
    <row r="193" spans="1:10" x14ac:dyDescent="0.2">
      <c r="A193" s="148"/>
      <c r="B193" s="148"/>
      <c r="C193" s="148"/>
      <c r="D193" s="148"/>
      <c r="E193" s="149"/>
      <c r="F193" s="173"/>
      <c r="G193" s="263"/>
      <c r="H193" s="179"/>
      <c r="I193" s="335"/>
      <c r="J193" s="148"/>
    </row>
    <row r="194" spans="1:10" x14ac:dyDescent="0.2">
      <c r="A194" s="148"/>
      <c r="B194" s="148"/>
      <c r="C194" s="148"/>
      <c r="D194" s="148"/>
      <c r="E194" s="149"/>
      <c r="F194" s="173"/>
      <c r="G194" s="263"/>
      <c r="H194" s="179"/>
      <c r="I194" s="335"/>
      <c r="J194" s="148"/>
    </row>
    <row r="195" spans="1:10" x14ac:dyDescent="0.2">
      <c r="A195" s="148"/>
      <c r="B195" s="148"/>
      <c r="C195" s="148"/>
      <c r="D195" s="148"/>
      <c r="E195" s="149"/>
      <c r="F195" s="173"/>
      <c r="G195" s="263"/>
      <c r="H195" s="179"/>
      <c r="I195" s="335"/>
      <c r="J195" s="148"/>
    </row>
    <row r="196" spans="1:10" x14ac:dyDescent="0.2">
      <c r="A196" s="148"/>
      <c r="B196" s="148"/>
      <c r="C196" s="148"/>
      <c r="D196" s="148"/>
      <c r="E196" s="149"/>
      <c r="F196" s="173"/>
      <c r="G196" s="263"/>
      <c r="H196" s="179"/>
      <c r="I196" s="335"/>
      <c r="J196" s="148"/>
    </row>
    <row r="197" spans="1:10" x14ac:dyDescent="0.2">
      <c r="A197" s="148"/>
      <c r="B197" s="148"/>
      <c r="C197" s="148"/>
      <c r="D197" s="148"/>
      <c r="E197" s="149"/>
      <c r="F197" s="173"/>
      <c r="G197" s="263"/>
      <c r="H197" s="179"/>
      <c r="I197" s="335"/>
      <c r="J197" s="148"/>
    </row>
    <row r="198" spans="1:10" x14ac:dyDescent="0.2">
      <c r="A198" s="148"/>
      <c r="B198" s="148"/>
      <c r="C198" s="148"/>
      <c r="D198" s="148"/>
      <c r="E198" s="149"/>
      <c r="F198" s="173"/>
      <c r="G198" s="263"/>
      <c r="H198" s="179"/>
      <c r="I198" s="335"/>
      <c r="J198" s="148"/>
    </row>
    <row r="199" spans="1:10" x14ac:dyDescent="0.2">
      <c r="A199" s="148"/>
      <c r="B199" s="148"/>
      <c r="C199" s="148"/>
      <c r="D199" s="148"/>
      <c r="E199" s="149"/>
      <c r="F199" s="173"/>
      <c r="G199" s="263"/>
      <c r="H199" s="179"/>
      <c r="I199" s="335"/>
      <c r="J199" s="148"/>
    </row>
    <row r="200" spans="1:10" x14ac:dyDescent="0.2">
      <c r="A200" s="148"/>
      <c r="B200" s="148"/>
      <c r="C200" s="148"/>
      <c r="D200" s="148"/>
      <c r="E200" s="149"/>
      <c r="F200" s="173"/>
      <c r="G200" s="263"/>
      <c r="H200" s="179"/>
      <c r="I200" s="335"/>
      <c r="J200" s="148"/>
    </row>
    <row r="201" spans="1:10" x14ac:dyDescent="0.2">
      <c r="A201" s="148"/>
      <c r="B201" s="148"/>
      <c r="C201" s="148"/>
      <c r="D201" s="148"/>
      <c r="E201" s="149"/>
      <c r="F201" s="173"/>
      <c r="G201" s="263"/>
      <c r="H201" s="179"/>
      <c r="I201" s="335"/>
      <c r="J201" s="148"/>
    </row>
    <row r="202" spans="1:10" x14ac:dyDescent="0.2">
      <c r="A202" s="148"/>
      <c r="B202" s="148"/>
      <c r="C202" s="148"/>
      <c r="D202" s="148"/>
      <c r="E202" s="149"/>
      <c r="F202" s="173"/>
      <c r="G202" s="263"/>
      <c r="H202" s="179"/>
      <c r="I202" s="335"/>
      <c r="J202" s="148"/>
    </row>
    <row r="203" spans="1:10" x14ac:dyDescent="0.2">
      <c r="A203" s="148"/>
      <c r="B203" s="148"/>
      <c r="C203" s="148"/>
      <c r="D203" s="148"/>
      <c r="E203" s="149"/>
      <c r="F203" s="173"/>
      <c r="G203" s="263"/>
      <c r="H203" s="179"/>
      <c r="I203" s="335"/>
      <c r="J203" s="148"/>
    </row>
    <row r="204" spans="1:10" x14ac:dyDescent="0.2">
      <c r="A204" s="148"/>
      <c r="B204" s="148"/>
      <c r="C204" s="148"/>
      <c r="D204" s="148"/>
      <c r="E204" s="149"/>
      <c r="F204" s="173"/>
      <c r="G204" s="263"/>
      <c r="H204" s="179"/>
      <c r="I204" s="335"/>
      <c r="J204" s="148"/>
    </row>
    <row r="205" spans="1:10" x14ac:dyDescent="0.2">
      <c r="A205" s="148"/>
      <c r="B205" s="148"/>
      <c r="C205" s="148"/>
      <c r="D205" s="148"/>
      <c r="E205" s="149"/>
      <c r="F205" s="173"/>
      <c r="G205" s="263"/>
      <c r="H205" s="179"/>
      <c r="I205" s="335"/>
      <c r="J205" s="148"/>
    </row>
    <row r="206" spans="1:10" x14ac:dyDescent="0.2">
      <c r="A206" s="148"/>
      <c r="B206" s="148"/>
      <c r="C206" s="148"/>
      <c r="D206" s="148"/>
      <c r="E206" s="149"/>
      <c r="F206" s="173"/>
      <c r="G206" s="263"/>
      <c r="H206" s="179"/>
      <c r="I206" s="335"/>
      <c r="J206" s="148"/>
    </row>
    <row r="207" spans="1:10" x14ac:dyDescent="0.2">
      <c r="A207" s="148"/>
      <c r="B207" s="148"/>
      <c r="C207" s="148"/>
      <c r="D207" s="148"/>
      <c r="E207" s="149"/>
      <c r="F207" s="173"/>
      <c r="G207" s="263"/>
      <c r="H207" s="179"/>
      <c r="I207" s="335"/>
      <c r="J207" s="148"/>
    </row>
    <row r="208" spans="1:10" x14ac:dyDescent="0.2">
      <c r="A208" s="148"/>
      <c r="B208" s="148"/>
      <c r="C208" s="148"/>
      <c r="D208" s="148"/>
      <c r="E208" s="149"/>
      <c r="F208" s="173"/>
      <c r="G208" s="263"/>
      <c r="H208" s="179"/>
      <c r="I208" s="335"/>
      <c r="J208" s="148"/>
    </row>
    <row r="209" spans="1:10" x14ac:dyDescent="0.2">
      <c r="A209" s="148"/>
      <c r="B209" s="148"/>
      <c r="C209" s="148"/>
      <c r="D209" s="148"/>
      <c r="E209" s="149"/>
      <c r="F209" s="173"/>
      <c r="G209" s="263"/>
      <c r="H209" s="179"/>
      <c r="I209" s="335"/>
      <c r="J209" s="148"/>
    </row>
    <row r="210" spans="1:10" x14ac:dyDescent="0.2">
      <c r="A210" s="148"/>
      <c r="B210" s="148"/>
      <c r="C210" s="148"/>
      <c r="D210" s="148"/>
      <c r="E210" s="149"/>
      <c r="F210" s="173"/>
      <c r="G210" s="263"/>
      <c r="H210" s="179"/>
      <c r="I210" s="335"/>
      <c r="J210" s="148"/>
    </row>
    <row r="211" spans="1:10" x14ac:dyDescent="0.2">
      <c r="A211" s="148"/>
      <c r="B211" s="148"/>
      <c r="C211" s="148"/>
      <c r="D211" s="148"/>
      <c r="E211" s="149"/>
      <c r="F211" s="173"/>
      <c r="G211" s="263"/>
      <c r="H211" s="179"/>
      <c r="I211" s="335"/>
      <c r="J211" s="148"/>
    </row>
    <row r="212" spans="1:10" x14ac:dyDescent="0.2">
      <c r="A212" s="148"/>
      <c r="B212" s="148"/>
      <c r="C212" s="148"/>
      <c r="D212" s="148"/>
      <c r="E212" s="149"/>
      <c r="F212" s="173"/>
      <c r="G212" s="263"/>
      <c r="H212" s="179"/>
      <c r="I212" s="335"/>
      <c r="J212" s="148"/>
    </row>
    <row r="213" spans="1:10" x14ac:dyDescent="0.2">
      <c r="A213" s="148"/>
      <c r="B213" s="148"/>
      <c r="C213" s="148"/>
      <c r="D213" s="148"/>
      <c r="E213" s="149"/>
      <c r="F213" s="173"/>
      <c r="G213" s="263"/>
      <c r="H213" s="179"/>
      <c r="I213" s="335"/>
      <c r="J213" s="148"/>
    </row>
    <row r="214" spans="1:10" x14ac:dyDescent="0.2">
      <c r="A214" s="148"/>
      <c r="B214" s="148"/>
      <c r="C214" s="148"/>
      <c r="D214" s="148"/>
      <c r="E214" s="149"/>
      <c r="F214" s="173"/>
      <c r="G214" s="263"/>
      <c r="H214" s="179"/>
      <c r="I214" s="335"/>
      <c r="J214" s="148"/>
    </row>
    <row r="215" spans="1:10" x14ac:dyDescent="0.2">
      <c r="A215" s="148"/>
      <c r="B215" s="148"/>
      <c r="C215" s="148"/>
      <c r="D215" s="148"/>
      <c r="E215" s="149"/>
      <c r="F215" s="173"/>
      <c r="G215" s="263"/>
      <c r="H215" s="179"/>
      <c r="I215" s="335"/>
      <c r="J215" s="148"/>
    </row>
    <row r="216" spans="1:10" x14ac:dyDescent="0.2">
      <c r="A216" s="148"/>
      <c r="B216" s="148"/>
      <c r="C216" s="148"/>
      <c r="D216" s="148"/>
      <c r="E216" s="149"/>
      <c r="F216" s="173"/>
      <c r="G216" s="263"/>
      <c r="H216" s="179"/>
      <c r="I216" s="335"/>
      <c r="J216" s="148"/>
    </row>
    <row r="217" spans="1:10" x14ac:dyDescent="0.2">
      <c r="A217" s="148"/>
      <c r="B217" s="148"/>
      <c r="C217" s="148"/>
      <c r="D217" s="148"/>
      <c r="E217" s="149"/>
      <c r="F217" s="173"/>
      <c r="G217" s="263"/>
      <c r="H217" s="179"/>
      <c r="I217" s="335"/>
      <c r="J217" s="148"/>
    </row>
    <row r="218" spans="1:10" x14ac:dyDescent="0.2">
      <c r="A218" s="148"/>
      <c r="B218" s="148"/>
      <c r="C218" s="148"/>
      <c r="D218" s="148"/>
      <c r="E218" s="149"/>
      <c r="F218" s="173"/>
      <c r="G218" s="263"/>
      <c r="H218" s="179"/>
      <c r="I218" s="335"/>
      <c r="J218" s="148"/>
    </row>
    <row r="219" spans="1:10" x14ac:dyDescent="0.2">
      <c r="A219" s="148"/>
      <c r="B219" s="148"/>
      <c r="C219" s="148"/>
      <c r="D219" s="148"/>
      <c r="E219" s="149"/>
      <c r="F219" s="173"/>
      <c r="G219" s="263"/>
      <c r="H219" s="179"/>
      <c r="I219" s="335"/>
      <c r="J219" s="148"/>
    </row>
    <row r="220" spans="1:10" x14ac:dyDescent="0.2">
      <c r="A220" s="148"/>
      <c r="B220" s="148"/>
      <c r="C220" s="148"/>
      <c r="D220" s="148"/>
      <c r="E220" s="149"/>
      <c r="F220" s="173"/>
      <c r="G220" s="263"/>
      <c r="H220" s="179"/>
      <c r="I220" s="335"/>
      <c r="J220" s="148"/>
    </row>
    <row r="221" spans="1:10" x14ac:dyDescent="0.2">
      <c r="A221" s="148"/>
      <c r="B221" s="148"/>
      <c r="C221" s="148"/>
      <c r="D221" s="148"/>
      <c r="E221" s="149"/>
      <c r="F221" s="173"/>
      <c r="G221" s="263"/>
      <c r="H221" s="179"/>
      <c r="I221" s="335"/>
      <c r="J221" s="148"/>
    </row>
    <row r="222" spans="1:10" x14ac:dyDescent="0.2">
      <c r="A222" s="148"/>
      <c r="B222" s="148"/>
      <c r="C222" s="148"/>
      <c r="D222" s="148"/>
      <c r="E222" s="149"/>
      <c r="F222" s="173"/>
      <c r="G222" s="263"/>
      <c r="H222" s="179"/>
      <c r="I222" s="335"/>
      <c r="J222" s="148"/>
    </row>
    <row r="223" spans="1:10" x14ac:dyDescent="0.2">
      <c r="A223" s="148"/>
      <c r="B223" s="148"/>
      <c r="C223" s="148"/>
      <c r="D223" s="148"/>
      <c r="E223" s="149"/>
      <c r="F223" s="173"/>
      <c r="G223" s="263"/>
      <c r="H223" s="179"/>
      <c r="I223" s="335"/>
      <c r="J223" s="148"/>
    </row>
    <row r="224" spans="1:10" x14ac:dyDescent="0.2">
      <c r="A224" s="148"/>
      <c r="B224" s="148"/>
      <c r="C224" s="148"/>
      <c r="D224" s="148"/>
      <c r="E224" s="149"/>
      <c r="F224" s="173"/>
      <c r="G224" s="263"/>
      <c r="H224" s="179"/>
      <c r="I224" s="335"/>
      <c r="J224" s="148"/>
    </row>
    <row r="225" spans="1:10" x14ac:dyDescent="0.2">
      <c r="A225" s="148"/>
      <c r="B225" s="148"/>
      <c r="C225" s="148"/>
      <c r="D225" s="148"/>
      <c r="E225" s="149"/>
      <c r="F225" s="173"/>
      <c r="G225" s="263"/>
      <c r="H225" s="179"/>
      <c r="I225" s="335"/>
      <c r="J225" s="148"/>
    </row>
    <row r="226" spans="1:10" x14ac:dyDescent="0.2">
      <c r="A226" s="148"/>
      <c r="B226" s="148"/>
      <c r="C226" s="148"/>
      <c r="D226" s="148"/>
      <c r="E226" s="149"/>
      <c r="F226" s="173"/>
      <c r="G226" s="263"/>
      <c r="H226" s="179"/>
      <c r="I226" s="335"/>
      <c r="J226" s="148"/>
    </row>
    <row r="227" spans="1:10" x14ac:dyDescent="0.2">
      <c r="A227" s="148"/>
      <c r="B227" s="148"/>
      <c r="C227" s="148"/>
      <c r="D227" s="148"/>
      <c r="E227" s="149"/>
      <c r="F227" s="173"/>
      <c r="G227" s="263"/>
      <c r="H227" s="179"/>
      <c r="I227" s="335"/>
      <c r="J227" s="148"/>
    </row>
    <row r="228" spans="1:10" x14ac:dyDescent="0.2">
      <c r="A228" s="148"/>
      <c r="B228" s="148"/>
      <c r="C228" s="148"/>
      <c r="D228" s="148"/>
      <c r="E228" s="149"/>
      <c r="F228" s="173"/>
      <c r="G228" s="263"/>
      <c r="H228" s="179"/>
      <c r="I228" s="335"/>
      <c r="J228" s="148"/>
    </row>
    <row r="229" spans="1:10" x14ac:dyDescent="0.2">
      <c r="A229" s="148"/>
      <c r="B229" s="148"/>
      <c r="C229" s="148"/>
      <c r="D229" s="148"/>
      <c r="E229" s="149"/>
      <c r="F229" s="173"/>
      <c r="G229" s="263"/>
      <c r="H229" s="179"/>
      <c r="I229" s="335"/>
      <c r="J229" s="148"/>
    </row>
    <row r="230" spans="1:10" x14ac:dyDescent="0.2">
      <c r="A230" s="148"/>
      <c r="B230" s="148"/>
      <c r="C230" s="148"/>
      <c r="D230" s="148"/>
      <c r="E230" s="149"/>
      <c r="F230" s="173"/>
      <c r="G230" s="263"/>
      <c r="H230" s="179"/>
      <c r="I230" s="335"/>
      <c r="J230" s="148"/>
    </row>
    <row r="231" spans="1:10" x14ac:dyDescent="0.2">
      <c r="A231" s="148"/>
      <c r="B231" s="148"/>
      <c r="C231" s="148"/>
      <c r="D231" s="148"/>
      <c r="E231" s="149"/>
      <c r="F231" s="173"/>
      <c r="G231" s="263"/>
      <c r="H231" s="179"/>
      <c r="I231" s="335"/>
      <c r="J231" s="148"/>
    </row>
    <row r="232" spans="1:10" x14ac:dyDescent="0.2">
      <c r="A232" s="148"/>
      <c r="B232" s="148"/>
      <c r="C232" s="148"/>
      <c r="D232" s="148"/>
      <c r="E232" s="149"/>
      <c r="F232" s="173"/>
      <c r="G232" s="263"/>
      <c r="H232" s="179"/>
      <c r="I232" s="335"/>
      <c r="J232" s="148"/>
    </row>
    <row r="233" spans="1:10" x14ac:dyDescent="0.2">
      <c r="A233" s="148"/>
      <c r="B233" s="148"/>
      <c r="C233" s="148"/>
      <c r="D233" s="148"/>
      <c r="E233" s="149"/>
      <c r="F233" s="173"/>
      <c r="G233" s="263"/>
      <c r="H233" s="179"/>
      <c r="I233" s="335"/>
      <c r="J233" s="148"/>
    </row>
    <row r="234" spans="1:10" x14ac:dyDescent="0.2">
      <c r="A234" s="148"/>
      <c r="B234" s="148"/>
      <c r="C234" s="148"/>
      <c r="D234" s="148"/>
      <c r="E234" s="149"/>
      <c r="F234" s="173"/>
      <c r="G234" s="263"/>
      <c r="H234" s="179"/>
      <c r="I234" s="335"/>
      <c r="J234" s="148"/>
    </row>
    <row r="235" spans="1:10" x14ac:dyDescent="0.2">
      <c r="A235" s="148"/>
      <c r="B235" s="148"/>
      <c r="C235" s="148"/>
      <c r="D235" s="148"/>
      <c r="E235" s="149"/>
      <c r="F235" s="173"/>
      <c r="G235" s="263"/>
      <c r="H235" s="179"/>
      <c r="I235" s="335"/>
      <c r="J235" s="148"/>
    </row>
    <row r="236" spans="1:10" x14ac:dyDescent="0.2">
      <c r="A236" s="148"/>
      <c r="B236" s="148"/>
      <c r="C236" s="148"/>
      <c r="D236" s="148"/>
      <c r="E236" s="149"/>
      <c r="F236" s="173"/>
      <c r="G236" s="263"/>
      <c r="H236" s="179"/>
      <c r="I236" s="335"/>
      <c r="J236" s="148"/>
    </row>
    <row r="237" spans="1:10" x14ac:dyDescent="0.2">
      <c r="A237" s="148"/>
      <c r="B237" s="148"/>
      <c r="C237" s="148"/>
      <c r="D237" s="148"/>
      <c r="E237" s="149"/>
      <c r="F237" s="173"/>
      <c r="G237" s="263"/>
      <c r="H237" s="179"/>
      <c r="I237" s="335"/>
      <c r="J237" s="148"/>
    </row>
    <row r="238" spans="1:10" x14ac:dyDescent="0.2">
      <c r="A238" s="148"/>
      <c r="B238" s="148"/>
      <c r="C238" s="148"/>
      <c r="D238" s="148"/>
      <c r="E238" s="149"/>
      <c r="F238" s="173"/>
      <c r="G238" s="263"/>
      <c r="H238" s="179"/>
      <c r="I238" s="335"/>
      <c r="J238" s="148"/>
    </row>
    <row r="239" spans="1:10" x14ac:dyDescent="0.2">
      <c r="A239" s="148"/>
      <c r="B239" s="148"/>
      <c r="C239" s="148"/>
      <c r="D239" s="148"/>
      <c r="E239" s="149"/>
      <c r="F239" s="173"/>
      <c r="G239" s="263"/>
      <c r="H239" s="179"/>
      <c r="I239" s="335"/>
      <c r="J239" s="148"/>
    </row>
    <row r="240" spans="1:10" x14ac:dyDescent="0.2">
      <c r="A240" s="148"/>
      <c r="B240" s="148"/>
      <c r="C240" s="148"/>
      <c r="D240" s="148"/>
      <c r="E240" s="149"/>
      <c r="F240" s="173"/>
      <c r="G240" s="263"/>
      <c r="H240" s="179"/>
      <c r="I240" s="335"/>
      <c r="J240" s="148"/>
    </row>
    <row r="241" spans="1:10" x14ac:dyDescent="0.2">
      <c r="A241" s="148"/>
      <c r="B241" s="148"/>
      <c r="C241" s="148"/>
      <c r="D241" s="148"/>
      <c r="E241" s="149"/>
      <c r="F241" s="173"/>
      <c r="G241" s="263"/>
      <c r="H241" s="179"/>
      <c r="I241" s="335"/>
      <c r="J241" s="148"/>
    </row>
    <row r="242" spans="1:10" x14ac:dyDescent="0.2">
      <c r="A242" s="148"/>
      <c r="B242" s="148"/>
      <c r="C242" s="148"/>
      <c r="D242" s="148"/>
      <c r="E242" s="149"/>
      <c r="F242" s="173"/>
      <c r="G242" s="263"/>
      <c r="H242" s="179"/>
      <c r="I242" s="335"/>
      <c r="J242" s="148"/>
    </row>
    <row r="243" spans="1:10" x14ac:dyDescent="0.2">
      <c r="A243" s="148"/>
      <c r="B243" s="148"/>
      <c r="C243" s="148"/>
      <c r="D243" s="148"/>
      <c r="E243" s="149"/>
      <c r="F243" s="173"/>
      <c r="G243" s="263"/>
      <c r="H243" s="179"/>
      <c r="I243" s="335"/>
      <c r="J243" s="148"/>
    </row>
    <row r="244" spans="1:10" x14ac:dyDescent="0.2">
      <c r="A244" s="148"/>
      <c r="B244" s="148"/>
      <c r="C244" s="148"/>
      <c r="D244" s="148"/>
      <c r="E244" s="149"/>
      <c r="F244" s="173"/>
      <c r="G244" s="263"/>
      <c r="H244" s="179"/>
      <c r="I244" s="335"/>
      <c r="J244" s="148"/>
    </row>
    <row r="245" spans="1:10" x14ac:dyDescent="0.2">
      <c r="A245" s="148"/>
      <c r="B245" s="148"/>
      <c r="C245" s="148"/>
      <c r="D245" s="148"/>
      <c r="E245" s="149"/>
      <c r="F245" s="173"/>
      <c r="G245" s="263"/>
      <c r="H245" s="179"/>
      <c r="I245" s="335"/>
      <c r="J245" s="148"/>
    </row>
    <row r="246" spans="1:10" x14ac:dyDescent="0.2">
      <c r="A246" s="148"/>
      <c r="B246" s="148"/>
      <c r="C246" s="148"/>
      <c r="D246" s="148"/>
      <c r="E246" s="149"/>
      <c r="F246" s="173"/>
      <c r="G246" s="263"/>
      <c r="H246" s="179"/>
      <c r="I246" s="335"/>
      <c r="J246" s="148"/>
    </row>
    <row r="247" spans="1:10" x14ac:dyDescent="0.2">
      <c r="A247" s="148"/>
      <c r="B247" s="148"/>
      <c r="C247" s="148"/>
      <c r="D247" s="148"/>
      <c r="E247" s="149"/>
      <c r="F247" s="173"/>
      <c r="G247" s="263"/>
      <c r="H247" s="179"/>
      <c r="I247" s="335"/>
      <c r="J247" s="148"/>
    </row>
    <row r="248" spans="1:10" x14ac:dyDescent="0.2">
      <c r="A248" s="148"/>
      <c r="B248" s="148"/>
      <c r="C248" s="148"/>
      <c r="D248" s="148"/>
      <c r="E248" s="149"/>
      <c r="F248" s="173"/>
      <c r="G248" s="263"/>
      <c r="H248" s="179"/>
      <c r="I248" s="335"/>
      <c r="J248" s="148"/>
    </row>
    <row r="249" spans="1:10" x14ac:dyDescent="0.2">
      <c r="A249" s="148"/>
      <c r="B249" s="148"/>
      <c r="C249" s="148"/>
      <c r="D249" s="148"/>
      <c r="E249" s="149"/>
      <c r="F249" s="173"/>
      <c r="G249" s="263"/>
      <c r="H249" s="179"/>
      <c r="I249" s="335"/>
      <c r="J249" s="148"/>
    </row>
    <row r="250" spans="1:10" x14ac:dyDescent="0.2">
      <c r="A250" s="148"/>
      <c r="B250" s="148"/>
      <c r="C250" s="148"/>
      <c r="D250" s="148"/>
      <c r="E250" s="149"/>
      <c r="F250" s="173"/>
      <c r="G250" s="263"/>
      <c r="H250" s="179"/>
      <c r="I250" s="335"/>
      <c r="J250" s="148"/>
    </row>
    <row r="251" spans="1:10" x14ac:dyDescent="0.2">
      <c r="A251" s="148"/>
      <c r="B251" s="148"/>
      <c r="C251" s="148"/>
      <c r="D251" s="148"/>
      <c r="E251" s="149"/>
      <c r="F251" s="173"/>
      <c r="G251" s="263"/>
      <c r="H251" s="179"/>
      <c r="I251" s="335"/>
      <c r="J251" s="148"/>
    </row>
    <row r="252" spans="1:10" x14ac:dyDescent="0.2">
      <c r="A252" s="148"/>
      <c r="B252" s="148"/>
      <c r="C252" s="148"/>
      <c r="D252" s="148"/>
      <c r="E252" s="149"/>
      <c r="F252" s="173"/>
      <c r="G252" s="263"/>
      <c r="H252" s="179"/>
      <c r="I252" s="335"/>
      <c r="J252" s="148"/>
    </row>
    <row r="253" spans="1:10" x14ac:dyDescent="0.2">
      <c r="A253" s="148"/>
      <c r="B253" s="148"/>
      <c r="C253" s="148"/>
      <c r="D253" s="148"/>
      <c r="E253" s="149"/>
      <c r="F253" s="173"/>
      <c r="G253" s="263"/>
      <c r="H253" s="179"/>
      <c r="I253" s="335"/>
      <c r="J253" s="148"/>
    </row>
    <row r="254" spans="1:10" x14ac:dyDescent="0.2">
      <c r="A254" s="148"/>
      <c r="B254" s="148"/>
      <c r="C254" s="148"/>
      <c r="D254" s="148"/>
      <c r="E254" s="149"/>
      <c r="F254" s="173"/>
      <c r="G254" s="263"/>
      <c r="H254" s="179"/>
      <c r="I254" s="335"/>
      <c r="J254" s="148"/>
    </row>
    <row r="255" spans="1:10" x14ac:dyDescent="0.2">
      <c r="A255" s="148"/>
      <c r="B255" s="148"/>
      <c r="C255" s="148"/>
      <c r="D255" s="148"/>
      <c r="E255" s="149"/>
      <c r="F255" s="173"/>
      <c r="G255" s="263"/>
      <c r="H255" s="179"/>
      <c r="I255" s="335"/>
      <c r="J255" s="148"/>
    </row>
    <row r="256" spans="1:10" x14ac:dyDescent="0.2">
      <c r="A256" s="148"/>
      <c r="B256" s="148"/>
      <c r="C256" s="148"/>
      <c r="D256" s="148"/>
      <c r="E256" s="149"/>
      <c r="F256" s="173"/>
      <c r="G256" s="263"/>
      <c r="H256" s="179"/>
      <c r="I256" s="335"/>
      <c r="J256" s="148"/>
    </row>
    <row r="257" spans="1:10" x14ac:dyDescent="0.2">
      <c r="A257" s="148"/>
      <c r="B257" s="148"/>
      <c r="C257" s="148"/>
      <c r="D257" s="148"/>
      <c r="E257" s="149"/>
      <c r="F257" s="173"/>
      <c r="G257" s="263"/>
      <c r="H257" s="179"/>
      <c r="I257" s="335"/>
      <c r="J257" s="148"/>
    </row>
    <row r="258" spans="1:10" x14ac:dyDescent="0.2">
      <c r="A258" s="148"/>
      <c r="B258" s="148"/>
      <c r="C258" s="148"/>
      <c r="D258" s="148"/>
      <c r="E258" s="149"/>
      <c r="F258" s="173"/>
      <c r="G258" s="263"/>
      <c r="H258" s="179"/>
      <c r="I258" s="335"/>
      <c r="J258" s="148"/>
    </row>
    <row r="259" spans="1:10" x14ac:dyDescent="0.2">
      <c r="A259" s="148"/>
      <c r="B259" s="148"/>
      <c r="C259" s="148"/>
      <c r="D259" s="148"/>
      <c r="E259" s="149"/>
      <c r="F259" s="173"/>
      <c r="G259" s="263"/>
      <c r="H259" s="179"/>
      <c r="I259" s="335"/>
      <c r="J259" s="148"/>
    </row>
    <row r="260" spans="1:10" x14ac:dyDescent="0.2">
      <c r="A260" s="148"/>
      <c r="B260" s="148"/>
      <c r="C260" s="148"/>
      <c r="D260" s="148"/>
      <c r="E260" s="149"/>
      <c r="F260" s="173"/>
      <c r="G260" s="263"/>
      <c r="H260" s="179"/>
      <c r="I260" s="335"/>
      <c r="J260" s="148"/>
    </row>
    <row r="261" spans="1:10" x14ac:dyDescent="0.2">
      <c r="A261" s="148"/>
      <c r="B261" s="148"/>
      <c r="C261" s="148"/>
      <c r="D261" s="148"/>
      <c r="E261" s="149"/>
      <c r="F261" s="173"/>
      <c r="G261" s="263"/>
      <c r="H261" s="179"/>
      <c r="I261" s="335"/>
      <c r="J261" s="148"/>
    </row>
    <row r="262" spans="1:10" x14ac:dyDescent="0.2">
      <c r="A262" s="148"/>
      <c r="B262" s="148"/>
      <c r="C262" s="148"/>
      <c r="D262" s="148"/>
      <c r="E262" s="149"/>
      <c r="F262" s="173"/>
      <c r="G262" s="263"/>
      <c r="H262" s="179"/>
      <c r="I262" s="335"/>
      <c r="J262" s="148"/>
    </row>
    <row r="263" spans="1:10" x14ac:dyDescent="0.2">
      <c r="A263" s="148"/>
      <c r="B263" s="148"/>
      <c r="C263" s="148"/>
      <c r="D263" s="148"/>
      <c r="E263" s="149"/>
      <c r="F263" s="173"/>
      <c r="G263" s="263"/>
      <c r="H263" s="179"/>
      <c r="I263" s="335"/>
      <c r="J263" s="148"/>
    </row>
    <row r="264" spans="1:10" x14ac:dyDescent="0.2">
      <c r="A264" s="148"/>
      <c r="B264" s="148"/>
      <c r="C264" s="148"/>
      <c r="D264" s="148"/>
      <c r="E264" s="149"/>
      <c r="F264" s="173"/>
      <c r="G264" s="263"/>
      <c r="H264" s="179"/>
      <c r="I264" s="335"/>
      <c r="J264" s="148"/>
    </row>
    <row r="265" spans="1:10" x14ac:dyDescent="0.2">
      <c r="A265" s="148"/>
      <c r="B265" s="148"/>
      <c r="C265" s="148"/>
      <c r="D265" s="148"/>
      <c r="E265" s="149"/>
      <c r="F265" s="173"/>
      <c r="G265" s="263"/>
      <c r="H265" s="179"/>
      <c r="I265" s="335"/>
      <c r="J265" s="148"/>
    </row>
    <row r="266" spans="1:10" x14ac:dyDescent="0.2">
      <c r="A266" s="148"/>
      <c r="B266" s="148"/>
      <c r="C266" s="148"/>
      <c r="D266" s="148"/>
      <c r="E266" s="149"/>
      <c r="F266" s="173"/>
      <c r="G266" s="263"/>
      <c r="H266" s="179"/>
      <c r="I266" s="335"/>
      <c r="J266" s="148"/>
    </row>
    <row r="267" spans="1:10" x14ac:dyDescent="0.2">
      <c r="A267" s="148"/>
      <c r="B267" s="148"/>
      <c r="C267" s="148"/>
      <c r="D267" s="148"/>
      <c r="E267" s="149"/>
      <c r="F267" s="173"/>
      <c r="G267" s="263"/>
      <c r="H267" s="179"/>
      <c r="I267" s="335"/>
      <c r="J267" s="148"/>
    </row>
    <row r="268" spans="1:10" x14ac:dyDescent="0.2">
      <c r="A268" s="148"/>
      <c r="B268" s="148"/>
      <c r="C268" s="148"/>
      <c r="D268" s="148"/>
      <c r="E268" s="149"/>
      <c r="F268" s="173"/>
      <c r="G268" s="263"/>
      <c r="H268" s="179"/>
      <c r="I268" s="335"/>
      <c r="J268" s="148"/>
    </row>
    <row r="269" spans="1:10" x14ac:dyDescent="0.2">
      <c r="A269" s="148"/>
      <c r="B269" s="148"/>
      <c r="C269" s="148"/>
      <c r="D269" s="148"/>
      <c r="E269" s="149"/>
      <c r="F269" s="173"/>
      <c r="G269" s="263"/>
      <c r="H269" s="179"/>
      <c r="I269" s="335"/>
      <c r="J269" s="148"/>
    </row>
    <row r="270" spans="1:10" x14ac:dyDescent="0.2">
      <c r="A270" s="148"/>
      <c r="B270" s="148"/>
      <c r="C270" s="148"/>
      <c r="D270" s="148"/>
      <c r="E270" s="149"/>
      <c r="F270" s="173"/>
      <c r="G270" s="263"/>
      <c r="H270" s="179"/>
      <c r="I270" s="335"/>
      <c r="J270" s="148"/>
    </row>
    <row r="271" spans="1:10" x14ac:dyDescent="0.2">
      <c r="A271" s="148"/>
      <c r="B271" s="148"/>
      <c r="C271" s="148"/>
      <c r="D271" s="148"/>
      <c r="E271" s="149"/>
      <c r="F271" s="173"/>
      <c r="G271" s="263"/>
      <c r="H271" s="179"/>
      <c r="I271" s="335"/>
      <c r="J271" s="148"/>
    </row>
    <row r="272" spans="1:10" x14ac:dyDescent="0.2">
      <c r="A272" s="148"/>
      <c r="B272" s="148"/>
      <c r="C272" s="148"/>
      <c r="D272" s="148"/>
      <c r="E272" s="149"/>
      <c r="F272" s="173"/>
      <c r="G272" s="263"/>
      <c r="H272" s="179"/>
      <c r="I272" s="335"/>
      <c r="J272" s="148"/>
    </row>
    <row r="273" spans="1:10" x14ac:dyDescent="0.2">
      <c r="A273" s="148"/>
      <c r="B273" s="148"/>
      <c r="C273" s="148"/>
      <c r="D273" s="148"/>
      <c r="E273" s="149"/>
      <c r="F273" s="173"/>
      <c r="G273" s="263"/>
      <c r="H273" s="179"/>
      <c r="I273" s="335"/>
      <c r="J273" s="148"/>
    </row>
    <row r="274" spans="1:10" x14ac:dyDescent="0.2">
      <c r="A274" s="148"/>
      <c r="B274" s="148"/>
      <c r="C274" s="148"/>
      <c r="D274" s="148"/>
      <c r="E274" s="149"/>
      <c r="F274" s="173"/>
      <c r="G274" s="263"/>
      <c r="H274" s="179"/>
      <c r="I274" s="335"/>
      <c r="J274" s="148"/>
    </row>
    <row r="275" spans="1:10" x14ac:dyDescent="0.2">
      <c r="A275" s="148"/>
      <c r="B275" s="148"/>
      <c r="C275" s="148"/>
      <c r="D275" s="148"/>
      <c r="E275" s="149"/>
      <c r="F275" s="173"/>
      <c r="G275" s="263"/>
      <c r="H275" s="179"/>
      <c r="I275" s="335"/>
      <c r="J275" s="148"/>
    </row>
    <row r="276" spans="1:10" x14ac:dyDescent="0.2">
      <c r="A276" s="148"/>
      <c r="B276" s="148"/>
      <c r="C276" s="148"/>
      <c r="D276" s="148"/>
      <c r="E276" s="149"/>
      <c r="F276" s="173"/>
      <c r="G276" s="263"/>
      <c r="H276" s="179"/>
      <c r="I276" s="335"/>
      <c r="J276" s="148"/>
    </row>
    <row r="277" spans="1:10" x14ac:dyDescent="0.2">
      <c r="A277" s="148"/>
      <c r="B277" s="148"/>
      <c r="C277" s="148"/>
      <c r="D277" s="148"/>
      <c r="E277" s="149"/>
      <c r="F277" s="173"/>
      <c r="G277" s="263"/>
      <c r="H277" s="179"/>
      <c r="I277" s="335"/>
      <c r="J277" s="148"/>
    </row>
    <row r="278" spans="1:10" x14ac:dyDescent="0.2">
      <c r="A278" s="148"/>
      <c r="B278" s="148"/>
      <c r="C278" s="148"/>
      <c r="D278" s="148"/>
      <c r="E278" s="149"/>
      <c r="F278" s="173"/>
      <c r="G278" s="263"/>
      <c r="H278" s="179"/>
      <c r="I278" s="335"/>
      <c r="J278" s="148"/>
    </row>
    <row r="279" spans="1:10" x14ac:dyDescent="0.2">
      <c r="A279" s="148"/>
      <c r="B279" s="148"/>
      <c r="C279" s="148"/>
      <c r="D279" s="148"/>
      <c r="E279" s="149"/>
      <c r="F279" s="173"/>
      <c r="G279" s="263"/>
      <c r="H279" s="179"/>
      <c r="I279" s="335"/>
      <c r="J279" s="148"/>
    </row>
    <row r="280" spans="1:10" x14ac:dyDescent="0.2">
      <c r="A280" s="148"/>
      <c r="B280" s="148"/>
      <c r="C280" s="148"/>
      <c r="D280" s="148"/>
      <c r="E280" s="149"/>
      <c r="F280" s="173"/>
      <c r="G280" s="263"/>
      <c r="H280" s="179"/>
      <c r="I280" s="335"/>
      <c r="J280" s="148"/>
    </row>
    <row r="281" spans="1:10" x14ac:dyDescent="0.2">
      <c r="A281" s="148"/>
      <c r="B281" s="148"/>
      <c r="C281" s="148"/>
      <c r="D281" s="148"/>
      <c r="E281" s="149"/>
      <c r="F281" s="173"/>
      <c r="G281" s="263"/>
      <c r="H281" s="179"/>
      <c r="I281" s="335"/>
      <c r="J281" s="148"/>
    </row>
    <row r="282" spans="1:10" x14ac:dyDescent="0.2">
      <c r="A282" s="148"/>
      <c r="B282" s="148"/>
      <c r="C282" s="148"/>
      <c r="D282" s="148"/>
      <c r="E282" s="149"/>
      <c r="F282" s="173"/>
      <c r="G282" s="263"/>
      <c r="H282" s="179"/>
      <c r="I282" s="335"/>
      <c r="J282" s="148"/>
    </row>
    <row r="283" spans="1:10" x14ac:dyDescent="0.2">
      <c r="A283" s="148"/>
      <c r="B283" s="148"/>
      <c r="C283" s="148"/>
      <c r="D283" s="148"/>
      <c r="E283" s="149"/>
      <c r="F283" s="173"/>
      <c r="G283" s="263"/>
      <c r="H283" s="179"/>
      <c r="I283" s="335"/>
      <c r="J283" s="148"/>
    </row>
    <row r="284" spans="1:10" x14ac:dyDescent="0.2">
      <c r="A284" s="148"/>
      <c r="B284" s="148"/>
      <c r="C284" s="148"/>
      <c r="D284" s="148"/>
      <c r="E284" s="149"/>
      <c r="F284" s="173"/>
      <c r="G284" s="263"/>
      <c r="H284" s="179"/>
      <c r="I284" s="335"/>
      <c r="J284" s="148"/>
    </row>
    <row r="285" spans="1:10" x14ac:dyDescent="0.2">
      <c r="A285" s="148"/>
      <c r="B285" s="148"/>
      <c r="C285" s="148"/>
      <c r="D285" s="148"/>
      <c r="E285" s="149"/>
      <c r="F285" s="173"/>
      <c r="G285" s="263"/>
      <c r="H285" s="179"/>
      <c r="I285" s="335"/>
      <c r="J285" s="148"/>
    </row>
    <row r="286" spans="1:10" x14ac:dyDescent="0.2">
      <c r="A286" s="148"/>
      <c r="B286" s="148"/>
      <c r="C286" s="148"/>
      <c r="D286" s="148"/>
      <c r="E286" s="149"/>
      <c r="F286" s="173"/>
      <c r="G286" s="263"/>
      <c r="H286" s="179"/>
      <c r="I286" s="335"/>
      <c r="J286" s="148"/>
    </row>
    <row r="287" spans="1:10" x14ac:dyDescent="0.2">
      <c r="A287" s="148"/>
      <c r="B287" s="148"/>
      <c r="C287" s="148"/>
      <c r="D287" s="148"/>
      <c r="E287" s="149"/>
      <c r="F287" s="173"/>
      <c r="G287" s="263"/>
      <c r="H287" s="179"/>
      <c r="I287" s="335"/>
      <c r="J287" s="148"/>
    </row>
    <row r="288" spans="1:10" x14ac:dyDescent="0.2">
      <c r="A288" s="148"/>
      <c r="B288" s="148"/>
      <c r="C288" s="148"/>
      <c r="D288" s="148"/>
      <c r="E288" s="149"/>
      <c r="F288" s="173"/>
      <c r="G288" s="263"/>
      <c r="H288" s="179"/>
      <c r="I288" s="335"/>
      <c r="J288" s="148"/>
    </row>
    <row r="289" spans="1:10" x14ac:dyDescent="0.2">
      <c r="A289" s="148"/>
      <c r="B289" s="148"/>
      <c r="C289" s="148"/>
      <c r="D289" s="148"/>
      <c r="E289" s="149"/>
      <c r="F289" s="173"/>
      <c r="G289" s="263"/>
      <c r="H289" s="179"/>
      <c r="I289" s="335"/>
      <c r="J289" s="148"/>
    </row>
    <row r="290" spans="1:10" x14ac:dyDescent="0.2">
      <c r="A290" s="148"/>
      <c r="B290" s="148"/>
      <c r="C290" s="148"/>
      <c r="D290" s="148"/>
      <c r="E290" s="149"/>
      <c r="F290" s="173"/>
      <c r="G290" s="263"/>
      <c r="H290" s="179"/>
      <c r="I290" s="335"/>
      <c r="J290" s="148"/>
    </row>
    <row r="291" spans="1:10" x14ac:dyDescent="0.2">
      <c r="A291" s="148"/>
      <c r="B291" s="148"/>
      <c r="C291" s="148"/>
      <c r="D291" s="148"/>
      <c r="E291" s="149"/>
      <c r="F291" s="173"/>
      <c r="G291" s="263"/>
      <c r="H291" s="179"/>
      <c r="I291" s="335"/>
      <c r="J291" s="148"/>
    </row>
    <row r="292" spans="1:10" x14ac:dyDescent="0.2">
      <c r="A292" s="148"/>
      <c r="B292" s="148"/>
      <c r="C292" s="148"/>
      <c r="D292" s="148"/>
      <c r="E292" s="149"/>
      <c r="F292" s="173"/>
      <c r="G292" s="263"/>
      <c r="H292" s="179"/>
      <c r="I292" s="335"/>
      <c r="J292" s="148"/>
    </row>
    <row r="293" spans="1:10" x14ac:dyDescent="0.2">
      <c r="A293" s="148"/>
      <c r="B293" s="148"/>
      <c r="C293" s="148"/>
      <c r="D293" s="148"/>
      <c r="E293" s="149"/>
      <c r="F293" s="173"/>
      <c r="G293" s="263"/>
      <c r="H293" s="179"/>
      <c r="I293" s="335"/>
      <c r="J293" s="148"/>
    </row>
    <row r="294" spans="1:10" x14ac:dyDescent="0.2">
      <c r="A294" s="148"/>
      <c r="B294" s="148"/>
      <c r="C294" s="148"/>
      <c r="D294" s="148"/>
      <c r="E294" s="149"/>
      <c r="F294" s="173"/>
      <c r="G294" s="263"/>
      <c r="H294" s="179"/>
      <c r="I294" s="335"/>
      <c r="J294" s="148"/>
    </row>
    <row r="295" spans="1:10" x14ac:dyDescent="0.2">
      <c r="A295" s="148"/>
      <c r="B295" s="148"/>
      <c r="C295" s="148"/>
      <c r="D295" s="148"/>
      <c r="E295" s="149"/>
      <c r="F295" s="173"/>
      <c r="G295" s="263"/>
      <c r="H295" s="179"/>
      <c r="I295" s="335"/>
      <c r="J295" s="148"/>
    </row>
    <row r="296" spans="1:10" x14ac:dyDescent="0.2">
      <c r="A296" s="148"/>
      <c r="B296" s="148"/>
      <c r="C296" s="148"/>
      <c r="D296" s="148"/>
      <c r="E296" s="149"/>
      <c r="F296" s="173"/>
      <c r="G296" s="263"/>
      <c r="H296" s="179"/>
      <c r="I296" s="335"/>
      <c r="J296" s="148"/>
    </row>
    <row r="297" spans="1:10" x14ac:dyDescent="0.2">
      <c r="A297" s="148"/>
      <c r="B297" s="148"/>
      <c r="C297" s="148"/>
      <c r="D297" s="148"/>
      <c r="E297" s="149"/>
      <c r="F297" s="173"/>
      <c r="G297" s="263"/>
      <c r="H297" s="179"/>
      <c r="I297" s="335"/>
      <c r="J297" s="148"/>
    </row>
    <row r="298" spans="1:10" x14ac:dyDescent="0.2">
      <c r="A298" s="148"/>
      <c r="B298" s="148"/>
      <c r="C298" s="148"/>
      <c r="D298" s="148"/>
      <c r="E298" s="149"/>
      <c r="F298" s="173"/>
      <c r="G298" s="263"/>
      <c r="H298" s="179"/>
      <c r="I298" s="335"/>
      <c r="J298" s="148"/>
    </row>
    <row r="299" spans="1:10" x14ac:dyDescent="0.2">
      <c r="A299" s="148"/>
      <c r="B299" s="148"/>
      <c r="C299" s="148"/>
      <c r="D299" s="148"/>
      <c r="E299" s="149"/>
      <c r="F299" s="173"/>
      <c r="G299" s="263"/>
      <c r="H299" s="179"/>
      <c r="I299" s="335"/>
      <c r="J299" s="148"/>
    </row>
    <row r="300" spans="1:10" x14ac:dyDescent="0.2">
      <c r="A300" s="148"/>
      <c r="B300" s="148"/>
      <c r="C300" s="148"/>
      <c r="D300" s="148"/>
      <c r="E300" s="149"/>
      <c r="F300" s="173"/>
      <c r="G300" s="263"/>
      <c r="H300" s="179"/>
      <c r="I300" s="335"/>
      <c r="J300" s="148"/>
    </row>
    <row r="301" spans="1:10" x14ac:dyDescent="0.2">
      <c r="A301" s="148"/>
      <c r="B301" s="148"/>
      <c r="C301" s="148"/>
      <c r="D301" s="148"/>
      <c r="E301" s="149"/>
      <c r="F301" s="173"/>
      <c r="G301" s="263"/>
      <c r="H301" s="179"/>
      <c r="I301" s="335"/>
      <c r="J301" s="148"/>
    </row>
    <row r="302" spans="1:10" x14ac:dyDescent="0.2">
      <c r="A302" s="148"/>
      <c r="B302" s="148"/>
      <c r="C302" s="148"/>
      <c r="D302" s="148"/>
      <c r="E302" s="149"/>
      <c r="F302" s="173"/>
      <c r="G302" s="263"/>
      <c r="H302" s="179"/>
      <c r="I302" s="335"/>
      <c r="J302" s="148"/>
    </row>
    <row r="303" spans="1:10" x14ac:dyDescent="0.2">
      <c r="A303" s="148"/>
      <c r="B303" s="148"/>
      <c r="C303" s="148"/>
      <c r="D303" s="148"/>
      <c r="E303" s="149"/>
      <c r="F303" s="173"/>
      <c r="G303" s="263"/>
      <c r="H303" s="179"/>
      <c r="I303" s="335"/>
      <c r="J303" s="148"/>
    </row>
    <row r="304" spans="1:10" x14ac:dyDescent="0.2">
      <c r="A304" s="148"/>
      <c r="B304" s="148"/>
      <c r="C304" s="148"/>
      <c r="D304" s="148"/>
      <c r="E304" s="149"/>
      <c r="F304" s="173"/>
      <c r="G304" s="263"/>
      <c r="H304" s="179"/>
      <c r="I304" s="335"/>
      <c r="J304" s="148"/>
    </row>
    <row r="305" spans="1:10" x14ac:dyDescent="0.2">
      <c r="A305" s="148"/>
      <c r="B305" s="148"/>
      <c r="C305" s="148"/>
      <c r="D305" s="148"/>
      <c r="E305" s="149"/>
      <c r="F305" s="173"/>
      <c r="G305" s="263"/>
      <c r="H305" s="179"/>
      <c r="I305" s="335"/>
      <c r="J305" s="148"/>
    </row>
    <row r="306" spans="1:10" x14ac:dyDescent="0.2">
      <c r="A306" s="148"/>
      <c r="B306" s="148"/>
      <c r="C306" s="148"/>
      <c r="D306" s="148"/>
      <c r="E306" s="149"/>
      <c r="F306" s="173"/>
      <c r="G306" s="263"/>
      <c r="H306" s="179"/>
      <c r="I306" s="335"/>
      <c r="J306" s="148"/>
    </row>
    <row r="307" spans="1:10" x14ac:dyDescent="0.2">
      <c r="A307" s="148"/>
      <c r="B307" s="148"/>
      <c r="C307" s="148"/>
      <c r="D307" s="148"/>
      <c r="E307" s="149"/>
      <c r="F307" s="173"/>
      <c r="G307" s="263"/>
      <c r="H307" s="179"/>
      <c r="I307" s="335"/>
      <c r="J307" s="148"/>
    </row>
    <row r="308" spans="1:10" x14ac:dyDescent="0.2">
      <c r="A308" s="148"/>
      <c r="B308" s="148"/>
      <c r="C308" s="148"/>
      <c r="D308" s="148"/>
      <c r="E308" s="149"/>
      <c r="F308" s="173"/>
      <c r="G308" s="263"/>
      <c r="H308" s="179"/>
      <c r="I308" s="335"/>
      <c r="J308" s="148"/>
    </row>
    <row r="309" spans="1:10" x14ac:dyDescent="0.2">
      <c r="A309" s="148"/>
      <c r="B309" s="148"/>
      <c r="C309" s="148"/>
      <c r="D309" s="148"/>
      <c r="E309" s="149"/>
      <c r="F309" s="173"/>
      <c r="G309" s="263"/>
      <c r="H309" s="179"/>
      <c r="I309" s="335"/>
      <c r="J309" s="148"/>
    </row>
    <row r="310" spans="1:10" x14ac:dyDescent="0.2">
      <c r="A310" s="148"/>
      <c r="B310" s="148"/>
      <c r="C310" s="148"/>
      <c r="D310" s="148"/>
      <c r="E310" s="149"/>
      <c r="F310" s="173"/>
      <c r="G310" s="263"/>
      <c r="H310" s="179"/>
      <c r="I310" s="335"/>
      <c r="J310" s="148"/>
    </row>
    <row r="311" spans="1:10" x14ac:dyDescent="0.2">
      <c r="A311" s="148"/>
      <c r="B311" s="148"/>
      <c r="C311" s="148"/>
      <c r="D311" s="148"/>
      <c r="E311" s="149"/>
      <c r="F311" s="173"/>
      <c r="G311" s="263"/>
      <c r="H311" s="179"/>
      <c r="I311" s="335"/>
      <c r="J311" s="148"/>
    </row>
    <row r="312" spans="1:10" x14ac:dyDescent="0.2">
      <c r="A312" s="148"/>
      <c r="B312" s="148"/>
      <c r="C312" s="148"/>
      <c r="D312" s="148"/>
      <c r="E312" s="149"/>
      <c r="F312" s="173"/>
      <c r="G312" s="263"/>
      <c r="H312" s="179"/>
      <c r="I312" s="335"/>
      <c r="J312" s="148"/>
    </row>
    <row r="313" spans="1:10" x14ac:dyDescent="0.2">
      <c r="A313" s="148"/>
      <c r="B313" s="148"/>
      <c r="C313" s="148"/>
      <c r="D313" s="148"/>
      <c r="E313" s="149"/>
      <c r="F313" s="173"/>
      <c r="G313" s="263"/>
      <c r="H313" s="179"/>
      <c r="I313" s="335"/>
      <c r="J313" s="148"/>
    </row>
    <row r="314" spans="1:10" x14ac:dyDescent="0.2">
      <c r="A314" s="148"/>
      <c r="B314" s="148"/>
      <c r="C314" s="148"/>
      <c r="D314" s="148"/>
      <c r="E314" s="149"/>
      <c r="F314" s="173"/>
      <c r="G314" s="263"/>
      <c r="H314" s="179"/>
      <c r="I314" s="335"/>
      <c r="J314" s="148"/>
    </row>
    <row r="315" spans="1:10" x14ac:dyDescent="0.2">
      <c r="A315" s="148"/>
      <c r="B315" s="148"/>
      <c r="C315" s="148"/>
      <c r="D315" s="148"/>
      <c r="E315" s="149"/>
      <c r="F315" s="173"/>
      <c r="G315" s="263"/>
      <c r="H315" s="179"/>
      <c r="I315" s="335"/>
      <c r="J315" s="148"/>
    </row>
    <row r="316" spans="1:10" x14ac:dyDescent="0.2">
      <c r="A316" s="148"/>
      <c r="B316" s="148"/>
      <c r="C316" s="148"/>
      <c r="D316" s="148"/>
      <c r="E316" s="149"/>
      <c r="F316" s="173"/>
      <c r="G316" s="263"/>
      <c r="H316" s="179"/>
      <c r="I316" s="335"/>
      <c r="J316" s="148"/>
    </row>
    <row r="317" spans="1:10" x14ac:dyDescent="0.2">
      <c r="A317" s="148"/>
      <c r="B317" s="148"/>
      <c r="C317" s="148"/>
      <c r="D317" s="148"/>
      <c r="E317" s="149"/>
      <c r="F317" s="173"/>
      <c r="G317" s="263"/>
      <c r="H317" s="179"/>
      <c r="I317" s="335"/>
      <c r="J317" s="148"/>
    </row>
    <row r="318" spans="1:10" x14ac:dyDescent="0.2">
      <c r="A318" s="148"/>
      <c r="B318" s="148"/>
      <c r="C318" s="148"/>
      <c r="D318" s="148"/>
      <c r="E318" s="149"/>
      <c r="F318" s="173"/>
      <c r="G318" s="263"/>
      <c r="H318" s="179"/>
      <c r="I318" s="335"/>
      <c r="J318" s="148"/>
    </row>
    <row r="319" spans="1:10" x14ac:dyDescent="0.2">
      <c r="A319" s="148"/>
      <c r="B319" s="148"/>
      <c r="C319" s="148"/>
      <c r="D319" s="148"/>
      <c r="E319" s="149"/>
      <c r="F319" s="173"/>
      <c r="G319" s="263"/>
      <c r="H319" s="179"/>
      <c r="I319" s="335"/>
      <c r="J319" s="148"/>
    </row>
    <row r="320" spans="1:10" x14ac:dyDescent="0.2">
      <c r="A320" s="148"/>
      <c r="B320" s="148"/>
      <c r="C320" s="148"/>
      <c r="D320" s="148"/>
      <c r="E320" s="149"/>
      <c r="F320" s="173"/>
      <c r="G320" s="263"/>
      <c r="H320" s="179"/>
      <c r="I320" s="335"/>
      <c r="J320" s="148"/>
    </row>
    <row r="321" spans="1:10" x14ac:dyDescent="0.2">
      <c r="A321" s="148"/>
      <c r="B321" s="148"/>
      <c r="C321" s="148"/>
      <c r="D321" s="148"/>
      <c r="E321" s="149"/>
      <c r="F321" s="173"/>
      <c r="G321" s="263"/>
      <c r="H321" s="179"/>
      <c r="I321" s="335"/>
      <c r="J321" s="148"/>
    </row>
    <row r="322" spans="1:10" x14ac:dyDescent="0.2">
      <c r="A322" s="148"/>
      <c r="B322" s="148"/>
      <c r="C322" s="148"/>
      <c r="D322" s="148"/>
      <c r="E322" s="149"/>
      <c r="F322" s="173"/>
      <c r="G322" s="263"/>
      <c r="H322" s="179"/>
      <c r="I322" s="335"/>
      <c r="J322" s="148"/>
    </row>
    <row r="323" spans="1:10" x14ac:dyDescent="0.2">
      <c r="A323" s="148"/>
      <c r="B323" s="148"/>
      <c r="C323" s="148"/>
      <c r="D323" s="148"/>
      <c r="E323" s="149"/>
      <c r="F323" s="173"/>
      <c r="G323" s="263"/>
      <c r="H323" s="179"/>
      <c r="I323" s="335"/>
      <c r="J323" s="148"/>
    </row>
    <row r="324" spans="1:10" x14ac:dyDescent="0.2">
      <c r="A324" s="148"/>
      <c r="B324" s="148"/>
      <c r="C324" s="148"/>
      <c r="D324" s="148"/>
      <c r="E324" s="149"/>
      <c r="F324" s="173"/>
      <c r="G324" s="263"/>
      <c r="H324" s="179"/>
      <c r="I324" s="335"/>
      <c r="J324" s="148"/>
    </row>
    <row r="325" spans="1:10" x14ac:dyDescent="0.2">
      <c r="A325" s="148"/>
      <c r="B325" s="148"/>
      <c r="C325" s="148"/>
      <c r="D325" s="148"/>
      <c r="E325" s="149"/>
      <c r="F325" s="173"/>
      <c r="G325" s="263"/>
      <c r="H325" s="179"/>
      <c r="I325" s="335"/>
      <c r="J325" s="148"/>
    </row>
    <row r="326" spans="1:10" x14ac:dyDescent="0.2">
      <c r="A326" s="148"/>
      <c r="B326" s="148"/>
      <c r="C326" s="148"/>
      <c r="D326" s="148"/>
      <c r="E326" s="149"/>
      <c r="F326" s="173"/>
      <c r="G326" s="263"/>
      <c r="H326" s="179"/>
      <c r="I326" s="335"/>
      <c r="J326" s="148"/>
    </row>
    <row r="327" spans="1:10" x14ac:dyDescent="0.2">
      <c r="A327" s="148"/>
      <c r="B327" s="148"/>
      <c r="C327" s="148"/>
      <c r="D327" s="148"/>
      <c r="E327" s="149"/>
      <c r="F327" s="173"/>
      <c r="G327" s="263"/>
      <c r="H327" s="179"/>
      <c r="I327" s="335"/>
      <c r="J327" s="148"/>
    </row>
    <row r="328" spans="1:10" x14ac:dyDescent="0.2">
      <c r="A328" s="148"/>
      <c r="B328" s="148"/>
      <c r="C328" s="148"/>
      <c r="D328" s="148"/>
      <c r="E328" s="149"/>
      <c r="F328" s="173"/>
      <c r="G328" s="263"/>
      <c r="H328" s="179"/>
      <c r="I328" s="335"/>
      <c r="J328" s="148"/>
    </row>
    <row r="329" spans="1:10" x14ac:dyDescent="0.2">
      <c r="A329" s="148"/>
      <c r="B329" s="148"/>
      <c r="C329" s="148"/>
      <c r="D329" s="148"/>
      <c r="E329" s="149"/>
      <c r="F329" s="173"/>
      <c r="G329" s="263"/>
      <c r="H329" s="179"/>
      <c r="I329" s="335"/>
      <c r="J329" s="148"/>
    </row>
    <row r="330" spans="1:10" x14ac:dyDescent="0.2">
      <c r="A330" s="148"/>
      <c r="B330" s="148"/>
      <c r="C330" s="148"/>
      <c r="D330" s="148"/>
      <c r="E330" s="149"/>
      <c r="F330" s="173"/>
      <c r="G330" s="263"/>
      <c r="H330" s="179"/>
      <c r="I330" s="335"/>
      <c r="J330" s="148"/>
    </row>
    <row r="331" spans="1:10" x14ac:dyDescent="0.2">
      <c r="A331" s="148"/>
      <c r="B331" s="148"/>
      <c r="C331" s="148"/>
      <c r="D331" s="148"/>
      <c r="E331" s="149"/>
      <c r="F331" s="173"/>
      <c r="G331" s="263"/>
      <c r="H331" s="179"/>
      <c r="I331" s="335"/>
      <c r="J331" s="148"/>
    </row>
    <row r="332" spans="1:10" x14ac:dyDescent="0.2">
      <c r="A332" s="148"/>
      <c r="B332" s="148"/>
      <c r="C332" s="148"/>
      <c r="D332" s="148"/>
      <c r="E332" s="149"/>
      <c r="F332" s="173"/>
      <c r="G332" s="263"/>
      <c r="H332" s="179"/>
      <c r="I332" s="335"/>
      <c r="J332" s="148"/>
    </row>
    <row r="333" spans="1:10" x14ac:dyDescent="0.2">
      <c r="A333" s="148"/>
      <c r="B333" s="148"/>
      <c r="C333" s="148"/>
      <c r="D333" s="148"/>
      <c r="E333" s="149"/>
      <c r="F333" s="173"/>
      <c r="G333" s="263"/>
      <c r="H333" s="179"/>
      <c r="I333" s="335"/>
      <c r="J333" s="148"/>
    </row>
    <row r="334" spans="1:10" x14ac:dyDescent="0.2">
      <c r="A334" s="148"/>
      <c r="B334" s="148"/>
      <c r="C334" s="148"/>
      <c r="D334" s="148"/>
      <c r="E334" s="149"/>
      <c r="F334" s="173"/>
      <c r="G334" s="263"/>
      <c r="H334" s="179"/>
      <c r="I334" s="335"/>
      <c r="J334" s="148"/>
    </row>
    <row r="335" spans="1:10" x14ac:dyDescent="0.2">
      <c r="A335" s="148"/>
      <c r="B335" s="148"/>
      <c r="C335" s="148"/>
      <c r="D335" s="148"/>
      <c r="E335" s="149"/>
      <c r="F335" s="173"/>
      <c r="G335" s="263"/>
      <c r="H335" s="179"/>
      <c r="I335" s="335"/>
      <c r="J335" s="148"/>
    </row>
    <row r="336" spans="1:10" x14ac:dyDescent="0.2">
      <c r="A336" s="148"/>
      <c r="B336" s="148"/>
      <c r="C336" s="148"/>
      <c r="D336" s="148"/>
      <c r="E336" s="149"/>
      <c r="F336" s="173"/>
      <c r="G336" s="263"/>
      <c r="H336" s="179"/>
      <c r="I336" s="335"/>
      <c r="J336" s="148"/>
    </row>
    <row r="337" spans="1:10" x14ac:dyDescent="0.2">
      <c r="A337" s="148"/>
      <c r="B337" s="148"/>
      <c r="C337" s="148"/>
      <c r="D337" s="148"/>
      <c r="E337" s="149"/>
      <c r="F337" s="173"/>
      <c r="G337" s="263"/>
      <c r="H337" s="179"/>
      <c r="I337" s="335"/>
      <c r="J337" s="148"/>
    </row>
    <row r="338" spans="1:10" x14ac:dyDescent="0.2">
      <c r="A338" s="148"/>
      <c r="B338" s="148"/>
      <c r="C338" s="148"/>
      <c r="D338" s="148"/>
      <c r="E338" s="149"/>
      <c r="F338" s="173"/>
      <c r="G338" s="263"/>
      <c r="H338" s="179"/>
      <c r="I338" s="335"/>
      <c r="J338" s="148"/>
    </row>
    <row r="339" spans="1:10" x14ac:dyDescent="0.2">
      <c r="A339" s="148"/>
      <c r="B339" s="148"/>
      <c r="C339" s="148"/>
      <c r="D339" s="148"/>
      <c r="E339" s="149"/>
      <c r="F339" s="173"/>
      <c r="G339" s="263"/>
      <c r="H339" s="179"/>
      <c r="I339" s="335"/>
      <c r="J339" s="148"/>
    </row>
    <row r="340" spans="1:10" x14ac:dyDescent="0.2">
      <c r="A340" s="148"/>
      <c r="B340" s="148"/>
      <c r="C340" s="148"/>
      <c r="D340" s="148"/>
      <c r="E340" s="149"/>
      <c r="F340" s="173"/>
      <c r="G340" s="263"/>
      <c r="H340" s="179"/>
      <c r="I340" s="335"/>
      <c r="J340" s="148"/>
    </row>
    <row r="341" spans="1:10" x14ac:dyDescent="0.2">
      <c r="A341" s="148"/>
      <c r="B341" s="148"/>
      <c r="C341" s="148"/>
      <c r="D341" s="148"/>
      <c r="E341" s="149"/>
      <c r="F341" s="173"/>
      <c r="G341" s="263"/>
      <c r="H341" s="179"/>
      <c r="I341" s="335"/>
      <c r="J341" s="148"/>
    </row>
    <row r="342" spans="1:10" x14ac:dyDescent="0.2">
      <c r="A342" s="148"/>
      <c r="B342" s="148"/>
      <c r="C342" s="148"/>
      <c r="D342" s="148"/>
      <c r="E342" s="149"/>
      <c r="F342" s="173"/>
      <c r="G342" s="263"/>
      <c r="H342" s="179"/>
      <c r="I342" s="335"/>
      <c r="J342" s="148"/>
    </row>
    <row r="343" spans="1:10" x14ac:dyDescent="0.2">
      <c r="A343" s="148"/>
      <c r="B343" s="148"/>
      <c r="C343" s="148"/>
      <c r="D343" s="148"/>
      <c r="E343" s="149"/>
      <c r="F343" s="173"/>
      <c r="G343" s="263"/>
      <c r="H343" s="179"/>
      <c r="I343" s="335"/>
      <c r="J343" s="148"/>
    </row>
    <row r="344" spans="1:10" x14ac:dyDescent="0.2">
      <c r="A344" s="148"/>
      <c r="B344" s="148"/>
      <c r="C344" s="148"/>
      <c r="D344" s="148"/>
      <c r="E344" s="149"/>
      <c r="F344" s="173"/>
      <c r="G344" s="263"/>
      <c r="H344" s="179"/>
      <c r="I344" s="335"/>
      <c r="J344" s="148"/>
    </row>
    <row r="345" spans="1:10" x14ac:dyDescent="0.2">
      <c r="A345" s="148"/>
      <c r="B345" s="148"/>
      <c r="C345" s="148"/>
      <c r="D345" s="148"/>
      <c r="E345" s="149"/>
      <c r="F345" s="173"/>
      <c r="G345" s="263"/>
      <c r="H345" s="179"/>
      <c r="I345" s="335"/>
      <c r="J345" s="148"/>
    </row>
    <row r="346" spans="1:10" x14ac:dyDescent="0.2">
      <c r="A346" s="148"/>
      <c r="B346" s="148"/>
      <c r="C346" s="148"/>
      <c r="D346" s="148"/>
      <c r="E346" s="149"/>
      <c r="F346" s="173"/>
      <c r="G346" s="263"/>
      <c r="H346" s="179"/>
      <c r="I346" s="335"/>
      <c r="J346" s="148"/>
    </row>
    <row r="347" spans="1:10" x14ac:dyDescent="0.2">
      <c r="A347" s="148"/>
      <c r="B347" s="148"/>
      <c r="C347" s="148"/>
      <c r="D347" s="148"/>
      <c r="E347" s="149"/>
      <c r="F347" s="173"/>
      <c r="G347" s="263"/>
      <c r="H347" s="179"/>
      <c r="I347" s="335"/>
      <c r="J347" s="148"/>
    </row>
    <row r="348" spans="1:10" x14ac:dyDescent="0.2">
      <c r="A348" s="148"/>
      <c r="B348" s="148"/>
      <c r="C348" s="148"/>
      <c r="D348" s="148"/>
      <c r="E348" s="149"/>
      <c r="F348" s="173"/>
      <c r="G348" s="263"/>
      <c r="H348" s="179"/>
      <c r="I348" s="335"/>
      <c r="J348" s="148"/>
    </row>
    <row r="349" spans="1:10" x14ac:dyDescent="0.2">
      <c r="A349" s="148"/>
      <c r="B349" s="148"/>
      <c r="C349" s="148"/>
      <c r="D349" s="148"/>
      <c r="E349" s="149"/>
      <c r="F349" s="173"/>
      <c r="G349" s="263"/>
      <c r="H349" s="179"/>
      <c r="I349" s="335"/>
      <c r="J349" s="148"/>
    </row>
    <row r="350" spans="1:10" x14ac:dyDescent="0.2">
      <c r="A350" s="148"/>
      <c r="B350" s="148"/>
      <c r="C350" s="148"/>
      <c r="D350" s="148"/>
      <c r="E350" s="149"/>
      <c r="F350" s="173"/>
      <c r="G350" s="263"/>
      <c r="H350" s="179"/>
      <c r="I350" s="335"/>
      <c r="J350" s="148"/>
    </row>
    <row r="351" spans="1:10" x14ac:dyDescent="0.2">
      <c r="A351" s="148"/>
      <c r="B351" s="148"/>
      <c r="C351" s="148"/>
      <c r="D351" s="148"/>
      <c r="E351" s="149"/>
      <c r="F351" s="173"/>
      <c r="G351" s="263"/>
      <c r="H351" s="179"/>
      <c r="I351" s="335"/>
      <c r="J351" s="148"/>
    </row>
    <row r="352" spans="1:10" x14ac:dyDescent="0.2">
      <c r="A352" s="148"/>
      <c r="B352" s="148"/>
      <c r="C352" s="148"/>
      <c r="D352" s="148"/>
      <c r="E352" s="149"/>
      <c r="F352" s="173"/>
      <c r="G352" s="263"/>
      <c r="H352" s="179"/>
      <c r="I352" s="335"/>
      <c r="J352" s="148"/>
    </row>
    <row r="353" spans="1:10" x14ac:dyDescent="0.2">
      <c r="A353" s="148"/>
      <c r="B353" s="148"/>
      <c r="C353" s="148"/>
      <c r="D353" s="148"/>
      <c r="E353" s="149"/>
      <c r="F353" s="173"/>
      <c r="G353" s="263"/>
      <c r="H353" s="179"/>
      <c r="I353" s="335"/>
      <c r="J353" s="148"/>
    </row>
    <row r="354" spans="1:10" x14ac:dyDescent="0.2">
      <c r="A354" s="148"/>
      <c r="B354" s="148"/>
      <c r="C354" s="148"/>
      <c r="D354" s="148"/>
      <c r="E354" s="149"/>
      <c r="F354" s="173"/>
      <c r="G354" s="263"/>
      <c r="H354" s="179"/>
      <c r="I354" s="335"/>
      <c r="J354" s="148"/>
    </row>
    <row r="355" spans="1:10" x14ac:dyDescent="0.2">
      <c r="A355" s="148"/>
      <c r="B355" s="148"/>
      <c r="C355" s="148"/>
      <c r="D355" s="148"/>
      <c r="E355" s="149"/>
      <c r="F355" s="173"/>
      <c r="G355" s="263"/>
      <c r="H355" s="179"/>
      <c r="I355" s="335"/>
      <c r="J355" s="148"/>
    </row>
    <row r="356" spans="1:10" x14ac:dyDescent="0.2">
      <c r="A356" s="148"/>
      <c r="B356" s="148"/>
      <c r="C356" s="148"/>
      <c r="D356" s="148"/>
      <c r="E356" s="149"/>
      <c r="F356" s="173"/>
      <c r="G356" s="263"/>
      <c r="H356" s="179"/>
      <c r="I356" s="335"/>
      <c r="J356" s="148"/>
    </row>
    <row r="357" spans="1:10" x14ac:dyDescent="0.2">
      <c r="A357" s="148"/>
      <c r="B357" s="148"/>
      <c r="C357" s="148"/>
      <c r="D357" s="148"/>
      <c r="E357" s="149"/>
      <c r="F357" s="173"/>
      <c r="G357" s="263"/>
      <c r="H357" s="179"/>
      <c r="I357" s="335"/>
      <c r="J357" s="148"/>
    </row>
    <row r="358" spans="1:10" x14ac:dyDescent="0.2">
      <c r="A358" s="148"/>
      <c r="B358" s="148"/>
      <c r="C358" s="148"/>
      <c r="D358" s="148"/>
      <c r="E358" s="149"/>
      <c r="F358" s="173"/>
      <c r="G358" s="263"/>
      <c r="H358" s="179"/>
      <c r="I358" s="335"/>
      <c r="J358" s="148"/>
    </row>
    <row r="359" spans="1:10" x14ac:dyDescent="0.2">
      <c r="A359" s="148"/>
      <c r="B359" s="148"/>
      <c r="C359" s="148"/>
      <c r="D359" s="148"/>
      <c r="E359" s="149"/>
      <c r="F359" s="173"/>
      <c r="G359" s="263"/>
      <c r="H359" s="179"/>
      <c r="I359" s="335"/>
      <c r="J359" s="148"/>
    </row>
    <row r="360" spans="1:10" x14ac:dyDescent="0.2">
      <c r="A360" s="148"/>
      <c r="B360" s="148"/>
      <c r="C360" s="148"/>
      <c r="D360" s="148"/>
      <c r="E360" s="149"/>
      <c r="F360" s="173"/>
      <c r="G360" s="263"/>
      <c r="H360" s="179"/>
      <c r="I360" s="335"/>
      <c r="J360" s="148"/>
    </row>
    <row r="361" spans="1:10" x14ac:dyDescent="0.2">
      <c r="A361" s="148"/>
      <c r="B361" s="148"/>
      <c r="C361" s="148"/>
      <c r="D361" s="148"/>
      <c r="E361" s="149"/>
      <c r="F361" s="173"/>
      <c r="G361" s="263"/>
      <c r="H361" s="179"/>
      <c r="I361" s="335"/>
      <c r="J361" s="148"/>
    </row>
    <row r="362" spans="1:10" x14ac:dyDescent="0.2">
      <c r="A362" s="148"/>
      <c r="B362" s="148"/>
      <c r="C362" s="148"/>
      <c r="D362" s="148"/>
      <c r="E362" s="149"/>
      <c r="F362" s="173"/>
      <c r="G362" s="263"/>
      <c r="H362" s="179"/>
      <c r="I362" s="335"/>
      <c r="J362" s="148"/>
    </row>
    <row r="363" spans="1:10" x14ac:dyDescent="0.2">
      <c r="A363" s="148"/>
      <c r="B363" s="148"/>
      <c r="C363" s="148"/>
      <c r="D363" s="148"/>
      <c r="E363" s="149"/>
      <c r="F363" s="173"/>
      <c r="G363" s="263"/>
      <c r="H363" s="179"/>
      <c r="I363" s="335"/>
      <c r="J363" s="148"/>
    </row>
    <row r="364" spans="1:10" x14ac:dyDescent="0.2">
      <c r="A364" s="148"/>
      <c r="B364" s="148"/>
      <c r="C364" s="148"/>
      <c r="D364" s="148"/>
      <c r="E364" s="149"/>
      <c r="F364" s="173"/>
      <c r="G364" s="263"/>
      <c r="H364" s="179"/>
      <c r="I364" s="335"/>
      <c r="J364" s="148"/>
    </row>
    <row r="365" spans="1:10" x14ac:dyDescent="0.2">
      <c r="A365" s="148"/>
      <c r="B365" s="148"/>
      <c r="C365" s="148"/>
      <c r="D365" s="148"/>
      <c r="E365" s="149"/>
      <c r="F365" s="173"/>
      <c r="G365" s="263"/>
      <c r="H365" s="179"/>
      <c r="I365" s="335"/>
      <c r="J365" s="148"/>
    </row>
    <row r="366" spans="1:10" x14ac:dyDescent="0.2">
      <c r="A366" s="148"/>
      <c r="B366" s="148"/>
      <c r="C366" s="148"/>
      <c r="D366" s="148"/>
      <c r="E366" s="149"/>
      <c r="F366" s="173"/>
      <c r="G366" s="263"/>
      <c r="H366" s="179"/>
      <c r="I366" s="335"/>
      <c r="J366" s="148"/>
    </row>
    <row r="367" spans="1:10" x14ac:dyDescent="0.2">
      <c r="A367" s="148"/>
      <c r="B367" s="148"/>
      <c r="C367" s="148"/>
      <c r="D367" s="148"/>
      <c r="E367" s="149"/>
      <c r="F367" s="173"/>
      <c r="G367" s="263"/>
      <c r="H367" s="179"/>
      <c r="I367" s="335"/>
      <c r="J367" s="148"/>
    </row>
    <row r="368" spans="1:10" x14ac:dyDescent="0.2">
      <c r="A368" s="148"/>
      <c r="B368" s="148"/>
      <c r="C368" s="148"/>
      <c r="D368" s="148"/>
      <c r="E368" s="149"/>
      <c r="F368" s="173"/>
      <c r="G368" s="263"/>
      <c r="H368" s="179"/>
      <c r="I368" s="335"/>
      <c r="J368" s="148"/>
    </row>
    <row r="369" spans="1:10" x14ac:dyDescent="0.2">
      <c r="A369" s="148"/>
      <c r="B369" s="148"/>
      <c r="C369" s="148"/>
      <c r="D369" s="148"/>
      <c r="E369" s="149"/>
      <c r="F369" s="173"/>
      <c r="G369" s="263"/>
      <c r="H369" s="179"/>
      <c r="I369" s="335"/>
      <c r="J369" s="148"/>
    </row>
    <row r="370" spans="1:10" x14ac:dyDescent="0.2">
      <c r="A370" s="148"/>
      <c r="B370" s="148"/>
      <c r="C370" s="148"/>
      <c r="D370" s="148"/>
      <c r="E370" s="149"/>
      <c r="F370" s="173"/>
      <c r="G370" s="263"/>
      <c r="H370" s="179"/>
      <c r="I370" s="335"/>
      <c r="J370" s="148"/>
    </row>
    <row r="371" spans="1:10" x14ac:dyDescent="0.2">
      <c r="A371" s="148"/>
      <c r="B371" s="148"/>
      <c r="C371" s="148"/>
      <c r="D371" s="148"/>
      <c r="E371" s="149"/>
      <c r="F371" s="173"/>
      <c r="G371" s="263"/>
      <c r="H371" s="179"/>
      <c r="I371" s="335"/>
      <c r="J371" s="148"/>
    </row>
    <row r="372" spans="1:10" x14ac:dyDescent="0.2">
      <c r="A372" s="148"/>
      <c r="B372" s="148"/>
      <c r="C372" s="148"/>
      <c r="D372" s="148"/>
      <c r="E372" s="149"/>
      <c r="F372" s="173"/>
      <c r="G372" s="263"/>
      <c r="H372" s="179"/>
      <c r="I372" s="335"/>
      <c r="J372" s="148"/>
    </row>
    <row r="373" spans="1:10" x14ac:dyDescent="0.2">
      <c r="A373" s="148"/>
      <c r="B373" s="148"/>
      <c r="C373" s="148"/>
      <c r="D373" s="148"/>
      <c r="E373" s="149"/>
      <c r="F373" s="173"/>
      <c r="G373" s="263"/>
      <c r="H373" s="179"/>
      <c r="I373" s="335"/>
      <c r="J373" s="148"/>
    </row>
    <row r="374" spans="1:10" x14ac:dyDescent="0.2">
      <c r="A374" s="148"/>
      <c r="B374" s="148"/>
      <c r="C374" s="148"/>
      <c r="D374" s="148"/>
      <c r="E374" s="149"/>
      <c r="F374" s="173"/>
      <c r="G374" s="263"/>
      <c r="H374" s="179"/>
      <c r="I374" s="335"/>
      <c r="J374" s="148"/>
    </row>
    <row r="375" spans="1:10" x14ac:dyDescent="0.2">
      <c r="A375" s="148"/>
      <c r="B375" s="148"/>
      <c r="C375" s="148"/>
      <c r="D375" s="148"/>
      <c r="E375" s="149"/>
      <c r="F375" s="173"/>
      <c r="G375" s="263"/>
      <c r="H375" s="179"/>
      <c r="I375" s="335"/>
      <c r="J375" s="148"/>
    </row>
    <row r="376" spans="1:10" x14ac:dyDescent="0.2">
      <c r="A376" s="148"/>
      <c r="B376" s="148"/>
      <c r="C376" s="148"/>
      <c r="D376" s="148"/>
      <c r="E376" s="149"/>
      <c r="F376" s="173"/>
      <c r="G376" s="263"/>
      <c r="H376" s="179"/>
      <c r="I376" s="335"/>
      <c r="J376" s="148"/>
    </row>
    <row r="377" spans="1:10" x14ac:dyDescent="0.2">
      <c r="A377" s="148"/>
      <c r="B377" s="148"/>
      <c r="C377" s="148"/>
      <c r="D377" s="148"/>
      <c r="E377" s="149"/>
      <c r="F377" s="173"/>
      <c r="G377" s="263"/>
      <c r="H377" s="179"/>
      <c r="I377" s="335"/>
      <c r="J377" s="148"/>
    </row>
    <row r="378" spans="1:10" x14ac:dyDescent="0.2">
      <c r="A378" s="148"/>
      <c r="B378" s="148"/>
      <c r="C378" s="148"/>
      <c r="D378" s="148"/>
      <c r="E378" s="149"/>
      <c r="F378" s="173"/>
      <c r="G378" s="263"/>
      <c r="H378" s="179"/>
      <c r="I378" s="335"/>
      <c r="J378" s="148"/>
    </row>
    <row r="379" spans="1:10" x14ac:dyDescent="0.2">
      <c r="A379" s="148"/>
      <c r="B379" s="148"/>
      <c r="C379" s="148"/>
      <c r="D379" s="148"/>
      <c r="E379" s="149"/>
      <c r="F379" s="173"/>
      <c r="G379" s="263"/>
      <c r="H379" s="179"/>
      <c r="I379" s="335"/>
      <c r="J379" s="148"/>
    </row>
    <row r="380" spans="1:10" x14ac:dyDescent="0.2">
      <c r="A380" s="148"/>
      <c r="B380" s="148"/>
      <c r="C380" s="148"/>
      <c r="D380" s="148"/>
      <c r="E380" s="149"/>
      <c r="F380" s="173"/>
      <c r="G380" s="263"/>
      <c r="H380" s="179"/>
      <c r="I380" s="335"/>
      <c r="J380" s="148"/>
    </row>
    <row r="381" spans="1:10" x14ac:dyDescent="0.2">
      <c r="A381" s="148"/>
      <c r="B381" s="148"/>
      <c r="C381" s="148"/>
      <c r="D381" s="148"/>
      <c r="E381" s="149"/>
      <c r="F381" s="173"/>
      <c r="G381" s="263"/>
      <c r="H381" s="179"/>
      <c r="I381" s="335"/>
      <c r="J381" s="148"/>
    </row>
    <row r="382" spans="1:10" x14ac:dyDescent="0.2">
      <c r="A382" s="148"/>
      <c r="B382" s="148"/>
      <c r="C382" s="148"/>
      <c r="D382" s="148"/>
      <c r="E382" s="149"/>
      <c r="F382" s="173"/>
      <c r="G382" s="263"/>
      <c r="H382" s="179"/>
      <c r="I382" s="335"/>
      <c r="J382" s="148"/>
    </row>
    <row r="383" spans="1:10" x14ac:dyDescent="0.2">
      <c r="A383" s="148"/>
      <c r="B383" s="148"/>
      <c r="C383" s="148"/>
      <c r="D383" s="148"/>
      <c r="E383" s="149"/>
      <c r="F383" s="173"/>
      <c r="G383" s="263"/>
      <c r="H383" s="179"/>
      <c r="I383" s="335"/>
      <c r="J383" s="148"/>
    </row>
    <row r="384" spans="1:10" x14ac:dyDescent="0.2">
      <c r="A384" s="148"/>
      <c r="B384" s="148"/>
      <c r="C384" s="148"/>
      <c r="D384" s="148"/>
      <c r="E384" s="149"/>
      <c r="F384" s="173"/>
      <c r="G384" s="263"/>
      <c r="H384" s="179"/>
      <c r="I384" s="335"/>
      <c r="J384" s="148"/>
    </row>
    <row r="385" spans="1:10" x14ac:dyDescent="0.2">
      <c r="A385" s="148"/>
      <c r="B385" s="148"/>
      <c r="C385" s="148"/>
      <c r="D385" s="148"/>
      <c r="E385" s="149"/>
      <c r="F385" s="173"/>
      <c r="G385" s="263"/>
      <c r="H385" s="179"/>
      <c r="I385" s="335"/>
      <c r="J385" s="148"/>
    </row>
    <row r="386" spans="1:10" x14ac:dyDescent="0.2">
      <c r="A386" s="148"/>
      <c r="B386" s="148"/>
      <c r="C386" s="148"/>
      <c r="D386" s="148"/>
      <c r="E386" s="149"/>
      <c r="F386" s="173"/>
      <c r="G386" s="263"/>
      <c r="H386" s="179"/>
      <c r="I386" s="335"/>
      <c r="J386" s="148"/>
    </row>
    <row r="387" spans="1:10" x14ac:dyDescent="0.2">
      <c r="A387" s="148"/>
      <c r="B387" s="148"/>
      <c r="C387" s="148"/>
      <c r="D387" s="148"/>
      <c r="E387" s="149"/>
      <c r="F387" s="173"/>
      <c r="G387" s="263"/>
      <c r="H387" s="179"/>
      <c r="I387" s="335"/>
      <c r="J387" s="148"/>
    </row>
    <row r="388" spans="1:10" x14ac:dyDescent="0.2">
      <c r="A388" s="148"/>
      <c r="B388" s="148"/>
      <c r="C388" s="148"/>
      <c r="D388" s="148"/>
      <c r="E388" s="149"/>
      <c r="F388" s="173"/>
      <c r="G388" s="263"/>
      <c r="H388" s="179"/>
      <c r="I388" s="335"/>
      <c r="J388" s="148"/>
    </row>
    <row r="389" spans="1:10" x14ac:dyDescent="0.2">
      <c r="A389" s="148"/>
      <c r="B389" s="148"/>
      <c r="C389" s="148"/>
      <c r="D389" s="148"/>
      <c r="E389" s="149"/>
      <c r="F389" s="173"/>
      <c r="G389" s="263"/>
      <c r="H389" s="179"/>
      <c r="I389" s="335"/>
      <c r="J389" s="148"/>
    </row>
    <row r="390" spans="1:10" x14ac:dyDescent="0.2">
      <c r="A390" s="148"/>
      <c r="B390" s="148"/>
      <c r="C390" s="148"/>
      <c r="D390" s="148"/>
      <c r="E390" s="149"/>
      <c r="F390" s="173"/>
      <c r="G390" s="263"/>
      <c r="H390" s="179"/>
      <c r="I390" s="335"/>
      <c r="J390" s="148"/>
    </row>
    <row r="391" spans="1:10" x14ac:dyDescent="0.2">
      <c r="A391" s="148"/>
      <c r="B391" s="148"/>
      <c r="C391" s="148"/>
      <c r="D391" s="148"/>
      <c r="E391" s="149"/>
      <c r="F391" s="173"/>
      <c r="G391" s="263"/>
      <c r="H391" s="179"/>
      <c r="I391" s="335"/>
      <c r="J391" s="148"/>
    </row>
    <row r="392" spans="1:10" x14ac:dyDescent="0.2">
      <c r="A392" s="148"/>
      <c r="B392" s="148"/>
      <c r="C392" s="148"/>
      <c r="D392" s="148"/>
      <c r="E392" s="149"/>
      <c r="F392" s="173"/>
      <c r="G392" s="263"/>
      <c r="H392" s="179"/>
      <c r="I392" s="335"/>
      <c r="J392" s="148"/>
    </row>
    <row r="393" spans="1:10" x14ac:dyDescent="0.2">
      <c r="A393" s="148"/>
      <c r="B393" s="148"/>
      <c r="C393" s="148"/>
      <c r="D393" s="148"/>
      <c r="E393" s="149"/>
      <c r="F393" s="173"/>
      <c r="G393" s="263"/>
      <c r="H393" s="179"/>
      <c r="I393" s="335"/>
      <c r="J393" s="148"/>
    </row>
    <row r="394" spans="1:10" x14ac:dyDescent="0.2">
      <c r="A394" s="148"/>
      <c r="B394" s="148"/>
      <c r="C394" s="148"/>
      <c r="D394" s="148"/>
      <c r="E394" s="149"/>
      <c r="F394" s="173"/>
      <c r="G394" s="263"/>
      <c r="H394" s="179"/>
      <c r="I394" s="335"/>
      <c r="J394" s="148"/>
    </row>
    <row r="395" spans="1:10" x14ac:dyDescent="0.2">
      <c r="A395" s="148"/>
      <c r="B395" s="148"/>
      <c r="C395" s="148"/>
      <c r="D395" s="148"/>
      <c r="E395" s="149"/>
      <c r="F395" s="173"/>
      <c r="G395" s="263"/>
      <c r="H395" s="179"/>
      <c r="I395" s="335"/>
      <c r="J395" s="148"/>
    </row>
    <row r="396" spans="1:10" x14ac:dyDescent="0.2">
      <c r="A396" s="148"/>
      <c r="B396" s="148"/>
      <c r="C396" s="148"/>
      <c r="D396" s="148"/>
      <c r="E396" s="149"/>
      <c r="F396" s="173"/>
      <c r="G396" s="263"/>
      <c r="H396" s="179"/>
      <c r="I396" s="335"/>
      <c r="J396" s="148"/>
    </row>
    <row r="397" spans="1:10" x14ac:dyDescent="0.2">
      <c r="A397" s="148"/>
      <c r="B397" s="148"/>
      <c r="C397" s="148"/>
      <c r="D397" s="148"/>
      <c r="E397" s="149"/>
      <c r="F397" s="173"/>
      <c r="G397" s="263"/>
      <c r="H397" s="179"/>
      <c r="I397" s="335"/>
      <c r="J397" s="148"/>
    </row>
    <row r="398" spans="1:10" x14ac:dyDescent="0.2">
      <c r="A398" s="148"/>
      <c r="B398" s="148"/>
      <c r="C398" s="148"/>
      <c r="D398" s="148"/>
      <c r="E398" s="149"/>
      <c r="F398" s="173"/>
      <c r="G398" s="263"/>
      <c r="H398" s="179"/>
      <c r="I398" s="335"/>
      <c r="J398" s="148"/>
    </row>
    <row r="399" spans="1:10" x14ac:dyDescent="0.2">
      <c r="A399" s="148"/>
      <c r="B399" s="148"/>
      <c r="C399" s="148"/>
      <c r="D399" s="148"/>
      <c r="E399" s="149"/>
      <c r="F399" s="173"/>
      <c r="G399" s="263"/>
      <c r="H399" s="179"/>
      <c r="I399" s="335"/>
      <c r="J399" s="148"/>
    </row>
    <row r="400" spans="1:10" x14ac:dyDescent="0.2">
      <c r="A400" s="148"/>
      <c r="B400" s="148"/>
      <c r="C400" s="148"/>
      <c r="D400" s="148"/>
      <c r="E400" s="149"/>
      <c r="F400" s="173"/>
      <c r="G400" s="263"/>
      <c r="H400" s="179"/>
      <c r="I400" s="335"/>
      <c r="J400" s="148"/>
    </row>
    <row r="401" spans="1:10" x14ac:dyDescent="0.2">
      <c r="A401" s="148"/>
      <c r="B401" s="148"/>
      <c r="C401" s="148"/>
      <c r="D401" s="148"/>
      <c r="E401" s="149"/>
      <c r="F401" s="173"/>
      <c r="G401" s="263"/>
      <c r="H401" s="179"/>
      <c r="I401" s="335"/>
      <c r="J401" s="148"/>
    </row>
    <row r="402" spans="1:10" x14ac:dyDescent="0.2">
      <c r="A402" s="148"/>
      <c r="B402" s="148"/>
      <c r="C402" s="148"/>
      <c r="D402" s="148"/>
      <c r="E402" s="149"/>
      <c r="F402" s="173"/>
      <c r="G402" s="263"/>
      <c r="H402" s="179"/>
      <c r="I402" s="335"/>
      <c r="J402" s="148"/>
    </row>
    <row r="403" spans="1:10" x14ac:dyDescent="0.2">
      <c r="A403" s="148"/>
      <c r="B403" s="148"/>
      <c r="C403" s="148"/>
      <c r="D403" s="148"/>
      <c r="E403" s="149"/>
      <c r="F403" s="173"/>
      <c r="G403" s="263"/>
      <c r="H403" s="179"/>
      <c r="I403" s="335"/>
      <c r="J403" s="148"/>
    </row>
    <row r="404" spans="1:10" x14ac:dyDescent="0.2">
      <c r="A404" s="148"/>
      <c r="B404" s="148"/>
      <c r="C404" s="148"/>
      <c r="D404" s="148"/>
      <c r="E404" s="149"/>
      <c r="F404" s="173"/>
      <c r="G404" s="263"/>
      <c r="H404" s="179"/>
      <c r="I404" s="335"/>
      <c r="J404" s="148"/>
    </row>
    <row r="405" spans="1:10" x14ac:dyDescent="0.2">
      <c r="A405" s="148"/>
      <c r="B405" s="148"/>
      <c r="C405" s="148"/>
      <c r="D405" s="148"/>
      <c r="E405" s="149"/>
      <c r="F405" s="173"/>
      <c r="G405" s="263"/>
      <c r="H405" s="179"/>
      <c r="I405" s="335"/>
      <c r="J405" s="148"/>
    </row>
    <row r="406" spans="1:10" x14ac:dyDescent="0.2">
      <c r="A406" s="148"/>
      <c r="B406" s="148"/>
      <c r="C406" s="148"/>
      <c r="D406" s="148"/>
      <c r="E406" s="149"/>
      <c r="F406" s="173"/>
      <c r="G406" s="263"/>
      <c r="H406" s="179"/>
      <c r="I406" s="335"/>
      <c r="J406" s="148"/>
    </row>
    <row r="407" spans="1:10" x14ac:dyDescent="0.2">
      <c r="A407" s="148"/>
      <c r="B407" s="148"/>
      <c r="C407" s="148"/>
      <c r="D407" s="148"/>
      <c r="E407" s="149"/>
      <c r="F407" s="173"/>
      <c r="G407" s="263"/>
      <c r="H407" s="179"/>
      <c r="I407" s="335"/>
      <c r="J407" s="148"/>
    </row>
    <row r="408" spans="1:10" x14ac:dyDescent="0.2">
      <c r="A408" s="148"/>
      <c r="B408" s="148"/>
      <c r="C408" s="148"/>
      <c r="D408" s="148"/>
      <c r="E408" s="149"/>
      <c r="F408" s="173"/>
      <c r="G408" s="263"/>
      <c r="H408" s="179"/>
      <c r="I408" s="335"/>
      <c r="J408" s="148"/>
    </row>
    <row r="409" spans="1:10" x14ac:dyDescent="0.2">
      <c r="A409" s="148"/>
      <c r="B409" s="148"/>
      <c r="C409" s="148"/>
      <c r="D409" s="148"/>
      <c r="E409" s="149"/>
      <c r="F409" s="173"/>
      <c r="G409" s="263"/>
      <c r="H409" s="179"/>
      <c r="I409" s="335"/>
      <c r="J409" s="148"/>
    </row>
    <row r="410" spans="1:10" x14ac:dyDescent="0.2">
      <c r="A410" s="148"/>
      <c r="B410" s="148"/>
      <c r="C410" s="148"/>
      <c r="D410" s="148"/>
      <c r="E410" s="149"/>
      <c r="F410" s="173"/>
      <c r="G410" s="263"/>
      <c r="H410" s="179"/>
      <c r="I410" s="335"/>
      <c r="J410" s="148"/>
    </row>
    <row r="411" spans="1:10" x14ac:dyDescent="0.2">
      <c r="A411" s="148"/>
      <c r="B411" s="148"/>
      <c r="C411" s="148"/>
      <c r="D411" s="148"/>
      <c r="E411" s="149"/>
      <c r="F411" s="173"/>
      <c r="G411" s="263"/>
      <c r="H411" s="179"/>
      <c r="I411" s="335"/>
      <c r="J411" s="148"/>
    </row>
    <row r="412" spans="1:10" x14ac:dyDescent="0.2">
      <c r="A412" s="148"/>
      <c r="B412" s="148"/>
      <c r="C412" s="148"/>
      <c r="D412" s="148"/>
      <c r="E412" s="149"/>
      <c r="F412" s="173"/>
      <c r="G412" s="263"/>
      <c r="H412" s="179"/>
      <c r="I412" s="335"/>
      <c r="J412" s="148"/>
    </row>
    <row r="413" spans="1:10" x14ac:dyDescent="0.2">
      <c r="A413" s="148"/>
      <c r="B413" s="148"/>
      <c r="C413" s="148"/>
      <c r="D413" s="148"/>
      <c r="E413" s="149"/>
      <c r="F413" s="173"/>
      <c r="G413" s="263"/>
      <c r="H413" s="179"/>
      <c r="I413" s="335"/>
      <c r="J413" s="148"/>
    </row>
    <row r="414" spans="1:10" x14ac:dyDescent="0.2">
      <c r="A414" s="148"/>
      <c r="B414" s="148"/>
      <c r="C414" s="148"/>
      <c r="D414" s="148"/>
      <c r="E414" s="149"/>
      <c r="F414" s="173"/>
      <c r="G414" s="263"/>
      <c r="H414" s="179"/>
      <c r="I414" s="335"/>
      <c r="J414" s="148"/>
    </row>
    <row r="415" spans="1:10" x14ac:dyDescent="0.2">
      <c r="A415" s="148"/>
      <c r="B415" s="148"/>
      <c r="C415" s="148"/>
      <c r="D415" s="148"/>
      <c r="E415" s="149"/>
      <c r="F415" s="173"/>
      <c r="G415" s="263"/>
      <c r="H415" s="179"/>
      <c r="I415" s="335"/>
      <c r="J415" s="148"/>
    </row>
    <row r="416" spans="1:10" x14ac:dyDescent="0.2">
      <c r="A416" s="148"/>
      <c r="B416" s="148"/>
      <c r="C416" s="148"/>
      <c r="D416" s="148"/>
      <c r="E416" s="149"/>
      <c r="F416" s="173"/>
      <c r="G416" s="263"/>
      <c r="H416" s="179"/>
      <c r="I416" s="335"/>
      <c r="J416" s="148"/>
    </row>
    <row r="417" spans="1:10" x14ac:dyDescent="0.2">
      <c r="A417" s="148"/>
      <c r="B417" s="148"/>
      <c r="C417" s="148"/>
      <c r="D417" s="148"/>
      <c r="E417" s="149"/>
      <c r="F417" s="173"/>
      <c r="G417" s="263"/>
      <c r="H417" s="179"/>
      <c r="I417" s="335"/>
      <c r="J417" s="148"/>
    </row>
    <row r="418" spans="1:10" x14ac:dyDescent="0.2">
      <c r="A418" s="148"/>
      <c r="B418" s="148"/>
      <c r="C418" s="148"/>
      <c r="D418" s="148"/>
      <c r="E418" s="149"/>
      <c r="F418" s="173"/>
      <c r="G418" s="263"/>
      <c r="H418" s="179"/>
      <c r="I418" s="335"/>
      <c r="J418" s="148"/>
    </row>
    <row r="419" spans="1:10" x14ac:dyDescent="0.2">
      <c r="A419" s="148"/>
      <c r="B419" s="148"/>
      <c r="C419" s="148"/>
      <c r="D419" s="148"/>
      <c r="E419" s="149"/>
      <c r="F419" s="173"/>
      <c r="G419" s="263"/>
      <c r="H419" s="179"/>
      <c r="I419" s="335"/>
      <c r="J419" s="148"/>
    </row>
    <row r="420" spans="1:10" x14ac:dyDescent="0.2">
      <c r="A420" s="148"/>
      <c r="B420" s="148"/>
      <c r="C420" s="148"/>
      <c r="D420" s="148"/>
      <c r="E420" s="149"/>
      <c r="F420" s="173"/>
      <c r="G420" s="263"/>
      <c r="H420" s="179"/>
      <c r="I420" s="335"/>
      <c r="J420" s="148"/>
    </row>
    <row r="421" spans="1:10" x14ac:dyDescent="0.2">
      <c r="A421" s="148"/>
      <c r="B421" s="148"/>
      <c r="C421" s="148"/>
      <c r="D421" s="148"/>
      <c r="E421" s="149"/>
      <c r="F421" s="173"/>
      <c r="G421" s="263"/>
      <c r="H421" s="179"/>
      <c r="I421" s="335"/>
      <c r="J421" s="148"/>
    </row>
    <row r="422" spans="1:10" x14ac:dyDescent="0.2">
      <c r="A422" s="148"/>
      <c r="B422" s="148"/>
      <c r="C422" s="148"/>
      <c r="D422" s="148"/>
      <c r="E422" s="149"/>
      <c r="F422" s="173"/>
      <c r="G422" s="263"/>
      <c r="H422" s="179"/>
      <c r="I422" s="335"/>
      <c r="J422" s="148"/>
    </row>
    <row r="423" spans="1:10" x14ac:dyDescent="0.2">
      <c r="A423" s="148"/>
      <c r="B423" s="148"/>
      <c r="C423" s="148"/>
      <c r="D423" s="148"/>
      <c r="E423" s="149"/>
      <c r="F423" s="173"/>
      <c r="G423" s="263"/>
      <c r="H423" s="179"/>
      <c r="I423" s="335"/>
      <c r="J423" s="148"/>
    </row>
    <row r="424" spans="1:10" x14ac:dyDescent="0.2">
      <c r="A424" s="148"/>
      <c r="B424" s="148"/>
      <c r="C424" s="148"/>
      <c r="D424" s="148"/>
      <c r="E424" s="149"/>
      <c r="F424" s="173"/>
      <c r="G424" s="263"/>
      <c r="H424" s="179"/>
      <c r="I424" s="335"/>
      <c r="J424" s="148"/>
    </row>
    <row r="425" spans="1:10" x14ac:dyDescent="0.2">
      <c r="A425" s="148"/>
      <c r="B425" s="148"/>
      <c r="C425" s="148"/>
      <c r="D425" s="148"/>
      <c r="E425" s="149"/>
      <c r="F425" s="173"/>
      <c r="G425" s="263"/>
      <c r="H425" s="179"/>
      <c r="I425" s="335"/>
      <c r="J425" s="148"/>
    </row>
    <row r="426" spans="1:10" x14ac:dyDescent="0.2">
      <c r="A426" s="148"/>
      <c r="B426" s="148"/>
      <c r="C426" s="148"/>
      <c r="D426" s="148"/>
      <c r="E426" s="149"/>
      <c r="F426" s="173"/>
      <c r="G426" s="263"/>
      <c r="H426" s="179"/>
      <c r="I426" s="335"/>
      <c r="J426" s="148"/>
    </row>
    <row r="427" spans="1:10" x14ac:dyDescent="0.2">
      <c r="A427" s="148"/>
      <c r="B427" s="148"/>
      <c r="C427" s="148"/>
      <c r="D427" s="148"/>
      <c r="E427" s="149"/>
      <c r="F427" s="173"/>
      <c r="G427" s="263"/>
      <c r="H427" s="179"/>
      <c r="I427" s="335"/>
      <c r="J427" s="148"/>
    </row>
    <row r="428" spans="1:10" x14ac:dyDescent="0.2">
      <c r="A428" s="148"/>
      <c r="B428" s="148"/>
      <c r="C428" s="148"/>
      <c r="D428" s="148"/>
      <c r="E428" s="149"/>
      <c r="F428" s="173"/>
      <c r="G428" s="263"/>
      <c r="H428" s="179"/>
      <c r="I428" s="335"/>
      <c r="J428" s="148"/>
    </row>
    <row r="429" spans="1:10" x14ac:dyDescent="0.2">
      <c r="A429" s="148"/>
      <c r="B429" s="148"/>
      <c r="C429" s="148"/>
      <c r="D429" s="148"/>
      <c r="E429" s="149"/>
      <c r="F429" s="173"/>
      <c r="G429" s="263"/>
      <c r="H429" s="179"/>
      <c r="I429" s="335"/>
      <c r="J429" s="148"/>
    </row>
    <row r="430" spans="1:10" x14ac:dyDescent="0.2">
      <c r="A430" s="148"/>
      <c r="B430" s="148"/>
      <c r="C430" s="148"/>
      <c r="D430" s="148"/>
      <c r="E430" s="149"/>
      <c r="F430" s="173"/>
      <c r="G430" s="263"/>
      <c r="H430" s="179"/>
      <c r="I430" s="335"/>
      <c r="J430" s="148"/>
    </row>
    <row r="431" spans="1:10" x14ac:dyDescent="0.2">
      <c r="A431" s="148"/>
      <c r="B431" s="148"/>
      <c r="C431" s="148"/>
      <c r="D431" s="148"/>
      <c r="E431" s="149"/>
      <c r="F431" s="173"/>
      <c r="G431" s="263"/>
      <c r="H431" s="179"/>
      <c r="I431" s="335"/>
      <c r="J431" s="148"/>
    </row>
    <row r="432" spans="1:10" x14ac:dyDescent="0.2">
      <c r="A432" s="148"/>
      <c r="B432" s="148"/>
      <c r="C432" s="148"/>
      <c r="D432" s="148"/>
      <c r="E432" s="149"/>
      <c r="F432" s="173"/>
      <c r="G432" s="263"/>
      <c r="H432" s="179"/>
      <c r="I432" s="335"/>
      <c r="J432" s="148"/>
    </row>
    <row r="433" spans="1:10" x14ac:dyDescent="0.2">
      <c r="A433" s="148"/>
      <c r="B433" s="148"/>
      <c r="C433" s="148"/>
      <c r="D433" s="148"/>
      <c r="E433" s="149"/>
      <c r="F433" s="173"/>
      <c r="G433" s="263"/>
      <c r="H433" s="179"/>
      <c r="I433" s="335"/>
      <c r="J433" s="148"/>
    </row>
    <row r="434" spans="1:10" x14ac:dyDescent="0.2">
      <c r="A434" s="148"/>
      <c r="B434" s="148"/>
      <c r="C434" s="148"/>
      <c r="D434" s="148"/>
      <c r="E434" s="149"/>
      <c r="F434" s="173"/>
      <c r="G434" s="263"/>
      <c r="H434" s="179"/>
      <c r="I434" s="335"/>
      <c r="J434" s="148"/>
    </row>
    <row r="435" spans="1:10" x14ac:dyDescent="0.2">
      <c r="A435" s="148"/>
      <c r="B435" s="148"/>
      <c r="C435" s="148"/>
      <c r="D435" s="148"/>
      <c r="E435" s="149"/>
      <c r="F435" s="173"/>
      <c r="G435" s="263"/>
      <c r="H435" s="179"/>
      <c r="I435" s="335"/>
      <c r="J435" s="148"/>
    </row>
    <row r="436" spans="1:10" x14ac:dyDescent="0.2">
      <c r="A436" s="148"/>
      <c r="B436" s="148"/>
      <c r="C436" s="148"/>
      <c r="D436" s="148"/>
      <c r="E436" s="149"/>
      <c r="F436" s="173"/>
      <c r="G436" s="263"/>
      <c r="H436" s="179"/>
      <c r="I436" s="335"/>
      <c r="J436" s="148"/>
    </row>
    <row r="437" spans="1:10" x14ac:dyDescent="0.2">
      <c r="A437" s="148"/>
      <c r="B437" s="148"/>
      <c r="C437" s="148"/>
      <c r="D437" s="148"/>
      <c r="E437" s="149"/>
      <c r="F437" s="173"/>
      <c r="G437" s="263"/>
      <c r="H437" s="179"/>
      <c r="I437" s="335"/>
      <c r="J437" s="148"/>
    </row>
    <row r="438" spans="1:10" x14ac:dyDescent="0.2">
      <c r="A438" s="148"/>
      <c r="B438" s="148"/>
      <c r="C438" s="148"/>
      <c r="D438" s="148"/>
      <c r="E438" s="149"/>
      <c r="F438" s="173"/>
      <c r="G438" s="263"/>
      <c r="H438" s="179"/>
      <c r="I438" s="335"/>
      <c r="J438" s="148"/>
    </row>
    <row r="439" spans="1:10" x14ac:dyDescent="0.2">
      <c r="A439" s="148"/>
      <c r="B439" s="148"/>
      <c r="C439" s="148"/>
      <c r="D439" s="148"/>
      <c r="E439" s="149"/>
      <c r="F439" s="173"/>
      <c r="G439" s="263"/>
      <c r="H439" s="179"/>
      <c r="I439" s="335"/>
      <c r="J439" s="148"/>
    </row>
    <row r="440" spans="1:10" x14ac:dyDescent="0.2">
      <c r="A440" s="148"/>
      <c r="B440" s="148"/>
      <c r="C440" s="148"/>
      <c r="D440" s="148"/>
      <c r="E440" s="149"/>
      <c r="F440" s="173"/>
      <c r="G440" s="263"/>
      <c r="H440" s="179"/>
      <c r="I440" s="335"/>
      <c r="J440" s="148"/>
    </row>
    <row r="441" spans="1:10" x14ac:dyDescent="0.2">
      <c r="A441" s="148"/>
      <c r="B441" s="148"/>
      <c r="C441" s="148"/>
      <c r="D441" s="148"/>
      <c r="E441" s="149"/>
      <c r="F441" s="173"/>
      <c r="G441" s="263"/>
      <c r="H441" s="179"/>
      <c r="I441" s="335"/>
      <c r="J441" s="148"/>
    </row>
    <row r="442" spans="1:10" x14ac:dyDescent="0.2">
      <c r="A442" s="148"/>
      <c r="B442" s="148"/>
      <c r="C442" s="148"/>
      <c r="D442" s="148"/>
      <c r="E442" s="149"/>
      <c r="F442" s="173"/>
      <c r="G442" s="263"/>
      <c r="H442" s="179"/>
      <c r="I442" s="335"/>
      <c r="J442" s="148"/>
    </row>
    <row r="443" spans="1:10" x14ac:dyDescent="0.2">
      <c r="A443" s="148"/>
      <c r="B443" s="148"/>
      <c r="C443" s="148"/>
      <c r="D443" s="148"/>
      <c r="E443" s="149"/>
      <c r="F443" s="173"/>
      <c r="G443" s="263"/>
      <c r="H443" s="179"/>
      <c r="I443" s="335"/>
      <c r="J443" s="148"/>
    </row>
    <row r="444" spans="1:10" x14ac:dyDescent="0.2">
      <c r="A444" s="148"/>
      <c r="B444" s="148"/>
      <c r="C444" s="148"/>
      <c r="D444" s="148"/>
      <c r="E444" s="149"/>
      <c r="F444" s="173"/>
      <c r="G444" s="263"/>
      <c r="H444" s="179"/>
      <c r="I444" s="335"/>
      <c r="J444" s="148"/>
    </row>
    <row r="445" spans="1:10" x14ac:dyDescent="0.2">
      <c r="A445" s="148"/>
      <c r="B445" s="148"/>
      <c r="C445" s="148"/>
      <c r="D445" s="148"/>
      <c r="E445" s="149"/>
      <c r="F445" s="173"/>
      <c r="G445" s="263"/>
      <c r="H445" s="179"/>
      <c r="I445" s="335"/>
      <c r="J445" s="148"/>
    </row>
    <row r="446" spans="1:10" x14ac:dyDescent="0.2">
      <c r="A446" s="148"/>
      <c r="B446" s="148"/>
      <c r="C446" s="148"/>
      <c r="D446" s="148"/>
      <c r="E446" s="149"/>
      <c r="F446" s="173"/>
      <c r="G446" s="263"/>
      <c r="H446" s="179"/>
      <c r="I446" s="335"/>
      <c r="J446" s="148"/>
    </row>
    <row r="447" spans="1:10" x14ac:dyDescent="0.2">
      <c r="A447" s="148"/>
      <c r="B447" s="148"/>
      <c r="C447" s="148"/>
      <c r="D447" s="148"/>
      <c r="E447" s="149"/>
      <c r="F447" s="173"/>
      <c r="G447" s="263"/>
      <c r="H447" s="179"/>
      <c r="I447" s="335"/>
      <c r="J447" s="148"/>
    </row>
    <row r="448" spans="1:10" x14ac:dyDescent="0.2">
      <c r="A448" s="148"/>
      <c r="B448" s="148"/>
      <c r="C448" s="148"/>
      <c r="D448" s="148"/>
      <c r="E448" s="149"/>
      <c r="F448" s="173"/>
      <c r="G448" s="263"/>
      <c r="H448" s="179"/>
      <c r="I448" s="335"/>
      <c r="J448" s="148"/>
    </row>
    <row r="449" spans="1:10" x14ac:dyDescent="0.2">
      <c r="A449" s="148"/>
      <c r="B449" s="148"/>
      <c r="C449" s="148"/>
      <c r="D449" s="148"/>
      <c r="E449" s="149"/>
      <c r="F449" s="173"/>
      <c r="G449" s="263"/>
      <c r="H449" s="179"/>
      <c r="I449" s="335"/>
      <c r="J449" s="148"/>
    </row>
    <row r="450" spans="1:10" x14ac:dyDescent="0.2">
      <c r="A450" s="148"/>
      <c r="B450" s="148"/>
      <c r="C450" s="148"/>
      <c r="D450" s="148"/>
      <c r="E450" s="149"/>
      <c r="F450" s="173"/>
      <c r="G450" s="263"/>
      <c r="H450" s="179"/>
      <c r="I450" s="335"/>
      <c r="J450" s="148"/>
    </row>
    <row r="451" spans="1:10" x14ac:dyDescent="0.2">
      <c r="A451" s="148"/>
      <c r="B451" s="148"/>
      <c r="C451" s="148"/>
      <c r="D451" s="148"/>
      <c r="E451" s="149"/>
      <c r="F451" s="173"/>
      <c r="G451" s="263"/>
      <c r="H451" s="179"/>
      <c r="I451" s="335"/>
      <c r="J451" s="148"/>
    </row>
    <row r="452" spans="1:10" x14ac:dyDescent="0.2">
      <c r="A452" s="148"/>
      <c r="B452" s="148"/>
      <c r="C452" s="148"/>
      <c r="D452" s="148"/>
      <c r="E452" s="149"/>
      <c r="F452" s="173"/>
      <c r="G452" s="263"/>
      <c r="H452" s="179"/>
      <c r="I452" s="335"/>
      <c r="J452" s="148"/>
    </row>
    <row r="453" spans="1:10" x14ac:dyDescent="0.2">
      <c r="A453" s="148"/>
      <c r="B453" s="148"/>
      <c r="C453" s="148"/>
      <c r="D453" s="148"/>
      <c r="E453" s="149"/>
      <c r="F453" s="173"/>
      <c r="G453" s="263"/>
      <c r="H453" s="179"/>
      <c r="I453" s="335"/>
      <c r="J453" s="148"/>
    </row>
    <row r="454" spans="1:10" x14ac:dyDescent="0.2">
      <c r="A454" s="148"/>
      <c r="B454" s="148"/>
      <c r="C454" s="148"/>
      <c r="D454" s="148"/>
      <c r="E454" s="149"/>
      <c r="F454" s="173"/>
      <c r="G454" s="263"/>
      <c r="H454" s="179"/>
      <c r="I454" s="335"/>
      <c r="J454" s="148"/>
    </row>
    <row r="455" spans="1:10" x14ac:dyDescent="0.2">
      <c r="A455" s="148"/>
      <c r="B455" s="148"/>
      <c r="C455" s="148"/>
      <c r="D455" s="148"/>
      <c r="E455" s="149"/>
      <c r="F455" s="173"/>
      <c r="G455" s="263"/>
      <c r="H455" s="179"/>
      <c r="I455" s="335"/>
      <c r="J455" s="148"/>
    </row>
    <row r="456" spans="1:10" x14ac:dyDescent="0.2">
      <c r="A456" s="148"/>
      <c r="B456" s="148"/>
      <c r="C456" s="148"/>
      <c r="D456" s="148"/>
      <c r="E456" s="149"/>
      <c r="F456" s="173"/>
      <c r="G456" s="263"/>
      <c r="H456" s="179"/>
      <c r="I456" s="335"/>
      <c r="J456" s="148"/>
    </row>
    <row r="457" spans="1:10" x14ac:dyDescent="0.2">
      <c r="A457" s="148"/>
      <c r="B457" s="148"/>
      <c r="C457" s="148"/>
      <c r="D457" s="148"/>
      <c r="E457" s="149"/>
      <c r="F457" s="173"/>
      <c r="G457" s="263"/>
      <c r="H457" s="179"/>
      <c r="I457" s="335"/>
      <c r="J457" s="148"/>
    </row>
    <row r="458" spans="1:10" x14ac:dyDescent="0.2">
      <c r="A458" s="148"/>
      <c r="B458" s="148"/>
      <c r="C458" s="148"/>
      <c r="D458" s="148"/>
      <c r="E458" s="149"/>
      <c r="F458" s="173"/>
      <c r="G458" s="263"/>
      <c r="H458" s="179"/>
      <c r="I458" s="335"/>
      <c r="J458" s="148"/>
    </row>
    <row r="459" spans="1:10" x14ac:dyDescent="0.2">
      <c r="A459" s="148"/>
      <c r="B459" s="148"/>
      <c r="C459" s="148"/>
      <c r="D459" s="148"/>
      <c r="E459" s="149"/>
      <c r="F459" s="173"/>
      <c r="G459" s="263"/>
      <c r="H459" s="179"/>
      <c r="I459" s="335"/>
      <c r="J459" s="148"/>
    </row>
    <row r="460" spans="1:10" x14ac:dyDescent="0.2">
      <c r="A460" s="148"/>
      <c r="B460" s="148"/>
      <c r="C460" s="148"/>
      <c r="D460" s="148"/>
      <c r="E460" s="149"/>
      <c r="F460" s="173"/>
      <c r="G460" s="263"/>
      <c r="H460" s="179"/>
      <c r="I460" s="335"/>
      <c r="J460" s="148"/>
    </row>
    <row r="461" spans="1:10" x14ac:dyDescent="0.2">
      <c r="A461" s="148"/>
      <c r="B461" s="148"/>
      <c r="C461" s="148"/>
      <c r="D461" s="148"/>
      <c r="E461" s="149"/>
      <c r="F461" s="173"/>
      <c r="G461" s="263"/>
      <c r="H461" s="179"/>
      <c r="I461" s="335"/>
      <c r="J461" s="148"/>
    </row>
    <row r="462" spans="1:10" x14ac:dyDescent="0.2">
      <c r="A462" s="148"/>
      <c r="B462" s="148"/>
      <c r="C462" s="148"/>
      <c r="D462" s="148"/>
      <c r="E462" s="149"/>
      <c r="F462" s="173"/>
      <c r="G462" s="263"/>
      <c r="H462" s="179"/>
      <c r="I462" s="335"/>
      <c r="J462" s="148"/>
    </row>
    <row r="463" spans="1:10" x14ac:dyDescent="0.2">
      <c r="A463" s="148"/>
      <c r="B463" s="148"/>
      <c r="C463" s="148"/>
      <c r="D463" s="148"/>
      <c r="E463" s="149"/>
      <c r="F463" s="173"/>
      <c r="G463" s="263"/>
      <c r="H463" s="179"/>
      <c r="I463" s="335"/>
      <c r="J463" s="148"/>
    </row>
    <row r="464" spans="1:10" x14ac:dyDescent="0.2">
      <c r="A464" s="148"/>
      <c r="B464" s="148"/>
      <c r="C464" s="148"/>
      <c r="D464" s="148"/>
      <c r="E464" s="149"/>
      <c r="F464" s="173"/>
      <c r="G464" s="263"/>
      <c r="H464" s="179"/>
      <c r="I464" s="335"/>
      <c r="J464" s="148"/>
    </row>
    <row r="465" spans="1:10" x14ac:dyDescent="0.2">
      <c r="A465" s="148"/>
      <c r="B465" s="148"/>
      <c r="C465" s="148"/>
      <c r="D465" s="148"/>
      <c r="E465" s="149"/>
      <c r="F465" s="173"/>
      <c r="G465" s="263"/>
      <c r="H465" s="179"/>
      <c r="I465" s="335"/>
      <c r="J465" s="148"/>
    </row>
    <row r="466" spans="1:10" x14ac:dyDescent="0.2">
      <c r="A466" s="148"/>
      <c r="B466" s="148"/>
      <c r="C466" s="148"/>
      <c r="D466" s="148"/>
      <c r="E466" s="149"/>
      <c r="F466" s="173"/>
      <c r="G466" s="263"/>
      <c r="H466" s="179"/>
      <c r="I466" s="335"/>
      <c r="J466" s="148"/>
    </row>
    <row r="467" spans="1:10" x14ac:dyDescent="0.2">
      <c r="A467" s="148"/>
      <c r="B467" s="148"/>
      <c r="C467" s="148"/>
      <c r="D467" s="148"/>
      <c r="E467" s="149"/>
      <c r="F467" s="173"/>
      <c r="G467" s="263"/>
      <c r="H467" s="179"/>
      <c r="I467" s="335"/>
      <c r="J467" s="148"/>
    </row>
    <row r="468" spans="1:10" x14ac:dyDescent="0.2">
      <c r="A468" s="148"/>
      <c r="B468" s="148"/>
      <c r="C468" s="148"/>
      <c r="D468" s="148"/>
      <c r="E468" s="149"/>
      <c r="F468" s="173"/>
      <c r="G468" s="263"/>
      <c r="H468" s="179"/>
      <c r="I468" s="335"/>
      <c r="J468" s="148"/>
    </row>
    <row r="469" spans="1:10" x14ac:dyDescent="0.2">
      <c r="A469" s="148"/>
      <c r="B469" s="148"/>
      <c r="C469" s="148"/>
      <c r="D469" s="148"/>
      <c r="E469" s="149"/>
      <c r="F469" s="173"/>
      <c r="G469" s="263"/>
      <c r="H469" s="179"/>
      <c r="I469" s="335"/>
      <c r="J469" s="148"/>
    </row>
    <row r="470" spans="1:10" x14ac:dyDescent="0.2">
      <c r="A470" s="148"/>
      <c r="B470" s="148"/>
      <c r="C470" s="148"/>
      <c r="D470" s="148"/>
      <c r="E470" s="149"/>
      <c r="F470" s="173"/>
      <c r="G470" s="263"/>
      <c r="H470" s="179"/>
      <c r="I470" s="335"/>
      <c r="J470" s="148"/>
    </row>
    <row r="471" spans="1:10" x14ac:dyDescent="0.2">
      <c r="A471" s="148"/>
      <c r="B471" s="148"/>
      <c r="C471" s="148"/>
      <c r="D471" s="148"/>
      <c r="E471" s="149"/>
      <c r="F471" s="173"/>
      <c r="G471" s="263"/>
      <c r="H471" s="179"/>
      <c r="I471" s="335"/>
      <c r="J471" s="148"/>
    </row>
    <row r="472" spans="1:10" x14ac:dyDescent="0.2">
      <c r="A472" s="148"/>
      <c r="B472" s="148"/>
      <c r="C472" s="148"/>
      <c r="D472" s="148"/>
      <c r="E472" s="149"/>
      <c r="F472" s="173"/>
      <c r="G472" s="263"/>
      <c r="H472" s="179"/>
      <c r="I472" s="335"/>
      <c r="J472" s="148"/>
    </row>
    <row r="473" spans="1:10" x14ac:dyDescent="0.2">
      <c r="A473" s="148"/>
      <c r="B473" s="148"/>
      <c r="C473" s="148"/>
      <c r="D473" s="148"/>
      <c r="E473" s="149"/>
      <c r="F473" s="173"/>
      <c r="G473" s="263"/>
      <c r="H473" s="179"/>
      <c r="I473" s="335"/>
      <c r="J473" s="148"/>
    </row>
    <row r="474" spans="1:10" x14ac:dyDescent="0.2">
      <c r="A474" s="148"/>
      <c r="B474" s="148"/>
      <c r="C474" s="148"/>
      <c r="D474" s="148"/>
      <c r="E474" s="149"/>
      <c r="F474" s="173"/>
      <c r="G474" s="263"/>
      <c r="H474" s="179"/>
      <c r="I474" s="335"/>
      <c r="J474" s="148"/>
    </row>
    <row r="475" spans="1:10" x14ac:dyDescent="0.2">
      <c r="A475" s="148"/>
      <c r="B475" s="148"/>
      <c r="C475" s="148"/>
      <c r="D475" s="148"/>
      <c r="E475" s="149"/>
      <c r="F475" s="173"/>
      <c r="G475" s="263"/>
      <c r="H475" s="179"/>
      <c r="I475" s="335"/>
      <c r="J475" s="148"/>
    </row>
    <row r="476" spans="1:10" x14ac:dyDescent="0.2">
      <c r="A476" s="148"/>
      <c r="B476" s="148"/>
      <c r="C476" s="148"/>
      <c r="D476" s="148"/>
      <c r="E476" s="149"/>
      <c r="F476" s="173"/>
      <c r="G476" s="263"/>
      <c r="H476" s="179"/>
      <c r="I476" s="335"/>
      <c r="J476" s="148"/>
    </row>
    <row r="477" spans="1:10" x14ac:dyDescent="0.2">
      <c r="A477" s="148"/>
      <c r="B477" s="148"/>
      <c r="C477" s="148"/>
      <c r="D477" s="148"/>
      <c r="E477" s="149"/>
      <c r="F477" s="173"/>
      <c r="G477" s="263"/>
      <c r="H477" s="179"/>
      <c r="I477" s="335"/>
      <c r="J477" s="148"/>
    </row>
    <row r="478" spans="1:10" x14ac:dyDescent="0.2">
      <c r="A478" s="148"/>
      <c r="B478" s="148"/>
      <c r="C478" s="148"/>
      <c r="D478" s="148"/>
      <c r="E478" s="149"/>
      <c r="F478" s="173"/>
      <c r="G478" s="263"/>
      <c r="H478" s="179"/>
      <c r="I478" s="335"/>
      <c r="J478" s="148"/>
    </row>
    <row r="479" spans="1:10" x14ac:dyDescent="0.2">
      <c r="A479" s="148"/>
      <c r="B479" s="148"/>
      <c r="C479" s="148"/>
      <c r="D479" s="148"/>
      <c r="E479" s="149"/>
      <c r="F479" s="173"/>
      <c r="G479" s="263"/>
      <c r="H479" s="179"/>
      <c r="I479" s="335"/>
      <c r="J479" s="148"/>
    </row>
    <row r="480" spans="1:10" x14ac:dyDescent="0.2">
      <c r="A480" s="148"/>
      <c r="B480" s="148"/>
      <c r="C480" s="148"/>
      <c r="D480" s="148"/>
      <c r="E480" s="149"/>
      <c r="F480" s="173"/>
      <c r="G480" s="263"/>
      <c r="H480" s="179"/>
      <c r="I480" s="335"/>
      <c r="J480" s="148"/>
    </row>
    <row r="481" spans="1:10" x14ac:dyDescent="0.2">
      <c r="A481" s="148"/>
      <c r="B481" s="148"/>
      <c r="C481" s="148"/>
      <c r="D481" s="148"/>
      <c r="E481" s="149"/>
      <c r="F481" s="173"/>
      <c r="G481" s="263"/>
      <c r="H481" s="179"/>
      <c r="I481" s="335"/>
      <c r="J481" s="148"/>
    </row>
    <row r="482" spans="1:10" x14ac:dyDescent="0.2">
      <c r="A482" s="148"/>
      <c r="B482" s="148"/>
      <c r="C482" s="148"/>
      <c r="D482" s="148"/>
      <c r="E482" s="149"/>
      <c r="F482" s="173"/>
      <c r="G482" s="263"/>
      <c r="H482" s="179"/>
      <c r="I482" s="335"/>
      <c r="J482" s="148"/>
    </row>
    <row r="483" spans="1:10" x14ac:dyDescent="0.2">
      <c r="A483" s="148"/>
      <c r="B483" s="148"/>
      <c r="C483" s="148"/>
      <c r="D483" s="148"/>
      <c r="E483" s="149"/>
      <c r="F483" s="173"/>
      <c r="G483" s="263"/>
      <c r="H483" s="179"/>
      <c r="I483" s="335"/>
      <c r="J483" s="148"/>
    </row>
    <row r="484" spans="1:10" x14ac:dyDescent="0.2">
      <c r="A484" s="148"/>
      <c r="B484" s="148"/>
      <c r="C484" s="148"/>
      <c r="D484" s="148"/>
      <c r="E484" s="149"/>
      <c r="F484" s="173"/>
      <c r="G484" s="263"/>
      <c r="H484" s="179"/>
      <c r="I484" s="335"/>
      <c r="J484" s="148"/>
    </row>
    <row r="485" spans="1:10" x14ac:dyDescent="0.2">
      <c r="A485" s="148"/>
      <c r="B485" s="148"/>
      <c r="C485" s="148"/>
      <c r="D485" s="148"/>
      <c r="E485" s="149"/>
      <c r="F485" s="173"/>
      <c r="G485" s="263"/>
      <c r="H485" s="179"/>
      <c r="I485" s="335"/>
      <c r="J485" s="148"/>
    </row>
    <row r="486" spans="1:10" x14ac:dyDescent="0.2">
      <c r="A486" s="148"/>
      <c r="B486" s="148"/>
      <c r="C486" s="148"/>
      <c r="D486" s="148"/>
      <c r="E486" s="149"/>
      <c r="F486" s="173"/>
      <c r="G486" s="263"/>
      <c r="H486" s="179"/>
      <c r="I486" s="335"/>
      <c r="J486" s="148"/>
    </row>
    <row r="487" spans="1:10" x14ac:dyDescent="0.2">
      <c r="A487" s="148"/>
      <c r="B487" s="148"/>
      <c r="C487" s="148"/>
      <c r="D487" s="148"/>
      <c r="E487" s="149"/>
      <c r="F487" s="173"/>
      <c r="G487" s="263"/>
      <c r="H487" s="179"/>
      <c r="I487" s="335"/>
      <c r="J487" s="148"/>
    </row>
    <row r="488" spans="1:10" x14ac:dyDescent="0.2">
      <c r="A488" s="148"/>
      <c r="B488" s="148"/>
      <c r="C488" s="148"/>
      <c r="D488" s="148"/>
      <c r="E488" s="149"/>
      <c r="F488" s="173"/>
      <c r="G488" s="263"/>
      <c r="H488" s="179"/>
      <c r="I488" s="335"/>
      <c r="J488" s="148"/>
    </row>
    <row r="489" spans="1:10" x14ac:dyDescent="0.2">
      <c r="A489" s="148"/>
      <c r="B489" s="148"/>
      <c r="C489" s="148"/>
      <c r="D489" s="148"/>
      <c r="E489" s="149"/>
      <c r="F489" s="173"/>
      <c r="G489" s="263"/>
      <c r="H489" s="179"/>
      <c r="I489" s="335"/>
      <c r="J489" s="148"/>
    </row>
    <row r="490" spans="1:10" x14ac:dyDescent="0.2">
      <c r="A490" s="148"/>
      <c r="B490" s="148"/>
      <c r="C490" s="148"/>
      <c r="D490" s="148"/>
      <c r="E490" s="149"/>
      <c r="F490" s="173"/>
      <c r="G490" s="263"/>
      <c r="H490" s="179"/>
      <c r="I490" s="335"/>
      <c r="J490" s="148"/>
    </row>
    <row r="491" spans="1:10" x14ac:dyDescent="0.2">
      <c r="A491" s="148"/>
      <c r="B491" s="148"/>
      <c r="C491" s="148"/>
      <c r="D491" s="148"/>
      <c r="E491" s="149"/>
      <c r="F491" s="173"/>
      <c r="G491" s="263"/>
      <c r="H491" s="179"/>
      <c r="I491" s="335"/>
      <c r="J491" s="148"/>
    </row>
    <row r="492" spans="1:10" x14ac:dyDescent="0.2">
      <c r="A492" s="148"/>
      <c r="B492" s="148"/>
      <c r="C492" s="148"/>
      <c r="D492" s="148"/>
      <c r="E492" s="149"/>
      <c r="F492" s="173"/>
      <c r="G492" s="263"/>
      <c r="H492" s="179"/>
      <c r="I492" s="335"/>
      <c r="J492" s="148"/>
    </row>
    <row r="493" spans="1:10" x14ac:dyDescent="0.2">
      <c r="A493" s="148"/>
      <c r="B493" s="148"/>
      <c r="C493" s="148"/>
      <c r="D493" s="148"/>
      <c r="E493" s="149"/>
      <c r="F493" s="173"/>
      <c r="G493" s="263"/>
      <c r="H493" s="179"/>
      <c r="I493" s="335"/>
      <c r="J493" s="148"/>
    </row>
    <row r="494" spans="1:10" x14ac:dyDescent="0.2">
      <c r="A494" s="148"/>
      <c r="B494" s="148"/>
      <c r="C494" s="148"/>
      <c r="D494" s="148"/>
      <c r="E494" s="149"/>
      <c r="F494" s="173"/>
      <c r="G494" s="263"/>
      <c r="H494" s="179"/>
      <c r="I494" s="335"/>
      <c r="J494" s="148"/>
    </row>
    <row r="495" spans="1:10" x14ac:dyDescent="0.2">
      <c r="A495" s="148"/>
      <c r="B495" s="148"/>
      <c r="C495" s="148"/>
      <c r="D495" s="148"/>
      <c r="E495" s="149"/>
      <c r="F495" s="173"/>
      <c r="G495" s="263"/>
      <c r="H495" s="179"/>
      <c r="I495" s="335"/>
      <c r="J495" s="148"/>
    </row>
    <row r="496" spans="1:10" x14ac:dyDescent="0.2">
      <c r="A496" s="148"/>
      <c r="B496" s="148"/>
      <c r="C496" s="148"/>
      <c r="D496" s="148"/>
      <c r="E496" s="149"/>
      <c r="F496" s="173"/>
      <c r="G496" s="263"/>
      <c r="H496" s="179"/>
      <c r="I496" s="335"/>
      <c r="J496" s="148"/>
    </row>
    <row r="497" spans="1:10" x14ac:dyDescent="0.2">
      <c r="A497" s="148"/>
      <c r="B497" s="148"/>
      <c r="C497" s="148"/>
      <c r="D497" s="148"/>
      <c r="E497" s="149"/>
      <c r="F497" s="173"/>
      <c r="G497" s="263"/>
      <c r="H497" s="179"/>
      <c r="I497" s="335"/>
      <c r="J497" s="148"/>
    </row>
    <row r="498" spans="1:10" x14ac:dyDescent="0.2">
      <c r="A498" s="148"/>
      <c r="B498" s="148"/>
      <c r="C498" s="148"/>
      <c r="D498" s="148"/>
      <c r="E498" s="149"/>
      <c r="F498" s="173"/>
      <c r="G498" s="263"/>
      <c r="H498" s="179"/>
      <c r="I498" s="335"/>
      <c r="J498" s="148"/>
    </row>
    <row r="499" spans="1:10" x14ac:dyDescent="0.2">
      <c r="A499" s="148"/>
      <c r="B499" s="148"/>
      <c r="C499" s="148"/>
      <c r="D499" s="148"/>
      <c r="E499" s="149"/>
      <c r="F499" s="173"/>
      <c r="G499" s="263"/>
      <c r="H499" s="179"/>
      <c r="I499" s="335"/>
      <c r="J499" s="148"/>
    </row>
    <row r="500" spans="1:10" x14ac:dyDescent="0.2">
      <c r="A500" s="148"/>
      <c r="B500" s="148"/>
      <c r="C500" s="148"/>
      <c r="D500" s="148"/>
      <c r="E500" s="149"/>
      <c r="F500" s="173"/>
      <c r="G500" s="263"/>
      <c r="H500" s="179"/>
      <c r="I500" s="335"/>
      <c r="J500" s="148"/>
    </row>
    <row r="501" spans="1:10" x14ac:dyDescent="0.2">
      <c r="A501" s="148"/>
      <c r="B501" s="148"/>
      <c r="C501" s="148"/>
      <c r="D501" s="148"/>
      <c r="E501" s="149"/>
      <c r="F501" s="173"/>
      <c r="G501" s="263"/>
      <c r="H501" s="179"/>
      <c r="I501" s="335"/>
      <c r="J501" s="148"/>
    </row>
    <row r="502" spans="1:10" x14ac:dyDescent="0.2">
      <c r="A502" s="148"/>
      <c r="B502" s="148"/>
      <c r="C502" s="148"/>
      <c r="D502" s="148"/>
      <c r="E502" s="149"/>
      <c r="F502" s="173"/>
      <c r="G502" s="263"/>
      <c r="H502" s="179"/>
      <c r="I502" s="335"/>
      <c r="J502" s="148"/>
    </row>
    <row r="503" spans="1:10" x14ac:dyDescent="0.2">
      <c r="A503" s="148"/>
      <c r="B503" s="148"/>
      <c r="C503" s="148"/>
      <c r="D503" s="148"/>
      <c r="E503" s="149"/>
      <c r="F503" s="173"/>
      <c r="G503" s="263"/>
      <c r="H503" s="179"/>
      <c r="I503" s="335"/>
      <c r="J503" s="148"/>
    </row>
    <row r="504" spans="1:10" x14ac:dyDescent="0.2">
      <c r="A504" s="148"/>
      <c r="B504" s="148"/>
      <c r="C504" s="148"/>
      <c r="D504" s="148"/>
      <c r="E504" s="149"/>
      <c r="F504" s="173"/>
      <c r="G504" s="263"/>
      <c r="H504" s="179"/>
      <c r="I504" s="335"/>
      <c r="J504" s="148"/>
    </row>
    <row r="505" spans="1:10" x14ac:dyDescent="0.2">
      <c r="A505" s="148"/>
      <c r="B505" s="148"/>
      <c r="C505" s="148"/>
      <c r="D505" s="148"/>
      <c r="E505" s="149"/>
      <c r="F505" s="173"/>
      <c r="G505" s="263"/>
      <c r="H505" s="179"/>
      <c r="I505" s="335"/>
      <c r="J505" s="148"/>
    </row>
    <row r="506" spans="1:10" x14ac:dyDescent="0.2">
      <c r="A506" s="148"/>
      <c r="B506" s="148"/>
      <c r="C506" s="148"/>
      <c r="D506" s="148"/>
      <c r="E506" s="149"/>
      <c r="F506" s="173"/>
      <c r="G506" s="263"/>
      <c r="H506" s="179"/>
      <c r="I506" s="335"/>
      <c r="J506" s="148"/>
    </row>
    <row r="507" spans="1:10" x14ac:dyDescent="0.2">
      <c r="A507" s="148"/>
      <c r="B507" s="148"/>
      <c r="C507" s="148"/>
      <c r="D507" s="148"/>
      <c r="E507" s="149"/>
      <c r="F507" s="173"/>
      <c r="G507" s="263"/>
      <c r="H507" s="179"/>
      <c r="I507" s="335"/>
      <c r="J507" s="148"/>
    </row>
    <row r="508" spans="1:10" x14ac:dyDescent="0.2">
      <c r="A508" s="148"/>
      <c r="B508" s="148"/>
      <c r="C508" s="148"/>
      <c r="D508" s="148"/>
      <c r="E508" s="149"/>
      <c r="F508" s="173"/>
      <c r="G508" s="263"/>
      <c r="H508" s="179"/>
      <c r="I508" s="335"/>
      <c r="J508" s="148"/>
    </row>
    <row r="509" spans="1:10" x14ac:dyDescent="0.2">
      <c r="A509" s="148"/>
      <c r="B509" s="148"/>
      <c r="C509" s="148"/>
      <c r="D509" s="148"/>
      <c r="E509" s="149"/>
      <c r="F509" s="173"/>
      <c r="G509" s="263"/>
      <c r="H509" s="179"/>
      <c r="I509" s="335"/>
      <c r="J509" s="148"/>
    </row>
    <row r="510" spans="1:10" x14ac:dyDescent="0.2">
      <c r="A510" s="148"/>
      <c r="B510" s="148"/>
      <c r="C510" s="148"/>
      <c r="D510" s="148"/>
      <c r="E510" s="149"/>
      <c r="F510" s="173"/>
      <c r="G510" s="263"/>
      <c r="H510" s="179"/>
      <c r="I510" s="335"/>
      <c r="J510" s="148"/>
    </row>
    <row r="511" spans="1:10" x14ac:dyDescent="0.2">
      <c r="A511" s="148"/>
      <c r="B511" s="148"/>
      <c r="C511" s="148"/>
      <c r="D511" s="148"/>
      <c r="E511" s="149"/>
      <c r="F511" s="173"/>
      <c r="G511" s="263"/>
      <c r="H511" s="179"/>
      <c r="I511" s="335"/>
      <c r="J511" s="148"/>
    </row>
    <row r="512" spans="1:10" x14ac:dyDescent="0.2">
      <c r="A512" s="148"/>
      <c r="B512" s="148"/>
      <c r="C512" s="148"/>
      <c r="D512" s="148"/>
      <c r="E512" s="149"/>
      <c r="F512" s="173"/>
      <c r="G512" s="263"/>
      <c r="H512" s="179"/>
      <c r="I512" s="335"/>
      <c r="J512" s="148"/>
    </row>
    <row r="513" spans="1:10" x14ac:dyDescent="0.2">
      <c r="A513" s="148"/>
      <c r="B513" s="148"/>
      <c r="C513" s="148"/>
      <c r="D513" s="148"/>
      <c r="E513" s="149"/>
      <c r="F513" s="173"/>
      <c r="G513" s="263"/>
      <c r="H513" s="179"/>
      <c r="I513" s="335"/>
      <c r="J513" s="148"/>
    </row>
    <row r="514" spans="1:10" x14ac:dyDescent="0.2">
      <c r="A514" s="148"/>
      <c r="B514" s="148"/>
      <c r="C514" s="148"/>
      <c r="D514" s="148"/>
      <c r="E514" s="149"/>
      <c r="F514" s="173"/>
      <c r="G514" s="263"/>
      <c r="H514" s="179"/>
      <c r="I514" s="335"/>
      <c r="J514" s="148"/>
    </row>
    <row r="515" spans="1:10" x14ac:dyDescent="0.2">
      <c r="A515" s="148"/>
      <c r="B515" s="148"/>
      <c r="C515" s="148"/>
      <c r="D515" s="148"/>
      <c r="E515" s="149"/>
      <c r="F515" s="173"/>
      <c r="G515" s="263"/>
      <c r="H515" s="179"/>
      <c r="I515" s="335"/>
      <c r="J515" s="148"/>
    </row>
    <row r="516" spans="1:10" x14ac:dyDescent="0.2">
      <c r="A516" s="148"/>
      <c r="B516" s="148"/>
      <c r="C516" s="148"/>
      <c r="D516" s="148"/>
      <c r="E516" s="149"/>
      <c r="F516" s="173"/>
      <c r="G516" s="263"/>
      <c r="H516" s="179"/>
      <c r="I516" s="335"/>
      <c r="J516" s="148"/>
    </row>
    <row r="517" spans="1:10" x14ac:dyDescent="0.2">
      <c r="A517" s="148"/>
      <c r="B517" s="148"/>
      <c r="C517" s="148"/>
      <c r="D517" s="148"/>
      <c r="E517" s="149"/>
      <c r="F517" s="173"/>
      <c r="G517" s="263"/>
      <c r="H517" s="179"/>
      <c r="I517" s="335"/>
      <c r="J517" s="148"/>
    </row>
    <row r="518" spans="1:10" x14ac:dyDescent="0.2">
      <c r="A518" s="148"/>
      <c r="B518" s="148"/>
      <c r="C518" s="148"/>
      <c r="D518" s="148"/>
      <c r="E518" s="149"/>
      <c r="F518" s="173"/>
      <c r="G518" s="263"/>
      <c r="H518" s="179"/>
      <c r="I518" s="335"/>
      <c r="J518" s="148"/>
    </row>
    <row r="519" spans="1:10" x14ac:dyDescent="0.2">
      <c r="A519" s="148"/>
      <c r="B519" s="148"/>
      <c r="C519" s="148"/>
      <c r="D519" s="148"/>
      <c r="E519" s="149"/>
      <c r="F519" s="173"/>
      <c r="G519" s="263"/>
      <c r="H519" s="179"/>
      <c r="I519" s="335"/>
      <c r="J519" s="148"/>
    </row>
    <row r="520" spans="1:10" x14ac:dyDescent="0.2">
      <c r="A520" s="148"/>
      <c r="B520" s="148"/>
      <c r="C520" s="148"/>
      <c r="D520" s="148"/>
      <c r="E520" s="149"/>
      <c r="F520" s="173"/>
      <c r="G520" s="263"/>
      <c r="H520" s="179"/>
      <c r="I520" s="335"/>
      <c r="J520" s="148"/>
    </row>
    <row r="521" spans="1:10" x14ac:dyDescent="0.2">
      <c r="A521" s="148"/>
      <c r="B521" s="148"/>
      <c r="C521" s="148"/>
      <c r="D521" s="148"/>
      <c r="E521" s="149"/>
      <c r="F521" s="173"/>
      <c r="G521" s="263"/>
      <c r="H521" s="179"/>
      <c r="I521" s="335"/>
      <c r="J521" s="148"/>
    </row>
    <row r="522" spans="1:10" x14ac:dyDescent="0.2">
      <c r="A522" s="148"/>
      <c r="B522" s="148"/>
      <c r="C522" s="148"/>
      <c r="D522" s="148"/>
      <c r="E522" s="149"/>
      <c r="F522" s="173"/>
      <c r="G522" s="263"/>
      <c r="H522" s="179"/>
      <c r="I522" s="335"/>
      <c r="J522" s="148"/>
    </row>
    <row r="523" spans="1:10" x14ac:dyDescent="0.2">
      <c r="A523" s="148"/>
      <c r="B523" s="148"/>
      <c r="C523" s="148"/>
      <c r="D523" s="148"/>
      <c r="E523" s="149"/>
      <c r="F523" s="173"/>
      <c r="G523" s="263"/>
      <c r="H523" s="179"/>
      <c r="I523" s="335"/>
      <c r="J523" s="148"/>
    </row>
    <row r="524" spans="1:10" x14ac:dyDescent="0.2">
      <c r="A524" s="148"/>
      <c r="B524" s="148"/>
      <c r="C524" s="148"/>
      <c r="D524" s="148"/>
      <c r="E524" s="149"/>
      <c r="F524" s="173"/>
      <c r="G524" s="263"/>
      <c r="H524" s="179"/>
      <c r="I524" s="335"/>
      <c r="J524" s="148"/>
    </row>
    <row r="525" spans="1:10" x14ac:dyDescent="0.2">
      <c r="A525" s="148"/>
      <c r="B525" s="148"/>
      <c r="C525" s="148"/>
      <c r="D525" s="148"/>
      <c r="E525" s="149"/>
      <c r="F525" s="173"/>
      <c r="G525" s="263"/>
      <c r="H525" s="179"/>
      <c r="I525" s="335"/>
      <c r="J525" s="148"/>
    </row>
    <row r="526" spans="1:10" x14ac:dyDescent="0.2">
      <c r="A526" s="148"/>
      <c r="B526" s="148"/>
      <c r="C526" s="148"/>
      <c r="D526" s="148"/>
      <c r="E526" s="149"/>
      <c r="F526" s="173"/>
      <c r="G526" s="263"/>
      <c r="H526" s="179"/>
      <c r="I526" s="335"/>
      <c r="J526" s="148"/>
    </row>
    <row r="527" spans="1:10" x14ac:dyDescent="0.2">
      <c r="A527" s="148"/>
      <c r="B527" s="148"/>
      <c r="C527" s="148"/>
      <c r="D527" s="148"/>
      <c r="E527" s="149"/>
      <c r="F527" s="173"/>
      <c r="G527" s="263"/>
      <c r="H527" s="179"/>
      <c r="I527" s="335"/>
      <c r="J527" s="148"/>
    </row>
    <row r="528" spans="1:10" x14ac:dyDescent="0.2">
      <c r="A528" s="148"/>
      <c r="B528" s="148"/>
      <c r="C528" s="148"/>
      <c r="D528" s="148"/>
      <c r="E528" s="149"/>
      <c r="F528" s="173"/>
      <c r="G528" s="263"/>
      <c r="H528" s="179"/>
      <c r="I528" s="335"/>
      <c r="J528" s="148"/>
    </row>
    <row r="529" spans="1:10" x14ac:dyDescent="0.2">
      <c r="A529" s="148"/>
      <c r="B529" s="148"/>
      <c r="C529" s="148"/>
      <c r="D529" s="148"/>
      <c r="E529" s="149"/>
      <c r="F529" s="173"/>
      <c r="G529" s="263"/>
      <c r="H529" s="179"/>
      <c r="I529" s="335"/>
      <c r="J529" s="148"/>
    </row>
    <row r="530" spans="1:10" x14ac:dyDescent="0.2">
      <c r="A530" s="148"/>
      <c r="B530" s="148"/>
      <c r="C530" s="148"/>
      <c r="D530" s="148"/>
      <c r="E530" s="149"/>
      <c r="F530" s="173"/>
      <c r="G530" s="263"/>
      <c r="H530" s="179"/>
      <c r="I530" s="335"/>
      <c r="J530" s="148"/>
    </row>
    <row r="531" spans="1:10" x14ac:dyDescent="0.2">
      <c r="A531" s="148"/>
      <c r="B531" s="148"/>
      <c r="C531" s="148"/>
      <c r="D531" s="148"/>
      <c r="E531" s="149"/>
      <c r="F531" s="173"/>
      <c r="G531" s="263"/>
      <c r="H531" s="179"/>
      <c r="I531" s="335"/>
      <c r="J531" s="148"/>
    </row>
    <row r="532" spans="1:10" x14ac:dyDescent="0.2">
      <c r="A532" s="148"/>
      <c r="B532" s="148"/>
      <c r="C532" s="148"/>
      <c r="D532" s="148"/>
      <c r="E532" s="149"/>
      <c r="F532" s="173"/>
      <c r="G532" s="263"/>
      <c r="H532" s="179"/>
      <c r="I532" s="335"/>
      <c r="J532" s="148"/>
    </row>
    <row r="533" spans="1:10" x14ac:dyDescent="0.2">
      <c r="A533" s="148"/>
      <c r="B533" s="148"/>
      <c r="C533" s="148"/>
      <c r="D533" s="148"/>
      <c r="E533" s="149"/>
      <c r="F533" s="173"/>
      <c r="G533" s="263"/>
      <c r="H533" s="179"/>
      <c r="I533" s="335"/>
      <c r="J533" s="148"/>
    </row>
    <row r="534" spans="1:10" x14ac:dyDescent="0.2">
      <c r="A534" s="148"/>
      <c r="B534" s="148"/>
      <c r="C534" s="148"/>
      <c r="D534" s="148"/>
      <c r="E534" s="149"/>
      <c r="F534" s="173"/>
      <c r="G534" s="263"/>
      <c r="H534" s="179"/>
      <c r="I534" s="335"/>
      <c r="J534" s="148"/>
    </row>
    <row r="535" spans="1:10" x14ac:dyDescent="0.2">
      <c r="A535" s="148"/>
      <c r="B535" s="148"/>
      <c r="C535" s="148"/>
      <c r="D535" s="148"/>
      <c r="E535" s="149"/>
      <c r="F535" s="173"/>
      <c r="G535" s="263"/>
      <c r="H535" s="179"/>
      <c r="I535" s="335"/>
      <c r="J535" s="148"/>
    </row>
    <row r="536" spans="1:10" x14ac:dyDescent="0.2">
      <c r="A536" s="148"/>
      <c r="B536" s="148"/>
      <c r="C536" s="148"/>
      <c r="D536" s="148"/>
      <c r="E536" s="149"/>
      <c r="F536" s="173"/>
      <c r="G536" s="263"/>
      <c r="H536" s="179"/>
      <c r="I536" s="335"/>
      <c r="J536" s="148"/>
    </row>
    <row r="537" spans="1:10" x14ac:dyDescent="0.2">
      <c r="A537" s="148"/>
      <c r="B537" s="148"/>
      <c r="C537" s="148"/>
      <c r="D537" s="148"/>
      <c r="E537" s="149"/>
      <c r="F537" s="173"/>
      <c r="G537" s="263"/>
      <c r="H537" s="179"/>
      <c r="I537" s="335"/>
      <c r="J537" s="148"/>
    </row>
    <row r="538" spans="1:10" x14ac:dyDescent="0.2">
      <c r="A538" s="148"/>
      <c r="B538" s="148"/>
      <c r="C538" s="148"/>
      <c r="D538" s="148"/>
      <c r="E538" s="149"/>
      <c r="F538" s="173"/>
      <c r="G538" s="263"/>
      <c r="H538" s="179"/>
      <c r="I538" s="335"/>
      <c r="J538" s="148"/>
    </row>
    <row r="539" spans="1:10" x14ac:dyDescent="0.2">
      <c r="A539" s="148"/>
      <c r="B539" s="148"/>
      <c r="C539" s="148"/>
      <c r="D539" s="148"/>
      <c r="E539" s="149"/>
      <c r="F539" s="173"/>
      <c r="G539" s="263"/>
      <c r="H539" s="179"/>
      <c r="I539" s="335"/>
      <c r="J539" s="148"/>
    </row>
    <row r="540" spans="1:10" x14ac:dyDescent="0.2">
      <c r="A540" s="148"/>
      <c r="B540" s="148"/>
      <c r="C540" s="148"/>
      <c r="D540" s="148"/>
      <c r="E540" s="149"/>
      <c r="F540" s="173"/>
      <c r="G540" s="263"/>
      <c r="H540" s="179"/>
      <c r="I540" s="335"/>
      <c r="J540" s="148"/>
    </row>
    <row r="541" spans="1:10" x14ac:dyDescent="0.2">
      <c r="A541" s="148"/>
      <c r="B541" s="148"/>
      <c r="C541" s="148"/>
      <c r="D541" s="148"/>
      <c r="E541" s="149"/>
      <c r="F541" s="173"/>
      <c r="G541" s="263"/>
      <c r="H541" s="179"/>
      <c r="I541" s="335"/>
      <c r="J541" s="148"/>
    </row>
    <row r="542" spans="1:10" x14ac:dyDescent="0.2">
      <c r="A542" s="148"/>
      <c r="B542" s="148"/>
      <c r="C542" s="148"/>
      <c r="D542" s="148"/>
      <c r="E542" s="149"/>
      <c r="F542" s="173"/>
      <c r="G542" s="263"/>
      <c r="H542" s="179"/>
      <c r="I542" s="335"/>
      <c r="J542" s="148"/>
    </row>
    <row r="543" spans="1:10" x14ac:dyDescent="0.2">
      <c r="A543" s="148"/>
      <c r="B543" s="148"/>
      <c r="C543" s="148"/>
      <c r="D543" s="148"/>
      <c r="E543" s="149"/>
      <c r="F543" s="173"/>
      <c r="G543" s="263"/>
      <c r="H543" s="179"/>
      <c r="I543" s="335"/>
      <c r="J543" s="148"/>
    </row>
    <row r="544" spans="1:10" x14ac:dyDescent="0.2">
      <c r="A544" s="148"/>
      <c r="B544" s="148"/>
      <c r="C544" s="148"/>
      <c r="D544" s="148"/>
      <c r="E544" s="149"/>
      <c r="F544" s="173"/>
      <c r="G544" s="263"/>
      <c r="H544" s="179"/>
      <c r="I544" s="335"/>
      <c r="J544" s="148"/>
    </row>
    <row r="545" spans="1:10" x14ac:dyDescent="0.2">
      <c r="A545" s="148"/>
      <c r="B545" s="148"/>
      <c r="C545" s="148"/>
      <c r="D545" s="148"/>
      <c r="E545" s="149"/>
      <c r="F545" s="173"/>
      <c r="G545" s="263"/>
      <c r="H545" s="179"/>
      <c r="I545" s="335"/>
      <c r="J545" s="148"/>
    </row>
    <row r="546" spans="1:10" x14ac:dyDescent="0.2">
      <c r="A546" s="148"/>
      <c r="B546" s="148"/>
      <c r="C546" s="148"/>
      <c r="D546" s="148"/>
      <c r="E546" s="149"/>
      <c r="F546" s="173"/>
      <c r="G546" s="263"/>
      <c r="H546" s="179"/>
      <c r="I546" s="335"/>
      <c r="J546" s="148"/>
    </row>
    <row r="547" spans="1:10" x14ac:dyDescent="0.2">
      <c r="A547" s="148"/>
      <c r="B547" s="148"/>
      <c r="C547" s="148"/>
      <c r="D547" s="148"/>
      <c r="E547" s="149"/>
      <c r="F547" s="173"/>
      <c r="G547" s="263"/>
      <c r="H547" s="179"/>
      <c r="I547" s="335"/>
      <c r="J547" s="148"/>
    </row>
    <row r="548" spans="1:10" x14ac:dyDescent="0.2">
      <c r="A548" s="148"/>
      <c r="B548" s="148"/>
      <c r="C548" s="148"/>
      <c r="D548" s="148"/>
      <c r="E548" s="149"/>
      <c r="F548" s="173"/>
      <c r="G548" s="263"/>
      <c r="H548" s="179"/>
      <c r="I548" s="335"/>
      <c r="J548" s="148"/>
    </row>
    <row r="549" spans="1:10" x14ac:dyDescent="0.2">
      <c r="A549" s="148"/>
      <c r="B549" s="148"/>
      <c r="C549" s="148"/>
      <c r="D549" s="148"/>
      <c r="E549" s="149"/>
      <c r="F549" s="173"/>
      <c r="G549" s="263"/>
      <c r="H549" s="179"/>
      <c r="I549" s="335"/>
      <c r="J549" s="148"/>
    </row>
    <row r="550" spans="1:10" x14ac:dyDescent="0.2">
      <c r="A550" s="148"/>
      <c r="B550" s="148"/>
      <c r="C550" s="148"/>
      <c r="D550" s="148"/>
      <c r="E550" s="149"/>
      <c r="F550" s="173"/>
      <c r="G550" s="263"/>
      <c r="H550" s="179"/>
      <c r="I550" s="335"/>
      <c r="J550" s="148"/>
    </row>
    <row r="551" spans="1:10" x14ac:dyDescent="0.2">
      <c r="A551" s="148"/>
      <c r="B551" s="148"/>
      <c r="C551" s="148"/>
      <c r="D551" s="148"/>
      <c r="E551" s="149"/>
      <c r="F551" s="173"/>
      <c r="G551" s="263"/>
      <c r="H551" s="179"/>
      <c r="I551" s="335"/>
      <c r="J551" s="148"/>
    </row>
    <row r="552" spans="1:10" x14ac:dyDescent="0.2">
      <c r="A552" s="148"/>
      <c r="B552" s="148"/>
      <c r="C552" s="148"/>
      <c r="D552" s="148"/>
      <c r="E552" s="149"/>
      <c r="F552" s="173"/>
      <c r="G552" s="263"/>
      <c r="H552" s="179"/>
      <c r="I552" s="335"/>
      <c r="J552" s="148"/>
    </row>
    <row r="553" spans="1:10" x14ac:dyDescent="0.2">
      <c r="A553" s="148"/>
      <c r="B553" s="148"/>
      <c r="C553" s="148"/>
      <c r="D553" s="148"/>
      <c r="E553" s="149"/>
      <c r="F553" s="173"/>
      <c r="G553" s="263"/>
      <c r="H553" s="179"/>
      <c r="I553" s="335"/>
      <c r="J553" s="148"/>
    </row>
    <row r="554" spans="1:10" x14ac:dyDescent="0.2">
      <c r="A554" s="148"/>
      <c r="B554" s="148"/>
      <c r="C554" s="148"/>
      <c r="D554" s="148"/>
      <c r="E554" s="149"/>
      <c r="F554" s="173"/>
      <c r="G554" s="263"/>
      <c r="H554" s="179"/>
      <c r="I554" s="335"/>
      <c r="J554" s="148"/>
    </row>
    <row r="555" spans="1:10" x14ac:dyDescent="0.2">
      <c r="A555" s="148"/>
      <c r="B555" s="148"/>
      <c r="C555" s="148"/>
      <c r="D555" s="148"/>
      <c r="E555" s="149"/>
      <c r="F555" s="173"/>
      <c r="G555" s="263"/>
      <c r="H555" s="179"/>
      <c r="I555" s="335"/>
      <c r="J555" s="148"/>
    </row>
    <row r="556" spans="1:10" x14ac:dyDescent="0.2">
      <c r="A556" s="148"/>
      <c r="B556" s="148"/>
      <c r="C556" s="148"/>
      <c r="D556" s="148"/>
      <c r="E556" s="149"/>
      <c r="F556" s="173"/>
      <c r="G556" s="263"/>
      <c r="H556" s="179"/>
      <c r="I556" s="335"/>
      <c r="J556" s="148"/>
    </row>
    <row r="557" spans="1:10" x14ac:dyDescent="0.2">
      <c r="A557" s="148"/>
      <c r="B557" s="148"/>
      <c r="C557" s="148"/>
      <c r="D557" s="148"/>
      <c r="E557" s="149"/>
      <c r="F557" s="173"/>
      <c r="G557" s="263"/>
      <c r="H557" s="179"/>
      <c r="I557" s="335"/>
      <c r="J557" s="148"/>
    </row>
    <row r="558" spans="1:10" x14ac:dyDescent="0.2">
      <c r="A558" s="148"/>
      <c r="B558" s="148"/>
      <c r="C558" s="148"/>
      <c r="D558" s="148"/>
      <c r="E558" s="149"/>
      <c r="F558" s="173"/>
      <c r="G558" s="263"/>
      <c r="H558" s="179"/>
      <c r="I558" s="335"/>
      <c r="J558" s="148"/>
    </row>
    <row r="559" spans="1:10" x14ac:dyDescent="0.2">
      <c r="A559" s="148"/>
      <c r="B559" s="148"/>
      <c r="C559" s="148"/>
      <c r="D559" s="148"/>
      <c r="E559" s="149"/>
      <c r="F559" s="173"/>
      <c r="G559" s="263"/>
      <c r="H559" s="179"/>
      <c r="I559" s="335"/>
      <c r="J559" s="148"/>
    </row>
    <row r="560" spans="1:10" x14ac:dyDescent="0.2">
      <c r="A560" s="148"/>
      <c r="B560" s="148"/>
      <c r="C560" s="148"/>
      <c r="D560" s="148"/>
      <c r="E560" s="149"/>
      <c r="F560" s="173"/>
      <c r="G560" s="263"/>
      <c r="H560" s="179"/>
      <c r="I560" s="335"/>
      <c r="J560" s="148"/>
    </row>
    <row r="561" spans="1:10" x14ac:dyDescent="0.2">
      <c r="A561" s="148"/>
      <c r="B561" s="148"/>
      <c r="C561" s="148"/>
      <c r="D561" s="148"/>
      <c r="E561" s="149"/>
      <c r="F561" s="173"/>
      <c r="G561" s="263"/>
      <c r="H561" s="179"/>
      <c r="I561" s="335"/>
      <c r="J561" s="148"/>
    </row>
    <row r="562" spans="1:10" x14ac:dyDescent="0.2">
      <c r="A562" s="148"/>
      <c r="B562" s="148"/>
      <c r="C562" s="148"/>
      <c r="D562" s="148"/>
      <c r="E562" s="149"/>
      <c r="F562" s="173"/>
      <c r="G562" s="263"/>
      <c r="H562" s="179"/>
      <c r="I562" s="335"/>
      <c r="J562" s="148"/>
    </row>
    <row r="563" spans="1:10" x14ac:dyDescent="0.2">
      <c r="A563" s="148"/>
      <c r="B563" s="148"/>
      <c r="C563" s="148"/>
      <c r="D563" s="148"/>
      <c r="E563" s="149"/>
      <c r="F563" s="173"/>
      <c r="G563" s="263"/>
      <c r="H563" s="179"/>
      <c r="I563" s="335"/>
      <c r="J563" s="148"/>
    </row>
    <row r="564" spans="1:10" x14ac:dyDescent="0.2">
      <c r="A564" s="148"/>
      <c r="B564" s="148"/>
      <c r="C564" s="148"/>
      <c r="D564" s="148"/>
      <c r="E564" s="149"/>
      <c r="F564" s="173"/>
      <c r="G564" s="263"/>
      <c r="H564" s="179"/>
      <c r="I564" s="335"/>
      <c r="J564" s="148"/>
    </row>
    <row r="565" spans="1:10" x14ac:dyDescent="0.2">
      <c r="A565" s="148"/>
      <c r="B565" s="148"/>
      <c r="C565" s="148"/>
      <c r="D565" s="148"/>
      <c r="E565" s="149"/>
      <c r="F565" s="173"/>
      <c r="G565" s="263"/>
      <c r="H565" s="179"/>
      <c r="I565" s="335"/>
      <c r="J565" s="148"/>
    </row>
    <row r="566" spans="1:10" x14ac:dyDescent="0.2">
      <c r="A566" s="148"/>
      <c r="B566" s="148"/>
      <c r="C566" s="148"/>
      <c r="D566" s="148"/>
      <c r="E566" s="149"/>
      <c r="F566" s="173"/>
      <c r="G566" s="263"/>
      <c r="H566" s="179"/>
      <c r="I566" s="335"/>
      <c r="J566" s="148"/>
    </row>
    <row r="567" spans="1:10" x14ac:dyDescent="0.2">
      <c r="A567" s="148"/>
      <c r="B567" s="148"/>
      <c r="C567" s="148"/>
      <c r="D567" s="148"/>
      <c r="E567" s="149"/>
      <c r="F567" s="173"/>
      <c r="G567" s="263"/>
      <c r="H567" s="179"/>
      <c r="I567" s="335"/>
      <c r="J567" s="148"/>
    </row>
    <row r="568" spans="1:10" x14ac:dyDescent="0.2">
      <c r="A568" s="148"/>
      <c r="B568" s="148"/>
      <c r="C568" s="148"/>
      <c r="D568" s="148"/>
      <c r="E568" s="149"/>
      <c r="F568" s="173"/>
      <c r="G568" s="263"/>
      <c r="H568" s="179"/>
      <c r="I568" s="335"/>
      <c r="J568" s="148"/>
    </row>
    <row r="569" spans="1:10" x14ac:dyDescent="0.2">
      <c r="A569" s="148"/>
      <c r="B569" s="148"/>
      <c r="C569" s="148"/>
      <c r="D569" s="148"/>
      <c r="E569" s="149"/>
      <c r="F569" s="173"/>
      <c r="G569" s="263"/>
      <c r="H569" s="179"/>
      <c r="I569" s="335"/>
      <c r="J569" s="148"/>
    </row>
    <row r="570" spans="1:10" x14ac:dyDescent="0.2">
      <c r="A570" s="148"/>
      <c r="B570" s="148"/>
      <c r="C570" s="148"/>
      <c r="D570" s="148"/>
      <c r="E570" s="149"/>
      <c r="F570" s="173"/>
      <c r="G570" s="263"/>
      <c r="H570" s="179"/>
      <c r="I570" s="335"/>
      <c r="J570" s="148"/>
    </row>
    <row r="571" spans="1:10" x14ac:dyDescent="0.2">
      <c r="A571" s="148"/>
      <c r="B571" s="148"/>
      <c r="C571" s="148"/>
      <c r="D571" s="148"/>
      <c r="E571" s="149"/>
      <c r="F571" s="173"/>
      <c r="G571" s="263"/>
      <c r="H571" s="179"/>
      <c r="I571" s="335"/>
      <c r="J571" s="148"/>
    </row>
    <row r="572" spans="1:10" x14ac:dyDescent="0.2">
      <c r="A572" s="148"/>
      <c r="B572" s="148"/>
      <c r="C572" s="148"/>
      <c r="D572" s="148"/>
      <c r="E572" s="149"/>
      <c r="F572" s="173"/>
      <c r="G572" s="263"/>
      <c r="H572" s="179"/>
      <c r="I572" s="335"/>
      <c r="J572" s="148"/>
    </row>
    <row r="573" spans="1:10" x14ac:dyDescent="0.2">
      <c r="A573" s="148"/>
      <c r="B573" s="148"/>
      <c r="C573" s="148"/>
      <c r="D573" s="148"/>
      <c r="E573" s="149"/>
      <c r="F573" s="173"/>
      <c r="G573" s="263"/>
      <c r="H573" s="179"/>
      <c r="I573" s="335"/>
      <c r="J573" s="148"/>
    </row>
    <row r="574" spans="1:10" x14ac:dyDescent="0.2">
      <c r="A574" s="148"/>
      <c r="B574" s="148"/>
      <c r="C574" s="148"/>
      <c r="D574" s="148"/>
      <c r="E574" s="149"/>
      <c r="F574" s="173"/>
      <c r="G574" s="263"/>
      <c r="H574" s="179"/>
      <c r="I574" s="335"/>
      <c r="J574" s="148"/>
    </row>
    <row r="575" spans="1:10" x14ac:dyDescent="0.2">
      <c r="A575" s="148"/>
      <c r="B575" s="148"/>
      <c r="C575" s="148"/>
      <c r="D575" s="148"/>
      <c r="E575" s="149"/>
      <c r="F575" s="173"/>
      <c r="G575" s="263"/>
      <c r="H575" s="179"/>
      <c r="I575" s="335"/>
      <c r="J575" s="148"/>
    </row>
    <row r="576" spans="1:10" x14ac:dyDescent="0.2">
      <c r="A576" s="148"/>
      <c r="B576" s="148"/>
      <c r="C576" s="148"/>
      <c r="D576" s="148"/>
      <c r="E576" s="149"/>
      <c r="F576" s="173"/>
      <c r="G576" s="263"/>
      <c r="H576" s="179"/>
      <c r="I576" s="335"/>
      <c r="J576" s="148"/>
    </row>
    <row r="577" spans="1:10" x14ac:dyDescent="0.2">
      <c r="A577" s="148"/>
      <c r="B577" s="148"/>
      <c r="C577" s="148"/>
      <c r="D577" s="148"/>
      <c r="E577" s="149"/>
      <c r="F577" s="173"/>
      <c r="G577" s="263"/>
      <c r="H577" s="179"/>
      <c r="I577" s="335"/>
      <c r="J577" s="148"/>
    </row>
    <row r="578" spans="1:10" x14ac:dyDescent="0.2">
      <c r="A578" s="148"/>
      <c r="B578" s="148"/>
      <c r="C578" s="148"/>
      <c r="D578" s="148"/>
      <c r="E578" s="149"/>
      <c r="F578" s="173"/>
      <c r="G578" s="263"/>
      <c r="H578" s="179"/>
      <c r="I578" s="335"/>
      <c r="J578" s="148"/>
    </row>
    <row r="579" spans="1:10" x14ac:dyDescent="0.2">
      <c r="A579" s="148"/>
      <c r="B579" s="148"/>
      <c r="C579" s="148"/>
      <c r="D579" s="148"/>
      <c r="E579" s="149"/>
      <c r="F579" s="173"/>
      <c r="G579" s="263"/>
      <c r="H579" s="179"/>
      <c r="I579" s="335"/>
      <c r="J579" s="148"/>
    </row>
    <row r="580" spans="1:10" x14ac:dyDescent="0.2">
      <c r="A580" s="148"/>
      <c r="B580" s="148"/>
      <c r="C580" s="148"/>
      <c r="D580" s="148"/>
      <c r="E580" s="149"/>
      <c r="F580" s="173"/>
      <c r="G580" s="263"/>
      <c r="H580" s="179"/>
      <c r="I580" s="335"/>
      <c r="J580" s="148"/>
    </row>
    <row r="581" spans="1:10" x14ac:dyDescent="0.2">
      <c r="A581" s="148"/>
      <c r="B581" s="148"/>
      <c r="C581" s="148"/>
      <c r="D581" s="148"/>
      <c r="E581" s="149"/>
      <c r="F581" s="173"/>
      <c r="G581" s="263"/>
      <c r="H581" s="179"/>
      <c r="I581" s="335"/>
      <c r="J581" s="148"/>
    </row>
    <row r="582" spans="1:10" x14ac:dyDescent="0.2">
      <c r="A582" s="148"/>
      <c r="B582" s="148"/>
      <c r="C582" s="148"/>
      <c r="D582" s="148"/>
      <c r="E582" s="149"/>
      <c r="F582" s="173"/>
      <c r="G582" s="263"/>
      <c r="H582" s="179"/>
      <c r="I582" s="335"/>
      <c r="J582" s="148"/>
    </row>
    <row r="583" spans="1:10" x14ac:dyDescent="0.2">
      <c r="A583" s="148"/>
      <c r="B583" s="148"/>
      <c r="C583" s="148"/>
      <c r="D583" s="148"/>
      <c r="E583" s="149"/>
      <c r="F583" s="173"/>
      <c r="G583" s="263"/>
      <c r="H583" s="179"/>
      <c r="I583" s="335"/>
      <c r="J583" s="148"/>
    </row>
    <row r="584" spans="1:10" x14ac:dyDescent="0.2">
      <c r="A584" s="148"/>
      <c r="B584" s="148"/>
      <c r="C584" s="148"/>
      <c r="D584" s="148"/>
      <c r="E584" s="149"/>
      <c r="F584" s="173"/>
      <c r="G584" s="263"/>
      <c r="H584" s="179"/>
      <c r="I584" s="335"/>
      <c r="J584" s="148"/>
    </row>
    <row r="585" spans="1:10" x14ac:dyDescent="0.2">
      <c r="A585" s="148"/>
      <c r="B585" s="148"/>
      <c r="C585" s="148"/>
      <c r="D585" s="148"/>
      <c r="E585" s="149"/>
      <c r="F585" s="173"/>
      <c r="G585" s="263"/>
      <c r="H585" s="179"/>
      <c r="I585" s="335"/>
      <c r="J585" s="148"/>
    </row>
    <row r="586" spans="1:10" x14ac:dyDescent="0.2">
      <c r="A586" s="148"/>
      <c r="B586" s="148"/>
      <c r="C586" s="148"/>
      <c r="D586" s="148"/>
      <c r="E586" s="149"/>
      <c r="F586" s="173"/>
      <c r="G586" s="263"/>
      <c r="H586" s="179"/>
      <c r="I586" s="335"/>
      <c r="J586" s="148"/>
    </row>
    <row r="587" spans="1:10" x14ac:dyDescent="0.2">
      <c r="A587" s="148"/>
      <c r="B587" s="148"/>
      <c r="C587" s="148"/>
      <c r="D587" s="148"/>
      <c r="E587" s="149"/>
      <c r="F587" s="173"/>
      <c r="G587" s="263"/>
      <c r="H587" s="179"/>
      <c r="I587" s="335"/>
      <c r="J587" s="148"/>
    </row>
    <row r="588" spans="1:10" x14ac:dyDescent="0.2">
      <c r="A588" s="148"/>
      <c r="B588" s="148"/>
      <c r="C588" s="148"/>
      <c r="D588" s="148"/>
      <c r="E588" s="149"/>
      <c r="F588" s="173"/>
      <c r="G588" s="263"/>
      <c r="H588" s="179"/>
      <c r="I588" s="335"/>
      <c r="J588" s="148"/>
    </row>
    <row r="589" spans="1:10" x14ac:dyDescent="0.2">
      <c r="A589" s="148"/>
      <c r="B589" s="148"/>
      <c r="C589" s="148"/>
      <c r="D589" s="148"/>
      <c r="E589" s="149"/>
      <c r="F589" s="173"/>
      <c r="G589" s="263"/>
      <c r="H589" s="179"/>
      <c r="I589" s="335"/>
      <c r="J589" s="148"/>
    </row>
    <row r="590" spans="1:10" x14ac:dyDescent="0.2">
      <c r="A590" s="148"/>
      <c r="B590" s="148"/>
      <c r="C590" s="148"/>
      <c r="D590" s="148"/>
      <c r="E590" s="149"/>
      <c r="F590" s="173"/>
      <c r="G590" s="263"/>
      <c r="H590" s="179"/>
      <c r="I590" s="335"/>
      <c r="J590" s="148"/>
    </row>
    <row r="591" spans="1:10" x14ac:dyDescent="0.2">
      <c r="A591" s="148"/>
      <c r="B591" s="148"/>
      <c r="C591" s="148"/>
      <c r="D591" s="148"/>
      <c r="E591" s="149"/>
      <c r="F591" s="173"/>
      <c r="G591" s="263"/>
      <c r="H591" s="179"/>
      <c r="I591" s="335"/>
      <c r="J591" s="148"/>
    </row>
    <row r="592" spans="1:10" x14ac:dyDescent="0.2">
      <c r="A592" s="148"/>
      <c r="B592" s="148"/>
      <c r="C592" s="148"/>
      <c r="D592" s="148"/>
      <c r="E592" s="149"/>
      <c r="F592" s="173"/>
      <c r="G592" s="263"/>
      <c r="H592" s="179"/>
      <c r="I592" s="335"/>
      <c r="J592" s="148"/>
    </row>
    <row r="593" spans="1:10" x14ac:dyDescent="0.2">
      <c r="A593" s="148"/>
      <c r="B593" s="148"/>
      <c r="C593" s="148"/>
      <c r="D593" s="148"/>
      <c r="E593" s="149"/>
      <c r="F593" s="173"/>
      <c r="G593" s="263"/>
      <c r="H593" s="179"/>
      <c r="I593" s="335"/>
      <c r="J593" s="148"/>
    </row>
    <row r="594" spans="1:10" x14ac:dyDescent="0.2">
      <c r="A594" s="148"/>
      <c r="B594" s="148"/>
      <c r="C594" s="148"/>
      <c r="D594" s="148"/>
      <c r="E594" s="149"/>
      <c r="F594" s="173"/>
      <c r="G594" s="263"/>
      <c r="H594" s="179"/>
      <c r="I594" s="335"/>
      <c r="J594" s="148"/>
    </row>
    <row r="595" spans="1:10" x14ac:dyDescent="0.2">
      <c r="A595" s="148"/>
      <c r="B595" s="148"/>
      <c r="C595" s="148"/>
      <c r="D595" s="148"/>
      <c r="E595" s="149"/>
      <c r="F595" s="173"/>
      <c r="G595" s="263"/>
      <c r="H595" s="179"/>
      <c r="I595" s="335"/>
      <c r="J595" s="148"/>
    </row>
    <row r="596" spans="1:10" x14ac:dyDescent="0.2">
      <c r="A596" s="148"/>
      <c r="B596" s="148"/>
      <c r="C596" s="148"/>
      <c r="D596" s="148"/>
      <c r="E596" s="149"/>
      <c r="F596" s="173"/>
      <c r="G596" s="263"/>
      <c r="H596" s="179"/>
      <c r="I596" s="335"/>
      <c r="J596" s="148"/>
    </row>
    <row r="597" spans="1:10" x14ac:dyDescent="0.2">
      <c r="A597" s="148"/>
      <c r="B597" s="148"/>
      <c r="C597" s="148"/>
      <c r="D597" s="148"/>
      <c r="E597" s="149"/>
      <c r="F597" s="173"/>
      <c r="G597" s="263"/>
      <c r="H597" s="179"/>
      <c r="I597" s="335"/>
      <c r="J597" s="148"/>
    </row>
    <row r="598" spans="1:10" x14ac:dyDescent="0.2">
      <c r="A598" s="148"/>
      <c r="B598" s="148"/>
      <c r="C598" s="148"/>
      <c r="D598" s="148"/>
      <c r="E598" s="149"/>
      <c r="F598" s="173"/>
      <c r="G598" s="263"/>
      <c r="H598" s="179"/>
      <c r="I598" s="335"/>
      <c r="J598" s="148"/>
    </row>
    <row r="599" spans="1:10" x14ac:dyDescent="0.2">
      <c r="A599" s="148"/>
      <c r="B599" s="148"/>
      <c r="C599" s="148"/>
      <c r="D599" s="148"/>
      <c r="E599" s="149"/>
      <c r="F599" s="173"/>
      <c r="G599" s="263"/>
      <c r="H599" s="179"/>
      <c r="I599" s="335"/>
      <c r="J599" s="148"/>
    </row>
    <row r="600" spans="1:10" x14ac:dyDescent="0.2">
      <c r="A600" s="148"/>
      <c r="B600" s="148"/>
      <c r="C600" s="148"/>
      <c r="D600" s="148"/>
      <c r="E600" s="149"/>
      <c r="F600" s="173"/>
      <c r="G600" s="263"/>
      <c r="H600" s="179"/>
      <c r="I600" s="335"/>
      <c r="J600" s="148"/>
    </row>
    <row r="601" spans="1:10" x14ac:dyDescent="0.2">
      <c r="A601" s="148"/>
      <c r="B601" s="148"/>
      <c r="C601" s="148"/>
      <c r="D601" s="148"/>
      <c r="E601" s="149"/>
      <c r="F601" s="173"/>
      <c r="G601" s="263"/>
      <c r="H601" s="179"/>
      <c r="I601" s="335"/>
      <c r="J601" s="148"/>
    </row>
    <row r="602" spans="1:10" x14ac:dyDescent="0.2">
      <c r="A602" s="148"/>
      <c r="B602" s="148"/>
      <c r="C602" s="148"/>
      <c r="D602" s="148"/>
      <c r="E602" s="149"/>
      <c r="F602" s="173"/>
      <c r="G602" s="263"/>
      <c r="H602" s="179"/>
      <c r="I602" s="335"/>
      <c r="J602" s="148"/>
    </row>
    <row r="603" spans="1:10" x14ac:dyDescent="0.2">
      <c r="A603" s="148"/>
      <c r="B603" s="148"/>
      <c r="C603" s="148"/>
      <c r="D603" s="148"/>
      <c r="E603" s="149"/>
      <c r="F603" s="173"/>
      <c r="G603" s="263"/>
      <c r="H603" s="179"/>
      <c r="I603" s="335"/>
      <c r="J603" s="148"/>
    </row>
    <row r="604" spans="1:10" x14ac:dyDescent="0.2">
      <c r="A604" s="148"/>
      <c r="B604" s="148"/>
      <c r="C604" s="148"/>
      <c r="D604" s="148"/>
      <c r="E604" s="149"/>
      <c r="F604" s="173"/>
      <c r="G604" s="263"/>
      <c r="H604" s="179"/>
      <c r="I604" s="335"/>
      <c r="J604" s="148"/>
    </row>
    <row r="605" spans="1:10" x14ac:dyDescent="0.2">
      <c r="A605" s="148"/>
      <c r="B605" s="148"/>
      <c r="C605" s="148"/>
      <c r="D605" s="148"/>
      <c r="E605" s="149"/>
      <c r="F605" s="173"/>
      <c r="G605" s="263"/>
      <c r="H605" s="179"/>
      <c r="I605" s="335"/>
      <c r="J605" s="148"/>
    </row>
    <row r="606" spans="1:10" x14ac:dyDescent="0.2">
      <c r="A606" s="148"/>
      <c r="B606" s="148"/>
      <c r="C606" s="148"/>
      <c r="D606" s="148"/>
      <c r="E606" s="149"/>
      <c r="F606" s="173"/>
      <c r="G606" s="263"/>
      <c r="H606" s="179"/>
      <c r="I606" s="335"/>
      <c r="J606" s="148"/>
    </row>
    <row r="607" spans="1:10" x14ac:dyDescent="0.2">
      <c r="A607" s="148"/>
      <c r="B607" s="148"/>
      <c r="C607" s="148"/>
      <c r="D607" s="148"/>
      <c r="E607" s="149"/>
      <c r="F607" s="173"/>
      <c r="G607" s="263"/>
      <c r="H607" s="179"/>
      <c r="I607" s="335"/>
      <c r="J607" s="148"/>
    </row>
    <row r="608" spans="1:10" x14ac:dyDescent="0.2">
      <c r="A608" s="148"/>
      <c r="B608" s="148"/>
      <c r="C608" s="148"/>
      <c r="D608" s="148"/>
      <c r="E608" s="149"/>
      <c r="F608" s="173"/>
      <c r="G608" s="263"/>
      <c r="H608" s="179"/>
      <c r="I608" s="335"/>
      <c r="J608" s="148"/>
    </row>
    <row r="609" spans="1:10" x14ac:dyDescent="0.2">
      <c r="A609" s="148"/>
      <c r="B609" s="148"/>
      <c r="C609" s="148"/>
      <c r="D609" s="148"/>
      <c r="E609" s="149"/>
      <c r="F609" s="173"/>
      <c r="G609" s="263"/>
      <c r="H609" s="179"/>
      <c r="I609" s="335"/>
      <c r="J609" s="148"/>
    </row>
    <row r="610" spans="1:10" x14ac:dyDescent="0.2">
      <c r="A610" s="148"/>
      <c r="B610" s="148"/>
      <c r="C610" s="148"/>
      <c r="D610" s="148"/>
      <c r="E610" s="149"/>
      <c r="F610" s="173"/>
      <c r="G610" s="263"/>
      <c r="H610" s="179"/>
      <c r="I610" s="335"/>
      <c r="J610" s="148"/>
    </row>
    <row r="611" spans="1:10" x14ac:dyDescent="0.2">
      <c r="A611" s="148"/>
      <c r="B611" s="148"/>
      <c r="C611" s="148"/>
      <c r="D611" s="148"/>
      <c r="E611" s="149"/>
      <c r="F611" s="173"/>
      <c r="G611" s="263"/>
      <c r="H611" s="179"/>
      <c r="I611" s="335"/>
      <c r="J611" s="148"/>
    </row>
    <row r="612" spans="1:10" x14ac:dyDescent="0.2">
      <c r="A612" s="148"/>
      <c r="B612" s="148"/>
      <c r="C612" s="148"/>
      <c r="D612" s="148"/>
      <c r="E612" s="149"/>
      <c r="F612" s="173"/>
      <c r="G612" s="263"/>
      <c r="H612" s="179"/>
      <c r="I612" s="335"/>
      <c r="J612" s="148"/>
    </row>
    <row r="613" spans="1:10" x14ac:dyDescent="0.2">
      <c r="A613" s="148"/>
      <c r="B613" s="148"/>
      <c r="C613" s="148"/>
      <c r="D613" s="148"/>
      <c r="E613" s="149"/>
      <c r="F613" s="173"/>
      <c r="G613" s="263"/>
      <c r="H613" s="179"/>
      <c r="I613" s="335"/>
      <c r="J613" s="148"/>
    </row>
    <row r="614" spans="1:10" x14ac:dyDescent="0.2">
      <c r="A614" s="148"/>
      <c r="B614" s="148"/>
      <c r="C614" s="148"/>
      <c r="D614" s="148"/>
      <c r="E614" s="149"/>
      <c r="F614" s="173"/>
      <c r="G614" s="263"/>
      <c r="H614" s="179"/>
      <c r="I614" s="335"/>
      <c r="J614" s="148"/>
    </row>
    <row r="615" spans="1:10" x14ac:dyDescent="0.2">
      <c r="A615" s="148"/>
      <c r="B615" s="148"/>
      <c r="C615" s="148"/>
      <c r="D615" s="148"/>
      <c r="E615" s="149"/>
      <c r="F615" s="173"/>
      <c r="G615" s="263"/>
      <c r="H615" s="179"/>
      <c r="I615" s="335"/>
      <c r="J615" s="148"/>
    </row>
    <row r="616" spans="1:10" x14ac:dyDescent="0.2">
      <c r="A616" s="148"/>
      <c r="B616" s="148"/>
      <c r="C616" s="148"/>
      <c r="D616" s="148"/>
      <c r="E616" s="149"/>
      <c r="F616" s="173"/>
      <c r="G616" s="263"/>
      <c r="H616" s="179"/>
      <c r="I616" s="335"/>
      <c r="J616" s="148"/>
    </row>
    <row r="617" spans="1:10" x14ac:dyDescent="0.2">
      <c r="A617" s="148"/>
      <c r="B617" s="148"/>
      <c r="C617" s="148"/>
      <c r="D617" s="148"/>
      <c r="E617" s="149"/>
      <c r="F617" s="173"/>
      <c r="G617" s="263"/>
      <c r="H617" s="179"/>
      <c r="I617" s="335"/>
      <c r="J617" s="148"/>
    </row>
    <row r="618" spans="1:10" x14ac:dyDescent="0.2">
      <c r="A618" s="148"/>
      <c r="B618" s="148"/>
      <c r="C618" s="148"/>
      <c r="D618" s="148"/>
      <c r="E618" s="149"/>
      <c r="F618" s="173"/>
      <c r="G618" s="263"/>
      <c r="H618" s="179"/>
      <c r="I618" s="335"/>
      <c r="J618" s="148"/>
    </row>
    <row r="619" spans="1:10" x14ac:dyDescent="0.2">
      <c r="A619" s="148"/>
      <c r="B619" s="148"/>
      <c r="C619" s="148"/>
      <c r="D619" s="148"/>
      <c r="E619" s="149"/>
      <c r="F619" s="173"/>
      <c r="G619" s="263"/>
      <c r="H619" s="179"/>
      <c r="I619" s="335"/>
      <c r="J619" s="148"/>
    </row>
    <row r="620" spans="1:10" x14ac:dyDescent="0.2">
      <c r="A620" s="148"/>
      <c r="B620" s="148"/>
      <c r="C620" s="148"/>
      <c r="D620" s="148"/>
      <c r="E620" s="149"/>
      <c r="F620" s="173"/>
      <c r="G620" s="263"/>
      <c r="H620" s="179"/>
      <c r="I620" s="335"/>
      <c r="J620" s="148"/>
    </row>
    <row r="621" spans="1:10" x14ac:dyDescent="0.2">
      <c r="A621" s="148"/>
      <c r="B621" s="148"/>
      <c r="C621" s="148"/>
      <c r="D621" s="148"/>
      <c r="E621" s="149"/>
      <c r="F621" s="173"/>
      <c r="G621" s="263"/>
      <c r="H621" s="179"/>
      <c r="I621" s="335"/>
      <c r="J621" s="148"/>
    </row>
    <row r="622" spans="1:10" x14ac:dyDescent="0.2">
      <c r="A622" s="148"/>
      <c r="B622" s="148"/>
      <c r="C622" s="148"/>
      <c r="D622" s="148"/>
      <c r="E622" s="149"/>
      <c r="F622" s="173"/>
      <c r="G622" s="263"/>
      <c r="H622" s="179"/>
      <c r="I622" s="335"/>
      <c r="J622" s="148"/>
    </row>
    <row r="623" spans="1:10" x14ac:dyDescent="0.2">
      <c r="A623" s="148"/>
      <c r="B623" s="148"/>
      <c r="C623" s="148"/>
      <c r="D623" s="148"/>
      <c r="E623" s="149"/>
      <c r="F623" s="173"/>
      <c r="G623" s="263"/>
      <c r="H623" s="179"/>
      <c r="I623" s="335"/>
      <c r="J623" s="148"/>
    </row>
    <row r="624" spans="1:10" x14ac:dyDescent="0.2">
      <c r="A624" s="148"/>
      <c r="B624" s="148"/>
      <c r="C624" s="148"/>
      <c r="D624" s="148"/>
      <c r="E624" s="149"/>
      <c r="F624" s="173"/>
      <c r="G624" s="263"/>
      <c r="H624" s="179"/>
      <c r="I624" s="335"/>
      <c r="J624" s="148"/>
    </row>
    <row r="625" spans="1:10" x14ac:dyDescent="0.2">
      <c r="A625" s="148"/>
      <c r="B625" s="148"/>
      <c r="C625" s="148"/>
      <c r="D625" s="148"/>
      <c r="E625" s="149"/>
      <c r="F625" s="173"/>
      <c r="G625" s="263"/>
      <c r="H625" s="179"/>
      <c r="I625" s="335"/>
      <c r="J625" s="148"/>
    </row>
    <row r="626" spans="1:10" x14ac:dyDescent="0.2">
      <c r="A626" s="148"/>
      <c r="B626" s="148"/>
      <c r="C626" s="148"/>
      <c r="D626" s="148"/>
      <c r="E626" s="149"/>
      <c r="F626" s="173"/>
      <c r="G626" s="263"/>
      <c r="H626" s="179"/>
      <c r="I626" s="335"/>
      <c r="J626" s="148"/>
    </row>
    <row r="627" spans="1:10" x14ac:dyDescent="0.2">
      <c r="A627" s="148"/>
      <c r="B627" s="148"/>
      <c r="C627" s="148"/>
      <c r="D627" s="148"/>
      <c r="E627" s="149"/>
      <c r="F627" s="173"/>
      <c r="G627" s="263"/>
      <c r="H627" s="179"/>
      <c r="I627" s="335"/>
      <c r="J627" s="148"/>
    </row>
    <row r="628" spans="1:10" x14ac:dyDescent="0.2">
      <c r="A628" s="148"/>
      <c r="B628" s="148"/>
      <c r="C628" s="148"/>
      <c r="D628" s="148"/>
      <c r="E628" s="149"/>
      <c r="F628" s="173"/>
      <c r="G628" s="263"/>
      <c r="H628" s="179"/>
      <c r="I628" s="335"/>
      <c r="J628" s="148"/>
    </row>
    <row r="629" spans="1:10" x14ac:dyDescent="0.2">
      <c r="A629" s="148"/>
      <c r="B629" s="148"/>
      <c r="C629" s="148"/>
      <c r="D629" s="148"/>
      <c r="E629" s="149"/>
      <c r="F629" s="173"/>
      <c r="G629" s="263"/>
      <c r="H629" s="179"/>
      <c r="I629" s="335"/>
      <c r="J629" s="148"/>
    </row>
    <row r="630" spans="1:10" x14ac:dyDescent="0.2">
      <c r="A630" s="148"/>
      <c r="B630" s="148"/>
      <c r="C630" s="148"/>
      <c r="D630" s="148"/>
      <c r="E630" s="149"/>
      <c r="F630" s="173"/>
      <c r="G630" s="263"/>
      <c r="H630" s="179"/>
      <c r="I630" s="335"/>
      <c r="J630" s="148"/>
    </row>
    <row r="631" spans="1:10" x14ac:dyDescent="0.2">
      <c r="A631" s="148"/>
      <c r="B631" s="148"/>
      <c r="C631" s="148"/>
      <c r="D631" s="148"/>
      <c r="E631" s="149"/>
      <c r="F631" s="173"/>
      <c r="G631" s="263"/>
      <c r="H631" s="179"/>
      <c r="I631" s="335"/>
      <c r="J631" s="148"/>
    </row>
    <row r="632" spans="1:10" x14ac:dyDescent="0.2">
      <c r="A632" s="148"/>
      <c r="B632" s="148"/>
      <c r="C632" s="148"/>
      <c r="D632" s="148"/>
      <c r="E632" s="149"/>
      <c r="F632" s="173"/>
      <c r="G632" s="263"/>
      <c r="H632" s="179"/>
      <c r="I632" s="335"/>
      <c r="J632" s="148"/>
    </row>
    <row r="633" spans="1:10" x14ac:dyDescent="0.2">
      <c r="A633" s="148"/>
      <c r="B633" s="148"/>
      <c r="C633" s="148"/>
      <c r="D633" s="148"/>
      <c r="E633" s="149"/>
      <c r="F633" s="173"/>
      <c r="G633" s="263"/>
      <c r="H633" s="179"/>
      <c r="I633" s="335"/>
      <c r="J633" s="148"/>
    </row>
    <row r="634" spans="1:10" x14ac:dyDescent="0.2">
      <c r="A634" s="148"/>
      <c r="B634" s="148"/>
      <c r="C634" s="148"/>
      <c r="D634" s="148"/>
      <c r="E634" s="149"/>
      <c r="F634" s="173"/>
      <c r="G634" s="263"/>
      <c r="H634" s="179"/>
      <c r="I634" s="335"/>
      <c r="J634" s="148"/>
    </row>
    <row r="635" spans="1:10" x14ac:dyDescent="0.2">
      <c r="A635" s="148"/>
      <c r="B635" s="148"/>
      <c r="C635" s="148"/>
      <c r="D635" s="148"/>
      <c r="E635" s="149"/>
      <c r="F635" s="173"/>
      <c r="G635" s="263"/>
      <c r="H635" s="179"/>
      <c r="I635" s="335"/>
      <c r="J635" s="148"/>
    </row>
    <row r="636" spans="1:10" x14ac:dyDescent="0.2">
      <c r="A636" s="148"/>
      <c r="B636" s="148"/>
      <c r="C636" s="148"/>
      <c r="D636" s="148"/>
      <c r="E636" s="149"/>
      <c r="F636" s="173"/>
      <c r="G636" s="263"/>
      <c r="H636" s="179"/>
      <c r="I636" s="335"/>
      <c r="J636" s="148"/>
    </row>
    <row r="637" spans="1:10" x14ac:dyDescent="0.2">
      <c r="A637" s="148"/>
      <c r="B637" s="148"/>
      <c r="C637" s="148"/>
      <c r="D637" s="148"/>
      <c r="E637" s="149"/>
      <c r="F637" s="173"/>
      <c r="G637" s="263"/>
      <c r="H637" s="179"/>
      <c r="I637" s="335"/>
      <c r="J637" s="148"/>
    </row>
    <row r="638" spans="1:10" x14ac:dyDescent="0.2">
      <c r="A638" s="148"/>
      <c r="B638" s="148"/>
      <c r="C638" s="148"/>
      <c r="D638" s="148"/>
      <c r="E638" s="149"/>
      <c r="F638" s="173"/>
      <c r="G638" s="263"/>
      <c r="H638" s="179"/>
      <c r="I638" s="335"/>
      <c r="J638" s="148"/>
    </row>
    <row r="639" spans="1:10" x14ac:dyDescent="0.2">
      <c r="A639" s="148"/>
      <c r="B639" s="148"/>
      <c r="C639" s="148"/>
      <c r="D639" s="148"/>
      <c r="E639" s="149"/>
      <c r="F639" s="173"/>
      <c r="G639" s="263"/>
      <c r="H639" s="179"/>
      <c r="I639" s="335"/>
      <c r="J639" s="148"/>
    </row>
    <row r="640" spans="1:10" x14ac:dyDescent="0.2">
      <c r="A640" s="148"/>
      <c r="B640" s="148"/>
      <c r="C640" s="148"/>
      <c r="D640" s="148"/>
      <c r="E640" s="149"/>
      <c r="F640" s="173"/>
      <c r="G640" s="263"/>
      <c r="H640" s="179"/>
      <c r="I640" s="335"/>
      <c r="J640" s="148"/>
    </row>
    <row r="641" spans="1:10" x14ac:dyDescent="0.2">
      <c r="A641" s="148"/>
      <c r="B641" s="148"/>
      <c r="C641" s="148"/>
      <c r="D641" s="148"/>
      <c r="E641" s="149"/>
      <c r="F641" s="173"/>
      <c r="G641" s="263"/>
      <c r="H641" s="179"/>
      <c r="I641" s="335"/>
      <c r="J641" s="148"/>
    </row>
    <row r="642" spans="1:10" x14ac:dyDescent="0.2">
      <c r="A642" s="148"/>
      <c r="B642" s="148"/>
      <c r="C642" s="148"/>
      <c r="D642" s="148"/>
      <c r="E642" s="149"/>
      <c r="F642" s="173"/>
      <c r="G642" s="263"/>
      <c r="H642" s="179"/>
      <c r="I642" s="335"/>
      <c r="J642" s="148"/>
    </row>
    <row r="643" spans="1:10" x14ac:dyDescent="0.2">
      <c r="A643" s="148"/>
      <c r="B643" s="148"/>
      <c r="C643" s="148"/>
      <c r="D643" s="148"/>
      <c r="E643" s="149"/>
      <c r="F643" s="173"/>
      <c r="G643" s="263"/>
      <c r="H643" s="179"/>
      <c r="I643" s="335"/>
      <c r="J643" s="148"/>
    </row>
    <row r="644" spans="1:10" x14ac:dyDescent="0.2">
      <c r="A644" s="148"/>
      <c r="B644" s="148"/>
      <c r="C644" s="148"/>
      <c r="D644" s="148"/>
      <c r="E644" s="149"/>
      <c r="F644" s="173"/>
      <c r="G644" s="263"/>
      <c r="H644" s="179"/>
      <c r="I644" s="335"/>
      <c r="J644" s="148"/>
    </row>
    <row r="645" spans="1:10" x14ac:dyDescent="0.2">
      <c r="A645" s="148"/>
      <c r="B645" s="148"/>
      <c r="C645" s="148"/>
      <c r="D645" s="148"/>
      <c r="E645" s="149"/>
      <c r="F645" s="173"/>
      <c r="G645" s="263"/>
      <c r="H645" s="179"/>
      <c r="I645" s="335"/>
      <c r="J645" s="148"/>
    </row>
    <row r="646" spans="1:10" x14ac:dyDescent="0.2">
      <c r="A646" s="148"/>
      <c r="B646" s="148"/>
      <c r="C646" s="148"/>
      <c r="D646" s="148"/>
      <c r="E646" s="149"/>
      <c r="F646" s="173"/>
      <c r="G646" s="263"/>
      <c r="H646" s="179"/>
      <c r="I646" s="335"/>
      <c r="J646" s="148"/>
    </row>
    <row r="647" spans="1:10" x14ac:dyDescent="0.2">
      <c r="A647" s="148"/>
      <c r="B647" s="148"/>
      <c r="C647" s="148"/>
      <c r="D647" s="148"/>
      <c r="E647" s="149"/>
      <c r="F647" s="173"/>
      <c r="G647" s="263"/>
      <c r="H647" s="179"/>
      <c r="I647" s="335"/>
      <c r="J647" s="148"/>
    </row>
    <row r="648" spans="1:10" x14ac:dyDescent="0.2">
      <c r="A648" s="148"/>
      <c r="B648" s="148"/>
      <c r="C648" s="148"/>
      <c r="D648" s="148"/>
      <c r="E648" s="149"/>
      <c r="F648" s="173"/>
      <c r="G648" s="263"/>
      <c r="H648" s="179"/>
      <c r="I648" s="335"/>
      <c r="J648" s="148"/>
    </row>
    <row r="649" spans="1:10" x14ac:dyDescent="0.2">
      <c r="A649" s="148"/>
      <c r="B649" s="148"/>
      <c r="C649" s="148"/>
      <c r="D649" s="148"/>
      <c r="E649" s="149"/>
      <c r="F649" s="173"/>
      <c r="G649" s="263"/>
      <c r="H649" s="179"/>
      <c r="I649" s="335"/>
      <c r="J649" s="148"/>
    </row>
    <row r="650" spans="1:10" x14ac:dyDescent="0.2">
      <c r="A650" s="148"/>
      <c r="B650" s="148"/>
      <c r="C650" s="148"/>
      <c r="D650" s="148"/>
      <c r="E650" s="149"/>
      <c r="F650" s="173"/>
      <c r="G650" s="263"/>
      <c r="H650" s="179"/>
      <c r="I650" s="335"/>
      <c r="J650" s="148"/>
    </row>
    <row r="651" spans="1:10" x14ac:dyDescent="0.2">
      <c r="A651" s="148"/>
      <c r="B651" s="148"/>
      <c r="C651" s="148"/>
      <c r="D651" s="148"/>
      <c r="E651" s="149"/>
      <c r="F651" s="173"/>
      <c r="G651" s="263"/>
      <c r="H651" s="179"/>
      <c r="I651" s="335"/>
      <c r="J651" s="148"/>
    </row>
    <row r="652" spans="1:10" x14ac:dyDescent="0.2">
      <c r="A652" s="148"/>
      <c r="B652" s="148"/>
      <c r="C652" s="148"/>
      <c r="D652" s="148"/>
      <c r="E652" s="149"/>
      <c r="F652" s="173"/>
      <c r="G652" s="263"/>
      <c r="H652" s="179"/>
      <c r="I652" s="335"/>
      <c r="J652" s="148"/>
    </row>
    <row r="653" spans="1:10" x14ac:dyDescent="0.2">
      <c r="A653" s="148"/>
      <c r="B653" s="148"/>
      <c r="C653" s="148"/>
      <c r="D653" s="148"/>
      <c r="E653" s="149"/>
      <c r="F653" s="173"/>
      <c r="G653" s="263"/>
      <c r="H653" s="179"/>
      <c r="I653" s="335"/>
      <c r="J653" s="148"/>
    </row>
    <row r="654" spans="1:10" x14ac:dyDescent="0.2">
      <c r="A654" s="148"/>
      <c r="B654" s="148"/>
      <c r="C654" s="148"/>
      <c r="D654" s="148"/>
      <c r="E654" s="149"/>
      <c r="F654" s="173"/>
      <c r="G654" s="263"/>
      <c r="H654" s="179"/>
      <c r="I654" s="335"/>
      <c r="J654" s="148"/>
    </row>
    <row r="655" spans="1:10" x14ac:dyDescent="0.2">
      <c r="A655" s="148"/>
      <c r="B655" s="148"/>
      <c r="C655" s="148"/>
      <c r="D655" s="148"/>
      <c r="E655" s="149"/>
      <c r="F655" s="173"/>
      <c r="G655" s="263"/>
      <c r="H655" s="179"/>
      <c r="I655" s="335"/>
      <c r="J655" s="148"/>
    </row>
    <row r="656" spans="1:10" x14ac:dyDescent="0.2">
      <c r="A656" s="148"/>
      <c r="B656" s="148"/>
      <c r="C656" s="148"/>
      <c r="D656" s="148"/>
      <c r="E656" s="149"/>
      <c r="F656" s="173"/>
      <c r="G656" s="263"/>
      <c r="H656" s="179"/>
      <c r="I656" s="335"/>
      <c r="J656" s="148"/>
    </row>
    <row r="657" spans="1:10" x14ac:dyDescent="0.2">
      <c r="A657" s="148"/>
      <c r="B657" s="148"/>
      <c r="C657" s="148"/>
      <c r="D657" s="148"/>
      <c r="E657" s="149"/>
      <c r="F657" s="173"/>
      <c r="G657" s="263"/>
      <c r="H657" s="179"/>
      <c r="I657" s="335"/>
      <c r="J657" s="148"/>
    </row>
    <row r="658" spans="1:10" x14ac:dyDescent="0.2">
      <c r="A658" s="148"/>
      <c r="B658" s="148"/>
      <c r="C658" s="148"/>
      <c r="D658" s="148"/>
      <c r="E658" s="149"/>
      <c r="F658" s="173"/>
      <c r="G658" s="263"/>
      <c r="H658" s="179"/>
      <c r="I658" s="335"/>
      <c r="J658" s="148"/>
    </row>
    <row r="659" spans="1:10" x14ac:dyDescent="0.2">
      <c r="A659" s="148"/>
      <c r="B659" s="148"/>
      <c r="C659" s="148"/>
      <c r="D659" s="148"/>
      <c r="E659" s="149"/>
      <c r="F659" s="173"/>
      <c r="G659" s="263"/>
      <c r="H659" s="179"/>
      <c r="I659" s="335"/>
      <c r="J659" s="148"/>
    </row>
    <row r="660" spans="1:10" x14ac:dyDescent="0.2">
      <c r="A660" s="148"/>
      <c r="B660" s="148"/>
      <c r="C660" s="148"/>
      <c r="D660" s="148"/>
      <c r="E660" s="149"/>
      <c r="F660" s="173"/>
      <c r="G660" s="263"/>
      <c r="H660" s="179"/>
      <c r="I660" s="335"/>
      <c r="J660" s="148"/>
    </row>
    <row r="661" spans="1:10" x14ac:dyDescent="0.2">
      <c r="A661" s="148"/>
      <c r="B661" s="148"/>
      <c r="C661" s="148"/>
      <c r="D661" s="148"/>
      <c r="E661" s="149"/>
      <c r="F661" s="173"/>
      <c r="G661" s="263"/>
      <c r="H661" s="179"/>
      <c r="I661" s="335"/>
      <c r="J661" s="148"/>
    </row>
    <row r="662" spans="1:10" x14ac:dyDescent="0.2">
      <c r="A662" s="148"/>
      <c r="B662" s="148"/>
      <c r="C662" s="148"/>
      <c r="D662" s="148"/>
      <c r="E662" s="149"/>
      <c r="F662" s="173"/>
      <c r="G662" s="263"/>
      <c r="H662" s="179"/>
      <c r="I662" s="335"/>
      <c r="J662" s="148"/>
    </row>
    <row r="663" spans="1:10" x14ac:dyDescent="0.2">
      <c r="A663" s="148"/>
      <c r="B663" s="148"/>
      <c r="C663" s="148"/>
      <c r="D663" s="148"/>
      <c r="E663" s="149"/>
      <c r="F663" s="173"/>
      <c r="G663" s="263"/>
      <c r="H663" s="179"/>
      <c r="I663" s="335"/>
      <c r="J663" s="148"/>
    </row>
    <row r="664" spans="1:10" x14ac:dyDescent="0.2">
      <c r="A664" s="148"/>
      <c r="B664" s="148"/>
      <c r="C664" s="148"/>
      <c r="D664" s="148"/>
      <c r="E664" s="149"/>
      <c r="F664" s="173"/>
      <c r="G664" s="263"/>
      <c r="H664" s="179"/>
      <c r="I664" s="335"/>
      <c r="J664" s="148"/>
    </row>
    <row r="665" spans="1:10" x14ac:dyDescent="0.2">
      <c r="A665" s="148"/>
      <c r="B665" s="148"/>
      <c r="C665" s="148"/>
      <c r="D665" s="148"/>
      <c r="E665" s="149"/>
      <c r="F665" s="173"/>
      <c r="G665" s="263"/>
      <c r="H665" s="179"/>
      <c r="I665" s="335"/>
      <c r="J665" s="148"/>
    </row>
    <row r="666" spans="1:10" x14ac:dyDescent="0.2">
      <c r="A666" s="148"/>
      <c r="B666" s="148"/>
      <c r="C666" s="148"/>
      <c r="D666" s="148"/>
      <c r="E666" s="149"/>
      <c r="F666" s="173"/>
      <c r="G666" s="263"/>
      <c r="H666" s="179"/>
      <c r="I666" s="335"/>
      <c r="J666" s="148"/>
    </row>
    <row r="667" spans="1:10" x14ac:dyDescent="0.2">
      <c r="A667" s="148"/>
      <c r="B667" s="148"/>
      <c r="C667" s="148"/>
      <c r="D667" s="148"/>
      <c r="E667" s="149"/>
      <c r="F667" s="173"/>
      <c r="G667" s="263"/>
      <c r="H667" s="179"/>
      <c r="I667" s="335"/>
      <c r="J667" s="148"/>
    </row>
    <row r="668" spans="1:10" x14ac:dyDescent="0.2">
      <c r="A668" s="148"/>
      <c r="B668" s="148"/>
      <c r="C668" s="148"/>
      <c r="D668" s="148"/>
      <c r="E668" s="149"/>
      <c r="F668" s="173"/>
      <c r="G668" s="263"/>
      <c r="H668" s="179"/>
      <c r="I668" s="335"/>
      <c r="J668" s="148"/>
    </row>
    <row r="669" spans="1:10" x14ac:dyDescent="0.2">
      <c r="A669" s="148"/>
      <c r="B669" s="148"/>
      <c r="C669" s="148"/>
      <c r="D669" s="148"/>
      <c r="E669" s="149"/>
      <c r="F669" s="173"/>
      <c r="G669" s="263"/>
      <c r="H669" s="179"/>
      <c r="I669" s="335"/>
      <c r="J669" s="148"/>
    </row>
    <row r="670" spans="1:10" x14ac:dyDescent="0.2">
      <c r="A670" s="148"/>
      <c r="B670" s="148"/>
      <c r="C670" s="148"/>
      <c r="D670" s="148"/>
      <c r="E670" s="149"/>
      <c r="F670" s="173"/>
      <c r="G670" s="263"/>
      <c r="H670" s="179"/>
      <c r="I670" s="335"/>
      <c r="J670" s="148"/>
    </row>
    <row r="671" spans="1:10" x14ac:dyDescent="0.2">
      <c r="A671" s="148"/>
      <c r="B671" s="148"/>
      <c r="C671" s="148"/>
      <c r="D671" s="148"/>
      <c r="E671" s="149"/>
      <c r="F671" s="173"/>
      <c r="G671" s="263"/>
      <c r="H671" s="179"/>
      <c r="I671" s="335"/>
      <c r="J671" s="148"/>
    </row>
    <row r="672" spans="1:10" x14ac:dyDescent="0.2">
      <c r="A672" s="148"/>
      <c r="B672" s="148"/>
      <c r="C672" s="148"/>
      <c r="D672" s="148"/>
      <c r="E672" s="149"/>
      <c r="F672" s="173"/>
      <c r="G672" s="263"/>
      <c r="H672" s="179"/>
      <c r="I672" s="335"/>
      <c r="J672" s="148"/>
    </row>
    <row r="673" spans="1:10" x14ac:dyDescent="0.2">
      <c r="A673" s="148"/>
      <c r="B673" s="148"/>
      <c r="C673" s="148"/>
      <c r="D673" s="148"/>
      <c r="E673" s="149"/>
      <c r="F673" s="173"/>
      <c r="G673" s="263"/>
      <c r="H673" s="179"/>
      <c r="I673" s="335"/>
      <c r="J673" s="148"/>
    </row>
    <row r="674" spans="1:10" x14ac:dyDescent="0.2">
      <c r="A674" s="148"/>
      <c r="B674" s="148"/>
      <c r="C674" s="148"/>
      <c r="D674" s="148"/>
      <c r="E674" s="149"/>
      <c r="F674" s="173"/>
      <c r="G674" s="263"/>
      <c r="H674" s="179"/>
      <c r="I674" s="335"/>
      <c r="J674" s="148"/>
    </row>
    <row r="675" spans="1:10" x14ac:dyDescent="0.2">
      <c r="A675" s="148"/>
      <c r="B675" s="148"/>
      <c r="C675" s="148"/>
      <c r="D675" s="148"/>
      <c r="E675" s="149"/>
      <c r="F675" s="173"/>
      <c r="G675" s="263"/>
      <c r="H675" s="179"/>
      <c r="I675" s="335"/>
      <c r="J675" s="148"/>
    </row>
    <row r="676" spans="1:10" x14ac:dyDescent="0.2">
      <c r="A676" s="148"/>
      <c r="B676" s="148"/>
      <c r="C676" s="148"/>
      <c r="D676" s="148"/>
      <c r="E676" s="149"/>
      <c r="F676" s="173"/>
      <c r="G676" s="263"/>
      <c r="H676" s="179"/>
      <c r="I676" s="335"/>
      <c r="J676" s="148"/>
    </row>
    <row r="677" spans="1:10" x14ac:dyDescent="0.2">
      <c r="A677" s="148"/>
      <c r="B677" s="148"/>
      <c r="C677" s="148"/>
      <c r="D677" s="148"/>
      <c r="E677" s="149"/>
      <c r="F677" s="173"/>
      <c r="G677" s="263"/>
      <c r="H677" s="179"/>
      <c r="I677" s="335"/>
      <c r="J677" s="148"/>
    </row>
    <row r="678" spans="1:10" x14ac:dyDescent="0.2">
      <c r="A678" s="148"/>
      <c r="B678" s="148"/>
      <c r="C678" s="148"/>
      <c r="D678" s="148"/>
      <c r="E678" s="149"/>
      <c r="F678" s="173"/>
      <c r="G678" s="263"/>
      <c r="H678" s="179"/>
      <c r="I678" s="335"/>
      <c r="J678" s="148"/>
    </row>
    <row r="679" spans="1:10" x14ac:dyDescent="0.2">
      <c r="A679" s="148"/>
      <c r="B679" s="148"/>
      <c r="C679" s="148"/>
      <c r="D679" s="148"/>
      <c r="E679" s="149"/>
      <c r="F679" s="173"/>
      <c r="G679" s="263"/>
      <c r="H679" s="179"/>
      <c r="I679" s="335"/>
      <c r="J679" s="148"/>
    </row>
    <row r="680" spans="1:10" x14ac:dyDescent="0.2">
      <c r="A680" s="148"/>
      <c r="B680" s="148"/>
      <c r="C680" s="148"/>
      <c r="D680" s="148"/>
      <c r="E680" s="149"/>
      <c r="F680" s="173"/>
      <c r="G680" s="263"/>
      <c r="H680" s="179"/>
      <c r="I680" s="335"/>
      <c r="J680" s="148"/>
    </row>
    <row r="681" spans="1:10" x14ac:dyDescent="0.2">
      <c r="A681" s="148"/>
      <c r="B681" s="148"/>
      <c r="C681" s="148"/>
      <c r="D681" s="148"/>
      <c r="E681" s="149"/>
      <c r="F681" s="173"/>
      <c r="G681" s="263"/>
      <c r="H681" s="179"/>
      <c r="I681" s="335"/>
      <c r="J681" s="148"/>
    </row>
    <row r="682" spans="1:10" x14ac:dyDescent="0.2">
      <c r="A682" s="148"/>
      <c r="B682" s="148"/>
      <c r="C682" s="148"/>
      <c r="D682" s="148"/>
      <c r="E682" s="149"/>
      <c r="F682" s="173"/>
      <c r="G682" s="263"/>
      <c r="H682" s="179"/>
      <c r="I682" s="335"/>
      <c r="J682" s="148"/>
    </row>
    <row r="683" spans="1:10" x14ac:dyDescent="0.2">
      <c r="A683" s="148"/>
      <c r="B683" s="148"/>
      <c r="C683" s="148"/>
      <c r="D683" s="148"/>
      <c r="E683" s="149"/>
      <c r="F683" s="173"/>
      <c r="G683" s="263"/>
      <c r="H683" s="179"/>
      <c r="I683" s="335"/>
      <c r="J683" s="148"/>
    </row>
    <row r="684" spans="1:10" x14ac:dyDescent="0.2">
      <c r="A684" s="148"/>
      <c r="B684" s="148"/>
      <c r="C684" s="148"/>
      <c r="D684" s="148"/>
      <c r="E684" s="149"/>
      <c r="F684" s="173"/>
      <c r="G684" s="263"/>
      <c r="H684" s="179"/>
      <c r="I684" s="335"/>
      <c r="J684" s="148"/>
    </row>
    <row r="685" spans="1:10" x14ac:dyDescent="0.2">
      <c r="A685" s="148"/>
      <c r="B685" s="148"/>
      <c r="C685" s="148"/>
      <c r="D685" s="148"/>
      <c r="E685" s="149"/>
      <c r="F685" s="173"/>
      <c r="G685" s="263"/>
      <c r="H685" s="179"/>
      <c r="I685" s="335"/>
      <c r="J685" s="148"/>
    </row>
    <row r="686" spans="1:10" x14ac:dyDescent="0.2">
      <c r="A686" s="148"/>
      <c r="B686" s="148"/>
      <c r="C686" s="148"/>
      <c r="D686" s="148"/>
      <c r="E686" s="149"/>
      <c r="F686" s="173"/>
      <c r="G686" s="263"/>
      <c r="H686" s="179"/>
      <c r="I686" s="335"/>
      <c r="J686" s="148"/>
    </row>
    <row r="687" spans="1:10" x14ac:dyDescent="0.2">
      <c r="A687" s="148"/>
      <c r="B687" s="148"/>
      <c r="C687" s="148"/>
      <c r="D687" s="148"/>
      <c r="E687" s="149"/>
      <c r="F687" s="173"/>
      <c r="G687" s="263"/>
      <c r="H687" s="179"/>
      <c r="I687" s="335"/>
      <c r="J687" s="148"/>
    </row>
    <row r="688" spans="1:10" x14ac:dyDescent="0.2">
      <c r="A688" s="148"/>
      <c r="B688" s="148"/>
      <c r="C688" s="148"/>
      <c r="D688" s="148"/>
      <c r="E688" s="149"/>
      <c r="F688" s="173"/>
      <c r="G688" s="263"/>
      <c r="H688" s="179"/>
      <c r="I688" s="335"/>
      <c r="J688" s="148"/>
    </row>
    <row r="689" spans="1:10" x14ac:dyDescent="0.2">
      <c r="A689" s="148"/>
      <c r="B689" s="148"/>
      <c r="C689" s="148"/>
      <c r="D689" s="148"/>
      <c r="E689" s="149"/>
      <c r="F689" s="173"/>
      <c r="G689" s="263"/>
      <c r="H689" s="179"/>
      <c r="I689" s="335"/>
      <c r="J689" s="148"/>
    </row>
    <row r="690" spans="1:10" x14ac:dyDescent="0.2">
      <c r="A690" s="148"/>
      <c r="B690" s="148"/>
      <c r="C690" s="148"/>
      <c r="D690" s="148"/>
      <c r="E690" s="149"/>
      <c r="F690" s="173"/>
      <c r="G690" s="263"/>
      <c r="H690" s="179"/>
      <c r="I690" s="335"/>
      <c r="J690" s="148"/>
    </row>
    <row r="691" spans="1:10" x14ac:dyDescent="0.2">
      <c r="A691" s="148"/>
      <c r="B691" s="148"/>
      <c r="C691" s="148"/>
      <c r="D691" s="148"/>
      <c r="E691" s="149"/>
      <c r="F691" s="173"/>
      <c r="G691" s="263"/>
      <c r="H691" s="179"/>
      <c r="I691" s="335"/>
      <c r="J691" s="148"/>
    </row>
    <row r="692" spans="1:10" x14ac:dyDescent="0.2">
      <c r="A692" s="148"/>
      <c r="B692" s="148"/>
      <c r="C692" s="148"/>
      <c r="D692" s="148"/>
      <c r="E692" s="149"/>
      <c r="F692" s="173"/>
      <c r="G692" s="263"/>
      <c r="H692" s="179"/>
      <c r="I692" s="335"/>
      <c r="J692" s="148"/>
    </row>
    <row r="693" spans="1:10" x14ac:dyDescent="0.2">
      <c r="A693" s="148"/>
      <c r="B693" s="148"/>
      <c r="C693" s="148"/>
      <c r="D693" s="148"/>
      <c r="E693" s="149"/>
      <c r="F693" s="173"/>
      <c r="G693" s="263"/>
      <c r="H693" s="179"/>
      <c r="I693" s="335"/>
      <c r="J693" s="148"/>
    </row>
    <row r="694" spans="1:10" x14ac:dyDescent="0.2">
      <c r="A694" s="148"/>
      <c r="B694" s="148"/>
      <c r="C694" s="148"/>
      <c r="D694" s="148"/>
      <c r="E694" s="149"/>
      <c r="F694" s="173"/>
      <c r="G694" s="263"/>
      <c r="H694" s="179"/>
      <c r="I694" s="335"/>
      <c r="J694" s="148"/>
    </row>
    <row r="695" spans="1:10" x14ac:dyDescent="0.2">
      <c r="A695" s="148"/>
      <c r="B695" s="148"/>
      <c r="C695" s="148"/>
      <c r="D695" s="148"/>
      <c r="E695" s="149"/>
      <c r="F695" s="173"/>
      <c r="G695" s="263"/>
      <c r="H695" s="179"/>
      <c r="I695" s="335"/>
      <c r="J695" s="148"/>
    </row>
    <row r="696" spans="1:10" x14ac:dyDescent="0.2">
      <c r="A696" s="148"/>
      <c r="B696" s="148"/>
      <c r="C696" s="148"/>
      <c r="D696" s="148"/>
      <c r="E696" s="149"/>
      <c r="F696" s="173"/>
      <c r="G696" s="263"/>
      <c r="H696" s="179"/>
      <c r="I696" s="335"/>
      <c r="J696" s="148"/>
    </row>
    <row r="697" spans="1:10" x14ac:dyDescent="0.2">
      <c r="A697" s="148"/>
      <c r="B697" s="148"/>
      <c r="C697" s="148"/>
      <c r="D697" s="148"/>
      <c r="E697" s="149"/>
      <c r="F697" s="173"/>
      <c r="G697" s="263"/>
      <c r="H697" s="179"/>
      <c r="I697" s="335"/>
      <c r="J697" s="148"/>
    </row>
    <row r="698" spans="1:10" x14ac:dyDescent="0.2">
      <c r="A698" s="148"/>
      <c r="B698" s="148"/>
      <c r="C698" s="148"/>
      <c r="D698" s="148"/>
      <c r="E698" s="149"/>
      <c r="F698" s="173"/>
      <c r="G698" s="263"/>
      <c r="H698" s="179"/>
      <c r="I698" s="335"/>
      <c r="J698" s="148"/>
    </row>
    <row r="699" spans="1:10" x14ac:dyDescent="0.2">
      <c r="A699" s="148"/>
      <c r="B699" s="148"/>
      <c r="C699" s="148"/>
      <c r="D699" s="148"/>
      <c r="E699" s="149"/>
      <c r="F699" s="173"/>
      <c r="G699" s="263"/>
      <c r="H699" s="179"/>
      <c r="I699" s="335"/>
      <c r="J699" s="148"/>
    </row>
    <row r="700" spans="1:10" x14ac:dyDescent="0.2">
      <c r="A700" s="148"/>
      <c r="B700" s="148"/>
      <c r="C700" s="148"/>
      <c r="D700" s="148"/>
      <c r="E700" s="149"/>
      <c r="F700" s="173"/>
      <c r="G700" s="263"/>
      <c r="H700" s="179"/>
      <c r="I700" s="335"/>
      <c r="J700" s="148"/>
    </row>
    <row r="701" spans="1:10" x14ac:dyDescent="0.2">
      <c r="A701" s="148"/>
      <c r="B701" s="148"/>
      <c r="C701" s="148"/>
      <c r="D701" s="148"/>
      <c r="E701" s="149"/>
      <c r="F701" s="173"/>
      <c r="G701" s="263"/>
      <c r="H701" s="179"/>
      <c r="I701" s="335"/>
      <c r="J701" s="148"/>
    </row>
    <row r="702" spans="1:10" x14ac:dyDescent="0.2">
      <c r="A702" s="148"/>
      <c r="B702" s="148"/>
      <c r="C702" s="148"/>
      <c r="D702" s="148"/>
      <c r="E702" s="149"/>
      <c r="F702" s="173"/>
      <c r="G702" s="263"/>
      <c r="H702" s="179"/>
      <c r="I702" s="335"/>
      <c r="J702" s="148"/>
    </row>
    <row r="703" spans="1:10" x14ac:dyDescent="0.2">
      <c r="A703" s="148"/>
      <c r="B703" s="148"/>
      <c r="C703" s="148"/>
      <c r="D703" s="148"/>
      <c r="E703" s="149"/>
      <c r="F703" s="173"/>
      <c r="G703" s="263"/>
      <c r="H703" s="179"/>
      <c r="I703" s="335"/>
      <c r="J703" s="148"/>
    </row>
    <row r="704" spans="1:10" x14ac:dyDescent="0.2">
      <c r="A704" s="148"/>
      <c r="B704" s="148"/>
      <c r="C704" s="148"/>
      <c r="D704" s="148"/>
      <c r="E704" s="149"/>
      <c r="F704" s="173"/>
      <c r="G704" s="263"/>
      <c r="H704" s="179"/>
      <c r="I704" s="335"/>
      <c r="J704" s="148"/>
    </row>
    <row r="705" spans="1:10" x14ac:dyDescent="0.2">
      <c r="A705" s="148"/>
      <c r="B705" s="148"/>
      <c r="C705" s="148"/>
      <c r="D705" s="148"/>
      <c r="E705" s="149"/>
      <c r="F705" s="173"/>
      <c r="G705" s="263"/>
      <c r="H705" s="179"/>
      <c r="I705" s="335"/>
      <c r="J705" s="148"/>
    </row>
    <row r="706" spans="1:10" x14ac:dyDescent="0.2">
      <c r="A706" s="148"/>
      <c r="B706" s="148"/>
      <c r="C706" s="148"/>
      <c r="D706" s="148"/>
      <c r="E706" s="149"/>
      <c r="F706" s="173"/>
      <c r="G706" s="263"/>
      <c r="H706" s="179"/>
      <c r="I706" s="335"/>
      <c r="J706" s="148"/>
    </row>
    <row r="707" spans="1:10" x14ac:dyDescent="0.2">
      <c r="A707" s="148"/>
      <c r="B707" s="148"/>
      <c r="C707" s="148"/>
      <c r="D707" s="148"/>
      <c r="E707" s="149"/>
      <c r="F707" s="173"/>
      <c r="G707" s="263"/>
      <c r="H707" s="179"/>
      <c r="I707" s="335"/>
      <c r="J707" s="148"/>
    </row>
    <row r="708" spans="1:10" x14ac:dyDescent="0.2">
      <c r="A708" s="148"/>
      <c r="B708" s="148"/>
      <c r="C708" s="148"/>
      <c r="D708" s="148"/>
      <c r="E708" s="149"/>
      <c r="F708" s="173"/>
      <c r="G708" s="263"/>
      <c r="H708" s="179"/>
      <c r="I708" s="335"/>
      <c r="J708" s="148"/>
    </row>
    <row r="709" spans="1:10" x14ac:dyDescent="0.2">
      <c r="A709" s="148"/>
      <c r="B709" s="148"/>
      <c r="C709" s="148"/>
      <c r="D709" s="148"/>
      <c r="E709" s="149"/>
      <c r="F709" s="173"/>
      <c r="G709" s="263"/>
      <c r="H709" s="179"/>
      <c r="I709" s="335"/>
      <c r="J709" s="148"/>
    </row>
    <row r="710" spans="1:10" x14ac:dyDescent="0.2">
      <c r="A710" s="148"/>
      <c r="B710" s="148"/>
      <c r="C710" s="148"/>
      <c r="D710" s="148"/>
      <c r="E710" s="149"/>
      <c r="F710" s="173"/>
      <c r="G710" s="263"/>
      <c r="H710" s="179"/>
      <c r="I710" s="335"/>
      <c r="J710" s="148"/>
    </row>
    <row r="711" spans="1:10" x14ac:dyDescent="0.2">
      <c r="A711" s="148"/>
      <c r="B711" s="148"/>
      <c r="C711" s="148"/>
      <c r="D711" s="148"/>
      <c r="E711" s="149"/>
      <c r="F711" s="173"/>
      <c r="G711" s="263"/>
      <c r="H711" s="179"/>
      <c r="I711" s="335"/>
      <c r="J711" s="148"/>
    </row>
    <row r="712" spans="1:10" x14ac:dyDescent="0.2">
      <c r="A712" s="148"/>
      <c r="B712" s="148"/>
      <c r="C712" s="148"/>
      <c r="D712" s="148"/>
      <c r="E712" s="149"/>
      <c r="F712" s="173"/>
      <c r="G712" s="263"/>
      <c r="H712" s="179"/>
      <c r="I712" s="335"/>
      <c r="J712" s="148"/>
    </row>
    <row r="713" spans="1:10" x14ac:dyDescent="0.2">
      <c r="A713" s="148"/>
      <c r="B713" s="148"/>
      <c r="C713" s="148"/>
      <c r="D713" s="148"/>
      <c r="E713" s="149"/>
      <c r="F713" s="173"/>
      <c r="G713" s="263"/>
      <c r="H713" s="179"/>
      <c r="I713" s="335"/>
      <c r="J713" s="148"/>
    </row>
    <row r="714" spans="1:10" x14ac:dyDescent="0.2">
      <c r="A714" s="148"/>
      <c r="B714" s="148"/>
      <c r="C714" s="148"/>
      <c r="D714" s="148"/>
      <c r="E714" s="149"/>
      <c r="F714" s="173"/>
      <c r="G714" s="263"/>
      <c r="H714" s="179"/>
      <c r="I714" s="335"/>
      <c r="J714" s="148"/>
    </row>
    <row r="715" spans="1:10" x14ac:dyDescent="0.2">
      <c r="A715" s="148"/>
      <c r="B715" s="148"/>
      <c r="C715" s="148"/>
      <c r="D715" s="148"/>
      <c r="E715" s="149"/>
      <c r="F715" s="173"/>
      <c r="G715" s="263"/>
      <c r="H715" s="179"/>
      <c r="I715" s="335"/>
      <c r="J715" s="148"/>
    </row>
    <row r="716" spans="1:10" x14ac:dyDescent="0.2">
      <c r="A716" s="148"/>
      <c r="B716" s="148"/>
      <c r="C716" s="148"/>
      <c r="D716" s="148"/>
      <c r="E716" s="149"/>
      <c r="F716" s="173"/>
      <c r="G716" s="263"/>
      <c r="H716" s="179"/>
      <c r="I716" s="335"/>
      <c r="J716" s="148"/>
    </row>
    <row r="717" spans="1:10" x14ac:dyDescent="0.2">
      <c r="A717" s="148"/>
      <c r="B717" s="148"/>
      <c r="C717" s="148"/>
      <c r="D717" s="148"/>
      <c r="E717" s="149"/>
      <c r="F717" s="173"/>
      <c r="G717" s="263"/>
      <c r="H717" s="179"/>
      <c r="I717" s="335"/>
      <c r="J717" s="148"/>
    </row>
    <row r="718" spans="1:10" x14ac:dyDescent="0.2">
      <c r="A718" s="148"/>
      <c r="B718" s="148"/>
      <c r="C718" s="148"/>
      <c r="D718" s="148"/>
      <c r="E718" s="149"/>
      <c r="F718" s="173"/>
      <c r="G718" s="263"/>
      <c r="H718" s="179"/>
      <c r="I718" s="335"/>
      <c r="J718" s="148"/>
    </row>
    <row r="719" spans="1:10" x14ac:dyDescent="0.2">
      <c r="A719" s="148"/>
      <c r="B719" s="148"/>
      <c r="C719" s="148"/>
      <c r="D719" s="148"/>
      <c r="E719" s="149"/>
      <c r="F719" s="173"/>
      <c r="G719" s="263"/>
      <c r="H719" s="179"/>
      <c r="I719" s="335"/>
      <c r="J719" s="148"/>
    </row>
    <row r="720" spans="1:10" x14ac:dyDescent="0.2">
      <c r="A720" s="148"/>
      <c r="B720" s="148"/>
      <c r="C720" s="148"/>
      <c r="D720" s="148"/>
      <c r="E720" s="149"/>
      <c r="F720" s="173"/>
      <c r="G720" s="263"/>
      <c r="H720" s="179"/>
      <c r="I720" s="335"/>
      <c r="J720" s="148"/>
    </row>
    <row r="721" spans="1:10" x14ac:dyDescent="0.2">
      <c r="A721" s="148"/>
      <c r="B721" s="148"/>
      <c r="C721" s="148"/>
      <c r="D721" s="148"/>
      <c r="E721" s="149"/>
      <c r="F721" s="173"/>
      <c r="G721" s="263"/>
      <c r="H721" s="179"/>
      <c r="I721" s="335"/>
      <c r="J721" s="148"/>
    </row>
    <row r="722" spans="1:10" x14ac:dyDescent="0.2">
      <c r="A722" s="148"/>
      <c r="B722" s="148"/>
      <c r="C722" s="148"/>
      <c r="D722" s="148"/>
      <c r="E722" s="149"/>
      <c r="F722" s="173"/>
      <c r="G722" s="263"/>
      <c r="H722" s="179"/>
      <c r="I722" s="335"/>
      <c r="J722" s="148"/>
    </row>
    <row r="723" spans="1:10" x14ac:dyDescent="0.2">
      <c r="A723" s="148"/>
      <c r="B723" s="148"/>
      <c r="C723" s="148"/>
      <c r="D723" s="148"/>
      <c r="E723" s="149"/>
      <c r="F723" s="173"/>
      <c r="G723" s="263"/>
      <c r="H723" s="179"/>
      <c r="I723" s="335"/>
      <c r="J723" s="148"/>
    </row>
    <row r="724" spans="1:10" x14ac:dyDescent="0.2">
      <c r="A724" s="148"/>
      <c r="B724" s="148"/>
      <c r="C724" s="148"/>
      <c r="D724" s="148"/>
      <c r="E724" s="149"/>
      <c r="F724" s="173"/>
      <c r="G724" s="263"/>
      <c r="H724" s="179"/>
      <c r="I724" s="335"/>
      <c r="J724" s="148"/>
    </row>
    <row r="725" spans="1:10" x14ac:dyDescent="0.2">
      <c r="A725" s="148"/>
      <c r="B725" s="148"/>
      <c r="C725" s="148"/>
      <c r="D725" s="148"/>
      <c r="E725" s="149"/>
      <c r="F725" s="173"/>
      <c r="G725" s="263"/>
      <c r="H725" s="179"/>
      <c r="I725" s="335"/>
      <c r="J725" s="148"/>
    </row>
    <row r="726" spans="1:10" x14ac:dyDescent="0.2">
      <c r="A726" s="148"/>
      <c r="B726" s="148"/>
      <c r="C726" s="148"/>
      <c r="D726" s="148"/>
      <c r="E726" s="149"/>
      <c r="F726" s="173"/>
      <c r="G726" s="263"/>
      <c r="H726" s="179"/>
      <c r="I726" s="335"/>
      <c r="J726" s="148"/>
    </row>
    <row r="727" spans="1:10" x14ac:dyDescent="0.2">
      <c r="A727" s="148"/>
      <c r="B727" s="148"/>
      <c r="C727" s="148"/>
      <c r="D727" s="148"/>
      <c r="E727" s="149"/>
      <c r="F727" s="173"/>
      <c r="G727" s="263"/>
      <c r="H727" s="179"/>
      <c r="I727" s="335"/>
      <c r="J727" s="148"/>
    </row>
    <row r="728" spans="1:10" x14ac:dyDescent="0.2">
      <c r="A728" s="148"/>
      <c r="B728" s="148"/>
      <c r="C728" s="148"/>
      <c r="D728" s="148"/>
      <c r="E728" s="149"/>
      <c r="F728" s="173"/>
      <c r="G728" s="263"/>
      <c r="H728" s="179"/>
      <c r="I728" s="335"/>
      <c r="J728" s="148"/>
    </row>
    <row r="729" spans="1:10" x14ac:dyDescent="0.2">
      <c r="A729" s="148"/>
      <c r="B729" s="148"/>
      <c r="C729" s="148"/>
      <c r="D729" s="148"/>
      <c r="E729" s="149"/>
      <c r="F729" s="173"/>
      <c r="G729" s="263"/>
      <c r="H729" s="179"/>
      <c r="I729" s="335"/>
      <c r="J729" s="148"/>
    </row>
    <row r="730" spans="1:10" x14ac:dyDescent="0.2">
      <c r="A730" s="148"/>
      <c r="B730" s="148"/>
      <c r="C730" s="148"/>
      <c r="D730" s="148"/>
      <c r="E730" s="149"/>
      <c r="F730" s="173"/>
      <c r="G730" s="263"/>
      <c r="H730" s="179"/>
      <c r="I730" s="335"/>
      <c r="J730" s="148"/>
    </row>
    <row r="731" spans="1:10" x14ac:dyDescent="0.2">
      <c r="A731" s="148"/>
      <c r="B731" s="148"/>
      <c r="C731" s="148"/>
      <c r="D731" s="148"/>
      <c r="E731" s="149"/>
      <c r="F731" s="173"/>
      <c r="G731" s="263"/>
      <c r="H731" s="179"/>
      <c r="I731" s="335"/>
      <c r="J731" s="148"/>
    </row>
    <row r="732" spans="1:10" x14ac:dyDescent="0.2">
      <c r="A732" s="148"/>
      <c r="B732" s="148"/>
      <c r="C732" s="148"/>
      <c r="D732" s="148"/>
      <c r="E732" s="149"/>
      <c r="F732" s="173"/>
      <c r="G732" s="263"/>
      <c r="H732" s="179"/>
      <c r="I732" s="335"/>
      <c r="J732" s="148"/>
    </row>
    <row r="733" spans="1:10" x14ac:dyDescent="0.2">
      <c r="A733" s="148"/>
      <c r="B733" s="148"/>
      <c r="C733" s="148"/>
      <c r="D733" s="148"/>
      <c r="E733" s="149"/>
      <c r="F733" s="173"/>
      <c r="G733" s="263"/>
      <c r="H733" s="179"/>
      <c r="I733" s="335"/>
      <c r="J733" s="148"/>
    </row>
    <row r="734" spans="1:10" x14ac:dyDescent="0.2">
      <c r="A734" s="148"/>
      <c r="B734" s="148"/>
      <c r="C734" s="148"/>
      <c r="D734" s="148"/>
      <c r="E734" s="149"/>
      <c r="F734" s="173"/>
      <c r="G734" s="263"/>
      <c r="H734" s="179"/>
      <c r="I734" s="335"/>
      <c r="J734" s="148"/>
    </row>
    <row r="735" spans="1:10" x14ac:dyDescent="0.2">
      <c r="A735" s="148"/>
      <c r="B735" s="148"/>
      <c r="C735" s="148"/>
      <c r="D735" s="148"/>
      <c r="E735" s="149"/>
      <c r="F735" s="173"/>
      <c r="G735" s="263"/>
      <c r="H735" s="179"/>
      <c r="I735" s="335"/>
      <c r="J735" s="148"/>
    </row>
    <row r="736" spans="1:10" x14ac:dyDescent="0.2">
      <c r="A736" s="148"/>
      <c r="B736" s="148"/>
      <c r="C736" s="148"/>
      <c r="D736" s="148"/>
      <c r="E736" s="149"/>
      <c r="F736" s="173"/>
      <c r="G736" s="263"/>
      <c r="H736" s="179"/>
      <c r="I736" s="335"/>
      <c r="J736" s="148"/>
    </row>
    <row r="737" spans="1:10" x14ac:dyDescent="0.2">
      <c r="A737" s="148"/>
      <c r="B737" s="148"/>
      <c r="C737" s="148"/>
      <c r="D737" s="148"/>
      <c r="E737" s="149"/>
      <c r="F737" s="173"/>
      <c r="G737" s="263"/>
      <c r="H737" s="179"/>
      <c r="I737" s="335"/>
      <c r="J737" s="148"/>
    </row>
    <row r="738" spans="1:10" x14ac:dyDescent="0.2">
      <c r="A738" s="148"/>
      <c r="B738" s="148"/>
      <c r="C738" s="148"/>
      <c r="D738" s="148"/>
      <c r="E738" s="149"/>
      <c r="F738" s="173"/>
      <c r="G738" s="263"/>
      <c r="H738" s="179"/>
      <c r="I738" s="335"/>
      <c r="J738" s="148"/>
    </row>
    <row r="739" spans="1:10" x14ac:dyDescent="0.2">
      <c r="A739" s="148"/>
      <c r="B739" s="148"/>
      <c r="C739" s="148"/>
      <c r="D739" s="148"/>
      <c r="E739" s="149"/>
      <c r="F739" s="173"/>
      <c r="G739" s="263"/>
      <c r="H739" s="179"/>
      <c r="I739" s="335"/>
      <c r="J739" s="148"/>
    </row>
    <row r="740" spans="1:10" x14ac:dyDescent="0.2">
      <c r="A740" s="148"/>
      <c r="B740" s="148"/>
      <c r="C740" s="148"/>
      <c r="D740" s="148"/>
      <c r="E740" s="149"/>
      <c r="F740" s="173"/>
      <c r="G740" s="263"/>
      <c r="H740" s="179"/>
      <c r="I740" s="335"/>
      <c r="J740" s="148"/>
    </row>
    <row r="741" spans="1:10" x14ac:dyDescent="0.2">
      <c r="A741" s="148"/>
      <c r="B741" s="148"/>
      <c r="C741" s="148"/>
      <c r="D741" s="148"/>
      <c r="E741" s="149"/>
      <c r="F741" s="173"/>
      <c r="G741" s="263"/>
      <c r="H741" s="179"/>
      <c r="I741" s="335"/>
      <c r="J741" s="148"/>
    </row>
    <row r="742" spans="1:10" x14ac:dyDescent="0.2">
      <c r="A742" s="148"/>
      <c r="B742" s="148"/>
      <c r="C742" s="148"/>
      <c r="D742" s="148"/>
      <c r="E742" s="149"/>
      <c r="F742" s="173"/>
      <c r="G742" s="263"/>
      <c r="H742" s="179"/>
      <c r="I742" s="335"/>
      <c r="J742" s="148"/>
    </row>
    <row r="743" spans="1:10" x14ac:dyDescent="0.2">
      <c r="A743" s="148"/>
      <c r="B743" s="148"/>
      <c r="C743" s="148"/>
      <c r="D743" s="148"/>
      <c r="E743" s="149"/>
      <c r="F743" s="173"/>
      <c r="G743" s="263"/>
      <c r="H743" s="179"/>
      <c r="I743" s="335"/>
      <c r="J743" s="148"/>
    </row>
    <row r="744" spans="1:10" x14ac:dyDescent="0.2">
      <c r="A744" s="148"/>
      <c r="B744" s="148"/>
      <c r="C744" s="148"/>
      <c r="D744" s="148"/>
      <c r="E744" s="149"/>
      <c r="F744" s="173"/>
      <c r="G744" s="263"/>
      <c r="H744" s="179"/>
      <c r="I744" s="335"/>
      <c r="J744" s="148"/>
    </row>
    <row r="745" spans="1:10" x14ac:dyDescent="0.2">
      <c r="A745" s="148"/>
      <c r="B745" s="148"/>
      <c r="C745" s="148"/>
      <c r="D745" s="148"/>
      <c r="E745" s="149"/>
      <c r="F745" s="173"/>
      <c r="G745" s="263"/>
      <c r="H745" s="179"/>
      <c r="I745" s="335"/>
      <c r="J745" s="148"/>
    </row>
    <row r="746" spans="1:10" x14ac:dyDescent="0.2">
      <c r="A746" s="148"/>
      <c r="B746" s="148"/>
      <c r="C746" s="148"/>
      <c r="D746" s="148"/>
      <c r="E746" s="149"/>
      <c r="F746" s="173"/>
      <c r="G746" s="263"/>
      <c r="H746" s="179"/>
      <c r="I746" s="335"/>
      <c r="J746" s="148"/>
    </row>
    <row r="747" spans="1:10" x14ac:dyDescent="0.2">
      <c r="A747" s="148"/>
      <c r="B747" s="148"/>
      <c r="C747" s="148"/>
      <c r="D747" s="148"/>
      <c r="E747" s="149"/>
      <c r="F747" s="173"/>
      <c r="G747" s="263"/>
      <c r="H747" s="179"/>
      <c r="I747" s="335"/>
      <c r="J747" s="148"/>
    </row>
    <row r="748" spans="1:10" x14ac:dyDescent="0.2">
      <c r="A748" s="148"/>
      <c r="B748" s="148"/>
      <c r="C748" s="148"/>
      <c r="D748" s="148"/>
      <c r="E748" s="149"/>
      <c r="F748" s="173"/>
      <c r="G748" s="263"/>
      <c r="H748" s="179"/>
      <c r="I748" s="335"/>
      <c r="J748" s="148"/>
    </row>
    <row r="749" spans="1:10" x14ac:dyDescent="0.2">
      <c r="A749" s="148"/>
      <c r="B749" s="148"/>
      <c r="C749" s="148"/>
      <c r="D749" s="148"/>
      <c r="E749" s="149"/>
      <c r="F749" s="173"/>
      <c r="G749" s="263"/>
      <c r="H749" s="179"/>
      <c r="I749" s="335"/>
      <c r="J749" s="148"/>
    </row>
    <row r="750" spans="1:10" x14ac:dyDescent="0.2">
      <c r="A750" s="148"/>
      <c r="B750" s="148"/>
      <c r="C750" s="148"/>
      <c r="D750" s="148"/>
      <c r="E750" s="149"/>
      <c r="F750" s="173"/>
      <c r="G750" s="263"/>
      <c r="H750" s="179"/>
      <c r="I750" s="335"/>
      <c r="J750" s="148"/>
    </row>
    <row r="751" spans="1:10" x14ac:dyDescent="0.2">
      <c r="A751" s="148"/>
      <c r="B751" s="148"/>
      <c r="C751" s="148"/>
      <c r="D751" s="148"/>
      <c r="E751" s="149"/>
      <c r="F751" s="173"/>
      <c r="G751" s="263"/>
      <c r="H751" s="179"/>
      <c r="I751" s="335"/>
      <c r="J751" s="148"/>
    </row>
    <row r="752" spans="1:10" x14ac:dyDescent="0.2">
      <c r="A752" s="148"/>
      <c r="B752" s="148"/>
      <c r="C752" s="148"/>
      <c r="D752" s="148"/>
      <c r="E752" s="149"/>
      <c r="F752" s="173"/>
      <c r="G752" s="263"/>
      <c r="H752" s="179"/>
      <c r="I752" s="335"/>
      <c r="J752" s="148"/>
    </row>
    <row r="753" spans="1:10" x14ac:dyDescent="0.2">
      <c r="A753" s="148"/>
      <c r="B753" s="148"/>
      <c r="C753" s="148"/>
      <c r="D753" s="148"/>
      <c r="E753" s="149"/>
      <c r="F753" s="173"/>
      <c r="G753" s="263"/>
      <c r="H753" s="179"/>
      <c r="I753" s="335"/>
      <c r="J753" s="148"/>
    </row>
    <row r="754" spans="1:10" x14ac:dyDescent="0.2">
      <c r="A754" s="148"/>
      <c r="B754" s="148"/>
      <c r="C754" s="148"/>
      <c r="D754" s="148"/>
      <c r="E754" s="149"/>
      <c r="F754" s="173"/>
      <c r="G754" s="263"/>
      <c r="H754" s="179"/>
      <c r="I754" s="335"/>
      <c r="J754" s="148"/>
    </row>
    <row r="755" spans="1:10" x14ac:dyDescent="0.2">
      <c r="A755" s="148"/>
      <c r="B755" s="148"/>
      <c r="C755" s="148"/>
      <c r="D755" s="148"/>
      <c r="E755" s="149"/>
      <c r="F755" s="173"/>
      <c r="G755" s="263"/>
      <c r="H755" s="179"/>
      <c r="I755" s="335"/>
      <c r="J755" s="148"/>
    </row>
    <row r="756" spans="1:10" x14ac:dyDescent="0.2">
      <c r="A756" s="148"/>
      <c r="B756" s="148"/>
      <c r="C756" s="148"/>
      <c r="D756" s="148"/>
      <c r="E756" s="149"/>
      <c r="F756" s="173"/>
      <c r="G756" s="263"/>
      <c r="H756" s="179"/>
      <c r="I756" s="335"/>
      <c r="J756" s="148"/>
    </row>
    <row r="757" spans="1:10" x14ac:dyDescent="0.2">
      <c r="A757" s="148"/>
      <c r="B757" s="148"/>
      <c r="C757" s="148"/>
      <c r="D757" s="148"/>
      <c r="E757" s="149"/>
      <c r="F757" s="173"/>
      <c r="G757" s="263"/>
      <c r="H757" s="179"/>
      <c r="I757" s="335"/>
      <c r="J757" s="148"/>
    </row>
    <row r="758" spans="1:10" x14ac:dyDescent="0.2">
      <c r="A758" s="148"/>
      <c r="B758" s="148"/>
      <c r="C758" s="148"/>
      <c r="D758" s="148"/>
      <c r="E758" s="149"/>
      <c r="F758" s="173"/>
      <c r="G758" s="263"/>
      <c r="H758" s="179"/>
      <c r="I758" s="335"/>
      <c r="J758" s="148"/>
    </row>
    <row r="759" spans="1:10" x14ac:dyDescent="0.2">
      <c r="A759" s="148"/>
      <c r="B759" s="148"/>
      <c r="C759" s="148"/>
      <c r="D759" s="148"/>
      <c r="E759" s="149"/>
      <c r="F759" s="173"/>
      <c r="G759" s="263"/>
      <c r="H759" s="179"/>
      <c r="I759" s="335"/>
      <c r="J759" s="148"/>
    </row>
    <row r="760" spans="1:10" x14ac:dyDescent="0.2">
      <c r="A760" s="148"/>
      <c r="B760" s="148"/>
      <c r="C760" s="148"/>
      <c r="D760" s="148"/>
      <c r="E760" s="149"/>
      <c r="F760" s="173"/>
      <c r="G760" s="263"/>
      <c r="H760" s="179"/>
      <c r="I760" s="335"/>
      <c r="J760" s="148"/>
    </row>
    <row r="761" spans="1:10" x14ac:dyDescent="0.2">
      <c r="A761" s="148"/>
      <c r="B761" s="148"/>
      <c r="C761" s="148"/>
      <c r="D761" s="148"/>
      <c r="E761" s="149"/>
      <c r="F761" s="173"/>
      <c r="G761" s="263"/>
      <c r="H761" s="179"/>
      <c r="I761" s="335"/>
      <c r="J761" s="148"/>
    </row>
    <row r="762" spans="1:10" x14ac:dyDescent="0.2">
      <c r="A762" s="148"/>
      <c r="B762" s="148"/>
      <c r="C762" s="148"/>
      <c r="D762" s="148"/>
      <c r="E762" s="149"/>
      <c r="F762" s="173"/>
      <c r="G762" s="263"/>
      <c r="H762" s="179"/>
      <c r="I762" s="335"/>
      <c r="J762" s="148"/>
    </row>
    <row r="763" spans="1:10" x14ac:dyDescent="0.2">
      <c r="A763" s="148"/>
      <c r="B763" s="148"/>
      <c r="C763" s="148"/>
      <c r="D763" s="148"/>
      <c r="E763" s="149"/>
      <c r="F763" s="173"/>
      <c r="G763" s="263"/>
      <c r="H763" s="179"/>
      <c r="I763" s="335"/>
      <c r="J763" s="148"/>
    </row>
    <row r="764" spans="1:10" x14ac:dyDescent="0.2">
      <c r="A764" s="148"/>
      <c r="B764" s="148"/>
      <c r="C764" s="148"/>
      <c r="D764" s="148"/>
      <c r="E764" s="149"/>
      <c r="F764" s="173"/>
      <c r="G764" s="263"/>
      <c r="H764" s="179"/>
      <c r="I764" s="335"/>
      <c r="J764" s="148"/>
    </row>
    <row r="765" spans="1:10" x14ac:dyDescent="0.2">
      <c r="A765" s="148"/>
      <c r="B765" s="148"/>
      <c r="C765" s="148"/>
      <c r="D765" s="148"/>
      <c r="E765" s="149"/>
      <c r="F765" s="173"/>
      <c r="G765" s="263"/>
      <c r="H765" s="179"/>
      <c r="I765" s="335"/>
      <c r="J765" s="148"/>
    </row>
    <row r="766" spans="1:10" x14ac:dyDescent="0.2">
      <c r="A766" s="148"/>
      <c r="B766" s="148"/>
      <c r="C766" s="148"/>
      <c r="D766" s="148"/>
      <c r="E766" s="149"/>
      <c r="F766" s="173"/>
      <c r="G766" s="263"/>
      <c r="H766" s="179"/>
      <c r="I766" s="335"/>
      <c r="J766" s="148"/>
    </row>
    <row r="767" spans="1:10" x14ac:dyDescent="0.2">
      <c r="A767" s="148"/>
      <c r="B767" s="148"/>
      <c r="C767" s="148"/>
      <c r="D767" s="148"/>
      <c r="E767" s="149"/>
      <c r="F767" s="173"/>
      <c r="G767" s="263"/>
      <c r="H767" s="179"/>
      <c r="I767" s="335"/>
      <c r="J767" s="148"/>
    </row>
    <row r="768" spans="1:10" x14ac:dyDescent="0.2">
      <c r="A768" s="148"/>
      <c r="B768" s="148"/>
      <c r="C768" s="148"/>
      <c r="D768" s="148"/>
      <c r="E768" s="149"/>
      <c r="F768" s="173"/>
      <c r="G768" s="263"/>
      <c r="H768" s="179"/>
      <c r="I768" s="335"/>
      <c r="J768" s="148"/>
    </row>
    <row r="769" spans="1:10" x14ac:dyDescent="0.2">
      <c r="A769" s="148"/>
      <c r="B769" s="148"/>
      <c r="C769" s="148"/>
      <c r="D769" s="148"/>
      <c r="E769" s="149"/>
      <c r="F769" s="173"/>
      <c r="G769" s="263"/>
      <c r="H769" s="179"/>
      <c r="I769" s="335"/>
      <c r="J769" s="148"/>
    </row>
    <row r="770" spans="1:10" x14ac:dyDescent="0.2">
      <c r="A770" s="148"/>
      <c r="B770" s="148"/>
      <c r="C770" s="148"/>
      <c r="D770" s="148"/>
      <c r="E770" s="149"/>
      <c r="F770" s="173"/>
      <c r="G770" s="263"/>
      <c r="H770" s="179"/>
      <c r="I770" s="335"/>
      <c r="J770" s="148"/>
    </row>
    <row r="771" spans="1:10" x14ac:dyDescent="0.2">
      <c r="A771" s="148"/>
      <c r="B771" s="148"/>
      <c r="C771" s="148"/>
      <c r="D771" s="148"/>
      <c r="E771" s="149"/>
      <c r="F771" s="173"/>
      <c r="G771" s="263"/>
      <c r="H771" s="179"/>
      <c r="I771" s="335"/>
      <c r="J771" s="148"/>
    </row>
    <row r="772" spans="1:10" x14ac:dyDescent="0.2">
      <c r="A772" s="148"/>
      <c r="B772" s="148"/>
      <c r="C772" s="148"/>
      <c r="D772" s="148"/>
      <c r="E772" s="149"/>
      <c r="F772" s="173"/>
      <c r="G772" s="263"/>
      <c r="H772" s="179"/>
      <c r="I772" s="335"/>
      <c r="J772" s="148"/>
    </row>
    <row r="773" spans="1:10" x14ac:dyDescent="0.2">
      <c r="A773" s="148"/>
      <c r="B773" s="148"/>
      <c r="C773" s="148"/>
      <c r="D773" s="148"/>
      <c r="E773" s="149"/>
      <c r="F773" s="173"/>
      <c r="G773" s="263"/>
      <c r="H773" s="179"/>
      <c r="I773" s="335"/>
      <c r="J773" s="148"/>
    </row>
    <row r="774" spans="1:10" x14ac:dyDescent="0.2">
      <c r="A774" s="148"/>
      <c r="B774" s="148"/>
      <c r="C774" s="148"/>
      <c r="D774" s="148"/>
      <c r="E774" s="149"/>
      <c r="F774" s="173"/>
      <c r="G774" s="263"/>
      <c r="H774" s="179"/>
      <c r="I774" s="335"/>
      <c r="J774" s="148"/>
    </row>
    <row r="775" spans="1:10" x14ac:dyDescent="0.2">
      <c r="A775" s="148"/>
      <c r="B775" s="148"/>
      <c r="C775" s="148"/>
      <c r="D775" s="148"/>
      <c r="E775" s="149"/>
      <c r="F775" s="173"/>
      <c r="G775" s="263"/>
      <c r="H775" s="179"/>
      <c r="I775" s="335"/>
      <c r="J775" s="148"/>
    </row>
    <row r="776" spans="1:10" x14ac:dyDescent="0.2">
      <c r="A776" s="148"/>
      <c r="B776" s="148"/>
      <c r="C776" s="148"/>
      <c r="D776" s="148"/>
      <c r="E776" s="149"/>
      <c r="F776" s="173"/>
      <c r="G776" s="263"/>
      <c r="H776" s="179"/>
      <c r="I776" s="335"/>
      <c r="J776" s="148"/>
    </row>
    <row r="777" spans="1:10" x14ac:dyDescent="0.2">
      <c r="A777" s="148"/>
      <c r="B777" s="148"/>
      <c r="C777" s="148"/>
      <c r="D777" s="148"/>
      <c r="E777" s="149"/>
      <c r="F777" s="173"/>
      <c r="G777" s="263"/>
      <c r="H777" s="179"/>
      <c r="I777" s="335"/>
      <c r="J777" s="148"/>
    </row>
    <row r="778" spans="1:10" x14ac:dyDescent="0.2">
      <c r="A778" s="148"/>
      <c r="B778" s="148"/>
      <c r="C778" s="148"/>
      <c r="D778" s="148"/>
      <c r="E778" s="149"/>
      <c r="F778" s="173"/>
      <c r="G778" s="263"/>
      <c r="H778" s="179"/>
      <c r="I778" s="335"/>
      <c r="J778" s="148"/>
    </row>
    <row r="779" spans="1:10" x14ac:dyDescent="0.2">
      <c r="A779" s="148"/>
      <c r="B779" s="148"/>
      <c r="C779" s="148"/>
      <c r="D779" s="148"/>
      <c r="E779" s="149"/>
      <c r="F779" s="173"/>
      <c r="G779" s="263"/>
      <c r="H779" s="179"/>
      <c r="I779" s="335"/>
      <c r="J779" s="148"/>
    </row>
    <row r="780" spans="1:10" x14ac:dyDescent="0.2">
      <c r="A780" s="148"/>
      <c r="B780" s="148"/>
      <c r="C780" s="148"/>
      <c r="D780" s="148"/>
      <c r="E780" s="149"/>
      <c r="F780" s="173"/>
      <c r="G780" s="263"/>
      <c r="H780" s="179"/>
      <c r="I780" s="335"/>
      <c r="J780" s="148"/>
    </row>
    <row r="781" spans="1:10" x14ac:dyDescent="0.2">
      <c r="F781" s="62"/>
    </row>
  </sheetData>
  <sortState ref="A2:M1666">
    <sortCondition ref="B2:B166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M25"/>
  <sheetViews>
    <sheetView workbookViewId="0">
      <selection activeCell="A2" sqref="A2:XFD2"/>
    </sheetView>
  </sheetViews>
  <sheetFormatPr defaultColWidth="9.140625" defaultRowHeight="12.75" x14ac:dyDescent="0.2"/>
  <cols>
    <col min="1" max="1" width="9.140625" style="194"/>
    <col min="2" max="2" width="7.28515625" style="194" customWidth="1"/>
    <col min="3" max="3" width="10.5703125" style="194" customWidth="1"/>
    <col min="4" max="4" width="9.140625" style="194"/>
    <col min="5" max="5" width="12.28515625" style="194" customWidth="1"/>
    <col min="6" max="6" width="13.5703125" style="197" customWidth="1"/>
    <col min="7" max="7" width="13.28515625" style="197" customWidth="1"/>
    <col min="8" max="8" width="16.5703125" style="197" customWidth="1"/>
    <col min="9" max="9" width="12.85546875" style="194" customWidth="1"/>
    <col min="10" max="10" width="16.85546875" style="194" customWidth="1"/>
    <col min="11" max="11" width="15.42578125" style="194" customWidth="1"/>
    <col min="12" max="12" width="13.140625" style="194" customWidth="1"/>
    <col min="13" max="13" width="20" style="194" customWidth="1"/>
    <col min="14" max="16384" width="9.140625" style="194"/>
  </cols>
  <sheetData>
    <row r="1" spans="1:13" x14ac:dyDescent="0.2">
      <c r="A1" s="362" t="s">
        <v>302</v>
      </c>
      <c r="B1" s="362" t="s">
        <v>0</v>
      </c>
      <c r="C1" s="362" t="s">
        <v>303</v>
      </c>
      <c r="D1" s="362" t="s">
        <v>1</v>
      </c>
      <c r="E1" s="362" t="s">
        <v>31</v>
      </c>
      <c r="F1" s="362" t="s">
        <v>32</v>
      </c>
      <c r="G1" s="362" t="s">
        <v>40</v>
      </c>
      <c r="H1" s="362" t="s">
        <v>33</v>
      </c>
      <c r="I1" s="362" t="s">
        <v>2</v>
      </c>
      <c r="J1" s="362" t="s">
        <v>36</v>
      </c>
      <c r="K1" s="362" t="s">
        <v>3</v>
      </c>
      <c r="L1" s="362" t="s">
        <v>34</v>
      </c>
      <c r="M1" s="362" t="s">
        <v>35</v>
      </c>
    </row>
    <row r="2" spans="1:13" x14ac:dyDescent="0.2">
      <c r="A2" s="247"/>
      <c r="B2" s="247"/>
      <c r="C2" s="247"/>
      <c r="D2" s="247"/>
      <c r="E2" s="247"/>
      <c r="F2" s="248"/>
      <c r="G2" s="249"/>
      <c r="H2" s="247"/>
      <c r="I2" s="247"/>
      <c r="J2" s="248"/>
      <c r="K2" s="247"/>
    </row>
    <row r="3" spans="1:13" x14ac:dyDescent="0.2">
      <c r="A3" s="247"/>
      <c r="B3" s="247"/>
      <c r="C3" s="247"/>
      <c r="D3" s="247"/>
      <c r="E3" s="247"/>
      <c r="F3" s="248"/>
      <c r="G3" s="249"/>
      <c r="H3" s="247"/>
      <c r="I3" s="247"/>
      <c r="J3" s="248"/>
      <c r="K3" s="247"/>
    </row>
    <row r="4" spans="1:13" x14ac:dyDescent="0.2">
      <c r="A4" s="191"/>
      <c r="B4" s="191"/>
      <c r="C4" s="191"/>
      <c r="D4" s="191"/>
      <c r="E4" s="195"/>
      <c r="F4" s="196"/>
      <c r="G4" s="246"/>
      <c r="H4" s="192"/>
      <c r="I4" s="195"/>
      <c r="J4" s="191"/>
    </row>
    <row r="5" spans="1:13" x14ac:dyDescent="0.2">
      <c r="A5" s="191"/>
      <c r="B5" s="191"/>
      <c r="C5" s="191"/>
      <c r="D5" s="191"/>
      <c r="E5" s="195"/>
      <c r="F5" s="196"/>
      <c r="G5" s="192"/>
      <c r="H5" s="192"/>
      <c r="I5" s="195"/>
      <c r="J5" s="191"/>
    </row>
    <row r="6" spans="1:13" x14ac:dyDescent="0.2">
      <c r="A6" s="191"/>
      <c r="B6" s="191"/>
      <c r="C6" s="191"/>
      <c r="D6" s="191"/>
      <c r="E6" s="195"/>
      <c r="F6" s="196"/>
      <c r="G6" s="192"/>
      <c r="H6" s="192"/>
      <c r="I6" s="195"/>
      <c r="J6" s="191"/>
    </row>
    <row r="7" spans="1:13" x14ac:dyDescent="0.2">
      <c r="A7" s="191"/>
      <c r="B7" s="191"/>
      <c r="C7" s="191"/>
      <c r="D7" s="191"/>
      <c r="E7" s="195"/>
      <c r="F7" s="196"/>
      <c r="G7" s="192"/>
      <c r="H7" s="192"/>
      <c r="I7" s="195"/>
      <c r="J7" s="191"/>
    </row>
    <row r="8" spans="1:13" x14ac:dyDescent="0.2">
      <c r="A8" s="191"/>
      <c r="B8" s="191"/>
      <c r="C8" s="191"/>
      <c r="D8" s="191"/>
      <c r="E8" s="195"/>
      <c r="F8" s="196"/>
      <c r="G8" s="192"/>
      <c r="H8" s="192"/>
      <c r="I8" s="195"/>
      <c r="J8" s="191"/>
    </row>
    <row r="9" spans="1:13" x14ac:dyDescent="0.2">
      <c r="A9" s="191"/>
      <c r="B9" s="191"/>
      <c r="C9" s="191"/>
      <c r="D9" s="191"/>
      <c r="E9" s="195"/>
      <c r="F9" s="196"/>
      <c r="G9" s="192"/>
      <c r="H9" s="192"/>
      <c r="I9" s="195"/>
      <c r="J9" s="191"/>
    </row>
    <row r="10" spans="1:13" x14ac:dyDescent="0.2">
      <c r="A10" s="191"/>
      <c r="B10" s="191"/>
      <c r="C10" s="191"/>
      <c r="D10" s="191"/>
      <c r="E10" s="195"/>
      <c r="F10" s="196"/>
      <c r="G10" s="192"/>
      <c r="H10" s="192"/>
      <c r="I10" s="195"/>
      <c r="J10" s="191"/>
    </row>
    <row r="11" spans="1:13" x14ac:dyDescent="0.2">
      <c r="A11" s="191"/>
      <c r="B11" s="191"/>
      <c r="C11" s="191"/>
      <c r="D11" s="191"/>
      <c r="E11" s="195"/>
      <c r="F11" s="196"/>
      <c r="G11" s="192"/>
      <c r="H11" s="192"/>
      <c r="I11" s="195"/>
      <c r="J11" s="191"/>
    </row>
    <row r="12" spans="1:13" x14ac:dyDescent="0.2">
      <c r="A12" s="191"/>
      <c r="B12" s="191"/>
      <c r="C12" s="191"/>
      <c r="D12" s="191"/>
      <c r="E12" s="195"/>
      <c r="F12" s="196"/>
      <c r="G12" s="192"/>
      <c r="H12" s="192"/>
      <c r="I12" s="195"/>
      <c r="J12" s="191"/>
    </row>
    <row r="13" spans="1:13" x14ac:dyDescent="0.2">
      <c r="A13" s="191"/>
      <c r="B13" s="191"/>
      <c r="C13" s="191"/>
      <c r="D13" s="191"/>
      <c r="E13" s="195"/>
      <c r="F13" s="196"/>
      <c r="G13" s="192"/>
      <c r="H13" s="192"/>
      <c r="I13" s="195"/>
      <c r="J13" s="191"/>
    </row>
    <row r="14" spans="1:13" x14ac:dyDescent="0.2">
      <c r="A14" s="191"/>
      <c r="B14" s="191"/>
      <c r="C14" s="191"/>
      <c r="D14" s="191"/>
      <c r="E14" s="195"/>
      <c r="F14" s="196"/>
      <c r="G14" s="192"/>
      <c r="H14" s="192"/>
      <c r="I14" s="195"/>
      <c r="J14" s="191"/>
    </row>
    <row r="15" spans="1:13" x14ac:dyDescent="0.2">
      <c r="A15" s="191"/>
      <c r="B15" s="191"/>
      <c r="C15" s="191"/>
      <c r="D15" s="191"/>
      <c r="E15" s="195"/>
      <c r="F15" s="196"/>
      <c r="G15" s="192"/>
      <c r="H15" s="192"/>
      <c r="I15" s="195"/>
      <c r="J15" s="191"/>
    </row>
    <row r="16" spans="1:13" x14ac:dyDescent="0.2">
      <c r="A16" s="191"/>
      <c r="B16" s="191"/>
      <c r="C16" s="191"/>
      <c r="D16" s="191"/>
      <c r="E16" s="195"/>
      <c r="F16" s="196"/>
      <c r="G16" s="192"/>
      <c r="H16" s="192"/>
      <c r="I16" s="195"/>
      <c r="J16" s="191"/>
    </row>
    <row r="17" spans="1:10" x14ac:dyDescent="0.2">
      <c r="A17" s="191"/>
      <c r="B17" s="191"/>
      <c r="C17" s="191"/>
      <c r="D17" s="191"/>
      <c r="E17" s="195"/>
      <c r="F17" s="196"/>
      <c r="G17" s="192"/>
      <c r="H17" s="192"/>
      <c r="I17" s="195"/>
      <c r="J17" s="191"/>
    </row>
    <row r="18" spans="1:10" x14ac:dyDescent="0.2">
      <c r="A18" s="191"/>
      <c r="B18" s="191"/>
      <c r="C18" s="191"/>
      <c r="D18" s="191"/>
      <c r="E18" s="195"/>
      <c r="F18" s="196"/>
      <c r="G18" s="192"/>
      <c r="H18" s="192"/>
      <c r="I18" s="195"/>
      <c r="J18" s="191"/>
    </row>
    <row r="19" spans="1:10" x14ac:dyDescent="0.2">
      <c r="A19" s="191"/>
      <c r="B19" s="191"/>
      <c r="C19" s="191"/>
      <c r="D19" s="191"/>
      <c r="E19" s="195"/>
      <c r="F19" s="196"/>
      <c r="G19" s="192"/>
      <c r="H19" s="192"/>
      <c r="I19" s="195"/>
      <c r="J19" s="191"/>
    </row>
    <row r="20" spans="1:10" x14ac:dyDescent="0.2">
      <c r="A20" s="191"/>
      <c r="B20" s="191"/>
      <c r="C20" s="191"/>
      <c r="D20" s="191"/>
      <c r="E20" s="195"/>
      <c r="F20" s="196"/>
      <c r="G20" s="192"/>
      <c r="H20" s="192"/>
      <c r="I20" s="195"/>
      <c r="J20" s="191"/>
    </row>
    <row r="21" spans="1:10" x14ac:dyDescent="0.2">
      <c r="A21" s="191"/>
      <c r="B21" s="191"/>
      <c r="C21" s="191"/>
      <c r="D21" s="191"/>
      <c r="E21" s="195"/>
      <c r="F21" s="196"/>
      <c r="G21" s="192"/>
      <c r="H21" s="192"/>
      <c r="I21" s="195"/>
      <c r="J21" s="191"/>
    </row>
    <row r="22" spans="1:10" x14ac:dyDescent="0.2">
      <c r="A22" s="191"/>
      <c r="B22" s="191"/>
      <c r="C22" s="191"/>
      <c r="D22" s="191"/>
      <c r="E22" s="195"/>
      <c r="F22" s="196"/>
      <c r="G22" s="192"/>
      <c r="H22" s="192"/>
      <c r="I22" s="195"/>
      <c r="J22" s="191"/>
    </row>
    <row r="23" spans="1:10" x14ac:dyDescent="0.2">
      <c r="A23" s="191"/>
      <c r="B23" s="191"/>
      <c r="C23" s="191"/>
      <c r="D23" s="191"/>
      <c r="E23" s="195"/>
      <c r="F23" s="196"/>
      <c r="G23" s="192"/>
      <c r="H23" s="192"/>
      <c r="I23" s="195"/>
      <c r="J23" s="191"/>
    </row>
    <row r="24" spans="1:10" x14ac:dyDescent="0.2">
      <c r="A24" s="191"/>
      <c r="B24" s="191"/>
      <c r="C24" s="191"/>
      <c r="D24" s="191"/>
      <c r="E24" s="195"/>
      <c r="F24" s="196"/>
      <c r="G24" s="192"/>
      <c r="H24" s="192"/>
      <c r="I24" s="195"/>
      <c r="J24" s="191"/>
    </row>
    <row r="25" spans="1:10" x14ac:dyDescent="0.2">
      <c r="F25" s="198"/>
    </row>
  </sheetData>
  <sortState ref="A2:M142">
    <sortCondition ref="B2:B14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K965"/>
  <sheetViews>
    <sheetView workbookViewId="0">
      <selection activeCell="A2" sqref="A2:XFD2"/>
    </sheetView>
  </sheetViews>
  <sheetFormatPr defaultColWidth="17.42578125" defaultRowHeight="12.75" x14ac:dyDescent="0.2"/>
  <cols>
    <col min="1" max="2" width="8.28515625" style="194" customWidth="1"/>
    <col min="3" max="3" width="17.42578125" style="194"/>
    <col min="4" max="7" width="17.42578125" style="197"/>
    <col min="8" max="16384" width="17.42578125" style="194"/>
  </cols>
  <sheetData>
    <row r="1" spans="1:11" x14ac:dyDescent="0.2">
      <c r="A1" s="307" t="s">
        <v>0</v>
      </c>
      <c r="B1" s="307" t="s">
        <v>1</v>
      </c>
      <c r="C1" s="307" t="s">
        <v>31</v>
      </c>
      <c r="D1" s="307" t="s">
        <v>32</v>
      </c>
      <c r="E1" s="307" t="s">
        <v>40</v>
      </c>
      <c r="F1" s="307" t="s">
        <v>33</v>
      </c>
      <c r="G1" s="309" t="s">
        <v>2</v>
      </c>
      <c r="H1" s="307" t="s">
        <v>36</v>
      </c>
      <c r="I1" s="307" t="s">
        <v>3</v>
      </c>
      <c r="J1" s="307" t="s">
        <v>34</v>
      </c>
      <c r="K1" s="307" t="s">
        <v>35</v>
      </c>
    </row>
    <row r="2" spans="1:11" x14ac:dyDescent="0.2">
      <c r="A2" s="533" t="s">
        <v>174</v>
      </c>
      <c r="B2" s="533" t="s">
        <v>264</v>
      </c>
      <c r="C2" s="533" t="s">
        <v>265</v>
      </c>
      <c r="D2" s="533" t="s">
        <v>266</v>
      </c>
      <c r="E2" s="533" t="s">
        <v>267</v>
      </c>
      <c r="F2" s="534">
        <v>42114</v>
      </c>
      <c r="G2" s="482">
        <v>60</v>
      </c>
      <c r="H2" s="533"/>
      <c r="I2" s="533" t="s">
        <v>181</v>
      </c>
      <c r="J2" s="534">
        <v>42170</v>
      </c>
      <c r="K2" s="533" t="s">
        <v>71</v>
      </c>
    </row>
    <row r="3" spans="1:11" x14ac:dyDescent="0.2">
      <c r="A3" s="191"/>
      <c r="B3" s="191"/>
      <c r="C3" s="195"/>
      <c r="D3" s="196"/>
      <c r="E3" s="192"/>
      <c r="F3" s="192"/>
      <c r="G3" s="233">
        <f>SUM(G2:G2)</f>
        <v>60</v>
      </c>
      <c r="H3" s="191"/>
    </row>
    <row r="4" spans="1:11" x14ac:dyDescent="0.2">
      <c r="A4" s="191"/>
      <c r="B4" s="191"/>
      <c r="C4" s="195"/>
      <c r="D4" s="196"/>
      <c r="E4" s="192"/>
      <c r="F4" s="192"/>
      <c r="G4" s="196"/>
      <c r="H4" s="191"/>
    </row>
    <row r="5" spans="1:11" x14ac:dyDescent="0.2">
      <c r="A5" s="191"/>
      <c r="B5" s="191"/>
      <c r="C5" s="195"/>
      <c r="D5" s="196"/>
      <c r="E5" s="192"/>
      <c r="F5" s="192"/>
      <c r="G5" s="196"/>
      <c r="H5" s="191"/>
    </row>
    <row r="6" spans="1:11" x14ac:dyDescent="0.2">
      <c r="A6" s="191"/>
      <c r="B6" s="191"/>
      <c r="C6" s="195"/>
      <c r="D6" s="196"/>
      <c r="E6" s="192"/>
      <c r="F6" s="192"/>
      <c r="G6" s="196"/>
      <c r="H6" s="191"/>
    </row>
    <row r="7" spans="1:11" x14ac:dyDescent="0.2">
      <c r="A7" s="191"/>
      <c r="B7" s="191"/>
      <c r="C7" s="195"/>
      <c r="D7" s="196"/>
      <c r="E7" s="192"/>
      <c r="F7" s="192"/>
      <c r="G7" s="196"/>
      <c r="H7" s="191"/>
    </row>
    <row r="8" spans="1:11" x14ac:dyDescent="0.2">
      <c r="A8" s="191"/>
      <c r="B8" s="191"/>
      <c r="C8" s="195"/>
      <c r="D8" s="196"/>
      <c r="E8" s="192"/>
      <c r="F8" s="192"/>
      <c r="G8" s="196"/>
      <c r="H8" s="191"/>
    </row>
    <row r="9" spans="1:11" x14ac:dyDescent="0.2">
      <c r="A9" s="191"/>
      <c r="B9" s="191"/>
      <c r="C9" s="195"/>
      <c r="D9" s="196"/>
      <c r="E9" s="192"/>
      <c r="F9" s="192"/>
      <c r="G9" s="196"/>
      <c r="H9" s="191"/>
    </row>
    <row r="10" spans="1:11" x14ac:dyDescent="0.2">
      <c r="A10" s="191"/>
      <c r="B10" s="191"/>
      <c r="C10" s="195"/>
      <c r="D10" s="196"/>
      <c r="E10" s="192"/>
      <c r="F10" s="192"/>
      <c r="G10" s="196"/>
      <c r="H10" s="191"/>
    </row>
    <row r="11" spans="1:11" x14ac:dyDescent="0.2">
      <c r="A11" s="191"/>
      <c r="B11" s="191"/>
      <c r="C11" s="195"/>
      <c r="D11" s="196"/>
      <c r="E11" s="192"/>
      <c r="F11" s="192"/>
      <c r="G11" s="196"/>
      <c r="H11" s="191"/>
    </row>
    <row r="12" spans="1:11" x14ac:dyDescent="0.2">
      <c r="A12" s="191"/>
      <c r="B12" s="191"/>
      <c r="C12" s="195"/>
      <c r="D12" s="196"/>
      <c r="E12" s="192"/>
      <c r="F12" s="192"/>
      <c r="G12" s="196"/>
      <c r="H12" s="191"/>
    </row>
    <row r="13" spans="1:11" x14ac:dyDescent="0.2">
      <c r="A13" s="191"/>
      <c r="B13" s="191"/>
      <c r="C13" s="195"/>
      <c r="D13" s="196"/>
      <c r="E13" s="192"/>
      <c r="F13" s="192"/>
      <c r="G13" s="196"/>
      <c r="H13" s="191"/>
    </row>
    <row r="14" spans="1:11" x14ac:dyDescent="0.2">
      <c r="A14" s="191"/>
      <c r="B14" s="191"/>
      <c r="C14" s="195"/>
      <c r="D14" s="196"/>
      <c r="E14" s="192"/>
      <c r="F14" s="192"/>
      <c r="G14" s="196"/>
      <c r="H14" s="191"/>
    </row>
    <row r="15" spans="1:11" x14ac:dyDescent="0.2">
      <c r="A15" s="191"/>
      <c r="B15" s="191"/>
      <c r="C15" s="195"/>
      <c r="D15" s="196"/>
      <c r="E15" s="192"/>
      <c r="F15" s="192"/>
      <c r="G15" s="196"/>
      <c r="H15" s="191"/>
    </row>
    <row r="16" spans="1:11" x14ac:dyDescent="0.2">
      <c r="A16" s="191"/>
      <c r="B16" s="191"/>
      <c r="C16" s="195"/>
      <c r="D16" s="196"/>
      <c r="E16" s="192"/>
      <c r="F16" s="192"/>
      <c r="G16" s="196"/>
      <c r="H16" s="191"/>
    </row>
    <row r="17" spans="1:8" x14ac:dyDescent="0.2">
      <c r="A17" s="191"/>
      <c r="B17" s="191"/>
      <c r="C17" s="195"/>
      <c r="D17" s="196"/>
      <c r="E17" s="192"/>
      <c r="F17" s="192"/>
      <c r="G17" s="196"/>
      <c r="H17" s="191"/>
    </row>
    <row r="18" spans="1:8" x14ac:dyDescent="0.2">
      <c r="A18" s="191"/>
      <c r="B18" s="191"/>
      <c r="C18" s="195"/>
      <c r="D18" s="196"/>
      <c r="E18" s="192"/>
      <c r="F18" s="192"/>
      <c r="G18" s="196"/>
      <c r="H18" s="191"/>
    </row>
    <row r="19" spans="1:8" x14ac:dyDescent="0.2">
      <c r="A19" s="191"/>
      <c r="B19" s="191"/>
      <c r="C19" s="195"/>
      <c r="D19" s="196"/>
      <c r="E19" s="192"/>
      <c r="F19" s="192"/>
      <c r="G19" s="196"/>
      <c r="H19" s="191"/>
    </row>
    <row r="20" spans="1:8" x14ac:dyDescent="0.2">
      <c r="A20" s="191"/>
      <c r="B20" s="191"/>
      <c r="C20" s="195"/>
      <c r="D20" s="196"/>
      <c r="E20" s="192"/>
      <c r="F20" s="192"/>
      <c r="G20" s="196"/>
      <c r="H20" s="191"/>
    </row>
    <row r="21" spans="1:8" x14ac:dyDescent="0.2">
      <c r="A21" s="191"/>
      <c r="B21" s="191"/>
      <c r="C21" s="195"/>
      <c r="D21" s="196"/>
      <c r="E21" s="192"/>
      <c r="F21" s="192"/>
      <c r="G21" s="196"/>
      <c r="H21" s="191"/>
    </row>
    <row r="22" spans="1:8" x14ac:dyDescent="0.2">
      <c r="A22" s="191"/>
      <c r="B22" s="191"/>
      <c r="C22" s="195"/>
      <c r="D22" s="196"/>
      <c r="E22" s="192"/>
      <c r="F22" s="192"/>
      <c r="G22" s="196"/>
      <c r="H22" s="191"/>
    </row>
    <row r="23" spans="1:8" x14ac:dyDescent="0.2">
      <c r="A23" s="191"/>
      <c r="B23" s="191"/>
      <c r="C23" s="195"/>
      <c r="D23" s="196"/>
      <c r="E23" s="192"/>
      <c r="F23" s="192"/>
      <c r="G23" s="196"/>
      <c r="H23" s="191"/>
    </row>
    <row r="24" spans="1:8" x14ac:dyDescent="0.2">
      <c r="A24" s="191"/>
      <c r="B24" s="191"/>
      <c r="C24" s="195"/>
      <c r="D24" s="196"/>
      <c r="E24" s="192"/>
      <c r="F24" s="192"/>
      <c r="G24" s="196"/>
      <c r="H24" s="191"/>
    </row>
    <row r="25" spans="1:8" x14ac:dyDescent="0.2">
      <c r="A25" s="191"/>
      <c r="B25" s="191"/>
      <c r="C25" s="195"/>
      <c r="D25" s="196"/>
      <c r="E25" s="192"/>
      <c r="F25" s="192"/>
      <c r="G25" s="196"/>
      <c r="H25" s="191"/>
    </row>
    <row r="26" spans="1:8" x14ac:dyDescent="0.2">
      <c r="A26" s="191"/>
      <c r="B26" s="191"/>
      <c r="C26" s="195"/>
      <c r="D26" s="196"/>
      <c r="E26" s="192"/>
      <c r="F26" s="192"/>
      <c r="G26" s="196"/>
      <c r="H26" s="191"/>
    </row>
    <row r="27" spans="1:8" x14ac:dyDescent="0.2">
      <c r="A27" s="191"/>
      <c r="B27" s="191"/>
      <c r="C27" s="195"/>
      <c r="D27" s="196"/>
      <c r="E27" s="192"/>
      <c r="F27" s="192"/>
      <c r="G27" s="196"/>
      <c r="H27" s="191"/>
    </row>
    <row r="28" spans="1:8" x14ac:dyDescent="0.2">
      <c r="A28" s="191"/>
      <c r="B28" s="191"/>
      <c r="C28" s="195"/>
      <c r="D28" s="196"/>
      <c r="E28" s="192"/>
      <c r="F28" s="192"/>
      <c r="G28" s="196"/>
      <c r="H28" s="191"/>
    </row>
    <row r="29" spans="1:8" x14ac:dyDescent="0.2">
      <c r="A29" s="191"/>
      <c r="B29" s="191"/>
      <c r="C29" s="195"/>
      <c r="D29" s="196"/>
      <c r="E29" s="192"/>
      <c r="F29" s="192"/>
      <c r="G29" s="196"/>
      <c r="H29" s="191"/>
    </row>
    <row r="30" spans="1:8" x14ac:dyDescent="0.2">
      <c r="A30" s="191"/>
      <c r="B30" s="191"/>
      <c r="C30" s="195"/>
      <c r="D30" s="196"/>
      <c r="E30" s="192"/>
      <c r="F30" s="192"/>
      <c r="G30" s="196"/>
      <c r="H30" s="191"/>
    </row>
    <row r="31" spans="1:8" x14ac:dyDescent="0.2">
      <c r="A31" s="191"/>
      <c r="B31" s="191"/>
      <c r="C31" s="195"/>
      <c r="D31" s="196"/>
      <c r="E31" s="192"/>
      <c r="F31" s="192"/>
      <c r="G31" s="196"/>
      <c r="H31" s="191"/>
    </row>
    <row r="32" spans="1:8" x14ac:dyDescent="0.2">
      <c r="A32" s="191"/>
      <c r="B32" s="191"/>
      <c r="C32" s="195"/>
      <c r="D32" s="196"/>
      <c r="E32" s="192"/>
      <c r="F32" s="192"/>
      <c r="G32" s="196"/>
      <c r="H32" s="191"/>
    </row>
    <row r="33" spans="1:8" x14ac:dyDescent="0.2">
      <c r="A33" s="191"/>
      <c r="B33" s="191"/>
      <c r="C33" s="195"/>
      <c r="D33" s="196"/>
      <c r="E33" s="192"/>
      <c r="F33" s="192"/>
      <c r="G33" s="196"/>
      <c r="H33" s="191"/>
    </row>
    <row r="34" spans="1:8" x14ac:dyDescent="0.2">
      <c r="A34" s="191"/>
      <c r="B34" s="191"/>
      <c r="C34" s="195"/>
      <c r="D34" s="196"/>
      <c r="E34" s="192"/>
      <c r="F34" s="192"/>
      <c r="G34" s="196"/>
      <c r="H34" s="191"/>
    </row>
    <row r="35" spans="1:8" x14ac:dyDescent="0.2">
      <c r="A35" s="191"/>
      <c r="B35" s="191"/>
      <c r="C35" s="195"/>
      <c r="D35" s="196"/>
      <c r="E35" s="192"/>
      <c r="F35" s="192"/>
      <c r="G35" s="196"/>
      <c r="H35" s="191"/>
    </row>
    <row r="36" spans="1:8" x14ac:dyDescent="0.2">
      <c r="A36" s="191"/>
      <c r="B36" s="191"/>
      <c r="C36" s="195"/>
      <c r="D36" s="196"/>
      <c r="E36" s="192"/>
      <c r="F36" s="192"/>
      <c r="G36" s="196"/>
      <c r="H36" s="191"/>
    </row>
    <row r="37" spans="1:8" x14ac:dyDescent="0.2">
      <c r="A37" s="191"/>
      <c r="B37" s="191"/>
      <c r="C37" s="195"/>
      <c r="D37" s="196"/>
      <c r="E37" s="192"/>
      <c r="F37" s="192"/>
      <c r="G37" s="196"/>
      <c r="H37" s="191"/>
    </row>
    <row r="38" spans="1:8" x14ac:dyDescent="0.2">
      <c r="A38" s="191"/>
      <c r="B38" s="191"/>
      <c r="C38" s="195"/>
      <c r="D38" s="196"/>
      <c r="E38" s="192"/>
      <c r="F38" s="192"/>
      <c r="G38" s="196"/>
      <c r="H38" s="191"/>
    </row>
    <row r="39" spans="1:8" x14ac:dyDescent="0.2">
      <c r="A39" s="191"/>
      <c r="B39" s="191"/>
      <c r="C39" s="195"/>
      <c r="D39" s="196"/>
      <c r="E39" s="192"/>
      <c r="F39" s="192"/>
      <c r="G39" s="196"/>
      <c r="H39" s="191"/>
    </row>
    <row r="40" spans="1:8" x14ac:dyDescent="0.2">
      <c r="A40" s="191"/>
      <c r="B40" s="191"/>
      <c r="C40" s="195"/>
      <c r="D40" s="196"/>
      <c r="E40" s="192"/>
      <c r="F40" s="192"/>
      <c r="G40" s="196"/>
      <c r="H40" s="191"/>
    </row>
    <row r="41" spans="1:8" x14ac:dyDescent="0.2">
      <c r="A41" s="191"/>
      <c r="B41" s="191"/>
      <c r="C41" s="195"/>
      <c r="D41" s="196"/>
      <c r="E41" s="192"/>
      <c r="F41" s="192"/>
      <c r="G41" s="196"/>
      <c r="H41" s="191"/>
    </row>
    <row r="42" spans="1:8" x14ac:dyDescent="0.2">
      <c r="A42" s="191"/>
      <c r="B42" s="191"/>
      <c r="C42" s="195"/>
      <c r="D42" s="196"/>
      <c r="E42" s="192"/>
      <c r="F42" s="192"/>
      <c r="G42" s="196"/>
      <c r="H42" s="191"/>
    </row>
    <row r="43" spans="1:8" x14ac:dyDescent="0.2">
      <c r="A43" s="191"/>
      <c r="B43" s="191"/>
      <c r="C43" s="195"/>
      <c r="D43" s="196"/>
      <c r="E43" s="192"/>
      <c r="F43" s="192"/>
      <c r="G43" s="196"/>
      <c r="H43" s="191"/>
    </row>
    <row r="44" spans="1:8" x14ac:dyDescent="0.2">
      <c r="A44" s="191"/>
      <c r="B44" s="191"/>
      <c r="C44" s="195"/>
      <c r="D44" s="196"/>
      <c r="E44" s="192"/>
      <c r="F44" s="192"/>
      <c r="G44" s="196"/>
      <c r="H44" s="191"/>
    </row>
    <row r="45" spans="1:8" x14ac:dyDescent="0.2">
      <c r="A45" s="191"/>
      <c r="B45" s="191"/>
      <c r="C45" s="195"/>
      <c r="D45" s="196"/>
      <c r="E45" s="192"/>
      <c r="F45" s="192"/>
      <c r="G45" s="196"/>
      <c r="H45" s="191"/>
    </row>
    <row r="46" spans="1:8" x14ac:dyDescent="0.2">
      <c r="A46" s="191"/>
      <c r="B46" s="191"/>
      <c r="C46" s="195"/>
      <c r="D46" s="196"/>
      <c r="E46" s="192"/>
      <c r="F46" s="192"/>
      <c r="G46" s="196"/>
      <c r="H46" s="191"/>
    </row>
    <row r="47" spans="1:8" x14ac:dyDescent="0.2">
      <c r="A47" s="191"/>
      <c r="B47" s="191"/>
      <c r="C47" s="195"/>
      <c r="D47" s="196"/>
      <c r="E47" s="192"/>
      <c r="F47" s="192"/>
      <c r="G47" s="196"/>
      <c r="H47" s="191"/>
    </row>
    <row r="48" spans="1:8" x14ac:dyDescent="0.2">
      <c r="A48" s="191"/>
      <c r="B48" s="191"/>
      <c r="C48" s="195"/>
      <c r="D48" s="196"/>
      <c r="E48" s="192"/>
      <c r="F48" s="192"/>
      <c r="G48" s="196"/>
      <c r="H48" s="191"/>
    </row>
    <row r="49" spans="1:8" x14ac:dyDescent="0.2">
      <c r="A49" s="191"/>
      <c r="B49" s="191"/>
      <c r="C49" s="195"/>
      <c r="D49" s="196"/>
      <c r="E49" s="192"/>
      <c r="F49" s="192"/>
      <c r="G49" s="196"/>
      <c r="H49" s="191"/>
    </row>
    <row r="50" spans="1:8" x14ac:dyDescent="0.2">
      <c r="A50" s="191"/>
      <c r="B50" s="191"/>
      <c r="C50" s="195"/>
      <c r="D50" s="196"/>
      <c r="E50" s="192"/>
      <c r="F50" s="192"/>
      <c r="G50" s="196"/>
      <c r="H50" s="191"/>
    </row>
    <row r="51" spans="1:8" x14ac:dyDescent="0.2">
      <c r="A51" s="191"/>
      <c r="B51" s="191"/>
      <c r="C51" s="195"/>
      <c r="D51" s="196"/>
      <c r="E51" s="192"/>
      <c r="F51" s="192"/>
      <c r="G51" s="196"/>
      <c r="H51" s="191"/>
    </row>
    <row r="52" spans="1:8" x14ac:dyDescent="0.2">
      <c r="A52" s="191"/>
      <c r="B52" s="191"/>
      <c r="C52" s="195"/>
      <c r="D52" s="196"/>
      <c r="E52" s="192"/>
      <c r="F52" s="192"/>
      <c r="G52" s="196"/>
      <c r="H52" s="191"/>
    </row>
    <row r="53" spans="1:8" x14ac:dyDescent="0.2">
      <c r="A53" s="191"/>
      <c r="B53" s="191"/>
      <c r="C53" s="195"/>
      <c r="D53" s="196"/>
      <c r="E53" s="192"/>
      <c r="F53" s="192"/>
      <c r="G53" s="196"/>
      <c r="H53" s="191"/>
    </row>
    <row r="54" spans="1:8" x14ac:dyDescent="0.2">
      <c r="A54" s="191"/>
      <c r="B54" s="191"/>
      <c r="C54" s="195"/>
      <c r="D54" s="196"/>
      <c r="E54" s="192"/>
      <c r="F54" s="192"/>
      <c r="G54" s="196"/>
      <c r="H54" s="191"/>
    </row>
    <row r="55" spans="1:8" x14ac:dyDescent="0.2">
      <c r="A55" s="191"/>
      <c r="B55" s="191"/>
      <c r="C55" s="195"/>
      <c r="D55" s="196"/>
      <c r="E55" s="192"/>
      <c r="F55" s="192"/>
      <c r="G55" s="196"/>
      <c r="H55" s="191"/>
    </row>
    <row r="56" spans="1:8" x14ac:dyDescent="0.2">
      <c r="A56" s="191"/>
      <c r="B56" s="191"/>
      <c r="C56" s="195"/>
      <c r="D56" s="196"/>
      <c r="E56" s="192"/>
      <c r="F56" s="192"/>
      <c r="G56" s="196"/>
      <c r="H56" s="191"/>
    </row>
    <row r="57" spans="1:8" x14ac:dyDescent="0.2">
      <c r="A57" s="191"/>
      <c r="B57" s="191"/>
      <c r="C57" s="195"/>
      <c r="D57" s="196"/>
      <c r="E57" s="192"/>
      <c r="F57" s="192"/>
      <c r="G57" s="196"/>
      <c r="H57" s="191"/>
    </row>
    <row r="58" spans="1:8" x14ac:dyDescent="0.2">
      <c r="A58" s="191"/>
      <c r="B58" s="191"/>
      <c r="C58" s="195"/>
      <c r="D58" s="196"/>
      <c r="E58" s="192"/>
      <c r="F58" s="192"/>
      <c r="G58" s="196"/>
      <c r="H58" s="191"/>
    </row>
    <row r="59" spans="1:8" x14ac:dyDescent="0.2">
      <c r="A59" s="191"/>
      <c r="B59" s="191"/>
      <c r="C59" s="195"/>
      <c r="D59" s="196"/>
      <c r="E59" s="192"/>
      <c r="F59" s="192"/>
      <c r="G59" s="196"/>
      <c r="H59" s="191"/>
    </row>
    <row r="60" spans="1:8" x14ac:dyDescent="0.2">
      <c r="A60" s="191"/>
      <c r="B60" s="191"/>
      <c r="C60" s="195"/>
      <c r="D60" s="196"/>
      <c r="E60" s="192"/>
      <c r="F60" s="192"/>
      <c r="G60" s="196"/>
      <c r="H60" s="191"/>
    </row>
    <row r="61" spans="1:8" x14ac:dyDescent="0.2">
      <c r="A61" s="191"/>
      <c r="B61" s="191"/>
      <c r="C61" s="195"/>
      <c r="D61" s="196"/>
      <c r="E61" s="192"/>
      <c r="F61" s="192"/>
      <c r="G61" s="196"/>
      <c r="H61" s="191"/>
    </row>
    <row r="62" spans="1:8" x14ac:dyDescent="0.2">
      <c r="A62" s="191"/>
      <c r="B62" s="191"/>
      <c r="C62" s="195"/>
      <c r="D62" s="196"/>
      <c r="E62" s="192"/>
      <c r="F62" s="192"/>
      <c r="G62" s="196"/>
      <c r="H62" s="191"/>
    </row>
    <row r="63" spans="1:8" x14ac:dyDescent="0.2">
      <c r="A63" s="191"/>
      <c r="B63" s="191"/>
      <c r="C63" s="195"/>
      <c r="D63" s="196"/>
      <c r="E63" s="192"/>
      <c r="F63" s="192"/>
      <c r="G63" s="196"/>
      <c r="H63" s="191"/>
    </row>
    <row r="64" spans="1:8" x14ac:dyDescent="0.2">
      <c r="A64" s="191"/>
      <c r="B64" s="191"/>
      <c r="C64" s="195"/>
      <c r="D64" s="196"/>
      <c r="E64" s="192"/>
      <c r="F64" s="192"/>
      <c r="G64" s="196"/>
      <c r="H64" s="191"/>
    </row>
    <row r="65" spans="1:8" x14ac:dyDescent="0.2">
      <c r="A65" s="191"/>
      <c r="B65" s="191"/>
      <c r="C65" s="195"/>
      <c r="D65" s="196"/>
      <c r="E65" s="192"/>
      <c r="F65" s="192"/>
      <c r="G65" s="196"/>
      <c r="H65" s="191"/>
    </row>
    <row r="66" spans="1:8" x14ac:dyDescent="0.2">
      <c r="A66" s="191"/>
      <c r="B66" s="191"/>
      <c r="C66" s="195"/>
      <c r="D66" s="196"/>
      <c r="E66" s="192"/>
      <c r="F66" s="192"/>
      <c r="G66" s="196"/>
      <c r="H66" s="191"/>
    </row>
    <row r="67" spans="1:8" x14ac:dyDescent="0.2">
      <c r="A67" s="191"/>
      <c r="B67" s="191"/>
      <c r="C67" s="195"/>
      <c r="D67" s="196"/>
      <c r="E67" s="192"/>
      <c r="F67" s="192"/>
      <c r="G67" s="196"/>
      <c r="H67" s="191"/>
    </row>
    <row r="68" spans="1:8" x14ac:dyDescent="0.2">
      <c r="A68" s="191"/>
      <c r="B68" s="191"/>
      <c r="C68" s="195"/>
      <c r="D68" s="196"/>
      <c r="E68" s="192"/>
      <c r="F68" s="192"/>
      <c r="G68" s="196"/>
      <c r="H68" s="191"/>
    </row>
    <row r="69" spans="1:8" x14ac:dyDescent="0.2">
      <c r="A69" s="191"/>
      <c r="B69" s="191"/>
      <c r="C69" s="195"/>
      <c r="D69" s="196"/>
      <c r="E69" s="192"/>
      <c r="F69" s="192"/>
      <c r="G69" s="196"/>
      <c r="H69" s="191"/>
    </row>
    <row r="70" spans="1:8" x14ac:dyDescent="0.2">
      <c r="A70" s="191"/>
      <c r="B70" s="191"/>
      <c r="C70" s="195"/>
      <c r="D70" s="196"/>
      <c r="E70" s="192"/>
      <c r="F70" s="192"/>
      <c r="G70" s="196"/>
      <c r="H70" s="191"/>
    </row>
    <row r="71" spans="1:8" x14ac:dyDescent="0.2">
      <c r="A71" s="191"/>
      <c r="B71" s="191"/>
      <c r="C71" s="195"/>
      <c r="D71" s="196"/>
      <c r="E71" s="192"/>
      <c r="F71" s="192"/>
      <c r="G71" s="196"/>
      <c r="H71" s="191"/>
    </row>
    <row r="72" spans="1:8" x14ac:dyDescent="0.2">
      <c r="A72" s="191"/>
      <c r="B72" s="191"/>
      <c r="C72" s="195"/>
      <c r="D72" s="196"/>
      <c r="E72" s="192"/>
      <c r="F72" s="192"/>
      <c r="G72" s="196"/>
      <c r="H72" s="191"/>
    </row>
    <row r="73" spans="1:8" x14ac:dyDescent="0.2">
      <c r="A73" s="191"/>
      <c r="B73" s="191"/>
      <c r="C73" s="195"/>
      <c r="D73" s="196"/>
      <c r="E73" s="192"/>
      <c r="F73" s="192"/>
      <c r="G73" s="196"/>
      <c r="H73" s="191"/>
    </row>
    <row r="74" spans="1:8" x14ac:dyDescent="0.2">
      <c r="A74" s="191"/>
      <c r="B74" s="191"/>
      <c r="C74" s="195"/>
      <c r="D74" s="196"/>
      <c r="E74" s="192"/>
      <c r="F74" s="192"/>
      <c r="G74" s="196"/>
      <c r="H74" s="191"/>
    </row>
    <row r="75" spans="1:8" x14ac:dyDescent="0.2">
      <c r="A75" s="191"/>
      <c r="B75" s="191"/>
      <c r="C75" s="195"/>
      <c r="D75" s="196"/>
      <c r="E75" s="192"/>
      <c r="F75" s="192"/>
      <c r="G75" s="196"/>
      <c r="H75" s="191"/>
    </row>
    <row r="76" spans="1:8" x14ac:dyDescent="0.2">
      <c r="A76" s="191"/>
      <c r="B76" s="191"/>
      <c r="C76" s="195"/>
      <c r="D76" s="196"/>
      <c r="E76" s="192"/>
      <c r="F76" s="192"/>
      <c r="G76" s="196"/>
      <c r="H76" s="191"/>
    </row>
    <row r="77" spans="1:8" x14ac:dyDescent="0.2">
      <c r="A77" s="191"/>
      <c r="B77" s="191"/>
      <c r="C77" s="195"/>
      <c r="D77" s="196"/>
      <c r="E77" s="192"/>
      <c r="F77" s="192"/>
      <c r="G77" s="196"/>
      <c r="H77" s="191"/>
    </row>
    <row r="78" spans="1:8" x14ac:dyDescent="0.2">
      <c r="A78" s="191"/>
      <c r="B78" s="191"/>
      <c r="C78" s="195"/>
      <c r="D78" s="196"/>
      <c r="E78" s="192"/>
      <c r="F78" s="192"/>
      <c r="G78" s="196"/>
      <c r="H78" s="191"/>
    </row>
    <row r="79" spans="1:8" x14ac:dyDescent="0.2">
      <c r="A79" s="191"/>
      <c r="B79" s="191"/>
      <c r="C79" s="195"/>
      <c r="D79" s="196"/>
      <c r="E79" s="192"/>
      <c r="F79" s="192"/>
      <c r="G79" s="196"/>
      <c r="H79" s="191"/>
    </row>
    <row r="80" spans="1:8" x14ac:dyDescent="0.2">
      <c r="A80" s="191"/>
      <c r="B80" s="191"/>
      <c r="C80" s="195"/>
      <c r="D80" s="196"/>
      <c r="E80" s="192"/>
      <c r="F80" s="192"/>
      <c r="G80" s="196"/>
      <c r="H80" s="191"/>
    </row>
    <row r="81" spans="1:8" x14ac:dyDescent="0.2">
      <c r="A81" s="191"/>
      <c r="B81" s="191"/>
      <c r="C81" s="195"/>
      <c r="D81" s="196"/>
      <c r="E81" s="192"/>
      <c r="F81" s="192"/>
      <c r="G81" s="196"/>
      <c r="H81" s="191"/>
    </row>
    <row r="82" spans="1:8" x14ac:dyDescent="0.2">
      <c r="A82" s="191"/>
      <c r="B82" s="191"/>
      <c r="C82" s="195"/>
      <c r="D82" s="196"/>
      <c r="E82" s="192"/>
      <c r="F82" s="192"/>
      <c r="G82" s="196"/>
      <c r="H82" s="191"/>
    </row>
    <row r="83" spans="1:8" x14ac:dyDescent="0.2">
      <c r="A83" s="191"/>
      <c r="B83" s="191"/>
      <c r="C83" s="195"/>
      <c r="D83" s="196"/>
      <c r="E83" s="192"/>
      <c r="F83" s="192"/>
      <c r="G83" s="196"/>
      <c r="H83" s="191"/>
    </row>
    <row r="84" spans="1:8" x14ac:dyDescent="0.2">
      <c r="A84" s="191"/>
      <c r="B84" s="191"/>
      <c r="C84" s="195"/>
      <c r="D84" s="196"/>
      <c r="E84" s="192"/>
      <c r="F84" s="192"/>
      <c r="G84" s="196"/>
      <c r="H84" s="191"/>
    </row>
    <row r="85" spans="1:8" x14ac:dyDescent="0.2">
      <c r="A85" s="191"/>
      <c r="B85" s="191"/>
      <c r="C85" s="195"/>
      <c r="D85" s="196"/>
      <c r="E85" s="192"/>
      <c r="F85" s="192"/>
      <c r="G85" s="196"/>
      <c r="H85" s="191"/>
    </row>
    <row r="86" spans="1:8" x14ac:dyDescent="0.2">
      <c r="A86" s="191"/>
      <c r="B86" s="191"/>
      <c r="C86" s="195"/>
      <c r="D86" s="196"/>
      <c r="E86" s="192"/>
      <c r="F86" s="192"/>
      <c r="G86" s="196"/>
      <c r="H86" s="191"/>
    </row>
    <row r="87" spans="1:8" x14ac:dyDescent="0.2">
      <c r="A87" s="191"/>
      <c r="B87" s="191"/>
      <c r="C87" s="195"/>
      <c r="D87" s="196"/>
      <c r="E87" s="192"/>
      <c r="F87" s="192"/>
      <c r="G87" s="196"/>
      <c r="H87" s="191"/>
    </row>
    <row r="88" spans="1:8" x14ac:dyDescent="0.2">
      <c r="A88" s="191"/>
      <c r="B88" s="191"/>
      <c r="C88" s="195"/>
      <c r="D88" s="196"/>
      <c r="E88" s="192"/>
      <c r="F88" s="192"/>
      <c r="G88" s="196"/>
      <c r="H88" s="191"/>
    </row>
    <row r="89" spans="1:8" x14ac:dyDescent="0.2">
      <c r="A89" s="191"/>
      <c r="B89" s="191"/>
      <c r="C89" s="195"/>
      <c r="D89" s="196"/>
      <c r="E89" s="192"/>
      <c r="F89" s="192"/>
      <c r="G89" s="196"/>
      <c r="H89" s="191"/>
    </row>
    <row r="90" spans="1:8" x14ac:dyDescent="0.2">
      <c r="A90" s="191"/>
      <c r="B90" s="191"/>
      <c r="C90" s="195"/>
      <c r="D90" s="196"/>
      <c r="E90" s="192"/>
      <c r="F90" s="192"/>
      <c r="G90" s="196"/>
      <c r="H90" s="191"/>
    </row>
    <row r="91" spans="1:8" x14ac:dyDescent="0.2">
      <c r="A91" s="191"/>
      <c r="B91" s="191"/>
      <c r="C91" s="195"/>
      <c r="D91" s="196"/>
      <c r="E91" s="192"/>
      <c r="F91" s="192"/>
      <c r="G91" s="196"/>
      <c r="H91" s="191"/>
    </row>
    <row r="92" spans="1:8" x14ac:dyDescent="0.2">
      <c r="A92" s="191"/>
      <c r="B92" s="191"/>
      <c r="C92" s="195"/>
      <c r="D92" s="196"/>
      <c r="E92" s="192"/>
      <c r="F92" s="192"/>
      <c r="G92" s="196"/>
      <c r="H92" s="191"/>
    </row>
    <row r="93" spans="1:8" x14ac:dyDescent="0.2">
      <c r="A93" s="191"/>
      <c r="B93" s="191"/>
      <c r="C93" s="195"/>
      <c r="D93" s="196"/>
      <c r="E93" s="192"/>
      <c r="F93" s="192"/>
      <c r="G93" s="196"/>
      <c r="H93" s="191"/>
    </row>
    <row r="94" spans="1:8" x14ac:dyDescent="0.2">
      <c r="A94" s="191"/>
      <c r="B94" s="191"/>
      <c r="C94" s="195"/>
      <c r="D94" s="196"/>
      <c r="E94" s="192"/>
      <c r="F94" s="192"/>
      <c r="G94" s="196"/>
      <c r="H94" s="191"/>
    </row>
    <row r="95" spans="1:8" x14ac:dyDescent="0.2">
      <c r="A95" s="191"/>
      <c r="B95" s="191"/>
      <c r="C95" s="195"/>
      <c r="D95" s="196"/>
      <c r="E95" s="192"/>
      <c r="F95" s="192"/>
      <c r="G95" s="196"/>
      <c r="H95" s="191"/>
    </row>
    <row r="96" spans="1:8" x14ac:dyDescent="0.2">
      <c r="A96" s="191"/>
      <c r="B96" s="191"/>
      <c r="C96" s="195"/>
      <c r="D96" s="196"/>
      <c r="E96" s="192"/>
      <c r="F96" s="192"/>
      <c r="G96" s="196"/>
      <c r="H96" s="191"/>
    </row>
    <row r="97" spans="1:8" x14ac:dyDescent="0.2">
      <c r="A97" s="191"/>
      <c r="B97" s="191"/>
      <c r="C97" s="195"/>
      <c r="D97" s="196"/>
      <c r="E97" s="192"/>
      <c r="F97" s="192"/>
      <c r="G97" s="196"/>
      <c r="H97" s="191"/>
    </row>
    <row r="98" spans="1:8" x14ac:dyDescent="0.2">
      <c r="A98" s="191"/>
      <c r="B98" s="191"/>
      <c r="C98" s="195"/>
      <c r="D98" s="196"/>
      <c r="E98" s="192"/>
      <c r="F98" s="192"/>
      <c r="G98" s="196"/>
      <c r="H98" s="191"/>
    </row>
    <row r="99" spans="1:8" x14ac:dyDescent="0.2">
      <c r="A99" s="191"/>
      <c r="B99" s="191"/>
      <c r="C99" s="195"/>
      <c r="D99" s="196"/>
      <c r="E99" s="192"/>
      <c r="F99" s="192"/>
      <c r="G99" s="196"/>
      <c r="H99" s="191"/>
    </row>
    <row r="100" spans="1:8" x14ac:dyDescent="0.2">
      <c r="A100" s="191"/>
      <c r="B100" s="191"/>
      <c r="C100" s="195"/>
      <c r="D100" s="196"/>
      <c r="E100" s="192"/>
      <c r="F100" s="192"/>
      <c r="G100" s="196"/>
      <c r="H100" s="191"/>
    </row>
    <row r="101" spans="1:8" x14ac:dyDescent="0.2">
      <c r="A101" s="191"/>
      <c r="B101" s="191"/>
      <c r="C101" s="195"/>
      <c r="D101" s="196"/>
      <c r="E101" s="192"/>
      <c r="F101" s="192"/>
      <c r="G101" s="196"/>
      <c r="H101" s="191"/>
    </row>
    <row r="102" spans="1:8" x14ac:dyDescent="0.2">
      <c r="A102" s="191"/>
      <c r="B102" s="191"/>
      <c r="C102" s="195"/>
      <c r="D102" s="196"/>
      <c r="E102" s="192"/>
      <c r="F102" s="192"/>
      <c r="G102" s="196"/>
      <c r="H102" s="191"/>
    </row>
    <row r="103" spans="1:8" x14ac:dyDescent="0.2">
      <c r="A103" s="191"/>
      <c r="B103" s="191"/>
      <c r="C103" s="195"/>
      <c r="D103" s="196"/>
      <c r="E103" s="192"/>
      <c r="F103" s="192"/>
      <c r="G103" s="196"/>
      <c r="H103" s="191"/>
    </row>
    <row r="104" spans="1:8" x14ac:dyDescent="0.2">
      <c r="A104" s="191"/>
      <c r="B104" s="191"/>
      <c r="C104" s="195"/>
      <c r="D104" s="196"/>
      <c r="E104" s="192"/>
      <c r="F104" s="192"/>
      <c r="G104" s="196"/>
      <c r="H104" s="191"/>
    </row>
    <row r="105" spans="1:8" x14ac:dyDescent="0.2">
      <c r="A105" s="191"/>
      <c r="B105" s="191"/>
      <c r="C105" s="195"/>
      <c r="D105" s="196"/>
      <c r="E105" s="192"/>
      <c r="F105" s="192"/>
      <c r="G105" s="196"/>
      <c r="H105" s="191"/>
    </row>
    <row r="106" spans="1:8" x14ac:dyDescent="0.2">
      <c r="A106" s="191"/>
      <c r="B106" s="191"/>
      <c r="C106" s="195"/>
      <c r="D106" s="196"/>
      <c r="E106" s="192"/>
      <c r="F106" s="192"/>
      <c r="G106" s="196"/>
      <c r="H106" s="191"/>
    </row>
    <row r="107" spans="1:8" x14ac:dyDescent="0.2">
      <c r="A107" s="191"/>
      <c r="B107" s="191"/>
      <c r="C107" s="195"/>
      <c r="D107" s="196"/>
      <c r="E107" s="192"/>
      <c r="F107" s="192"/>
      <c r="G107" s="196"/>
      <c r="H107" s="191"/>
    </row>
    <row r="108" spans="1:8" x14ac:dyDescent="0.2">
      <c r="A108" s="191"/>
      <c r="B108" s="191"/>
      <c r="C108" s="195"/>
      <c r="D108" s="196"/>
      <c r="E108" s="192"/>
      <c r="F108" s="192"/>
      <c r="G108" s="196"/>
      <c r="H108" s="191"/>
    </row>
    <row r="109" spans="1:8" x14ac:dyDescent="0.2">
      <c r="A109" s="191"/>
      <c r="B109" s="191"/>
      <c r="C109" s="195"/>
      <c r="D109" s="196"/>
      <c r="E109" s="192"/>
      <c r="F109" s="192"/>
      <c r="G109" s="196"/>
      <c r="H109" s="191"/>
    </row>
    <row r="110" spans="1:8" x14ac:dyDescent="0.2">
      <c r="A110" s="191"/>
      <c r="B110" s="191"/>
      <c r="C110" s="195"/>
      <c r="D110" s="196"/>
      <c r="E110" s="192"/>
      <c r="F110" s="192"/>
      <c r="G110" s="196"/>
      <c r="H110" s="191"/>
    </row>
    <row r="111" spans="1:8" x14ac:dyDescent="0.2">
      <c r="A111" s="191"/>
      <c r="B111" s="191"/>
      <c r="C111" s="195"/>
      <c r="D111" s="196"/>
      <c r="E111" s="192"/>
      <c r="F111" s="192"/>
      <c r="G111" s="196"/>
      <c r="H111" s="191"/>
    </row>
    <row r="112" spans="1:8" x14ac:dyDescent="0.2">
      <c r="A112" s="191"/>
      <c r="B112" s="191"/>
      <c r="C112" s="195"/>
      <c r="D112" s="196"/>
      <c r="E112" s="192"/>
      <c r="F112" s="192"/>
      <c r="G112" s="196"/>
      <c r="H112" s="191"/>
    </row>
    <row r="113" spans="1:8" x14ac:dyDescent="0.2">
      <c r="A113" s="191"/>
      <c r="B113" s="191"/>
      <c r="C113" s="195"/>
      <c r="D113" s="196"/>
      <c r="E113" s="192"/>
      <c r="F113" s="192"/>
      <c r="G113" s="196"/>
      <c r="H113" s="191"/>
    </row>
    <row r="114" spans="1:8" x14ac:dyDescent="0.2">
      <c r="A114" s="191"/>
      <c r="B114" s="191"/>
      <c r="C114" s="195"/>
      <c r="D114" s="196"/>
      <c r="E114" s="192"/>
      <c r="F114" s="192"/>
      <c r="G114" s="196"/>
      <c r="H114" s="191"/>
    </row>
    <row r="115" spans="1:8" x14ac:dyDescent="0.2">
      <c r="A115" s="191"/>
      <c r="B115" s="191"/>
      <c r="C115" s="195"/>
      <c r="D115" s="196"/>
      <c r="E115" s="192"/>
      <c r="F115" s="192"/>
      <c r="G115" s="196"/>
      <c r="H115" s="191"/>
    </row>
    <row r="116" spans="1:8" x14ac:dyDescent="0.2">
      <c r="A116" s="191"/>
      <c r="B116" s="191"/>
      <c r="C116" s="195"/>
      <c r="D116" s="196"/>
      <c r="E116" s="192"/>
      <c r="F116" s="192"/>
      <c r="G116" s="196"/>
      <c r="H116" s="191"/>
    </row>
    <row r="117" spans="1:8" x14ac:dyDescent="0.2">
      <c r="A117" s="191"/>
      <c r="B117" s="191"/>
      <c r="C117" s="195"/>
      <c r="D117" s="196"/>
      <c r="E117" s="192"/>
      <c r="F117" s="192"/>
      <c r="G117" s="196"/>
      <c r="H117" s="191"/>
    </row>
    <row r="118" spans="1:8" x14ac:dyDescent="0.2">
      <c r="A118" s="191"/>
      <c r="B118" s="191"/>
      <c r="C118" s="195"/>
      <c r="D118" s="196"/>
      <c r="E118" s="192"/>
      <c r="F118" s="192"/>
      <c r="G118" s="196"/>
      <c r="H118" s="191"/>
    </row>
    <row r="119" spans="1:8" x14ac:dyDescent="0.2">
      <c r="A119" s="191"/>
      <c r="B119" s="191"/>
      <c r="C119" s="195"/>
      <c r="D119" s="196"/>
      <c r="E119" s="192"/>
      <c r="F119" s="192"/>
      <c r="G119" s="196"/>
      <c r="H119" s="191"/>
    </row>
    <row r="120" spans="1:8" x14ac:dyDescent="0.2">
      <c r="A120" s="191"/>
      <c r="B120" s="191"/>
      <c r="C120" s="195"/>
      <c r="D120" s="196"/>
      <c r="E120" s="192"/>
      <c r="F120" s="192"/>
      <c r="G120" s="196"/>
      <c r="H120" s="191"/>
    </row>
    <row r="121" spans="1:8" x14ac:dyDescent="0.2">
      <c r="A121" s="191"/>
      <c r="B121" s="191"/>
      <c r="C121" s="195"/>
      <c r="D121" s="196"/>
      <c r="E121" s="192"/>
      <c r="F121" s="192"/>
      <c r="G121" s="196"/>
      <c r="H121" s="191"/>
    </row>
    <row r="122" spans="1:8" x14ac:dyDescent="0.2">
      <c r="A122" s="191"/>
      <c r="B122" s="191"/>
      <c r="C122" s="195"/>
      <c r="D122" s="196"/>
      <c r="E122" s="192"/>
      <c r="F122" s="192"/>
      <c r="G122" s="196"/>
      <c r="H122" s="191"/>
    </row>
    <row r="123" spans="1:8" x14ac:dyDescent="0.2">
      <c r="A123" s="191"/>
      <c r="B123" s="191"/>
      <c r="C123" s="195"/>
      <c r="D123" s="196"/>
      <c r="E123" s="192"/>
      <c r="F123" s="192"/>
      <c r="G123" s="196"/>
      <c r="H123" s="191"/>
    </row>
    <row r="124" spans="1:8" x14ac:dyDescent="0.2">
      <c r="A124" s="191"/>
      <c r="B124" s="191"/>
      <c r="C124" s="195"/>
      <c r="D124" s="196"/>
      <c r="E124" s="192"/>
      <c r="F124" s="192"/>
      <c r="G124" s="196"/>
      <c r="H124" s="191"/>
    </row>
    <row r="125" spans="1:8" x14ac:dyDescent="0.2">
      <c r="A125" s="191"/>
      <c r="B125" s="191"/>
      <c r="C125" s="195"/>
      <c r="D125" s="196"/>
      <c r="E125" s="192"/>
      <c r="F125" s="192"/>
      <c r="G125" s="196"/>
      <c r="H125" s="191"/>
    </row>
    <row r="126" spans="1:8" x14ac:dyDescent="0.2">
      <c r="A126" s="191"/>
      <c r="B126" s="191"/>
      <c r="C126" s="195"/>
      <c r="D126" s="196"/>
      <c r="E126" s="192"/>
      <c r="F126" s="192"/>
      <c r="G126" s="196"/>
      <c r="H126" s="191"/>
    </row>
    <row r="127" spans="1:8" x14ac:dyDescent="0.2">
      <c r="A127" s="191"/>
      <c r="B127" s="191"/>
      <c r="C127" s="195"/>
      <c r="D127" s="196"/>
      <c r="E127" s="192"/>
      <c r="F127" s="192"/>
      <c r="G127" s="196"/>
      <c r="H127" s="191"/>
    </row>
    <row r="128" spans="1:8" x14ac:dyDescent="0.2">
      <c r="A128" s="191"/>
      <c r="B128" s="191"/>
      <c r="C128" s="195"/>
      <c r="D128" s="196"/>
      <c r="E128" s="192"/>
      <c r="F128" s="192"/>
      <c r="G128" s="196"/>
      <c r="H128" s="191"/>
    </row>
    <row r="129" spans="1:8" x14ac:dyDescent="0.2">
      <c r="A129" s="191"/>
      <c r="B129" s="191"/>
      <c r="C129" s="195"/>
      <c r="D129" s="196"/>
      <c r="E129" s="192"/>
      <c r="F129" s="192"/>
      <c r="G129" s="196"/>
      <c r="H129" s="191"/>
    </row>
    <row r="130" spans="1:8" x14ac:dyDescent="0.2">
      <c r="A130" s="191"/>
      <c r="B130" s="191"/>
      <c r="C130" s="195"/>
      <c r="D130" s="196"/>
      <c r="E130" s="192"/>
      <c r="F130" s="192"/>
      <c r="G130" s="196"/>
      <c r="H130" s="191"/>
    </row>
    <row r="131" spans="1:8" x14ac:dyDescent="0.2">
      <c r="A131" s="191"/>
      <c r="B131" s="191"/>
      <c r="C131" s="195"/>
      <c r="D131" s="196"/>
      <c r="E131" s="192"/>
      <c r="F131" s="192"/>
      <c r="G131" s="196"/>
      <c r="H131" s="191"/>
    </row>
    <row r="132" spans="1:8" x14ac:dyDescent="0.2">
      <c r="A132" s="191"/>
      <c r="B132" s="191"/>
      <c r="C132" s="195"/>
      <c r="D132" s="196"/>
      <c r="E132" s="192"/>
      <c r="F132" s="192"/>
      <c r="G132" s="196"/>
      <c r="H132" s="191"/>
    </row>
    <row r="133" spans="1:8" x14ac:dyDescent="0.2">
      <c r="A133" s="191"/>
      <c r="B133" s="191"/>
      <c r="C133" s="195"/>
      <c r="D133" s="196"/>
      <c r="E133" s="192"/>
      <c r="F133" s="192"/>
      <c r="G133" s="196"/>
      <c r="H133" s="191"/>
    </row>
    <row r="134" spans="1:8" x14ac:dyDescent="0.2">
      <c r="A134" s="191"/>
      <c r="B134" s="191"/>
      <c r="C134" s="195"/>
      <c r="D134" s="196"/>
      <c r="E134" s="192"/>
      <c r="F134" s="192"/>
      <c r="G134" s="196"/>
      <c r="H134" s="191"/>
    </row>
    <row r="135" spans="1:8" x14ac:dyDescent="0.2">
      <c r="A135" s="191"/>
      <c r="B135" s="191"/>
      <c r="C135" s="195"/>
      <c r="D135" s="196"/>
      <c r="E135" s="192"/>
      <c r="F135" s="192"/>
      <c r="G135" s="196"/>
      <c r="H135" s="191"/>
    </row>
    <row r="136" spans="1:8" x14ac:dyDescent="0.2">
      <c r="A136" s="191"/>
      <c r="B136" s="191"/>
      <c r="C136" s="195"/>
      <c r="D136" s="196"/>
      <c r="E136" s="192"/>
      <c r="F136" s="192"/>
      <c r="G136" s="196"/>
      <c r="H136" s="191"/>
    </row>
    <row r="137" spans="1:8" x14ac:dyDescent="0.2">
      <c r="A137" s="191"/>
      <c r="B137" s="191"/>
      <c r="C137" s="195"/>
      <c r="D137" s="196"/>
      <c r="E137" s="192"/>
      <c r="F137" s="192"/>
      <c r="G137" s="196"/>
      <c r="H137" s="191"/>
    </row>
    <row r="138" spans="1:8" x14ac:dyDescent="0.2">
      <c r="A138" s="191"/>
      <c r="B138" s="191"/>
      <c r="C138" s="195"/>
      <c r="D138" s="196"/>
      <c r="E138" s="192"/>
      <c r="F138" s="192"/>
      <c r="G138" s="196"/>
      <c r="H138" s="191"/>
    </row>
    <row r="139" spans="1:8" x14ac:dyDescent="0.2">
      <c r="A139" s="191"/>
      <c r="B139" s="191"/>
      <c r="C139" s="195"/>
      <c r="D139" s="196"/>
      <c r="E139" s="192"/>
      <c r="F139" s="192"/>
      <c r="G139" s="196"/>
      <c r="H139" s="191"/>
    </row>
    <row r="140" spans="1:8" x14ac:dyDescent="0.2">
      <c r="A140" s="191"/>
      <c r="B140" s="191"/>
      <c r="C140" s="195"/>
      <c r="D140" s="196"/>
      <c r="E140" s="192"/>
      <c r="F140" s="192"/>
      <c r="G140" s="196"/>
      <c r="H140" s="191"/>
    </row>
    <row r="141" spans="1:8" x14ac:dyDescent="0.2">
      <c r="A141" s="191"/>
      <c r="B141" s="191"/>
      <c r="C141" s="195"/>
      <c r="D141" s="196"/>
      <c r="E141" s="192"/>
      <c r="F141" s="192"/>
      <c r="G141" s="196"/>
      <c r="H141" s="191"/>
    </row>
    <row r="142" spans="1:8" x14ac:dyDescent="0.2">
      <c r="A142" s="191"/>
      <c r="B142" s="191"/>
      <c r="C142" s="195"/>
      <c r="D142" s="196"/>
      <c r="E142" s="192"/>
      <c r="F142" s="192"/>
      <c r="G142" s="196"/>
      <c r="H142" s="191"/>
    </row>
    <row r="143" spans="1:8" x14ac:dyDescent="0.2">
      <c r="A143" s="191"/>
      <c r="B143" s="191"/>
      <c r="C143" s="195"/>
      <c r="D143" s="196"/>
      <c r="E143" s="192"/>
      <c r="F143" s="192"/>
      <c r="G143" s="196"/>
      <c r="H143" s="191"/>
    </row>
    <row r="144" spans="1:8" x14ac:dyDescent="0.2">
      <c r="A144" s="191"/>
      <c r="B144" s="191"/>
      <c r="C144" s="195"/>
      <c r="D144" s="196"/>
      <c r="E144" s="192"/>
      <c r="F144" s="192"/>
      <c r="G144" s="196"/>
      <c r="H144" s="191"/>
    </row>
    <row r="145" spans="1:8" x14ac:dyDescent="0.2">
      <c r="A145" s="191"/>
      <c r="B145" s="191"/>
      <c r="C145" s="195"/>
      <c r="D145" s="196"/>
      <c r="E145" s="192"/>
      <c r="F145" s="192"/>
      <c r="G145" s="196"/>
      <c r="H145" s="191"/>
    </row>
    <row r="146" spans="1:8" x14ac:dyDescent="0.2">
      <c r="A146" s="191"/>
      <c r="B146" s="191"/>
      <c r="C146" s="195"/>
      <c r="D146" s="196"/>
      <c r="E146" s="192"/>
      <c r="F146" s="192"/>
      <c r="G146" s="196"/>
      <c r="H146" s="191"/>
    </row>
    <row r="147" spans="1:8" x14ac:dyDescent="0.2">
      <c r="A147" s="191"/>
      <c r="B147" s="191"/>
      <c r="C147" s="195"/>
      <c r="D147" s="196"/>
      <c r="E147" s="192"/>
      <c r="F147" s="192"/>
      <c r="G147" s="196"/>
      <c r="H147" s="191"/>
    </row>
    <row r="148" spans="1:8" x14ac:dyDescent="0.2">
      <c r="A148" s="191"/>
      <c r="B148" s="191"/>
      <c r="C148" s="195"/>
      <c r="D148" s="196"/>
      <c r="E148" s="192"/>
      <c r="F148" s="192"/>
      <c r="G148" s="196"/>
      <c r="H148" s="191"/>
    </row>
    <row r="149" spans="1:8" x14ac:dyDescent="0.2">
      <c r="A149" s="191"/>
      <c r="B149" s="191"/>
      <c r="C149" s="195"/>
      <c r="D149" s="196"/>
      <c r="E149" s="192"/>
      <c r="F149" s="192"/>
      <c r="G149" s="196"/>
      <c r="H149" s="191"/>
    </row>
    <row r="150" spans="1:8" x14ac:dyDescent="0.2">
      <c r="A150" s="191"/>
      <c r="B150" s="191"/>
      <c r="C150" s="195"/>
      <c r="D150" s="196"/>
      <c r="E150" s="192"/>
      <c r="F150" s="192"/>
      <c r="G150" s="196"/>
      <c r="H150" s="191"/>
    </row>
    <row r="151" spans="1:8" x14ac:dyDescent="0.2">
      <c r="A151" s="191"/>
      <c r="B151" s="191"/>
      <c r="C151" s="195"/>
      <c r="D151" s="196"/>
      <c r="E151" s="192"/>
      <c r="F151" s="192"/>
      <c r="G151" s="196"/>
      <c r="H151" s="191"/>
    </row>
    <row r="152" spans="1:8" x14ac:dyDescent="0.2">
      <c r="A152" s="191"/>
      <c r="B152" s="191"/>
      <c r="C152" s="195"/>
      <c r="D152" s="196"/>
      <c r="E152" s="192"/>
      <c r="F152" s="192"/>
      <c r="G152" s="196"/>
      <c r="H152" s="191"/>
    </row>
    <row r="153" spans="1:8" x14ac:dyDescent="0.2">
      <c r="A153" s="191"/>
      <c r="B153" s="191"/>
      <c r="C153" s="195"/>
      <c r="D153" s="196"/>
      <c r="E153" s="192"/>
      <c r="F153" s="192"/>
      <c r="G153" s="196"/>
      <c r="H153" s="191"/>
    </row>
    <row r="154" spans="1:8" x14ac:dyDescent="0.2">
      <c r="A154" s="191"/>
      <c r="B154" s="191"/>
      <c r="C154" s="195"/>
      <c r="D154" s="196"/>
      <c r="E154" s="192"/>
      <c r="F154" s="192"/>
      <c r="G154" s="196"/>
      <c r="H154" s="191"/>
    </row>
    <row r="155" spans="1:8" x14ac:dyDescent="0.2">
      <c r="A155" s="191"/>
      <c r="B155" s="191"/>
      <c r="C155" s="195"/>
      <c r="D155" s="196"/>
      <c r="E155" s="192"/>
      <c r="F155" s="192"/>
      <c r="G155" s="196"/>
      <c r="H155" s="191"/>
    </row>
    <row r="156" spans="1:8" x14ac:dyDescent="0.2">
      <c r="A156" s="191"/>
      <c r="B156" s="191"/>
      <c r="C156" s="195"/>
      <c r="D156" s="196"/>
      <c r="E156" s="192"/>
      <c r="F156" s="192"/>
      <c r="G156" s="196"/>
      <c r="H156" s="191"/>
    </row>
    <row r="157" spans="1:8" x14ac:dyDescent="0.2">
      <c r="A157" s="191"/>
      <c r="B157" s="191"/>
      <c r="C157" s="195"/>
      <c r="D157" s="196"/>
      <c r="E157" s="192"/>
      <c r="F157" s="192"/>
      <c r="G157" s="196"/>
      <c r="H157" s="191"/>
    </row>
    <row r="158" spans="1:8" x14ac:dyDescent="0.2">
      <c r="A158" s="191"/>
      <c r="B158" s="191"/>
      <c r="C158" s="195"/>
      <c r="D158" s="196"/>
      <c r="E158" s="192"/>
      <c r="F158" s="192"/>
      <c r="G158" s="196"/>
      <c r="H158" s="191"/>
    </row>
    <row r="159" spans="1:8" x14ac:dyDescent="0.2">
      <c r="A159" s="191"/>
      <c r="B159" s="191"/>
      <c r="C159" s="195"/>
      <c r="D159" s="196"/>
      <c r="E159" s="192"/>
      <c r="F159" s="192"/>
      <c r="G159" s="196"/>
      <c r="H159" s="191"/>
    </row>
    <row r="160" spans="1:8" x14ac:dyDescent="0.2">
      <c r="A160" s="191"/>
      <c r="B160" s="191"/>
      <c r="C160" s="195"/>
      <c r="D160" s="196"/>
      <c r="E160" s="192"/>
      <c r="F160" s="192"/>
      <c r="G160" s="196"/>
      <c r="H160" s="191"/>
    </row>
    <row r="161" spans="1:8" x14ac:dyDescent="0.2">
      <c r="A161" s="191"/>
      <c r="B161" s="191"/>
      <c r="C161" s="195"/>
      <c r="D161" s="196"/>
      <c r="E161" s="192"/>
      <c r="F161" s="192"/>
      <c r="G161" s="196"/>
      <c r="H161" s="191"/>
    </row>
    <row r="162" spans="1:8" x14ac:dyDescent="0.2">
      <c r="A162" s="191"/>
      <c r="B162" s="191"/>
      <c r="C162" s="195"/>
      <c r="D162" s="196"/>
      <c r="E162" s="192"/>
      <c r="F162" s="192"/>
      <c r="G162" s="196"/>
      <c r="H162" s="191"/>
    </row>
    <row r="163" spans="1:8" x14ac:dyDescent="0.2">
      <c r="A163" s="191"/>
      <c r="B163" s="191"/>
      <c r="C163" s="195"/>
      <c r="D163" s="196"/>
      <c r="E163" s="192"/>
      <c r="F163" s="192"/>
      <c r="G163" s="196"/>
      <c r="H163" s="191"/>
    </row>
    <row r="164" spans="1:8" x14ac:dyDescent="0.2">
      <c r="A164" s="191"/>
      <c r="B164" s="191"/>
      <c r="C164" s="195"/>
      <c r="D164" s="196"/>
      <c r="E164" s="192"/>
      <c r="F164" s="192"/>
      <c r="G164" s="196"/>
      <c r="H164" s="191"/>
    </row>
    <row r="165" spans="1:8" x14ac:dyDescent="0.2">
      <c r="A165" s="191"/>
      <c r="B165" s="191"/>
      <c r="C165" s="195"/>
      <c r="D165" s="196"/>
      <c r="E165" s="192"/>
      <c r="F165" s="192"/>
      <c r="G165" s="196"/>
      <c r="H165" s="191"/>
    </row>
    <row r="166" spans="1:8" x14ac:dyDescent="0.2">
      <c r="A166" s="191"/>
      <c r="B166" s="191"/>
      <c r="C166" s="195"/>
      <c r="D166" s="196"/>
      <c r="E166" s="192"/>
      <c r="F166" s="192"/>
      <c r="G166" s="196"/>
      <c r="H166" s="191"/>
    </row>
    <row r="167" spans="1:8" x14ac:dyDescent="0.2">
      <c r="A167" s="191"/>
      <c r="B167" s="191"/>
      <c r="C167" s="195"/>
      <c r="D167" s="196"/>
      <c r="E167" s="192"/>
      <c r="F167" s="192"/>
      <c r="G167" s="196"/>
      <c r="H167" s="191"/>
    </row>
    <row r="168" spans="1:8" x14ac:dyDescent="0.2">
      <c r="A168" s="191"/>
      <c r="B168" s="191"/>
      <c r="C168" s="195"/>
      <c r="D168" s="196"/>
      <c r="E168" s="192"/>
      <c r="F168" s="192"/>
      <c r="G168" s="196"/>
      <c r="H168" s="191"/>
    </row>
    <row r="169" spans="1:8" x14ac:dyDescent="0.2">
      <c r="A169" s="191"/>
      <c r="B169" s="191"/>
      <c r="C169" s="195"/>
      <c r="D169" s="196"/>
      <c r="E169" s="192"/>
      <c r="F169" s="192"/>
      <c r="G169" s="196"/>
      <c r="H169" s="191"/>
    </row>
    <row r="170" spans="1:8" x14ac:dyDescent="0.2">
      <c r="A170" s="191"/>
      <c r="B170" s="191"/>
      <c r="C170" s="195"/>
      <c r="D170" s="196"/>
      <c r="E170" s="192"/>
      <c r="F170" s="192"/>
      <c r="G170" s="196"/>
      <c r="H170" s="191"/>
    </row>
    <row r="171" spans="1:8" x14ac:dyDescent="0.2">
      <c r="A171" s="191"/>
      <c r="B171" s="191"/>
      <c r="C171" s="195"/>
      <c r="D171" s="196"/>
      <c r="E171" s="192"/>
      <c r="F171" s="192"/>
      <c r="G171" s="196"/>
      <c r="H171" s="191"/>
    </row>
    <row r="172" spans="1:8" x14ac:dyDescent="0.2">
      <c r="A172" s="191"/>
      <c r="B172" s="191"/>
      <c r="C172" s="195"/>
      <c r="D172" s="196"/>
      <c r="E172" s="192"/>
      <c r="F172" s="192"/>
      <c r="G172" s="196"/>
      <c r="H172" s="191"/>
    </row>
    <row r="173" spans="1:8" x14ac:dyDescent="0.2">
      <c r="A173" s="191"/>
      <c r="B173" s="191"/>
      <c r="C173" s="195"/>
      <c r="D173" s="196"/>
      <c r="E173" s="192"/>
      <c r="F173" s="192"/>
      <c r="G173" s="196"/>
      <c r="H173" s="191"/>
    </row>
    <row r="174" spans="1:8" x14ac:dyDescent="0.2">
      <c r="A174" s="191"/>
      <c r="B174" s="191"/>
      <c r="C174" s="195"/>
      <c r="D174" s="196"/>
      <c r="E174" s="192"/>
      <c r="F174" s="192"/>
      <c r="G174" s="196"/>
      <c r="H174" s="191"/>
    </row>
    <row r="175" spans="1:8" x14ac:dyDescent="0.2">
      <c r="A175" s="191"/>
      <c r="B175" s="191"/>
      <c r="C175" s="195"/>
      <c r="D175" s="196"/>
      <c r="E175" s="192"/>
      <c r="F175" s="192"/>
      <c r="G175" s="196"/>
      <c r="H175" s="191"/>
    </row>
    <row r="176" spans="1:8" x14ac:dyDescent="0.2">
      <c r="A176" s="191"/>
      <c r="B176" s="191"/>
      <c r="C176" s="195"/>
      <c r="D176" s="196"/>
      <c r="E176" s="192"/>
      <c r="F176" s="192"/>
      <c r="G176" s="196"/>
      <c r="H176" s="191"/>
    </row>
    <row r="177" spans="1:8" x14ac:dyDescent="0.2">
      <c r="A177" s="191"/>
      <c r="B177" s="191"/>
      <c r="C177" s="195"/>
      <c r="D177" s="196"/>
      <c r="E177" s="192"/>
      <c r="F177" s="192"/>
      <c r="G177" s="196"/>
      <c r="H177" s="191"/>
    </row>
    <row r="178" spans="1:8" x14ac:dyDescent="0.2">
      <c r="A178" s="191"/>
      <c r="B178" s="191"/>
      <c r="C178" s="195"/>
      <c r="D178" s="196"/>
      <c r="E178" s="192"/>
      <c r="F178" s="192"/>
      <c r="G178" s="196"/>
      <c r="H178" s="191"/>
    </row>
    <row r="179" spans="1:8" x14ac:dyDescent="0.2">
      <c r="A179" s="191"/>
      <c r="B179" s="191"/>
      <c r="C179" s="195"/>
      <c r="D179" s="196"/>
      <c r="E179" s="192"/>
      <c r="F179" s="192"/>
      <c r="G179" s="196"/>
      <c r="H179" s="191"/>
    </row>
    <row r="180" spans="1:8" x14ac:dyDescent="0.2">
      <c r="A180" s="191"/>
      <c r="B180" s="191"/>
      <c r="C180" s="195"/>
      <c r="D180" s="196"/>
      <c r="E180" s="192"/>
      <c r="F180" s="192"/>
      <c r="G180" s="196"/>
      <c r="H180" s="191"/>
    </row>
    <row r="181" spans="1:8" x14ac:dyDescent="0.2">
      <c r="A181" s="191"/>
      <c r="B181" s="191"/>
      <c r="C181" s="195"/>
      <c r="D181" s="196"/>
      <c r="E181" s="192"/>
      <c r="F181" s="192"/>
      <c r="G181" s="196"/>
      <c r="H181" s="191"/>
    </row>
    <row r="182" spans="1:8" x14ac:dyDescent="0.2">
      <c r="A182" s="191"/>
      <c r="B182" s="191"/>
      <c r="C182" s="195"/>
      <c r="D182" s="196"/>
      <c r="E182" s="192"/>
      <c r="F182" s="192"/>
      <c r="G182" s="196"/>
      <c r="H182" s="191"/>
    </row>
    <row r="183" spans="1:8" x14ac:dyDescent="0.2">
      <c r="A183" s="191"/>
      <c r="B183" s="191"/>
      <c r="C183" s="195"/>
      <c r="D183" s="196"/>
      <c r="E183" s="192"/>
      <c r="F183" s="192"/>
      <c r="G183" s="196"/>
      <c r="H183" s="191"/>
    </row>
    <row r="184" spans="1:8" x14ac:dyDescent="0.2">
      <c r="A184" s="191"/>
      <c r="B184" s="191"/>
      <c r="C184" s="195"/>
      <c r="D184" s="196"/>
      <c r="E184" s="192"/>
      <c r="F184" s="192"/>
      <c r="G184" s="196"/>
      <c r="H184" s="191"/>
    </row>
    <row r="185" spans="1:8" x14ac:dyDescent="0.2">
      <c r="A185" s="191"/>
      <c r="B185" s="191"/>
      <c r="C185" s="195"/>
      <c r="D185" s="196"/>
      <c r="E185" s="192"/>
      <c r="F185" s="192"/>
      <c r="G185" s="196"/>
      <c r="H185" s="191"/>
    </row>
    <row r="186" spans="1:8" x14ac:dyDescent="0.2">
      <c r="A186" s="191"/>
      <c r="B186" s="191"/>
      <c r="C186" s="195"/>
      <c r="D186" s="196"/>
      <c r="E186" s="192"/>
      <c r="F186" s="192"/>
      <c r="G186" s="196"/>
      <c r="H186" s="191"/>
    </row>
    <row r="187" spans="1:8" x14ac:dyDescent="0.2">
      <c r="A187" s="191"/>
      <c r="B187" s="191"/>
      <c r="C187" s="195"/>
      <c r="D187" s="196"/>
      <c r="E187" s="192"/>
      <c r="F187" s="192"/>
      <c r="G187" s="196"/>
      <c r="H187" s="191"/>
    </row>
    <row r="188" spans="1:8" x14ac:dyDescent="0.2">
      <c r="A188" s="191"/>
      <c r="B188" s="191"/>
      <c r="C188" s="195"/>
      <c r="D188" s="196"/>
      <c r="E188" s="192"/>
      <c r="F188" s="192"/>
      <c r="G188" s="196"/>
      <c r="H188" s="191"/>
    </row>
    <row r="189" spans="1:8" x14ac:dyDescent="0.2">
      <c r="A189" s="191"/>
      <c r="B189" s="191"/>
      <c r="C189" s="195"/>
      <c r="D189" s="196"/>
      <c r="E189" s="192"/>
      <c r="F189" s="192"/>
      <c r="G189" s="196"/>
      <c r="H189" s="191"/>
    </row>
    <row r="190" spans="1:8" x14ac:dyDescent="0.2">
      <c r="A190" s="191"/>
      <c r="B190" s="191"/>
      <c r="C190" s="195"/>
      <c r="D190" s="196"/>
      <c r="E190" s="192"/>
      <c r="F190" s="192"/>
      <c r="G190" s="196"/>
      <c r="H190" s="191"/>
    </row>
    <row r="191" spans="1:8" x14ac:dyDescent="0.2">
      <c r="A191" s="191"/>
      <c r="B191" s="191"/>
      <c r="C191" s="195"/>
      <c r="D191" s="196"/>
      <c r="E191" s="192"/>
      <c r="F191" s="192"/>
      <c r="G191" s="196"/>
      <c r="H191" s="191"/>
    </row>
    <row r="192" spans="1:8" x14ac:dyDescent="0.2">
      <c r="A192" s="191"/>
      <c r="B192" s="191"/>
      <c r="C192" s="195"/>
      <c r="D192" s="196"/>
      <c r="E192" s="192"/>
      <c r="F192" s="192"/>
      <c r="G192" s="196"/>
      <c r="H192" s="191"/>
    </row>
    <row r="193" spans="1:8" x14ac:dyDescent="0.2">
      <c r="A193" s="191"/>
      <c r="B193" s="191"/>
      <c r="C193" s="195"/>
      <c r="D193" s="196"/>
      <c r="E193" s="192"/>
      <c r="F193" s="192"/>
      <c r="G193" s="196"/>
      <c r="H193" s="191"/>
    </row>
    <row r="194" spans="1:8" x14ac:dyDescent="0.2">
      <c r="A194" s="191"/>
      <c r="B194" s="191"/>
      <c r="C194" s="195"/>
      <c r="D194" s="196"/>
      <c r="E194" s="192"/>
      <c r="F194" s="192"/>
      <c r="G194" s="196"/>
      <c r="H194" s="191"/>
    </row>
    <row r="195" spans="1:8" x14ac:dyDescent="0.2">
      <c r="A195" s="191"/>
      <c r="B195" s="191"/>
      <c r="C195" s="195"/>
      <c r="D195" s="196"/>
      <c r="E195" s="192"/>
      <c r="F195" s="192"/>
      <c r="G195" s="196"/>
      <c r="H195" s="191"/>
    </row>
    <row r="196" spans="1:8" x14ac:dyDescent="0.2">
      <c r="A196" s="191"/>
      <c r="B196" s="191"/>
      <c r="C196" s="195"/>
      <c r="D196" s="196"/>
      <c r="E196" s="192"/>
      <c r="F196" s="192"/>
      <c r="G196" s="196"/>
      <c r="H196" s="191"/>
    </row>
    <row r="197" spans="1:8" x14ac:dyDescent="0.2">
      <c r="A197" s="191"/>
      <c r="B197" s="191"/>
      <c r="C197" s="195"/>
      <c r="D197" s="196"/>
      <c r="E197" s="192"/>
      <c r="F197" s="192"/>
      <c r="G197" s="196"/>
      <c r="H197" s="191"/>
    </row>
    <row r="198" spans="1:8" x14ac:dyDescent="0.2">
      <c r="A198" s="191"/>
      <c r="B198" s="191"/>
      <c r="C198" s="195"/>
      <c r="D198" s="196"/>
      <c r="E198" s="192"/>
      <c r="F198" s="192"/>
      <c r="G198" s="196"/>
      <c r="H198" s="191"/>
    </row>
    <row r="199" spans="1:8" x14ac:dyDescent="0.2">
      <c r="A199" s="191"/>
      <c r="B199" s="191"/>
      <c r="C199" s="195"/>
      <c r="D199" s="196"/>
      <c r="E199" s="192"/>
      <c r="F199" s="192"/>
      <c r="G199" s="196"/>
      <c r="H199" s="191"/>
    </row>
    <row r="200" spans="1:8" x14ac:dyDescent="0.2">
      <c r="A200" s="191"/>
      <c r="B200" s="191"/>
      <c r="C200" s="195"/>
      <c r="D200" s="196"/>
      <c r="E200" s="192"/>
      <c r="F200" s="192"/>
      <c r="G200" s="196"/>
      <c r="H200" s="191"/>
    </row>
    <row r="201" spans="1:8" x14ac:dyDescent="0.2">
      <c r="A201" s="191"/>
      <c r="B201" s="191"/>
      <c r="C201" s="195"/>
      <c r="D201" s="196"/>
      <c r="E201" s="192"/>
      <c r="F201" s="192"/>
      <c r="G201" s="196"/>
      <c r="H201" s="191"/>
    </row>
    <row r="202" spans="1:8" x14ac:dyDescent="0.2">
      <c r="A202" s="191"/>
      <c r="B202" s="191"/>
      <c r="C202" s="195"/>
      <c r="D202" s="196"/>
      <c r="E202" s="192"/>
      <c r="F202" s="192"/>
      <c r="G202" s="196"/>
      <c r="H202" s="191"/>
    </row>
    <row r="203" spans="1:8" x14ac:dyDescent="0.2">
      <c r="A203" s="191"/>
      <c r="B203" s="191"/>
      <c r="C203" s="195"/>
      <c r="D203" s="196"/>
      <c r="E203" s="192"/>
      <c r="F203" s="192"/>
      <c r="G203" s="196"/>
      <c r="H203" s="191"/>
    </row>
    <row r="204" spans="1:8" x14ac:dyDescent="0.2">
      <c r="A204" s="191"/>
      <c r="B204" s="191"/>
      <c r="C204" s="195"/>
      <c r="D204" s="196"/>
      <c r="E204" s="192"/>
      <c r="F204" s="192"/>
      <c r="G204" s="196"/>
      <c r="H204" s="191"/>
    </row>
    <row r="205" spans="1:8" x14ac:dyDescent="0.2">
      <c r="A205" s="191"/>
      <c r="B205" s="191"/>
      <c r="C205" s="195"/>
      <c r="D205" s="196"/>
      <c r="E205" s="192"/>
      <c r="F205" s="192"/>
      <c r="G205" s="196"/>
      <c r="H205" s="191"/>
    </row>
    <row r="206" spans="1:8" x14ac:dyDescent="0.2">
      <c r="A206" s="191"/>
      <c r="B206" s="191"/>
      <c r="C206" s="195"/>
      <c r="D206" s="196"/>
      <c r="E206" s="192"/>
      <c r="F206" s="192"/>
      <c r="G206" s="196"/>
      <c r="H206" s="191"/>
    </row>
    <row r="207" spans="1:8" x14ac:dyDescent="0.2">
      <c r="A207" s="191"/>
      <c r="B207" s="191"/>
      <c r="C207" s="195"/>
      <c r="D207" s="196"/>
      <c r="E207" s="192"/>
      <c r="F207" s="192"/>
      <c r="G207" s="196"/>
      <c r="H207" s="191"/>
    </row>
    <row r="208" spans="1:8" x14ac:dyDescent="0.2">
      <c r="A208" s="191"/>
      <c r="B208" s="191"/>
      <c r="C208" s="195"/>
      <c r="D208" s="196"/>
      <c r="E208" s="192"/>
      <c r="F208" s="192"/>
      <c r="G208" s="196"/>
      <c r="H208" s="191"/>
    </row>
    <row r="209" spans="1:8" x14ac:dyDescent="0.2">
      <c r="A209" s="191"/>
      <c r="B209" s="191"/>
      <c r="C209" s="195"/>
      <c r="D209" s="196"/>
      <c r="E209" s="192"/>
      <c r="F209" s="192"/>
      <c r="G209" s="196"/>
      <c r="H209" s="191"/>
    </row>
    <row r="210" spans="1:8" x14ac:dyDescent="0.2">
      <c r="A210" s="191"/>
      <c r="B210" s="191"/>
      <c r="C210" s="195"/>
      <c r="D210" s="196"/>
      <c r="E210" s="192"/>
      <c r="F210" s="192"/>
      <c r="G210" s="196"/>
      <c r="H210" s="191"/>
    </row>
    <row r="211" spans="1:8" x14ac:dyDescent="0.2">
      <c r="A211" s="191"/>
      <c r="B211" s="191"/>
      <c r="C211" s="195"/>
      <c r="D211" s="196"/>
      <c r="E211" s="192"/>
      <c r="F211" s="192"/>
      <c r="G211" s="196"/>
      <c r="H211" s="191"/>
    </row>
    <row r="212" spans="1:8" x14ac:dyDescent="0.2">
      <c r="A212" s="191"/>
      <c r="B212" s="191"/>
      <c r="C212" s="195"/>
      <c r="D212" s="196"/>
      <c r="E212" s="192"/>
      <c r="F212" s="192"/>
      <c r="G212" s="196"/>
      <c r="H212" s="191"/>
    </row>
    <row r="213" spans="1:8" x14ac:dyDescent="0.2">
      <c r="A213" s="191"/>
      <c r="B213" s="191"/>
      <c r="C213" s="195"/>
      <c r="D213" s="196"/>
      <c r="E213" s="192"/>
      <c r="F213" s="192"/>
      <c r="G213" s="196"/>
      <c r="H213" s="191"/>
    </row>
    <row r="214" spans="1:8" x14ac:dyDescent="0.2">
      <c r="A214" s="191"/>
      <c r="B214" s="191"/>
      <c r="C214" s="195"/>
      <c r="D214" s="196"/>
      <c r="E214" s="192"/>
      <c r="F214" s="192"/>
      <c r="G214" s="196"/>
      <c r="H214" s="191"/>
    </row>
    <row r="215" spans="1:8" x14ac:dyDescent="0.2">
      <c r="A215" s="191"/>
      <c r="B215" s="191"/>
      <c r="C215" s="195"/>
      <c r="D215" s="196"/>
      <c r="E215" s="192"/>
      <c r="F215" s="192"/>
      <c r="G215" s="196"/>
      <c r="H215" s="191"/>
    </row>
    <row r="216" spans="1:8" x14ac:dyDescent="0.2">
      <c r="A216" s="191"/>
      <c r="B216" s="191"/>
      <c r="C216" s="195"/>
      <c r="D216" s="196"/>
      <c r="E216" s="192"/>
      <c r="F216" s="192"/>
      <c r="G216" s="196"/>
      <c r="H216" s="191"/>
    </row>
    <row r="217" spans="1:8" x14ac:dyDescent="0.2">
      <c r="A217" s="191"/>
      <c r="B217" s="191"/>
      <c r="C217" s="195"/>
      <c r="D217" s="196"/>
      <c r="E217" s="192"/>
      <c r="F217" s="192"/>
      <c r="G217" s="196"/>
      <c r="H217" s="191"/>
    </row>
    <row r="218" spans="1:8" x14ac:dyDescent="0.2">
      <c r="A218" s="191"/>
      <c r="B218" s="191"/>
      <c r="C218" s="195"/>
      <c r="D218" s="196"/>
      <c r="E218" s="192"/>
      <c r="F218" s="192"/>
      <c r="G218" s="196"/>
      <c r="H218" s="191"/>
    </row>
    <row r="219" spans="1:8" x14ac:dyDescent="0.2">
      <c r="A219" s="191"/>
      <c r="B219" s="191"/>
      <c r="C219" s="195"/>
      <c r="D219" s="196"/>
      <c r="E219" s="192"/>
      <c r="F219" s="192"/>
      <c r="G219" s="196"/>
      <c r="H219" s="191"/>
    </row>
    <row r="220" spans="1:8" x14ac:dyDescent="0.2">
      <c r="A220" s="191"/>
      <c r="B220" s="191"/>
      <c r="C220" s="195"/>
      <c r="D220" s="196"/>
      <c r="E220" s="192"/>
      <c r="F220" s="192"/>
      <c r="G220" s="196"/>
      <c r="H220" s="191"/>
    </row>
    <row r="221" spans="1:8" x14ac:dyDescent="0.2">
      <c r="A221" s="191"/>
      <c r="B221" s="191"/>
      <c r="C221" s="195"/>
      <c r="D221" s="196"/>
      <c r="E221" s="192"/>
      <c r="F221" s="192"/>
      <c r="G221" s="196"/>
      <c r="H221" s="191"/>
    </row>
    <row r="222" spans="1:8" x14ac:dyDescent="0.2">
      <c r="A222" s="191"/>
      <c r="B222" s="191"/>
      <c r="C222" s="195"/>
      <c r="D222" s="196"/>
      <c r="E222" s="192"/>
      <c r="F222" s="192"/>
      <c r="G222" s="196"/>
      <c r="H222" s="191"/>
    </row>
    <row r="223" spans="1:8" x14ac:dyDescent="0.2">
      <c r="A223" s="191"/>
      <c r="B223" s="191"/>
      <c r="C223" s="195"/>
      <c r="D223" s="196"/>
      <c r="E223" s="192"/>
      <c r="F223" s="192"/>
      <c r="G223" s="196"/>
      <c r="H223" s="191"/>
    </row>
    <row r="224" spans="1:8" x14ac:dyDescent="0.2">
      <c r="A224" s="191"/>
      <c r="B224" s="191"/>
      <c r="C224" s="195"/>
      <c r="D224" s="196"/>
      <c r="E224" s="192"/>
      <c r="F224" s="192"/>
      <c r="G224" s="196"/>
      <c r="H224" s="191"/>
    </row>
    <row r="225" spans="1:8" x14ac:dyDescent="0.2">
      <c r="A225" s="191"/>
      <c r="B225" s="191"/>
      <c r="C225" s="195"/>
      <c r="D225" s="196"/>
      <c r="E225" s="192"/>
      <c r="F225" s="192"/>
      <c r="G225" s="196"/>
      <c r="H225" s="191"/>
    </row>
    <row r="226" spans="1:8" x14ac:dyDescent="0.2">
      <c r="A226" s="191"/>
      <c r="B226" s="191"/>
      <c r="C226" s="195"/>
      <c r="D226" s="196"/>
      <c r="E226" s="192"/>
      <c r="F226" s="192"/>
      <c r="G226" s="196"/>
      <c r="H226" s="191"/>
    </row>
    <row r="227" spans="1:8" x14ac:dyDescent="0.2">
      <c r="A227" s="191"/>
      <c r="B227" s="191"/>
      <c r="C227" s="195"/>
      <c r="D227" s="196"/>
      <c r="E227" s="192"/>
      <c r="F227" s="192"/>
      <c r="G227" s="196"/>
      <c r="H227" s="191"/>
    </row>
    <row r="228" spans="1:8" x14ac:dyDescent="0.2">
      <c r="A228" s="191"/>
      <c r="B228" s="191"/>
      <c r="C228" s="195"/>
      <c r="D228" s="196"/>
      <c r="E228" s="192"/>
      <c r="F228" s="192"/>
      <c r="G228" s="196"/>
      <c r="H228" s="191"/>
    </row>
    <row r="229" spans="1:8" x14ac:dyDescent="0.2">
      <c r="A229" s="191"/>
      <c r="B229" s="191"/>
      <c r="C229" s="195"/>
      <c r="D229" s="196"/>
      <c r="E229" s="192"/>
      <c r="F229" s="192"/>
      <c r="G229" s="196"/>
      <c r="H229" s="191"/>
    </row>
    <row r="230" spans="1:8" x14ac:dyDescent="0.2">
      <c r="A230" s="191"/>
      <c r="B230" s="191"/>
      <c r="C230" s="195"/>
      <c r="D230" s="196"/>
      <c r="E230" s="192"/>
      <c r="F230" s="192"/>
      <c r="G230" s="196"/>
      <c r="H230" s="191"/>
    </row>
    <row r="231" spans="1:8" x14ac:dyDescent="0.2">
      <c r="A231" s="191"/>
      <c r="B231" s="191"/>
      <c r="C231" s="195"/>
      <c r="D231" s="196"/>
      <c r="E231" s="192"/>
      <c r="F231" s="192"/>
      <c r="G231" s="196"/>
      <c r="H231" s="191"/>
    </row>
    <row r="232" spans="1:8" x14ac:dyDescent="0.2">
      <c r="A232" s="191"/>
      <c r="B232" s="191"/>
      <c r="C232" s="195"/>
      <c r="D232" s="196"/>
      <c r="E232" s="192"/>
      <c r="F232" s="192"/>
      <c r="G232" s="196"/>
      <c r="H232" s="191"/>
    </row>
    <row r="233" spans="1:8" x14ac:dyDescent="0.2">
      <c r="A233" s="191"/>
      <c r="B233" s="191"/>
      <c r="C233" s="195"/>
      <c r="D233" s="196"/>
      <c r="E233" s="192"/>
      <c r="F233" s="192"/>
      <c r="G233" s="196"/>
      <c r="H233" s="191"/>
    </row>
    <row r="234" spans="1:8" x14ac:dyDescent="0.2">
      <c r="A234" s="191"/>
      <c r="B234" s="191"/>
      <c r="C234" s="195"/>
      <c r="D234" s="196"/>
      <c r="E234" s="192"/>
      <c r="F234" s="192"/>
      <c r="G234" s="196"/>
      <c r="H234" s="191"/>
    </row>
    <row r="235" spans="1:8" x14ac:dyDescent="0.2">
      <c r="A235" s="191"/>
      <c r="B235" s="191"/>
      <c r="C235" s="195"/>
      <c r="D235" s="196"/>
      <c r="E235" s="192"/>
      <c r="F235" s="192"/>
      <c r="G235" s="196"/>
      <c r="H235" s="191"/>
    </row>
    <row r="236" spans="1:8" x14ac:dyDescent="0.2">
      <c r="A236" s="191"/>
      <c r="B236" s="191"/>
      <c r="C236" s="195"/>
      <c r="D236" s="196"/>
      <c r="E236" s="192"/>
      <c r="F236" s="192"/>
      <c r="G236" s="196"/>
      <c r="H236" s="191"/>
    </row>
    <row r="237" spans="1:8" x14ac:dyDescent="0.2">
      <c r="A237" s="191"/>
      <c r="B237" s="191"/>
      <c r="C237" s="195"/>
      <c r="D237" s="196"/>
      <c r="E237" s="192"/>
      <c r="F237" s="192"/>
      <c r="G237" s="196"/>
      <c r="H237" s="191"/>
    </row>
    <row r="238" spans="1:8" x14ac:dyDescent="0.2">
      <c r="A238" s="191"/>
      <c r="B238" s="191"/>
      <c r="C238" s="195"/>
      <c r="D238" s="196"/>
      <c r="E238" s="192"/>
      <c r="F238" s="192"/>
      <c r="G238" s="196"/>
      <c r="H238" s="191"/>
    </row>
    <row r="239" spans="1:8" x14ac:dyDescent="0.2">
      <c r="A239" s="191"/>
      <c r="B239" s="191"/>
      <c r="C239" s="195"/>
      <c r="D239" s="196"/>
      <c r="E239" s="192"/>
      <c r="F239" s="192"/>
      <c r="G239" s="196"/>
      <c r="H239" s="191"/>
    </row>
    <row r="240" spans="1:8" x14ac:dyDescent="0.2">
      <c r="A240" s="191"/>
      <c r="B240" s="191"/>
      <c r="C240" s="195"/>
      <c r="D240" s="196"/>
      <c r="E240" s="192"/>
      <c r="F240" s="192"/>
      <c r="G240" s="196"/>
      <c r="H240" s="191"/>
    </row>
    <row r="241" spans="1:8" x14ac:dyDescent="0.2">
      <c r="A241" s="191"/>
      <c r="B241" s="191"/>
      <c r="C241" s="195"/>
      <c r="D241" s="196"/>
      <c r="E241" s="192"/>
      <c r="F241" s="192"/>
      <c r="G241" s="196"/>
      <c r="H241" s="191"/>
    </row>
    <row r="242" spans="1:8" x14ac:dyDescent="0.2">
      <c r="A242" s="191"/>
      <c r="B242" s="191"/>
      <c r="C242" s="195"/>
      <c r="D242" s="196"/>
      <c r="E242" s="192"/>
      <c r="F242" s="192"/>
      <c r="G242" s="196"/>
      <c r="H242" s="191"/>
    </row>
    <row r="243" spans="1:8" x14ac:dyDescent="0.2">
      <c r="A243" s="191"/>
      <c r="B243" s="191"/>
      <c r="C243" s="195"/>
      <c r="D243" s="196"/>
      <c r="E243" s="192"/>
      <c r="F243" s="192"/>
      <c r="G243" s="196"/>
      <c r="H243" s="191"/>
    </row>
    <row r="244" spans="1:8" x14ac:dyDescent="0.2">
      <c r="A244" s="191"/>
      <c r="B244" s="191"/>
      <c r="C244" s="195"/>
      <c r="D244" s="196"/>
      <c r="E244" s="192"/>
      <c r="F244" s="192"/>
      <c r="G244" s="196"/>
      <c r="H244" s="191"/>
    </row>
    <row r="245" spans="1:8" x14ac:dyDescent="0.2">
      <c r="A245" s="191"/>
      <c r="B245" s="191"/>
      <c r="C245" s="195"/>
      <c r="D245" s="196"/>
      <c r="E245" s="192"/>
      <c r="F245" s="192"/>
      <c r="G245" s="196"/>
      <c r="H245" s="191"/>
    </row>
    <row r="246" spans="1:8" x14ac:dyDescent="0.2">
      <c r="A246" s="191"/>
      <c r="B246" s="191"/>
      <c r="C246" s="195"/>
      <c r="D246" s="196"/>
      <c r="E246" s="192"/>
      <c r="F246" s="192"/>
      <c r="G246" s="196"/>
      <c r="H246" s="191"/>
    </row>
    <row r="247" spans="1:8" x14ac:dyDescent="0.2">
      <c r="A247" s="191"/>
      <c r="B247" s="191"/>
      <c r="C247" s="195"/>
      <c r="D247" s="196"/>
      <c r="E247" s="192"/>
      <c r="F247" s="192"/>
      <c r="G247" s="196"/>
      <c r="H247" s="191"/>
    </row>
    <row r="248" spans="1:8" x14ac:dyDescent="0.2">
      <c r="A248" s="191"/>
      <c r="B248" s="191"/>
      <c r="C248" s="195"/>
      <c r="D248" s="196"/>
      <c r="E248" s="192"/>
      <c r="F248" s="192"/>
      <c r="G248" s="196"/>
      <c r="H248" s="191"/>
    </row>
    <row r="249" spans="1:8" x14ac:dyDescent="0.2">
      <c r="A249" s="191"/>
      <c r="B249" s="191"/>
      <c r="C249" s="195"/>
      <c r="D249" s="196"/>
      <c r="E249" s="192"/>
      <c r="F249" s="192"/>
      <c r="G249" s="196"/>
      <c r="H249" s="191"/>
    </row>
    <row r="250" spans="1:8" x14ac:dyDescent="0.2">
      <c r="A250" s="191"/>
      <c r="B250" s="191"/>
      <c r="C250" s="195"/>
      <c r="D250" s="196"/>
      <c r="E250" s="192"/>
      <c r="F250" s="192"/>
      <c r="G250" s="196"/>
      <c r="H250" s="191"/>
    </row>
    <row r="251" spans="1:8" x14ac:dyDescent="0.2">
      <c r="A251" s="191"/>
      <c r="B251" s="191"/>
      <c r="C251" s="195"/>
      <c r="D251" s="196"/>
      <c r="E251" s="192"/>
      <c r="F251" s="192"/>
      <c r="G251" s="196"/>
      <c r="H251" s="191"/>
    </row>
    <row r="252" spans="1:8" x14ac:dyDescent="0.2">
      <c r="A252" s="191"/>
      <c r="B252" s="191"/>
      <c r="C252" s="195"/>
      <c r="D252" s="196"/>
      <c r="E252" s="192"/>
      <c r="F252" s="192"/>
      <c r="G252" s="196"/>
      <c r="H252" s="191"/>
    </row>
    <row r="253" spans="1:8" x14ac:dyDescent="0.2">
      <c r="A253" s="191"/>
      <c r="B253" s="191"/>
      <c r="C253" s="195"/>
      <c r="D253" s="196"/>
      <c r="E253" s="192"/>
      <c r="F253" s="192"/>
      <c r="G253" s="196"/>
      <c r="H253" s="191"/>
    </row>
    <row r="254" spans="1:8" x14ac:dyDescent="0.2">
      <c r="A254" s="191"/>
      <c r="B254" s="191"/>
      <c r="C254" s="195"/>
      <c r="D254" s="196"/>
      <c r="E254" s="192"/>
      <c r="F254" s="192"/>
      <c r="G254" s="196"/>
      <c r="H254" s="191"/>
    </row>
    <row r="255" spans="1:8" x14ac:dyDescent="0.2">
      <c r="A255" s="191"/>
      <c r="B255" s="191"/>
      <c r="C255" s="195"/>
      <c r="D255" s="196"/>
      <c r="E255" s="192"/>
      <c r="F255" s="192"/>
      <c r="G255" s="196"/>
      <c r="H255" s="191"/>
    </row>
    <row r="256" spans="1:8" x14ac:dyDescent="0.2">
      <c r="A256" s="191"/>
      <c r="B256" s="191"/>
      <c r="C256" s="195"/>
      <c r="D256" s="196"/>
      <c r="E256" s="192"/>
      <c r="F256" s="192"/>
      <c r="G256" s="196"/>
      <c r="H256" s="191"/>
    </row>
    <row r="257" spans="1:8" x14ac:dyDescent="0.2">
      <c r="A257" s="191"/>
      <c r="B257" s="191"/>
      <c r="C257" s="195"/>
      <c r="D257" s="196"/>
      <c r="E257" s="192"/>
      <c r="F257" s="192"/>
      <c r="G257" s="196"/>
      <c r="H257" s="191"/>
    </row>
    <row r="258" spans="1:8" x14ac:dyDescent="0.2">
      <c r="A258" s="191"/>
      <c r="B258" s="191"/>
      <c r="C258" s="195"/>
      <c r="D258" s="196"/>
      <c r="E258" s="192"/>
      <c r="F258" s="192"/>
      <c r="G258" s="196"/>
      <c r="H258" s="191"/>
    </row>
    <row r="259" spans="1:8" x14ac:dyDescent="0.2">
      <c r="A259" s="191"/>
      <c r="B259" s="191"/>
      <c r="C259" s="195"/>
      <c r="D259" s="196"/>
      <c r="E259" s="192"/>
      <c r="F259" s="192"/>
      <c r="G259" s="196"/>
      <c r="H259" s="191"/>
    </row>
    <row r="260" spans="1:8" x14ac:dyDescent="0.2">
      <c r="A260" s="191"/>
      <c r="B260" s="191"/>
      <c r="C260" s="195"/>
      <c r="D260" s="196"/>
      <c r="E260" s="192"/>
      <c r="F260" s="192"/>
      <c r="G260" s="196"/>
      <c r="H260" s="191"/>
    </row>
    <row r="261" spans="1:8" x14ac:dyDescent="0.2">
      <c r="A261" s="191"/>
      <c r="B261" s="191"/>
      <c r="C261" s="195"/>
      <c r="D261" s="196"/>
      <c r="E261" s="192"/>
      <c r="F261" s="192"/>
      <c r="G261" s="196"/>
      <c r="H261" s="191"/>
    </row>
    <row r="262" spans="1:8" x14ac:dyDescent="0.2">
      <c r="A262" s="191"/>
      <c r="B262" s="191"/>
      <c r="C262" s="195"/>
      <c r="D262" s="196"/>
      <c r="E262" s="192"/>
      <c r="F262" s="192"/>
      <c r="G262" s="196"/>
      <c r="H262" s="191"/>
    </row>
    <row r="263" spans="1:8" x14ac:dyDescent="0.2">
      <c r="A263" s="191"/>
      <c r="B263" s="191"/>
      <c r="C263" s="195"/>
      <c r="D263" s="196"/>
      <c r="E263" s="192"/>
      <c r="F263" s="192"/>
      <c r="G263" s="196"/>
      <c r="H263" s="191"/>
    </row>
    <row r="264" spans="1:8" x14ac:dyDescent="0.2">
      <c r="A264" s="191"/>
      <c r="B264" s="191"/>
      <c r="C264" s="195"/>
      <c r="D264" s="196"/>
      <c r="E264" s="192"/>
      <c r="F264" s="192"/>
      <c r="G264" s="196"/>
      <c r="H264" s="191"/>
    </row>
    <row r="265" spans="1:8" x14ac:dyDescent="0.2">
      <c r="A265" s="191"/>
      <c r="B265" s="191"/>
      <c r="C265" s="195"/>
      <c r="D265" s="196"/>
      <c r="E265" s="192"/>
      <c r="F265" s="192"/>
      <c r="G265" s="196"/>
      <c r="H265" s="191"/>
    </row>
    <row r="266" spans="1:8" x14ac:dyDescent="0.2">
      <c r="A266" s="191"/>
      <c r="B266" s="191"/>
      <c r="C266" s="195"/>
      <c r="D266" s="196"/>
      <c r="E266" s="192"/>
      <c r="F266" s="192"/>
      <c r="G266" s="196"/>
      <c r="H266" s="191"/>
    </row>
    <row r="267" spans="1:8" x14ac:dyDescent="0.2">
      <c r="A267" s="191"/>
      <c r="B267" s="191"/>
      <c r="C267" s="195"/>
      <c r="D267" s="196"/>
      <c r="E267" s="192"/>
      <c r="F267" s="192"/>
      <c r="G267" s="196"/>
      <c r="H267" s="191"/>
    </row>
    <row r="268" spans="1:8" x14ac:dyDescent="0.2">
      <c r="A268" s="191"/>
      <c r="B268" s="191"/>
      <c r="C268" s="195"/>
      <c r="D268" s="196"/>
      <c r="E268" s="192"/>
      <c r="F268" s="192"/>
      <c r="G268" s="196"/>
      <c r="H268" s="191"/>
    </row>
    <row r="269" spans="1:8" x14ac:dyDescent="0.2">
      <c r="A269" s="191"/>
      <c r="B269" s="191"/>
      <c r="C269" s="195"/>
      <c r="D269" s="196"/>
      <c r="E269" s="192"/>
      <c r="F269" s="192"/>
      <c r="G269" s="196"/>
      <c r="H269" s="191"/>
    </row>
    <row r="270" spans="1:8" x14ac:dyDescent="0.2">
      <c r="A270" s="191"/>
      <c r="B270" s="191"/>
      <c r="C270" s="195"/>
      <c r="D270" s="196"/>
      <c r="E270" s="192"/>
      <c r="F270" s="192"/>
      <c r="G270" s="196"/>
      <c r="H270" s="191"/>
    </row>
    <row r="271" spans="1:8" x14ac:dyDescent="0.2">
      <c r="A271" s="191"/>
      <c r="B271" s="191"/>
      <c r="C271" s="195"/>
      <c r="D271" s="196"/>
      <c r="E271" s="192"/>
      <c r="F271" s="192"/>
      <c r="G271" s="196"/>
      <c r="H271" s="191"/>
    </row>
    <row r="272" spans="1:8" x14ac:dyDescent="0.2">
      <c r="A272" s="191"/>
      <c r="B272" s="191"/>
      <c r="C272" s="195"/>
      <c r="D272" s="196"/>
      <c r="E272" s="192"/>
      <c r="F272" s="192"/>
      <c r="G272" s="196"/>
      <c r="H272" s="191"/>
    </row>
    <row r="273" spans="1:8" x14ac:dyDescent="0.2">
      <c r="A273" s="191"/>
      <c r="B273" s="191"/>
      <c r="C273" s="195"/>
      <c r="D273" s="196"/>
      <c r="E273" s="192"/>
      <c r="F273" s="192"/>
      <c r="G273" s="196"/>
      <c r="H273" s="191"/>
    </row>
    <row r="274" spans="1:8" x14ac:dyDescent="0.2">
      <c r="A274" s="191"/>
      <c r="B274" s="191"/>
      <c r="C274" s="195"/>
      <c r="D274" s="196"/>
      <c r="E274" s="192"/>
      <c r="F274" s="192"/>
      <c r="G274" s="196"/>
      <c r="H274" s="191"/>
    </row>
    <row r="275" spans="1:8" x14ac:dyDescent="0.2">
      <c r="A275" s="191"/>
      <c r="B275" s="191"/>
      <c r="C275" s="195"/>
      <c r="D275" s="196"/>
      <c r="E275" s="192"/>
      <c r="F275" s="192"/>
      <c r="G275" s="196"/>
      <c r="H275" s="191"/>
    </row>
    <row r="276" spans="1:8" x14ac:dyDescent="0.2">
      <c r="A276" s="191"/>
      <c r="B276" s="191"/>
      <c r="C276" s="195"/>
      <c r="D276" s="196"/>
      <c r="E276" s="192"/>
      <c r="F276" s="192"/>
      <c r="G276" s="196"/>
      <c r="H276" s="191"/>
    </row>
    <row r="277" spans="1:8" x14ac:dyDescent="0.2">
      <c r="A277" s="191"/>
      <c r="B277" s="191"/>
      <c r="C277" s="195"/>
      <c r="D277" s="196"/>
      <c r="E277" s="192"/>
      <c r="F277" s="192"/>
      <c r="G277" s="196"/>
      <c r="H277" s="191"/>
    </row>
    <row r="278" spans="1:8" x14ac:dyDescent="0.2">
      <c r="A278" s="191"/>
      <c r="B278" s="191"/>
      <c r="C278" s="195"/>
      <c r="D278" s="196"/>
      <c r="E278" s="192"/>
      <c r="F278" s="192"/>
      <c r="G278" s="196"/>
      <c r="H278" s="191"/>
    </row>
    <row r="279" spans="1:8" x14ac:dyDescent="0.2">
      <c r="A279" s="191"/>
      <c r="B279" s="191"/>
      <c r="C279" s="195"/>
      <c r="D279" s="196"/>
      <c r="E279" s="192"/>
      <c r="F279" s="192"/>
      <c r="G279" s="196"/>
      <c r="H279" s="191"/>
    </row>
    <row r="280" spans="1:8" x14ac:dyDescent="0.2">
      <c r="A280" s="191"/>
      <c r="B280" s="191"/>
      <c r="C280" s="195"/>
      <c r="D280" s="196"/>
      <c r="E280" s="192"/>
      <c r="F280" s="192"/>
      <c r="G280" s="196"/>
      <c r="H280" s="191"/>
    </row>
    <row r="281" spans="1:8" x14ac:dyDescent="0.2">
      <c r="A281" s="191"/>
      <c r="B281" s="191"/>
      <c r="C281" s="195"/>
      <c r="D281" s="196"/>
      <c r="E281" s="192"/>
      <c r="F281" s="192"/>
      <c r="G281" s="196"/>
      <c r="H281" s="191"/>
    </row>
    <row r="282" spans="1:8" x14ac:dyDescent="0.2">
      <c r="A282" s="191"/>
      <c r="B282" s="191"/>
      <c r="C282" s="195"/>
      <c r="D282" s="196"/>
      <c r="E282" s="192"/>
      <c r="F282" s="192"/>
      <c r="G282" s="196"/>
      <c r="H282" s="191"/>
    </row>
    <row r="283" spans="1:8" x14ac:dyDescent="0.2">
      <c r="A283" s="191"/>
      <c r="B283" s="191"/>
      <c r="C283" s="195"/>
      <c r="D283" s="196"/>
      <c r="E283" s="192"/>
      <c r="F283" s="192"/>
      <c r="G283" s="196"/>
      <c r="H283" s="191"/>
    </row>
    <row r="284" spans="1:8" x14ac:dyDescent="0.2">
      <c r="A284" s="191"/>
      <c r="B284" s="191"/>
      <c r="C284" s="195"/>
      <c r="D284" s="196"/>
      <c r="E284" s="192"/>
      <c r="F284" s="192"/>
      <c r="G284" s="196"/>
      <c r="H284" s="191"/>
    </row>
    <row r="285" spans="1:8" x14ac:dyDescent="0.2">
      <c r="A285" s="191"/>
      <c r="B285" s="191"/>
      <c r="C285" s="195"/>
      <c r="D285" s="196"/>
      <c r="E285" s="192"/>
      <c r="F285" s="192"/>
      <c r="G285" s="196"/>
      <c r="H285" s="191"/>
    </row>
    <row r="286" spans="1:8" x14ac:dyDescent="0.2">
      <c r="A286" s="191"/>
      <c r="B286" s="191"/>
      <c r="C286" s="195"/>
      <c r="D286" s="196"/>
      <c r="E286" s="192"/>
      <c r="F286" s="192"/>
      <c r="G286" s="196"/>
      <c r="H286" s="191"/>
    </row>
    <row r="287" spans="1:8" x14ac:dyDescent="0.2">
      <c r="A287" s="191"/>
      <c r="B287" s="191"/>
      <c r="C287" s="195"/>
      <c r="D287" s="196"/>
      <c r="E287" s="192"/>
      <c r="F287" s="192"/>
      <c r="G287" s="196"/>
      <c r="H287" s="191"/>
    </row>
    <row r="288" spans="1:8" x14ac:dyDescent="0.2">
      <c r="A288" s="191"/>
      <c r="B288" s="191"/>
      <c r="C288" s="195"/>
      <c r="D288" s="196"/>
      <c r="E288" s="192"/>
      <c r="F288" s="192"/>
      <c r="G288" s="196"/>
      <c r="H288" s="191"/>
    </row>
    <row r="289" spans="1:8" x14ac:dyDescent="0.2">
      <c r="A289" s="191"/>
      <c r="B289" s="191"/>
      <c r="C289" s="195"/>
      <c r="D289" s="196"/>
      <c r="E289" s="192"/>
      <c r="F289" s="192"/>
      <c r="G289" s="196"/>
      <c r="H289" s="191"/>
    </row>
    <row r="290" spans="1:8" x14ac:dyDescent="0.2">
      <c r="A290" s="191"/>
      <c r="B290" s="191"/>
      <c r="C290" s="195"/>
      <c r="D290" s="196"/>
      <c r="E290" s="192"/>
      <c r="F290" s="192"/>
      <c r="G290" s="196"/>
      <c r="H290" s="191"/>
    </row>
    <row r="291" spans="1:8" x14ac:dyDescent="0.2">
      <c r="A291" s="191"/>
      <c r="B291" s="191"/>
      <c r="C291" s="195"/>
      <c r="D291" s="196"/>
      <c r="E291" s="192"/>
      <c r="F291" s="192"/>
      <c r="G291" s="196"/>
      <c r="H291" s="191"/>
    </row>
    <row r="292" spans="1:8" x14ac:dyDescent="0.2">
      <c r="A292" s="191"/>
      <c r="B292" s="191"/>
      <c r="C292" s="195"/>
      <c r="D292" s="196"/>
      <c r="E292" s="192"/>
      <c r="F292" s="192"/>
      <c r="G292" s="196"/>
      <c r="H292" s="191"/>
    </row>
    <row r="293" spans="1:8" x14ac:dyDescent="0.2">
      <c r="A293" s="191"/>
      <c r="B293" s="191"/>
      <c r="C293" s="195"/>
      <c r="D293" s="196"/>
      <c r="E293" s="192"/>
      <c r="F293" s="192"/>
      <c r="G293" s="196"/>
      <c r="H293" s="191"/>
    </row>
    <row r="294" spans="1:8" x14ac:dyDescent="0.2">
      <c r="A294" s="191"/>
      <c r="B294" s="191"/>
      <c r="C294" s="195"/>
      <c r="D294" s="196"/>
      <c r="E294" s="192"/>
      <c r="F294" s="192"/>
      <c r="G294" s="196"/>
      <c r="H294" s="191"/>
    </row>
    <row r="295" spans="1:8" x14ac:dyDescent="0.2">
      <c r="A295" s="191"/>
      <c r="B295" s="191"/>
      <c r="C295" s="195"/>
      <c r="D295" s="196"/>
      <c r="E295" s="192"/>
      <c r="F295" s="192"/>
      <c r="G295" s="196"/>
      <c r="H295" s="191"/>
    </row>
    <row r="296" spans="1:8" x14ac:dyDescent="0.2">
      <c r="A296" s="191"/>
      <c r="B296" s="191"/>
      <c r="C296" s="195"/>
      <c r="D296" s="196"/>
      <c r="E296" s="192"/>
      <c r="F296" s="192"/>
      <c r="G296" s="196"/>
      <c r="H296" s="191"/>
    </row>
    <row r="297" spans="1:8" x14ac:dyDescent="0.2">
      <c r="A297" s="191"/>
      <c r="B297" s="191"/>
      <c r="C297" s="195"/>
      <c r="D297" s="196"/>
      <c r="E297" s="192"/>
      <c r="F297" s="192"/>
      <c r="G297" s="196"/>
      <c r="H297" s="191"/>
    </row>
    <row r="298" spans="1:8" x14ac:dyDescent="0.2">
      <c r="A298" s="191"/>
      <c r="B298" s="191"/>
      <c r="C298" s="195"/>
      <c r="D298" s="196"/>
      <c r="E298" s="192"/>
      <c r="F298" s="192"/>
      <c r="G298" s="196"/>
      <c r="H298" s="191"/>
    </row>
    <row r="299" spans="1:8" x14ac:dyDescent="0.2">
      <c r="A299" s="191"/>
      <c r="B299" s="191"/>
      <c r="C299" s="195"/>
      <c r="D299" s="196"/>
      <c r="E299" s="192"/>
      <c r="F299" s="192"/>
      <c r="G299" s="196"/>
      <c r="H299" s="191"/>
    </row>
    <row r="300" spans="1:8" x14ac:dyDescent="0.2">
      <c r="A300" s="191"/>
      <c r="B300" s="191"/>
      <c r="C300" s="195"/>
      <c r="D300" s="196"/>
      <c r="E300" s="192"/>
      <c r="F300" s="192"/>
      <c r="G300" s="196"/>
      <c r="H300" s="191"/>
    </row>
    <row r="301" spans="1:8" x14ac:dyDescent="0.2">
      <c r="A301" s="191"/>
      <c r="B301" s="191"/>
      <c r="C301" s="195"/>
      <c r="D301" s="196"/>
      <c r="E301" s="192"/>
      <c r="F301" s="192"/>
      <c r="G301" s="196"/>
      <c r="H301" s="191"/>
    </row>
    <row r="302" spans="1:8" x14ac:dyDescent="0.2">
      <c r="A302" s="191"/>
      <c r="B302" s="191"/>
      <c r="C302" s="195"/>
      <c r="D302" s="196"/>
      <c r="E302" s="192"/>
      <c r="F302" s="192"/>
      <c r="G302" s="196"/>
      <c r="H302" s="191"/>
    </row>
    <row r="303" spans="1:8" x14ac:dyDescent="0.2">
      <c r="A303" s="191"/>
      <c r="B303" s="191"/>
      <c r="C303" s="195"/>
      <c r="D303" s="196"/>
      <c r="E303" s="192"/>
      <c r="F303" s="192"/>
      <c r="G303" s="196"/>
      <c r="H303" s="191"/>
    </row>
    <row r="304" spans="1:8" x14ac:dyDescent="0.2">
      <c r="A304" s="191"/>
      <c r="B304" s="191"/>
      <c r="C304" s="195"/>
      <c r="D304" s="196"/>
      <c r="E304" s="192"/>
      <c r="F304" s="192"/>
      <c r="G304" s="196"/>
      <c r="H304" s="191"/>
    </row>
    <row r="305" spans="1:8" x14ac:dyDescent="0.2">
      <c r="A305" s="191"/>
      <c r="B305" s="191"/>
      <c r="C305" s="195"/>
      <c r="D305" s="196"/>
      <c r="E305" s="192"/>
      <c r="F305" s="192"/>
      <c r="G305" s="196"/>
      <c r="H305" s="191"/>
    </row>
    <row r="306" spans="1:8" x14ac:dyDescent="0.2">
      <c r="A306" s="191"/>
      <c r="B306" s="191"/>
      <c r="C306" s="195"/>
      <c r="D306" s="196"/>
      <c r="E306" s="192"/>
      <c r="F306" s="192"/>
      <c r="G306" s="196"/>
      <c r="H306" s="191"/>
    </row>
    <row r="307" spans="1:8" x14ac:dyDescent="0.2">
      <c r="A307" s="191"/>
      <c r="B307" s="191"/>
      <c r="C307" s="195"/>
      <c r="D307" s="196"/>
      <c r="E307" s="192"/>
      <c r="F307" s="192"/>
      <c r="G307" s="196"/>
      <c r="H307" s="191"/>
    </row>
    <row r="308" spans="1:8" x14ac:dyDescent="0.2">
      <c r="A308" s="191"/>
      <c r="B308" s="191"/>
      <c r="C308" s="195"/>
      <c r="D308" s="196"/>
      <c r="E308" s="192"/>
      <c r="F308" s="192"/>
      <c r="G308" s="196"/>
      <c r="H308" s="191"/>
    </row>
    <row r="309" spans="1:8" x14ac:dyDescent="0.2">
      <c r="A309" s="191"/>
      <c r="B309" s="191"/>
      <c r="C309" s="195"/>
      <c r="D309" s="196"/>
      <c r="E309" s="192"/>
      <c r="F309" s="192"/>
      <c r="G309" s="196"/>
      <c r="H309" s="191"/>
    </row>
    <row r="310" spans="1:8" x14ac:dyDescent="0.2">
      <c r="A310" s="191"/>
      <c r="B310" s="191"/>
      <c r="C310" s="195"/>
      <c r="D310" s="196"/>
      <c r="E310" s="192"/>
      <c r="F310" s="192"/>
      <c r="G310" s="196"/>
      <c r="H310" s="191"/>
    </row>
    <row r="311" spans="1:8" x14ac:dyDescent="0.2">
      <c r="A311" s="191"/>
      <c r="B311" s="191"/>
      <c r="C311" s="195"/>
      <c r="D311" s="196"/>
      <c r="E311" s="192"/>
      <c r="F311" s="192"/>
      <c r="G311" s="196"/>
      <c r="H311" s="191"/>
    </row>
    <row r="312" spans="1:8" x14ac:dyDescent="0.2">
      <c r="A312" s="191"/>
      <c r="B312" s="191"/>
      <c r="C312" s="195"/>
      <c r="D312" s="196"/>
      <c r="E312" s="192"/>
      <c r="F312" s="192"/>
      <c r="G312" s="196"/>
      <c r="H312" s="191"/>
    </row>
    <row r="313" spans="1:8" x14ac:dyDescent="0.2">
      <c r="A313" s="191"/>
      <c r="B313" s="191"/>
      <c r="C313" s="195"/>
      <c r="D313" s="196"/>
      <c r="E313" s="192"/>
      <c r="F313" s="192"/>
      <c r="G313" s="196"/>
      <c r="H313" s="191"/>
    </row>
    <row r="314" spans="1:8" x14ac:dyDescent="0.2">
      <c r="A314" s="191"/>
      <c r="B314" s="191"/>
      <c r="C314" s="195"/>
      <c r="D314" s="196"/>
      <c r="E314" s="192"/>
      <c r="F314" s="192"/>
      <c r="G314" s="196"/>
      <c r="H314" s="191"/>
    </row>
    <row r="315" spans="1:8" x14ac:dyDescent="0.2">
      <c r="A315" s="191"/>
      <c r="B315" s="191"/>
      <c r="C315" s="195"/>
      <c r="D315" s="196"/>
      <c r="E315" s="192"/>
      <c r="F315" s="192"/>
      <c r="G315" s="196"/>
      <c r="H315" s="191"/>
    </row>
    <row r="316" spans="1:8" x14ac:dyDescent="0.2">
      <c r="A316" s="191"/>
      <c r="B316" s="191"/>
      <c r="C316" s="195"/>
      <c r="D316" s="196"/>
      <c r="E316" s="192"/>
      <c r="F316" s="192"/>
      <c r="G316" s="196"/>
      <c r="H316" s="191"/>
    </row>
    <row r="317" spans="1:8" x14ac:dyDescent="0.2">
      <c r="A317" s="191"/>
      <c r="B317" s="191"/>
      <c r="C317" s="195"/>
      <c r="D317" s="196"/>
      <c r="E317" s="192"/>
      <c r="F317" s="192"/>
      <c r="G317" s="196"/>
      <c r="H317" s="191"/>
    </row>
    <row r="318" spans="1:8" x14ac:dyDescent="0.2">
      <c r="A318" s="191"/>
      <c r="B318" s="191"/>
      <c r="C318" s="195"/>
      <c r="D318" s="196"/>
      <c r="E318" s="192"/>
      <c r="F318" s="192"/>
      <c r="G318" s="196"/>
      <c r="H318" s="191"/>
    </row>
    <row r="319" spans="1:8" x14ac:dyDescent="0.2">
      <c r="A319" s="191"/>
      <c r="B319" s="191"/>
      <c r="C319" s="195"/>
      <c r="D319" s="196"/>
      <c r="E319" s="192"/>
      <c r="F319" s="192"/>
      <c r="G319" s="196"/>
      <c r="H319" s="191"/>
    </row>
    <row r="320" spans="1:8" x14ac:dyDescent="0.2">
      <c r="A320" s="191"/>
      <c r="B320" s="191"/>
      <c r="C320" s="195"/>
      <c r="D320" s="196"/>
      <c r="E320" s="192"/>
      <c r="F320" s="192"/>
      <c r="G320" s="196"/>
      <c r="H320" s="191"/>
    </row>
    <row r="321" spans="1:8" x14ac:dyDescent="0.2">
      <c r="A321" s="191"/>
      <c r="B321" s="191"/>
      <c r="C321" s="195"/>
      <c r="D321" s="196"/>
      <c r="E321" s="192"/>
      <c r="F321" s="192"/>
      <c r="G321" s="196"/>
      <c r="H321" s="191"/>
    </row>
    <row r="322" spans="1:8" x14ac:dyDescent="0.2">
      <c r="A322" s="191"/>
      <c r="B322" s="191"/>
      <c r="C322" s="195"/>
      <c r="D322" s="196"/>
      <c r="E322" s="192"/>
      <c r="F322" s="192"/>
      <c r="G322" s="196"/>
      <c r="H322" s="191"/>
    </row>
    <row r="323" spans="1:8" x14ac:dyDescent="0.2">
      <c r="A323" s="191"/>
      <c r="B323" s="191"/>
      <c r="C323" s="195"/>
      <c r="D323" s="196"/>
      <c r="E323" s="192"/>
      <c r="F323" s="192"/>
      <c r="G323" s="196"/>
      <c r="H323" s="191"/>
    </row>
    <row r="324" spans="1:8" x14ac:dyDescent="0.2">
      <c r="A324" s="191"/>
      <c r="B324" s="191"/>
      <c r="C324" s="195"/>
      <c r="D324" s="196"/>
      <c r="E324" s="192"/>
      <c r="F324" s="192"/>
      <c r="G324" s="196"/>
      <c r="H324" s="191"/>
    </row>
    <row r="325" spans="1:8" x14ac:dyDescent="0.2">
      <c r="A325" s="191"/>
      <c r="B325" s="191"/>
      <c r="C325" s="195"/>
      <c r="D325" s="196"/>
      <c r="E325" s="192"/>
      <c r="F325" s="192"/>
      <c r="G325" s="196"/>
      <c r="H325" s="191"/>
    </row>
    <row r="326" spans="1:8" x14ac:dyDescent="0.2">
      <c r="A326" s="191"/>
      <c r="B326" s="191"/>
      <c r="C326" s="195"/>
      <c r="D326" s="196"/>
      <c r="E326" s="192"/>
      <c r="F326" s="192"/>
      <c r="G326" s="196"/>
      <c r="H326" s="191"/>
    </row>
    <row r="327" spans="1:8" x14ac:dyDescent="0.2">
      <c r="A327" s="191"/>
      <c r="B327" s="191"/>
      <c r="C327" s="195"/>
      <c r="D327" s="196"/>
      <c r="E327" s="192"/>
      <c r="F327" s="192"/>
      <c r="G327" s="196"/>
      <c r="H327" s="191"/>
    </row>
    <row r="328" spans="1:8" x14ac:dyDescent="0.2">
      <c r="A328" s="191"/>
      <c r="B328" s="191"/>
      <c r="C328" s="195"/>
      <c r="D328" s="196"/>
      <c r="E328" s="192"/>
      <c r="F328" s="192"/>
      <c r="G328" s="196"/>
      <c r="H328" s="191"/>
    </row>
    <row r="329" spans="1:8" x14ac:dyDescent="0.2">
      <c r="A329" s="191"/>
      <c r="B329" s="191"/>
      <c r="C329" s="195"/>
      <c r="D329" s="196"/>
      <c r="E329" s="192"/>
      <c r="F329" s="192"/>
      <c r="G329" s="196"/>
      <c r="H329" s="191"/>
    </row>
    <row r="330" spans="1:8" x14ac:dyDescent="0.2">
      <c r="A330" s="191"/>
      <c r="B330" s="191"/>
      <c r="C330" s="195"/>
      <c r="D330" s="196"/>
      <c r="E330" s="192"/>
      <c r="F330" s="192"/>
      <c r="G330" s="196"/>
      <c r="H330" s="191"/>
    </row>
    <row r="331" spans="1:8" x14ac:dyDescent="0.2">
      <c r="A331" s="191"/>
      <c r="B331" s="191"/>
      <c r="C331" s="195"/>
      <c r="D331" s="196"/>
      <c r="E331" s="192"/>
      <c r="F331" s="192"/>
      <c r="G331" s="196"/>
      <c r="H331" s="191"/>
    </row>
    <row r="332" spans="1:8" x14ac:dyDescent="0.2">
      <c r="A332" s="191"/>
      <c r="B332" s="191"/>
      <c r="C332" s="195"/>
      <c r="D332" s="196"/>
      <c r="E332" s="192"/>
      <c r="F332" s="192"/>
      <c r="G332" s="196"/>
      <c r="H332" s="191"/>
    </row>
    <row r="333" spans="1:8" x14ac:dyDescent="0.2">
      <c r="A333" s="191"/>
      <c r="B333" s="191"/>
      <c r="C333" s="195"/>
      <c r="D333" s="196"/>
      <c r="E333" s="192"/>
      <c r="F333" s="192"/>
      <c r="G333" s="196"/>
      <c r="H333" s="191"/>
    </row>
    <row r="334" spans="1:8" x14ac:dyDescent="0.2">
      <c r="A334" s="191"/>
      <c r="B334" s="191"/>
      <c r="C334" s="195"/>
      <c r="D334" s="196"/>
      <c r="E334" s="192"/>
      <c r="F334" s="192"/>
      <c r="G334" s="196"/>
      <c r="H334" s="191"/>
    </row>
    <row r="335" spans="1:8" x14ac:dyDescent="0.2">
      <c r="A335" s="191"/>
      <c r="B335" s="191"/>
      <c r="C335" s="195"/>
      <c r="D335" s="196"/>
      <c r="E335" s="192"/>
      <c r="F335" s="192"/>
      <c r="G335" s="196"/>
      <c r="H335" s="191"/>
    </row>
    <row r="336" spans="1:8" x14ac:dyDescent="0.2">
      <c r="A336" s="191"/>
      <c r="B336" s="191"/>
      <c r="C336" s="195"/>
      <c r="D336" s="196"/>
      <c r="E336" s="192"/>
      <c r="F336" s="192"/>
      <c r="G336" s="196"/>
      <c r="H336" s="191"/>
    </row>
    <row r="337" spans="1:8" x14ac:dyDescent="0.2">
      <c r="A337" s="191"/>
      <c r="B337" s="191"/>
      <c r="C337" s="195"/>
      <c r="D337" s="196"/>
      <c r="E337" s="192"/>
      <c r="F337" s="192"/>
      <c r="G337" s="196"/>
      <c r="H337" s="191"/>
    </row>
    <row r="338" spans="1:8" x14ac:dyDescent="0.2">
      <c r="A338" s="191"/>
      <c r="B338" s="191"/>
      <c r="C338" s="195"/>
      <c r="D338" s="196"/>
      <c r="E338" s="192"/>
      <c r="F338" s="192"/>
      <c r="G338" s="196"/>
      <c r="H338" s="191"/>
    </row>
    <row r="339" spans="1:8" x14ac:dyDescent="0.2">
      <c r="A339" s="191"/>
      <c r="B339" s="191"/>
      <c r="C339" s="195"/>
      <c r="D339" s="196"/>
      <c r="E339" s="192"/>
      <c r="F339" s="192"/>
      <c r="G339" s="196"/>
      <c r="H339" s="191"/>
    </row>
    <row r="340" spans="1:8" x14ac:dyDescent="0.2">
      <c r="A340" s="191"/>
      <c r="B340" s="191"/>
      <c r="C340" s="195"/>
      <c r="D340" s="196"/>
      <c r="E340" s="192"/>
      <c r="F340" s="192"/>
      <c r="G340" s="196"/>
      <c r="H340" s="191"/>
    </row>
    <row r="341" spans="1:8" x14ac:dyDescent="0.2">
      <c r="A341" s="191"/>
      <c r="B341" s="191"/>
      <c r="C341" s="195"/>
      <c r="D341" s="196"/>
      <c r="E341" s="192"/>
      <c r="F341" s="192"/>
      <c r="G341" s="196"/>
      <c r="H341" s="191"/>
    </row>
    <row r="342" spans="1:8" x14ac:dyDescent="0.2">
      <c r="A342" s="191"/>
      <c r="B342" s="191"/>
      <c r="C342" s="195"/>
      <c r="D342" s="196"/>
      <c r="E342" s="192"/>
      <c r="F342" s="192"/>
      <c r="G342" s="196"/>
      <c r="H342" s="191"/>
    </row>
    <row r="343" spans="1:8" x14ac:dyDescent="0.2">
      <c r="A343" s="191"/>
      <c r="B343" s="191"/>
      <c r="C343" s="195"/>
      <c r="D343" s="196"/>
      <c r="E343" s="192"/>
      <c r="F343" s="192"/>
      <c r="G343" s="196"/>
      <c r="H343" s="191"/>
    </row>
    <row r="344" spans="1:8" x14ac:dyDescent="0.2">
      <c r="A344" s="191"/>
      <c r="B344" s="191"/>
      <c r="C344" s="195"/>
      <c r="D344" s="196"/>
      <c r="E344" s="192"/>
      <c r="F344" s="192"/>
      <c r="G344" s="196"/>
      <c r="H344" s="191"/>
    </row>
    <row r="345" spans="1:8" x14ac:dyDescent="0.2">
      <c r="A345" s="191"/>
      <c r="B345" s="191"/>
      <c r="C345" s="195"/>
      <c r="D345" s="196"/>
      <c r="E345" s="192"/>
      <c r="F345" s="192"/>
      <c r="G345" s="196"/>
      <c r="H345" s="191"/>
    </row>
    <row r="346" spans="1:8" x14ac:dyDescent="0.2">
      <c r="A346" s="191"/>
      <c r="B346" s="191"/>
      <c r="C346" s="195"/>
      <c r="D346" s="196"/>
      <c r="E346" s="192"/>
      <c r="F346" s="192"/>
      <c r="G346" s="196"/>
      <c r="H346" s="191"/>
    </row>
    <row r="347" spans="1:8" x14ac:dyDescent="0.2">
      <c r="A347" s="191"/>
      <c r="B347" s="191"/>
      <c r="C347" s="195"/>
      <c r="D347" s="196"/>
      <c r="E347" s="192"/>
      <c r="F347" s="192"/>
      <c r="G347" s="196"/>
      <c r="H347" s="191"/>
    </row>
    <row r="348" spans="1:8" x14ac:dyDescent="0.2">
      <c r="A348" s="191"/>
      <c r="B348" s="191"/>
      <c r="C348" s="195"/>
      <c r="D348" s="196"/>
      <c r="E348" s="192"/>
      <c r="F348" s="192"/>
      <c r="G348" s="196"/>
      <c r="H348" s="191"/>
    </row>
    <row r="349" spans="1:8" x14ac:dyDescent="0.2">
      <c r="A349" s="191"/>
      <c r="B349" s="191"/>
      <c r="C349" s="195"/>
      <c r="D349" s="196"/>
      <c r="E349" s="192"/>
      <c r="F349" s="192"/>
      <c r="G349" s="196"/>
      <c r="H349" s="191"/>
    </row>
    <row r="350" spans="1:8" x14ac:dyDescent="0.2">
      <c r="A350" s="191"/>
      <c r="B350" s="191"/>
      <c r="C350" s="195"/>
      <c r="D350" s="196"/>
      <c r="E350" s="192"/>
      <c r="F350" s="192"/>
      <c r="G350" s="196"/>
      <c r="H350" s="191"/>
    </row>
    <row r="351" spans="1:8" x14ac:dyDescent="0.2">
      <c r="A351" s="191"/>
      <c r="B351" s="191"/>
      <c r="C351" s="195"/>
      <c r="D351" s="196"/>
      <c r="E351" s="192"/>
      <c r="F351" s="192"/>
      <c r="G351" s="196"/>
      <c r="H351" s="191"/>
    </row>
    <row r="352" spans="1:8" x14ac:dyDescent="0.2">
      <c r="A352" s="191"/>
      <c r="B352" s="191"/>
      <c r="C352" s="195"/>
      <c r="D352" s="196"/>
      <c r="E352" s="192"/>
      <c r="F352" s="192"/>
      <c r="G352" s="196"/>
      <c r="H352" s="191"/>
    </row>
    <row r="353" spans="1:8" x14ac:dyDescent="0.2">
      <c r="A353" s="191"/>
      <c r="B353" s="191"/>
      <c r="C353" s="195"/>
      <c r="D353" s="196"/>
      <c r="E353" s="192"/>
      <c r="F353" s="192"/>
      <c r="G353" s="196"/>
      <c r="H353" s="191"/>
    </row>
    <row r="354" spans="1:8" x14ac:dyDescent="0.2">
      <c r="A354" s="191"/>
      <c r="B354" s="191"/>
      <c r="C354" s="195"/>
      <c r="D354" s="196"/>
      <c r="E354" s="192"/>
      <c r="F354" s="192"/>
      <c r="G354" s="196"/>
      <c r="H354" s="191"/>
    </row>
    <row r="355" spans="1:8" x14ac:dyDescent="0.2">
      <c r="A355" s="191"/>
      <c r="B355" s="191"/>
      <c r="C355" s="195"/>
      <c r="D355" s="196"/>
      <c r="E355" s="192"/>
      <c r="F355" s="192"/>
      <c r="G355" s="196"/>
      <c r="H355" s="191"/>
    </row>
    <row r="356" spans="1:8" x14ac:dyDescent="0.2">
      <c r="A356" s="191"/>
      <c r="B356" s="191"/>
      <c r="C356" s="195"/>
      <c r="D356" s="196"/>
      <c r="E356" s="192"/>
      <c r="F356" s="192"/>
      <c r="G356" s="196"/>
      <c r="H356" s="191"/>
    </row>
    <row r="357" spans="1:8" x14ac:dyDescent="0.2">
      <c r="A357" s="191"/>
      <c r="B357" s="191"/>
      <c r="C357" s="195"/>
      <c r="D357" s="196"/>
      <c r="E357" s="192"/>
      <c r="F357" s="192"/>
      <c r="G357" s="196"/>
      <c r="H357" s="191"/>
    </row>
    <row r="358" spans="1:8" x14ac:dyDescent="0.2">
      <c r="A358" s="191"/>
      <c r="B358" s="191"/>
      <c r="C358" s="195"/>
      <c r="D358" s="196"/>
      <c r="E358" s="192"/>
      <c r="F358" s="192"/>
      <c r="G358" s="196"/>
      <c r="H358" s="191"/>
    </row>
    <row r="359" spans="1:8" x14ac:dyDescent="0.2">
      <c r="A359" s="191"/>
      <c r="B359" s="191"/>
      <c r="C359" s="195"/>
      <c r="D359" s="196"/>
      <c r="E359" s="192"/>
      <c r="F359" s="192"/>
      <c r="G359" s="196"/>
      <c r="H359" s="191"/>
    </row>
    <row r="360" spans="1:8" x14ac:dyDescent="0.2">
      <c r="A360" s="191"/>
      <c r="B360" s="191"/>
      <c r="C360" s="195"/>
      <c r="D360" s="196"/>
      <c r="E360" s="192"/>
      <c r="F360" s="192"/>
      <c r="G360" s="196"/>
      <c r="H360" s="191"/>
    </row>
    <row r="361" spans="1:8" x14ac:dyDescent="0.2">
      <c r="A361" s="191"/>
      <c r="B361" s="191"/>
      <c r="C361" s="195"/>
      <c r="D361" s="196"/>
      <c r="E361" s="192"/>
      <c r="F361" s="192"/>
      <c r="G361" s="196"/>
      <c r="H361" s="191"/>
    </row>
    <row r="362" spans="1:8" x14ac:dyDescent="0.2">
      <c r="A362" s="191"/>
      <c r="B362" s="191"/>
      <c r="C362" s="195"/>
      <c r="D362" s="196"/>
      <c r="E362" s="192"/>
      <c r="F362" s="192"/>
      <c r="G362" s="196"/>
      <c r="H362" s="191"/>
    </row>
    <row r="363" spans="1:8" x14ac:dyDescent="0.2">
      <c r="A363" s="191"/>
      <c r="B363" s="191"/>
      <c r="C363" s="195"/>
      <c r="D363" s="196"/>
      <c r="E363" s="192"/>
      <c r="F363" s="192"/>
      <c r="G363" s="196"/>
      <c r="H363" s="191"/>
    </row>
    <row r="364" spans="1:8" x14ac:dyDescent="0.2">
      <c r="A364" s="191"/>
      <c r="B364" s="191"/>
      <c r="C364" s="195"/>
      <c r="D364" s="196"/>
      <c r="E364" s="192"/>
      <c r="F364" s="192"/>
      <c r="G364" s="196"/>
      <c r="H364" s="191"/>
    </row>
    <row r="365" spans="1:8" x14ac:dyDescent="0.2">
      <c r="A365" s="191"/>
      <c r="B365" s="191"/>
      <c r="C365" s="195"/>
      <c r="D365" s="196"/>
      <c r="E365" s="192"/>
      <c r="F365" s="192"/>
      <c r="G365" s="196"/>
      <c r="H365" s="191"/>
    </row>
    <row r="366" spans="1:8" x14ac:dyDescent="0.2">
      <c r="A366" s="191"/>
      <c r="B366" s="191"/>
      <c r="C366" s="195"/>
      <c r="D366" s="196"/>
      <c r="E366" s="192"/>
      <c r="F366" s="192"/>
      <c r="G366" s="196"/>
      <c r="H366" s="191"/>
    </row>
    <row r="367" spans="1:8" x14ac:dyDescent="0.2">
      <c r="A367" s="191"/>
      <c r="B367" s="191"/>
      <c r="C367" s="195"/>
      <c r="D367" s="196"/>
      <c r="E367" s="192"/>
      <c r="F367" s="192"/>
      <c r="G367" s="196"/>
      <c r="H367" s="191"/>
    </row>
    <row r="368" spans="1:8" x14ac:dyDescent="0.2">
      <c r="A368" s="191"/>
      <c r="B368" s="191"/>
      <c r="C368" s="195"/>
      <c r="D368" s="196"/>
      <c r="E368" s="192"/>
      <c r="F368" s="192"/>
      <c r="G368" s="196"/>
      <c r="H368" s="191"/>
    </row>
    <row r="369" spans="1:8" x14ac:dyDescent="0.2">
      <c r="A369" s="191"/>
      <c r="B369" s="191"/>
      <c r="C369" s="195"/>
      <c r="D369" s="196"/>
      <c r="E369" s="192"/>
      <c r="F369" s="192"/>
      <c r="G369" s="196"/>
      <c r="H369" s="191"/>
    </row>
    <row r="370" spans="1:8" x14ac:dyDescent="0.2">
      <c r="A370" s="191"/>
      <c r="B370" s="191"/>
      <c r="C370" s="195"/>
      <c r="D370" s="196"/>
      <c r="E370" s="192"/>
      <c r="F370" s="192"/>
      <c r="G370" s="196"/>
      <c r="H370" s="191"/>
    </row>
    <row r="371" spans="1:8" x14ac:dyDescent="0.2">
      <c r="A371" s="191"/>
      <c r="B371" s="191"/>
      <c r="C371" s="195"/>
      <c r="D371" s="196"/>
      <c r="E371" s="192"/>
      <c r="F371" s="192"/>
      <c r="G371" s="196"/>
      <c r="H371" s="191"/>
    </row>
    <row r="372" spans="1:8" x14ac:dyDescent="0.2">
      <c r="A372" s="191"/>
      <c r="B372" s="191"/>
      <c r="C372" s="195"/>
      <c r="D372" s="196"/>
      <c r="E372" s="192"/>
      <c r="F372" s="192"/>
      <c r="G372" s="196"/>
      <c r="H372" s="191"/>
    </row>
    <row r="373" spans="1:8" x14ac:dyDescent="0.2">
      <c r="A373" s="191"/>
      <c r="B373" s="191"/>
      <c r="C373" s="195"/>
      <c r="D373" s="196"/>
      <c r="E373" s="192"/>
      <c r="F373" s="192"/>
      <c r="G373" s="196"/>
      <c r="H373" s="191"/>
    </row>
    <row r="374" spans="1:8" x14ac:dyDescent="0.2">
      <c r="A374" s="191"/>
      <c r="B374" s="191"/>
      <c r="C374" s="195"/>
      <c r="D374" s="196"/>
      <c r="E374" s="192"/>
      <c r="F374" s="192"/>
      <c r="G374" s="196"/>
      <c r="H374" s="191"/>
    </row>
    <row r="375" spans="1:8" x14ac:dyDescent="0.2">
      <c r="A375" s="191"/>
      <c r="B375" s="191"/>
      <c r="C375" s="195"/>
      <c r="D375" s="196"/>
      <c r="E375" s="192"/>
      <c r="F375" s="192"/>
      <c r="G375" s="196"/>
      <c r="H375" s="191"/>
    </row>
    <row r="376" spans="1:8" x14ac:dyDescent="0.2">
      <c r="A376" s="191"/>
      <c r="B376" s="191"/>
      <c r="C376" s="195"/>
      <c r="D376" s="196"/>
      <c r="E376" s="192"/>
      <c r="F376" s="192"/>
      <c r="G376" s="196"/>
      <c r="H376" s="191"/>
    </row>
    <row r="377" spans="1:8" x14ac:dyDescent="0.2">
      <c r="A377" s="191"/>
      <c r="B377" s="191"/>
      <c r="C377" s="195"/>
      <c r="D377" s="196"/>
      <c r="E377" s="192"/>
      <c r="F377" s="192"/>
      <c r="G377" s="196"/>
      <c r="H377" s="191"/>
    </row>
    <row r="378" spans="1:8" x14ac:dyDescent="0.2">
      <c r="A378" s="191"/>
      <c r="B378" s="191"/>
      <c r="C378" s="195"/>
      <c r="D378" s="196"/>
      <c r="E378" s="192"/>
      <c r="F378" s="192"/>
      <c r="G378" s="196"/>
      <c r="H378" s="191"/>
    </row>
    <row r="379" spans="1:8" x14ac:dyDescent="0.2">
      <c r="A379" s="191"/>
      <c r="B379" s="191"/>
      <c r="C379" s="195"/>
      <c r="D379" s="196"/>
      <c r="E379" s="192"/>
      <c r="F379" s="192"/>
      <c r="G379" s="196"/>
      <c r="H379" s="191"/>
    </row>
    <row r="380" spans="1:8" x14ac:dyDescent="0.2">
      <c r="A380" s="191"/>
      <c r="B380" s="191"/>
      <c r="C380" s="195"/>
      <c r="D380" s="196"/>
      <c r="E380" s="192"/>
      <c r="F380" s="192"/>
      <c r="G380" s="196"/>
      <c r="H380" s="191"/>
    </row>
    <row r="381" spans="1:8" x14ac:dyDescent="0.2">
      <c r="A381" s="191"/>
      <c r="B381" s="191"/>
      <c r="C381" s="195"/>
      <c r="D381" s="196"/>
      <c r="E381" s="192"/>
      <c r="F381" s="192"/>
      <c r="G381" s="196"/>
      <c r="H381" s="191"/>
    </row>
    <row r="382" spans="1:8" x14ac:dyDescent="0.2">
      <c r="A382" s="191"/>
      <c r="B382" s="191"/>
      <c r="C382" s="195"/>
      <c r="D382" s="196"/>
      <c r="E382" s="192"/>
      <c r="F382" s="192"/>
      <c r="G382" s="196"/>
      <c r="H382" s="191"/>
    </row>
    <row r="383" spans="1:8" x14ac:dyDescent="0.2">
      <c r="A383" s="191"/>
      <c r="B383" s="191"/>
      <c r="C383" s="195"/>
      <c r="D383" s="196"/>
      <c r="E383" s="192"/>
      <c r="F383" s="192"/>
      <c r="G383" s="196"/>
      <c r="H383" s="191"/>
    </row>
    <row r="384" spans="1:8" x14ac:dyDescent="0.2">
      <c r="A384" s="191"/>
      <c r="B384" s="191"/>
      <c r="C384" s="195"/>
      <c r="D384" s="196"/>
      <c r="E384" s="192"/>
      <c r="F384" s="192"/>
      <c r="G384" s="196"/>
      <c r="H384" s="191"/>
    </row>
    <row r="385" spans="1:8" x14ac:dyDescent="0.2">
      <c r="A385" s="191"/>
      <c r="B385" s="191"/>
      <c r="C385" s="195"/>
      <c r="D385" s="196"/>
      <c r="E385" s="192"/>
      <c r="F385" s="192"/>
      <c r="G385" s="196"/>
      <c r="H385" s="191"/>
    </row>
    <row r="386" spans="1:8" x14ac:dyDescent="0.2">
      <c r="A386" s="191"/>
      <c r="B386" s="191"/>
      <c r="C386" s="195"/>
      <c r="D386" s="196"/>
      <c r="E386" s="192"/>
      <c r="F386" s="192"/>
      <c r="G386" s="196"/>
      <c r="H386" s="191"/>
    </row>
    <row r="387" spans="1:8" x14ac:dyDescent="0.2">
      <c r="A387" s="191"/>
      <c r="B387" s="191"/>
      <c r="C387" s="195"/>
      <c r="D387" s="196"/>
      <c r="E387" s="192"/>
      <c r="F387" s="192"/>
      <c r="G387" s="196"/>
      <c r="H387" s="191"/>
    </row>
    <row r="388" spans="1:8" x14ac:dyDescent="0.2">
      <c r="A388" s="191"/>
      <c r="B388" s="191"/>
      <c r="C388" s="195"/>
      <c r="D388" s="196"/>
      <c r="E388" s="192"/>
      <c r="F388" s="192"/>
      <c r="G388" s="196"/>
      <c r="H388" s="191"/>
    </row>
    <row r="389" spans="1:8" x14ac:dyDescent="0.2">
      <c r="A389" s="191"/>
      <c r="B389" s="191"/>
      <c r="C389" s="195"/>
      <c r="D389" s="196"/>
      <c r="E389" s="192"/>
      <c r="F389" s="192"/>
      <c r="G389" s="196"/>
      <c r="H389" s="191"/>
    </row>
    <row r="390" spans="1:8" x14ac:dyDescent="0.2">
      <c r="A390" s="191"/>
      <c r="B390" s="191"/>
      <c r="C390" s="195"/>
      <c r="D390" s="196"/>
      <c r="E390" s="192"/>
      <c r="F390" s="192"/>
      <c r="G390" s="196"/>
      <c r="H390" s="191"/>
    </row>
    <row r="391" spans="1:8" x14ac:dyDescent="0.2">
      <c r="A391" s="191"/>
      <c r="B391" s="191"/>
      <c r="C391" s="195"/>
      <c r="D391" s="196"/>
      <c r="E391" s="192"/>
      <c r="F391" s="192"/>
      <c r="G391" s="196"/>
      <c r="H391" s="191"/>
    </row>
    <row r="392" spans="1:8" x14ac:dyDescent="0.2">
      <c r="A392" s="191"/>
      <c r="B392" s="191"/>
      <c r="C392" s="195"/>
      <c r="D392" s="196"/>
      <c r="E392" s="192"/>
      <c r="F392" s="192"/>
      <c r="G392" s="196"/>
      <c r="H392" s="191"/>
    </row>
    <row r="393" spans="1:8" x14ac:dyDescent="0.2">
      <c r="A393" s="191"/>
      <c r="B393" s="191"/>
      <c r="C393" s="195"/>
      <c r="D393" s="196"/>
      <c r="E393" s="192"/>
      <c r="F393" s="192"/>
      <c r="G393" s="196"/>
      <c r="H393" s="191"/>
    </row>
    <row r="394" spans="1:8" x14ac:dyDescent="0.2">
      <c r="A394" s="191"/>
      <c r="B394" s="191"/>
      <c r="C394" s="195"/>
      <c r="D394" s="196"/>
      <c r="E394" s="192"/>
      <c r="F394" s="192"/>
      <c r="G394" s="196"/>
      <c r="H394" s="191"/>
    </row>
    <row r="395" spans="1:8" x14ac:dyDescent="0.2">
      <c r="A395" s="191"/>
      <c r="B395" s="191"/>
      <c r="C395" s="195"/>
      <c r="D395" s="196"/>
      <c r="E395" s="192"/>
      <c r="F395" s="192"/>
      <c r="G395" s="196"/>
      <c r="H395" s="191"/>
    </row>
    <row r="396" spans="1:8" x14ac:dyDescent="0.2">
      <c r="A396" s="191"/>
      <c r="B396" s="191"/>
      <c r="C396" s="195"/>
      <c r="D396" s="196"/>
      <c r="E396" s="192"/>
      <c r="F396" s="192"/>
      <c r="G396" s="196"/>
      <c r="H396" s="191"/>
    </row>
    <row r="397" spans="1:8" x14ac:dyDescent="0.2">
      <c r="A397" s="191"/>
      <c r="B397" s="191"/>
      <c r="C397" s="195"/>
      <c r="D397" s="196"/>
      <c r="E397" s="192"/>
      <c r="F397" s="192"/>
      <c r="G397" s="196"/>
      <c r="H397" s="191"/>
    </row>
    <row r="398" spans="1:8" x14ac:dyDescent="0.2">
      <c r="A398" s="191"/>
      <c r="B398" s="191"/>
      <c r="C398" s="195"/>
      <c r="D398" s="196"/>
      <c r="E398" s="192"/>
      <c r="F398" s="192"/>
      <c r="G398" s="196"/>
      <c r="H398" s="191"/>
    </row>
    <row r="399" spans="1:8" x14ac:dyDescent="0.2">
      <c r="A399" s="191"/>
      <c r="B399" s="191"/>
      <c r="C399" s="195"/>
      <c r="D399" s="196"/>
      <c r="E399" s="192"/>
      <c r="F399" s="192"/>
      <c r="G399" s="196"/>
      <c r="H399" s="191"/>
    </row>
    <row r="400" spans="1:8" x14ac:dyDescent="0.2">
      <c r="A400" s="191"/>
      <c r="B400" s="191"/>
      <c r="C400" s="195"/>
      <c r="D400" s="196"/>
      <c r="E400" s="192"/>
      <c r="F400" s="192"/>
      <c r="G400" s="196"/>
      <c r="H400" s="191"/>
    </row>
    <row r="401" spans="1:8" x14ac:dyDescent="0.2">
      <c r="A401" s="191"/>
      <c r="B401" s="191"/>
      <c r="C401" s="195"/>
      <c r="D401" s="196"/>
      <c r="E401" s="192"/>
      <c r="F401" s="192"/>
      <c r="G401" s="196"/>
      <c r="H401" s="191"/>
    </row>
    <row r="402" spans="1:8" x14ac:dyDescent="0.2">
      <c r="A402" s="191"/>
      <c r="B402" s="191"/>
      <c r="C402" s="195"/>
      <c r="D402" s="196"/>
      <c r="E402" s="192"/>
      <c r="F402" s="192"/>
      <c r="G402" s="196"/>
      <c r="H402" s="191"/>
    </row>
    <row r="403" spans="1:8" x14ac:dyDescent="0.2">
      <c r="A403" s="191"/>
      <c r="B403" s="191"/>
      <c r="C403" s="195"/>
      <c r="D403" s="196"/>
      <c r="E403" s="192"/>
      <c r="F403" s="192"/>
      <c r="G403" s="196"/>
      <c r="H403" s="191"/>
    </row>
    <row r="404" spans="1:8" x14ac:dyDescent="0.2">
      <c r="A404" s="191"/>
      <c r="B404" s="191"/>
      <c r="C404" s="195"/>
      <c r="D404" s="196"/>
      <c r="E404" s="192"/>
      <c r="F404" s="192"/>
      <c r="G404" s="196"/>
      <c r="H404" s="191"/>
    </row>
    <row r="405" spans="1:8" x14ac:dyDescent="0.2">
      <c r="A405" s="191"/>
      <c r="B405" s="191"/>
      <c r="C405" s="195"/>
      <c r="D405" s="196"/>
      <c r="E405" s="192"/>
      <c r="F405" s="192"/>
      <c r="G405" s="196"/>
      <c r="H405" s="191"/>
    </row>
    <row r="406" spans="1:8" x14ac:dyDescent="0.2">
      <c r="A406" s="191"/>
      <c r="B406" s="191"/>
      <c r="C406" s="195"/>
      <c r="D406" s="196"/>
      <c r="E406" s="192"/>
      <c r="F406" s="192"/>
      <c r="G406" s="196"/>
      <c r="H406" s="191"/>
    </row>
    <row r="407" spans="1:8" x14ac:dyDescent="0.2">
      <c r="A407" s="191"/>
      <c r="B407" s="191"/>
      <c r="C407" s="195"/>
      <c r="D407" s="196"/>
      <c r="E407" s="192"/>
      <c r="F407" s="192"/>
      <c r="G407" s="196"/>
      <c r="H407" s="191"/>
    </row>
    <row r="408" spans="1:8" x14ac:dyDescent="0.2">
      <c r="A408" s="191"/>
      <c r="B408" s="191"/>
      <c r="C408" s="195"/>
      <c r="D408" s="196"/>
      <c r="E408" s="192"/>
      <c r="F408" s="192"/>
      <c r="G408" s="196"/>
      <c r="H408" s="191"/>
    </row>
    <row r="409" spans="1:8" x14ac:dyDescent="0.2">
      <c r="A409" s="191"/>
      <c r="B409" s="191"/>
      <c r="C409" s="195"/>
      <c r="D409" s="196"/>
      <c r="E409" s="192"/>
      <c r="F409" s="192"/>
      <c r="G409" s="196"/>
      <c r="H409" s="191"/>
    </row>
    <row r="410" spans="1:8" x14ac:dyDescent="0.2">
      <c r="A410" s="191"/>
      <c r="B410" s="191"/>
      <c r="C410" s="195"/>
      <c r="D410" s="196"/>
      <c r="E410" s="192"/>
      <c r="F410" s="192"/>
      <c r="G410" s="196"/>
      <c r="H410" s="191"/>
    </row>
    <row r="411" spans="1:8" x14ac:dyDescent="0.2">
      <c r="A411" s="191"/>
      <c r="B411" s="191"/>
      <c r="C411" s="195"/>
      <c r="D411" s="196"/>
      <c r="E411" s="192"/>
      <c r="F411" s="192"/>
      <c r="G411" s="196"/>
      <c r="H411" s="191"/>
    </row>
    <row r="412" spans="1:8" x14ac:dyDescent="0.2">
      <c r="A412" s="191"/>
      <c r="B412" s="191"/>
      <c r="C412" s="195"/>
      <c r="D412" s="196"/>
      <c r="E412" s="192"/>
      <c r="F412" s="192"/>
      <c r="G412" s="196"/>
      <c r="H412" s="191"/>
    </row>
    <row r="413" spans="1:8" x14ac:dyDescent="0.2">
      <c r="A413" s="191"/>
      <c r="B413" s="191"/>
      <c r="C413" s="195"/>
      <c r="D413" s="196"/>
      <c r="E413" s="192"/>
      <c r="F413" s="192"/>
      <c r="G413" s="196"/>
      <c r="H413" s="191"/>
    </row>
    <row r="414" spans="1:8" x14ac:dyDescent="0.2">
      <c r="A414" s="191"/>
      <c r="B414" s="191"/>
      <c r="C414" s="195"/>
      <c r="D414" s="196"/>
      <c r="E414" s="192"/>
      <c r="F414" s="192"/>
      <c r="G414" s="196"/>
      <c r="H414" s="191"/>
    </row>
    <row r="415" spans="1:8" x14ac:dyDescent="0.2">
      <c r="A415" s="191"/>
      <c r="B415" s="191"/>
      <c r="C415" s="195"/>
      <c r="D415" s="196"/>
      <c r="E415" s="192"/>
      <c r="F415" s="192"/>
      <c r="G415" s="196"/>
      <c r="H415" s="191"/>
    </row>
    <row r="416" spans="1:8" x14ac:dyDescent="0.2">
      <c r="A416" s="191"/>
      <c r="B416" s="191"/>
      <c r="C416" s="195"/>
      <c r="D416" s="196"/>
      <c r="E416" s="192"/>
      <c r="F416" s="192"/>
      <c r="G416" s="196"/>
      <c r="H416" s="191"/>
    </row>
    <row r="417" spans="1:8" x14ac:dyDescent="0.2">
      <c r="A417" s="191"/>
      <c r="B417" s="191"/>
      <c r="C417" s="195"/>
      <c r="D417" s="196"/>
      <c r="E417" s="192"/>
      <c r="F417" s="192"/>
      <c r="G417" s="196"/>
      <c r="H417" s="191"/>
    </row>
    <row r="418" spans="1:8" x14ac:dyDescent="0.2">
      <c r="A418" s="191"/>
      <c r="B418" s="191"/>
      <c r="C418" s="195"/>
      <c r="D418" s="196"/>
      <c r="E418" s="192"/>
      <c r="F418" s="192"/>
      <c r="G418" s="196"/>
      <c r="H418" s="191"/>
    </row>
    <row r="419" spans="1:8" x14ac:dyDescent="0.2">
      <c r="A419" s="191"/>
      <c r="B419" s="191"/>
      <c r="C419" s="195"/>
      <c r="D419" s="196"/>
      <c r="E419" s="192"/>
      <c r="F419" s="192"/>
      <c r="G419" s="196"/>
      <c r="H419" s="191"/>
    </row>
    <row r="420" spans="1:8" x14ac:dyDescent="0.2">
      <c r="A420" s="191"/>
      <c r="B420" s="191"/>
      <c r="C420" s="195"/>
      <c r="D420" s="196"/>
      <c r="E420" s="192"/>
      <c r="F420" s="192"/>
      <c r="G420" s="196"/>
      <c r="H420" s="191"/>
    </row>
    <row r="421" spans="1:8" x14ac:dyDescent="0.2">
      <c r="A421" s="191"/>
      <c r="B421" s="191"/>
      <c r="C421" s="195"/>
      <c r="D421" s="196"/>
      <c r="E421" s="192"/>
      <c r="F421" s="192"/>
      <c r="G421" s="196"/>
      <c r="H421" s="191"/>
    </row>
    <row r="422" spans="1:8" x14ac:dyDescent="0.2">
      <c r="A422" s="191"/>
      <c r="B422" s="191"/>
      <c r="C422" s="195"/>
      <c r="D422" s="196"/>
      <c r="E422" s="192"/>
      <c r="F422" s="192"/>
      <c r="G422" s="196"/>
      <c r="H422" s="191"/>
    </row>
    <row r="423" spans="1:8" x14ac:dyDescent="0.2">
      <c r="A423" s="191"/>
      <c r="B423" s="191"/>
      <c r="C423" s="195"/>
      <c r="D423" s="196"/>
      <c r="E423" s="192"/>
      <c r="F423" s="192"/>
      <c r="G423" s="196"/>
      <c r="H423" s="191"/>
    </row>
    <row r="424" spans="1:8" x14ac:dyDescent="0.2">
      <c r="A424" s="191"/>
      <c r="B424" s="191"/>
      <c r="C424" s="195"/>
      <c r="D424" s="196"/>
      <c r="E424" s="192"/>
      <c r="F424" s="192"/>
      <c r="G424" s="196"/>
      <c r="H424" s="191"/>
    </row>
    <row r="425" spans="1:8" x14ac:dyDescent="0.2">
      <c r="A425" s="191"/>
      <c r="B425" s="191"/>
      <c r="C425" s="195"/>
      <c r="D425" s="196"/>
      <c r="E425" s="192"/>
      <c r="F425" s="192"/>
      <c r="G425" s="196"/>
      <c r="H425" s="191"/>
    </row>
    <row r="426" spans="1:8" x14ac:dyDescent="0.2">
      <c r="A426" s="191"/>
      <c r="B426" s="191"/>
      <c r="C426" s="195"/>
      <c r="D426" s="196"/>
      <c r="E426" s="192"/>
      <c r="F426" s="192"/>
      <c r="G426" s="196"/>
      <c r="H426" s="191"/>
    </row>
    <row r="427" spans="1:8" x14ac:dyDescent="0.2">
      <c r="A427" s="191"/>
      <c r="B427" s="191"/>
      <c r="C427" s="195"/>
      <c r="D427" s="196"/>
      <c r="E427" s="192"/>
      <c r="F427" s="192"/>
      <c r="G427" s="196"/>
      <c r="H427" s="191"/>
    </row>
    <row r="428" spans="1:8" x14ac:dyDescent="0.2">
      <c r="A428" s="191"/>
      <c r="B428" s="191"/>
      <c r="C428" s="195"/>
      <c r="D428" s="196"/>
      <c r="E428" s="192"/>
      <c r="F428" s="192"/>
      <c r="G428" s="196"/>
      <c r="H428" s="191"/>
    </row>
    <row r="429" spans="1:8" x14ac:dyDescent="0.2">
      <c r="A429" s="191"/>
      <c r="B429" s="191"/>
      <c r="C429" s="195"/>
      <c r="D429" s="196"/>
      <c r="E429" s="192"/>
      <c r="F429" s="192"/>
      <c r="G429" s="196"/>
      <c r="H429" s="191"/>
    </row>
    <row r="430" spans="1:8" x14ac:dyDescent="0.2">
      <c r="A430" s="191"/>
      <c r="B430" s="191"/>
      <c r="C430" s="195"/>
      <c r="D430" s="196"/>
      <c r="E430" s="192"/>
      <c r="F430" s="192"/>
      <c r="G430" s="196"/>
      <c r="H430" s="191"/>
    </row>
    <row r="431" spans="1:8" x14ac:dyDescent="0.2">
      <c r="A431" s="191"/>
      <c r="B431" s="191"/>
      <c r="C431" s="195"/>
      <c r="D431" s="196"/>
      <c r="E431" s="192"/>
      <c r="F431" s="192"/>
      <c r="G431" s="196"/>
      <c r="H431" s="191"/>
    </row>
    <row r="432" spans="1:8" x14ac:dyDescent="0.2">
      <c r="A432" s="191"/>
      <c r="B432" s="191"/>
      <c r="C432" s="195"/>
      <c r="D432" s="196"/>
      <c r="E432" s="192"/>
      <c r="F432" s="192"/>
      <c r="G432" s="196"/>
      <c r="H432" s="191"/>
    </row>
    <row r="433" spans="1:8" x14ac:dyDescent="0.2">
      <c r="A433" s="191"/>
      <c r="B433" s="191"/>
      <c r="C433" s="195"/>
      <c r="D433" s="196"/>
      <c r="E433" s="192"/>
      <c r="F433" s="192"/>
      <c r="G433" s="196"/>
      <c r="H433" s="191"/>
    </row>
    <row r="434" spans="1:8" x14ac:dyDescent="0.2">
      <c r="A434" s="191"/>
      <c r="B434" s="191"/>
      <c r="C434" s="195"/>
      <c r="D434" s="196"/>
      <c r="E434" s="192"/>
      <c r="F434" s="192"/>
      <c r="G434" s="196"/>
      <c r="H434" s="191"/>
    </row>
    <row r="435" spans="1:8" x14ac:dyDescent="0.2">
      <c r="A435" s="191"/>
      <c r="B435" s="191"/>
      <c r="C435" s="195"/>
      <c r="D435" s="196"/>
      <c r="E435" s="192"/>
      <c r="F435" s="192"/>
      <c r="G435" s="196"/>
      <c r="H435" s="191"/>
    </row>
    <row r="436" spans="1:8" x14ac:dyDescent="0.2">
      <c r="A436" s="191"/>
      <c r="B436" s="191"/>
      <c r="C436" s="195"/>
      <c r="D436" s="196"/>
      <c r="E436" s="192"/>
      <c r="F436" s="192"/>
      <c r="G436" s="196"/>
      <c r="H436" s="191"/>
    </row>
    <row r="437" spans="1:8" x14ac:dyDescent="0.2">
      <c r="A437" s="191"/>
      <c r="B437" s="191"/>
      <c r="C437" s="195"/>
      <c r="D437" s="196"/>
      <c r="E437" s="192"/>
      <c r="F437" s="192"/>
      <c r="G437" s="196"/>
      <c r="H437" s="191"/>
    </row>
    <row r="438" spans="1:8" x14ac:dyDescent="0.2">
      <c r="A438" s="191"/>
      <c r="B438" s="191"/>
      <c r="C438" s="195"/>
      <c r="D438" s="196"/>
      <c r="E438" s="192"/>
      <c r="F438" s="192"/>
      <c r="G438" s="196"/>
      <c r="H438" s="191"/>
    </row>
    <row r="439" spans="1:8" x14ac:dyDescent="0.2">
      <c r="A439" s="191"/>
      <c r="B439" s="191"/>
      <c r="C439" s="195"/>
      <c r="D439" s="196"/>
      <c r="E439" s="192"/>
      <c r="F439" s="192"/>
      <c r="G439" s="196"/>
      <c r="H439" s="191"/>
    </row>
    <row r="440" spans="1:8" x14ac:dyDescent="0.2">
      <c r="A440" s="191"/>
      <c r="B440" s="191"/>
      <c r="C440" s="195"/>
      <c r="D440" s="196"/>
      <c r="E440" s="192"/>
      <c r="F440" s="192"/>
      <c r="G440" s="196"/>
      <c r="H440" s="191"/>
    </row>
    <row r="441" spans="1:8" x14ac:dyDescent="0.2">
      <c r="A441" s="191"/>
      <c r="B441" s="191"/>
      <c r="C441" s="195"/>
      <c r="D441" s="196"/>
      <c r="E441" s="192"/>
      <c r="F441" s="192"/>
      <c r="G441" s="196"/>
      <c r="H441" s="191"/>
    </row>
    <row r="442" spans="1:8" x14ac:dyDescent="0.2">
      <c r="A442" s="191"/>
      <c r="B442" s="191"/>
      <c r="C442" s="195"/>
      <c r="D442" s="196"/>
      <c r="E442" s="192"/>
      <c r="F442" s="192"/>
      <c r="G442" s="196"/>
      <c r="H442" s="191"/>
    </row>
    <row r="443" spans="1:8" x14ac:dyDescent="0.2">
      <c r="A443" s="191"/>
      <c r="B443" s="191"/>
      <c r="C443" s="195"/>
      <c r="D443" s="196"/>
      <c r="E443" s="192"/>
      <c r="F443" s="192"/>
      <c r="G443" s="196"/>
      <c r="H443" s="191"/>
    </row>
    <row r="444" spans="1:8" x14ac:dyDescent="0.2">
      <c r="A444" s="191"/>
      <c r="B444" s="191"/>
      <c r="C444" s="195"/>
      <c r="D444" s="196"/>
      <c r="E444" s="192"/>
      <c r="F444" s="192"/>
      <c r="G444" s="196"/>
      <c r="H444" s="191"/>
    </row>
    <row r="445" spans="1:8" x14ac:dyDescent="0.2">
      <c r="A445" s="191"/>
      <c r="B445" s="191"/>
      <c r="C445" s="195"/>
      <c r="D445" s="196"/>
      <c r="E445" s="192"/>
      <c r="F445" s="192"/>
      <c r="G445" s="196"/>
      <c r="H445" s="191"/>
    </row>
    <row r="446" spans="1:8" x14ac:dyDescent="0.2">
      <c r="A446" s="191"/>
      <c r="B446" s="191"/>
      <c r="C446" s="195"/>
      <c r="D446" s="196"/>
      <c r="E446" s="192"/>
      <c r="F446" s="192"/>
      <c r="G446" s="196"/>
      <c r="H446" s="191"/>
    </row>
    <row r="447" spans="1:8" x14ac:dyDescent="0.2">
      <c r="A447" s="191"/>
      <c r="B447" s="191"/>
      <c r="C447" s="195"/>
      <c r="D447" s="196"/>
      <c r="E447" s="192"/>
      <c r="F447" s="192"/>
      <c r="G447" s="196"/>
      <c r="H447" s="191"/>
    </row>
    <row r="448" spans="1:8" x14ac:dyDescent="0.2">
      <c r="A448" s="191"/>
      <c r="B448" s="191"/>
      <c r="C448" s="195"/>
      <c r="D448" s="196"/>
      <c r="E448" s="192"/>
      <c r="F448" s="192"/>
      <c r="G448" s="196"/>
      <c r="H448" s="191"/>
    </row>
    <row r="449" spans="1:8" x14ac:dyDescent="0.2">
      <c r="A449" s="191"/>
      <c r="B449" s="191"/>
      <c r="C449" s="195"/>
      <c r="D449" s="196"/>
      <c r="E449" s="192"/>
      <c r="F449" s="192"/>
      <c r="G449" s="196"/>
      <c r="H449" s="191"/>
    </row>
    <row r="450" spans="1:8" x14ac:dyDescent="0.2">
      <c r="A450" s="191"/>
      <c r="B450" s="191"/>
      <c r="C450" s="195"/>
      <c r="D450" s="196"/>
      <c r="E450" s="192"/>
      <c r="F450" s="192"/>
      <c r="G450" s="196"/>
      <c r="H450" s="191"/>
    </row>
    <row r="451" spans="1:8" x14ac:dyDescent="0.2">
      <c r="A451" s="191"/>
      <c r="B451" s="191"/>
      <c r="C451" s="195"/>
      <c r="D451" s="196"/>
      <c r="E451" s="192"/>
      <c r="F451" s="192"/>
      <c r="G451" s="196"/>
      <c r="H451" s="191"/>
    </row>
    <row r="452" spans="1:8" x14ac:dyDescent="0.2">
      <c r="A452" s="191"/>
      <c r="B452" s="191"/>
      <c r="C452" s="195"/>
      <c r="D452" s="196"/>
      <c r="E452" s="192"/>
      <c r="F452" s="192"/>
      <c r="G452" s="196"/>
      <c r="H452" s="191"/>
    </row>
    <row r="453" spans="1:8" x14ac:dyDescent="0.2">
      <c r="A453" s="191"/>
      <c r="B453" s="191"/>
      <c r="C453" s="195"/>
      <c r="D453" s="196"/>
      <c r="E453" s="192"/>
      <c r="F453" s="192"/>
      <c r="G453" s="196"/>
      <c r="H453" s="191"/>
    </row>
    <row r="454" spans="1:8" x14ac:dyDescent="0.2">
      <c r="A454" s="191"/>
      <c r="B454" s="191"/>
      <c r="C454" s="195"/>
      <c r="D454" s="196"/>
      <c r="E454" s="192"/>
      <c r="F454" s="192"/>
      <c r="G454" s="196"/>
      <c r="H454" s="191"/>
    </row>
    <row r="455" spans="1:8" x14ac:dyDescent="0.2">
      <c r="A455" s="191"/>
      <c r="B455" s="191"/>
      <c r="C455" s="195"/>
      <c r="D455" s="196"/>
      <c r="E455" s="192"/>
      <c r="F455" s="192"/>
      <c r="G455" s="196"/>
      <c r="H455" s="191"/>
    </row>
    <row r="456" spans="1:8" x14ac:dyDescent="0.2">
      <c r="A456" s="191"/>
      <c r="B456" s="191"/>
      <c r="C456" s="195"/>
      <c r="D456" s="196"/>
      <c r="E456" s="192"/>
      <c r="F456" s="192"/>
      <c r="G456" s="196"/>
      <c r="H456" s="191"/>
    </row>
    <row r="457" spans="1:8" x14ac:dyDescent="0.2">
      <c r="A457" s="191"/>
      <c r="B457" s="191"/>
      <c r="C457" s="195"/>
      <c r="D457" s="196"/>
      <c r="E457" s="192"/>
      <c r="F457" s="192"/>
      <c r="G457" s="196"/>
      <c r="H457" s="191"/>
    </row>
    <row r="458" spans="1:8" x14ac:dyDescent="0.2">
      <c r="A458" s="191"/>
      <c r="B458" s="191"/>
      <c r="C458" s="195"/>
      <c r="D458" s="196"/>
      <c r="E458" s="192"/>
      <c r="F458" s="192"/>
      <c r="G458" s="196"/>
      <c r="H458" s="191"/>
    </row>
    <row r="459" spans="1:8" x14ac:dyDescent="0.2">
      <c r="A459" s="191"/>
      <c r="B459" s="191"/>
      <c r="C459" s="195"/>
      <c r="D459" s="196"/>
      <c r="E459" s="192"/>
      <c r="F459" s="192"/>
      <c r="G459" s="196"/>
      <c r="H459" s="191"/>
    </row>
    <row r="460" spans="1:8" x14ac:dyDescent="0.2">
      <c r="A460" s="191"/>
      <c r="B460" s="191"/>
      <c r="C460" s="195"/>
      <c r="D460" s="196"/>
      <c r="E460" s="192"/>
      <c r="F460" s="192"/>
      <c r="G460" s="196"/>
      <c r="H460" s="191"/>
    </row>
    <row r="461" spans="1:8" x14ac:dyDescent="0.2">
      <c r="A461" s="191"/>
      <c r="B461" s="191"/>
      <c r="C461" s="195"/>
      <c r="D461" s="196"/>
      <c r="E461" s="192"/>
      <c r="F461" s="192"/>
      <c r="G461" s="196"/>
      <c r="H461" s="191"/>
    </row>
    <row r="462" spans="1:8" x14ac:dyDescent="0.2">
      <c r="A462" s="191"/>
      <c r="B462" s="191"/>
      <c r="C462" s="195"/>
      <c r="D462" s="196"/>
      <c r="E462" s="192"/>
      <c r="F462" s="192"/>
      <c r="G462" s="196"/>
      <c r="H462" s="191"/>
    </row>
    <row r="463" spans="1:8" x14ac:dyDescent="0.2">
      <c r="A463" s="191"/>
      <c r="B463" s="191"/>
      <c r="C463" s="195"/>
      <c r="D463" s="196"/>
      <c r="E463" s="192"/>
      <c r="F463" s="192"/>
      <c r="G463" s="196"/>
      <c r="H463" s="191"/>
    </row>
    <row r="464" spans="1:8" x14ac:dyDescent="0.2">
      <c r="A464" s="191"/>
      <c r="B464" s="191"/>
      <c r="C464" s="195"/>
      <c r="D464" s="196"/>
      <c r="E464" s="192"/>
      <c r="F464" s="192"/>
      <c r="G464" s="196"/>
      <c r="H464" s="191"/>
    </row>
    <row r="465" spans="1:8" x14ac:dyDescent="0.2">
      <c r="A465" s="191"/>
      <c r="B465" s="191"/>
      <c r="C465" s="195"/>
      <c r="D465" s="196"/>
      <c r="E465" s="192"/>
      <c r="F465" s="192"/>
      <c r="G465" s="196"/>
      <c r="H465" s="191"/>
    </row>
    <row r="466" spans="1:8" x14ac:dyDescent="0.2">
      <c r="A466" s="191"/>
      <c r="B466" s="191"/>
      <c r="C466" s="195"/>
      <c r="D466" s="196"/>
      <c r="E466" s="192"/>
      <c r="F466" s="192"/>
      <c r="G466" s="196"/>
      <c r="H466" s="191"/>
    </row>
    <row r="467" spans="1:8" x14ac:dyDescent="0.2">
      <c r="A467" s="191"/>
      <c r="B467" s="191"/>
      <c r="C467" s="195"/>
      <c r="D467" s="196"/>
      <c r="E467" s="192"/>
      <c r="F467" s="192"/>
      <c r="G467" s="196"/>
      <c r="H467" s="191"/>
    </row>
    <row r="468" spans="1:8" x14ac:dyDescent="0.2">
      <c r="A468" s="191"/>
      <c r="B468" s="191"/>
      <c r="C468" s="195"/>
      <c r="D468" s="196"/>
      <c r="E468" s="192"/>
      <c r="F468" s="192"/>
      <c r="G468" s="196"/>
      <c r="H468" s="191"/>
    </row>
    <row r="469" spans="1:8" x14ac:dyDescent="0.2">
      <c r="A469" s="191"/>
      <c r="B469" s="191"/>
      <c r="C469" s="195"/>
      <c r="D469" s="196"/>
      <c r="E469" s="192"/>
      <c r="F469" s="192"/>
      <c r="G469" s="196"/>
      <c r="H469" s="191"/>
    </row>
    <row r="470" spans="1:8" x14ac:dyDescent="0.2">
      <c r="A470" s="191"/>
      <c r="B470" s="191"/>
      <c r="C470" s="195"/>
      <c r="D470" s="196"/>
      <c r="E470" s="192"/>
      <c r="F470" s="192"/>
      <c r="G470" s="196"/>
      <c r="H470" s="191"/>
    </row>
    <row r="471" spans="1:8" x14ac:dyDescent="0.2">
      <c r="A471" s="191"/>
      <c r="B471" s="191"/>
      <c r="C471" s="195"/>
      <c r="D471" s="196"/>
      <c r="E471" s="192"/>
      <c r="F471" s="192"/>
      <c r="G471" s="196"/>
      <c r="H471" s="191"/>
    </row>
    <row r="472" spans="1:8" x14ac:dyDescent="0.2">
      <c r="A472" s="191"/>
      <c r="B472" s="191"/>
      <c r="C472" s="195"/>
      <c r="D472" s="196"/>
      <c r="E472" s="192"/>
      <c r="F472" s="192"/>
      <c r="G472" s="196"/>
      <c r="H472" s="191"/>
    </row>
    <row r="473" spans="1:8" x14ac:dyDescent="0.2">
      <c r="A473" s="191"/>
      <c r="B473" s="191"/>
      <c r="C473" s="195"/>
      <c r="D473" s="196"/>
      <c r="E473" s="192"/>
      <c r="F473" s="192"/>
      <c r="G473" s="196"/>
      <c r="H473" s="191"/>
    </row>
    <row r="474" spans="1:8" x14ac:dyDescent="0.2">
      <c r="A474" s="191"/>
      <c r="B474" s="191"/>
      <c r="C474" s="195"/>
      <c r="D474" s="196"/>
      <c r="E474" s="192"/>
      <c r="F474" s="192"/>
      <c r="G474" s="196"/>
      <c r="H474" s="191"/>
    </row>
    <row r="475" spans="1:8" x14ac:dyDescent="0.2">
      <c r="A475" s="191"/>
      <c r="B475" s="191"/>
      <c r="C475" s="195"/>
      <c r="D475" s="196"/>
      <c r="E475" s="192"/>
      <c r="F475" s="192"/>
      <c r="G475" s="196"/>
      <c r="H475" s="191"/>
    </row>
    <row r="476" spans="1:8" x14ac:dyDescent="0.2">
      <c r="A476" s="191"/>
      <c r="B476" s="191"/>
      <c r="C476" s="195"/>
      <c r="D476" s="196"/>
      <c r="E476" s="192"/>
      <c r="F476" s="192"/>
      <c r="G476" s="196"/>
      <c r="H476" s="191"/>
    </row>
    <row r="477" spans="1:8" x14ac:dyDescent="0.2">
      <c r="A477" s="191"/>
      <c r="B477" s="191"/>
      <c r="C477" s="195"/>
      <c r="D477" s="196"/>
      <c r="E477" s="192"/>
      <c r="F477" s="192"/>
      <c r="G477" s="196"/>
      <c r="H477" s="191"/>
    </row>
    <row r="478" spans="1:8" x14ac:dyDescent="0.2">
      <c r="A478" s="191"/>
      <c r="B478" s="191"/>
      <c r="C478" s="195"/>
      <c r="D478" s="196"/>
      <c r="E478" s="192"/>
      <c r="F478" s="192"/>
      <c r="G478" s="196"/>
      <c r="H478" s="191"/>
    </row>
    <row r="479" spans="1:8" x14ac:dyDescent="0.2">
      <c r="A479" s="191"/>
      <c r="B479" s="191"/>
      <c r="C479" s="195"/>
      <c r="D479" s="196"/>
      <c r="E479" s="192"/>
      <c r="F479" s="192"/>
      <c r="G479" s="196"/>
      <c r="H479" s="191"/>
    </row>
    <row r="480" spans="1:8" x14ac:dyDescent="0.2">
      <c r="A480" s="191"/>
      <c r="B480" s="191"/>
      <c r="C480" s="195"/>
      <c r="D480" s="196"/>
      <c r="E480" s="192"/>
      <c r="F480" s="192"/>
      <c r="G480" s="196"/>
      <c r="H480" s="191"/>
    </row>
    <row r="481" spans="1:8" x14ac:dyDescent="0.2">
      <c r="A481" s="191"/>
      <c r="B481" s="191"/>
      <c r="C481" s="195"/>
      <c r="D481" s="196"/>
      <c r="E481" s="192"/>
      <c r="F481" s="192"/>
      <c r="G481" s="196"/>
      <c r="H481" s="191"/>
    </row>
    <row r="482" spans="1:8" x14ac:dyDescent="0.2">
      <c r="A482" s="191"/>
      <c r="B482" s="191"/>
      <c r="C482" s="195"/>
      <c r="D482" s="196"/>
      <c r="E482" s="192"/>
      <c r="F482" s="192"/>
      <c r="G482" s="196"/>
      <c r="H482" s="191"/>
    </row>
    <row r="483" spans="1:8" x14ac:dyDescent="0.2">
      <c r="A483" s="191"/>
      <c r="B483" s="191"/>
      <c r="C483" s="195"/>
      <c r="D483" s="196"/>
      <c r="E483" s="192"/>
      <c r="F483" s="192"/>
      <c r="G483" s="196"/>
      <c r="H483" s="191"/>
    </row>
    <row r="484" spans="1:8" x14ac:dyDescent="0.2">
      <c r="A484" s="191"/>
      <c r="B484" s="191"/>
      <c r="C484" s="195"/>
      <c r="D484" s="196"/>
      <c r="E484" s="192"/>
      <c r="F484" s="192"/>
      <c r="G484" s="196"/>
      <c r="H484" s="191"/>
    </row>
    <row r="485" spans="1:8" x14ac:dyDescent="0.2">
      <c r="A485" s="191"/>
      <c r="B485" s="191"/>
      <c r="C485" s="195"/>
      <c r="D485" s="196"/>
      <c r="E485" s="192"/>
      <c r="F485" s="192"/>
      <c r="G485" s="196"/>
      <c r="H485" s="191"/>
    </row>
    <row r="486" spans="1:8" x14ac:dyDescent="0.2">
      <c r="A486" s="191"/>
      <c r="B486" s="191"/>
      <c r="C486" s="195"/>
      <c r="D486" s="196"/>
      <c r="E486" s="192"/>
      <c r="F486" s="192"/>
      <c r="G486" s="196"/>
      <c r="H486" s="191"/>
    </row>
    <row r="487" spans="1:8" x14ac:dyDescent="0.2">
      <c r="A487" s="191"/>
      <c r="B487" s="191"/>
      <c r="C487" s="195"/>
      <c r="D487" s="196"/>
      <c r="E487" s="192"/>
      <c r="F487" s="192"/>
      <c r="G487" s="196"/>
      <c r="H487" s="191"/>
    </row>
    <row r="488" spans="1:8" x14ac:dyDescent="0.2">
      <c r="A488" s="191"/>
      <c r="B488" s="191"/>
      <c r="C488" s="195"/>
      <c r="D488" s="196"/>
      <c r="E488" s="192"/>
      <c r="F488" s="192"/>
      <c r="G488" s="196"/>
      <c r="H488" s="191"/>
    </row>
    <row r="489" spans="1:8" x14ac:dyDescent="0.2">
      <c r="A489" s="191"/>
      <c r="B489" s="191"/>
      <c r="C489" s="195"/>
      <c r="D489" s="196"/>
      <c r="E489" s="192"/>
      <c r="F489" s="192"/>
      <c r="G489" s="196"/>
      <c r="H489" s="191"/>
    </row>
    <row r="490" spans="1:8" x14ac:dyDescent="0.2">
      <c r="A490" s="191"/>
      <c r="B490" s="191"/>
      <c r="C490" s="195"/>
      <c r="D490" s="196"/>
      <c r="E490" s="192"/>
      <c r="F490" s="192"/>
      <c r="G490" s="196"/>
      <c r="H490" s="191"/>
    </row>
    <row r="491" spans="1:8" x14ac:dyDescent="0.2">
      <c r="A491" s="191"/>
      <c r="B491" s="191"/>
      <c r="C491" s="195"/>
      <c r="D491" s="196"/>
      <c r="E491" s="192"/>
      <c r="F491" s="192"/>
      <c r="G491" s="196"/>
      <c r="H491" s="191"/>
    </row>
    <row r="492" spans="1:8" x14ac:dyDescent="0.2">
      <c r="A492" s="191"/>
      <c r="B492" s="191"/>
      <c r="C492" s="195"/>
      <c r="D492" s="196"/>
      <c r="E492" s="192"/>
      <c r="F492" s="192"/>
      <c r="G492" s="196"/>
      <c r="H492" s="191"/>
    </row>
    <row r="493" spans="1:8" x14ac:dyDescent="0.2">
      <c r="A493" s="191"/>
      <c r="B493" s="191"/>
      <c r="C493" s="195"/>
      <c r="D493" s="196"/>
      <c r="E493" s="192"/>
      <c r="F493" s="192"/>
      <c r="G493" s="196"/>
      <c r="H493" s="191"/>
    </row>
    <row r="494" spans="1:8" x14ac:dyDescent="0.2">
      <c r="A494" s="191"/>
      <c r="B494" s="191"/>
      <c r="C494" s="195"/>
      <c r="D494" s="196"/>
      <c r="E494" s="192"/>
      <c r="F494" s="192"/>
      <c r="G494" s="196"/>
      <c r="H494" s="191"/>
    </row>
    <row r="495" spans="1:8" x14ac:dyDescent="0.2">
      <c r="A495" s="191"/>
      <c r="B495" s="191"/>
      <c r="C495" s="195"/>
      <c r="D495" s="196"/>
      <c r="E495" s="192"/>
      <c r="F495" s="192"/>
      <c r="G495" s="196"/>
      <c r="H495" s="191"/>
    </row>
    <row r="496" spans="1:8" x14ac:dyDescent="0.2">
      <c r="A496" s="191"/>
      <c r="B496" s="191"/>
      <c r="C496" s="195"/>
      <c r="D496" s="196"/>
      <c r="E496" s="192"/>
      <c r="F496" s="192"/>
      <c r="G496" s="196"/>
      <c r="H496" s="191"/>
    </row>
    <row r="497" spans="1:8" x14ac:dyDescent="0.2">
      <c r="A497" s="191"/>
      <c r="B497" s="191"/>
      <c r="C497" s="195"/>
      <c r="D497" s="196"/>
      <c r="E497" s="192"/>
      <c r="F497" s="192"/>
      <c r="G497" s="196"/>
      <c r="H497" s="191"/>
    </row>
    <row r="498" spans="1:8" x14ac:dyDescent="0.2">
      <c r="A498" s="191"/>
      <c r="B498" s="191"/>
      <c r="C498" s="195"/>
      <c r="D498" s="196"/>
      <c r="E498" s="192"/>
      <c r="F498" s="192"/>
      <c r="G498" s="196"/>
      <c r="H498" s="191"/>
    </row>
    <row r="499" spans="1:8" x14ac:dyDescent="0.2">
      <c r="A499" s="191"/>
      <c r="B499" s="191"/>
      <c r="C499" s="195"/>
      <c r="D499" s="196"/>
      <c r="E499" s="192"/>
      <c r="F499" s="192"/>
      <c r="G499" s="196"/>
      <c r="H499" s="191"/>
    </row>
    <row r="500" spans="1:8" x14ac:dyDescent="0.2">
      <c r="A500" s="191"/>
      <c r="B500" s="191"/>
      <c r="C500" s="195"/>
      <c r="D500" s="196"/>
      <c r="E500" s="192"/>
      <c r="F500" s="192"/>
      <c r="G500" s="196"/>
      <c r="H500" s="191"/>
    </row>
    <row r="501" spans="1:8" x14ac:dyDescent="0.2">
      <c r="A501" s="191"/>
      <c r="B501" s="191"/>
      <c r="C501" s="195"/>
      <c r="D501" s="196"/>
      <c r="E501" s="192"/>
      <c r="F501" s="192"/>
      <c r="G501" s="196"/>
      <c r="H501" s="191"/>
    </row>
    <row r="502" spans="1:8" x14ac:dyDescent="0.2">
      <c r="A502" s="191"/>
      <c r="B502" s="191"/>
      <c r="C502" s="195"/>
      <c r="D502" s="196"/>
      <c r="E502" s="192"/>
      <c r="F502" s="192"/>
      <c r="G502" s="196"/>
      <c r="H502" s="191"/>
    </row>
    <row r="503" spans="1:8" x14ac:dyDescent="0.2">
      <c r="A503" s="191"/>
      <c r="B503" s="191"/>
      <c r="C503" s="195"/>
      <c r="D503" s="196"/>
      <c r="E503" s="192"/>
      <c r="F503" s="192"/>
      <c r="G503" s="196"/>
      <c r="H503" s="191"/>
    </row>
    <row r="504" spans="1:8" x14ac:dyDescent="0.2">
      <c r="A504" s="191"/>
      <c r="B504" s="191"/>
      <c r="C504" s="195"/>
      <c r="D504" s="196"/>
      <c r="E504" s="192"/>
      <c r="F504" s="192"/>
      <c r="G504" s="196"/>
      <c r="H504" s="191"/>
    </row>
    <row r="505" spans="1:8" x14ac:dyDescent="0.2">
      <c r="A505" s="191"/>
      <c r="B505" s="191"/>
      <c r="C505" s="195"/>
      <c r="D505" s="196"/>
      <c r="E505" s="192"/>
      <c r="F505" s="192"/>
      <c r="G505" s="196"/>
      <c r="H505" s="191"/>
    </row>
    <row r="506" spans="1:8" x14ac:dyDescent="0.2">
      <c r="A506" s="191"/>
      <c r="B506" s="191"/>
      <c r="C506" s="195"/>
      <c r="D506" s="196"/>
      <c r="E506" s="192"/>
      <c r="F506" s="192"/>
      <c r="G506" s="196"/>
      <c r="H506" s="191"/>
    </row>
    <row r="507" spans="1:8" x14ac:dyDescent="0.2">
      <c r="A507" s="191"/>
      <c r="B507" s="191"/>
      <c r="C507" s="195"/>
      <c r="D507" s="196"/>
      <c r="E507" s="192"/>
      <c r="F507" s="192"/>
      <c r="G507" s="196"/>
      <c r="H507" s="191"/>
    </row>
    <row r="508" spans="1:8" x14ac:dyDescent="0.2">
      <c r="A508" s="191"/>
      <c r="B508" s="191"/>
      <c r="C508" s="195"/>
      <c r="D508" s="196"/>
      <c r="E508" s="192"/>
      <c r="F508" s="192"/>
      <c r="G508" s="196"/>
      <c r="H508" s="191"/>
    </row>
    <row r="509" spans="1:8" x14ac:dyDescent="0.2">
      <c r="A509" s="191"/>
      <c r="B509" s="191"/>
      <c r="C509" s="195"/>
      <c r="D509" s="196"/>
      <c r="E509" s="192"/>
      <c r="F509" s="192"/>
      <c r="G509" s="196"/>
      <c r="H509" s="191"/>
    </row>
    <row r="510" spans="1:8" x14ac:dyDescent="0.2">
      <c r="A510" s="191"/>
      <c r="B510" s="191"/>
      <c r="C510" s="195"/>
      <c r="D510" s="196"/>
      <c r="E510" s="192"/>
      <c r="F510" s="192"/>
      <c r="G510" s="196"/>
      <c r="H510" s="191"/>
    </row>
    <row r="511" spans="1:8" x14ac:dyDescent="0.2">
      <c r="A511" s="191"/>
      <c r="B511" s="191"/>
      <c r="C511" s="195"/>
      <c r="D511" s="196"/>
      <c r="E511" s="192"/>
      <c r="F511" s="192"/>
      <c r="G511" s="196"/>
      <c r="H511" s="191"/>
    </row>
    <row r="512" spans="1:8" x14ac:dyDescent="0.2">
      <c r="A512" s="191"/>
      <c r="B512" s="191"/>
      <c r="C512" s="195"/>
      <c r="D512" s="196"/>
      <c r="E512" s="192"/>
      <c r="F512" s="192"/>
      <c r="G512" s="196"/>
      <c r="H512" s="191"/>
    </row>
    <row r="513" spans="1:8" x14ac:dyDescent="0.2">
      <c r="A513" s="191"/>
      <c r="B513" s="191"/>
      <c r="C513" s="195"/>
      <c r="D513" s="196"/>
      <c r="E513" s="192"/>
      <c r="F513" s="192"/>
      <c r="G513" s="196"/>
      <c r="H513" s="191"/>
    </row>
    <row r="514" spans="1:8" x14ac:dyDescent="0.2">
      <c r="A514" s="191"/>
      <c r="B514" s="191"/>
      <c r="C514" s="195"/>
      <c r="D514" s="196"/>
      <c r="E514" s="192"/>
      <c r="F514" s="192"/>
      <c r="G514" s="196"/>
      <c r="H514" s="191"/>
    </row>
    <row r="515" spans="1:8" x14ac:dyDescent="0.2">
      <c r="A515" s="191"/>
      <c r="B515" s="191"/>
      <c r="C515" s="195"/>
      <c r="D515" s="196"/>
      <c r="E515" s="192"/>
      <c r="F515" s="192"/>
      <c r="G515" s="196"/>
      <c r="H515" s="191"/>
    </row>
    <row r="516" spans="1:8" x14ac:dyDescent="0.2">
      <c r="A516" s="191"/>
      <c r="B516" s="191"/>
      <c r="C516" s="195"/>
      <c r="D516" s="196"/>
      <c r="E516" s="192"/>
      <c r="F516" s="192"/>
      <c r="G516" s="196"/>
      <c r="H516" s="191"/>
    </row>
    <row r="517" spans="1:8" x14ac:dyDescent="0.2">
      <c r="A517" s="191"/>
      <c r="B517" s="191"/>
      <c r="C517" s="195"/>
      <c r="D517" s="196"/>
      <c r="E517" s="192"/>
      <c r="F517" s="192"/>
      <c r="G517" s="196"/>
      <c r="H517" s="191"/>
    </row>
    <row r="518" spans="1:8" x14ac:dyDescent="0.2">
      <c r="A518" s="191"/>
      <c r="B518" s="191"/>
      <c r="C518" s="195"/>
      <c r="D518" s="196"/>
      <c r="E518" s="192"/>
      <c r="F518" s="192"/>
      <c r="G518" s="196"/>
      <c r="H518" s="191"/>
    </row>
    <row r="519" spans="1:8" x14ac:dyDescent="0.2">
      <c r="A519" s="191"/>
      <c r="B519" s="191"/>
      <c r="C519" s="195"/>
      <c r="D519" s="196"/>
      <c r="E519" s="192"/>
      <c r="F519" s="192"/>
      <c r="G519" s="196"/>
      <c r="H519" s="191"/>
    </row>
    <row r="520" spans="1:8" x14ac:dyDescent="0.2">
      <c r="A520" s="191"/>
      <c r="B520" s="191"/>
      <c r="C520" s="195"/>
      <c r="D520" s="196"/>
      <c r="E520" s="192"/>
      <c r="F520" s="192"/>
      <c r="G520" s="196"/>
      <c r="H520" s="191"/>
    </row>
    <row r="521" spans="1:8" x14ac:dyDescent="0.2">
      <c r="A521" s="191"/>
      <c r="B521" s="191"/>
      <c r="C521" s="195"/>
      <c r="D521" s="196"/>
      <c r="E521" s="192"/>
      <c r="F521" s="192"/>
      <c r="G521" s="196"/>
      <c r="H521" s="191"/>
    </row>
    <row r="522" spans="1:8" x14ac:dyDescent="0.2">
      <c r="A522" s="191"/>
      <c r="B522" s="191"/>
      <c r="C522" s="195"/>
      <c r="D522" s="196"/>
      <c r="E522" s="192"/>
      <c r="F522" s="192"/>
      <c r="G522" s="196"/>
      <c r="H522" s="191"/>
    </row>
    <row r="523" spans="1:8" x14ac:dyDescent="0.2">
      <c r="A523" s="191"/>
      <c r="B523" s="191"/>
      <c r="C523" s="195"/>
      <c r="D523" s="196"/>
      <c r="E523" s="192"/>
      <c r="F523" s="192"/>
      <c r="G523" s="196"/>
      <c r="H523" s="191"/>
    </row>
    <row r="524" spans="1:8" x14ac:dyDescent="0.2">
      <c r="A524" s="191"/>
      <c r="B524" s="191"/>
      <c r="C524" s="195"/>
      <c r="D524" s="196"/>
      <c r="E524" s="192"/>
      <c r="F524" s="192"/>
      <c r="G524" s="196"/>
      <c r="H524" s="191"/>
    </row>
    <row r="525" spans="1:8" x14ac:dyDescent="0.2">
      <c r="A525" s="191"/>
      <c r="B525" s="191"/>
      <c r="C525" s="195"/>
      <c r="D525" s="196"/>
      <c r="E525" s="192"/>
      <c r="F525" s="192"/>
      <c r="G525" s="196"/>
      <c r="H525" s="191"/>
    </row>
    <row r="526" spans="1:8" x14ac:dyDescent="0.2">
      <c r="A526" s="191"/>
      <c r="B526" s="191"/>
      <c r="C526" s="195"/>
      <c r="D526" s="196"/>
      <c r="E526" s="192"/>
      <c r="F526" s="192"/>
      <c r="G526" s="196"/>
      <c r="H526" s="191"/>
    </row>
    <row r="527" spans="1:8" x14ac:dyDescent="0.2">
      <c r="A527" s="191"/>
      <c r="B527" s="191"/>
      <c r="C527" s="195"/>
      <c r="D527" s="196"/>
      <c r="E527" s="192"/>
      <c r="F527" s="192"/>
      <c r="G527" s="196"/>
      <c r="H527" s="191"/>
    </row>
    <row r="528" spans="1:8" x14ac:dyDescent="0.2">
      <c r="A528" s="191"/>
      <c r="B528" s="191"/>
      <c r="C528" s="195"/>
      <c r="D528" s="196"/>
      <c r="E528" s="192"/>
      <c r="F528" s="192"/>
      <c r="G528" s="196"/>
      <c r="H528" s="191"/>
    </row>
    <row r="529" spans="1:8" x14ac:dyDescent="0.2">
      <c r="A529" s="191"/>
      <c r="B529" s="191"/>
      <c r="C529" s="195"/>
      <c r="D529" s="196"/>
      <c r="E529" s="192"/>
      <c r="F529" s="192"/>
      <c r="G529" s="196"/>
      <c r="H529" s="191"/>
    </row>
    <row r="530" spans="1:8" x14ac:dyDescent="0.2">
      <c r="A530" s="191"/>
      <c r="B530" s="191"/>
      <c r="C530" s="195"/>
      <c r="D530" s="196"/>
      <c r="E530" s="192"/>
      <c r="F530" s="192"/>
      <c r="G530" s="196"/>
      <c r="H530" s="191"/>
    </row>
    <row r="531" spans="1:8" x14ac:dyDescent="0.2">
      <c r="A531" s="191"/>
      <c r="B531" s="191"/>
      <c r="C531" s="195"/>
      <c r="D531" s="196"/>
      <c r="E531" s="192"/>
      <c r="F531" s="192"/>
      <c r="G531" s="196"/>
      <c r="H531" s="191"/>
    </row>
    <row r="532" spans="1:8" x14ac:dyDescent="0.2">
      <c r="A532" s="191"/>
      <c r="B532" s="191"/>
      <c r="C532" s="195"/>
      <c r="D532" s="196"/>
      <c r="E532" s="192"/>
      <c r="F532" s="192"/>
      <c r="G532" s="196"/>
      <c r="H532" s="191"/>
    </row>
    <row r="533" spans="1:8" x14ac:dyDescent="0.2">
      <c r="A533" s="191"/>
      <c r="B533" s="191"/>
      <c r="C533" s="195"/>
      <c r="D533" s="196"/>
      <c r="E533" s="192"/>
      <c r="F533" s="192"/>
      <c r="G533" s="196"/>
      <c r="H533" s="191"/>
    </row>
    <row r="534" spans="1:8" x14ac:dyDescent="0.2">
      <c r="A534" s="191"/>
      <c r="B534" s="191"/>
      <c r="C534" s="195"/>
      <c r="D534" s="196"/>
      <c r="E534" s="192"/>
      <c r="F534" s="192"/>
      <c r="G534" s="196"/>
      <c r="H534" s="191"/>
    </row>
    <row r="535" spans="1:8" x14ac:dyDescent="0.2">
      <c r="A535" s="191"/>
      <c r="B535" s="191"/>
      <c r="C535" s="195"/>
      <c r="D535" s="196"/>
      <c r="E535" s="192"/>
      <c r="F535" s="192"/>
      <c r="G535" s="196"/>
      <c r="H535" s="191"/>
    </row>
    <row r="536" spans="1:8" x14ac:dyDescent="0.2">
      <c r="A536" s="191"/>
      <c r="B536" s="191"/>
      <c r="C536" s="195"/>
      <c r="D536" s="196"/>
      <c r="E536" s="192"/>
      <c r="F536" s="192"/>
      <c r="G536" s="196"/>
      <c r="H536" s="191"/>
    </row>
    <row r="537" spans="1:8" x14ac:dyDescent="0.2">
      <c r="A537" s="191"/>
      <c r="B537" s="191"/>
      <c r="C537" s="195"/>
      <c r="D537" s="196"/>
      <c r="E537" s="192"/>
      <c r="F537" s="192"/>
      <c r="G537" s="196"/>
      <c r="H537" s="191"/>
    </row>
    <row r="538" spans="1:8" x14ac:dyDescent="0.2">
      <c r="A538" s="191"/>
      <c r="B538" s="191"/>
      <c r="C538" s="195"/>
      <c r="D538" s="196"/>
      <c r="E538" s="192"/>
      <c r="F538" s="192"/>
      <c r="G538" s="196"/>
      <c r="H538" s="191"/>
    </row>
    <row r="539" spans="1:8" x14ac:dyDescent="0.2">
      <c r="A539" s="191"/>
      <c r="B539" s="191"/>
      <c r="C539" s="195"/>
      <c r="D539" s="196"/>
      <c r="E539" s="192"/>
      <c r="F539" s="192"/>
      <c r="G539" s="196"/>
      <c r="H539" s="191"/>
    </row>
    <row r="540" spans="1:8" x14ac:dyDescent="0.2">
      <c r="A540" s="191"/>
      <c r="B540" s="191"/>
      <c r="C540" s="195"/>
      <c r="D540" s="196"/>
      <c r="E540" s="192"/>
      <c r="F540" s="192"/>
      <c r="G540" s="196"/>
      <c r="H540" s="191"/>
    </row>
    <row r="541" spans="1:8" x14ac:dyDescent="0.2">
      <c r="A541" s="191"/>
      <c r="B541" s="191"/>
      <c r="C541" s="195"/>
      <c r="D541" s="196"/>
      <c r="E541" s="192"/>
      <c r="F541" s="192"/>
      <c r="G541" s="196"/>
      <c r="H541" s="191"/>
    </row>
    <row r="542" spans="1:8" x14ac:dyDescent="0.2">
      <c r="A542" s="191"/>
      <c r="B542" s="191"/>
      <c r="C542" s="195"/>
      <c r="D542" s="196"/>
      <c r="E542" s="192"/>
      <c r="F542" s="192"/>
      <c r="G542" s="196"/>
      <c r="H542" s="191"/>
    </row>
    <row r="543" spans="1:8" x14ac:dyDescent="0.2">
      <c r="A543" s="191"/>
      <c r="B543" s="191"/>
      <c r="C543" s="195"/>
      <c r="D543" s="196"/>
      <c r="E543" s="192"/>
      <c r="F543" s="192"/>
      <c r="G543" s="196"/>
      <c r="H543" s="191"/>
    </row>
    <row r="544" spans="1:8" x14ac:dyDescent="0.2">
      <c r="A544" s="191"/>
      <c r="B544" s="191"/>
      <c r="C544" s="195"/>
      <c r="D544" s="196"/>
      <c r="E544" s="192"/>
      <c r="F544" s="192"/>
      <c r="G544" s="196"/>
      <c r="H544" s="191"/>
    </row>
    <row r="545" spans="1:8" x14ac:dyDescent="0.2">
      <c r="A545" s="191"/>
      <c r="B545" s="191"/>
      <c r="C545" s="195"/>
      <c r="D545" s="196"/>
      <c r="E545" s="192"/>
      <c r="F545" s="192"/>
      <c r="G545" s="196"/>
      <c r="H545" s="191"/>
    </row>
    <row r="546" spans="1:8" x14ac:dyDescent="0.2">
      <c r="A546" s="191"/>
      <c r="B546" s="191"/>
      <c r="C546" s="195"/>
      <c r="D546" s="196"/>
      <c r="E546" s="192"/>
      <c r="F546" s="192"/>
      <c r="G546" s="196"/>
      <c r="H546" s="191"/>
    </row>
    <row r="547" spans="1:8" x14ac:dyDescent="0.2">
      <c r="A547" s="191"/>
      <c r="B547" s="191"/>
      <c r="C547" s="195"/>
      <c r="D547" s="196"/>
      <c r="E547" s="192"/>
      <c r="F547" s="192"/>
      <c r="G547" s="196"/>
      <c r="H547" s="191"/>
    </row>
    <row r="548" spans="1:8" x14ac:dyDescent="0.2">
      <c r="A548" s="191"/>
      <c r="B548" s="191"/>
      <c r="C548" s="195"/>
      <c r="D548" s="196"/>
      <c r="E548" s="192"/>
      <c r="F548" s="192"/>
      <c r="G548" s="196"/>
      <c r="H548" s="191"/>
    </row>
    <row r="549" spans="1:8" x14ac:dyDescent="0.2">
      <c r="A549" s="191"/>
      <c r="B549" s="191"/>
      <c r="C549" s="195"/>
      <c r="D549" s="196"/>
      <c r="E549" s="192"/>
      <c r="F549" s="192"/>
      <c r="G549" s="196"/>
      <c r="H549" s="191"/>
    </row>
    <row r="550" spans="1:8" x14ac:dyDescent="0.2">
      <c r="A550" s="191"/>
      <c r="B550" s="191"/>
      <c r="C550" s="195"/>
      <c r="D550" s="196"/>
      <c r="E550" s="192"/>
      <c r="F550" s="192"/>
      <c r="G550" s="196"/>
      <c r="H550" s="191"/>
    </row>
    <row r="551" spans="1:8" x14ac:dyDescent="0.2">
      <c r="A551" s="191"/>
      <c r="B551" s="191"/>
      <c r="C551" s="195"/>
      <c r="D551" s="196"/>
      <c r="E551" s="192"/>
      <c r="F551" s="192"/>
      <c r="G551" s="196"/>
      <c r="H551" s="191"/>
    </row>
    <row r="552" spans="1:8" x14ac:dyDescent="0.2">
      <c r="A552" s="191"/>
      <c r="B552" s="191"/>
      <c r="C552" s="195"/>
      <c r="D552" s="196"/>
      <c r="E552" s="192"/>
      <c r="F552" s="192"/>
      <c r="G552" s="196"/>
      <c r="H552" s="191"/>
    </row>
    <row r="553" spans="1:8" x14ac:dyDescent="0.2">
      <c r="A553" s="191"/>
      <c r="B553" s="191"/>
      <c r="C553" s="195"/>
      <c r="D553" s="196"/>
      <c r="E553" s="192"/>
      <c r="F553" s="192"/>
      <c r="G553" s="196"/>
      <c r="H553" s="191"/>
    </row>
    <row r="554" spans="1:8" x14ac:dyDescent="0.2">
      <c r="A554" s="191"/>
      <c r="B554" s="191"/>
      <c r="C554" s="195"/>
      <c r="D554" s="196"/>
      <c r="E554" s="192"/>
      <c r="F554" s="192"/>
      <c r="G554" s="196"/>
      <c r="H554" s="191"/>
    </row>
    <row r="555" spans="1:8" x14ac:dyDescent="0.2">
      <c r="A555" s="191"/>
      <c r="B555" s="191"/>
      <c r="C555" s="195"/>
      <c r="D555" s="196"/>
      <c r="E555" s="192"/>
      <c r="F555" s="192"/>
      <c r="G555" s="196"/>
      <c r="H555" s="191"/>
    </row>
    <row r="556" spans="1:8" x14ac:dyDescent="0.2">
      <c r="A556" s="191"/>
      <c r="B556" s="191"/>
      <c r="C556" s="195"/>
      <c r="D556" s="196"/>
      <c r="E556" s="192"/>
      <c r="F556" s="192"/>
      <c r="G556" s="196"/>
      <c r="H556" s="191"/>
    </row>
    <row r="557" spans="1:8" x14ac:dyDescent="0.2">
      <c r="A557" s="191"/>
      <c r="B557" s="191"/>
      <c r="C557" s="195"/>
      <c r="D557" s="196"/>
      <c r="E557" s="192"/>
      <c r="F557" s="192"/>
      <c r="G557" s="196"/>
      <c r="H557" s="191"/>
    </row>
    <row r="558" spans="1:8" x14ac:dyDescent="0.2">
      <c r="A558" s="191"/>
      <c r="B558" s="191"/>
      <c r="C558" s="195"/>
      <c r="D558" s="196"/>
      <c r="E558" s="192"/>
      <c r="F558" s="192"/>
      <c r="G558" s="196"/>
      <c r="H558" s="191"/>
    </row>
    <row r="559" spans="1:8" x14ac:dyDescent="0.2">
      <c r="A559" s="191"/>
      <c r="B559" s="191"/>
      <c r="C559" s="195"/>
      <c r="D559" s="196"/>
      <c r="E559" s="192"/>
      <c r="F559" s="192"/>
      <c r="G559" s="196"/>
      <c r="H559" s="191"/>
    </row>
    <row r="560" spans="1:8" x14ac:dyDescent="0.2">
      <c r="A560" s="191"/>
      <c r="B560" s="191"/>
      <c r="C560" s="195"/>
      <c r="D560" s="196"/>
      <c r="E560" s="192"/>
      <c r="F560" s="192"/>
      <c r="G560" s="196"/>
      <c r="H560" s="191"/>
    </row>
    <row r="561" spans="1:8" x14ac:dyDescent="0.2">
      <c r="A561" s="191"/>
      <c r="B561" s="191"/>
      <c r="C561" s="195"/>
      <c r="D561" s="196"/>
      <c r="E561" s="192"/>
      <c r="F561" s="192"/>
      <c r="G561" s="196"/>
      <c r="H561" s="191"/>
    </row>
    <row r="562" spans="1:8" x14ac:dyDescent="0.2">
      <c r="A562" s="191"/>
      <c r="B562" s="191"/>
      <c r="C562" s="195"/>
      <c r="D562" s="196"/>
      <c r="E562" s="192"/>
      <c r="F562" s="192"/>
      <c r="G562" s="196"/>
      <c r="H562" s="191"/>
    </row>
    <row r="563" spans="1:8" x14ac:dyDescent="0.2">
      <c r="A563" s="191"/>
      <c r="B563" s="191"/>
      <c r="C563" s="195"/>
      <c r="D563" s="196"/>
      <c r="E563" s="192"/>
      <c r="F563" s="192"/>
      <c r="G563" s="196"/>
      <c r="H563" s="191"/>
    </row>
    <row r="564" spans="1:8" x14ac:dyDescent="0.2">
      <c r="A564" s="191"/>
      <c r="B564" s="191"/>
      <c r="C564" s="195"/>
      <c r="D564" s="196"/>
      <c r="E564" s="192"/>
      <c r="F564" s="192"/>
      <c r="G564" s="196"/>
      <c r="H564" s="191"/>
    </row>
    <row r="565" spans="1:8" x14ac:dyDescent="0.2">
      <c r="A565" s="191"/>
      <c r="B565" s="191"/>
      <c r="C565" s="195"/>
      <c r="D565" s="196"/>
      <c r="E565" s="192"/>
      <c r="F565" s="192"/>
      <c r="G565" s="196"/>
      <c r="H565" s="191"/>
    </row>
    <row r="566" spans="1:8" x14ac:dyDescent="0.2">
      <c r="A566" s="191"/>
      <c r="B566" s="191"/>
      <c r="C566" s="195"/>
      <c r="D566" s="196"/>
      <c r="E566" s="192"/>
      <c r="F566" s="192"/>
      <c r="G566" s="196"/>
      <c r="H566" s="191"/>
    </row>
    <row r="567" spans="1:8" x14ac:dyDescent="0.2">
      <c r="A567" s="191"/>
      <c r="B567" s="191"/>
      <c r="C567" s="195"/>
      <c r="D567" s="196"/>
      <c r="E567" s="192"/>
      <c r="F567" s="192"/>
      <c r="G567" s="196"/>
      <c r="H567" s="191"/>
    </row>
    <row r="568" spans="1:8" x14ac:dyDescent="0.2">
      <c r="A568" s="191"/>
      <c r="B568" s="191"/>
      <c r="C568" s="195"/>
      <c r="D568" s="196"/>
      <c r="E568" s="192"/>
      <c r="F568" s="192"/>
      <c r="G568" s="196"/>
      <c r="H568" s="191"/>
    </row>
    <row r="569" spans="1:8" x14ac:dyDescent="0.2">
      <c r="A569" s="191"/>
      <c r="B569" s="191"/>
      <c r="C569" s="195"/>
      <c r="D569" s="196"/>
      <c r="E569" s="192"/>
      <c r="F569" s="192"/>
      <c r="G569" s="196"/>
      <c r="H569" s="191"/>
    </row>
    <row r="570" spans="1:8" x14ac:dyDescent="0.2">
      <c r="A570" s="191"/>
      <c r="B570" s="191"/>
      <c r="C570" s="195"/>
      <c r="D570" s="196"/>
      <c r="E570" s="192"/>
      <c r="F570" s="192"/>
      <c r="G570" s="196"/>
      <c r="H570" s="191"/>
    </row>
    <row r="571" spans="1:8" x14ac:dyDescent="0.2">
      <c r="A571" s="191"/>
      <c r="B571" s="191"/>
      <c r="C571" s="195"/>
      <c r="D571" s="196"/>
      <c r="E571" s="192"/>
      <c r="F571" s="192"/>
      <c r="G571" s="196"/>
      <c r="H571" s="191"/>
    </row>
    <row r="572" spans="1:8" x14ac:dyDescent="0.2">
      <c r="A572" s="191"/>
      <c r="B572" s="191"/>
      <c r="C572" s="195"/>
      <c r="D572" s="196"/>
      <c r="E572" s="192"/>
      <c r="F572" s="192"/>
      <c r="G572" s="196"/>
      <c r="H572" s="191"/>
    </row>
    <row r="573" spans="1:8" x14ac:dyDescent="0.2">
      <c r="A573" s="191"/>
      <c r="B573" s="191"/>
      <c r="C573" s="195"/>
      <c r="D573" s="196"/>
      <c r="E573" s="192"/>
      <c r="F573" s="192"/>
      <c r="G573" s="196"/>
      <c r="H573" s="191"/>
    </row>
    <row r="574" spans="1:8" x14ac:dyDescent="0.2">
      <c r="A574" s="191"/>
      <c r="B574" s="191"/>
      <c r="C574" s="195"/>
      <c r="D574" s="196"/>
      <c r="E574" s="192"/>
      <c r="F574" s="192"/>
      <c r="G574" s="196"/>
      <c r="H574" s="191"/>
    </row>
    <row r="575" spans="1:8" x14ac:dyDescent="0.2">
      <c r="A575" s="191"/>
      <c r="B575" s="191"/>
      <c r="C575" s="195"/>
      <c r="D575" s="196"/>
      <c r="E575" s="192"/>
      <c r="F575" s="192"/>
      <c r="G575" s="196"/>
      <c r="H575" s="191"/>
    </row>
    <row r="576" spans="1:8" x14ac:dyDescent="0.2">
      <c r="A576" s="191"/>
      <c r="B576" s="191"/>
      <c r="C576" s="195"/>
      <c r="D576" s="196"/>
      <c r="E576" s="192"/>
      <c r="F576" s="192"/>
      <c r="G576" s="196"/>
      <c r="H576" s="191"/>
    </row>
    <row r="577" spans="1:8" x14ac:dyDescent="0.2">
      <c r="A577" s="191"/>
      <c r="B577" s="191"/>
      <c r="C577" s="195"/>
      <c r="D577" s="196"/>
      <c r="E577" s="192"/>
      <c r="F577" s="192"/>
      <c r="G577" s="196"/>
      <c r="H577" s="191"/>
    </row>
    <row r="578" spans="1:8" x14ac:dyDescent="0.2">
      <c r="A578" s="191"/>
      <c r="B578" s="191"/>
      <c r="C578" s="195"/>
      <c r="D578" s="196"/>
      <c r="E578" s="192"/>
      <c r="F578" s="192"/>
      <c r="G578" s="196"/>
      <c r="H578" s="191"/>
    </row>
    <row r="579" spans="1:8" x14ac:dyDescent="0.2">
      <c r="A579" s="191"/>
      <c r="B579" s="191"/>
      <c r="C579" s="195"/>
      <c r="D579" s="196"/>
      <c r="E579" s="192"/>
      <c r="F579" s="192"/>
      <c r="G579" s="196"/>
      <c r="H579" s="191"/>
    </row>
    <row r="580" spans="1:8" x14ac:dyDescent="0.2">
      <c r="A580" s="191"/>
      <c r="B580" s="191"/>
      <c r="C580" s="195"/>
      <c r="D580" s="196"/>
      <c r="E580" s="192"/>
      <c r="F580" s="192"/>
      <c r="G580" s="196"/>
      <c r="H580" s="191"/>
    </row>
    <row r="581" spans="1:8" x14ac:dyDescent="0.2">
      <c r="A581" s="191"/>
      <c r="B581" s="191"/>
      <c r="C581" s="195"/>
      <c r="D581" s="196"/>
      <c r="E581" s="192"/>
      <c r="F581" s="192"/>
      <c r="G581" s="196"/>
      <c r="H581" s="191"/>
    </row>
    <row r="582" spans="1:8" x14ac:dyDescent="0.2">
      <c r="A582" s="191"/>
      <c r="B582" s="191"/>
      <c r="C582" s="195"/>
      <c r="D582" s="196"/>
      <c r="E582" s="192"/>
      <c r="F582" s="192"/>
      <c r="G582" s="196"/>
      <c r="H582" s="191"/>
    </row>
    <row r="583" spans="1:8" x14ac:dyDescent="0.2">
      <c r="A583" s="191"/>
      <c r="B583" s="191"/>
      <c r="C583" s="195"/>
      <c r="D583" s="196"/>
      <c r="E583" s="192"/>
      <c r="F583" s="192"/>
      <c r="G583" s="196"/>
      <c r="H583" s="191"/>
    </row>
    <row r="584" spans="1:8" x14ac:dyDescent="0.2">
      <c r="A584" s="191"/>
      <c r="B584" s="191"/>
      <c r="C584" s="195"/>
      <c r="D584" s="196"/>
      <c r="E584" s="192"/>
      <c r="F584" s="192"/>
      <c r="G584" s="196"/>
      <c r="H584" s="191"/>
    </row>
    <row r="585" spans="1:8" x14ac:dyDescent="0.2">
      <c r="A585" s="191"/>
      <c r="B585" s="191"/>
      <c r="C585" s="195"/>
      <c r="D585" s="196"/>
      <c r="E585" s="192"/>
      <c r="F585" s="192"/>
      <c r="G585" s="196"/>
      <c r="H585" s="191"/>
    </row>
    <row r="586" spans="1:8" x14ac:dyDescent="0.2">
      <c r="A586" s="191"/>
      <c r="B586" s="191"/>
      <c r="C586" s="195"/>
      <c r="D586" s="196"/>
      <c r="E586" s="192"/>
      <c r="F586" s="192"/>
      <c r="G586" s="196"/>
      <c r="H586" s="191"/>
    </row>
    <row r="587" spans="1:8" x14ac:dyDescent="0.2">
      <c r="A587" s="191"/>
      <c r="B587" s="191"/>
      <c r="C587" s="195"/>
      <c r="D587" s="196"/>
      <c r="E587" s="192"/>
      <c r="F587" s="192"/>
      <c r="G587" s="196"/>
      <c r="H587" s="191"/>
    </row>
    <row r="588" spans="1:8" x14ac:dyDescent="0.2">
      <c r="A588" s="191"/>
      <c r="B588" s="191"/>
      <c r="C588" s="195"/>
      <c r="D588" s="196"/>
      <c r="E588" s="192"/>
      <c r="F588" s="192"/>
      <c r="G588" s="196"/>
      <c r="H588" s="191"/>
    </row>
    <row r="589" spans="1:8" x14ac:dyDescent="0.2">
      <c r="A589" s="191"/>
      <c r="B589" s="191"/>
      <c r="C589" s="195"/>
      <c r="D589" s="196"/>
      <c r="E589" s="192"/>
      <c r="F589" s="192"/>
      <c r="G589" s="196"/>
      <c r="H589" s="191"/>
    </row>
    <row r="590" spans="1:8" x14ac:dyDescent="0.2">
      <c r="A590" s="191"/>
      <c r="B590" s="191"/>
      <c r="C590" s="195"/>
      <c r="D590" s="196"/>
      <c r="E590" s="192"/>
      <c r="F590" s="192"/>
      <c r="G590" s="196"/>
      <c r="H590" s="191"/>
    </row>
    <row r="591" spans="1:8" x14ac:dyDescent="0.2">
      <c r="A591" s="191"/>
      <c r="B591" s="191"/>
      <c r="C591" s="195"/>
      <c r="D591" s="196"/>
      <c r="E591" s="192"/>
      <c r="F591" s="192"/>
      <c r="G591" s="196"/>
      <c r="H591" s="191"/>
    </row>
    <row r="592" spans="1:8" x14ac:dyDescent="0.2">
      <c r="A592" s="191"/>
      <c r="B592" s="191"/>
      <c r="C592" s="195"/>
      <c r="D592" s="196"/>
      <c r="E592" s="192"/>
      <c r="F592" s="192"/>
      <c r="G592" s="196"/>
      <c r="H592" s="191"/>
    </row>
    <row r="593" spans="1:8" x14ac:dyDescent="0.2">
      <c r="A593" s="191"/>
      <c r="B593" s="191"/>
      <c r="C593" s="195"/>
      <c r="D593" s="196"/>
      <c r="E593" s="192"/>
      <c r="F593" s="192"/>
      <c r="G593" s="196"/>
      <c r="H593" s="191"/>
    </row>
    <row r="594" spans="1:8" x14ac:dyDescent="0.2">
      <c r="A594" s="191"/>
      <c r="B594" s="191"/>
      <c r="C594" s="195"/>
      <c r="D594" s="196"/>
      <c r="E594" s="192"/>
      <c r="F594" s="192"/>
      <c r="G594" s="196"/>
      <c r="H594" s="191"/>
    </row>
    <row r="595" spans="1:8" x14ac:dyDescent="0.2">
      <c r="A595" s="191"/>
      <c r="B595" s="191"/>
      <c r="C595" s="195"/>
      <c r="D595" s="196"/>
      <c r="E595" s="192"/>
      <c r="F595" s="192"/>
      <c r="G595" s="196"/>
      <c r="H595" s="191"/>
    </row>
    <row r="596" spans="1:8" x14ac:dyDescent="0.2">
      <c r="A596" s="191"/>
      <c r="B596" s="191"/>
      <c r="C596" s="195"/>
      <c r="D596" s="196"/>
      <c r="E596" s="192"/>
      <c r="F596" s="192"/>
      <c r="G596" s="196"/>
      <c r="H596" s="191"/>
    </row>
    <row r="597" spans="1:8" x14ac:dyDescent="0.2">
      <c r="A597" s="191"/>
      <c r="B597" s="191"/>
      <c r="C597" s="195"/>
      <c r="D597" s="196"/>
      <c r="E597" s="192"/>
      <c r="F597" s="192"/>
      <c r="G597" s="196"/>
      <c r="H597" s="191"/>
    </row>
    <row r="598" spans="1:8" x14ac:dyDescent="0.2">
      <c r="A598" s="191"/>
      <c r="B598" s="191"/>
      <c r="C598" s="195"/>
      <c r="D598" s="196"/>
      <c r="E598" s="192"/>
      <c r="F598" s="192"/>
      <c r="G598" s="196"/>
      <c r="H598" s="191"/>
    </row>
    <row r="599" spans="1:8" x14ac:dyDescent="0.2">
      <c r="A599" s="191"/>
      <c r="B599" s="191"/>
      <c r="C599" s="195"/>
      <c r="D599" s="196"/>
      <c r="E599" s="192"/>
      <c r="F599" s="192"/>
      <c r="G599" s="196"/>
      <c r="H599" s="191"/>
    </row>
    <row r="600" spans="1:8" x14ac:dyDescent="0.2">
      <c r="A600" s="191"/>
      <c r="B600" s="191"/>
      <c r="C600" s="195"/>
      <c r="D600" s="196"/>
      <c r="E600" s="192"/>
      <c r="F600" s="192"/>
      <c r="G600" s="196"/>
      <c r="H600" s="191"/>
    </row>
    <row r="601" spans="1:8" x14ac:dyDescent="0.2">
      <c r="A601" s="191"/>
      <c r="B601" s="191"/>
      <c r="C601" s="195"/>
      <c r="D601" s="196"/>
      <c r="E601" s="192"/>
      <c r="F601" s="192"/>
      <c r="G601" s="196"/>
      <c r="H601" s="191"/>
    </row>
    <row r="602" spans="1:8" x14ac:dyDescent="0.2">
      <c r="A602" s="191"/>
      <c r="B602" s="191"/>
      <c r="C602" s="195"/>
      <c r="D602" s="196"/>
      <c r="E602" s="192"/>
      <c r="F602" s="192"/>
      <c r="G602" s="196"/>
      <c r="H602" s="191"/>
    </row>
    <row r="603" spans="1:8" x14ac:dyDescent="0.2">
      <c r="A603" s="191"/>
      <c r="B603" s="191"/>
      <c r="C603" s="195"/>
      <c r="D603" s="196"/>
      <c r="E603" s="192"/>
      <c r="F603" s="192"/>
      <c r="G603" s="196"/>
      <c r="H603" s="191"/>
    </row>
    <row r="604" spans="1:8" x14ac:dyDescent="0.2">
      <c r="A604" s="191"/>
      <c r="B604" s="191"/>
      <c r="C604" s="195"/>
      <c r="D604" s="196"/>
      <c r="E604" s="192"/>
      <c r="F604" s="192"/>
      <c r="G604" s="196"/>
      <c r="H604" s="191"/>
    </row>
    <row r="605" spans="1:8" x14ac:dyDescent="0.2">
      <c r="A605" s="191"/>
      <c r="B605" s="191"/>
      <c r="C605" s="195"/>
      <c r="D605" s="196"/>
      <c r="E605" s="192"/>
      <c r="F605" s="192"/>
      <c r="G605" s="196"/>
      <c r="H605" s="191"/>
    </row>
    <row r="606" spans="1:8" x14ac:dyDescent="0.2">
      <c r="A606" s="191"/>
      <c r="B606" s="191"/>
      <c r="C606" s="195"/>
      <c r="D606" s="196"/>
      <c r="E606" s="192"/>
      <c r="F606" s="192"/>
      <c r="G606" s="196"/>
      <c r="H606" s="191"/>
    </row>
    <row r="607" spans="1:8" x14ac:dyDescent="0.2">
      <c r="A607" s="191"/>
      <c r="B607" s="191"/>
      <c r="C607" s="195"/>
      <c r="D607" s="196"/>
      <c r="E607" s="192"/>
      <c r="F607" s="192"/>
      <c r="G607" s="196"/>
      <c r="H607" s="191"/>
    </row>
    <row r="608" spans="1:8" x14ac:dyDescent="0.2">
      <c r="A608" s="191"/>
      <c r="B608" s="191"/>
      <c r="C608" s="195"/>
      <c r="D608" s="196"/>
      <c r="E608" s="192"/>
      <c r="F608" s="192"/>
      <c r="G608" s="196"/>
      <c r="H608" s="191"/>
    </row>
    <row r="609" spans="1:8" x14ac:dyDescent="0.2">
      <c r="A609" s="191"/>
      <c r="B609" s="191"/>
      <c r="C609" s="195"/>
      <c r="D609" s="196"/>
      <c r="E609" s="192"/>
      <c r="F609" s="192"/>
      <c r="G609" s="196"/>
      <c r="H609" s="191"/>
    </row>
    <row r="610" spans="1:8" x14ac:dyDescent="0.2">
      <c r="A610" s="191"/>
      <c r="B610" s="191"/>
      <c r="C610" s="195"/>
      <c r="D610" s="196"/>
      <c r="E610" s="192"/>
      <c r="F610" s="192"/>
      <c r="G610" s="196"/>
      <c r="H610" s="191"/>
    </row>
    <row r="611" spans="1:8" x14ac:dyDescent="0.2">
      <c r="A611" s="191"/>
      <c r="B611" s="191"/>
      <c r="C611" s="195"/>
      <c r="D611" s="196"/>
      <c r="E611" s="192"/>
      <c r="F611" s="192"/>
      <c r="G611" s="196"/>
      <c r="H611" s="191"/>
    </row>
    <row r="612" spans="1:8" x14ac:dyDescent="0.2">
      <c r="A612" s="191"/>
      <c r="B612" s="191"/>
      <c r="C612" s="195"/>
      <c r="D612" s="196"/>
      <c r="E612" s="192"/>
      <c r="F612" s="192"/>
      <c r="G612" s="196"/>
      <c r="H612" s="191"/>
    </row>
    <row r="613" spans="1:8" x14ac:dyDescent="0.2">
      <c r="A613" s="191"/>
      <c r="B613" s="191"/>
      <c r="C613" s="195"/>
      <c r="D613" s="196"/>
      <c r="E613" s="192"/>
      <c r="F613" s="192"/>
      <c r="G613" s="196"/>
      <c r="H613" s="191"/>
    </row>
    <row r="614" spans="1:8" x14ac:dyDescent="0.2">
      <c r="A614" s="191"/>
      <c r="B614" s="191"/>
      <c r="C614" s="195"/>
      <c r="D614" s="196"/>
      <c r="E614" s="192"/>
      <c r="F614" s="192"/>
      <c r="G614" s="196"/>
      <c r="H614" s="191"/>
    </row>
    <row r="615" spans="1:8" x14ac:dyDescent="0.2">
      <c r="A615" s="191"/>
      <c r="B615" s="191"/>
      <c r="C615" s="195"/>
      <c r="D615" s="196"/>
      <c r="E615" s="192"/>
      <c r="F615" s="192"/>
      <c r="G615" s="196"/>
      <c r="H615" s="191"/>
    </row>
    <row r="616" spans="1:8" x14ac:dyDescent="0.2">
      <c r="A616" s="191"/>
      <c r="B616" s="191"/>
      <c r="C616" s="195"/>
      <c r="D616" s="196"/>
      <c r="E616" s="192"/>
      <c r="F616" s="192"/>
      <c r="G616" s="196"/>
      <c r="H616" s="191"/>
    </row>
    <row r="617" spans="1:8" x14ac:dyDescent="0.2">
      <c r="A617" s="191"/>
      <c r="B617" s="191"/>
      <c r="C617" s="195"/>
      <c r="D617" s="196"/>
      <c r="E617" s="192"/>
      <c r="F617" s="192"/>
      <c r="G617" s="196"/>
      <c r="H617" s="191"/>
    </row>
    <row r="618" spans="1:8" x14ac:dyDescent="0.2">
      <c r="A618" s="191"/>
      <c r="B618" s="191"/>
      <c r="C618" s="195"/>
      <c r="D618" s="196"/>
      <c r="E618" s="192"/>
      <c r="F618" s="192"/>
      <c r="G618" s="196"/>
      <c r="H618" s="191"/>
    </row>
    <row r="619" spans="1:8" x14ac:dyDescent="0.2">
      <c r="A619" s="191"/>
      <c r="B619" s="191"/>
      <c r="C619" s="195"/>
      <c r="D619" s="196"/>
      <c r="E619" s="192"/>
      <c r="F619" s="192"/>
      <c r="G619" s="196"/>
      <c r="H619" s="191"/>
    </row>
    <row r="620" spans="1:8" x14ac:dyDescent="0.2">
      <c r="A620" s="191"/>
      <c r="B620" s="191"/>
      <c r="C620" s="195"/>
      <c r="D620" s="196"/>
      <c r="E620" s="192"/>
      <c r="F620" s="192"/>
      <c r="G620" s="196"/>
      <c r="H620" s="191"/>
    </row>
    <row r="621" spans="1:8" x14ac:dyDescent="0.2">
      <c r="A621" s="191"/>
      <c r="B621" s="191"/>
      <c r="C621" s="195"/>
      <c r="D621" s="196"/>
      <c r="E621" s="192"/>
      <c r="F621" s="192"/>
      <c r="G621" s="196"/>
      <c r="H621" s="191"/>
    </row>
    <row r="622" spans="1:8" x14ac:dyDescent="0.2">
      <c r="A622" s="191"/>
      <c r="B622" s="191"/>
      <c r="C622" s="195"/>
      <c r="D622" s="196"/>
      <c r="E622" s="192"/>
      <c r="F622" s="192"/>
      <c r="G622" s="196"/>
      <c r="H622" s="191"/>
    </row>
    <row r="623" spans="1:8" x14ac:dyDescent="0.2">
      <c r="A623" s="191"/>
      <c r="B623" s="191"/>
      <c r="C623" s="195"/>
      <c r="D623" s="196"/>
      <c r="E623" s="192"/>
      <c r="F623" s="192"/>
      <c r="G623" s="196"/>
      <c r="H623" s="191"/>
    </row>
    <row r="624" spans="1:8" x14ac:dyDescent="0.2">
      <c r="A624" s="191"/>
      <c r="B624" s="191"/>
      <c r="C624" s="195"/>
      <c r="D624" s="196"/>
      <c r="E624" s="192"/>
      <c r="F624" s="192"/>
      <c r="G624" s="196"/>
      <c r="H624" s="191"/>
    </row>
    <row r="625" spans="1:8" x14ac:dyDescent="0.2">
      <c r="A625" s="191"/>
      <c r="B625" s="191"/>
      <c r="C625" s="195"/>
      <c r="D625" s="196"/>
      <c r="E625" s="192"/>
      <c r="F625" s="192"/>
      <c r="G625" s="196"/>
      <c r="H625" s="191"/>
    </row>
    <row r="626" spans="1:8" x14ac:dyDescent="0.2">
      <c r="A626" s="191"/>
      <c r="B626" s="191"/>
      <c r="C626" s="195"/>
      <c r="D626" s="196"/>
      <c r="E626" s="192"/>
      <c r="F626" s="192"/>
      <c r="G626" s="196"/>
      <c r="H626" s="191"/>
    </row>
    <row r="627" spans="1:8" x14ac:dyDescent="0.2">
      <c r="A627" s="191"/>
      <c r="B627" s="191"/>
      <c r="C627" s="195"/>
      <c r="D627" s="196"/>
      <c r="E627" s="192"/>
      <c r="F627" s="192"/>
      <c r="G627" s="196"/>
      <c r="H627" s="191"/>
    </row>
    <row r="628" spans="1:8" x14ac:dyDescent="0.2">
      <c r="A628" s="191"/>
      <c r="B628" s="191"/>
      <c r="C628" s="195"/>
      <c r="D628" s="196"/>
      <c r="E628" s="192"/>
      <c r="F628" s="192"/>
      <c r="G628" s="196"/>
      <c r="H628" s="191"/>
    </row>
    <row r="629" spans="1:8" x14ac:dyDescent="0.2">
      <c r="A629" s="191"/>
      <c r="B629" s="191"/>
      <c r="C629" s="195"/>
      <c r="D629" s="196"/>
      <c r="E629" s="192"/>
      <c r="F629" s="192"/>
      <c r="G629" s="196"/>
      <c r="H629" s="191"/>
    </row>
    <row r="630" spans="1:8" x14ac:dyDescent="0.2">
      <c r="A630" s="191"/>
      <c r="B630" s="191"/>
      <c r="C630" s="195"/>
      <c r="D630" s="196"/>
      <c r="E630" s="192"/>
      <c r="F630" s="192"/>
      <c r="G630" s="196"/>
      <c r="H630" s="191"/>
    </row>
    <row r="631" spans="1:8" x14ac:dyDescent="0.2">
      <c r="A631" s="191"/>
      <c r="B631" s="191"/>
      <c r="C631" s="195"/>
      <c r="D631" s="196"/>
      <c r="E631" s="192"/>
      <c r="F631" s="192"/>
      <c r="G631" s="196"/>
      <c r="H631" s="191"/>
    </row>
    <row r="632" spans="1:8" x14ac:dyDescent="0.2">
      <c r="A632" s="191"/>
      <c r="B632" s="191"/>
      <c r="C632" s="195"/>
      <c r="D632" s="196"/>
      <c r="E632" s="192"/>
      <c r="F632" s="192"/>
      <c r="G632" s="196"/>
      <c r="H632" s="191"/>
    </row>
    <row r="633" spans="1:8" x14ac:dyDescent="0.2">
      <c r="A633" s="191"/>
      <c r="B633" s="191"/>
      <c r="C633" s="195"/>
      <c r="D633" s="196"/>
      <c r="E633" s="192"/>
      <c r="F633" s="192"/>
      <c r="G633" s="196"/>
      <c r="H633" s="191"/>
    </row>
    <row r="634" spans="1:8" x14ac:dyDescent="0.2">
      <c r="A634" s="191"/>
      <c r="B634" s="191"/>
      <c r="C634" s="195"/>
      <c r="D634" s="196"/>
      <c r="E634" s="192"/>
      <c r="F634" s="192"/>
      <c r="G634" s="196"/>
      <c r="H634" s="191"/>
    </row>
    <row r="635" spans="1:8" x14ac:dyDescent="0.2">
      <c r="A635" s="191"/>
      <c r="B635" s="191"/>
      <c r="C635" s="195"/>
      <c r="D635" s="196"/>
      <c r="E635" s="192"/>
      <c r="F635" s="192"/>
      <c r="G635" s="196"/>
      <c r="H635" s="191"/>
    </row>
    <row r="636" spans="1:8" x14ac:dyDescent="0.2">
      <c r="A636" s="191"/>
      <c r="B636" s="191"/>
      <c r="C636" s="195"/>
      <c r="D636" s="196"/>
      <c r="E636" s="192"/>
      <c r="F636" s="192"/>
      <c r="G636" s="196"/>
      <c r="H636" s="191"/>
    </row>
    <row r="637" spans="1:8" x14ac:dyDescent="0.2">
      <c r="A637" s="191"/>
      <c r="B637" s="191"/>
      <c r="C637" s="195"/>
      <c r="D637" s="196"/>
      <c r="E637" s="192"/>
      <c r="F637" s="192"/>
      <c r="G637" s="196"/>
      <c r="H637" s="191"/>
    </row>
    <row r="638" spans="1:8" x14ac:dyDescent="0.2">
      <c r="A638" s="191"/>
      <c r="B638" s="191"/>
      <c r="C638" s="195"/>
      <c r="D638" s="196"/>
      <c r="E638" s="192"/>
      <c r="F638" s="192"/>
      <c r="G638" s="196"/>
      <c r="H638" s="191"/>
    </row>
    <row r="639" spans="1:8" x14ac:dyDescent="0.2">
      <c r="A639" s="191"/>
      <c r="B639" s="191"/>
      <c r="C639" s="195"/>
      <c r="D639" s="196"/>
      <c r="E639" s="192"/>
      <c r="F639" s="192"/>
      <c r="G639" s="196"/>
      <c r="H639" s="191"/>
    </row>
    <row r="640" spans="1:8" x14ac:dyDescent="0.2">
      <c r="A640" s="191"/>
      <c r="B640" s="191"/>
      <c r="C640" s="195"/>
      <c r="D640" s="196"/>
      <c r="E640" s="192"/>
      <c r="F640" s="192"/>
      <c r="G640" s="196"/>
      <c r="H640" s="191"/>
    </row>
    <row r="641" spans="1:8" x14ac:dyDescent="0.2">
      <c r="A641" s="191"/>
      <c r="B641" s="191"/>
      <c r="C641" s="195"/>
      <c r="D641" s="196"/>
      <c r="E641" s="192"/>
      <c r="F641" s="192"/>
      <c r="G641" s="196"/>
      <c r="H641" s="191"/>
    </row>
    <row r="642" spans="1:8" x14ac:dyDescent="0.2">
      <c r="A642" s="191"/>
      <c r="B642" s="191"/>
      <c r="C642" s="195"/>
      <c r="D642" s="196"/>
      <c r="E642" s="192"/>
      <c r="F642" s="192"/>
      <c r="G642" s="196"/>
      <c r="H642" s="191"/>
    </row>
    <row r="643" spans="1:8" x14ac:dyDescent="0.2">
      <c r="A643" s="191"/>
      <c r="B643" s="191"/>
      <c r="C643" s="195"/>
      <c r="D643" s="196"/>
      <c r="E643" s="192"/>
      <c r="F643" s="192"/>
      <c r="G643" s="196"/>
      <c r="H643" s="191"/>
    </row>
    <row r="644" spans="1:8" x14ac:dyDescent="0.2">
      <c r="A644" s="191"/>
      <c r="B644" s="191"/>
      <c r="C644" s="195"/>
      <c r="D644" s="196"/>
      <c r="E644" s="192"/>
      <c r="F644" s="192"/>
      <c r="G644" s="196"/>
      <c r="H644" s="191"/>
    </row>
    <row r="645" spans="1:8" x14ac:dyDescent="0.2">
      <c r="A645" s="191"/>
      <c r="B645" s="191"/>
      <c r="C645" s="195"/>
      <c r="D645" s="196"/>
      <c r="E645" s="192"/>
      <c r="F645" s="192"/>
      <c r="G645" s="196"/>
      <c r="H645" s="191"/>
    </row>
    <row r="646" spans="1:8" x14ac:dyDescent="0.2">
      <c r="A646" s="191"/>
      <c r="B646" s="191"/>
      <c r="C646" s="195"/>
      <c r="D646" s="196"/>
      <c r="E646" s="192"/>
      <c r="F646" s="192"/>
      <c r="G646" s="196"/>
      <c r="H646" s="191"/>
    </row>
    <row r="647" spans="1:8" x14ac:dyDescent="0.2">
      <c r="A647" s="191"/>
      <c r="B647" s="191"/>
      <c r="C647" s="195"/>
      <c r="D647" s="196"/>
      <c r="E647" s="192"/>
      <c r="F647" s="192"/>
      <c r="G647" s="196"/>
      <c r="H647" s="191"/>
    </row>
    <row r="648" spans="1:8" x14ac:dyDescent="0.2">
      <c r="A648" s="191"/>
      <c r="B648" s="191"/>
      <c r="C648" s="195"/>
      <c r="D648" s="196"/>
      <c r="E648" s="192"/>
      <c r="F648" s="192"/>
      <c r="G648" s="196"/>
      <c r="H648" s="191"/>
    </row>
    <row r="649" spans="1:8" x14ac:dyDescent="0.2">
      <c r="A649" s="191"/>
      <c r="B649" s="191"/>
      <c r="C649" s="195"/>
      <c r="D649" s="196"/>
      <c r="E649" s="192"/>
      <c r="F649" s="192"/>
      <c r="G649" s="196"/>
      <c r="H649" s="191"/>
    </row>
    <row r="650" spans="1:8" x14ac:dyDescent="0.2">
      <c r="A650" s="191"/>
      <c r="B650" s="191"/>
      <c r="C650" s="195"/>
      <c r="D650" s="196"/>
      <c r="E650" s="192"/>
      <c r="F650" s="192"/>
      <c r="G650" s="196"/>
      <c r="H650" s="191"/>
    </row>
    <row r="651" spans="1:8" x14ac:dyDescent="0.2">
      <c r="A651" s="191"/>
      <c r="B651" s="191"/>
      <c r="C651" s="195"/>
      <c r="D651" s="196"/>
      <c r="E651" s="192"/>
      <c r="F651" s="192"/>
      <c r="G651" s="196"/>
      <c r="H651" s="191"/>
    </row>
    <row r="652" spans="1:8" x14ac:dyDescent="0.2">
      <c r="A652" s="191"/>
      <c r="B652" s="191"/>
      <c r="C652" s="195"/>
      <c r="D652" s="196"/>
      <c r="E652" s="192"/>
      <c r="F652" s="192"/>
      <c r="G652" s="196"/>
      <c r="H652" s="191"/>
    </row>
    <row r="653" spans="1:8" x14ac:dyDescent="0.2">
      <c r="A653" s="191"/>
      <c r="B653" s="191"/>
      <c r="C653" s="195"/>
      <c r="D653" s="196"/>
      <c r="E653" s="192"/>
      <c r="F653" s="192"/>
      <c r="G653" s="196"/>
      <c r="H653" s="191"/>
    </row>
    <row r="654" spans="1:8" x14ac:dyDescent="0.2">
      <c r="A654" s="191"/>
      <c r="B654" s="191"/>
      <c r="C654" s="195"/>
      <c r="D654" s="196"/>
      <c r="E654" s="192"/>
      <c r="F654" s="192"/>
      <c r="G654" s="196"/>
      <c r="H654" s="191"/>
    </row>
    <row r="655" spans="1:8" x14ac:dyDescent="0.2">
      <c r="A655" s="191"/>
      <c r="B655" s="191"/>
      <c r="C655" s="195"/>
      <c r="D655" s="196"/>
      <c r="E655" s="192"/>
      <c r="F655" s="192"/>
      <c r="G655" s="196"/>
      <c r="H655" s="191"/>
    </row>
    <row r="656" spans="1:8" x14ac:dyDescent="0.2">
      <c r="A656" s="191"/>
      <c r="B656" s="191"/>
      <c r="C656" s="195"/>
      <c r="D656" s="196"/>
      <c r="E656" s="192"/>
      <c r="F656" s="192"/>
      <c r="G656" s="196"/>
      <c r="H656" s="191"/>
    </row>
    <row r="657" spans="1:8" x14ac:dyDescent="0.2">
      <c r="A657" s="191"/>
      <c r="B657" s="191"/>
      <c r="C657" s="195"/>
      <c r="D657" s="196"/>
      <c r="E657" s="192"/>
      <c r="F657" s="192"/>
      <c r="G657" s="196"/>
      <c r="H657" s="191"/>
    </row>
    <row r="658" spans="1:8" x14ac:dyDescent="0.2">
      <c r="A658" s="191"/>
      <c r="B658" s="191"/>
      <c r="C658" s="195"/>
      <c r="D658" s="196"/>
      <c r="E658" s="192"/>
      <c r="F658" s="192"/>
      <c r="G658" s="196"/>
      <c r="H658" s="191"/>
    </row>
    <row r="659" spans="1:8" x14ac:dyDescent="0.2">
      <c r="A659" s="191"/>
      <c r="B659" s="191"/>
      <c r="C659" s="195"/>
      <c r="D659" s="196"/>
      <c r="E659" s="192"/>
      <c r="F659" s="192"/>
      <c r="G659" s="196"/>
      <c r="H659" s="191"/>
    </row>
    <row r="660" spans="1:8" x14ac:dyDescent="0.2">
      <c r="A660" s="191"/>
      <c r="B660" s="191"/>
      <c r="C660" s="195"/>
      <c r="D660" s="196"/>
      <c r="E660" s="192"/>
      <c r="F660" s="192"/>
      <c r="G660" s="196"/>
      <c r="H660" s="191"/>
    </row>
    <row r="661" spans="1:8" x14ac:dyDescent="0.2">
      <c r="A661" s="191"/>
      <c r="B661" s="191"/>
      <c r="C661" s="195"/>
      <c r="D661" s="196"/>
      <c r="E661" s="192"/>
      <c r="F661" s="192"/>
      <c r="G661" s="196"/>
      <c r="H661" s="191"/>
    </row>
    <row r="662" spans="1:8" x14ac:dyDescent="0.2">
      <c r="A662" s="191"/>
      <c r="B662" s="191"/>
      <c r="C662" s="195"/>
      <c r="D662" s="196"/>
      <c r="E662" s="192"/>
      <c r="F662" s="192"/>
      <c r="G662" s="196"/>
      <c r="H662" s="191"/>
    </row>
    <row r="663" spans="1:8" x14ac:dyDescent="0.2">
      <c r="A663" s="191"/>
      <c r="B663" s="191"/>
      <c r="C663" s="195"/>
      <c r="D663" s="196"/>
      <c r="E663" s="192"/>
      <c r="F663" s="192"/>
      <c r="G663" s="196"/>
      <c r="H663" s="191"/>
    </row>
    <row r="664" spans="1:8" x14ac:dyDescent="0.2">
      <c r="A664" s="191"/>
      <c r="B664" s="191"/>
      <c r="C664" s="195"/>
      <c r="D664" s="196"/>
      <c r="E664" s="192"/>
      <c r="F664" s="192"/>
      <c r="G664" s="196"/>
      <c r="H664" s="191"/>
    </row>
    <row r="665" spans="1:8" x14ac:dyDescent="0.2">
      <c r="A665" s="191"/>
      <c r="B665" s="191"/>
      <c r="C665" s="195"/>
      <c r="D665" s="196"/>
      <c r="E665" s="192"/>
      <c r="F665" s="192"/>
      <c r="G665" s="196"/>
      <c r="H665" s="191"/>
    </row>
    <row r="666" spans="1:8" x14ac:dyDescent="0.2">
      <c r="A666" s="191"/>
      <c r="B666" s="191"/>
      <c r="C666" s="195"/>
      <c r="D666" s="196"/>
      <c r="E666" s="192"/>
      <c r="F666" s="192"/>
      <c r="G666" s="196"/>
      <c r="H666" s="191"/>
    </row>
    <row r="667" spans="1:8" x14ac:dyDescent="0.2">
      <c r="A667" s="191"/>
      <c r="B667" s="191"/>
      <c r="C667" s="195"/>
      <c r="D667" s="196"/>
      <c r="E667" s="192"/>
      <c r="F667" s="192"/>
      <c r="G667" s="196"/>
      <c r="H667" s="191"/>
    </row>
    <row r="668" spans="1:8" x14ac:dyDescent="0.2">
      <c r="A668" s="191"/>
      <c r="B668" s="191"/>
      <c r="C668" s="195"/>
      <c r="D668" s="196"/>
      <c r="E668" s="192"/>
      <c r="F668" s="192"/>
      <c r="G668" s="196"/>
      <c r="H668" s="191"/>
    </row>
    <row r="669" spans="1:8" x14ac:dyDescent="0.2">
      <c r="A669" s="191"/>
      <c r="B669" s="191"/>
      <c r="C669" s="195"/>
      <c r="D669" s="196"/>
      <c r="E669" s="192"/>
      <c r="F669" s="192"/>
      <c r="G669" s="196"/>
      <c r="H669" s="191"/>
    </row>
    <row r="670" spans="1:8" x14ac:dyDescent="0.2">
      <c r="A670" s="191"/>
      <c r="B670" s="191"/>
      <c r="C670" s="195"/>
      <c r="D670" s="196"/>
      <c r="E670" s="192"/>
      <c r="F670" s="192"/>
      <c r="G670" s="196"/>
      <c r="H670" s="191"/>
    </row>
    <row r="671" spans="1:8" x14ac:dyDescent="0.2">
      <c r="A671" s="191"/>
      <c r="B671" s="191"/>
      <c r="C671" s="195"/>
      <c r="D671" s="196"/>
      <c r="E671" s="192"/>
      <c r="F671" s="192"/>
      <c r="G671" s="196"/>
      <c r="H671" s="191"/>
    </row>
    <row r="672" spans="1:8" x14ac:dyDescent="0.2">
      <c r="A672" s="191"/>
      <c r="B672" s="191"/>
      <c r="C672" s="195"/>
      <c r="D672" s="196"/>
      <c r="E672" s="192"/>
      <c r="F672" s="192"/>
      <c r="G672" s="196"/>
      <c r="H672" s="191"/>
    </row>
    <row r="673" spans="1:8" x14ac:dyDescent="0.2">
      <c r="A673" s="191"/>
      <c r="B673" s="191"/>
      <c r="C673" s="195"/>
      <c r="D673" s="196"/>
      <c r="E673" s="192"/>
      <c r="F673" s="192"/>
      <c r="G673" s="196"/>
      <c r="H673" s="191"/>
    </row>
    <row r="674" spans="1:8" x14ac:dyDescent="0.2">
      <c r="A674" s="191"/>
      <c r="B674" s="191"/>
      <c r="C674" s="195"/>
      <c r="D674" s="196"/>
      <c r="E674" s="192"/>
      <c r="F674" s="192"/>
      <c r="G674" s="196"/>
      <c r="H674" s="191"/>
    </row>
    <row r="675" spans="1:8" x14ac:dyDescent="0.2">
      <c r="A675" s="191"/>
      <c r="B675" s="191"/>
      <c r="C675" s="195"/>
      <c r="D675" s="196"/>
      <c r="E675" s="192"/>
      <c r="F675" s="192"/>
      <c r="G675" s="196"/>
      <c r="H675" s="191"/>
    </row>
    <row r="676" spans="1:8" x14ac:dyDescent="0.2">
      <c r="A676" s="191"/>
      <c r="B676" s="191"/>
      <c r="C676" s="195"/>
      <c r="D676" s="196"/>
      <c r="E676" s="192"/>
      <c r="F676" s="192"/>
      <c r="G676" s="196"/>
      <c r="H676" s="191"/>
    </row>
    <row r="677" spans="1:8" x14ac:dyDescent="0.2">
      <c r="A677" s="191"/>
      <c r="B677" s="191"/>
      <c r="C677" s="195"/>
      <c r="D677" s="196"/>
      <c r="E677" s="192"/>
      <c r="F677" s="192"/>
      <c r="G677" s="196"/>
      <c r="H677" s="191"/>
    </row>
    <row r="678" spans="1:8" x14ac:dyDescent="0.2">
      <c r="A678" s="191"/>
      <c r="B678" s="191"/>
      <c r="C678" s="195"/>
      <c r="D678" s="196"/>
      <c r="E678" s="192"/>
      <c r="F678" s="192"/>
      <c r="G678" s="196"/>
      <c r="H678" s="191"/>
    </row>
    <row r="679" spans="1:8" x14ac:dyDescent="0.2">
      <c r="A679" s="191"/>
      <c r="B679" s="191"/>
      <c r="C679" s="195"/>
      <c r="D679" s="196"/>
      <c r="E679" s="192"/>
      <c r="F679" s="192"/>
      <c r="G679" s="196"/>
      <c r="H679" s="191"/>
    </row>
    <row r="680" spans="1:8" x14ac:dyDescent="0.2">
      <c r="A680" s="191"/>
      <c r="B680" s="191"/>
      <c r="C680" s="195"/>
      <c r="D680" s="196"/>
      <c r="E680" s="192"/>
      <c r="F680" s="192"/>
      <c r="G680" s="196"/>
      <c r="H680" s="191"/>
    </row>
    <row r="681" spans="1:8" x14ac:dyDescent="0.2">
      <c r="A681" s="191"/>
      <c r="B681" s="191"/>
      <c r="C681" s="195"/>
      <c r="D681" s="196"/>
      <c r="E681" s="192"/>
      <c r="F681" s="192"/>
      <c r="G681" s="196"/>
      <c r="H681" s="191"/>
    </row>
    <row r="682" spans="1:8" x14ac:dyDescent="0.2">
      <c r="A682" s="191"/>
      <c r="B682" s="191"/>
      <c r="C682" s="195"/>
      <c r="D682" s="196"/>
      <c r="E682" s="192"/>
      <c r="F682" s="192"/>
      <c r="G682" s="196"/>
      <c r="H682" s="191"/>
    </row>
    <row r="683" spans="1:8" x14ac:dyDescent="0.2">
      <c r="A683" s="191"/>
      <c r="B683" s="191"/>
      <c r="C683" s="195"/>
      <c r="D683" s="196"/>
      <c r="E683" s="192"/>
      <c r="F683" s="192"/>
      <c r="G683" s="196"/>
      <c r="H683" s="191"/>
    </row>
    <row r="684" spans="1:8" x14ac:dyDescent="0.2">
      <c r="A684" s="191"/>
      <c r="B684" s="191"/>
      <c r="C684" s="195"/>
      <c r="D684" s="196"/>
      <c r="E684" s="192"/>
      <c r="F684" s="192"/>
      <c r="G684" s="196"/>
      <c r="H684" s="191"/>
    </row>
    <row r="685" spans="1:8" x14ac:dyDescent="0.2">
      <c r="A685" s="191"/>
      <c r="B685" s="191"/>
      <c r="C685" s="195"/>
      <c r="D685" s="196"/>
      <c r="E685" s="192"/>
      <c r="F685" s="192"/>
      <c r="G685" s="196"/>
      <c r="H685" s="191"/>
    </row>
    <row r="686" spans="1:8" x14ac:dyDescent="0.2">
      <c r="A686" s="191"/>
      <c r="B686" s="191"/>
      <c r="C686" s="195"/>
      <c r="D686" s="196"/>
      <c r="E686" s="192"/>
      <c r="F686" s="192"/>
      <c r="G686" s="196"/>
      <c r="H686" s="191"/>
    </row>
    <row r="687" spans="1:8" x14ac:dyDescent="0.2">
      <c r="A687" s="191"/>
      <c r="B687" s="191"/>
      <c r="C687" s="195"/>
      <c r="D687" s="196"/>
      <c r="E687" s="192"/>
      <c r="F687" s="192"/>
      <c r="G687" s="196"/>
      <c r="H687" s="191"/>
    </row>
    <row r="688" spans="1:8" x14ac:dyDescent="0.2">
      <c r="A688" s="191"/>
      <c r="B688" s="191"/>
      <c r="C688" s="195"/>
      <c r="D688" s="196"/>
      <c r="E688" s="192"/>
      <c r="F688" s="192"/>
      <c r="G688" s="196"/>
      <c r="H688" s="191"/>
    </row>
    <row r="689" spans="1:8" x14ac:dyDescent="0.2">
      <c r="A689" s="191"/>
      <c r="B689" s="191"/>
      <c r="C689" s="195"/>
      <c r="D689" s="196"/>
      <c r="E689" s="192"/>
      <c r="F689" s="192"/>
      <c r="G689" s="196"/>
      <c r="H689" s="191"/>
    </row>
    <row r="690" spans="1:8" x14ac:dyDescent="0.2">
      <c r="A690" s="191"/>
      <c r="B690" s="191"/>
      <c r="C690" s="195"/>
      <c r="D690" s="196"/>
      <c r="E690" s="192"/>
      <c r="F690" s="192"/>
      <c r="G690" s="196"/>
      <c r="H690" s="191"/>
    </row>
    <row r="691" spans="1:8" x14ac:dyDescent="0.2">
      <c r="A691" s="191"/>
      <c r="B691" s="191"/>
      <c r="C691" s="195"/>
      <c r="D691" s="196"/>
      <c r="E691" s="192"/>
      <c r="F691" s="192"/>
      <c r="G691" s="196"/>
      <c r="H691" s="191"/>
    </row>
    <row r="692" spans="1:8" x14ac:dyDescent="0.2">
      <c r="A692" s="191"/>
      <c r="B692" s="191"/>
      <c r="C692" s="195"/>
      <c r="D692" s="196"/>
      <c r="E692" s="192"/>
      <c r="F692" s="192"/>
      <c r="G692" s="196"/>
      <c r="H692" s="191"/>
    </row>
    <row r="693" spans="1:8" x14ac:dyDescent="0.2">
      <c r="A693" s="191"/>
      <c r="B693" s="191"/>
      <c r="C693" s="195"/>
      <c r="D693" s="196"/>
      <c r="E693" s="192"/>
      <c r="F693" s="192"/>
      <c r="G693" s="196"/>
      <c r="H693" s="191"/>
    </row>
    <row r="694" spans="1:8" x14ac:dyDescent="0.2">
      <c r="A694" s="191"/>
      <c r="B694" s="191"/>
      <c r="C694" s="195"/>
      <c r="D694" s="196"/>
      <c r="E694" s="192"/>
      <c r="F694" s="192"/>
      <c r="G694" s="196"/>
      <c r="H694" s="191"/>
    </row>
    <row r="695" spans="1:8" x14ac:dyDescent="0.2">
      <c r="A695" s="191"/>
      <c r="B695" s="191"/>
      <c r="C695" s="195"/>
      <c r="D695" s="196"/>
      <c r="E695" s="192"/>
      <c r="F695" s="192"/>
      <c r="G695" s="196"/>
      <c r="H695" s="191"/>
    </row>
    <row r="696" spans="1:8" x14ac:dyDescent="0.2">
      <c r="A696" s="191"/>
      <c r="B696" s="191"/>
      <c r="C696" s="195"/>
      <c r="D696" s="196"/>
      <c r="E696" s="192"/>
      <c r="F696" s="192"/>
      <c r="G696" s="196"/>
      <c r="H696" s="191"/>
    </row>
    <row r="697" spans="1:8" x14ac:dyDescent="0.2">
      <c r="A697" s="191"/>
      <c r="B697" s="191"/>
      <c r="C697" s="195"/>
      <c r="D697" s="196"/>
      <c r="E697" s="192"/>
      <c r="F697" s="192"/>
      <c r="G697" s="196"/>
      <c r="H697" s="191"/>
    </row>
    <row r="698" spans="1:8" x14ac:dyDescent="0.2">
      <c r="A698" s="191"/>
      <c r="B698" s="191"/>
      <c r="C698" s="195"/>
      <c r="D698" s="196"/>
      <c r="E698" s="192"/>
      <c r="F698" s="192"/>
      <c r="G698" s="196"/>
      <c r="H698" s="191"/>
    </row>
    <row r="699" spans="1:8" x14ac:dyDescent="0.2">
      <c r="A699" s="191"/>
      <c r="B699" s="191"/>
      <c r="C699" s="195"/>
      <c r="D699" s="196"/>
      <c r="E699" s="192"/>
      <c r="F699" s="192"/>
      <c r="G699" s="196"/>
      <c r="H699" s="191"/>
    </row>
    <row r="700" spans="1:8" x14ac:dyDescent="0.2">
      <c r="A700" s="191"/>
      <c r="B700" s="191"/>
      <c r="C700" s="195"/>
      <c r="D700" s="196"/>
      <c r="E700" s="192"/>
      <c r="F700" s="192"/>
      <c r="G700" s="196"/>
      <c r="H700" s="191"/>
    </row>
    <row r="701" spans="1:8" x14ac:dyDescent="0.2">
      <c r="A701" s="191"/>
      <c r="B701" s="191"/>
      <c r="C701" s="195"/>
      <c r="D701" s="196"/>
      <c r="E701" s="192"/>
      <c r="F701" s="192"/>
      <c r="G701" s="196"/>
      <c r="H701" s="191"/>
    </row>
    <row r="702" spans="1:8" x14ac:dyDescent="0.2">
      <c r="A702" s="191"/>
      <c r="B702" s="191"/>
      <c r="C702" s="195"/>
      <c r="D702" s="196"/>
      <c r="E702" s="192"/>
      <c r="F702" s="192"/>
      <c r="G702" s="196"/>
      <c r="H702" s="191"/>
    </row>
    <row r="703" spans="1:8" x14ac:dyDescent="0.2">
      <c r="A703" s="191"/>
      <c r="B703" s="191"/>
      <c r="C703" s="195"/>
      <c r="D703" s="196"/>
      <c r="E703" s="192"/>
      <c r="F703" s="192"/>
      <c r="G703" s="196"/>
      <c r="H703" s="191"/>
    </row>
    <row r="704" spans="1:8" x14ac:dyDescent="0.2">
      <c r="A704" s="191"/>
      <c r="B704" s="191"/>
      <c r="C704" s="195"/>
      <c r="D704" s="196"/>
      <c r="E704" s="192"/>
      <c r="F704" s="192"/>
      <c r="G704" s="196"/>
      <c r="H704" s="191"/>
    </row>
    <row r="705" spans="1:8" x14ac:dyDescent="0.2">
      <c r="A705" s="191"/>
      <c r="B705" s="191"/>
      <c r="C705" s="195"/>
      <c r="D705" s="196"/>
      <c r="E705" s="192"/>
      <c r="F705" s="192"/>
      <c r="G705" s="196"/>
      <c r="H705" s="191"/>
    </row>
    <row r="706" spans="1:8" x14ac:dyDescent="0.2">
      <c r="A706" s="191"/>
      <c r="B706" s="191"/>
      <c r="C706" s="195"/>
      <c r="D706" s="196"/>
      <c r="E706" s="192"/>
      <c r="F706" s="192"/>
      <c r="G706" s="196"/>
      <c r="H706" s="191"/>
    </row>
    <row r="707" spans="1:8" x14ac:dyDescent="0.2">
      <c r="A707" s="191"/>
      <c r="B707" s="191"/>
      <c r="C707" s="195"/>
      <c r="D707" s="196"/>
      <c r="E707" s="192"/>
      <c r="F707" s="192"/>
      <c r="G707" s="196"/>
      <c r="H707" s="191"/>
    </row>
    <row r="708" spans="1:8" x14ac:dyDescent="0.2">
      <c r="A708" s="191"/>
      <c r="B708" s="191"/>
      <c r="C708" s="195"/>
      <c r="D708" s="196"/>
      <c r="E708" s="192"/>
      <c r="F708" s="192"/>
      <c r="G708" s="196"/>
      <c r="H708" s="191"/>
    </row>
    <row r="709" spans="1:8" x14ac:dyDescent="0.2">
      <c r="A709" s="191"/>
      <c r="B709" s="191"/>
      <c r="C709" s="195"/>
      <c r="D709" s="196"/>
      <c r="E709" s="192"/>
      <c r="F709" s="192"/>
      <c r="G709" s="196"/>
      <c r="H709" s="191"/>
    </row>
    <row r="710" spans="1:8" x14ac:dyDescent="0.2">
      <c r="A710" s="191"/>
      <c r="B710" s="191"/>
      <c r="C710" s="195"/>
      <c r="D710" s="196"/>
      <c r="E710" s="192"/>
      <c r="F710" s="192"/>
      <c r="G710" s="196"/>
      <c r="H710" s="191"/>
    </row>
    <row r="711" spans="1:8" x14ac:dyDescent="0.2">
      <c r="A711" s="191"/>
      <c r="B711" s="191"/>
      <c r="C711" s="195"/>
      <c r="D711" s="196"/>
      <c r="E711" s="192"/>
      <c r="F711" s="192"/>
      <c r="G711" s="196"/>
      <c r="H711" s="191"/>
    </row>
    <row r="712" spans="1:8" x14ac:dyDescent="0.2">
      <c r="A712" s="191"/>
      <c r="B712" s="191"/>
      <c r="C712" s="195"/>
      <c r="D712" s="196"/>
      <c r="E712" s="192"/>
      <c r="F712" s="192"/>
      <c r="G712" s="196"/>
      <c r="H712" s="191"/>
    </row>
    <row r="713" spans="1:8" x14ac:dyDescent="0.2">
      <c r="A713" s="191"/>
      <c r="B713" s="191"/>
      <c r="C713" s="195"/>
      <c r="D713" s="196"/>
      <c r="E713" s="192"/>
      <c r="F713" s="192"/>
      <c r="G713" s="196"/>
      <c r="H713" s="191"/>
    </row>
    <row r="714" spans="1:8" x14ac:dyDescent="0.2">
      <c r="A714" s="191"/>
      <c r="B714" s="191"/>
      <c r="C714" s="195"/>
      <c r="D714" s="196"/>
      <c r="E714" s="192"/>
      <c r="F714" s="192"/>
      <c r="G714" s="196"/>
      <c r="H714" s="191"/>
    </row>
    <row r="715" spans="1:8" x14ac:dyDescent="0.2">
      <c r="A715" s="191"/>
      <c r="B715" s="191"/>
      <c r="C715" s="195"/>
      <c r="D715" s="196"/>
      <c r="E715" s="192"/>
      <c r="F715" s="192"/>
      <c r="G715" s="196"/>
      <c r="H715" s="191"/>
    </row>
    <row r="716" spans="1:8" x14ac:dyDescent="0.2">
      <c r="A716" s="191"/>
      <c r="B716" s="191"/>
      <c r="C716" s="195"/>
      <c r="D716" s="196"/>
      <c r="E716" s="192"/>
      <c r="F716" s="192"/>
      <c r="G716" s="196"/>
      <c r="H716" s="191"/>
    </row>
    <row r="717" spans="1:8" x14ac:dyDescent="0.2">
      <c r="A717" s="191"/>
      <c r="B717" s="191"/>
      <c r="C717" s="195"/>
      <c r="D717" s="196"/>
      <c r="E717" s="192"/>
      <c r="F717" s="192"/>
      <c r="G717" s="196"/>
      <c r="H717" s="191"/>
    </row>
    <row r="718" spans="1:8" x14ac:dyDescent="0.2">
      <c r="A718" s="191"/>
      <c r="B718" s="191"/>
      <c r="C718" s="195"/>
      <c r="D718" s="196"/>
      <c r="E718" s="192"/>
      <c r="F718" s="192"/>
      <c r="G718" s="196"/>
      <c r="H718" s="191"/>
    </row>
    <row r="719" spans="1:8" x14ac:dyDescent="0.2">
      <c r="A719" s="191"/>
      <c r="B719" s="191"/>
      <c r="C719" s="195"/>
      <c r="D719" s="196"/>
      <c r="E719" s="192"/>
      <c r="F719" s="192"/>
      <c r="G719" s="196"/>
      <c r="H719" s="191"/>
    </row>
    <row r="720" spans="1:8" x14ac:dyDescent="0.2">
      <c r="A720" s="191"/>
      <c r="B720" s="191"/>
      <c r="C720" s="195"/>
      <c r="D720" s="196"/>
      <c r="E720" s="192"/>
      <c r="F720" s="192"/>
      <c r="G720" s="196"/>
      <c r="H720" s="191"/>
    </row>
    <row r="721" spans="1:8" x14ac:dyDescent="0.2">
      <c r="A721" s="191"/>
      <c r="B721" s="191"/>
      <c r="C721" s="195"/>
      <c r="D721" s="196"/>
      <c r="E721" s="192"/>
      <c r="F721" s="192"/>
      <c r="G721" s="196"/>
      <c r="H721" s="191"/>
    </row>
    <row r="722" spans="1:8" x14ac:dyDescent="0.2">
      <c r="A722" s="191"/>
      <c r="B722" s="191"/>
      <c r="C722" s="195"/>
      <c r="D722" s="196"/>
      <c r="E722" s="192"/>
      <c r="F722" s="192"/>
      <c r="G722" s="196"/>
      <c r="H722" s="191"/>
    </row>
    <row r="723" spans="1:8" x14ac:dyDescent="0.2">
      <c r="A723" s="191"/>
      <c r="B723" s="191"/>
      <c r="C723" s="195"/>
      <c r="D723" s="196"/>
      <c r="E723" s="192"/>
      <c r="F723" s="192"/>
      <c r="G723" s="196"/>
      <c r="H723" s="191"/>
    </row>
    <row r="724" spans="1:8" x14ac:dyDescent="0.2">
      <c r="A724" s="191"/>
      <c r="B724" s="191"/>
      <c r="C724" s="195"/>
      <c r="D724" s="196"/>
      <c r="E724" s="192"/>
      <c r="F724" s="192"/>
      <c r="G724" s="196"/>
      <c r="H724" s="191"/>
    </row>
    <row r="725" spans="1:8" x14ac:dyDescent="0.2">
      <c r="A725" s="191"/>
      <c r="B725" s="191"/>
      <c r="C725" s="195"/>
      <c r="D725" s="196"/>
      <c r="E725" s="192"/>
      <c r="F725" s="192"/>
      <c r="G725" s="196"/>
      <c r="H725" s="191"/>
    </row>
    <row r="726" spans="1:8" x14ac:dyDescent="0.2">
      <c r="A726" s="191"/>
      <c r="B726" s="191"/>
      <c r="C726" s="195"/>
      <c r="D726" s="196"/>
      <c r="E726" s="192"/>
      <c r="F726" s="192"/>
      <c r="G726" s="196"/>
      <c r="H726" s="191"/>
    </row>
    <row r="727" spans="1:8" x14ac:dyDescent="0.2">
      <c r="A727" s="191"/>
      <c r="B727" s="191"/>
      <c r="C727" s="195"/>
      <c r="D727" s="196"/>
      <c r="E727" s="192"/>
      <c r="F727" s="192"/>
      <c r="G727" s="196"/>
      <c r="H727" s="191"/>
    </row>
    <row r="728" spans="1:8" x14ac:dyDescent="0.2">
      <c r="A728" s="191"/>
      <c r="B728" s="191"/>
      <c r="C728" s="195"/>
      <c r="D728" s="196"/>
      <c r="E728" s="192"/>
      <c r="F728" s="192"/>
      <c r="G728" s="196"/>
      <c r="H728" s="191"/>
    </row>
    <row r="729" spans="1:8" x14ac:dyDescent="0.2">
      <c r="A729" s="191"/>
      <c r="B729" s="191"/>
      <c r="C729" s="195"/>
      <c r="D729" s="196"/>
      <c r="E729" s="192"/>
      <c r="F729" s="192"/>
      <c r="G729" s="196"/>
      <c r="H729" s="191"/>
    </row>
    <row r="730" spans="1:8" x14ac:dyDescent="0.2">
      <c r="A730" s="191"/>
      <c r="B730" s="191"/>
      <c r="C730" s="195"/>
      <c r="D730" s="196"/>
      <c r="E730" s="192"/>
      <c r="F730" s="192"/>
      <c r="G730" s="196"/>
      <c r="H730" s="191"/>
    </row>
    <row r="731" spans="1:8" x14ac:dyDescent="0.2">
      <c r="A731" s="191"/>
      <c r="B731" s="191"/>
      <c r="C731" s="195"/>
      <c r="D731" s="196"/>
      <c r="E731" s="192"/>
      <c r="F731" s="192"/>
      <c r="G731" s="196"/>
      <c r="H731" s="191"/>
    </row>
    <row r="732" spans="1:8" x14ac:dyDescent="0.2">
      <c r="A732" s="191"/>
      <c r="B732" s="191"/>
      <c r="C732" s="195"/>
      <c r="D732" s="196"/>
      <c r="E732" s="192"/>
      <c r="F732" s="192"/>
      <c r="G732" s="196"/>
      <c r="H732" s="191"/>
    </row>
    <row r="733" spans="1:8" x14ac:dyDescent="0.2">
      <c r="A733" s="191"/>
      <c r="B733" s="191"/>
      <c r="C733" s="195"/>
      <c r="D733" s="196"/>
      <c r="E733" s="192"/>
      <c r="F733" s="192"/>
      <c r="G733" s="196"/>
      <c r="H733" s="191"/>
    </row>
    <row r="734" spans="1:8" x14ac:dyDescent="0.2">
      <c r="A734" s="191"/>
      <c r="B734" s="191"/>
      <c r="C734" s="195"/>
      <c r="D734" s="196"/>
      <c r="E734" s="192"/>
      <c r="F734" s="192"/>
      <c r="G734" s="196"/>
      <c r="H734" s="191"/>
    </row>
    <row r="735" spans="1:8" x14ac:dyDescent="0.2">
      <c r="A735" s="191"/>
      <c r="B735" s="191"/>
      <c r="C735" s="195"/>
      <c r="D735" s="196"/>
      <c r="E735" s="192"/>
      <c r="F735" s="192"/>
      <c r="G735" s="196"/>
      <c r="H735" s="191"/>
    </row>
    <row r="736" spans="1:8" x14ac:dyDescent="0.2">
      <c r="A736" s="191"/>
      <c r="B736" s="191"/>
      <c r="C736" s="195"/>
      <c r="D736" s="196"/>
      <c r="E736" s="192"/>
      <c r="F736" s="192"/>
      <c r="G736" s="196"/>
      <c r="H736" s="191"/>
    </row>
    <row r="737" spans="1:8" x14ac:dyDescent="0.2">
      <c r="A737" s="191"/>
      <c r="B737" s="191"/>
      <c r="C737" s="195"/>
      <c r="D737" s="196"/>
      <c r="E737" s="192"/>
      <c r="F737" s="192"/>
      <c r="G737" s="196"/>
      <c r="H737" s="191"/>
    </row>
    <row r="738" spans="1:8" x14ac:dyDescent="0.2">
      <c r="A738" s="191"/>
      <c r="B738" s="191"/>
      <c r="C738" s="195"/>
      <c r="D738" s="196"/>
      <c r="E738" s="192"/>
      <c r="F738" s="192"/>
      <c r="G738" s="196"/>
      <c r="H738" s="191"/>
    </row>
    <row r="739" spans="1:8" x14ac:dyDescent="0.2">
      <c r="A739" s="191"/>
      <c r="B739" s="191"/>
      <c r="C739" s="195"/>
      <c r="D739" s="196"/>
      <c r="E739" s="192"/>
      <c r="F739" s="192"/>
      <c r="G739" s="196"/>
      <c r="H739" s="191"/>
    </row>
    <row r="740" spans="1:8" x14ac:dyDescent="0.2">
      <c r="A740" s="191"/>
      <c r="B740" s="191"/>
      <c r="C740" s="195"/>
      <c r="D740" s="196"/>
      <c r="E740" s="192"/>
      <c r="F740" s="192"/>
      <c r="G740" s="196"/>
      <c r="H740" s="191"/>
    </row>
    <row r="741" spans="1:8" x14ac:dyDescent="0.2">
      <c r="A741" s="191"/>
      <c r="B741" s="191"/>
      <c r="C741" s="195"/>
      <c r="D741" s="196"/>
      <c r="E741" s="192"/>
      <c r="F741" s="192"/>
      <c r="G741" s="196"/>
      <c r="H741" s="191"/>
    </row>
    <row r="742" spans="1:8" x14ac:dyDescent="0.2">
      <c r="A742" s="191"/>
      <c r="B742" s="191"/>
      <c r="C742" s="195"/>
      <c r="D742" s="196"/>
      <c r="E742" s="192"/>
      <c r="F742" s="192"/>
      <c r="G742" s="196"/>
      <c r="H742" s="191"/>
    </row>
    <row r="743" spans="1:8" x14ac:dyDescent="0.2">
      <c r="A743" s="191"/>
      <c r="B743" s="191"/>
      <c r="C743" s="195"/>
      <c r="D743" s="196"/>
      <c r="E743" s="192"/>
      <c r="F743" s="192"/>
      <c r="G743" s="196"/>
      <c r="H743" s="191"/>
    </row>
    <row r="744" spans="1:8" x14ac:dyDescent="0.2">
      <c r="A744" s="191"/>
      <c r="B744" s="191"/>
      <c r="C744" s="195"/>
      <c r="D744" s="196"/>
      <c r="E744" s="192"/>
      <c r="F744" s="192"/>
      <c r="G744" s="196"/>
      <c r="H744" s="191"/>
    </row>
    <row r="745" spans="1:8" x14ac:dyDescent="0.2">
      <c r="A745" s="191"/>
      <c r="B745" s="191"/>
      <c r="C745" s="195"/>
      <c r="D745" s="196"/>
      <c r="E745" s="192"/>
      <c r="F745" s="192"/>
      <c r="G745" s="196"/>
      <c r="H745" s="191"/>
    </row>
    <row r="746" spans="1:8" x14ac:dyDescent="0.2">
      <c r="A746" s="191"/>
      <c r="B746" s="191"/>
      <c r="C746" s="195"/>
      <c r="D746" s="196"/>
      <c r="E746" s="192"/>
      <c r="F746" s="192"/>
      <c r="G746" s="196"/>
      <c r="H746" s="191"/>
    </row>
    <row r="747" spans="1:8" x14ac:dyDescent="0.2">
      <c r="A747" s="191"/>
      <c r="B747" s="191"/>
      <c r="C747" s="195"/>
      <c r="D747" s="196"/>
      <c r="E747" s="192"/>
      <c r="F747" s="192"/>
      <c r="G747" s="196"/>
      <c r="H747" s="191"/>
    </row>
    <row r="748" spans="1:8" x14ac:dyDescent="0.2">
      <c r="A748" s="191"/>
      <c r="B748" s="191"/>
      <c r="C748" s="195"/>
      <c r="D748" s="196"/>
      <c r="E748" s="192"/>
      <c r="F748" s="192"/>
      <c r="G748" s="196"/>
      <c r="H748" s="191"/>
    </row>
    <row r="749" spans="1:8" x14ac:dyDescent="0.2">
      <c r="A749" s="191"/>
      <c r="B749" s="191"/>
      <c r="C749" s="195"/>
      <c r="D749" s="196"/>
      <c r="E749" s="192"/>
      <c r="F749" s="192"/>
      <c r="G749" s="196"/>
      <c r="H749" s="191"/>
    </row>
    <row r="750" spans="1:8" x14ac:dyDescent="0.2">
      <c r="A750" s="191"/>
      <c r="B750" s="191"/>
      <c r="C750" s="195"/>
      <c r="D750" s="196"/>
      <c r="E750" s="192"/>
      <c r="F750" s="192"/>
      <c r="G750" s="196"/>
      <c r="H750" s="191"/>
    </row>
    <row r="751" spans="1:8" x14ac:dyDescent="0.2">
      <c r="A751" s="191"/>
      <c r="B751" s="191"/>
      <c r="C751" s="195"/>
      <c r="D751" s="196"/>
      <c r="E751" s="192"/>
      <c r="F751" s="192"/>
      <c r="G751" s="196"/>
      <c r="H751" s="191"/>
    </row>
    <row r="752" spans="1:8" x14ac:dyDescent="0.2">
      <c r="A752" s="191"/>
      <c r="B752" s="191"/>
      <c r="C752" s="195"/>
      <c r="D752" s="196"/>
      <c r="E752" s="192"/>
      <c r="F752" s="192"/>
      <c r="G752" s="196"/>
      <c r="H752" s="191"/>
    </row>
    <row r="753" spans="1:8" x14ac:dyDescent="0.2">
      <c r="A753" s="191"/>
      <c r="B753" s="191"/>
      <c r="C753" s="195"/>
      <c r="D753" s="196"/>
      <c r="E753" s="192"/>
      <c r="F753" s="192"/>
      <c r="G753" s="196"/>
      <c r="H753" s="191"/>
    </row>
    <row r="754" spans="1:8" x14ac:dyDescent="0.2">
      <c r="A754" s="191"/>
      <c r="B754" s="191"/>
      <c r="C754" s="195"/>
      <c r="D754" s="196"/>
      <c r="E754" s="192"/>
      <c r="F754" s="192"/>
      <c r="G754" s="196"/>
      <c r="H754" s="191"/>
    </row>
    <row r="755" spans="1:8" x14ac:dyDescent="0.2">
      <c r="A755" s="191"/>
      <c r="B755" s="191"/>
      <c r="C755" s="195"/>
      <c r="D755" s="196"/>
      <c r="E755" s="192"/>
      <c r="F755" s="192"/>
      <c r="G755" s="196"/>
      <c r="H755" s="191"/>
    </row>
    <row r="756" spans="1:8" x14ac:dyDescent="0.2">
      <c r="A756" s="191"/>
      <c r="B756" s="191"/>
      <c r="C756" s="195"/>
      <c r="D756" s="196"/>
      <c r="E756" s="192"/>
      <c r="F756" s="192"/>
      <c r="G756" s="196"/>
      <c r="H756" s="191"/>
    </row>
    <row r="757" spans="1:8" x14ac:dyDescent="0.2">
      <c r="A757" s="191"/>
      <c r="B757" s="191"/>
      <c r="C757" s="195"/>
      <c r="D757" s="196"/>
      <c r="E757" s="192"/>
      <c r="F757" s="192"/>
      <c r="G757" s="196"/>
      <c r="H757" s="191"/>
    </row>
    <row r="758" spans="1:8" x14ac:dyDescent="0.2">
      <c r="A758" s="191"/>
      <c r="B758" s="191"/>
      <c r="C758" s="195"/>
      <c r="D758" s="196"/>
      <c r="E758" s="192"/>
      <c r="F758" s="192"/>
      <c r="G758" s="196"/>
      <c r="H758" s="191"/>
    </row>
    <row r="759" spans="1:8" x14ac:dyDescent="0.2">
      <c r="A759" s="191"/>
      <c r="B759" s="191"/>
      <c r="C759" s="195"/>
      <c r="D759" s="196"/>
      <c r="E759" s="192"/>
      <c r="F759" s="192"/>
      <c r="G759" s="196"/>
      <c r="H759" s="191"/>
    </row>
    <row r="760" spans="1:8" x14ac:dyDescent="0.2">
      <c r="A760" s="191"/>
      <c r="B760" s="191"/>
      <c r="C760" s="195"/>
      <c r="D760" s="196"/>
      <c r="E760" s="192"/>
      <c r="F760" s="192"/>
      <c r="G760" s="196"/>
      <c r="H760" s="191"/>
    </row>
    <row r="761" spans="1:8" x14ac:dyDescent="0.2">
      <c r="A761" s="191"/>
      <c r="B761" s="191"/>
      <c r="C761" s="195"/>
      <c r="D761" s="196"/>
      <c r="E761" s="192"/>
      <c r="F761" s="192"/>
      <c r="G761" s="196"/>
      <c r="H761" s="191"/>
    </row>
    <row r="762" spans="1:8" x14ac:dyDescent="0.2">
      <c r="A762" s="191"/>
      <c r="B762" s="191"/>
      <c r="C762" s="195"/>
      <c r="D762" s="196"/>
      <c r="E762" s="192"/>
      <c r="F762" s="192"/>
      <c r="G762" s="196"/>
      <c r="H762" s="191"/>
    </row>
    <row r="763" spans="1:8" x14ac:dyDescent="0.2">
      <c r="A763" s="191"/>
      <c r="B763" s="191"/>
      <c r="C763" s="195"/>
      <c r="D763" s="196"/>
      <c r="E763" s="192"/>
      <c r="F763" s="192"/>
      <c r="G763" s="196"/>
      <c r="H763" s="191"/>
    </row>
    <row r="764" spans="1:8" x14ac:dyDescent="0.2">
      <c r="A764" s="191"/>
      <c r="B764" s="191"/>
      <c r="C764" s="195"/>
      <c r="D764" s="196"/>
      <c r="E764" s="192"/>
      <c r="F764" s="192"/>
      <c r="G764" s="196"/>
      <c r="H764" s="191"/>
    </row>
    <row r="765" spans="1:8" x14ac:dyDescent="0.2">
      <c r="A765" s="191"/>
      <c r="B765" s="191"/>
      <c r="C765" s="195"/>
      <c r="D765" s="196"/>
      <c r="E765" s="192"/>
      <c r="F765" s="192"/>
      <c r="G765" s="196"/>
      <c r="H765" s="191"/>
    </row>
    <row r="766" spans="1:8" x14ac:dyDescent="0.2">
      <c r="A766" s="191"/>
      <c r="B766" s="191"/>
      <c r="C766" s="195"/>
      <c r="D766" s="196"/>
      <c r="E766" s="192"/>
      <c r="F766" s="192"/>
      <c r="G766" s="196"/>
      <c r="H766" s="191"/>
    </row>
    <row r="767" spans="1:8" x14ac:dyDescent="0.2">
      <c r="A767" s="191"/>
      <c r="B767" s="191"/>
      <c r="C767" s="195"/>
      <c r="D767" s="196"/>
      <c r="E767" s="192"/>
      <c r="F767" s="192"/>
      <c r="G767" s="196"/>
      <c r="H767" s="191"/>
    </row>
    <row r="768" spans="1:8" x14ac:dyDescent="0.2">
      <c r="A768" s="191"/>
      <c r="B768" s="191"/>
      <c r="C768" s="195"/>
      <c r="D768" s="196"/>
      <c r="E768" s="192"/>
      <c r="F768" s="192"/>
      <c r="G768" s="196"/>
      <c r="H768" s="191"/>
    </row>
    <row r="769" spans="1:8" x14ac:dyDescent="0.2">
      <c r="A769" s="191"/>
      <c r="B769" s="191"/>
      <c r="C769" s="195"/>
      <c r="D769" s="196"/>
      <c r="E769" s="192"/>
      <c r="F769" s="192"/>
      <c r="G769" s="196"/>
      <c r="H769" s="191"/>
    </row>
    <row r="770" spans="1:8" x14ac:dyDescent="0.2">
      <c r="A770" s="191"/>
      <c r="B770" s="191"/>
      <c r="C770" s="195"/>
      <c r="D770" s="196"/>
      <c r="E770" s="192"/>
      <c r="F770" s="192"/>
      <c r="G770" s="196"/>
      <c r="H770" s="191"/>
    </row>
    <row r="771" spans="1:8" x14ac:dyDescent="0.2">
      <c r="A771" s="191"/>
      <c r="B771" s="191"/>
      <c r="C771" s="195"/>
      <c r="D771" s="196"/>
      <c r="E771" s="192"/>
      <c r="F771" s="192"/>
      <c r="G771" s="196"/>
      <c r="H771" s="191"/>
    </row>
    <row r="772" spans="1:8" x14ac:dyDescent="0.2">
      <c r="A772" s="191"/>
      <c r="B772" s="191"/>
      <c r="C772" s="195"/>
      <c r="D772" s="196"/>
      <c r="E772" s="192"/>
      <c r="F772" s="192"/>
      <c r="G772" s="196"/>
      <c r="H772" s="191"/>
    </row>
    <row r="773" spans="1:8" x14ac:dyDescent="0.2">
      <c r="A773" s="191"/>
      <c r="B773" s="191"/>
      <c r="C773" s="195"/>
      <c r="D773" s="196"/>
      <c r="E773" s="192"/>
      <c r="F773" s="192"/>
      <c r="G773" s="196"/>
      <c r="H773" s="191"/>
    </row>
    <row r="774" spans="1:8" x14ac:dyDescent="0.2">
      <c r="A774" s="191"/>
      <c r="B774" s="191"/>
      <c r="C774" s="195"/>
      <c r="D774" s="196"/>
      <c r="E774" s="192"/>
      <c r="F774" s="192"/>
      <c r="G774" s="196"/>
      <c r="H774" s="191"/>
    </row>
    <row r="775" spans="1:8" x14ac:dyDescent="0.2">
      <c r="A775" s="191"/>
      <c r="B775" s="191"/>
      <c r="C775" s="195"/>
      <c r="D775" s="196"/>
      <c r="E775" s="192"/>
      <c r="F775" s="192"/>
      <c r="G775" s="196"/>
      <c r="H775" s="191"/>
    </row>
    <row r="776" spans="1:8" x14ac:dyDescent="0.2">
      <c r="A776" s="191"/>
      <c r="B776" s="191"/>
      <c r="C776" s="195"/>
      <c r="D776" s="196"/>
      <c r="E776" s="192"/>
      <c r="F776" s="192"/>
      <c r="G776" s="196"/>
      <c r="H776" s="191"/>
    </row>
    <row r="777" spans="1:8" x14ac:dyDescent="0.2">
      <c r="A777" s="191"/>
      <c r="B777" s="191"/>
      <c r="C777" s="195"/>
      <c r="D777" s="196"/>
      <c r="E777" s="192"/>
      <c r="F777" s="192"/>
      <c r="G777" s="196"/>
      <c r="H777" s="191"/>
    </row>
    <row r="778" spans="1:8" x14ac:dyDescent="0.2">
      <c r="A778" s="191"/>
      <c r="B778" s="191"/>
      <c r="C778" s="195"/>
      <c r="D778" s="196"/>
      <c r="E778" s="192"/>
      <c r="F778" s="192"/>
      <c r="G778" s="196"/>
      <c r="H778" s="191"/>
    </row>
    <row r="779" spans="1:8" x14ac:dyDescent="0.2">
      <c r="A779" s="191"/>
      <c r="B779" s="191"/>
      <c r="C779" s="195"/>
      <c r="D779" s="196"/>
      <c r="E779" s="192"/>
      <c r="F779" s="192"/>
      <c r="G779" s="196"/>
      <c r="H779" s="191"/>
    </row>
    <row r="780" spans="1:8" x14ac:dyDescent="0.2">
      <c r="A780" s="191"/>
      <c r="B780" s="191"/>
      <c r="C780" s="195"/>
      <c r="D780" s="196"/>
      <c r="E780" s="192"/>
      <c r="F780" s="192"/>
      <c r="G780" s="196"/>
      <c r="H780" s="191"/>
    </row>
    <row r="781" spans="1:8" x14ac:dyDescent="0.2">
      <c r="A781" s="191"/>
      <c r="B781" s="191"/>
      <c r="C781" s="195"/>
      <c r="D781" s="196"/>
      <c r="E781" s="192"/>
      <c r="F781" s="192"/>
      <c r="G781" s="196"/>
      <c r="H781" s="191"/>
    </row>
    <row r="782" spans="1:8" x14ac:dyDescent="0.2">
      <c r="A782" s="191"/>
      <c r="B782" s="191"/>
      <c r="C782" s="195"/>
      <c r="D782" s="196"/>
      <c r="E782" s="192"/>
      <c r="F782" s="192"/>
      <c r="G782" s="196"/>
      <c r="H782" s="191"/>
    </row>
    <row r="783" spans="1:8" x14ac:dyDescent="0.2">
      <c r="A783" s="191"/>
      <c r="B783" s="191"/>
      <c r="C783" s="195"/>
      <c r="D783" s="196"/>
      <c r="E783" s="192"/>
      <c r="F783" s="192"/>
      <c r="G783" s="196"/>
      <c r="H783" s="191"/>
    </row>
    <row r="784" spans="1:8" x14ac:dyDescent="0.2">
      <c r="A784" s="191"/>
      <c r="B784" s="191"/>
      <c r="C784" s="195"/>
      <c r="D784" s="196"/>
      <c r="E784" s="192"/>
      <c r="F784" s="192"/>
      <c r="G784" s="196"/>
      <c r="H784" s="191"/>
    </row>
    <row r="785" spans="1:8" x14ac:dyDescent="0.2">
      <c r="A785" s="191"/>
      <c r="B785" s="191"/>
      <c r="C785" s="195"/>
      <c r="D785" s="196"/>
      <c r="E785" s="192"/>
      <c r="F785" s="192"/>
      <c r="G785" s="196"/>
      <c r="H785" s="191"/>
    </row>
    <row r="786" spans="1:8" x14ac:dyDescent="0.2">
      <c r="A786" s="191"/>
      <c r="B786" s="191"/>
      <c r="C786" s="195"/>
      <c r="D786" s="196"/>
      <c r="E786" s="192"/>
      <c r="F786" s="192"/>
      <c r="G786" s="196"/>
      <c r="H786" s="191"/>
    </row>
    <row r="787" spans="1:8" x14ac:dyDescent="0.2">
      <c r="A787" s="191"/>
      <c r="B787" s="191"/>
      <c r="C787" s="195"/>
      <c r="D787" s="196"/>
      <c r="E787" s="192"/>
      <c r="F787" s="192"/>
      <c r="G787" s="196"/>
      <c r="H787" s="191"/>
    </row>
    <row r="788" spans="1:8" x14ac:dyDescent="0.2">
      <c r="A788" s="191"/>
      <c r="B788" s="191"/>
      <c r="C788" s="195"/>
      <c r="D788" s="196"/>
      <c r="E788" s="192"/>
      <c r="F788" s="192"/>
      <c r="G788" s="196"/>
      <c r="H788" s="191"/>
    </row>
    <row r="789" spans="1:8" x14ac:dyDescent="0.2">
      <c r="A789" s="191"/>
      <c r="B789" s="191"/>
      <c r="C789" s="195"/>
      <c r="D789" s="196"/>
      <c r="E789" s="192"/>
      <c r="F789" s="192"/>
      <c r="G789" s="196"/>
      <c r="H789" s="191"/>
    </row>
    <row r="790" spans="1:8" x14ac:dyDescent="0.2">
      <c r="A790" s="191"/>
      <c r="B790" s="191"/>
      <c r="C790" s="195"/>
      <c r="D790" s="196"/>
      <c r="E790" s="192"/>
      <c r="F790" s="192"/>
      <c r="G790" s="196"/>
      <c r="H790" s="191"/>
    </row>
    <row r="791" spans="1:8" x14ac:dyDescent="0.2">
      <c r="A791" s="191"/>
      <c r="B791" s="191"/>
      <c r="C791" s="195"/>
      <c r="D791" s="196"/>
      <c r="E791" s="192"/>
      <c r="F791" s="192"/>
      <c r="G791" s="196"/>
      <c r="H791" s="191"/>
    </row>
    <row r="792" spans="1:8" x14ac:dyDescent="0.2">
      <c r="A792" s="191"/>
      <c r="B792" s="191"/>
      <c r="C792" s="195"/>
      <c r="D792" s="196"/>
      <c r="E792" s="192"/>
      <c r="F792" s="192"/>
      <c r="G792" s="196"/>
      <c r="H792" s="191"/>
    </row>
    <row r="793" spans="1:8" x14ac:dyDescent="0.2">
      <c r="A793" s="191"/>
      <c r="B793" s="191"/>
      <c r="C793" s="195"/>
      <c r="D793" s="196"/>
      <c r="E793" s="192"/>
      <c r="F793" s="192"/>
      <c r="G793" s="196"/>
      <c r="H793" s="191"/>
    </row>
    <row r="794" spans="1:8" x14ac:dyDescent="0.2">
      <c r="A794" s="191"/>
      <c r="B794" s="191"/>
      <c r="C794" s="195"/>
      <c r="D794" s="196"/>
      <c r="E794" s="192"/>
      <c r="F794" s="192"/>
      <c r="G794" s="196"/>
      <c r="H794" s="191"/>
    </row>
    <row r="795" spans="1:8" x14ac:dyDescent="0.2">
      <c r="A795" s="191"/>
      <c r="B795" s="191"/>
      <c r="C795" s="195"/>
      <c r="D795" s="196"/>
      <c r="E795" s="192"/>
      <c r="F795" s="192"/>
      <c r="G795" s="196"/>
      <c r="H795" s="191"/>
    </row>
    <row r="796" spans="1:8" x14ac:dyDescent="0.2">
      <c r="A796" s="191"/>
      <c r="B796" s="191"/>
      <c r="C796" s="195"/>
      <c r="D796" s="196"/>
      <c r="E796" s="192"/>
      <c r="F796" s="192"/>
      <c r="G796" s="196"/>
      <c r="H796" s="191"/>
    </row>
    <row r="797" spans="1:8" x14ac:dyDescent="0.2">
      <c r="A797" s="191"/>
      <c r="B797" s="191"/>
      <c r="C797" s="195"/>
      <c r="D797" s="196"/>
      <c r="E797" s="192"/>
      <c r="F797" s="192"/>
      <c r="G797" s="196"/>
      <c r="H797" s="191"/>
    </row>
    <row r="798" spans="1:8" x14ac:dyDescent="0.2">
      <c r="A798" s="191"/>
      <c r="B798" s="191"/>
      <c r="C798" s="195"/>
      <c r="D798" s="196"/>
      <c r="E798" s="192"/>
      <c r="F798" s="192"/>
      <c r="G798" s="196"/>
      <c r="H798" s="191"/>
    </row>
    <row r="799" spans="1:8" x14ac:dyDescent="0.2">
      <c r="A799" s="191"/>
      <c r="B799" s="191"/>
      <c r="C799" s="195"/>
      <c r="D799" s="196"/>
      <c r="E799" s="192"/>
      <c r="F799" s="192"/>
      <c r="G799" s="196"/>
      <c r="H799" s="191"/>
    </row>
    <row r="800" spans="1:8" x14ac:dyDescent="0.2">
      <c r="A800" s="191"/>
      <c r="B800" s="191"/>
      <c r="C800" s="195"/>
      <c r="D800" s="196"/>
      <c r="E800" s="192"/>
      <c r="F800" s="192"/>
      <c r="G800" s="196"/>
      <c r="H800" s="191"/>
    </row>
    <row r="801" spans="1:8" x14ac:dyDescent="0.2">
      <c r="A801" s="191"/>
      <c r="B801" s="191"/>
      <c r="C801" s="195"/>
      <c r="D801" s="196"/>
      <c r="E801" s="192"/>
      <c r="F801" s="192"/>
      <c r="G801" s="196"/>
      <c r="H801" s="191"/>
    </row>
    <row r="802" spans="1:8" x14ac:dyDescent="0.2">
      <c r="A802" s="191"/>
      <c r="B802" s="191"/>
      <c r="C802" s="195"/>
      <c r="D802" s="196"/>
      <c r="E802" s="192"/>
      <c r="F802" s="192"/>
      <c r="G802" s="196"/>
      <c r="H802" s="191"/>
    </row>
    <row r="803" spans="1:8" x14ac:dyDescent="0.2">
      <c r="A803" s="191"/>
      <c r="B803" s="191"/>
      <c r="C803" s="195"/>
      <c r="D803" s="196"/>
      <c r="E803" s="192"/>
      <c r="F803" s="192"/>
      <c r="G803" s="196"/>
      <c r="H803" s="191"/>
    </row>
    <row r="804" spans="1:8" x14ac:dyDescent="0.2">
      <c r="A804" s="191"/>
      <c r="B804" s="191"/>
      <c r="C804" s="195"/>
      <c r="D804" s="196"/>
      <c r="E804" s="192"/>
      <c r="F804" s="192"/>
      <c r="G804" s="196"/>
      <c r="H804" s="191"/>
    </row>
    <row r="805" spans="1:8" x14ac:dyDescent="0.2">
      <c r="A805" s="191"/>
      <c r="B805" s="191"/>
      <c r="C805" s="195"/>
      <c r="D805" s="196"/>
      <c r="E805" s="192"/>
      <c r="F805" s="192"/>
      <c r="G805" s="196"/>
      <c r="H805" s="191"/>
    </row>
    <row r="806" spans="1:8" x14ac:dyDescent="0.2">
      <c r="A806" s="191"/>
      <c r="B806" s="191"/>
      <c r="C806" s="195"/>
      <c r="D806" s="196"/>
      <c r="E806" s="192"/>
      <c r="F806" s="192"/>
      <c r="G806" s="196"/>
      <c r="H806" s="191"/>
    </row>
    <row r="807" spans="1:8" x14ac:dyDescent="0.2">
      <c r="A807" s="191"/>
      <c r="B807" s="191"/>
      <c r="C807" s="195"/>
      <c r="D807" s="196"/>
      <c r="E807" s="192"/>
      <c r="F807" s="192"/>
      <c r="G807" s="196"/>
      <c r="H807" s="191"/>
    </row>
    <row r="808" spans="1:8" x14ac:dyDescent="0.2">
      <c r="A808" s="191"/>
      <c r="B808" s="191"/>
      <c r="C808" s="195"/>
      <c r="D808" s="196"/>
      <c r="E808" s="192"/>
      <c r="F808" s="192"/>
      <c r="G808" s="196"/>
      <c r="H808" s="191"/>
    </row>
    <row r="809" spans="1:8" x14ac:dyDescent="0.2">
      <c r="A809" s="191"/>
      <c r="B809" s="191"/>
      <c r="C809" s="195"/>
      <c r="D809" s="196"/>
      <c r="E809" s="192"/>
      <c r="F809" s="192"/>
      <c r="G809" s="196"/>
      <c r="H809" s="191"/>
    </row>
    <row r="810" spans="1:8" x14ac:dyDescent="0.2">
      <c r="A810" s="191"/>
      <c r="B810" s="191"/>
      <c r="C810" s="195"/>
      <c r="D810" s="196"/>
      <c r="E810" s="192"/>
      <c r="F810" s="192"/>
      <c r="G810" s="196"/>
      <c r="H810" s="191"/>
    </row>
    <row r="811" spans="1:8" x14ac:dyDescent="0.2">
      <c r="A811" s="191"/>
      <c r="B811" s="191"/>
      <c r="C811" s="195"/>
      <c r="D811" s="196"/>
      <c r="E811" s="192"/>
      <c r="F811" s="192"/>
      <c r="G811" s="196"/>
      <c r="H811" s="191"/>
    </row>
    <row r="812" spans="1:8" x14ac:dyDescent="0.2">
      <c r="A812" s="191"/>
      <c r="B812" s="191"/>
      <c r="C812" s="195"/>
      <c r="D812" s="196"/>
      <c r="E812" s="192"/>
      <c r="F812" s="192"/>
      <c r="G812" s="196"/>
      <c r="H812" s="191"/>
    </row>
    <row r="813" spans="1:8" x14ac:dyDescent="0.2">
      <c r="A813" s="191"/>
      <c r="B813" s="191"/>
      <c r="C813" s="195"/>
      <c r="D813" s="196"/>
      <c r="E813" s="192"/>
      <c r="F813" s="192"/>
      <c r="G813" s="196"/>
      <c r="H813" s="191"/>
    </row>
    <row r="814" spans="1:8" x14ac:dyDescent="0.2">
      <c r="A814" s="191"/>
      <c r="B814" s="191"/>
      <c r="C814" s="195"/>
      <c r="D814" s="196"/>
      <c r="E814" s="192"/>
      <c r="F814" s="192"/>
      <c r="G814" s="196"/>
      <c r="H814" s="191"/>
    </row>
    <row r="815" spans="1:8" x14ac:dyDescent="0.2">
      <c r="A815" s="191"/>
      <c r="B815" s="191"/>
      <c r="C815" s="195"/>
      <c r="D815" s="196"/>
      <c r="E815" s="192"/>
      <c r="F815" s="192"/>
      <c r="G815" s="196"/>
      <c r="H815" s="191"/>
    </row>
    <row r="816" spans="1:8" x14ac:dyDescent="0.2">
      <c r="A816" s="191"/>
      <c r="B816" s="191"/>
      <c r="C816" s="195"/>
      <c r="D816" s="196"/>
      <c r="E816" s="192"/>
      <c r="F816" s="192"/>
      <c r="G816" s="196"/>
      <c r="H816" s="191"/>
    </row>
    <row r="817" spans="1:8" x14ac:dyDescent="0.2">
      <c r="A817" s="191"/>
      <c r="B817" s="191"/>
      <c r="C817" s="195"/>
      <c r="D817" s="196"/>
      <c r="E817" s="192"/>
      <c r="F817" s="192"/>
      <c r="G817" s="196"/>
      <c r="H817" s="191"/>
    </row>
    <row r="818" spans="1:8" x14ac:dyDescent="0.2">
      <c r="A818" s="191"/>
      <c r="B818" s="191"/>
      <c r="C818" s="195"/>
      <c r="D818" s="196"/>
      <c r="E818" s="192"/>
      <c r="F818" s="192"/>
      <c r="G818" s="196"/>
      <c r="H818" s="191"/>
    </row>
    <row r="819" spans="1:8" x14ac:dyDescent="0.2">
      <c r="A819" s="191"/>
      <c r="B819" s="191"/>
      <c r="C819" s="195"/>
      <c r="D819" s="196"/>
      <c r="E819" s="192"/>
      <c r="F819" s="192"/>
      <c r="G819" s="196"/>
      <c r="H819" s="191"/>
    </row>
    <row r="820" spans="1:8" x14ac:dyDescent="0.2">
      <c r="A820" s="191"/>
      <c r="B820" s="191"/>
      <c r="C820" s="195"/>
      <c r="D820" s="196"/>
      <c r="E820" s="192"/>
      <c r="F820" s="192"/>
      <c r="G820" s="196"/>
      <c r="H820" s="191"/>
    </row>
    <row r="821" spans="1:8" x14ac:dyDescent="0.2">
      <c r="A821" s="191"/>
      <c r="B821" s="191"/>
      <c r="C821" s="195"/>
      <c r="D821" s="196"/>
      <c r="E821" s="192"/>
      <c r="F821" s="192"/>
      <c r="G821" s="196"/>
      <c r="H821" s="191"/>
    </row>
    <row r="822" spans="1:8" x14ac:dyDescent="0.2">
      <c r="A822" s="191"/>
      <c r="B822" s="191"/>
      <c r="C822" s="195"/>
      <c r="D822" s="196"/>
      <c r="E822" s="192"/>
      <c r="F822" s="192"/>
      <c r="G822" s="196"/>
      <c r="H822" s="191"/>
    </row>
    <row r="823" spans="1:8" x14ac:dyDescent="0.2">
      <c r="A823" s="191"/>
      <c r="B823" s="191"/>
      <c r="C823" s="195"/>
      <c r="D823" s="196"/>
      <c r="E823" s="192"/>
      <c r="F823" s="192"/>
      <c r="G823" s="196"/>
      <c r="H823" s="191"/>
    </row>
    <row r="824" spans="1:8" x14ac:dyDescent="0.2">
      <c r="A824" s="191"/>
      <c r="B824" s="191"/>
      <c r="C824" s="195"/>
      <c r="D824" s="196"/>
      <c r="E824" s="192"/>
      <c r="F824" s="192"/>
      <c r="G824" s="196"/>
      <c r="H824" s="191"/>
    </row>
    <row r="825" spans="1:8" x14ac:dyDescent="0.2">
      <c r="A825" s="191"/>
      <c r="B825" s="191"/>
      <c r="C825" s="195"/>
      <c r="D825" s="196"/>
      <c r="E825" s="192"/>
      <c r="F825" s="192"/>
      <c r="G825" s="196"/>
      <c r="H825" s="191"/>
    </row>
    <row r="826" spans="1:8" x14ac:dyDescent="0.2">
      <c r="A826" s="191"/>
      <c r="B826" s="191"/>
      <c r="C826" s="195"/>
      <c r="D826" s="196"/>
      <c r="E826" s="192"/>
      <c r="F826" s="192"/>
      <c r="G826" s="196"/>
      <c r="H826" s="191"/>
    </row>
    <row r="827" spans="1:8" x14ac:dyDescent="0.2">
      <c r="A827" s="191"/>
      <c r="B827" s="191"/>
      <c r="C827" s="195"/>
      <c r="D827" s="196"/>
      <c r="E827" s="192"/>
      <c r="F827" s="192"/>
      <c r="G827" s="196"/>
      <c r="H827" s="191"/>
    </row>
    <row r="828" spans="1:8" x14ac:dyDescent="0.2">
      <c r="A828" s="191"/>
      <c r="B828" s="191"/>
      <c r="C828" s="195"/>
      <c r="D828" s="196"/>
      <c r="E828" s="192"/>
      <c r="F828" s="192"/>
      <c r="G828" s="196"/>
      <c r="H828" s="191"/>
    </row>
    <row r="829" spans="1:8" x14ac:dyDescent="0.2">
      <c r="A829" s="191"/>
      <c r="B829" s="191"/>
      <c r="C829" s="195"/>
      <c r="D829" s="196"/>
      <c r="E829" s="192"/>
      <c r="F829" s="192"/>
      <c r="G829" s="196"/>
      <c r="H829" s="191"/>
    </row>
    <row r="830" spans="1:8" x14ac:dyDescent="0.2">
      <c r="A830" s="191"/>
      <c r="B830" s="191"/>
      <c r="C830" s="195"/>
      <c r="D830" s="196"/>
      <c r="E830" s="192"/>
      <c r="F830" s="192"/>
      <c r="G830" s="196"/>
      <c r="H830" s="191"/>
    </row>
    <row r="831" spans="1:8" x14ac:dyDescent="0.2">
      <c r="A831" s="191"/>
      <c r="B831" s="191"/>
      <c r="C831" s="195"/>
      <c r="D831" s="196"/>
      <c r="E831" s="192"/>
      <c r="F831" s="192"/>
      <c r="G831" s="196"/>
      <c r="H831" s="191"/>
    </row>
    <row r="832" spans="1:8" x14ac:dyDescent="0.2">
      <c r="A832" s="191"/>
      <c r="B832" s="191"/>
      <c r="C832" s="195"/>
      <c r="D832" s="196"/>
      <c r="E832" s="192"/>
      <c r="F832" s="192"/>
      <c r="G832" s="196"/>
      <c r="H832" s="191"/>
    </row>
    <row r="833" spans="1:8" x14ac:dyDescent="0.2">
      <c r="A833" s="191"/>
      <c r="B833" s="191"/>
      <c r="C833" s="195"/>
      <c r="D833" s="196"/>
      <c r="E833" s="192"/>
      <c r="F833" s="192"/>
      <c r="G833" s="196"/>
      <c r="H833" s="191"/>
    </row>
    <row r="834" spans="1:8" x14ac:dyDescent="0.2">
      <c r="A834" s="191"/>
      <c r="B834" s="191"/>
      <c r="C834" s="195"/>
      <c r="D834" s="196"/>
      <c r="E834" s="192"/>
      <c r="F834" s="192"/>
      <c r="G834" s="196"/>
      <c r="H834" s="191"/>
    </row>
    <row r="835" spans="1:8" x14ac:dyDescent="0.2">
      <c r="A835" s="191"/>
      <c r="B835" s="191"/>
      <c r="C835" s="195"/>
      <c r="D835" s="196"/>
      <c r="E835" s="192"/>
      <c r="F835" s="192"/>
      <c r="G835" s="196"/>
      <c r="H835" s="191"/>
    </row>
    <row r="836" spans="1:8" x14ac:dyDescent="0.2">
      <c r="A836" s="191"/>
      <c r="B836" s="191"/>
      <c r="C836" s="195"/>
      <c r="D836" s="196"/>
      <c r="E836" s="192"/>
      <c r="F836" s="192"/>
      <c r="G836" s="196"/>
      <c r="H836" s="191"/>
    </row>
    <row r="837" spans="1:8" x14ac:dyDescent="0.2">
      <c r="A837" s="191"/>
      <c r="B837" s="191"/>
      <c r="C837" s="195"/>
      <c r="D837" s="196"/>
      <c r="E837" s="192"/>
      <c r="F837" s="192"/>
      <c r="G837" s="196"/>
      <c r="H837" s="191"/>
    </row>
    <row r="838" spans="1:8" x14ac:dyDescent="0.2">
      <c r="A838" s="191"/>
      <c r="B838" s="191"/>
      <c r="C838" s="195"/>
      <c r="D838" s="196"/>
      <c r="E838" s="192"/>
      <c r="F838" s="192"/>
      <c r="G838" s="196"/>
      <c r="H838" s="191"/>
    </row>
    <row r="839" spans="1:8" x14ac:dyDescent="0.2">
      <c r="A839" s="191"/>
      <c r="B839" s="191"/>
      <c r="C839" s="195"/>
      <c r="D839" s="196"/>
      <c r="E839" s="192"/>
      <c r="F839" s="192"/>
      <c r="G839" s="196"/>
      <c r="H839" s="191"/>
    </row>
    <row r="840" spans="1:8" x14ac:dyDescent="0.2">
      <c r="A840" s="191"/>
      <c r="B840" s="191"/>
      <c r="C840" s="195"/>
      <c r="D840" s="196"/>
      <c r="E840" s="192"/>
      <c r="F840" s="192"/>
      <c r="G840" s="196"/>
      <c r="H840" s="191"/>
    </row>
    <row r="841" spans="1:8" x14ac:dyDescent="0.2">
      <c r="A841" s="191"/>
      <c r="B841" s="191"/>
      <c r="C841" s="195"/>
      <c r="D841" s="196"/>
      <c r="E841" s="192"/>
      <c r="F841" s="192"/>
      <c r="G841" s="196"/>
      <c r="H841" s="191"/>
    </row>
    <row r="842" spans="1:8" x14ac:dyDescent="0.2">
      <c r="A842" s="191"/>
      <c r="B842" s="191"/>
      <c r="C842" s="195"/>
      <c r="D842" s="196"/>
      <c r="E842" s="192"/>
      <c r="F842" s="192"/>
      <c r="G842" s="196"/>
      <c r="H842" s="191"/>
    </row>
    <row r="843" spans="1:8" x14ac:dyDescent="0.2">
      <c r="A843" s="191"/>
      <c r="B843" s="191"/>
      <c r="C843" s="195"/>
      <c r="D843" s="196"/>
      <c r="E843" s="192"/>
      <c r="F843" s="192"/>
      <c r="G843" s="196"/>
      <c r="H843" s="191"/>
    </row>
    <row r="844" spans="1:8" x14ac:dyDescent="0.2">
      <c r="A844" s="191"/>
      <c r="B844" s="191"/>
      <c r="C844" s="195"/>
      <c r="D844" s="196"/>
      <c r="E844" s="192"/>
      <c r="F844" s="192"/>
      <c r="G844" s="196"/>
      <c r="H844" s="191"/>
    </row>
    <row r="845" spans="1:8" x14ac:dyDescent="0.2">
      <c r="A845" s="191"/>
      <c r="B845" s="191"/>
      <c r="C845" s="195"/>
      <c r="D845" s="196"/>
      <c r="E845" s="192"/>
      <c r="F845" s="192"/>
      <c r="G845" s="196"/>
      <c r="H845" s="191"/>
    </row>
    <row r="846" spans="1:8" x14ac:dyDescent="0.2">
      <c r="A846" s="191"/>
      <c r="B846" s="191"/>
      <c r="C846" s="195"/>
      <c r="D846" s="196"/>
      <c r="E846" s="192"/>
      <c r="F846" s="192"/>
      <c r="G846" s="196"/>
      <c r="H846" s="191"/>
    </row>
    <row r="847" spans="1:8" x14ac:dyDescent="0.2">
      <c r="A847" s="191"/>
      <c r="B847" s="191"/>
      <c r="C847" s="195"/>
      <c r="D847" s="196"/>
      <c r="E847" s="192"/>
      <c r="F847" s="192"/>
      <c r="G847" s="196"/>
      <c r="H847" s="191"/>
    </row>
    <row r="848" spans="1:8" x14ac:dyDescent="0.2">
      <c r="A848" s="191"/>
      <c r="B848" s="191"/>
      <c r="C848" s="195"/>
      <c r="D848" s="196"/>
      <c r="E848" s="192"/>
      <c r="F848" s="192"/>
      <c r="G848" s="196"/>
      <c r="H848" s="191"/>
    </row>
    <row r="849" spans="1:8" x14ac:dyDescent="0.2">
      <c r="A849" s="191"/>
      <c r="B849" s="191"/>
      <c r="C849" s="195"/>
      <c r="D849" s="196"/>
      <c r="E849" s="192"/>
      <c r="F849" s="192"/>
      <c r="G849" s="196"/>
      <c r="H849" s="191"/>
    </row>
    <row r="850" spans="1:8" x14ac:dyDescent="0.2">
      <c r="A850" s="191"/>
      <c r="B850" s="191"/>
      <c r="C850" s="195"/>
      <c r="D850" s="196"/>
      <c r="E850" s="192"/>
      <c r="F850" s="192"/>
      <c r="G850" s="196"/>
      <c r="H850" s="191"/>
    </row>
    <row r="851" spans="1:8" x14ac:dyDescent="0.2">
      <c r="A851" s="191"/>
      <c r="B851" s="191"/>
      <c r="C851" s="195"/>
      <c r="D851" s="196"/>
      <c r="E851" s="192"/>
      <c r="F851" s="192"/>
      <c r="G851" s="196"/>
      <c r="H851" s="191"/>
    </row>
    <row r="852" spans="1:8" x14ac:dyDescent="0.2">
      <c r="A852" s="191"/>
      <c r="B852" s="191"/>
      <c r="C852" s="195"/>
      <c r="D852" s="196"/>
      <c r="E852" s="192"/>
      <c r="F852" s="192"/>
      <c r="G852" s="196"/>
      <c r="H852" s="191"/>
    </row>
    <row r="853" spans="1:8" x14ac:dyDescent="0.2">
      <c r="A853" s="191"/>
      <c r="B853" s="191"/>
      <c r="C853" s="195"/>
      <c r="D853" s="196"/>
      <c r="E853" s="192"/>
      <c r="F853" s="192"/>
      <c r="G853" s="196"/>
      <c r="H853" s="191"/>
    </row>
    <row r="854" spans="1:8" x14ac:dyDescent="0.2">
      <c r="A854" s="191"/>
      <c r="B854" s="191"/>
      <c r="C854" s="195"/>
      <c r="D854" s="196"/>
      <c r="E854" s="192"/>
      <c r="F854" s="192"/>
      <c r="G854" s="196"/>
      <c r="H854" s="191"/>
    </row>
    <row r="855" spans="1:8" x14ac:dyDescent="0.2">
      <c r="A855" s="191"/>
      <c r="B855" s="191"/>
      <c r="C855" s="195"/>
      <c r="D855" s="196"/>
      <c r="E855" s="192"/>
      <c r="F855" s="192"/>
      <c r="G855" s="196"/>
      <c r="H855" s="191"/>
    </row>
    <row r="856" spans="1:8" x14ac:dyDescent="0.2">
      <c r="A856" s="191"/>
      <c r="B856" s="191"/>
      <c r="C856" s="195"/>
      <c r="D856" s="196"/>
      <c r="E856" s="192"/>
      <c r="F856" s="192"/>
      <c r="G856" s="196"/>
      <c r="H856" s="191"/>
    </row>
    <row r="857" spans="1:8" x14ac:dyDescent="0.2">
      <c r="A857" s="191"/>
      <c r="B857" s="191"/>
      <c r="C857" s="195"/>
      <c r="D857" s="196"/>
      <c r="E857" s="192"/>
      <c r="F857" s="192"/>
      <c r="G857" s="196"/>
      <c r="H857" s="191"/>
    </row>
    <row r="858" spans="1:8" x14ac:dyDescent="0.2">
      <c r="A858" s="191"/>
      <c r="B858" s="191"/>
      <c r="C858" s="195"/>
      <c r="D858" s="196"/>
      <c r="E858" s="192"/>
      <c r="F858" s="192"/>
      <c r="G858" s="196"/>
      <c r="H858" s="191"/>
    </row>
    <row r="859" spans="1:8" x14ac:dyDescent="0.2">
      <c r="A859" s="191"/>
      <c r="B859" s="191"/>
      <c r="C859" s="195"/>
      <c r="D859" s="196"/>
      <c r="E859" s="192"/>
      <c r="F859" s="192"/>
      <c r="G859" s="196"/>
      <c r="H859" s="191"/>
    </row>
    <row r="860" spans="1:8" x14ac:dyDescent="0.2">
      <c r="A860" s="191"/>
      <c r="B860" s="191"/>
      <c r="C860" s="195"/>
      <c r="D860" s="196"/>
      <c r="E860" s="192"/>
      <c r="F860" s="192"/>
      <c r="G860" s="196"/>
      <c r="H860" s="191"/>
    </row>
    <row r="861" spans="1:8" x14ac:dyDescent="0.2">
      <c r="A861" s="191"/>
      <c r="B861" s="191"/>
      <c r="C861" s="195"/>
      <c r="D861" s="196"/>
      <c r="E861" s="192"/>
      <c r="F861" s="192"/>
      <c r="G861" s="196"/>
      <c r="H861" s="191"/>
    </row>
    <row r="862" spans="1:8" x14ac:dyDescent="0.2">
      <c r="A862" s="191"/>
      <c r="B862" s="191"/>
      <c r="C862" s="195"/>
      <c r="D862" s="196"/>
      <c r="E862" s="192"/>
      <c r="F862" s="192"/>
      <c r="G862" s="196"/>
      <c r="H862" s="191"/>
    </row>
    <row r="863" spans="1:8" x14ac:dyDescent="0.2">
      <c r="A863" s="191"/>
      <c r="B863" s="191"/>
      <c r="C863" s="195"/>
      <c r="D863" s="196"/>
      <c r="E863" s="192"/>
      <c r="F863" s="192"/>
      <c r="G863" s="196"/>
      <c r="H863" s="191"/>
    </row>
    <row r="864" spans="1:8" x14ac:dyDescent="0.2">
      <c r="A864" s="191"/>
      <c r="B864" s="191"/>
      <c r="C864" s="195"/>
      <c r="D864" s="196"/>
      <c r="E864" s="192"/>
      <c r="F864" s="192"/>
      <c r="G864" s="196"/>
      <c r="H864" s="191"/>
    </row>
    <row r="865" spans="1:8" x14ac:dyDescent="0.2">
      <c r="A865" s="191"/>
      <c r="B865" s="191"/>
      <c r="C865" s="195"/>
      <c r="D865" s="196"/>
      <c r="E865" s="192"/>
      <c r="F865" s="192"/>
      <c r="G865" s="196"/>
      <c r="H865" s="191"/>
    </row>
    <row r="866" spans="1:8" x14ac:dyDescent="0.2">
      <c r="A866" s="191"/>
      <c r="B866" s="191"/>
      <c r="C866" s="195"/>
      <c r="D866" s="196"/>
      <c r="E866" s="192"/>
      <c r="F866" s="192"/>
      <c r="G866" s="196"/>
      <c r="H866" s="191"/>
    </row>
    <row r="867" spans="1:8" x14ac:dyDescent="0.2">
      <c r="A867" s="191"/>
      <c r="B867" s="191"/>
      <c r="C867" s="195"/>
      <c r="D867" s="196"/>
      <c r="E867" s="192"/>
      <c r="F867" s="192"/>
      <c r="G867" s="196"/>
      <c r="H867" s="191"/>
    </row>
    <row r="868" spans="1:8" x14ac:dyDescent="0.2">
      <c r="A868" s="191"/>
      <c r="B868" s="191"/>
      <c r="C868" s="195"/>
      <c r="D868" s="196"/>
      <c r="E868" s="192"/>
      <c r="F868" s="192"/>
      <c r="G868" s="196"/>
      <c r="H868" s="191"/>
    </row>
    <row r="869" spans="1:8" x14ac:dyDescent="0.2">
      <c r="A869" s="191"/>
      <c r="B869" s="191"/>
      <c r="C869" s="195"/>
      <c r="D869" s="196"/>
      <c r="E869" s="192"/>
      <c r="F869" s="192"/>
      <c r="G869" s="196"/>
      <c r="H869" s="191"/>
    </row>
    <row r="870" spans="1:8" x14ac:dyDescent="0.2">
      <c r="A870" s="191"/>
      <c r="B870" s="191"/>
      <c r="C870" s="195"/>
      <c r="D870" s="196"/>
      <c r="E870" s="192"/>
      <c r="F870" s="192"/>
      <c r="G870" s="196"/>
      <c r="H870" s="191"/>
    </row>
    <row r="871" spans="1:8" x14ac:dyDescent="0.2">
      <c r="A871" s="191"/>
      <c r="B871" s="191"/>
      <c r="C871" s="195"/>
      <c r="D871" s="196"/>
      <c r="E871" s="192"/>
      <c r="F871" s="192"/>
      <c r="G871" s="196"/>
      <c r="H871" s="191"/>
    </row>
    <row r="872" spans="1:8" x14ac:dyDescent="0.2">
      <c r="A872" s="191"/>
      <c r="B872" s="191"/>
      <c r="C872" s="195"/>
      <c r="D872" s="196"/>
      <c r="E872" s="192"/>
      <c r="F872" s="192"/>
      <c r="G872" s="196"/>
      <c r="H872" s="191"/>
    </row>
    <row r="873" spans="1:8" x14ac:dyDescent="0.2">
      <c r="A873" s="191"/>
      <c r="B873" s="191"/>
      <c r="C873" s="195"/>
      <c r="D873" s="196"/>
      <c r="E873" s="192"/>
      <c r="F873" s="192"/>
      <c r="G873" s="196"/>
      <c r="H873" s="191"/>
    </row>
    <row r="874" spans="1:8" x14ac:dyDescent="0.2">
      <c r="A874" s="191"/>
      <c r="B874" s="191"/>
      <c r="C874" s="195"/>
      <c r="D874" s="196"/>
      <c r="E874" s="192"/>
      <c r="F874" s="192"/>
      <c r="G874" s="196"/>
      <c r="H874" s="191"/>
    </row>
    <row r="875" spans="1:8" x14ac:dyDescent="0.2">
      <c r="A875" s="191"/>
      <c r="B875" s="191"/>
      <c r="C875" s="195"/>
      <c r="D875" s="196"/>
      <c r="E875" s="192"/>
      <c r="F875" s="192"/>
      <c r="G875" s="196"/>
      <c r="H875" s="191"/>
    </row>
    <row r="876" spans="1:8" x14ac:dyDescent="0.2">
      <c r="A876" s="191"/>
      <c r="B876" s="191"/>
      <c r="C876" s="195"/>
      <c r="D876" s="196"/>
      <c r="E876" s="192"/>
      <c r="F876" s="192"/>
      <c r="G876" s="196"/>
      <c r="H876" s="191"/>
    </row>
    <row r="877" spans="1:8" x14ac:dyDescent="0.2">
      <c r="A877" s="191"/>
      <c r="B877" s="191"/>
      <c r="C877" s="195"/>
      <c r="D877" s="196"/>
      <c r="E877" s="192"/>
      <c r="F877" s="192"/>
      <c r="G877" s="196"/>
      <c r="H877" s="191"/>
    </row>
    <row r="878" spans="1:8" x14ac:dyDescent="0.2">
      <c r="A878" s="191"/>
      <c r="B878" s="191"/>
      <c r="C878" s="195"/>
      <c r="D878" s="196"/>
      <c r="E878" s="192"/>
      <c r="F878" s="192"/>
      <c r="G878" s="196"/>
      <c r="H878" s="191"/>
    </row>
    <row r="879" spans="1:8" x14ac:dyDescent="0.2">
      <c r="A879" s="191"/>
      <c r="B879" s="191"/>
      <c r="C879" s="195"/>
      <c r="D879" s="196"/>
      <c r="E879" s="192"/>
      <c r="F879" s="192"/>
      <c r="G879" s="196"/>
      <c r="H879" s="191"/>
    </row>
    <row r="880" spans="1:8" x14ac:dyDescent="0.2">
      <c r="A880" s="191"/>
      <c r="B880" s="191"/>
      <c r="C880" s="195"/>
      <c r="D880" s="196"/>
      <c r="E880" s="192"/>
      <c r="F880" s="192"/>
      <c r="G880" s="196"/>
      <c r="H880" s="191"/>
    </row>
    <row r="881" spans="1:8" x14ac:dyDescent="0.2">
      <c r="A881" s="191"/>
      <c r="B881" s="191"/>
      <c r="C881" s="195"/>
      <c r="D881" s="196"/>
      <c r="E881" s="192"/>
      <c r="F881" s="192"/>
      <c r="G881" s="196"/>
      <c r="H881" s="191"/>
    </row>
    <row r="882" spans="1:8" x14ac:dyDescent="0.2">
      <c r="A882" s="191"/>
      <c r="B882" s="191"/>
      <c r="C882" s="195"/>
      <c r="D882" s="196"/>
      <c r="E882" s="192"/>
      <c r="F882" s="192"/>
      <c r="G882" s="196"/>
      <c r="H882" s="191"/>
    </row>
    <row r="883" spans="1:8" x14ac:dyDescent="0.2">
      <c r="A883" s="191"/>
      <c r="B883" s="191"/>
      <c r="C883" s="195"/>
      <c r="D883" s="196"/>
      <c r="E883" s="192"/>
      <c r="F883" s="192"/>
      <c r="G883" s="196"/>
      <c r="H883" s="191"/>
    </row>
    <row r="884" spans="1:8" x14ac:dyDescent="0.2">
      <c r="A884" s="191"/>
      <c r="B884" s="191"/>
      <c r="C884" s="195"/>
      <c r="D884" s="196"/>
      <c r="E884" s="192"/>
      <c r="F884" s="192"/>
      <c r="G884" s="196"/>
      <c r="H884" s="191"/>
    </row>
    <row r="885" spans="1:8" x14ac:dyDescent="0.2">
      <c r="A885" s="191"/>
      <c r="B885" s="191"/>
      <c r="C885" s="195"/>
      <c r="D885" s="196"/>
      <c r="E885" s="192"/>
      <c r="F885" s="192"/>
      <c r="G885" s="196"/>
      <c r="H885" s="191"/>
    </row>
    <row r="886" spans="1:8" x14ac:dyDescent="0.2">
      <c r="A886" s="191"/>
      <c r="B886" s="191"/>
      <c r="C886" s="195"/>
      <c r="D886" s="196"/>
      <c r="E886" s="192"/>
      <c r="F886" s="192"/>
      <c r="G886" s="196"/>
      <c r="H886" s="191"/>
    </row>
    <row r="887" spans="1:8" x14ac:dyDescent="0.2">
      <c r="A887" s="191"/>
      <c r="B887" s="191"/>
      <c r="C887" s="195"/>
      <c r="D887" s="196"/>
      <c r="E887" s="192"/>
      <c r="F887" s="192"/>
      <c r="G887" s="196"/>
      <c r="H887" s="191"/>
    </row>
    <row r="888" spans="1:8" x14ac:dyDescent="0.2">
      <c r="A888" s="191"/>
      <c r="B888" s="191"/>
      <c r="C888" s="195"/>
      <c r="D888" s="196"/>
      <c r="E888" s="192"/>
      <c r="F888" s="192"/>
      <c r="G888" s="196"/>
      <c r="H888" s="191"/>
    </row>
    <row r="889" spans="1:8" x14ac:dyDescent="0.2">
      <c r="A889" s="191"/>
      <c r="B889" s="191"/>
      <c r="C889" s="195"/>
      <c r="D889" s="196"/>
      <c r="E889" s="192"/>
      <c r="F889" s="192"/>
      <c r="G889" s="196"/>
      <c r="H889" s="191"/>
    </row>
    <row r="890" spans="1:8" x14ac:dyDescent="0.2">
      <c r="A890" s="191"/>
      <c r="B890" s="191"/>
      <c r="C890" s="195"/>
      <c r="D890" s="196"/>
      <c r="E890" s="192"/>
      <c r="F890" s="192"/>
      <c r="G890" s="196"/>
      <c r="H890" s="191"/>
    </row>
    <row r="891" spans="1:8" x14ac:dyDescent="0.2">
      <c r="A891" s="191"/>
      <c r="B891" s="191"/>
      <c r="C891" s="195"/>
      <c r="D891" s="196"/>
      <c r="E891" s="192"/>
      <c r="F891" s="192"/>
      <c r="G891" s="196"/>
      <c r="H891" s="191"/>
    </row>
    <row r="892" spans="1:8" x14ac:dyDescent="0.2">
      <c r="A892" s="191"/>
      <c r="B892" s="191"/>
      <c r="C892" s="195"/>
      <c r="D892" s="196"/>
      <c r="E892" s="192"/>
      <c r="F892" s="192"/>
      <c r="G892" s="196"/>
      <c r="H892" s="191"/>
    </row>
    <row r="893" spans="1:8" x14ac:dyDescent="0.2">
      <c r="A893" s="191"/>
      <c r="B893" s="191"/>
      <c r="C893" s="195"/>
      <c r="D893" s="196"/>
      <c r="E893" s="192"/>
      <c r="F893" s="192"/>
      <c r="G893" s="196"/>
      <c r="H893" s="191"/>
    </row>
    <row r="894" spans="1:8" x14ac:dyDescent="0.2">
      <c r="A894" s="191"/>
      <c r="B894" s="191"/>
      <c r="C894" s="195"/>
      <c r="D894" s="196"/>
      <c r="E894" s="192"/>
      <c r="F894" s="192"/>
      <c r="G894" s="196"/>
      <c r="H894" s="191"/>
    </row>
    <row r="895" spans="1:8" x14ac:dyDescent="0.2">
      <c r="A895" s="191"/>
      <c r="B895" s="191"/>
      <c r="C895" s="195"/>
      <c r="D895" s="196"/>
      <c r="E895" s="192"/>
      <c r="F895" s="192"/>
      <c r="G895" s="196"/>
      <c r="H895" s="191"/>
    </row>
    <row r="896" spans="1:8" x14ac:dyDescent="0.2">
      <c r="A896" s="191"/>
      <c r="B896" s="191"/>
      <c r="C896" s="195"/>
      <c r="D896" s="196"/>
      <c r="E896" s="192"/>
      <c r="F896" s="192"/>
      <c r="G896" s="196"/>
      <c r="H896" s="191"/>
    </row>
    <row r="897" spans="1:8" x14ac:dyDescent="0.2">
      <c r="A897" s="191"/>
      <c r="B897" s="191"/>
      <c r="C897" s="195"/>
      <c r="D897" s="196"/>
      <c r="E897" s="192"/>
      <c r="F897" s="192"/>
      <c r="G897" s="196"/>
      <c r="H897" s="191"/>
    </row>
    <row r="898" spans="1:8" x14ac:dyDescent="0.2">
      <c r="A898" s="191"/>
      <c r="B898" s="191"/>
      <c r="C898" s="195"/>
      <c r="D898" s="196"/>
      <c r="E898" s="192"/>
      <c r="F898" s="192"/>
      <c r="G898" s="196"/>
      <c r="H898" s="191"/>
    </row>
    <row r="899" spans="1:8" x14ac:dyDescent="0.2">
      <c r="A899" s="191"/>
      <c r="B899" s="191"/>
      <c r="C899" s="195"/>
      <c r="D899" s="196"/>
      <c r="E899" s="192"/>
      <c r="F899" s="192"/>
      <c r="G899" s="196"/>
      <c r="H899" s="191"/>
    </row>
    <row r="900" spans="1:8" x14ac:dyDescent="0.2">
      <c r="A900" s="191"/>
      <c r="B900" s="191"/>
      <c r="C900" s="195"/>
      <c r="D900" s="196"/>
      <c r="E900" s="192"/>
      <c r="F900" s="192"/>
      <c r="G900" s="196"/>
      <c r="H900" s="191"/>
    </row>
    <row r="901" spans="1:8" x14ac:dyDescent="0.2">
      <c r="A901" s="191"/>
      <c r="B901" s="191"/>
      <c r="C901" s="195"/>
      <c r="D901" s="196"/>
      <c r="E901" s="192"/>
      <c r="F901" s="192"/>
      <c r="G901" s="196"/>
      <c r="H901" s="191"/>
    </row>
    <row r="902" spans="1:8" x14ac:dyDescent="0.2">
      <c r="A902" s="191"/>
      <c r="B902" s="191"/>
      <c r="C902" s="195"/>
      <c r="D902" s="196"/>
      <c r="E902" s="192"/>
      <c r="F902" s="192"/>
      <c r="G902" s="196"/>
      <c r="H902" s="191"/>
    </row>
    <row r="903" spans="1:8" x14ac:dyDescent="0.2">
      <c r="A903" s="191"/>
      <c r="B903" s="191"/>
      <c r="C903" s="195"/>
      <c r="D903" s="196"/>
      <c r="E903" s="192"/>
      <c r="F903" s="192"/>
      <c r="G903" s="196"/>
      <c r="H903" s="191"/>
    </row>
    <row r="904" spans="1:8" x14ac:dyDescent="0.2">
      <c r="A904" s="191"/>
      <c r="B904" s="191"/>
      <c r="C904" s="195"/>
      <c r="D904" s="196"/>
      <c r="E904" s="192"/>
      <c r="F904" s="192"/>
      <c r="G904" s="196"/>
      <c r="H904" s="191"/>
    </row>
    <row r="905" spans="1:8" x14ac:dyDescent="0.2">
      <c r="A905" s="191"/>
      <c r="B905" s="191"/>
      <c r="C905" s="195"/>
      <c r="D905" s="196"/>
      <c r="E905" s="192"/>
      <c r="F905" s="192"/>
      <c r="G905" s="196"/>
      <c r="H905" s="191"/>
    </row>
    <row r="906" spans="1:8" x14ac:dyDescent="0.2">
      <c r="A906" s="191"/>
      <c r="B906" s="191"/>
      <c r="C906" s="195"/>
      <c r="D906" s="196"/>
      <c r="E906" s="192"/>
      <c r="F906" s="192"/>
      <c r="G906" s="196"/>
      <c r="H906" s="191"/>
    </row>
    <row r="907" spans="1:8" x14ac:dyDescent="0.2">
      <c r="A907" s="191"/>
      <c r="B907" s="191"/>
      <c r="C907" s="195"/>
      <c r="D907" s="196"/>
      <c r="E907" s="192"/>
      <c r="F907" s="192"/>
      <c r="G907" s="196"/>
      <c r="H907" s="191"/>
    </row>
    <row r="908" spans="1:8" x14ac:dyDescent="0.2">
      <c r="A908" s="191"/>
      <c r="B908" s="191"/>
      <c r="C908" s="195"/>
      <c r="D908" s="196"/>
      <c r="E908" s="192"/>
      <c r="F908" s="192"/>
      <c r="G908" s="196"/>
      <c r="H908" s="191"/>
    </row>
    <row r="909" spans="1:8" x14ac:dyDescent="0.2">
      <c r="A909" s="191"/>
      <c r="B909" s="191"/>
      <c r="C909" s="195"/>
      <c r="D909" s="196"/>
      <c r="E909" s="192"/>
      <c r="F909" s="192"/>
      <c r="G909" s="196"/>
      <c r="H909" s="191"/>
    </row>
    <row r="910" spans="1:8" x14ac:dyDescent="0.2">
      <c r="A910" s="191"/>
      <c r="B910" s="191"/>
      <c r="C910" s="195"/>
      <c r="D910" s="196"/>
      <c r="E910" s="192"/>
      <c r="F910" s="192"/>
      <c r="G910" s="196"/>
      <c r="H910" s="191"/>
    </row>
    <row r="911" spans="1:8" x14ac:dyDescent="0.2">
      <c r="A911" s="191"/>
      <c r="B911" s="191"/>
      <c r="C911" s="195"/>
      <c r="D911" s="196"/>
      <c r="E911" s="192"/>
      <c r="F911" s="192"/>
      <c r="G911" s="196"/>
      <c r="H911" s="191"/>
    </row>
    <row r="912" spans="1:8" x14ac:dyDescent="0.2">
      <c r="A912" s="191"/>
      <c r="B912" s="191"/>
      <c r="C912" s="195"/>
      <c r="D912" s="196"/>
      <c r="E912" s="192"/>
      <c r="F912" s="192"/>
      <c r="G912" s="196"/>
      <c r="H912" s="191"/>
    </row>
    <row r="913" spans="1:8" x14ac:dyDescent="0.2">
      <c r="A913" s="191"/>
      <c r="B913" s="191"/>
      <c r="C913" s="195"/>
      <c r="D913" s="196"/>
      <c r="E913" s="192"/>
      <c r="F913" s="192"/>
      <c r="G913" s="196"/>
      <c r="H913" s="191"/>
    </row>
    <row r="914" spans="1:8" x14ac:dyDescent="0.2">
      <c r="A914" s="191"/>
      <c r="B914" s="191"/>
      <c r="C914" s="195"/>
      <c r="D914" s="196"/>
      <c r="E914" s="192"/>
      <c r="F914" s="192"/>
      <c r="G914" s="196"/>
      <c r="H914" s="191"/>
    </row>
    <row r="915" spans="1:8" x14ac:dyDescent="0.2">
      <c r="A915" s="191"/>
      <c r="B915" s="191"/>
      <c r="C915" s="195"/>
      <c r="D915" s="196"/>
      <c r="E915" s="192"/>
      <c r="F915" s="192"/>
      <c r="G915" s="196"/>
      <c r="H915" s="191"/>
    </row>
    <row r="916" spans="1:8" x14ac:dyDescent="0.2">
      <c r="A916" s="191"/>
      <c r="B916" s="191"/>
      <c r="C916" s="195"/>
      <c r="D916" s="196"/>
      <c r="E916" s="192"/>
      <c r="F916" s="192"/>
      <c r="G916" s="196"/>
      <c r="H916" s="191"/>
    </row>
    <row r="917" spans="1:8" x14ac:dyDescent="0.2">
      <c r="A917" s="191"/>
      <c r="B917" s="191"/>
      <c r="C917" s="195"/>
      <c r="D917" s="196"/>
      <c r="E917" s="192"/>
      <c r="F917" s="192"/>
      <c r="G917" s="196"/>
      <c r="H917" s="191"/>
    </row>
    <row r="918" spans="1:8" x14ac:dyDescent="0.2">
      <c r="A918" s="191"/>
      <c r="B918" s="191"/>
      <c r="C918" s="195"/>
      <c r="D918" s="196"/>
      <c r="E918" s="192"/>
      <c r="F918" s="192"/>
      <c r="G918" s="196"/>
      <c r="H918" s="191"/>
    </row>
    <row r="919" spans="1:8" x14ac:dyDescent="0.2">
      <c r="A919" s="191"/>
      <c r="B919" s="191"/>
      <c r="C919" s="195"/>
      <c r="D919" s="196"/>
      <c r="E919" s="192"/>
      <c r="F919" s="192"/>
      <c r="G919" s="196"/>
      <c r="H919" s="191"/>
    </row>
    <row r="920" spans="1:8" x14ac:dyDescent="0.2">
      <c r="A920" s="191"/>
      <c r="B920" s="191"/>
      <c r="C920" s="195"/>
      <c r="D920" s="196"/>
      <c r="E920" s="192"/>
      <c r="F920" s="192"/>
      <c r="G920" s="196"/>
      <c r="H920" s="191"/>
    </row>
    <row r="921" spans="1:8" x14ac:dyDescent="0.2">
      <c r="A921" s="191"/>
      <c r="B921" s="191"/>
      <c r="C921" s="195"/>
      <c r="D921" s="196"/>
      <c r="E921" s="192"/>
      <c r="F921" s="192"/>
      <c r="G921" s="196"/>
      <c r="H921" s="191"/>
    </row>
    <row r="922" spans="1:8" x14ac:dyDescent="0.2">
      <c r="A922" s="191"/>
      <c r="B922" s="191"/>
      <c r="C922" s="195"/>
      <c r="D922" s="196"/>
      <c r="E922" s="192"/>
      <c r="F922" s="192"/>
      <c r="G922" s="196"/>
      <c r="H922" s="191"/>
    </row>
    <row r="923" spans="1:8" x14ac:dyDescent="0.2">
      <c r="A923" s="191"/>
      <c r="B923" s="191"/>
      <c r="C923" s="195"/>
      <c r="D923" s="196"/>
      <c r="E923" s="192"/>
      <c r="F923" s="192"/>
      <c r="G923" s="196"/>
      <c r="H923" s="191"/>
    </row>
    <row r="924" spans="1:8" x14ac:dyDescent="0.2">
      <c r="A924" s="191"/>
      <c r="B924" s="191"/>
      <c r="C924" s="195"/>
      <c r="D924" s="196"/>
      <c r="E924" s="192"/>
      <c r="F924" s="192"/>
      <c r="G924" s="196"/>
      <c r="H924" s="191"/>
    </row>
    <row r="925" spans="1:8" x14ac:dyDescent="0.2">
      <c r="A925" s="191"/>
      <c r="B925" s="191"/>
      <c r="C925" s="195"/>
      <c r="D925" s="196"/>
      <c r="E925" s="192"/>
      <c r="F925" s="192"/>
      <c r="G925" s="196"/>
      <c r="H925" s="191"/>
    </row>
    <row r="926" spans="1:8" x14ac:dyDescent="0.2">
      <c r="A926" s="191"/>
      <c r="B926" s="191"/>
      <c r="C926" s="195"/>
      <c r="D926" s="196"/>
      <c r="E926" s="192"/>
      <c r="F926" s="192"/>
      <c r="G926" s="196"/>
      <c r="H926" s="191"/>
    </row>
    <row r="927" spans="1:8" x14ac:dyDescent="0.2">
      <c r="A927" s="191"/>
      <c r="B927" s="191"/>
      <c r="C927" s="195"/>
      <c r="D927" s="196"/>
      <c r="E927" s="192"/>
      <c r="F927" s="192"/>
      <c r="G927" s="196"/>
      <c r="H927" s="191"/>
    </row>
    <row r="928" spans="1:8" x14ac:dyDescent="0.2">
      <c r="A928" s="191"/>
      <c r="B928" s="191"/>
      <c r="C928" s="195"/>
      <c r="D928" s="196"/>
      <c r="E928" s="192"/>
      <c r="F928" s="192"/>
      <c r="G928" s="196"/>
      <c r="H928" s="191"/>
    </row>
    <row r="929" spans="1:8" x14ac:dyDescent="0.2">
      <c r="A929" s="191"/>
      <c r="B929" s="191"/>
      <c r="C929" s="195"/>
      <c r="D929" s="196"/>
      <c r="E929" s="192"/>
      <c r="F929" s="192"/>
      <c r="G929" s="196"/>
      <c r="H929" s="191"/>
    </row>
    <row r="930" spans="1:8" x14ac:dyDescent="0.2">
      <c r="A930" s="191"/>
      <c r="B930" s="191"/>
      <c r="C930" s="195"/>
      <c r="D930" s="196"/>
      <c r="E930" s="192"/>
      <c r="F930" s="192"/>
      <c r="G930" s="196"/>
      <c r="H930" s="191"/>
    </row>
    <row r="931" spans="1:8" x14ac:dyDescent="0.2">
      <c r="A931" s="191"/>
      <c r="B931" s="191"/>
      <c r="C931" s="195"/>
      <c r="D931" s="196"/>
      <c r="E931" s="192"/>
      <c r="F931" s="192"/>
      <c r="G931" s="196"/>
      <c r="H931" s="191"/>
    </row>
    <row r="932" spans="1:8" x14ac:dyDescent="0.2">
      <c r="A932" s="191"/>
      <c r="B932" s="191"/>
      <c r="C932" s="195"/>
      <c r="D932" s="196"/>
      <c r="E932" s="192"/>
      <c r="F932" s="192"/>
      <c r="G932" s="196"/>
      <c r="H932" s="191"/>
    </row>
    <row r="933" spans="1:8" x14ac:dyDescent="0.2">
      <c r="A933" s="191"/>
      <c r="B933" s="191"/>
      <c r="C933" s="195"/>
      <c r="D933" s="196"/>
      <c r="E933" s="192"/>
      <c r="F933" s="192"/>
      <c r="G933" s="196"/>
      <c r="H933" s="191"/>
    </row>
    <row r="934" spans="1:8" x14ac:dyDescent="0.2">
      <c r="A934" s="191"/>
      <c r="B934" s="191"/>
      <c r="C934" s="195"/>
      <c r="D934" s="196"/>
      <c r="E934" s="192"/>
      <c r="F934" s="192"/>
      <c r="G934" s="196"/>
      <c r="H934" s="191"/>
    </row>
    <row r="935" spans="1:8" x14ac:dyDescent="0.2">
      <c r="A935" s="191"/>
      <c r="B935" s="191"/>
      <c r="C935" s="195"/>
      <c r="D935" s="196"/>
      <c r="E935" s="192"/>
      <c r="F935" s="192"/>
      <c r="G935" s="196"/>
      <c r="H935" s="191"/>
    </row>
    <row r="936" spans="1:8" x14ac:dyDescent="0.2">
      <c r="A936" s="191"/>
      <c r="B936" s="191"/>
      <c r="C936" s="195"/>
      <c r="D936" s="196"/>
      <c r="E936" s="192"/>
      <c r="F936" s="192"/>
      <c r="G936" s="196"/>
      <c r="H936" s="191"/>
    </row>
    <row r="937" spans="1:8" x14ac:dyDescent="0.2">
      <c r="A937" s="191"/>
      <c r="B937" s="191"/>
      <c r="C937" s="195"/>
      <c r="D937" s="196"/>
      <c r="E937" s="192"/>
      <c r="F937" s="192"/>
      <c r="G937" s="196"/>
      <c r="H937" s="191"/>
    </row>
    <row r="938" spans="1:8" x14ac:dyDescent="0.2">
      <c r="A938" s="191"/>
      <c r="B938" s="191"/>
      <c r="C938" s="195"/>
      <c r="D938" s="196"/>
      <c r="E938" s="192"/>
      <c r="F938" s="192"/>
      <c r="G938" s="196"/>
      <c r="H938" s="191"/>
    </row>
    <row r="939" spans="1:8" x14ac:dyDescent="0.2">
      <c r="A939" s="191"/>
      <c r="B939" s="191"/>
      <c r="C939" s="195"/>
      <c r="D939" s="196"/>
      <c r="E939" s="192"/>
      <c r="F939" s="192"/>
      <c r="G939" s="196"/>
      <c r="H939" s="191"/>
    </row>
    <row r="940" spans="1:8" x14ac:dyDescent="0.2">
      <c r="A940" s="191"/>
      <c r="B940" s="191"/>
      <c r="C940" s="195"/>
      <c r="D940" s="196"/>
      <c r="E940" s="192"/>
      <c r="F940" s="192"/>
      <c r="G940" s="196"/>
      <c r="H940" s="191"/>
    </row>
    <row r="941" spans="1:8" x14ac:dyDescent="0.2">
      <c r="A941" s="191"/>
      <c r="B941" s="191"/>
      <c r="C941" s="195"/>
      <c r="D941" s="196"/>
      <c r="E941" s="192"/>
      <c r="F941" s="192"/>
      <c r="G941" s="196"/>
      <c r="H941" s="191"/>
    </row>
    <row r="942" spans="1:8" x14ac:dyDescent="0.2">
      <c r="A942" s="191"/>
      <c r="B942" s="191"/>
      <c r="C942" s="195"/>
      <c r="D942" s="196"/>
      <c r="E942" s="192"/>
      <c r="F942" s="192"/>
      <c r="G942" s="196"/>
      <c r="H942" s="191"/>
    </row>
    <row r="943" spans="1:8" x14ac:dyDescent="0.2">
      <c r="A943" s="191"/>
      <c r="B943" s="191"/>
      <c r="C943" s="195"/>
      <c r="D943" s="196"/>
      <c r="E943" s="192"/>
      <c r="F943" s="192"/>
      <c r="G943" s="196"/>
      <c r="H943" s="191"/>
    </row>
    <row r="944" spans="1:8" x14ac:dyDescent="0.2">
      <c r="A944" s="191"/>
      <c r="B944" s="191"/>
      <c r="C944" s="195"/>
      <c r="D944" s="196"/>
      <c r="E944" s="192"/>
      <c r="F944" s="192"/>
      <c r="G944" s="196"/>
      <c r="H944" s="191"/>
    </row>
    <row r="945" spans="1:8" x14ac:dyDescent="0.2">
      <c r="A945" s="191"/>
      <c r="B945" s="191"/>
      <c r="C945" s="195"/>
      <c r="D945" s="196"/>
      <c r="E945" s="192"/>
      <c r="F945" s="192"/>
      <c r="G945" s="196"/>
      <c r="H945" s="191"/>
    </row>
    <row r="946" spans="1:8" x14ac:dyDescent="0.2">
      <c r="A946" s="191"/>
      <c r="B946" s="191"/>
      <c r="C946" s="195"/>
      <c r="D946" s="196"/>
      <c r="E946" s="192"/>
      <c r="F946" s="192"/>
      <c r="G946" s="196"/>
      <c r="H946" s="191"/>
    </row>
    <row r="947" spans="1:8" x14ac:dyDescent="0.2">
      <c r="A947" s="191"/>
      <c r="B947" s="191"/>
      <c r="C947" s="195"/>
      <c r="D947" s="196"/>
      <c r="E947" s="192"/>
      <c r="F947" s="192"/>
      <c r="G947" s="196"/>
      <c r="H947" s="191"/>
    </row>
    <row r="948" spans="1:8" x14ac:dyDescent="0.2">
      <c r="A948" s="191"/>
      <c r="B948" s="191"/>
      <c r="C948" s="195"/>
      <c r="D948" s="196"/>
      <c r="E948" s="192"/>
      <c r="F948" s="192"/>
      <c r="G948" s="196"/>
      <c r="H948" s="191"/>
    </row>
    <row r="949" spans="1:8" x14ac:dyDescent="0.2">
      <c r="A949" s="191"/>
      <c r="B949" s="191"/>
      <c r="C949" s="195"/>
      <c r="D949" s="196"/>
      <c r="E949" s="192"/>
      <c r="F949" s="192"/>
      <c r="G949" s="196"/>
      <c r="H949" s="191"/>
    </row>
    <row r="950" spans="1:8" x14ac:dyDescent="0.2">
      <c r="A950" s="191"/>
      <c r="B950" s="191"/>
      <c r="C950" s="195"/>
      <c r="D950" s="196"/>
      <c r="E950" s="192"/>
      <c r="F950" s="192"/>
      <c r="G950" s="196"/>
      <c r="H950" s="191"/>
    </row>
    <row r="951" spans="1:8" x14ac:dyDescent="0.2">
      <c r="A951" s="191"/>
      <c r="B951" s="191"/>
      <c r="C951" s="195"/>
      <c r="D951" s="196"/>
      <c r="E951" s="192"/>
      <c r="F951" s="192"/>
      <c r="G951" s="196"/>
      <c r="H951" s="191"/>
    </row>
    <row r="952" spans="1:8" x14ac:dyDescent="0.2">
      <c r="A952" s="191"/>
      <c r="B952" s="191"/>
      <c r="C952" s="195"/>
      <c r="D952" s="196"/>
      <c r="E952" s="192"/>
      <c r="F952" s="192"/>
      <c r="G952" s="196"/>
      <c r="H952" s="191"/>
    </row>
    <row r="953" spans="1:8" x14ac:dyDescent="0.2">
      <c r="A953" s="191"/>
      <c r="B953" s="191"/>
      <c r="C953" s="195"/>
      <c r="D953" s="196"/>
      <c r="E953" s="192"/>
      <c r="F953" s="192"/>
      <c r="G953" s="196"/>
      <c r="H953" s="191"/>
    </row>
    <row r="954" spans="1:8" x14ac:dyDescent="0.2">
      <c r="A954" s="191"/>
      <c r="B954" s="191"/>
      <c r="C954" s="195"/>
      <c r="D954" s="196"/>
      <c r="E954" s="192"/>
      <c r="F954" s="192"/>
      <c r="G954" s="196"/>
      <c r="H954" s="191"/>
    </row>
    <row r="955" spans="1:8" x14ac:dyDescent="0.2">
      <c r="A955" s="191"/>
      <c r="B955" s="191"/>
      <c r="C955" s="195"/>
      <c r="D955" s="196"/>
      <c r="E955" s="192"/>
      <c r="F955" s="192"/>
      <c r="G955" s="196"/>
      <c r="H955" s="191"/>
    </row>
    <row r="956" spans="1:8" x14ac:dyDescent="0.2">
      <c r="A956" s="191"/>
      <c r="B956" s="191"/>
      <c r="C956" s="195"/>
      <c r="D956" s="196"/>
      <c r="E956" s="192"/>
      <c r="F956" s="192"/>
      <c r="G956" s="196"/>
      <c r="H956" s="191"/>
    </row>
    <row r="957" spans="1:8" x14ac:dyDescent="0.2">
      <c r="A957" s="191"/>
      <c r="B957" s="191"/>
      <c r="C957" s="195"/>
      <c r="D957" s="196"/>
      <c r="E957" s="192"/>
      <c r="F957" s="192"/>
      <c r="G957" s="196"/>
      <c r="H957" s="191"/>
    </row>
    <row r="958" spans="1:8" x14ac:dyDescent="0.2">
      <c r="A958" s="191"/>
      <c r="B958" s="191"/>
      <c r="C958" s="195"/>
      <c r="D958" s="196"/>
      <c r="E958" s="192"/>
      <c r="F958" s="192"/>
      <c r="G958" s="196"/>
      <c r="H958" s="191"/>
    </row>
    <row r="959" spans="1:8" x14ac:dyDescent="0.2">
      <c r="A959" s="191"/>
      <c r="B959" s="191"/>
      <c r="C959" s="195"/>
      <c r="D959" s="196"/>
      <c r="E959" s="192"/>
      <c r="F959" s="192"/>
      <c r="G959" s="196"/>
      <c r="H959" s="191"/>
    </row>
    <row r="960" spans="1:8" x14ac:dyDescent="0.2">
      <c r="A960" s="191"/>
      <c r="B960" s="191"/>
      <c r="C960" s="195"/>
      <c r="D960" s="196"/>
      <c r="E960" s="192"/>
      <c r="F960" s="192"/>
      <c r="G960" s="196"/>
      <c r="H960" s="191"/>
    </row>
    <row r="961" spans="1:8" x14ac:dyDescent="0.2">
      <c r="A961" s="191"/>
      <c r="B961" s="191"/>
      <c r="C961" s="195"/>
      <c r="D961" s="196"/>
      <c r="E961" s="192"/>
      <c r="F961" s="192"/>
      <c r="G961" s="196"/>
      <c r="H961" s="191"/>
    </row>
    <row r="962" spans="1:8" x14ac:dyDescent="0.2">
      <c r="A962" s="191"/>
      <c r="B962" s="191"/>
      <c r="C962" s="195"/>
      <c r="D962" s="196"/>
      <c r="E962" s="192"/>
      <c r="F962" s="192"/>
      <c r="G962" s="196"/>
      <c r="H962" s="191"/>
    </row>
    <row r="963" spans="1:8" x14ac:dyDescent="0.2">
      <c r="A963" s="191"/>
      <c r="B963" s="191"/>
      <c r="C963" s="195"/>
      <c r="D963" s="196"/>
      <c r="E963" s="192"/>
      <c r="F963" s="192"/>
      <c r="G963" s="196"/>
      <c r="H963" s="191"/>
    </row>
    <row r="964" spans="1:8" x14ac:dyDescent="0.2">
      <c r="A964" s="191"/>
      <c r="B964" s="191"/>
      <c r="C964" s="195"/>
      <c r="D964" s="196"/>
      <c r="E964" s="192"/>
      <c r="F964" s="192"/>
      <c r="G964" s="196"/>
      <c r="H964" s="191"/>
    </row>
    <row r="965" spans="1:8" x14ac:dyDescent="0.2">
      <c r="D965" s="198"/>
    </row>
  </sheetData>
  <sortState ref="A2:M1696">
    <sortCondition ref="A2:A169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6"/>
  <dimension ref="A1:M2"/>
  <sheetViews>
    <sheetView workbookViewId="0">
      <selection activeCell="C10" sqref="C10"/>
    </sheetView>
  </sheetViews>
  <sheetFormatPr defaultColWidth="9.140625" defaultRowHeight="12.75" x14ac:dyDescent="0.2"/>
  <cols>
    <col min="1" max="1" width="9.140625" style="194"/>
    <col min="2" max="2" width="8.5703125" style="194" customWidth="1"/>
    <col min="3" max="3" width="23.5703125" style="194" customWidth="1"/>
    <col min="4" max="4" width="9.140625" style="194"/>
    <col min="5" max="5" width="15" style="194" customWidth="1"/>
    <col min="6" max="6" width="13.140625" style="194" customWidth="1"/>
    <col min="7" max="7" width="16.85546875" style="194" customWidth="1"/>
    <col min="8" max="8" width="18.28515625" style="197" customWidth="1"/>
    <col min="9" max="9" width="12.42578125" style="194" customWidth="1"/>
    <col min="10" max="10" width="15.28515625" style="194" customWidth="1"/>
    <col min="11" max="11" width="10.85546875" style="194" customWidth="1"/>
    <col min="12" max="12" width="13" style="194" customWidth="1"/>
    <col min="13" max="16384" width="9.140625" style="194"/>
  </cols>
  <sheetData>
    <row r="1" spans="1:13" s="8" customFormat="1" x14ac:dyDescent="0.2">
      <c r="A1" s="308" t="s">
        <v>302</v>
      </c>
      <c r="B1" s="308" t="s">
        <v>0</v>
      </c>
      <c r="C1" s="308" t="s">
        <v>303</v>
      </c>
      <c r="D1" s="308" t="s">
        <v>1</v>
      </c>
      <c r="E1" s="308" t="s">
        <v>31</v>
      </c>
      <c r="F1" s="308" t="s">
        <v>32</v>
      </c>
      <c r="G1" s="308" t="s">
        <v>40</v>
      </c>
      <c r="H1" s="308" t="s">
        <v>33</v>
      </c>
      <c r="I1" s="309" t="s">
        <v>2</v>
      </c>
      <c r="J1" s="308" t="s">
        <v>36</v>
      </c>
      <c r="K1" s="308" t="s">
        <v>3</v>
      </c>
      <c r="L1" s="308" t="s">
        <v>34</v>
      </c>
      <c r="M1" s="308" t="s">
        <v>35</v>
      </c>
    </row>
    <row r="2" spans="1:13" x14ac:dyDescent="0.2">
      <c r="G2" s="376"/>
      <c r="I2" s="314"/>
    </row>
  </sheetData>
  <sortState ref="A2:M111">
    <sortCondition descending="1" ref="B2:B11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5"/>
  <sheetViews>
    <sheetView workbookViewId="0">
      <selection activeCell="A2" sqref="A2:XFD2"/>
    </sheetView>
  </sheetViews>
  <sheetFormatPr defaultRowHeight="12.75" x14ac:dyDescent="0.2"/>
  <cols>
    <col min="1" max="1" width="8" customWidth="1"/>
    <col min="4" max="4" width="11.28515625" customWidth="1"/>
    <col min="5" max="5" width="14.5703125" style="99" customWidth="1"/>
    <col min="6" max="6" width="15.5703125" customWidth="1"/>
    <col min="7" max="7" width="15.28515625" style="314" customWidth="1"/>
    <col min="8" max="8" width="17.140625" customWidth="1"/>
    <col min="9" max="9" width="21.85546875" customWidth="1"/>
    <col min="10" max="10" width="11.7109375" customWidth="1"/>
  </cols>
  <sheetData>
    <row r="1" spans="1:11" x14ac:dyDescent="0.2">
      <c r="A1" s="311" t="s">
        <v>0</v>
      </c>
      <c r="B1" s="311" t="s">
        <v>1</v>
      </c>
      <c r="C1" s="311" t="s">
        <v>31</v>
      </c>
      <c r="D1" s="311" t="s">
        <v>32</v>
      </c>
      <c r="E1" s="311" t="s">
        <v>40</v>
      </c>
      <c r="F1" s="311" t="s">
        <v>33</v>
      </c>
      <c r="G1" s="312" t="s">
        <v>2</v>
      </c>
      <c r="H1" s="311" t="s">
        <v>36</v>
      </c>
      <c r="I1" s="311" t="s">
        <v>3</v>
      </c>
      <c r="J1" s="311" t="s">
        <v>34</v>
      </c>
      <c r="K1" s="311" t="s">
        <v>35</v>
      </c>
    </row>
    <row r="2" spans="1:11" s="589" customFormat="1" x14ac:dyDescent="0.2">
      <c r="A2" s="589" t="s">
        <v>87</v>
      </c>
      <c r="B2" s="589" t="s">
        <v>88</v>
      </c>
      <c r="C2" s="589" t="s">
        <v>89</v>
      </c>
      <c r="D2" s="589" t="s">
        <v>90</v>
      </c>
      <c r="E2" s="589" t="s">
        <v>272</v>
      </c>
      <c r="F2" s="590">
        <v>41754</v>
      </c>
      <c r="G2" s="591">
        <f>38.24*-1</f>
        <v>-38.24</v>
      </c>
      <c r="H2" s="589" t="s">
        <v>474</v>
      </c>
      <c r="I2" s="589" t="s">
        <v>350</v>
      </c>
      <c r="J2" s="590">
        <v>42215</v>
      </c>
      <c r="K2" s="589">
        <v>0</v>
      </c>
    </row>
    <row r="3" spans="1:11" s="589" customFormat="1" x14ac:dyDescent="0.2">
      <c r="F3" s="590"/>
      <c r="G3" s="591">
        <f>SUM(G2:G2)</f>
        <v>-38.24</v>
      </c>
      <c r="J3" s="590"/>
    </row>
    <row r="4" spans="1:11" s="589" customFormat="1" x14ac:dyDescent="0.2">
      <c r="F4" s="590"/>
      <c r="G4" s="591"/>
      <c r="J4" s="590"/>
    </row>
    <row r="5" spans="1:11" x14ac:dyDescent="0.2">
      <c r="A5" s="561"/>
      <c r="B5" s="561"/>
      <c r="C5" s="561"/>
      <c r="D5" s="561"/>
      <c r="E5" s="561"/>
      <c r="F5" s="562"/>
      <c r="G5" s="563"/>
      <c r="H5" s="561"/>
      <c r="I5" s="561"/>
      <c r="J5" s="562"/>
      <c r="K5" s="561"/>
    </row>
    <row r="6" spans="1:11" x14ac:dyDescent="0.2">
      <c r="A6" s="561"/>
      <c r="B6" s="561"/>
      <c r="C6" s="561"/>
      <c r="D6" s="561"/>
      <c r="E6" s="561"/>
      <c r="F6" s="562"/>
      <c r="G6" s="563"/>
      <c r="H6" s="561"/>
      <c r="I6" s="561"/>
      <c r="J6" s="562"/>
      <c r="K6" s="561"/>
    </row>
    <row r="7" spans="1:11" x14ac:dyDescent="0.2">
      <c r="A7" s="561"/>
      <c r="B7" s="561"/>
      <c r="C7" s="561"/>
      <c r="D7" s="561"/>
      <c r="E7" s="561"/>
      <c r="F7" s="562"/>
      <c r="G7" s="563"/>
      <c r="H7" s="561"/>
      <c r="I7" s="561"/>
      <c r="J7" s="562"/>
      <c r="K7" s="561"/>
    </row>
    <row r="8" spans="1:11" x14ac:dyDescent="0.2">
      <c r="A8" s="561"/>
      <c r="B8" s="561"/>
      <c r="C8" s="561"/>
      <c r="D8" s="561"/>
      <c r="E8" s="561"/>
      <c r="F8" s="562"/>
      <c r="G8" s="563"/>
      <c r="H8" s="561"/>
      <c r="I8" s="561"/>
      <c r="J8" s="562"/>
      <c r="K8" s="561"/>
    </row>
    <row r="9" spans="1:11" x14ac:dyDescent="0.2">
      <c r="A9" s="206"/>
      <c r="B9" s="206"/>
      <c r="C9" s="206"/>
      <c r="D9" s="207"/>
      <c r="E9" s="202"/>
      <c r="F9" s="206"/>
      <c r="G9" s="336"/>
      <c r="H9" s="207"/>
      <c r="I9" s="206"/>
    </row>
    <row r="10" spans="1:11" x14ac:dyDescent="0.2">
      <c r="A10" s="206"/>
      <c r="B10" s="206"/>
      <c r="C10" s="206"/>
      <c r="D10" s="207"/>
      <c r="E10" s="202"/>
      <c r="F10" s="206"/>
      <c r="G10" s="336"/>
      <c r="H10" s="207"/>
      <c r="I10" s="206"/>
    </row>
    <row r="11" spans="1:11" x14ac:dyDescent="0.2">
      <c r="A11" s="206"/>
      <c r="B11" s="206"/>
      <c r="C11" s="206"/>
      <c r="D11" s="207"/>
      <c r="E11" s="202"/>
      <c r="F11" s="206"/>
      <c r="G11" s="336"/>
      <c r="H11" s="207"/>
      <c r="I11" s="206"/>
    </row>
    <row r="12" spans="1:11" x14ac:dyDescent="0.2">
      <c r="A12" s="206"/>
      <c r="B12" s="206"/>
      <c r="C12" s="206"/>
      <c r="D12" s="207"/>
      <c r="E12" s="202"/>
      <c r="F12" s="206"/>
      <c r="G12" s="336"/>
      <c r="H12" s="207"/>
      <c r="I12" s="206"/>
    </row>
    <row r="13" spans="1:11" x14ac:dyDescent="0.2">
      <c r="A13" s="206"/>
      <c r="B13" s="206"/>
      <c r="C13" s="206"/>
      <c r="D13" s="207"/>
      <c r="E13" s="202"/>
      <c r="F13" s="206"/>
      <c r="G13" s="336"/>
      <c r="H13" s="207"/>
      <c r="I13" s="206"/>
    </row>
    <row r="14" spans="1:11" x14ac:dyDescent="0.2">
      <c r="A14" s="206"/>
      <c r="B14" s="206"/>
      <c r="C14" s="206"/>
      <c r="D14" s="207"/>
      <c r="E14" s="202"/>
      <c r="F14" s="206"/>
      <c r="G14" s="336"/>
      <c r="H14" s="207"/>
      <c r="I14" s="206"/>
    </row>
    <row r="15" spans="1:11" x14ac:dyDescent="0.2">
      <c r="A15" s="206"/>
      <c r="B15" s="206"/>
      <c r="C15" s="206"/>
      <c r="D15" s="207"/>
      <c r="E15" s="202"/>
      <c r="F15" s="206"/>
      <c r="G15" s="336"/>
      <c r="H15" s="207"/>
      <c r="I15" s="206"/>
    </row>
    <row r="16" spans="1:11" x14ac:dyDescent="0.2">
      <c r="A16" s="206"/>
      <c r="B16" s="206"/>
      <c r="C16" s="206"/>
      <c r="D16" s="207"/>
      <c r="E16" s="202"/>
      <c r="F16" s="206"/>
      <c r="G16" s="336"/>
      <c r="H16" s="207"/>
      <c r="I16" s="206"/>
    </row>
    <row r="17" spans="1:9" x14ac:dyDescent="0.2">
      <c r="A17" s="206"/>
      <c r="B17" s="206"/>
      <c r="C17" s="206"/>
      <c r="D17" s="207"/>
      <c r="E17" s="202"/>
      <c r="F17" s="206"/>
      <c r="G17" s="336"/>
      <c r="H17" s="207"/>
      <c r="I17" s="206"/>
    </row>
    <row r="18" spans="1:9" x14ac:dyDescent="0.2">
      <c r="A18" s="206"/>
      <c r="B18" s="206"/>
      <c r="C18" s="206"/>
      <c r="D18" s="207"/>
      <c r="E18" s="202"/>
      <c r="F18" s="206"/>
      <c r="G18" s="336"/>
      <c r="H18" s="207"/>
      <c r="I18" s="206"/>
    </row>
    <row r="19" spans="1:9" x14ac:dyDescent="0.2">
      <c r="A19" s="206"/>
      <c r="B19" s="206"/>
      <c r="C19" s="206"/>
      <c r="D19" s="207"/>
      <c r="E19" s="202"/>
      <c r="F19" s="206"/>
      <c r="G19" s="336"/>
      <c r="H19" s="207"/>
      <c r="I19" s="206"/>
    </row>
    <row r="20" spans="1:9" x14ac:dyDescent="0.2">
      <c r="A20" s="206"/>
      <c r="B20" s="206"/>
      <c r="C20" s="206"/>
      <c r="D20" s="207"/>
      <c r="E20" s="202"/>
      <c r="F20" s="206"/>
      <c r="G20" s="336"/>
      <c r="H20" s="207"/>
      <c r="I20" s="206"/>
    </row>
    <row r="21" spans="1:9" x14ac:dyDescent="0.2">
      <c r="A21" s="206"/>
      <c r="B21" s="206"/>
      <c r="C21" s="206"/>
      <c r="D21" s="207"/>
      <c r="E21" s="202"/>
      <c r="F21" s="206"/>
      <c r="G21" s="336"/>
      <c r="H21" s="207"/>
      <c r="I21" s="206"/>
    </row>
    <row r="22" spans="1:9" x14ac:dyDescent="0.2">
      <c r="A22" s="206"/>
      <c r="B22" s="206"/>
      <c r="C22" s="206"/>
      <c r="D22" s="207"/>
      <c r="E22" s="202"/>
      <c r="F22" s="206"/>
      <c r="G22" s="336"/>
      <c r="H22" s="207"/>
      <c r="I22" s="206"/>
    </row>
    <row r="23" spans="1:9" x14ac:dyDescent="0.2">
      <c r="A23" s="206"/>
      <c r="B23" s="206"/>
      <c r="C23" s="206"/>
      <c r="D23" s="207"/>
      <c r="E23" s="202"/>
      <c r="F23" s="206"/>
      <c r="G23" s="336"/>
      <c r="H23" s="207"/>
      <c r="I23" s="206"/>
    </row>
    <row r="24" spans="1:9" x14ac:dyDescent="0.2">
      <c r="A24" s="206"/>
      <c r="B24" s="206"/>
      <c r="C24" s="206"/>
      <c r="D24" s="207"/>
      <c r="E24" s="202"/>
      <c r="F24" s="206"/>
      <c r="G24" s="336"/>
      <c r="H24" s="207"/>
      <c r="I24" s="206"/>
    </row>
    <row r="25" spans="1:9" x14ac:dyDescent="0.2">
      <c r="A25" s="206"/>
      <c r="B25" s="206"/>
      <c r="C25" s="206"/>
      <c r="D25" s="207"/>
      <c r="E25" s="202"/>
      <c r="F25" s="206"/>
      <c r="G25" s="336"/>
      <c r="H25" s="207"/>
      <c r="I25" s="206"/>
    </row>
    <row r="26" spans="1:9" x14ac:dyDescent="0.2">
      <c r="A26" s="206"/>
      <c r="B26" s="206"/>
      <c r="C26" s="206"/>
      <c r="D26" s="207"/>
      <c r="E26" s="202"/>
      <c r="F26" s="206"/>
      <c r="G26" s="336"/>
      <c r="H26" s="207"/>
      <c r="I26" s="206"/>
    </row>
    <row r="27" spans="1:9" x14ac:dyDescent="0.2">
      <c r="A27" s="206"/>
      <c r="B27" s="206"/>
      <c r="C27" s="206"/>
      <c r="D27" s="207"/>
      <c r="E27" s="202"/>
      <c r="F27" s="206"/>
      <c r="G27" s="336"/>
      <c r="H27" s="207"/>
      <c r="I27" s="206"/>
    </row>
    <row r="28" spans="1:9" x14ac:dyDescent="0.2">
      <c r="A28" s="206"/>
      <c r="B28" s="206"/>
      <c r="C28" s="206"/>
      <c r="D28" s="207"/>
      <c r="E28" s="202"/>
      <c r="F28" s="206"/>
      <c r="G28" s="336"/>
      <c r="H28" s="207"/>
      <c r="I28" s="206"/>
    </row>
    <row r="29" spans="1:9" x14ac:dyDescent="0.2">
      <c r="A29" s="206"/>
      <c r="B29" s="206"/>
      <c r="C29" s="206"/>
      <c r="D29" s="207"/>
      <c r="E29" s="202"/>
      <c r="F29" s="206"/>
      <c r="G29" s="336"/>
      <c r="H29" s="207"/>
      <c r="I29" s="206"/>
    </row>
    <row r="30" spans="1:9" x14ac:dyDescent="0.2">
      <c r="A30" s="206"/>
      <c r="B30" s="206"/>
      <c r="C30" s="206"/>
      <c r="D30" s="207"/>
      <c r="E30" s="202"/>
      <c r="F30" s="206"/>
      <c r="G30" s="336"/>
      <c r="H30" s="207"/>
      <c r="I30" s="206"/>
    </row>
    <row r="31" spans="1:9" x14ac:dyDescent="0.2">
      <c r="A31" s="206"/>
      <c r="B31" s="206"/>
      <c r="C31" s="206"/>
      <c r="D31" s="207"/>
      <c r="E31" s="202"/>
      <c r="F31" s="206"/>
      <c r="G31" s="336"/>
      <c r="H31" s="207"/>
      <c r="I31" s="206"/>
    </row>
    <row r="32" spans="1:9" x14ac:dyDescent="0.2">
      <c r="A32" s="206"/>
      <c r="B32" s="206"/>
      <c r="C32" s="206"/>
      <c r="D32" s="207"/>
      <c r="E32" s="202"/>
      <c r="F32" s="206"/>
      <c r="G32" s="336"/>
      <c r="H32" s="207"/>
      <c r="I32" s="206"/>
    </row>
    <row r="33" spans="1:9" x14ac:dyDescent="0.2">
      <c r="A33" s="206"/>
      <c r="B33" s="206"/>
      <c r="C33" s="206"/>
      <c r="D33" s="207"/>
      <c r="E33" s="202"/>
      <c r="F33" s="206"/>
      <c r="G33" s="336"/>
      <c r="H33" s="207"/>
      <c r="I33" s="206"/>
    </row>
    <row r="34" spans="1:9" x14ac:dyDescent="0.2">
      <c r="A34" s="206"/>
      <c r="B34" s="206"/>
      <c r="C34" s="206"/>
      <c r="D34" s="207"/>
      <c r="E34" s="202"/>
      <c r="F34" s="206"/>
      <c r="G34" s="336"/>
      <c r="H34" s="207"/>
      <c r="I34" s="206"/>
    </row>
    <row r="35" spans="1:9" x14ac:dyDescent="0.2">
      <c r="A35" s="206"/>
      <c r="B35" s="206"/>
      <c r="C35" s="206"/>
      <c r="D35" s="207"/>
      <c r="E35" s="202"/>
      <c r="F35" s="206"/>
      <c r="G35" s="336"/>
      <c r="H35" s="207"/>
      <c r="I35" s="206"/>
    </row>
    <row r="36" spans="1:9" x14ac:dyDescent="0.2">
      <c r="A36" s="206"/>
      <c r="B36" s="206"/>
      <c r="C36" s="206"/>
      <c r="D36" s="207"/>
      <c r="E36" s="202"/>
      <c r="F36" s="206"/>
      <c r="G36" s="336"/>
      <c r="H36" s="207"/>
      <c r="I36" s="206"/>
    </row>
    <row r="37" spans="1:9" x14ac:dyDescent="0.2">
      <c r="A37" s="206"/>
      <c r="B37" s="206"/>
      <c r="C37" s="206"/>
      <c r="D37" s="207"/>
      <c r="E37" s="202"/>
      <c r="F37" s="206"/>
      <c r="G37" s="336"/>
      <c r="H37" s="207"/>
      <c r="I37" s="206"/>
    </row>
    <row r="38" spans="1:9" x14ac:dyDescent="0.2">
      <c r="A38" s="206"/>
      <c r="B38" s="206"/>
      <c r="C38" s="206"/>
      <c r="D38" s="207"/>
      <c r="E38" s="202"/>
      <c r="F38" s="206"/>
      <c r="G38" s="336"/>
      <c r="H38" s="207"/>
      <c r="I38" s="206"/>
    </row>
    <row r="39" spans="1:9" x14ac:dyDescent="0.2">
      <c r="A39" s="206"/>
      <c r="B39" s="206"/>
      <c r="C39" s="206"/>
      <c r="D39" s="207"/>
      <c r="E39" s="202"/>
      <c r="F39" s="206"/>
      <c r="G39" s="336"/>
      <c r="H39" s="207"/>
      <c r="I39" s="206"/>
    </row>
    <row r="40" spans="1:9" x14ac:dyDescent="0.2">
      <c r="A40" s="206"/>
      <c r="B40" s="206"/>
      <c r="C40" s="206"/>
      <c r="D40" s="207"/>
      <c r="E40" s="202"/>
      <c r="F40" s="206"/>
      <c r="G40" s="336"/>
      <c r="H40" s="207"/>
      <c r="I40" s="206"/>
    </row>
    <row r="41" spans="1:9" x14ac:dyDescent="0.2">
      <c r="A41" s="206"/>
      <c r="B41" s="206"/>
      <c r="C41" s="206"/>
      <c r="D41" s="207"/>
      <c r="E41" s="202"/>
      <c r="F41" s="206"/>
      <c r="G41" s="336"/>
      <c r="H41" s="207"/>
      <c r="I41" s="206"/>
    </row>
    <row r="42" spans="1:9" x14ac:dyDescent="0.2">
      <c r="A42" s="206"/>
      <c r="B42" s="206"/>
      <c r="C42" s="206"/>
      <c r="D42" s="207"/>
      <c r="E42" s="202"/>
      <c r="F42" s="206"/>
      <c r="G42" s="336"/>
      <c r="H42" s="207"/>
      <c r="I42" s="206"/>
    </row>
    <row r="43" spans="1:9" x14ac:dyDescent="0.2">
      <c r="A43" s="206"/>
      <c r="B43" s="206"/>
      <c r="C43" s="206"/>
      <c r="D43" s="207"/>
      <c r="E43" s="202"/>
      <c r="F43" s="206"/>
      <c r="G43" s="336"/>
      <c r="H43" s="207"/>
      <c r="I43" s="206"/>
    </row>
    <row r="44" spans="1:9" x14ac:dyDescent="0.2">
      <c r="A44" s="206"/>
      <c r="B44" s="206"/>
      <c r="C44" s="206"/>
      <c r="D44" s="207"/>
      <c r="E44" s="202"/>
      <c r="F44" s="206"/>
      <c r="G44" s="336"/>
      <c r="H44" s="207"/>
      <c r="I44" s="206"/>
    </row>
    <row r="45" spans="1:9" x14ac:dyDescent="0.2">
      <c r="A45" s="206"/>
      <c r="B45" s="206"/>
      <c r="C45" s="206"/>
      <c r="D45" s="207"/>
      <c r="E45" s="202"/>
      <c r="F45" s="206"/>
      <c r="G45" s="336"/>
      <c r="H45" s="207"/>
      <c r="I45" s="206"/>
    </row>
    <row r="46" spans="1:9" x14ac:dyDescent="0.2">
      <c r="A46" s="206"/>
      <c r="B46" s="206"/>
      <c r="C46" s="206"/>
      <c r="D46" s="207"/>
      <c r="E46" s="202"/>
      <c r="F46" s="206"/>
      <c r="G46" s="336"/>
      <c r="H46" s="207"/>
      <c r="I46" s="206"/>
    </row>
    <row r="47" spans="1:9" x14ac:dyDescent="0.2">
      <c r="A47" s="206"/>
      <c r="B47" s="206"/>
      <c r="C47" s="206"/>
      <c r="D47" s="207"/>
      <c r="E47" s="202"/>
      <c r="F47" s="206"/>
      <c r="G47" s="336"/>
      <c r="H47" s="207"/>
      <c r="I47" s="206"/>
    </row>
    <row r="48" spans="1:9" x14ac:dyDescent="0.2">
      <c r="A48" s="206"/>
      <c r="B48" s="206"/>
      <c r="C48" s="206"/>
      <c r="D48" s="207"/>
      <c r="E48" s="202"/>
      <c r="F48" s="206"/>
      <c r="G48" s="336"/>
      <c r="H48" s="207"/>
      <c r="I48" s="206"/>
    </row>
    <row r="49" spans="1:9" x14ac:dyDescent="0.2">
      <c r="A49" s="206"/>
      <c r="B49" s="206"/>
      <c r="C49" s="206"/>
      <c r="D49" s="207"/>
      <c r="E49" s="202"/>
      <c r="F49" s="206"/>
      <c r="G49" s="336"/>
      <c r="H49" s="207"/>
      <c r="I49" s="206"/>
    </row>
    <row r="50" spans="1:9" x14ac:dyDescent="0.2">
      <c r="A50" s="206"/>
      <c r="B50" s="206"/>
      <c r="C50" s="206"/>
      <c r="D50" s="207"/>
      <c r="E50" s="202"/>
      <c r="F50" s="206"/>
      <c r="G50" s="336"/>
      <c r="H50" s="207"/>
      <c r="I50" s="206"/>
    </row>
    <row r="51" spans="1:9" x14ac:dyDescent="0.2">
      <c r="A51" s="206"/>
      <c r="B51" s="206"/>
      <c r="C51" s="206"/>
      <c r="D51" s="207"/>
      <c r="E51" s="202"/>
      <c r="F51" s="206"/>
      <c r="G51" s="336"/>
      <c r="H51" s="207"/>
      <c r="I51" s="206"/>
    </row>
    <row r="52" spans="1:9" x14ac:dyDescent="0.2">
      <c r="A52" s="206"/>
      <c r="B52" s="206"/>
      <c r="C52" s="206"/>
      <c r="D52" s="207"/>
      <c r="E52" s="202"/>
      <c r="F52" s="206"/>
      <c r="G52" s="336"/>
      <c r="H52" s="207"/>
      <c r="I52" s="206"/>
    </row>
    <row r="53" spans="1:9" x14ac:dyDescent="0.2">
      <c r="A53" s="206"/>
      <c r="B53" s="206"/>
      <c r="C53" s="206"/>
      <c r="D53" s="207"/>
      <c r="E53" s="202"/>
      <c r="F53" s="206"/>
      <c r="G53" s="336"/>
      <c r="H53" s="207"/>
      <c r="I53" s="206"/>
    </row>
    <row r="54" spans="1:9" x14ac:dyDescent="0.2">
      <c r="A54" s="206"/>
      <c r="B54" s="206"/>
      <c r="C54" s="206"/>
      <c r="D54" s="207"/>
      <c r="E54" s="202"/>
      <c r="F54" s="206"/>
      <c r="G54" s="336"/>
      <c r="H54" s="207"/>
      <c r="I54" s="206"/>
    </row>
    <row r="55" spans="1:9" x14ac:dyDescent="0.2">
      <c r="A55" s="206"/>
      <c r="B55" s="206"/>
      <c r="C55" s="206"/>
      <c r="D55" s="207"/>
      <c r="E55" s="202"/>
      <c r="F55" s="206"/>
      <c r="G55" s="336"/>
      <c r="H55" s="207"/>
      <c r="I55" s="206"/>
    </row>
    <row r="56" spans="1:9" x14ac:dyDescent="0.2">
      <c r="A56" s="206"/>
      <c r="B56" s="206"/>
      <c r="C56" s="206"/>
      <c r="D56" s="207"/>
      <c r="E56" s="202"/>
      <c r="F56" s="206"/>
      <c r="G56" s="336"/>
      <c r="H56" s="207"/>
      <c r="I56" s="206"/>
    </row>
    <row r="57" spans="1:9" x14ac:dyDescent="0.2">
      <c r="A57" s="206"/>
      <c r="B57" s="206"/>
      <c r="C57" s="206"/>
      <c r="D57" s="207"/>
      <c r="E57" s="202"/>
      <c r="F57" s="206"/>
      <c r="G57" s="336"/>
      <c r="H57" s="207"/>
      <c r="I57" s="206"/>
    </row>
    <row r="58" spans="1:9" x14ac:dyDescent="0.2">
      <c r="A58" s="206"/>
      <c r="B58" s="206"/>
      <c r="C58" s="206"/>
      <c r="D58" s="207"/>
      <c r="E58" s="202"/>
      <c r="F58" s="206"/>
      <c r="G58" s="336"/>
      <c r="H58" s="207"/>
      <c r="I58" s="206"/>
    </row>
    <row r="59" spans="1:9" x14ac:dyDescent="0.2">
      <c r="A59" s="206"/>
      <c r="B59" s="206"/>
      <c r="C59" s="206"/>
      <c r="D59" s="207"/>
      <c r="E59" s="202"/>
      <c r="F59" s="206"/>
      <c r="G59" s="336"/>
      <c r="H59" s="207"/>
      <c r="I59" s="206"/>
    </row>
    <row r="60" spans="1:9" x14ac:dyDescent="0.2">
      <c r="A60" s="206"/>
      <c r="B60" s="206"/>
      <c r="C60" s="206"/>
      <c r="D60" s="207"/>
      <c r="E60" s="202"/>
      <c r="F60" s="206"/>
      <c r="G60" s="336"/>
      <c r="H60" s="207"/>
      <c r="I60" s="206"/>
    </row>
    <row r="61" spans="1:9" x14ac:dyDescent="0.2">
      <c r="A61" s="206"/>
      <c r="B61" s="206"/>
      <c r="C61" s="206"/>
      <c r="D61" s="207"/>
      <c r="E61" s="202"/>
      <c r="F61" s="206"/>
      <c r="G61" s="336"/>
      <c r="H61" s="207"/>
      <c r="I61" s="206"/>
    </row>
    <row r="62" spans="1:9" x14ac:dyDescent="0.2">
      <c r="A62" s="206"/>
      <c r="B62" s="206"/>
      <c r="C62" s="206"/>
      <c r="D62" s="207"/>
      <c r="E62" s="202"/>
      <c r="F62" s="206"/>
      <c r="G62" s="336"/>
      <c r="H62" s="207"/>
      <c r="I62" s="206"/>
    </row>
    <row r="63" spans="1:9" x14ac:dyDescent="0.2">
      <c r="A63" s="206"/>
      <c r="B63" s="206"/>
      <c r="C63" s="206"/>
      <c r="D63" s="207"/>
      <c r="E63" s="202"/>
      <c r="F63" s="206"/>
      <c r="G63" s="336"/>
      <c r="H63" s="207"/>
      <c r="I63" s="206"/>
    </row>
    <row r="64" spans="1:9" x14ac:dyDescent="0.2">
      <c r="A64" s="206"/>
      <c r="B64" s="206"/>
      <c r="C64" s="206"/>
      <c r="D64" s="207"/>
      <c r="E64" s="202"/>
      <c r="F64" s="206"/>
      <c r="G64" s="336"/>
      <c r="H64" s="207"/>
      <c r="I64" s="206"/>
    </row>
    <row r="65" spans="1:9" x14ac:dyDescent="0.2">
      <c r="A65" s="206"/>
      <c r="B65" s="206"/>
      <c r="C65" s="206"/>
      <c r="D65" s="207"/>
      <c r="E65" s="202"/>
      <c r="F65" s="206"/>
      <c r="G65" s="336"/>
      <c r="H65" s="207"/>
      <c r="I65" s="206"/>
    </row>
    <row r="66" spans="1:9" x14ac:dyDescent="0.2">
      <c r="A66" s="206"/>
      <c r="B66" s="206"/>
      <c r="C66" s="206"/>
      <c r="D66" s="207"/>
      <c r="E66" s="202"/>
      <c r="F66" s="206"/>
      <c r="G66" s="336"/>
      <c r="H66" s="207"/>
      <c r="I66" s="206"/>
    </row>
    <row r="67" spans="1:9" x14ac:dyDescent="0.2">
      <c r="A67" s="206"/>
      <c r="B67" s="206"/>
      <c r="C67" s="206"/>
      <c r="D67" s="207"/>
      <c r="E67" s="202"/>
      <c r="F67" s="206"/>
      <c r="G67" s="336"/>
      <c r="H67" s="207"/>
      <c r="I67" s="206"/>
    </row>
    <row r="68" spans="1:9" x14ac:dyDescent="0.2">
      <c r="A68" s="206"/>
      <c r="B68" s="206"/>
      <c r="C68" s="206"/>
      <c r="D68" s="207"/>
      <c r="E68" s="202"/>
      <c r="F68" s="206"/>
      <c r="G68" s="336"/>
      <c r="H68" s="207"/>
      <c r="I68" s="206"/>
    </row>
    <row r="69" spans="1:9" x14ac:dyDescent="0.2">
      <c r="A69" s="206"/>
      <c r="B69" s="206"/>
      <c r="C69" s="206"/>
      <c r="D69" s="207"/>
      <c r="E69" s="202"/>
      <c r="F69" s="206"/>
      <c r="G69" s="336"/>
      <c r="H69" s="207"/>
      <c r="I69" s="206"/>
    </row>
    <row r="70" spans="1:9" x14ac:dyDescent="0.2">
      <c r="A70" s="206"/>
      <c r="B70" s="206"/>
      <c r="C70" s="206"/>
      <c r="D70" s="207"/>
      <c r="E70" s="202"/>
      <c r="F70" s="206"/>
      <c r="G70" s="336"/>
      <c r="H70" s="207"/>
      <c r="I70" s="206"/>
    </row>
    <row r="71" spans="1:9" x14ac:dyDescent="0.2">
      <c r="A71" s="206"/>
      <c r="B71" s="206"/>
      <c r="C71" s="206"/>
      <c r="D71" s="207"/>
      <c r="E71" s="202"/>
      <c r="F71" s="206"/>
      <c r="G71" s="336"/>
      <c r="H71" s="207"/>
      <c r="I71" s="206"/>
    </row>
    <row r="72" spans="1:9" x14ac:dyDescent="0.2">
      <c r="A72" s="206"/>
      <c r="B72" s="206"/>
      <c r="C72" s="206"/>
      <c r="D72" s="207"/>
      <c r="E72" s="202"/>
      <c r="F72" s="206"/>
      <c r="G72" s="336"/>
      <c r="H72" s="207"/>
      <c r="I72" s="206"/>
    </row>
    <row r="73" spans="1:9" x14ac:dyDescent="0.2">
      <c r="A73" s="206"/>
      <c r="B73" s="206"/>
      <c r="C73" s="206"/>
      <c r="D73" s="207"/>
      <c r="E73" s="202"/>
      <c r="F73" s="206"/>
      <c r="G73" s="336"/>
      <c r="H73" s="207"/>
      <c r="I73" s="206"/>
    </row>
    <row r="74" spans="1:9" x14ac:dyDescent="0.2">
      <c r="A74" s="206"/>
      <c r="B74" s="206"/>
      <c r="C74" s="206"/>
      <c r="D74" s="207"/>
      <c r="E74" s="202"/>
      <c r="F74" s="206"/>
      <c r="G74" s="336"/>
      <c r="H74" s="207"/>
      <c r="I74" s="206"/>
    </row>
    <row r="75" spans="1:9" x14ac:dyDescent="0.2">
      <c r="A75" s="206"/>
      <c r="B75" s="206"/>
      <c r="C75" s="206"/>
      <c r="D75" s="207"/>
      <c r="E75" s="202"/>
      <c r="F75" s="206"/>
      <c r="G75" s="336"/>
      <c r="H75" s="207"/>
      <c r="I75" s="206"/>
    </row>
    <row r="76" spans="1:9" x14ac:dyDescent="0.2">
      <c r="A76" s="206"/>
      <c r="B76" s="206"/>
      <c r="C76" s="206"/>
      <c r="D76" s="207"/>
      <c r="E76" s="202"/>
      <c r="F76" s="206"/>
      <c r="G76" s="336"/>
      <c r="H76" s="207"/>
      <c r="I76" s="206"/>
    </row>
    <row r="77" spans="1:9" x14ac:dyDescent="0.2">
      <c r="A77" s="206"/>
      <c r="B77" s="206"/>
      <c r="C77" s="206"/>
      <c r="D77" s="207"/>
      <c r="E77" s="202"/>
      <c r="F77" s="206"/>
      <c r="G77" s="336"/>
      <c r="H77" s="207"/>
      <c r="I77" s="206"/>
    </row>
    <row r="78" spans="1:9" x14ac:dyDescent="0.2">
      <c r="A78" s="206"/>
      <c r="B78" s="206"/>
      <c r="C78" s="206"/>
      <c r="D78" s="207"/>
      <c r="E78" s="202"/>
      <c r="F78" s="206"/>
      <c r="G78" s="336"/>
      <c r="H78" s="207"/>
      <c r="I78" s="206"/>
    </row>
    <row r="79" spans="1:9" x14ac:dyDescent="0.2">
      <c r="A79" s="206"/>
      <c r="B79" s="206"/>
      <c r="C79" s="206"/>
      <c r="D79" s="207"/>
      <c r="E79" s="202"/>
      <c r="F79" s="206"/>
      <c r="G79" s="336"/>
      <c r="H79" s="207"/>
      <c r="I79" s="206"/>
    </row>
    <row r="80" spans="1:9" x14ac:dyDescent="0.2">
      <c r="A80" s="206"/>
      <c r="B80" s="206"/>
      <c r="C80" s="206"/>
      <c r="D80" s="207"/>
      <c r="E80" s="202"/>
      <c r="F80" s="206"/>
      <c r="G80" s="336"/>
      <c r="H80" s="207"/>
      <c r="I80" s="206"/>
    </row>
    <row r="81" spans="1:9" x14ac:dyDescent="0.2">
      <c r="A81" s="206"/>
      <c r="B81" s="206"/>
      <c r="C81" s="206"/>
      <c r="D81" s="207"/>
      <c r="E81" s="202"/>
      <c r="F81" s="206"/>
      <c r="G81" s="336"/>
      <c r="H81" s="207"/>
      <c r="I81" s="206"/>
    </row>
    <row r="82" spans="1:9" x14ac:dyDescent="0.2">
      <c r="A82" s="206"/>
      <c r="B82" s="206"/>
      <c r="C82" s="206"/>
      <c r="D82" s="207"/>
      <c r="E82" s="202"/>
      <c r="F82" s="206"/>
      <c r="G82" s="336"/>
      <c r="H82" s="207"/>
      <c r="I82" s="206"/>
    </row>
    <row r="83" spans="1:9" x14ac:dyDescent="0.2">
      <c r="A83" s="206"/>
      <c r="B83" s="206"/>
      <c r="C83" s="206"/>
      <c r="D83" s="207"/>
      <c r="E83" s="202"/>
      <c r="F83" s="206"/>
      <c r="G83" s="336"/>
      <c r="H83" s="207"/>
      <c r="I83" s="206"/>
    </row>
    <row r="84" spans="1:9" x14ac:dyDescent="0.2">
      <c r="A84" s="206"/>
      <c r="B84" s="206"/>
      <c r="C84" s="206"/>
      <c r="D84" s="207"/>
      <c r="E84" s="202"/>
      <c r="F84" s="206"/>
      <c r="G84" s="336"/>
      <c r="H84" s="207"/>
      <c r="I84" s="206"/>
    </row>
    <row r="85" spans="1:9" x14ac:dyDescent="0.2">
      <c r="A85" s="206"/>
      <c r="B85" s="206"/>
      <c r="C85" s="206"/>
      <c r="D85" s="207"/>
      <c r="E85" s="202"/>
      <c r="F85" s="206"/>
      <c r="G85" s="336"/>
      <c r="H85" s="207"/>
      <c r="I85" s="206"/>
    </row>
    <row r="86" spans="1:9" x14ac:dyDescent="0.2">
      <c r="A86" s="206"/>
      <c r="B86" s="206"/>
      <c r="C86" s="206"/>
      <c r="D86" s="207"/>
      <c r="E86" s="202"/>
      <c r="F86" s="206"/>
      <c r="G86" s="336"/>
      <c r="H86" s="207"/>
      <c r="I86" s="206"/>
    </row>
    <row r="87" spans="1:9" x14ac:dyDescent="0.2">
      <c r="A87" s="206"/>
      <c r="B87" s="206"/>
      <c r="C87" s="206"/>
      <c r="D87" s="207"/>
      <c r="E87" s="202"/>
      <c r="F87" s="206"/>
      <c r="G87" s="336"/>
      <c r="H87" s="207"/>
      <c r="I87" s="206"/>
    </row>
    <row r="88" spans="1:9" x14ac:dyDescent="0.2">
      <c r="A88" s="206"/>
      <c r="B88" s="206"/>
      <c r="C88" s="206"/>
      <c r="D88" s="207"/>
      <c r="E88" s="202"/>
      <c r="F88" s="206"/>
      <c r="G88" s="336"/>
      <c r="H88" s="207"/>
      <c r="I88" s="206"/>
    </row>
    <row r="89" spans="1:9" x14ac:dyDescent="0.2">
      <c r="A89" s="206"/>
      <c r="B89" s="206"/>
      <c r="C89" s="206"/>
      <c r="D89" s="207"/>
      <c r="E89" s="202"/>
      <c r="F89" s="206"/>
      <c r="G89" s="336"/>
      <c r="H89" s="207"/>
      <c r="I89" s="206"/>
    </row>
    <row r="90" spans="1:9" x14ac:dyDescent="0.2">
      <c r="A90" s="206"/>
      <c r="B90" s="206"/>
      <c r="C90" s="206"/>
      <c r="D90" s="207"/>
      <c r="E90" s="202"/>
      <c r="F90" s="206"/>
      <c r="G90" s="336"/>
      <c r="H90" s="207"/>
      <c r="I90" s="206"/>
    </row>
    <row r="91" spans="1:9" x14ac:dyDescent="0.2">
      <c r="A91" s="206"/>
      <c r="B91" s="206"/>
      <c r="C91" s="206"/>
      <c r="D91" s="207"/>
      <c r="E91" s="202"/>
      <c r="F91" s="206"/>
      <c r="G91" s="336"/>
      <c r="H91" s="207"/>
      <c r="I91" s="206"/>
    </row>
    <row r="92" spans="1:9" x14ac:dyDescent="0.2">
      <c r="A92" s="206"/>
      <c r="B92" s="206"/>
      <c r="C92" s="206"/>
      <c r="D92" s="207"/>
      <c r="E92" s="202"/>
      <c r="F92" s="206"/>
      <c r="G92" s="336"/>
      <c r="H92" s="207"/>
      <c r="I92" s="206"/>
    </row>
    <row r="93" spans="1:9" x14ac:dyDescent="0.2">
      <c r="A93" s="206"/>
      <c r="B93" s="206"/>
      <c r="C93" s="206"/>
      <c r="D93" s="207"/>
      <c r="E93" s="202"/>
      <c r="F93" s="206"/>
      <c r="G93" s="336"/>
      <c r="H93" s="207"/>
      <c r="I93" s="206"/>
    </row>
    <row r="94" spans="1:9" x14ac:dyDescent="0.2">
      <c r="A94" s="206"/>
      <c r="B94" s="206"/>
      <c r="C94" s="206"/>
      <c r="D94" s="207"/>
      <c r="E94" s="202"/>
      <c r="F94" s="206"/>
      <c r="G94" s="336"/>
      <c r="H94" s="207"/>
      <c r="I94" s="206"/>
    </row>
    <row r="95" spans="1:9" x14ac:dyDescent="0.2">
      <c r="A95" s="206"/>
      <c r="B95" s="206"/>
      <c r="C95" s="206"/>
      <c r="D95" s="207"/>
      <c r="E95" s="202"/>
      <c r="F95" s="206"/>
      <c r="G95" s="336"/>
      <c r="H95" s="207"/>
      <c r="I95" s="206"/>
    </row>
    <row r="96" spans="1:9" x14ac:dyDescent="0.2">
      <c r="A96" s="206"/>
      <c r="B96" s="206"/>
      <c r="C96" s="206"/>
      <c r="D96" s="207"/>
      <c r="E96" s="202"/>
      <c r="F96" s="206"/>
      <c r="G96" s="336"/>
      <c r="H96" s="207"/>
      <c r="I96" s="206"/>
    </row>
    <row r="97" spans="1:9" x14ac:dyDescent="0.2">
      <c r="A97" s="206"/>
      <c r="B97" s="206"/>
      <c r="C97" s="206"/>
      <c r="D97" s="207"/>
      <c r="E97" s="202"/>
      <c r="F97" s="206"/>
      <c r="G97" s="336"/>
      <c r="H97" s="207"/>
      <c r="I97" s="206"/>
    </row>
    <row r="98" spans="1:9" x14ac:dyDescent="0.2">
      <c r="A98" s="206"/>
      <c r="B98" s="206"/>
      <c r="C98" s="206"/>
      <c r="D98" s="207"/>
      <c r="E98" s="202"/>
      <c r="F98" s="206"/>
      <c r="G98" s="336"/>
      <c r="H98" s="207"/>
      <c r="I98" s="206"/>
    </row>
    <row r="99" spans="1:9" x14ac:dyDescent="0.2">
      <c r="A99" s="206"/>
      <c r="B99" s="206"/>
      <c r="C99" s="206"/>
      <c r="D99" s="207"/>
      <c r="E99" s="202"/>
      <c r="F99" s="206"/>
      <c r="G99" s="336"/>
      <c r="H99" s="207"/>
      <c r="I99" s="206"/>
    </row>
    <row r="100" spans="1:9" x14ac:dyDescent="0.2">
      <c r="A100" s="206"/>
      <c r="B100" s="206"/>
      <c r="C100" s="206"/>
      <c r="D100" s="207"/>
      <c r="E100" s="202"/>
      <c r="F100" s="206"/>
      <c r="G100" s="336"/>
      <c r="H100" s="207"/>
      <c r="I100" s="206"/>
    </row>
    <row r="101" spans="1:9" x14ac:dyDescent="0.2">
      <c r="A101" s="206"/>
      <c r="B101" s="206"/>
      <c r="C101" s="206"/>
      <c r="D101" s="207"/>
      <c r="E101" s="202"/>
      <c r="F101" s="206"/>
      <c r="G101" s="336"/>
      <c r="H101" s="207"/>
      <c r="I101" s="206"/>
    </row>
    <row r="102" spans="1:9" x14ac:dyDescent="0.2">
      <c r="A102" s="206"/>
      <c r="B102" s="206"/>
      <c r="C102" s="206"/>
      <c r="D102" s="207"/>
      <c r="E102" s="202"/>
      <c r="F102" s="206"/>
      <c r="G102" s="336"/>
      <c r="H102" s="207"/>
      <c r="I102" s="206"/>
    </row>
    <row r="103" spans="1:9" x14ac:dyDescent="0.2">
      <c r="A103" s="206"/>
      <c r="B103" s="206"/>
      <c r="C103" s="206"/>
      <c r="D103" s="207"/>
      <c r="E103" s="202"/>
      <c r="F103" s="206"/>
      <c r="G103" s="336"/>
      <c r="H103" s="207"/>
      <c r="I103" s="206"/>
    </row>
    <row r="104" spans="1:9" x14ac:dyDescent="0.2">
      <c r="A104" s="206"/>
      <c r="B104" s="206"/>
      <c r="C104" s="206"/>
      <c r="D104" s="207"/>
      <c r="E104" s="202"/>
      <c r="F104" s="206"/>
      <c r="G104" s="336"/>
      <c r="H104" s="207"/>
      <c r="I104" s="206"/>
    </row>
    <row r="105" spans="1:9" x14ac:dyDescent="0.2">
      <c r="A105" s="206"/>
      <c r="B105" s="206"/>
      <c r="C105" s="206"/>
      <c r="D105" s="207"/>
      <c r="E105" s="202"/>
      <c r="F105" s="206"/>
      <c r="G105" s="336"/>
      <c r="H105" s="207"/>
      <c r="I105" s="206"/>
    </row>
    <row r="106" spans="1:9" x14ac:dyDescent="0.2">
      <c r="A106" s="206"/>
      <c r="B106" s="206"/>
      <c r="C106" s="206"/>
      <c r="D106" s="207"/>
      <c r="E106" s="202"/>
      <c r="F106" s="206"/>
      <c r="G106" s="336"/>
      <c r="H106" s="207"/>
      <c r="I106" s="206"/>
    </row>
    <row r="107" spans="1:9" x14ac:dyDescent="0.2">
      <c r="A107" s="206"/>
      <c r="B107" s="206"/>
      <c r="C107" s="206"/>
      <c r="D107" s="207"/>
      <c r="E107" s="202"/>
      <c r="F107" s="206"/>
      <c r="G107" s="336"/>
      <c r="H107" s="207"/>
      <c r="I107" s="206"/>
    </row>
    <row r="108" spans="1:9" x14ac:dyDescent="0.2">
      <c r="A108" s="206"/>
      <c r="B108" s="206"/>
      <c r="C108" s="206"/>
      <c r="D108" s="207"/>
      <c r="E108" s="202"/>
      <c r="F108" s="206"/>
      <c r="G108" s="336"/>
      <c r="H108" s="207"/>
      <c r="I108" s="206"/>
    </row>
    <row r="109" spans="1:9" x14ac:dyDescent="0.2">
      <c r="A109" s="206"/>
      <c r="B109" s="206"/>
      <c r="C109" s="206"/>
      <c r="D109" s="207"/>
      <c r="E109" s="202"/>
      <c r="F109" s="206"/>
      <c r="G109" s="336"/>
      <c r="H109" s="207"/>
      <c r="I109" s="206"/>
    </row>
    <row r="110" spans="1:9" x14ac:dyDescent="0.2">
      <c r="A110" s="206"/>
      <c r="B110" s="206"/>
      <c r="C110" s="206"/>
      <c r="D110" s="207"/>
      <c r="E110" s="202"/>
      <c r="F110" s="206"/>
      <c r="G110" s="336"/>
      <c r="H110" s="207"/>
      <c r="I110" s="206"/>
    </row>
    <row r="111" spans="1:9" x14ac:dyDescent="0.2">
      <c r="A111" s="206"/>
      <c r="B111" s="206"/>
      <c r="C111" s="206"/>
      <c r="D111" s="207"/>
      <c r="E111" s="202"/>
      <c r="F111" s="206"/>
      <c r="G111" s="336"/>
      <c r="H111" s="207"/>
      <c r="I111" s="206"/>
    </row>
    <row r="112" spans="1:9" x14ac:dyDescent="0.2">
      <c r="A112" s="206"/>
      <c r="B112" s="206"/>
      <c r="C112" s="206"/>
      <c r="D112" s="207"/>
      <c r="E112" s="202"/>
      <c r="F112" s="206"/>
      <c r="G112" s="336"/>
      <c r="H112" s="207"/>
      <c r="I112" s="206"/>
    </row>
    <row r="113" spans="1:9" x14ac:dyDescent="0.2">
      <c r="A113" s="206"/>
      <c r="B113" s="206"/>
      <c r="C113" s="206"/>
      <c r="D113" s="207"/>
      <c r="E113" s="202"/>
      <c r="F113" s="206"/>
      <c r="G113" s="336"/>
      <c r="H113" s="207"/>
      <c r="I113" s="206"/>
    </row>
    <row r="114" spans="1:9" x14ac:dyDescent="0.2">
      <c r="A114" s="206"/>
      <c r="B114" s="206"/>
      <c r="C114" s="206"/>
      <c r="D114" s="207"/>
      <c r="E114" s="202"/>
      <c r="F114" s="206"/>
      <c r="G114" s="336"/>
      <c r="H114" s="207"/>
      <c r="I114" s="206"/>
    </row>
    <row r="115" spans="1:9" x14ac:dyDescent="0.2">
      <c r="A115" s="206"/>
      <c r="B115" s="206"/>
      <c r="C115" s="206"/>
      <c r="D115" s="207"/>
      <c r="E115" s="202"/>
      <c r="F115" s="206"/>
      <c r="G115" s="336"/>
      <c r="H115" s="207"/>
      <c r="I115" s="206"/>
    </row>
    <row r="116" spans="1:9" x14ac:dyDescent="0.2">
      <c r="A116" s="206"/>
      <c r="B116" s="206"/>
      <c r="C116" s="206"/>
      <c r="D116" s="207"/>
      <c r="E116" s="202"/>
      <c r="F116" s="206"/>
      <c r="G116" s="336"/>
      <c r="H116" s="207"/>
      <c r="I116" s="206"/>
    </row>
    <row r="117" spans="1:9" x14ac:dyDescent="0.2">
      <c r="A117" s="206"/>
      <c r="B117" s="206"/>
      <c r="C117" s="206"/>
      <c r="D117" s="207"/>
      <c r="E117" s="202"/>
      <c r="F117" s="206"/>
      <c r="G117" s="336"/>
      <c r="H117" s="207"/>
      <c r="I117" s="206"/>
    </row>
    <row r="118" spans="1:9" x14ac:dyDescent="0.2">
      <c r="A118" s="206"/>
      <c r="B118" s="206"/>
      <c r="C118" s="206"/>
      <c r="D118" s="207"/>
      <c r="E118" s="202"/>
      <c r="F118" s="206"/>
      <c r="G118" s="336"/>
      <c r="H118" s="207"/>
      <c r="I118" s="206"/>
    </row>
    <row r="119" spans="1:9" x14ac:dyDescent="0.2">
      <c r="A119" s="206"/>
      <c r="B119" s="206"/>
      <c r="C119" s="206"/>
      <c r="D119" s="207"/>
      <c r="E119" s="202"/>
      <c r="F119" s="206"/>
      <c r="G119" s="336"/>
      <c r="H119" s="207"/>
      <c r="I119" s="206"/>
    </row>
    <row r="120" spans="1:9" x14ac:dyDescent="0.2">
      <c r="A120" s="206"/>
      <c r="B120" s="206"/>
      <c r="C120" s="206"/>
      <c r="D120" s="207"/>
      <c r="E120" s="202"/>
      <c r="F120" s="206"/>
      <c r="G120" s="336"/>
      <c r="H120" s="207"/>
      <c r="I120" s="206"/>
    </row>
    <row r="121" spans="1:9" x14ac:dyDescent="0.2">
      <c r="A121" s="206"/>
      <c r="B121" s="206"/>
      <c r="C121" s="206"/>
      <c r="D121" s="207"/>
      <c r="E121" s="202"/>
      <c r="F121" s="206"/>
      <c r="G121" s="336"/>
      <c r="H121" s="207"/>
      <c r="I121" s="206"/>
    </row>
    <row r="122" spans="1:9" x14ac:dyDescent="0.2">
      <c r="A122" s="206"/>
      <c r="B122" s="206"/>
      <c r="C122" s="206"/>
      <c r="D122" s="207"/>
      <c r="E122" s="202"/>
      <c r="F122" s="206"/>
      <c r="G122" s="336"/>
      <c r="H122" s="207"/>
      <c r="I122" s="206"/>
    </row>
    <row r="123" spans="1:9" x14ac:dyDescent="0.2">
      <c r="A123" s="206"/>
      <c r="B123" s="206"/>
      <c r="C123" s="206"/>
      <c r="D123" s="207"/>
      <c r="E123" s="202"/>
      <c r="F123" s="206"/>
      <c r="G123" s="336"/>
      <c r="H123" s="207"/>
      <c r="I123" s="206"/>
    </row>
    <row r="124" spans="1:9" x14ac:dyDescent="0.2">
      <c r="A124" s="206"/>
      <c r="B124" s="206"/>
      <c r="C124" s="206"/>
      <c r="D124" s="207"/>
      <c r="E124" s="202"/>
      <c r="F124" s="206"/>
      <c r="G124" s="336"/>
      <c r="H124" s="207"/>
      <c r="I124" s="206"/>
    </row>
    <row r="125" spans="1:9" x14ac:dyDescent="0.2">
      <c r="A125" s="206"/>
      <c r="B125" s="206"/>
      <c r="C125" s="206"/>
      <c r="D125" s="207"/>
      <c r="E125" s="202"/>
      <c r="F125" s="206"/>
      <c r="G125" s="336"/>
      <c r="H125" s="207"/>
      <c r="I125" s="206"/>
    </row>
    <row r="126" spans="1:9" x14ac:dyDescent="0.2">
      <c r="A126" s="206"/>
      <c r="B126" s="206"/>
      <c r="C126" s="206"/>
      <c r="D126" s="207"/>
      <c r="E126" s="202"/>
      <c r="F126" s="206"/>
      <c r="G126" s="336"/>
      <c r="H126" s="207"/>
      <c r="I126" s="206"/>
    </row>
    <row r="127" spans="1:9" x14ac:dyDescent="0.2">
      <c r="A127" s="206"/>
      <c r="B127" s="206"/>
      <c r="C127" s="206"/>
      <c r="D127" s="207"/>
      <c r="E127" s="202"/>
      <c r="F127" s="206"/>
      <c r="G127" s="336"/>
      <c r="H127" s="207"/>
      <c r="I127" s="206"/>
    </row>
    <row r="128" spans="1:9" x14ac:dyDescent="0.2">
      <c r="A128" s="206"/>
      <c r="B128" s="206"/>
      <c r="C128" s="206"/>
      <c r="D128" s="207"/>
      <c r="E128" s="202"/>
      <c r="F128" s="206"/>
      <c r="G128" s="336"/>
      <c r="H128" s="207"/>
      <c r="I128" s="206"/>
    </row>
    <row r="129" spans="1:9" x14ac:dyDescent="0.2">
      <c r="A129" s="206"/>
      <c r="B129" s="206"/>
      <c r="C129" s="206"/>
      <c r="D129" s="207"/>
      <c r="E129" s="202"/>
      <c r="F129" s="206"/>
      <c r="G129" s="336"/>
      <c r="H129" s="207"/>
      <c r="I129" s="206"/>
    </row>
    <row r="130" spans="1:9" x14ac:dyDescent="0.2">
      <c r="A130" s="206"/>
      <c r="B130" s="206"/>
      <c r="C130" s="206"/>
      <c r="D130" s="207"/>
      <c r="E130" s="202"/>
      <c r="F130" s="206"/>
      <c r="G130" s="336"/>
      <c r="H130" s="207"/>
      <c r="I130" s="206"/>
    </row>
    <row r="131" spans="1:9" x14ac:dyDescent="0.2">
      <c r="A131" s="206"/>
      <c r="B131" s="206"/>
      <c r="C131" s="206"/>
      <c r="D131" s="207"/>
      <c r="E131" s="202"/>
      <c r="F131" s="206"/>
      <c r="G131" s="336"/>
      <c r="H131" s="207"/>
      <c r="I131" s="206"/>
    </row>
    <row r="132" spans="1:9" x14ac:dyDescent="0.2">
      <c r="A132" s="206"/>
      <c r="B132" s="206"/>
      <c r="C132" s="206"/>
      <c r="D132" s="207"/>
      <c r="E132" s="202"/>
      <c r="F132" s="206"/>
      <c r="G132" s="336"/>
      <c r="H132" s="207"/>
      <c r="I132" s="206"/>
    </row>
    <row r="133" spans="1:9" x14ac:dyDescent="0.2">
      <c r="A133" s="206"/>
      <c r="B133" s="206"/>
      <c r="C133" s="206"/>
      <c r="D133" s="207"/>
      <c r="E133" s="202"/>
      <c r="F133" s="206"/>
      <c r="G133" s="336"/>
      <c r="H133" s="207"/>
      <c r="I133" s="206"/>
    </row>
    <row r="134" spans="1:9" x14ac:dyDescent="0.2">
      <c r="A134" s="206"/>
      <c r="B134" s="206"/>
      <c r="C134" s="206"/>
      <c r="D134" s="207"/>
      <c r="E134" s="202"/>
      <c r="F134" s="206"/>
      <c r="G134" s="336"/>
      <c r="H134" s="207"/>
      <c r="I134" s="206"/>
    </row>
    <row r="135" spans="1:9" x14ac:dyDescent="0.2">
      <c r="A135" s="206"/>
      <c r="B135" s="206"/>
      <c r="C135" s="206"/>
      <c r="D135" s="207"/>
      <c r="E135" s="202"/>
      <c r="F135" s="206"/>
      <c r="G135" s="336"/>
      <c r="H135" s="207"/>
      <c r="I135" s="206"/>
    </row>
    <row r="136" spans="1:9" x14ac:dyDescent="0.2">
      <c r="A136" s="206"/>
      <c r="B136" s="206"/>
      <c r="C136" s="206"/>
      <c r="D136" s="207"/>
      <c r="E136" s="202"/>
      <c r="F136" s="206"/>
      <c r="G136" s="336"/>
      <c r="H136" s="207"/>
      <c r="I136" s="206"/>
    </row>
    <row r="137" spans="1:9" x14ac:dyDescent="0.2">
      <c r="A137" s="204"/>
      <c r="B137" s="204"/>
      <c r="C137" s="204"/>
      <c r="D137" s="205"/>
      <c r="E137" s="202"/>
      <c r="F137" s="204"/>
      <c r="G137" s="336"/>
      <c r="H137" s="205"/>
      <c r="I137" s="204"/>
    </row>
    <row r="138" spans="1:9" x14ac:dyDescent="0.2">
      <c r="A138" s="182"/>
      <c r="B138" s="182"/>
      <c r="C138" s="182"/>
      <c r="D138" s="182"/>
      <c r="E138" s="146"/>
      <c r="F138" s="183"/>
      <c r="G138" s="335"/>
      <c r="H138" s="184"/>
      <c r="I138" s="182"/>
    </row>
    <row r="139" spans="1:9" x14ac:dyDescent="0.2">
      <c r="A139" s="182"/>
      <c r="B139" s="182"/>
      <c r="C139" s="182"/>
      <c r="D139" s="182"/>
      <c r="E139" s="202"/>
      <c r="F139" s="183"/>
      <c r="G139" s="335"/>
      <c r="H139" s="184"/>
      <c r="I139" s="182"/>
    </row>
    <row r="140" spans="1:9" x14ac:dyDescent="0.2">
      <c r="A140" s="182"/>
      <c r="B140" s="182"/>
      <c r="C140" s="182"/>
      <c r="D140" s="182"/>
      <c r="E140" s="202"/>
      <c r="F140" s="183"/>
      <c r="G140" s="335"/>
      <c r="H140" s="184"/>
      <c r="I140" s="182"/>
    </row>
    <row r="141" spans="1:9" x14ac:dyDescent="0.2">
      <c r="A141" s="182"/>
      <c r="B141" s="182"/>
      <c r="C141" s="182"/>
      <c r="D141" s="182"/>
      <c r="E141" s="202"/>
      <c r="F141" s="183"/>
      <c r="G141" s="335"/>
      <c r="H141" s="184"/>
      <c r="I141" s="182"/>
    </row>
    <row r="142" spans="1:9" x14ac:dyDescent="0.2">
      <c r="A142" s="182"/>
      <c r="B142" s="182"/>
      <c r="C142" s="182"/>
      <c r="D142" s="182"/>
      <c r="E142" s="202"/>
      <c r="F142" s="183"/>
      <c r="G142" s="335"/>
      <c r="H142" s="184"/>
      <c r="I142" s="182"/>
    </row>
    <row r="143" spans="1:9" x14ac:dyDescent="0.2">
      <c r="A143" s="182"/>
      <c r="B143" s="182"/>
      <c r="C143" s="182"/>
      <c r="D143" s="182"/>
      <c r="E143" s="202"/>
      <c r="F143" s="183"/>
      <c r="G143" s="335"/>
      <c r="H143" s="184"/>
      <c r="I143" s="182"/>
    </row>
    <row r="144" spans="1:9" x14ac:dyDescent="0.2">
      <c r="A144" s="182"/>
      <c r="B144" s="182"/>
      <c r="C144" s="182"/>
      <c r="D144" s="182"/>
      <c r="E144" s="202"/>
      <c r="F144" s="183"/>
      <c r="G144" s="335"/>
      <c r="H144" s="184"/>
      <c r="I144" s="182"/>
    </row>
    <row r="145" spans="1:9" x14ac:dyDescent="0.2">
      <c r="A145" s="182"/>
      <c r="B145" s="182"/>
      <c r="C145" s="182"/>
      <c r="D145" s="182"/>
      <c r="E145" s="202"/>
      <c r="F145" s="183"/>
      <c r="G145" s="335"/>
      <c r="H145" s="184"/>
      <c r="I145" s="182"/>
    </row>
    <row r="146" spans="1:9" x14ac:dyDescent="0.2">
      <c r="A146" s="182"/>
      <c r="B146" s="182"/>
      <c r="C146" s="182"/>
      <c r="D146" s="182"/>
      <c r="E146" s="202"/>
      <c r="F146" s="183"/>
      <c r="G146" s="335"/>
      <c r="H146" s="184"/>
      <c r="I146" s="182"/>
    </row>
    <row r="147" spans="1:9" x14ac:dyDescent="0.2">
      <c r="A147" s="182"/>
      <c r="B147" s="182"/>
      <c r="C147" s="182"/>
      <c r="D147" s="182"/>
      <c r="E147" s="202"/>
      <c r="F147" s="183"/>
      <c r="G147" s="335"/>
      <c r="H147" s="184"/>
      <c r="I147" s="182"/>
    </row>
    <row r="148" spans="1:9" x14ac:dyDescent="0.2">
      <c r="A148" s="182"/>
      <c r="B148" s="182"/>
      <c r="C148" s="182"/>
      <c r="D148" s="182"/>
      <c r="E148" s="202"/>
      <c r="F148" s="183"/>
      <c r="G148" s="335"/>
      <c r="H148" s="184"/>
      <c r="I148" s="182"/>
    </row>
    <row r="149" spans="1:9" x14ac:dyDescent="0.2">
      <c r="A149" s="182"/>
      <c r="B149" s="182"/>
      <c r="C149" s="182"/>
      <c r="D149" s="182"/>
      <c r="E149" s="202"/>
      <c r="F149" s="183"/>
      <c r="G149" s="335"/>
      <c r="H149" s="184"/>
      <c r="I149" s="182"/>
    </row>
    <row r="150" spans="1:9" x14ac:dyDescent="0.2">
      <c r="A150" s="182"/>
      <c r="B150" s="182"/>
      <c r="C150" s="182"/>
      <c r="D150" s="182"/>
      <c r="E150" s="202"/>
      <c r="F150" s="183"/>
      <c r="G150" s="335"/>
      <c r="H150" s="184"/>
      <c r="I150" s="182"/>
    </row>
    <row r="151" spans="1:9" x14ac:dyDescent="0.2">
      <c r="A151" s="182"/>
      <c r="B151" s="182"/>
      <c r="C151" s="182"/>
      <c r="D151" s="182"/>
      <c r="E151" s="202"/>
      <c r="F151" s="183"/>
      <c r="G151" s="335"/>
      <c r="H151" s="184"/>
      <c r="I151" s="182"/>
    </row>
    <row r="152" spans="1:9" x14ac:dyDescent="0.2">
      <c r="A152" s="182"/>
      <c r="B152" s="182"/>
      <c r="C152" s="182"/>
      <c r="D152" s="182"/>
      <c r="E152" s="202"/>
      <c r="F152" s="183"/>
      <c r="G152" s="335"/>
      <c r="H152" s="184"/>
      <c r="I152" s="182"/>
    </row>
    <row r="153" spans="1:9" x14ac:dyDescent="0.2">
      <c r="A153" s="182"/>
      <c r="B153" s="182"/>
      <c r="C153" s="182"/>
      <c r="D153" s="182"/>
      <c r="E153" s="202"/>
      <c r="F153" s="183"/>
      <c r="G153" s="335"/>
      <c r="H153" s="184"/>
      <c r="I153" s="182"/>
    </row>
    <row r="154" spans="1:9" x14ac:dyDescent="0.2">
      <c r="A154" s="182"/>
      <c r="B154" s="182"/>
      <c r="C154" s="182"/>
      <c r="D154" s="182"/>
      <c r="E154" s="202"/>
      <c r="F154" s="183"/>
      <c r="G154" s="335"/>
      <c r="H154" s="184"/>
      <c r="I154" s="182"/>
    </row>
    <row r="155" spans="1:9" x14ac:dyDescent="0.2">
      <c r="A155" s="182"/>
      <c r="B155" s="182"/>
      <c r="C155" s="182"/>
      <c r="D155" s="182"/>
      <c r="E155" s="202"/>
      <c r="F155" s="183"/>
      <c r="G155" s="335"/>
      <c r="H155" s="184"/>
      <c r="I155" s="182"/>
    </row>
    <row r="156" spans="1:9" x14ac:dyDescent="0.2">
      <c r="A156" s="182"/>
      <c r="B156" s="182"/>
      <c r="C156" s="182"/>
      <c r="D156" s="182"/>
      <c r="E156" s="202"/>
      <c r="F156" s="183"/>
      <c r="G156" s="335"/>
      <c r="H156" s="184"/>
      <c r="I156" s="182"/>
    </row>
    <row r="157" spans="1:9" x14ac:dyDescent="0.2">
      <c r="A157" s="182"/>
      <c r="B157" s="182"/>
      <c r="C157" s="182"/>
      <c r="D157" s="182"/>
      <c r="E157" s="202"/>
      <c r="F157" s="183"/>
      <c r="G157" s="335"/>
      <c r="H157" s="184"/>
      <c r="I157" s="182"/>
    </row>
    <row r="158" spans="1:9" x14ac:dyDescent="0.2">
      <c r="A158" s="182"/>
      <c r="B158" s="182"/>
      <c r="C158" s="182"/>
      <c r="D158" s="182"/>
      <c r="E158" s="202"/>
      <c r="F158" s="183"/>
      <c r="G158" s="335"/>
      <c r="H158" s="184"/>
      <c r="I158" s="182"/>
    </row>
    <row r="159" spans="1:9" x14ac:dyDescent="0.2">
      <c r="A159" s="182"/>
      <c r="B159" s="182"/>
      <c r="C159" s="182"/>
      <c r="D159" s="182"/>
      <c r="E159" s="202"/>
      <c r="F159" s="183"/>
      <c r="G159" s="335"/>
      <c r="H159" s="184"/>
      <c r="I159" s="182"/>
    </row>
    <row r="160" spans="1:9" x14ac:dyDescent="0.2">
      <c r="A160" s="182"/>
      <c r="B160" s="182"/>
      <c r="C160" s="182"/>
      <c r="D160" s="182"/>
      <c r="E160" s="202"/>
      <c r="F160" s="183"/>
      <c r="G160" s="335"/>
      <c r="H160" s="184"/>
      <c r="I160" s="182"/>
    </row>
    <row r="161" spans="1:9" x14ac:dyDescent="0.2">
      <c r="A161" s="182"/>
      <c r="B161" s="182"/>
      <c r="C161" s="182"/>
      <c r="D161" s="182"/>
      <c r="E161" s="202"/>
      <c r="F161" s="183"/>
      <c r="G161" s="335"/>
      <c r="H161" s="184"/>
      <c r="I161" s="182"/>
    </row>
    <row r="162" spans="1:9" x14ac:dyDescent="0.2">
      <c r="A162" s="182"/>
      <c r="B162" s="182"/>
      <c r="C162" s="182"/>
      <c r="D162" s="182"/>
      <c r="E162" s="202"/>
      <c r="F162" s="183"/>
      <c r="G162" s="335"/>
      <c r="H162" s="184"/>
      <c r="I162" s="182"/>
    </row>
    <row r="163" spans="1:9" x14ac:dyDescent="0.2">
      <c r="A163" s="182"/>
      <c r="B163" s="182"/>
      <c r="C163" s="182"/>
      <c r="D163" s="182"/>
      <c r="E163" s="202"/>
      <c r="F163" s="183"/>
      <c r="G163" s="335"/>
      <c r="H163" s="184"/>
      <c r="I163" s="182"/>
    </row>
    <row r="164" spans="1:9" x14ac:dyDescent="0.2">
      <c r="A164" s="182"/>
      <c r="B164" s="182"/>
      <c r="C164" s="182"/>
      <c r="D164" s="182"/>
      <c r="E164" s="202"/>
      <c r="F164" s="183"/>
      <c r="G164" s="335"/>
      <c r="H164" s="184"/>
      <c r="I164" s="182"/>
    </row>
    <row r="165" spans="1:9" x14ac:dyDescent="0.2">
      <c r="A165" s="182"/>
      <c r="B165" s="182"/>
      <c r="C165" s="182"/>
      <c r="D165" s="182"/>
      <c r="E165" s="202"/>
      <c r="F165" s="183"/>
      <c r="G165" s="335"/>
      <c r="H165" s="184"/>
      <c r="I165" s="182"/>
    </row>
    <row r="166" spans="1:9" x14ac:dyDescent="0.2">
      <c r="A166" s="182"/>
      <c r="B166" s="182"/>
      <c r="C166" s="182"/>
      <c r="D166" s="182"/>
      <c r="E166" s="202"/>
      <c r="F166" s="183"/>
      <c r="G166" s="335"/>
      <c r="H166" s="184"/>
      <c r="I166" s="182"/>
    </row>
    <row r="167" spans="1:9" x14ac:dyDescent="0.2">
      <c r="A167" s="182"/>
      <c r="B167" s="182"/>
      <c r="C167" s="182"/>
      <c r="D167" s="182"/>
      <c r="E167" s="202"/>
      <c r="F167" s="183"/>
      <c r="G167" s="335"/>
      <c r="H167" s="184"/>
      <c r="I167" s="182"/>
    </row>
    <row r="168" spans="1:9" x14ac:dyDescent="0.2">
      <c r="A168" s="182"/>
      <c r="B168" s="182"/>
      <c r="C168" s="182"/>
      <c r="D168" s="182"/>
      <c r="E168" s="202"/>
      <c r="F168" s="183"/>
      <c r="G168" s="335"/>
      <c r="H168" s="184"/>
      <c r="I168" s="182"/>
    </row>
    <row r="169" spans="1:9" x14ac:dyDescent="0.2">
      <c r="A169" s="182"/>
      <c r="B169" s="182"/>
      <c r="C169" s="182"/>
      <c r="D169" s="182"/>
      <c r="E169" s="202"/>
      <c r="F169" s="183"/>
      <c r="G169" s="335"/>
      <c r="H169" s="184"/>
      <c r="I169" s="182"/>
    </row>
    <row r="170" spans="1:9" x14ac:dyDescent="0.2">
      <c r="A170" s="182"/>
      <c r="B170" s="182"/>
      <c r="C170" s="182"/>
      <c r="D170" s="182"/>
      <c r="E170" s="202"/>
      <c r="F170" s="183"/>
      <c r="G170" s="335"/>
      <c r="H170" s="184"/>
      <c r="I170" s="182"/>
    </row>
    <row r="171" spans="1:9" x14ac:dyDescent="0.2">
      <c r="A171" s="182"/>
      <c r="B171" s="182"/>
      <c r="C171" s="182"/>
      <c r="D171" s="182"/>
      <c r="E171" s="202"/>
      <c r="F171" s="183"/>
      <c r="G171" s="335"/>
      <c r="H171" s="184"/>
      <c r="I171" s="182"/>
    </row>
    <row r="172" spans="1:9" x14ac:dyDescent="0.2">
      <c r="A172" s="182"/>
      <c r="B172" s="182"/>
      <c r="C172" s="182"/>
      <c r="D172" s="182"/>
      <c r="E172" s="202"/>
      <c r="F172" s="183"/>
      <c r="G172" s="335"/>
      <c r="H172" s="184"/>
      <c r="I172" s="182"/>
    </row>
    <row r="173" spans="1:9" x14ac:dyDescent="0.2">
      <c r="A173" s="182"/>
      <c r="B173" s="182"/>
      <c r="C173" s="182"/>
      <c r="D173" s="182"/>
      <c r="E173" s="202"/>
      <c r="F173" s="183"/>
      <c r="G173" s="335"/>
      <c r="H173" s="184"/>
      <c r="I173" s="182"/>
    </row>
    <row r="174" spans="1:9" x14ac:dyDescent="0.2">
      <c r="A174" s="182"/>
      <c r="B174" s="182"/>
      <c r="C174" s="182"/>
      <c r="D174" s="182"/>
      <c r="E174" s="202"/>
      <c r="F174" s="183"/>
      <c r="G174" s="335"/>
      <c r="H174" s="184"/>
      <c r="I174" s="182"/>
    </row>
    <row r="175" spans="1:9" x14ac:dyDescent="0.2">
      <c r="A175" s="182"/>
      <c r="B175" s="182"/>
      <c r="C175" s="182"/>
      <c r="D175" s="182"/>
      <c r="E175" s="202"/>
      <c r="F175" s="183"/>
      <c r="G175" s="335"/>
      <c r="H175" s="184"/>
      <c r="I175" s="182"/>
    </row>
    <row r="176" spans="1:9" x14ac:dyDescent="0.2">
      <c r="A176" s="182"/>
      <c r="B176" s="182"/>
      <c r="C176" s="182"/>
      <c r="D176" s="182"/>
      <c r="E176" s="202"/>
      <c r="F176" s="183"/>
      <c r="G176" s="335"/>
      <c r="H176" s="184"/>
      <c r="I176" s="182"/>
    </row>
    <row r="177" spans="1:9" x14ac:dyDescent="0.2">
      <c r="A177" s="182"/>
      <c r="B177" s="182"/>
      <c r="C177" s="182"/>
      <c r="D177" s="182"/>
      <c r="E177" s="202"/>
      <c r="F177" s="183"/>
      <c r="G177" s="335"/>
      <c r="H177" s="184"/>
      <c r="I177" s="182"/>
    </row>
    <row r="178" spans="1:9" x14ac:dyDescent="0.2">
      <c r="A178" s="182"/>
      <c r="B178" s="182"/>
      <c r="C178" s="182"/>
      <c r="D178" s="182"/>
      <c r="E178" s="202"/>
      <c r="F178" s="183"/>
      <c r="G178" s="335"/>
      <c r="H178" s="184"/>
      <c r="I178" s="182"/>
    </row>
    <row r="179" spans="1:9" x14ac:dyDescent="0.2">
      <c r="A179" s="182"/>
      <c r="B179" s="182"/>
      <c r="C179" s="182"/>
      <c r="D179" s="182"/>
      <c r="E179" s="202"/>
      <c r="F179" s="183"/>
      <c r="G179" s="335"/>
      <c r="H179" s="184"/>
      <c r="I179" s="182"/>
    </row>
    <row r="180" spans="1:9" x14ac:dyDescent="0.2">
      <c r="A180" s="182"/>
      <c r="B180" s="182"/>
      <c r="C180" s="182"/>
      <c r="D180" s="182"/>
      <c r="E180" s="202"/>
      <c r="F180" s="183"/>
      <c r="G180" s="335"/>
      <c r="H180" s="184"/>
      <c r="I180" s="182"/>
    </row>
    <row r="181" spans="1:9" x14ac:dyDescent="0.2">
      <c r="A181" s="182"/>
      <c r="B181" s="182"/>
      <c r="C181" s="182"/>
      <c r="D181" s="182"/>
      <c r="E181" s="202"/>
      <c r="F181" s="183"/>
      <c r="G181" s="335"/>
      <c r="H181" s="184"/>
      <c r="I181" s="182"/>
    </row>
    <row r="182" spans="1:9" x14ac:dyDescent="0.2">
      <c r="A182" s="182"/>
      <c r="B182" s="182"/>
      <c r="C182" s="182"/>
      <c r="D182" s="182"/>
      <c r="E182" s="202"/>
      <c r="F182" s="183"/>
      <c r="G182" s="335"/>
      <c r="H182" s="184"/>
      <c r="I182" s="182"/>
    </row>
    <row r="183" spans="1:9" x14ac:dyDescent="0.2">
      <c r="A183" s="182"/>
      <c r="B183" s="182"/>
      <c r="C183" s="182"/>
      <c r="D183" s="182"/>
      <c r="E183" s="202"/>
      <c r="F183" s="183"/>
      <c r="G183" s="335"/>
      <c r="H183" s="184"/>
      <c r="I183" s="182"/>
    </row>
    <row r="184" spans="1:9" x14ac:dyDescent="0.2">
      <c r="A184" s="182"/>
      <c r="B184" s="182"/>
      <c r="C184" s="182"/>
      <c r="D184" s="182"/>
      <c r="E184" s="202"/>
      <c r="F184" s="183"/>
      <c r="G184" s="335"/>
      <c r="H184" s="184"/>
      <c r="I184" s="182"/>
    </row>
    <row r="185" spans="1:9" x14ac:dyDescent="0.2">
      <c r="A185" s="182"/>
      <c r="B185" s="182"/>
      <c r="C185" s="182"/>
      <c r="D185" s="182"/>
      <c r="E185" s="202"/>
      <c r="F185" s="183"/>
      <c r="G185" s="335"/>
      <c r="H185" s="184"/>
      <c r="I185" s="182"/>
    </row>
    <row r="186" spans="1:9" x14ac:dyDescent="0.2">
      <c r="A186" s="182"/>
      <c r="B186" s="182"/>
      <c r="C186" s="182"/>
      <c r="D186" s="182"/>
      <c r="E186" s="202"/>
      <c r="F186" s="183"/>
      <c r="G186" s="335"/>
      <c r="H186" s="184"/>
      <c r="I186" s="182"/>
    </row>
    <row r="187" spans="1:9" x14ac:dyDescent="0.2">
      <c r="A187" s="182"/>
      <c r="B187" s="182"/>
      <c r="C187" s="182"/>
      <c r="D187" s="182"/>
      <c r="E187" s="202"/>
      <c r="F187" s="183"/>
      <c r="G187" s="335"/>
      <c r="H187" s="184"/>
      <c r="I187" s="182"/>
    </row>
    <row r="188" spans="1:9" x14ac:dyDescent="0.2">
      <c r="A188" s="182"/>
      <c r="B188" s="182"/>
      <c r="C188" s="182"/>
      <c r="D188" s="182"/>
      <c r="E188" s="202"/>
      <c r="F188" s="183"/>
      <c r="G188" s="335"/>
      <c r="H188" s="184"/>
      <c r="I188" s="182"/>
    </row>
    <row r="189" spans="1:9" x14ac:dyDescent="0.2">
      <c r="A189" s="182"/>
      <c r="B189" s="182"/>
      <c r="C189" s="182"/>
      <c r="D189" s="182"/>
      <c r="E189" s="202"/>
      <c r="F189" s="183"/>
      <c r="G189" s="335"/>
      <c r="H189" s="184"/>
      <c r="I189" s="182"/>
    </row>
    <row r="190" spans="1:9" x14ac:dyDescent="0.2">
      <c r="A190" s="182"/>
      <c r="B190" s="182"/>
      <c r="C190" s="182"/>
      <c r="D190" s="182"/>
      <c r="E190" s="202"/>
      <c r="F190" s="183"/>
      <c r="G190" s="335"/>
      <c r="H190" s="184"/>
      <c r="I190" s="182"/>
    </row>
    <row r="191" spans="1:9" x14ac:dyDescent="0.2">
      <c r="A191" s="182"/>
      <c r="B191" s="182"/>
      <c r="C191" s="182"/>
      <c r="D191" s="182"/>
      <c r="E191" s="202"/>
      <c r="F191" s="183"/>
      <c r="G191" s="335"/>
      <c r="H191" s="184"/>
      <c r="I191" s="182"/>
    </row>
    <row r="192" spans="1:9" x14ac:dyDescent="0.2">
      <c r="A192" s="182"/>
      <c r="B192" s="182"/>
      <c r="C192" s="182"/>
      <c r="D192" s="182"/>
      <c r="E192" s="202"/>
      <c r="F192" s="183"/>
      <c r="G192" s="335"/>
      <c r="H192" s="184"/>
      <c r="I192" s="182"/>
    </row>
    <row r="193" spans="1:9" x14ac:dyDescent="0.2">
      <c r="A193" s="182"/>
      <c r="B193" s="182"/>
      <c r="C193" s="182"/>
      <c r="D193" s="182"/>
      <c r="E193" s="202"/>
      <c r="F193" s="183"/>
      <c r="G193" s="335"/>
      <c r="H193" s="184"/>
      <c r="I193" s="182"/>
    </row>
    <row r="194" spans="1:9" x14ac:dyDescent="0.2">
      <c r="A194" s="182"/>
      <c r="B194" s="182"/>
      <c r="C194" s="182"/>
      <c r="D194" s="182"/>
      <c r="E194" s="202"/>
      <c r="F194" s="183"/>
      <c r="G194" s="335"/>
      <c r="H194" s="184"/>
      <c r="I194" s="182"/>
    </row>
    <row r="195" spans="1:9" x14ac:dyDescent="0.2">
      <c r="A195" s="182"/>
      <c r="B195" s="182"/>
      <c r="C195" s="182"/>
      <c r="D195" s="182"/>
      <c r="E195" s="202"/>
      <c r="F195" s="183"/>
      <c r="G195" s="335"/>
      <c r="H195" s="184"/>
      <c r="I195" s="182"/>
    </row>
    <row r="196" spans="1:9" x14ac:dyDescent="0.2">
      <c r="A196" s="182"/>
      <c r="B196" s="182"/>
      <c r="C196" s="182"/>
      <c r="D196" s="182"/>
      <c r="E196" s="202"/>
      <c r="F196" s="183"/>
      <c r="G196" s="335"/>
      <c r="H196" s="184"/>
      <c r="I196" s="182"/>
    </row>
    <row r="197" spans="1:9" x14ac:dyDescent="0.2">
      <c r="A197" s="182"/>
      <c r="B197" s="182"/>
      <c r="C197" s="182"/>
      <c r="D197" s="182"/>
      <c r="E197" s="202"/>
      <c r="F197" s="183"/>
      <c r="G197" s="335"/>
      <c r="H197" s="184"/>
      <c r="I197" s="182"/>
    </row>
    <row r="198" spans="1:9" x14ac:dyDescent="0.2">
      <c r="A198" s="182"/>
      <c r="B198" s="182"/>
      <c r="C198" s="182"/>
      <c r="D198" s="182"/>
      <c r="E198" s="202"/>
      <c r="F198" s="183"/>
      <c r="G198" s="335"/>
      <c r="H198" s="184"/>
      <c r="I198" s="182"/>
    </row>
    <row r="199" spans="1:9" x14ac:dyDescent="0.2">
      <c r="A199" s="182"/>
      <c r="B199" s="182"/>
      <c r="C199" s="182"/>
      <c r="D199" s="182"/>
      <c r="E199" s="202"/>
      <c r="F199" s="183"/>
      <c r="G199" s="335"/>
      <c r="H199" s="184"/>
      <c r="I199" s="182"/>
    </row>
    <row r="200" spans="1:9" x14ac:dyDescent="0.2">
      <c r="A200" s="182"/>
      <c r="B200" s="182"/>
      <c r="C200" s="182"/>
      <c r="D200" s="182"/>
      <c r="E200" s="202"/>
      <c r="F200" s="183"/>
      <c r="G200" s="335"/>
      <c r="H200" s="184"/>
      <c r="I200" s="182"/>
    </row>
    <row r="201" spans="1:9" x14ac:dyDescent="0.2">
      <c r="A201" s="182"/>
      <c r="B201" s="182"/>
      <c r="C201" s="182"/>
      <c r="D201" s="182"/>
      <c r="E201" s="202"/>
      <c r="F201" s="183"/>
      <c r="G201" s="335"/>
      <c r="H201" s="184"/>
      <c r="I201" s="182"/>
    </row>
    <row r="202" spans="1:9" x14ac:dyDescent="0.2">
      <c r="A202" s="182"/>
      <c r="B202" s="182"/>
      <c r="C202" s="182"/>
      <c r="D202" s="182"/>
      <c r="E202" s="202"/>
      <c r="F202" s="183"/>
      <c r="G202" s="335"/>
      <c r="H202" s="184"/>
      <c r="I202" s="182"/>
    </row>
    <row r="203" spans="1:9" x14ac:dyDescent="0.2">
      <c r="A203" s="182"/>
      <c r="B203" s="182"/>
      <c r="C203" s="182"/>
      <c r="D203" s="182"/>
      <c r="E203" s="202"/>
      <c r="F203" s="183"/>
      <c r="G203" s="335"/>
      <c r="H203" s="184"/>
      <c r="I203" s="182"/>
    </row>
    <row r="204" spans="1:9" x14ac:dyDescent="0.2">
      <c r="A204" s="182"/>
      <c r="B204" s="182"/>
      <c r="C204" s="182"/>
      <c r="D204" s="182"/>
      <c r="E204" s="202"/>
      <c r="F204" s="183"/>
      <c r="G204" s="335"/>
      <c r="H204" s="184"/>
      <c r="I204" s="182"/>
    </row>
    <row r="205" spans="1:9" x14ac:dyDescent="0.2">
      <c r="A205" s="182"/>
      <c r="B205" s="182"/>
      <c r="C205" s="182"/>
      <c r="D205" s="182"/>
      <c r="E205" s="202"/>
      <c r="F205" s="183"/>
      <c r="G205" s="335"/>
      <c r="H205" s="184"/>
      <c r="I205" s="182"/>
    </row>
    <row r="206" spans="1:9" x14ac:dyDescent="0.2">
      <c r="A206" s="182"/>
      <c r="B206" s="182"/>
      <c r="C206" s="182"/>
      <c r="D206" s="182"/>
      <c r="E206" s="202"/>
      <c r="F206" s="183"/>
      <c r="G206" s="335"/>
      <c r="H206" s="184"/>
      <c r="I206" s="182"/>
    </row>
    <row r="207" spans="1:9" x14ac:dyDescent="0.2">
      <c r="A207" s="182"/>
      <c r="B207" s="182"/>
      <c r="C207" s="182"/>
      <c r="D207" s="182"/>
      <c r="E207" s="202"/>
      <c r="F207" s="183"/>
      <c r="G207" s="335"/>
      <c r="H207" s="184"/>
      <c r="I207" s="182"/>
    </row>
    <row r="208" spans="1:9" x14ac:dyDescent="0.2">
      <c r="A208" s="182"/>
      <c r="B208" s="182"/>
      <c r="C208" s="182"/>
      <c r="D208" s="182"/>
      <c r="E208" s="202"/>
      <c r="F208" s="183"/>
      <c r="G208" s="335"/>
      <c r="H208" s="184"/>
      <c r="I208" s="182"/>
    </row>
    <row r="209" spans="1:9" x14ac:dyDescent="0.2">
      <c r="A209" s="182"/>
      <c r="B209" s="182"/>
      <c r="C209" s="182"/>
      <c r="D209" s="182"/>
      <c r="E209" s="202"/>
      <c r="F209" s="183"/>
      <c r="G209" s="335"/>
      <c r="H209" s="184"/>
      <c r="I209" s="182"/>
    </row>
    <row r="210" spans="1:9" x14ac:dyDescent="0.2">
      <c r="A210" s="182"/>
      <c r="B210" s="182"/>
      <c r="C210" s="182"/>
      <c r="D210" s="182"/>
      <c r="E210" s="202"/>
      <c r="F210" s="183"/>
      <c r="G210" s="335"/>
      <c r="H210" s="184"/>
      <c r="I210" s="182"/>
    </row>
    <row r="211" spans="1:9" x14ac:dyDescent="0.2">
      <c r="A211" s="182"/>
      <c r="B211" s="182"/>
      <c r="C211" s="182"/>
      <c r="D211" s="182"/>
      <c r="E211" s="202"/>
      <c r="F211" s="183"/>
      <c r="G211" s="335"/>
      <c r="H211" s="184"/>
      <c r="I211" s="182"/>
    </row>
    <row r="212" spans="1:9" x14ac:dyDescent="0.2">
      <c r="A212" s="182"/>
      <c r="B212" s="182"/>
      <c r="C212" s="182"/>
      <c r="D212" s="182"/>
      <c r="E212" s="202"/>
      <c r="F212" s="183"/>
      <c r="G212" s="335"/>
      <c r="H212" s="184"/>
      <c r="I212" s="182"/>
    </row>
    <row r="213" spans="1:9" x14ac:dyDescent="0.2">
      <c r="A213" s="182"/>
      <c r="B213" s="182"/>
      <c r="C213" s="182"/>
      <c r="D213" s="182"/>
      <c r="E213" s="202"/>
      <c r="F213" s="183"/>
      <c r="G213" s="335"/>
      <c r="H213" s="184"/>
      <c r="I213" s="182"/>
    </row>
    <row r="214" spans="1:9" x14ac:dyDescent="0.2">
      <c r="A214" s="182"/>
      <c r="B214" s="182"/>
      <c r="C214" s="182"/>
      <c r="D214" s="182"/>
      <c r="E214" s="202"/>
      <c r="F214" s="183"/>
      <c r="G214" s="335"/>
      <c r="H214" s="184"/>
      <c r="I214" s="182"/>
    </row>
    <row r="215" spans="1:9" x14ac:dyDescent="0.2">
      <c r="A215" s="182"/>
      <c r="B215" s="182"/>
      <c r="C215" s="182"/>
      <c r="D215" s="182"/>
      <c r="E215" s="202"/>
      <c r="F215" s="183"/>
      <c r="G215" s="335"/>
      <c r="H215" s="184"/>
      <c r="I215" s="182"/>
    </row>
    <row r="216" spans="1:9" x14ac:dyDescent="0.2">
      <c r="A216" s="182"/>
      <c r="B216" s="182"/>
      <c r="C216" s="182"/>
      <c r="D216" s="182"/>
      <c r="E216" s="202"/>
      <c r="F216" s="183"/>
      <c r="G216" s="335"/>
      <c r="H216" s="184"/>
      <c r="I216" s="182"/>
    </row>
    <row r="217" spans="1:9" x14ac:dyDescent="0.2">
      <c r="A217" s="182"/>
      <c r="B217" s="182"/>
      <c r="C217" s="182"/>
      <c r="D217" s="182"/>
      <c r="E217" s="202"/>
      <c r="F217" s="183"/>
      <c r="G217" s="335"/>
      <c r="H217" s="184"/>
      <c r="I217" s="182"/>
    </row>
    <row r="218" spans="1:9" x14ac:dyDescent="0.2">
      <c r="A218" s="182"/>
      <c r="B218" s="182"/>
      <c r="C218" s="182"/>
      <c r="D218" s="182"/>
      <c r="E218" s="202"/>
      <c r="F218" s="183"/>
      <c r="G218" s="335"/>
      <c r="H218" s="184"/>
      <c r="I218" s="182"/>
    </row>
    <row r="219" spans="1:9" x14ac:dyDescent="0.2">
      <c r="A219" s="182"/>
      <c r="B219" s="182"/>
      <c r="C219" s="182"/>
      <c r="D219" s="182"/>
      <c r="E219" s="202"/>
      <c r="F219" s="183"/>
      <c r="G219" s="335"/>
      <c r="H219" s="184"/>
      <c r="I219" s="182"/>
    </row>
    <row r="220" spans="1:9" x14ac:dyDescent="0.2">
      <c r="A220" s="182"/>
      <c r="B220" s="182"/>
      <c r="C220" s="182"/>
      <c r="D220" s="182"/>
      <c r="E220" s="202"/>
      <c r="F220" s="183"/>
      <c r="G220" s="335"/>
      <c r="H220" s="184"/>
      <c r="I220" s="182"/>
    </row>
    <row r="221" spans="1:9" x14ac:dyDescent="0.2">
      <c r="A221" s="182"/>
      <c r="B221" s="182"/>
      <c r="C221" s="182"/>
      <c r="D221" s="182"/>
      <c r="E221" s="202"/>
      <c r="F221" s="183"/>
      <c r="G221" s="335"/>
      <c r="H221" s="184"/>
      <c r="I221" s="182"/>
    </row>
    <row r="222" spans="1:9" x14ac:dyDescent="0.2">
      <c r="A222" s="182"/>
      <c r="B222" s="182"/>
      <c r="C222" s="182"/>
      <c r="D222" s="182"/>
      <c r="E222" s="202"/>
      <c r="F222" s="183"/>
      <c r="G222" s="335"/>
      <c r="H222" s="184"/>
      <c r="I222" s="182"/>
    </row>
    <row r="223" spans="1:9" x14ac:dyDescent="0.2">
      <c r="A223" s="182"/>
      <c r="B223" s="182"/>
      <c r="C223" s="182"/>
      <c r="D223" s="182"/>
      <c r="E223" s="202"/>
      <c r="F223" s="183"/>
      <c r="G223" s="335"/>
      <c r="H223" s="184"/>
      <c r="I223" s="182"/>
    </row>
    <row r="224" spans="1:9" x14ac:dyDescent="0.2">
      <c r="A224" s="182"/>
      <c r="B224" s="182"/>
      <c r="C224" s="182"/>
      <c r="D224" s="182"/>
      <c r="E224" s="202"/>
      <c r="F224" s="183"/>
      <c r="G224" s="335"/>
      <c r="H224" s="184"/>
      <c r="I224" s="182"/>
    </row>
    <row r="225" spans="1:9" x14ac:dyDescent="0.2">
      <c r="A225" s="182"/>
      <c r="B225" s="182"/>
      <c r="C225" s="182"/>
      <c r="D225" s="182"/>
      <c r="E225" s="202"/>
      <c r="F225" s="183"/>
      <c r="G225" s="335"/>
      <c r="H225" s="184"/>
      <c r="I225" s="182"/>
    </row>
    <row r="226" spans="1:9" x14ac:dyDescent="0.2">
      <c r="A226" s="182"/>
      <c r="B226" s="182"/>
      <c r="C226" s="182"/>
      <c r="D226" s="182"/>
      <c r="E226" s="202"/>
      <c r="F226" s="183"/>
      <c r="G226" s="335"/>
      <c r="H226" s="184"/>
      <c r="I226" s="182"/>
    </row>
    <row r="227" spans="1:9" x14ac:dyDescent="0.2">
      <c r="A227" s="182"/>
      <c r="B227" s="182"/>
      <c r="C227" s="182"/>
      <c r="D227" s="182"/>
      <c r="E227" s="202"/>
      <c r="F227" s="183"/>
      <c r="G227" s="335"/>
      <c r="H227" s="184"/>
      <c r="I227" s="182"/>
    </row>
    <row r="228" spans="1:9" x14ac:dyDescent="0.2">
      <c r="A228" s="182"/>
      <c r="B228" s="182"/>
      <c r="C228" s="182"/>
      <c r="D228" s="182"/>
      <c r="E228" s="202"/>
      <c r="F228" s="183"/>
      <c r="G228" s="335"/>
      <c r="H228" s="184"/>
      <c r="I228" s="182"/>
    </row>
    <row r="229" spans="1:9" x14ac:dyDescent="0.2">
      <c r="A229" s="182"/>
      <c r="B229" s="182"/>
      <c r="C229" s="182"/>
      <c r="D229" s="182"/>
      <c r="E229" s="202"/>
      <c r="F229" s="183"/>
      <c r="G229" s="335"/>
      <c r="H229" s="184"/>
      <c r="I229" s="182"/>
    </row>
    <row r="230" spans="1:9" x14ac:dyDescent="0.2">
      <c r="A230" s="182"/>
      <c r="B230" s="182"/>
      <c r="C230" s="182"/>
      <c r="D230" s="182"/>
      <c r="E230" s="202"/>
      <c r="F230" s="183"/>
      <c r="G230" s="335"/>
      <c r="H230" s="184"/>
      <c r="I230" s="182"/>
    </row>
    <row r="231" spans="1:9" x14ac:dyDescent="0.2">
      <c r="A231" s="182"/>
      <c r="B231" s="182"/>
      <c r="C231" s="182"/>
      <c r="D231" s="182"/>
      <c r="E231" s="202"/>
      <c r="F231" s="183"/>
      <c r="G231" s="335"/>
      <c r="H231" s="184"/>
      <c r="I231" s="182"/>
    </row>
    <row r="232" spans="1:9" x14ac:dyDescent="0.2">
      <c r="A232" s="182"/>
      <c r="B232" s="182"/>
      <c r="C232" s="182"/>
      <c r="D232" s="182"/>
      <c r="E232" s="202"/>
      <c r="F232" s="183"/>
      <c r="G232" s="335"/>
      <c r="H232" s="184"/>
      <c r="I232" s="182"/>
    </row>
    <row r="233" spans="1:9" x14ac:dyDescent="0.2">
      <c r="A233" s="182"/>
      <c r="B233" s="182"/>
      <c r="C233" s="182"/>
      <c r="D233" s="182"/>
      <c r="E233" s="202"/>
      <c r="F233" s="183"/>
      <c r="G233" s="335"/>
      <c r="H233" s="184"/>
      <c r="I233" s="182"/>
    </row>
    <row r="234" spans="1:9" x14ac:dyDescent="0.2">
      <c r="A234" s="182"/>
      <c r="B234" s="182"/>
      <c r="C234" s="182"/>
      <c r="D234" s="182"/>
      <c r="E234" s="202"/>
      <c r="F234" s="183"/>
      <c r="G234" s="335"/>
      <c r="H234" s="184"/>
      <c r="I234" s="182"/>
    </row>
    <row r="235" spans="1:9" x14ac:dyDescent="0.2">
      <c r="A235" s="182"/>
      <c r="B235" s="182"/>
      <c r="C235" s="182"/>
      <c r="D235" s="182"/>
      <c r="E235" s="202"/>
      <c r="F235" s="183"/>
      <c r="G235" s="335"/>
      <c r="H235" s="184"/>
      <c r="I235" s="182"/>
    </row>
    <row r="236" spans="1:9" x14ac:dyDescent="0.2">
      <c r="A236" s="182"/>
      <c r="B236" s="182"/>
      <c r="C236" s="182"/>
      <c r="D236" s="182"/>
      <c r="E236" s="202"/>
      <c r="F236" s="183"/>
      <c r="G236" s="335"/>
      <c r="H236" s="184"/>
      <c r="I236" s="182"/>
    </row>
    <row r="237" spans="1:9" x14ac:dyDescent="0.2">
      <c r="A237" s="182"/>
      <c r="B237" s="182"/>
      <c r="C237" s="182"/>
      <c r="D237" s="182"/>
      <c r="E237" s="202"/>
      <c r="F237" s="183"/>
      <c r="G237" s="335"/>
      <c r="H237" s="184"/>
      <c r="I237" s="182"/>
    </row>
    <row r="238" spans="1:9" x14ac:dyDescent="0.2">
      <c r="A238" s="182"/>
      <c r="B238" s="182"/>
      <c r="C238" s="182"/>
      <c r="D238" s="182"/>
      <c r="E238" s="202"/>
      <c r="F238" s="183"/>
      <c r="G238" s="335"/>
      <c r="H238" s="184"/>
      <c r="I238" s="182"/>
    </row>
    <row r="239" spans="1:9" x14ac:dyDescent="0.2">
      <c r="A239" s="182"/>
      <c r="B239" s="182"/>
      <c r="C239" s="182"/>
      <c r="D239" s="182"/>
      <c r="E239" s="202"/>
      <c r="F239" s="183"/>
      <c r="G239" s="335"/>
      <c r="H239" s="184"/>
      <c r="I239" s="182"/>
    </row>
    <row r="240" spans="1:9" x14ac:dyDescent="0.2">
      <c r="A240" s="182"/>
      <c r="B240" s="182"/>
      <c r="C240" s="182"/>
      <c r="D240" s="182"/>
      <c r="E240" s="202"/>
      <c r="F240" s="183"/>
      <c r="G240" s="335"/>
      <c r="H240" s="184"/>
      <c r="I240" s="182"/>
    </row>
    <row r="241" spans="1:9" x14ac:dyDescent="0.2">
      <c r="A241" s="182"/>
      <c r="B241" s="182"/>
      <c r="C241" s="182"/>
      <c r="D241" s="182"/>
      <c r="E241" s="202"/>
      <c r="F241" s="183"/>
      <c r="G241" s="335"/>
      <c r="H241" s="184"/>
      <c r="I241" s="182"/>
    </row>
    <row r="242" spans="1:9" x14ac:dyDescent="0.2">
      <c r="A242" s="182"/>
      <c r="B242" s="182"/>
      <c r="C242" s="182"/>
      <c r="D242" s="182"/>
      <c r="E242" s="202"/>
      <c r="F242" s="183"/>
      <c r="G242" s="335"/>
      <c r="H242" s="184"/>
      <c r="I242" s="182"/>
    </row>
    <row r="243" spans="1:9" x14ac:dyDescent="0.2">
      <c r="A243" s="182"/>
      <c r="B243" s="182"/>
      <c r="C243" s="182"/>
      <c r="D243" s="182"/>
      <c r="E243" s="202"/>
      <c r="F243" s="183"/>
      <c r="G243" s="335"/>
      <c r="H243" s="184"/>
      <c r="I243" s="182"/>
    </row>
    <row r="244" spans="1:9" x14ac:dyDescent="0.2">
      <c r="A244" s="182"/>
      <c r="B244" s="182"/>
      <c r="C244" s="182"/>
      <c r="D244" s="182"/>
      <c r="E244" s="202"/>
      <c r="F244" s="183"/>
      <c r="G244" s="335"/>
      <c r="H244" s="184"/>
      <c r="I244" s="182"/>
    </row>
    <row r="245" spans="1:9" x14ac:dyDescent="0.2">
      <c r="A245" s="182"/>
      <c r="B245" s="182"/>
      <c r="C245" s="182"/>
      <c r="D245" s="182"/>
      <c r="E245" s="202"/>
      <c r="F245" s="183"/>
      <c r="G245" s="335"/>
      <c r="H245" s="184"/>
      <c r="I245" s="182"/>
    </row>
    <row r="246" spans="1:9" x14ac:dyDescent="0.2">
      <c r="A246" s="182"/>
      <c r="B246" s="182"/>
      <c r="C246" s="182"/>
      <c r="D246" s="182"/>
      <c r="E246" s="202"/>
      <c r="F246" s="183"/>
      <c r="G246" s="335"/>
      <c r="H246" s="184"/>
      <c r="I246" s="182"/>
    </row>
    <row r="247" spans="1:9" x14ac:dyDescent="0.2">
      <c r="A247" s="182"/>
      <c r="B247" s="182"/>
      <c r="C247" s="182"/>
      <c r="D247" s="182"/>
      <c r="E247" s="202"/>
      <c r="F247" s="183"/>
      <c r="G247" s="335"/>
      <c r="H247" s="184"/>
      <c r="I247" s="182"/>
    </row>
    <row r="248" spans="1:9" x14ac:dyDescent="0.2">
      <c r="A248" s="182"/>
      <c r="B248" s="182"/>
      <c r="C248" s="182"/>
      <c r="D248" s="182"/>
      <c r="E248" s="202"/>
      <c r="F248" s="183"/>
      <c r="G248" s="335"/>
      <c r="H248" s="184"/>
      <c r="I248" s="182"/>
    </row>
    <row r="249" spans="1:9" x14ac:dyDescent="0.2">
      <c r="A249" s="182"/>
      <c r="B249" s="182"/>
      <c r="C249" s="182"/>
      <c r="D249" s="182"/>
      <c r="E249" s="202"/>
      <c r="F249" s="183"/>
      <c r="G249" s="335"/>
      <c r="H249" s="184"/>
      <c r="I249" s="182"/>
    </row>
    <row r="250" spans="1:9" x14ac:dyDescent="0.2">
      <c r="A250" s="182"/>
      <c r="B250" s="182"/>
      <c r="C250" s="182"/>
      <c r="D250" s="182"/>
      <c r="E250" s="202"/>
      <c r="F250" s="183"/>
      <c r="G250" s="335"/>
      <c r="H250" s="184"/>
      <c r="I250" s="182"/>
    </row>
    <row r="251" spans="1:9" x14ac:dyDescent="0.2">
      <c r="A251" s="182"/>
      <c r="B251" s="182"/>
      <c r="C251" s="182"/>
      <c r="D251" s="182"/>
      <c r="E251" s="202"/>
      <c r="F251" s="183"/>
      <c r="G251" s="335"/>
      <c r="H251" s="184"/>
      <c r="I251" s="182"/>
    </row>
    <row r="252" spans="1:9" x14ac:dyDescent="0.2">
      <c r="A252" s="182"/>
      <c r="B252" s="182"/>
      <c r="C252" s="182"/>
      <c r="D252" s="182"/>
      <c r="E252" s="202"/>
      <c r="F252" s="183"/>
      <c r="G252" s="335"/>
      <c r="H252" s="184"/>
      <c r="I252" s="182"/>
    </row>
    <row r="253" spans="1:9" x14ac:dyDescent="0.2">
      <c r="A253" s="182"/>
      <c r="B253" s="182"/>
      <c r="C253" s="182"/>
      <c r="D253" s="182"/>
      <c r="E253" s="202"/>
      <c r="F253" s="183"/>
      <c r="G253" s="335"/>
      <c r="H253" s="184"/>
      <c r="I253" s="182"/>
    </row>
    <row r="254" spans="1:9" x14ac:dyDescent="0.2">
      <c r="A254" s="182"/>
      <c r="B254" s="182"/>
      <c r="C254" s="182"/>
      <c r="D254" s="182"/>
      <c r="E254" s="202"/>
      <c r="F254" s="183"/>
      <c r="G254" s="335"/>
      <c r="H254" s="184"/>
      <c r="I254" s="182"/>
    </row>
    <row r="255" spans="1:9" x14ac:dyDescent="0.2">
      <c r="A255" s="182"/>
      <c r="B255" s="182"/>
      <c r="C255" s="182"/>
      <c r="D255" s="182"/>
      <c r="E255" s="202"/>
      <c r="F255" s="183"/>
      <c r="G255" s="335"/>
      <c r="H255" s="184"/>
      <c r="I255" s="182"/>
    </row>
    <row r="256" spans="1:9" x14ac:dyDescent="0.2">
      <c r="A256" s="182"/>
      <c r="B256" s="182"/>
      <c r="C256" s="182"/>
      <c r="D256" s="182"/>
      <c r="E256" s="202"/>
      <c r="F256" s="183"/>
      <c r="G256" s="335"/>
      <c r="H256" s="184"/>
      <c r="I256" s="182"/>
    </row>
    <row r="257" spans="1:9" x14ac:dyDescent="0.2">
      <c r="A257" s="182"/>
      <c r="B257" s="182"/>
      <c r="C257" s="182"/>
      <c r="D257" s="182"/>
      <c r="E257" s="202"/>
      <c r="F257" s="183"/>
      <c r="G257" s="335"/>
      <c r="H257" s="184"/>
      <c r="I257" s="182"/>
    </row>
    <row r="258" spans="1:9" x14ac:dyDescent="0.2">
      <c r="A258" s="182"/>
      <c r="B258" s="182"/>
      <c r="C258" s="182"/>
      <c r="D258" s="182"/>
      <c r="E258" s="202"/>
      <c r="F258" s="183"/>
      <c r="G258" s="335"/>
      <c r="H258" s="184"/>
      <c r="I258" s="182"/>
    </row>
    <row r="259" spans="1:9" x14ac:dyDescent="0.2">
      <c r="A259" s="182"/>
      <c r="B259" s="182"/>
      <c r="C259" s="182"/>
      <c r="D259" s="182"/>
      <c r="E259" s="202"/>
      <c r="F259" s="183"/>
      <c r="G259" s="335"/>
      <c r="H259" s="184"/>
      <c r="I259" s="182"/>
    </row>
    <row r="260" spans="1:9" x14ac:dyDescent="0.2">
      <c r="A260" s="182"/>
      <c r="B260" s="182"/>
      <c r="C260" s="182"/>
      <c r="D260" s="182"/>
      <c r="E260" s="202"/>
      <c r="F260" s="183"/>
      <c r="G260" s="335"/>
      <c r="H260" s="184"/>
      <c r="I260" s="182"/>
    </row>
    <row r="261" spans="1:9" x14ac:dyDescent="0.2">
      <c r="A261" s="182"/>
      <c r="B261" s="182"/>
      <c r="C261" s="182"/>
      <c r="D261" s="182"/>
      <c r="E261" s="202"/>
      <c r="F261" s="183"/>
      <c r="G261" s="335"/>
      <c r="H261" s="184"/>
      <c r="I261" s="182"/>
    </row>
    <row r="262" spans="1:9" x14ac:dyDescent="0.2">
      <c r="A262" s="182"/>
      <c r="B262" s="182"/>
      <c r="C262" s="182"/>
      <c r="D262" s="182"/>
      <c r="E262" s="202"/>
      <c r="F262" s="183"/>
      <c r="G262" s="335"/>
      <c r="H262" s="184"/>
      <c r="I262" s="182"/>
    </row>
    <row r="263" spans="1:9" x14ac:dyDescent="0.2">
      <c r="A263" s="182"/>
      <c r="B263" s="182"/>
      <c r="C263" s="182"/>
      <c r="D263" s="182"/>
      <c r="E263" s="202"/>
      <c r="F263" s="183"/>
      <c r="G263" s="335"/>
      <c r="H263" s="184"/>
      <c r="I263" s="182"/>
    </row>
    <row r="264" spans="1:9" x14ac:dyDescent="0.2">
      <c r="A264" s="182"/>
      <c r="B264" s="182"/>
      <c r="C264" s="182"/>
      <c r="D264" s="182"/>
      <c r="E264" s="202"/>
      <c r="F264" s="183"/>
      <c r="G264" s="335"/>
      <c r="H264" s="184"/>
      <c r="I264" s="182"/>
    </row>
    <row r="265" spans="1:9" x14ac:dyDescent="0.2">
      <c r="A265" s="182"/>
      <c r="B265" s="182"/>
      <c r="C265" s="182"/>
      <c r="D265" s="182"/>
      <c r="E265" s="202"/>
      <c r="F265" s="183"/>
      <c r="G265" s="335"/>
      <c r="H265" s="184"/>
      <c r="I265" s="182"/>
    </row>
    <row r="266" spans="1:9" x14ac:dyDescent="0.2">
      <c r="A266" s="182"/>
      <c r="B266" s="182"/>
      <c r="C266" s="182"/>
      <c r="D266" s="182"/>
      <c r="E266" s="202"/>
      <c r="F266" s="183"/>
      <c r="G266" s="335"/>
      <c r="H266" s="184"/>
      <c r="I266" s="182"/>
    </row>
    <row r="267" spans="1:9" x14ac:dyDescent="0.2">
      <c r="A267" s="182"/>
      <c r="B267" s="182"/>
      <c r="C267" s="182"/>
      <c r="D267" s="182"/>
      <c r="E267" s="202"/>
      <c r="F267" s="183"/>
      <c r="G267" s="335"/>
      <c r="H267" s="184"/>
      <c r="I267" s="182"/>
    </row>
    <row r="268" spans="1:9" x14ac:dyDescent="0.2">
      <c r="A268" s="182"/>
      <c r="B268" s="182"/>
      <c r="C268" s="182"/>
      <c r="D268" s="182"/>
      <c r="E268" s="202"/>
      <c r="F268" s="183"/>
      <c r="G268" s="335"/>
      <c r="H268" s="184"/>
      <c r="I268" s="182"/>
    </row>
    <row r="269" spans="1:9" x14ac:dyDescent="0.2">
      <c r="A269" s="182"/>
      <c r="B269" s="182"/>
      <c r="C269" s="182"/>
      <c r="D269" s="182"/>
      <c r="E269" s="202"/>
      <c r="F269" s="183"/>
      <c r="G269" s="335"/>
      <c r="H269" s="184"/>
      <c r="I269" s="182"/>
    </row>
    <row r="270" spans="1:9" x14ac:dyDescent="0.2">
      <c r="A270" s="182"/>
      <c r="B270" s="182"/>
      <c r="C270" s="182"/>
      <c r="D270" s="182"/>
      <c r="E270" s="202"/>
      <c r="F270" s="183"/>
      <c r="G270" s="335"/>
      <c r="H270" s="184"/>
      <c r="I270" s="182"/>
    </row>
    <row r="271" spans="1:9" x14ac:dyDescent="0.2">
      <c r="A271" s="182"/>
      <c r="B271" s="182"/>
      <c r="C271" s="182"/>
      <c r="D271" s="182"/>
      <c r="E271" s="202"/>
      <c r="F271" s="183"/>
      <c r="G271" s="335"/>
      <c r="H271" s="184"/>
      <c r="I271" s="182"/>
    </row>
    <row r="272" spans="1:9" x14ac:dyDescent="0.2">
      <c r="A272" s="182"/>
      <c r="B272" s="182"/>
      <c r="C272" s="182"/>
      <c r="D272" s="182"/>
      <c r="E272" s="202"/>
      <c r="F272" s="183"/>
      <c r="G272" s="335"/>
      <c r="H272" s="184"/>
      <c r="I272" s="182"/>
    </row>
    <row r="273" spans="1:9" x14ac:dyDescent="0.2">
      <c r="A273" s="182"/>
      <c r="B273" s="182"/>
      <c r="C273" s="182"/>
      <c r="D273" s="182"/>
      <c r="E273" s="202"/>
      <c r="F273" s="183"/>
      <c r="G273" s="335"/>
      <c r="H273" s="184"/>
      <c r="I273" s="182"/>
    </row>
    <row r="274" spans="1:9" x14ac:dyDescent="0.2">
      <c r="A274" s="182"/>
      <c r="B274" s="182"/>
      <c r="C274" s="182"/>
      <c r="D274" s="182"/>
      <c r="E274" s="202"/>
      <c r="F274" s="183"/>
      <c r="G274" s="335"/>
      <c r="H274" s="184"/>
      <c r="I274" s="182"/>
    </row>
    <row r="275" spans="1:9" x14ac:dyDescent="0.2">
      <c r="A275" s="182"/>
      <c r="B275" s="182"/>
      <c r="C275" s="182"/>
      <c r="D275" s="182"/>
      <c r="E275" s="202"/>
      <c r="F275" s="183"/>
      <c r="G275" s="335"/>
      <c r="H275" s="184"/>
      <c r="I275" s="182"/>
    </row>
    <row r="276" spans="1:9" x14ac:dyDescent="0.2">
      <c r="A276" s="182"/>
      <c r="B276" s="182"/>
      <c r="C276" s="182"/>
      <c r="D276" s="182"/>
      <c r="E276" s="202"/>
      <c r="F276" s="183"/>
      <c r="G276" s="335"/>
      <c r="H276" s="184"/>
      <c r="I276" s="182"/>
    </row>
    <row r="277" spans="1:9" x14ac:dyDescent="0.2">
      <c r="A277" s="182"/>
      <c r="B277" s="182"/>
      <c r="C277" s="182"/>
      <c r="D277" s="182"/>
      <c r="E277" s="202"/>
      <c r="F277" s="183"/>
      <c r="G277" s="335"/>
      <c r="H277" s="184"/>
      <c r="I277" s="182"/>
    </row>
    <row r="278" spans="1:9" x14ac:dyDescent="0.2">
      <c r="A278" s="182"/>
      <c r="B278" s="182"/>
      <c r="C278" s="182"/>
      <c r="D278" s="182"/>
      <c r="E278" s="202"/>
      <c r="F278" s="183"/>
      <c r="G278" s="335"/>
      <c r="H278" s="184"/>
      <c r="I278" s="182"/>
    </row>
    <row r="279" spans="1:9" x14ac:dyDescent="0.2">
      <c r="A279" s="182"/>
      <c r="B279" s="182"/>
      <c r="C279" s="182"/>
      <c r="D279" s="182"/>
      <c r="E279" s="202"/>
      <c r="F279" s="183"/>
      <c r="G279" s="335"/>
      <c r="H279" s="184"/>
      <c r="I279" s="182"/>
    </row>
    <row r="280" spans="1:9" x14ac:dyDescent="0.2">
      <c r="A280" s="182"/>
      <c r="B280" s="182"/>
      <c r="C280" s="182"/>
      <c r="D280" s="182"/>
      <c r="E280" s="202"/>
      <c r="F280" s="183"/>
      <c r="G280" s="335"/>
      <c r="H280" s="184"/>
      <c r="I280" s="182"/>
    </row>
    <row r="281" spans="1:9" x14ac:dyDescent="0.2">
      <c r="A281" s="182"/>
      <c r="B281" s="182"/>
      <c r="C281" s="182"/>
      <c r="D281" s="182"/>
      <c r="E281" s="202"/>
      <c r="F281" s="183"/>
      <c r="G281" s="335"/>
      <c r="H281" s="184"/>
      <c r="I281" s="182"/>
    </row>
    <row r="282" spans="1:9" x14ac:dyDescent="0.2">
      <c r="A282" s="182"/>
      <c r="B282" s="182"/>
      <c r="C282" s="182"/>
      <c r="D282" s="182"/>
      <c r="E282" s="202"/>
      <c r="F282" s="183"/>
      <c r="G282" s="335"/>
      <c r="H282" s="184"/>
      <c r="I282" s="182"/>
    </row>
    <row r="283" spans="1:9" x14ac:dyDescent="0.2">
      <c r="A283" s="182"/>
      <c r="B283" s="182"/>
      <c r="C283" s="182"/>
      <c r="D283" s="182"/>
      <c r="E283" s="202"/>
      <c r="F283" s="183"/>
      <c r="G283" s="335"/>
      <c r="H283" s="184"/>
      <c r="I283" s="182"/>
    </row>
    <row r="284" spans="1:9" x14ac:dyDescent="0.2">
      <c r="A284" s="182"/>
      <c r="B284" s="182"/>
      <c r="C284" s="182"/>
      <c r="D284" s="182"/>
      <c r="E284" s="202"/>
      <c r="F284" s="183"/>
      <c r="G284" s="335"/>
      <c r="H284" s="184"/>
      <c r="I284" s="182"/>
    </row>
    <row r="285" spans="1:9" x14ac:dyDescent="0.2">
      <c r="A285" s="182"/>
      <c r="B285" s="182"/>
      <c r="C285" s="182"/>
      <c r="D285" s="182"/>
      <c r="E285" s="202"/>
      <c r="F285" s="183"/>
      <c r="G285" s="335"/>
      <c r="H285" s="184"/>
      <c r="I285" s="182"/>
    </row>
    <row r="286" spans="1:9" x14ac:dyDescent="0.2">
      <c r="A286" s="182"/>
      <c r="B286" s="182"/>
      <c r="C286" s="182"/>
      <c r="D286" s="182"/>
      <c r="E286" s="202"/>
      <c r="F286" s="183"/>
      <c r="G286" s="335"/>
      <c r="H286" s="184"/>
      <c r="I286" s="182"/>
    </row>
    <row r="287" spans="1:9" x14ac:dyDescent="0.2">
      <c r="A287" s="182"/>
      <c r="B287" s="182"/>
      <c r="C287" s="182"/>
      <c r="D287" s="182"/>
      <c r="E287" s="202"/>
      <c r="F287" s="183"/>
      <c r="G287" s="335"/>
      <c r="H287" s="184"/>
      <c r="I287" s="182"/>
    </row>
    <row r="288" spans="1:9" x14ac:dyDescent="0.2">
      <c r="A288" s="182"/>
      <c r="B288" s="182"/>
      <c r="C288" s="182"/>
      <c r="D288" s="182"/>
      <c r="E288" s="202"/>
      <c r="F288" s="183"/>
      <c r="G288" s="335"/>
      <c r="H288" s="184"/>
      <c r="I288" s="182"/>
    </row>
    <row r="289" spans="1:9" x14ac:dyDescent="0.2">
      <c r="A289" s="182"/>
      <c r="B289" s="182"/>
      <c r="C289" s="182"/>
      <c r="D289" s="182"/>
      <c r="E289" s="202"/>
      <c r="F289" s="183"/>
      <c r="G289" s="335"/>
      <c r="H289" s="184"/>
      <c r="I289" s="182"/>
    </row>
    <row r="290" spans="1:9" x14ac:dyDescent="0.2">
      <c r="A290" s="182"/>
      <c r="B290" s="182"/>
      <c r="C290" s="182"/>
      <c r="D290" s="182"/>
      <c r="E290" s="202"/>
      <c r="F290" s="183"/>
      <c r="G290" s="335"/>
      <c r="H290" s="184"/>
      <c r="I290" s="182"/>
    </row>
    <row r="291" spans="1:9" x14ac:dyDescent="0.2">
      <c r="A291" s="182"/>
      <c r="B291" s="182"/>
      <c r="C291" s="182"/>
      <c r="D291" s="182"/>
      <c r="E291" s="202"/>
      <c r="F291" s="183"/>
      <c r="G291" s="335"/>
      <c r="H291" s="184"/>
      <c r="I291" s="182"/>
    </row>
    <row r="292" spans="1:9" x14ac:dyDescent="0.2">
      <c r="A292" s="182"/>
      <c r="B292" s="182"/>
      <c r="C292" s="182"/>
      <c r="D292" s="182"/>
      <c r="E292" s="202"/>
      <c r="F292" s="183"/>
      <c r="G292" s="335"/>
      <c r="H292" s="184"/>
      <c r="I292" s="182"/>
    </row>
    <row r="293" spans="1:9" x14ac:dyDescent="0.2">
      <c r="A293" s="182"/>
      <c r="B293" s="182"/>
      <c r="C293" s="182"/>
      <c r="D293" s="182"/>
      <c r="E293" s="202"/>
      <c r="F293" s="183"/>
      <c r="G293" s="335"/>
      <c r="H293" s="184"/>
      <c r="I293" s="182"/>
    </row>
    <row r="294" spans="1:9" x14ac:dyDescent="0.2">
      <c r="A294" s="182"/>
      <c r="B294" s="182"/>
      <c r="C294" s="182"/>
      <c r="D294" s="182"/>
      <c r="E294" s="202"/>
      <c r="F294" s="183"/>
      <c r="G294" s="335"/>
      <c r="H294" s="184"/>
      <c r="I294" s="182"/>
    </row>
    <row r="295" spans="1:9" x14ac:dyDescent="0.2">
      <c r="A295" s="182"/>
      <c r="B295" s="182"/>
      <c r="C295" s="182"/>
      <c r="D295" s="182"/>
      <c r="E295" s="202"/>
      <c r="F295" s="183"/>
      <c r="G295" s="335"/>
      <c r="H295" s="184"/>
      <c r="I295" s="182"/>
    </row>
    <row r="296" spans="1:9" x14ac:dyDescent="0.2">
      <c r="A296" s="182"/>
      <c r="B296" s="182"/>
      <c r="C296" s="182"/>
      <c r="D296" s="182"/>
      <c r="E296" s="202"/>
      <c r="F296" s="183"/>
      <c r="G296" s="335"/>
      <c r="H296" s="184"/>
      <c r="I296" s="182"/>
    </row>
    <row r="297" spans="1:9" x14ac:dyDescent="0.2">
      <c r="A297" s="182"/>
      <c r="B297" s="182"/>
      <c r="C297" s="182"/>
      <c r="D297" s="182"/>
      <c r="E297" s="202"/>
      <c r="F297" s="183"/>
      <c r="G297" s="335"/>
      <c r="H297" s="184"/>
      <c r="I297" s="182"/>
    </row>
    <row r="298" spans="1:9" x14ac:dyDescent="0.2">
      <c r="A298" s="182"/>
      <c r="B298" s="182"/>
      <c r="C298" s="182"/>
      <c r="D298" s="182"/>
      <c r="E298" s="202"/>
      <c r="F298" s="183"/>
      <c r="G298" s="335"/>
      <c r="H298" s="184"/>
      <c r="I298" s="182"/>
    </row>
    <row r="299" spans="1:9" x14ac:dyDescent="0.2">
      <c r="A299" s="182"/>
      <c r="B299" s="182"/>
      <c r="C299" s="182"/>
      <c r="D299" s="182"/>
      <c r="E299" s="202"/>
      <c r="F299" s="183"/>
      <c r="G299" s="335"/>
      <c r="H299" s="184"/>
      <c r="I299" s="182"/>
    </row>
    <row r="300" spans="1:9" x14ac:dyDescent="0.2">
      <c r="A300" s="182"/>
      <c r="B300" s="182"/>
      <c r="C300" s="182"/>
      <c r="D300" s="182"/>
      <c r="E300" s="202"/>
      <c r="F300" s="183"/>
      <c r="G300" s="335"/>
      <c r="H300" s="184"/>
      <c r="I300" s="182"/>
    </row>
    <row r="301" spans="1:9" x14ac:dyDescent="0.2">
      <c r="A301" s="182"/>
      <c r="B301" s="182"/>
      <c r="C301" s="182"/>
      <c r="D301" s="182"/>
      <c r="E301" s="202"/>
      <c r="F301" s="183"/>
      <c r="G301" s="335"/>
      <c r="H301" s="184"/>
      <c r="I301" s="182"/>
    </row>
    <row r="302" spans="1:9" x14ac:dyDescent="0.2">
      <c r="A302" s="182"/>
      <c r="B302" s="182"/>
      <c r="C302" s="182"/>
      <c r="D302" s="182"/>
      <c r="E302" s="202"/>
      <c r="F302" s="183"/>
      <c r="G302" s="335"/>
      <c r="H302" s="184"/>
      <c r="I302" s="182"/>
    </row>
    <row r="303" spans="1:9" x14ac:dyDescent="0.2">
      <c r="A303" s="182"/>
      <c r="B303" s="182"/>
      <c r="C303" s="182"/>
      <c r="D303" s="182"/>
      <c r="E303" s="202"/>
      <c r="F303" s="183"/>
      <c r="G303" s="335"/>
      <c r="H303" s="184"/>
      <c r="I303" s="182"/>
    </row>
    <row r="304" spans="1:9" x14ac:dyDescent="0.2">
      <c r="A304" s="182"/>
      <c r="B304" s="182"/>
      <c r="C304" s="182"/>
      <c r="D304" s="182"/>
      <c r="E304" s="202"/>
      <c r="F304" s="183"/>
      <c r="G304" s="335"/>
      <c r="H304" s="184"/>
      <c r="I304" s="182"/>
    </row>
    <row r="305" spans="1:9" x14ac:dyDescent="0.2">
      <c r="A305" s="182"/>
      <c r="B305" s="182"/>
      <c r="C305" s="182"/>
      <c r="D305" s="182"/>
      <c r="E305" s="202"/>
      <c r="F305" s="183"/>
      <c r="G305" s="335"/>
      <c r="H305" s="184"/>
      <c r="I305" s="182"/>
    </row>
    <row r="306" spans="1:9" x14ac:dyDescent="0.2">
      <c r="A306" s="182"/>
      <c r="B306" s="182"/>
      <c r="C306" s="182"/>
      <c r="D306" s="182"/>
      <c r="E306" s="202"/>
      <c r="F306" s="183"/>
      <c r="G306" s="335"/>
      <c r="H306" s="184"/>
      <c r="I306" s="182"/>
    </row>
    <row r="307" spans="1:9" x14ac:dyDescent="0.2">
      <c r="A307" s="182"/>
      <c r="B307" s="182"/>
      <c r="C307" s="182"/>
      <c r="D307" s="182"/>
      <c r="E307" s="202"/>
      <c r="F307" s="183"/>
      <c r="G307" s="335"/>
      <c r="H307" s="184"/>
      <c r="I307" s="182"/>
    </row>
    <row r="308" spans="1:9" x14ac:dyDescent="0.2">
      <c r="A308" s="182"/>
      <c r="B308" s="182"/>
      <c r="C308" s="182"/>
      <c r="D308" s="182"/>
      <c r="E308" s="202"/>
      <c r="F308" s="183"/>
      <c r="G308" s="335"/>
      <c r="H308" s="184"/>
      <c r="I308" s="182"/>
    </row>
    <row r="309" spans="1:9" x14ac:dyDescent="0.2">
      <c r="A309" s="182"/>
      <c r="B309" s="182"/>
      <c r="C309" s="182"/>
      <c r="D309" s="182"/>
      <c r="E309" s="202"/>
      <c r="F309" s="183"/>
      <c r="G309" s="335"/>
      <c r="H309" s="184"/>
      <c r="I309" s="182"/>
    </row>
    <row r="310" spans="1:9" x14ac:dyDescent="0.2">
      <c r="A310" s="182"/>
      <c r="B310" s="182"/>
      <c r="C310" s="182"/>
      <c r="D310" s="182"/>
      <c r="E310" s="202"/>
      <c r="F310" s="183"/>
      <c r="G310" s="335"/>
      <c r="H310" s="184"/>
      <c r="I310" s="182"/>
    </row>
    <row r="311" spans="1:9" x14ac:dyDescent="0.2">
      <c r="A311" s="182"/>
      <c r="B311" s="182"/>
      <c r="C311" s="182"/>
      <c r="D311" s="182"/>
      <c r="E311" s="202"/>
      <c r="F311" s="183"/>
      <c r="G311" s="335"/>
      <c r="H311" s="184"/>
      <c r="I311" s="182"/>
    </row>
    <row r="312" spans="1:9" x14ac:dyDescent="0.2">
      <c r="A312" s="182"/>
      <c r="B312" s="182"/>
      <c r="C312" s="182"/>
      <c r="D312" s="182"/>
      <c r="E312" s="202"/>
      <c r="F312" s="183"/>
      <c r="G312" s="335"/>
      <c r="H312" s="184"/>
      <c r="I312" s="182"/>
    </row>
    <row r="313" spans="1:9" x14ac:dyDescent="0.2">
      <c r="A313" s="182"/>
      <c r="B313" s="182"/>
      <c r="C313" s="182"/>
      <c r="D313" s="182"/>
      <c r="E313" s="202"/>
      <c r="F313" s="183"/>
      <c r="G313" s="335"/>
      <c r="H313" s="184"/>
      <c r="I313" s="182"/>
    </row>
    <row r="314" spans="1:9" x14ac:dyDescent="0.2">
      <c r="A314" s="182"/>
      <c r="B314" s="182"/>
      <c r="C314" s="182"/>
      <c r="D314" s="182"/>
      <c r="E314" s="202"/>
      <c r="F314" s="183"/>
      <c r="G314" s="335"/>
      <c r="H314" s="184"/>
      <c r="I314" s="182"/>
    </row>
    <row r="315" spans="1:9" x14ac:dyDescent="0.2">
      <c r="A315" s="182"/>
      <c r="B315" s="182"/>
      <c r="C315" s="182"/>
      <c r="D315" s="182"/>
      <c r="E315" s="202"/>
      <c r="F315" s="183"/>
      <c r="G315" s="335"/>
      <c r="H315" s="184"/>
      <c r="I315" s="182"/>
    </row>
    <row r="316" spans="1:9" x14ac:dyDescent="0.2">
      <c r="A316" s="182"/>
      <c r="B316" s="182"/>
      <c r="C316" s="182"/>
      <c r="D316" s="182"/>
      <c r="E316" s="202"/>
      <c r="F316" s="183"/>
      <c r="G316" s="335"/>
      <c r="H316" s="184"/>
      <c r="I316" s="182"/>
    </row>
    <row r="317" spans="1:9" x14ac:dyDescent="0.2">
      <c r="A317" s="182"/>
      <c r="B317" s="182"/>
      <c r="C317" s="182"/>
      <c r="D317" s="182"/>
      <c r="E317" s="202"/>
      <c r="F317" s="183"/>
      <c r="G317" s="335"/>
      <c r="H317" s="184"/>
      <c r="I317" s="182"/>
    </row>
    <row r="318" spans="1:9" x14ac:dyDescent="0.2">
      <c r="A318" s="182"/>
      <c r="B318" s="182"/>
      <c r="C318" s="182"/>
      <c r="D318" s="182"/>
      <c r="E318" s="202"/>
      <c r="F318" s="183"/>
      <c r="G318" s="335"/>
      <c r="H318" s="184"/>
      <c r="I318" s="182"/>
    </row>
    <row r="319" spans="1:9" x14ac:dyDescent="0.2">
      <c r="A319" s="182"/>
      <c r="B319" s="182"/>
      <c r="C319" s="182"/>
      <c r="D319" s="182"/>
      <c r="E319" s="202"/>
      <c r="F319" s="183"/>
      <c r="G319" s="335"/>
      <c r="H319" s="184"/>
      <c r="I319" s="182"/>
    </row>
    <row r="320" spans="1:9" x14ac:dyDescent="0.2">
      <c r="A320" s="182"/>
      <c r="B320" s="182"/>
      <c r="C320" s="182"/>
      <c r="D320" s="182"/>
      <c r="E320" s="202"/>
      <c r="F320" s="183"/>
      <c r="G320" s="335"/>
      <c r="H320" s="184"/>
      <c r="I320" s="182"/>
    </row>
    <row r="321" spans="1:9" x14ac:dyDescent="0.2">
      <c r="A321" s="182"/>
      <c r="B321" s="182"/>
      <c r="C321" s="182"/>
      <c r="D321" s="182"/>
      <c r="E321" s="202"/>
      <c r="F321" s="183"/>
      <c r="G321" s="335"/>
      <c r="H321" s="184"/>
      <c r="I321" s="182"/>
    </row>
    <row r="322" spans="1:9" x14ac:dyDescent="0.2">
      <c r="A322" s="182"/>
      <c r="B322" s="182"/>
      <c r="C322" s="182"/>
      <c r="D322" s="182"/>
      <c r="E322" s="202"/>
      <c r="F322" s="183"/>
      <c r="G322" s="335"/>
      <c r="H322" s="184"/>
      <c r="I322" s="182"/>
    </row>
    <row r="323" spans="1:9" x14ac:dyDescent="0.2">
      <c r="A323" s="182"/>
      <c r="B323" s="182"/>
      <c r="C323" s="182"/>
      <c r="D323" s="182"/>
      <c r="E323" s="202"/>
      <c r="F323" s="183"/>
      <c r="G323" s="335"/>
      <c r="H323" s="184"/>
      <c r="I323" s="182"/>
    </row>
    <row r="324" spans="1:9" x14ac:dyDescent="0.2">
      <c r="A324" s="182"/>
      <c r="B324" s="182"/>
      <c r="C324" s="182"/>
      <c r="D324" s="182"/>
      <c r="E324" s="202"/>
      <c r="F324" s="183"/>
      <c r="G324" s="335"/>
      <c r="H324" s="184"/>
      <c r="I324" s="182"/>
    </row>
    <row r="325" spans="1:9" x14ac:dyDescent="0.2">
      <c r="A325" s="182"/>
      <c r="B325" s="182"/>
      <c r="C325" s="182"/>
      <c r="D325" s="182"/>
      <c r="E325" s="202"/>
      <c r="F325" s="183"/>
      <c r="G325" s="335"/>
      <c r="H325" s="184"/>
      <c r="I325" s="182"/>
    </row>
    <row r="326" spans="1:9" x14ac:dyDescent="0.2">
      <c r="A326" s="182"/>
      <c r="B326" s="182"/>
      <c r="C326" s="182"/>
      <c r="D326" s="182"/>
      <c r="E326" s="202"/>
      <c r="F326" s="183"/>
      <c r="G326" s="335"/>
      <c r="H326" s="184"/>
      <c r="I326" s="182"/>
    </row>
    <row r="327" spans="1:9" x14ac:dyDescent="0.2">
      <c r="A327" s="182"/>
      <c r="B327" s="182"/>
      <c r="C327" s="182"/>
      <c r="D327" s="182"/>
      <c r="E327" s="202"/>
      <c r="F327" s="183"/>
      <c r="G327" s="335"/>
      <c r="H327" s="184"/>
      <c r="I327" s="182"/>
    </row>
    <row r="328" spans="1:9" x14ac:dyDescent="0.2">
      <c r="A328" s="182"/>
      <c r="B328" s="182"/>
      <c r="C328" s="182"/>
      <c r="D328" s="182"/>
      <c r="E328" s="202"/>
      <c r="F328" s="183"/>
      <c r="G328" s="335"/>
      <c r="H328" s="184"/>
      <c r="I328" s="182"/>
    </row>
    <row r="329" spans="1:9" x14ac:dyDescent="0.2">
      <c r="A329" s="182"/>
      <c r="B329" s="182"/>
      <c r="C329" s="182"/>
      <c r="D329" s="182"/>
      <c r="E329" s="202"/>
      <c r="F329" s="183"/>
      <c r="G329" s="335"/>
      <c r="H329" s="184"/>
      <c r="I329" s="182"/>
    </row>
    <row r="330" spans="1:9" x14ac:dyDescent="0.2">
      <c r="A330" s="182"/>
      <c r="B330" s="182"/>
      <c r="C330" s="182"/>
      <c r="D330" s="182"/>
      <c r="E330" s="202"/>
      <c r="F330" s="183"/>
      <c r="G330" s="335"/>
      <c r="H330" s="184"/>
      <c r="I330" s="182"/>
    </row>
    <row r="331" spans="1:9" x14ac:dyDescent="0.2">
      <c r="A331" s="182"/>
      <c r="B331" s="182"/>
      <c r="C331" s="182"/>
      <c r="D331" s="182"/>
      <c r="E331" s="202"/>
      <c r="F331" s="183"/>
      <c r="G331" s="335"/>
      <c r="H331" s="184"/>
      <c r="I331" s="182"/>
    </row>
    <row r="332" spans="1:9" x14ac:dyDescent="0.2">
      <c r="A332" s="182"/>
      <c r="B332" s="182"/>
      <c r="C332" s="182"/>
      <c r="D332" s="182"/>
      <c r="E332" s="202"/>
      <c r="F332" s="183"/>
      <c r="G332" s="335"/>
      <c r="H332" s="184"/>
      <c r="I332" s="182"/>
    </row>
    <row r="333" spans="1:9" x14ac:dyDescent="0.2">
      <c r="A333" s="182"/>
      <c r="B333" s="182"/>
      <c r="C333" s="182"/>
      <c r="D333" s="182"/>
      <c r="E333" s="202"/>
      <c r="F333" s="183"/>
      <c r="G333" s="335"/>
      <c r="H333" s="184"/>
      <c r="I333" s="182"/>
    </row>
    <row r="334" spans="1:9" x14ac:dyDescent="0.2">
      <c r="A334" s="182"/>
      <c r="B334" s="182"/>
      <c r="C334" s="182"/>
      <c r="D334" s="182"/>
      <c r="E334" s="202"/>
      <c r="F334" s="183"/>
      <c r="G334" s="335"/>
      <c r="H334" s="184"/>
      <c r="I334" s="182"/>
    </row>
    <row r="335" spans="1:9" x14ac:dyDescent="0.2">
      <c r="A335" s="182"/>
      <c r="B335" s="182"/>
      <c r="C335" s="182"/>
      <c r="D335" s="182"/>
      <c r="E335" s="202"/>
      <c r="F335" s="183"/>
      <c r="G335" s="335"/>
      <c r="H335" s="184"/>
      <c r="I335" s="182"/>
    </row>
    <row r="336" spans="1:9" x14ac:dyDescent="0.2">
      <c r="A336" s="182"/>
      <c r="B336" s="182"/>
      <c r="C336" s="182"/>
      <c r="D336" s="182"/>
      <c r="E336" s="202"/>
      <c r="F336" s="183"/>
      <c r="G336" s="335"/>
      <c r="H336" s="184"/>
      <c r="I336" s="182"/>
    </row>
    <row r="337" spans="1:9" x14ac:dyDescent="0.2">
      <c r="A337" s="182"/>
      <c r="B337" s="182"/>
      <c r="C337" s="182"/>
      <c r="D337" s="182"/>
      <c r="E337" s="202"/>
      <c r="F337" s="183"/>
      <c r="G337" s="335"/>
      <c r="H337" s="184"/>
      <c r="I337" s="182"/>
    </row>
    <row r="338" spans="1:9" x14ac:dyDescent="0.2">
      <c r="A338" s="182"/>
      <c r="B338" s="182"/>
      <c r="C338" s="182"/>
      <c r="D338" s="182"/>
      <c r="E338" s="202"/>
      <c r="F338" s="183"/>
      <c r="G338" s="335"/>
      <c r="H338" s="184"/>
      <c r="I338" s="182"/>
    </row>
    <row r="339" spans="1:9" x14ac:dyDescent="0.2">
      <c r="A339" s="182"/>
      <c r="B339" s="182"/>
      <c r="C339" s="182"/>
      <c r="D339" s="182"/>
      <c r="E339" s="202"/>
      <c r="F339" s="183"/>
      <c r="G339" s="335"/>
      <c r="H339" s="184"/>
      <c r="I339" s="182"/>
    </row>
    <row r="340" spans="1:9" x14ac:dyDescent="0.2">
      <c r="A340" s="182"/>
      <c r="B340" s="182"/>
      <c r="C340" s="182"/>
      <c r="D340" s="182"/>
      <c r="E340" s="202"/>
      <c r="F340" s="183"/>
      <c r="G340" s="335"/>
      <c r="H340" s="184"/>
      <c r="I340" s="182"/>
    </row>
    <row r="341" spans="1:9" x14ac:dyDescent="0.2">
      <c r="A341" s="182"/>
      <c r="B341" s="182"/>
      <c r="C341" s="182"/>
      <c r="D341" s="182"/>
      <c r="E341" s="202"/>
      <c r="F341" s="183"/>
      <c r="G341" s="335"/>
      <c r="H341" s="184"/>
      <c r="I341" s="182"/>
    </row>
    <row r="342" spans="1:9" x14ac:dyDescent="0.2">
      <c r="A342" s="182"/>
      <c r="B342" s="182"/>
      <c r="C342" s="182"/>
      <c r="D342" s="182"/>
      <c r="E342" s="202"/>
      <c r="F342" s="183"/>
      <c r="G342" s="335"/>
      <c r="H342" s="184"/>
      <c r="I342" s="182"/>
    </row>
    <row r="343" spans="1:9" x14ac:dyDescent="0.2">
      <c r="A343" s="182"/>
      <c r="B343" s="182"/>
      <c r="C343" s="182"/>
      <c r="D343" s="182"/>
      <c r="E343" s="202"/>
      <c r="F343" s="183"/>
      <c r="G343" s="335"/>
      <c r="H343" s="184"/>
      <c r="I343" s="182"/>
    </row>
    <row r="344" spans="1:9" x14ac:dyDescent="0.2">
      <c r="A344" s="182"/>
      <c r="B344" s="182"/>
      <c r="C344" s="182"/>
      <c r="D344" s="182"/>
      <c r="E344" s="202"/>
      <c r="F344" s="183"/>
      <c r="G344" s="335"/>
      <c r="H344" s="184"/>
      <c r="I344" s="182"/>
    </row>
    <row r="345" spans="1:9" x14ac:dyDescent="0.2">
      <c r="A345" s="182"/>
      <c r="B345" s="182"/>
      <c r="C345" s="182"/>
      <c r="D345" s="182"/>
      <c r="E345" s="202"/>
      <c r="F345" s="183"/>
      <c r="G345" s="335"/>
      <c r="H345" s="184"/>
      <c r="I345" s="182"/>
    </row>
    <row r="346" spans="1:9" x14ac:dyDescent="0.2">
      <c r="A346" s="182"/>
      <c r="B346" s="182"/>
      <c r="C346" s="182"/>
      <c r="D346" s="182"/>
      <c r="E346" s="202"/>
      <c r="F346" s="183"/>
      <c r="G346" s="335"/>
      <c r="H346" s="184"/>
      <c r="I346" s="182"/>
    </row>
    <row r="347" spans="1:9" x14ac:dyDescent="0.2">
      <c r="A347" s="182"/>
      <c r="B347" s="182"/>
      <c r="C347" s="182"/>
      <c r="D347" s="182"/>
      <c r="E347" s="202"/>
      <c r="F347" s="183"/>
      <c r="G347" s="335"/>
      <c r="H347" s="184"/>
      <c r="I347" s="182"/>
    </row>
    <row r="348" spans="1:9" x14ac:dyDescent="0.2">
      <c r="A348" s="182"/>
      <c r="B348" s="182"/>
      <c r="C348" s="182"/>
      <c r="D348" s="182"/>
      <c r="E348" s="202"/>
      <c r="F348" s="183"/>
      <c r="G348" s="335"/>
      <c r="H348" s="184"/>
      <c r="I348" s="182"/>
    </row>
    <row r="349" spans="1:9" x14ac:dyDescent="0.2">
      <c r="A349" s="182"/>
      <c r="B349" s="182"/>
      <c r="C349" s="182"/>
      <c r="D349" s="182"/>
      <c r="E349" s="202"/>
      <c r="F349" s="183"/>
      <c r="G349" s="335"/>
      <c r="H349" s="184"/>
      <c r="I349" s="182"/>
    </row>
    <row r="350" spans="1:9" x14ac:dyDescent="0.2">
      <c r="A350" s="182"/>
      <c r="B350" s="182"/>
      <c r="C350" s="182"/>
      <c r="D350" s="182"/>
      <c r="E350" s="202"/>
      <c r="F350" s="183"/>
      <c r="G350" s="335"/>
      <c r="H350" s="184"/>
      <c r="I350" s="182"/>
    </row>
    <row r="351" spans="1:9" x14ac:dyDescent="0.2">
      <c r="A351" s="182"/>
      <c r="B351" s="182"/>
      <c r="C351" s="182"/>
      <c r="D351" s="182"/>
      <c r="E351" s="202"/>
      <c r="F351" s="183"/>
      <c r="G351" s="335"/>
      <c r="H351" s="184"/>
      <c r="I351" s="182"/>
    </row>
    <row r="352" spans="1:9" x14ac:dyDescent="0.2">
      <c r="A352" s="182"/>
      <c r="B352" s="182"/>
      <c r="C352" s="182"/>
      <c r="D352" s="182"/>
      <c r="E352" s="202"/>
      <c r="F352" s="183"/>
      <c r="G352" s="335"/>
      <c r="H352" s="184"/>
      <c r="I352" s="182"/>
    </row>
    <row r="353" spans="1:9" x14ac:dyDescent="0.2">
      <c r="A353" s="182"/>
      <c r="B353" s="182"/>
      <c r="C353" s="182"/>
      <c r="D353" s="182"/>
      <c r="E353" s="202"/>
      <c r="F353" s="183"/>
      <c r="G353" s="335"/>
      <c r="H353" s="184"/>
      <c r="I353" s="182"/>
    </row>
    <row r="354" spans="1:9" x14ac:dyDescent="0.2">
      <c r="A354" s="182"/>
      <c r="B354" s="182"/>
      <c r="C354" s="182"/>
      <c r="D354" s="182"/>
      <c r="E354" s="202"/>
      <c r="F354" s="183"/>
      <c r="G354" s="335"/>
      <c r="H354" s="184"/>
      <c r="I354" s="182"/>
    </row>
    <row r="355" spans="1:9" x14ac:dyDescent="0.2">
      <c r="A355" s="182"/>
      <c r="B355" s="182"/>
      <c r="C355" s="182"/>
      <c r="D355" s="182"/>
      <c r="E355" s="202"/>
      <c r="F355" s="183"/>
      <c r="G355" s="335"/>
      <c r="H355" s="184"/>
      <c r="I355" s="182"/>
    </row>
    <row r="356" spans="1:9" x14ac:dyDescent="0.2">
      <c r="A356" s="182"/>
      <c r="B356" s="182"/>
      <c r="C356" s="182"/>
      <c r="D356" s="182"/>
      <c r="E356" s="202"/>
      <c r="F356" s="183"/>
      <c r="G356" s="335"/>
      <c r="H356" s="184"/>
      <c r="I356" s="182"/>
    </row>
    <row r="357" spans="1:9" x14ac:dyDescent="0.2">
      <c r="A357" s="182"/>
      <c r="B357" s="182"/>
      <c r="C357" s="182"/>
      <c r="D357" s="182"/>
      <c r="E357" s="202"/>
      <c r="F357" s="183"/>
      <c r="G357" s="335"/>
      <c r="H357" s="184"/>
      <c r="I357" s="182"/>
    </row>
    <row r="358" spans="1:9" x14ac:dyDescent="0.2">
      <c r="A358" s="182"/>
      <c r="B358" s="182"/>
      <c r="C358" s="182"/>
      <c r="D358" s="182"/>
      <c r="E358" s="202"/>
      <c r="F358" s="183"/>
      <c r="G358" s="335"/>
      <c r="H358" s="184"/>
      <c r="I358" s="182"/>
    </row>
    <row r="359" spans="1:9" x14ac:dyDescent="0.2">
      <c r="A359" s="182"/>
      <c r="B359" s="182"/>
      <c r="C359" s="182"/>
      <c r="D359" s="182"/>
      <c r="E359" s="202"/>
      <c r="F359" s="183"/>
      <c r="G359" s="335"/>
      <c r="H359" s="184"/>
      <c r="I359" s="182"/>
    </row>
    <row r="360" spans="1:9" x14ac:dyDescent="0.2">
      <c r="A360" s="182"/>
      <c r="B360" s="182"/>
      <c r="C360" s="182"/>
      <c r="D360" s="182"/>
      <c r="E360" s="202"/>
      <c r="F360" s="183"/>
      <c r="G360" s="335"/>
      <c r="H360" s="184"/>
      <c r="I360" s="182"/>
    </row>
    <row r="361" spans="1:9" x14ac:dyDescent="0.2">
      <c r="A361" s="182"/>
      <c r="B361" s="182"/>
      <c r="C361" s="182"/>
      <c r="D361" s="182"/>
      <c r="E361" s="202"/>
      <c r="F361" s="183"/>
      <c r="G361" s="335"/>
      <c r="H361" s="184"/>
      <c r="I361" s="182"/>
    </row>
    <row r="362" spans="1:9" x14ac:dyDescent="0.2">
      <c r="A362" s="182"/>
      <c r="B362" s="182"/>
      <c r="C362" s="182"/>
      <c r="D362" s="182"/>
      <c r="E362" s="202"/>
      <c r="F362" s="183"/>
      <c r="G362" s="335"/>
      <c r="H362" s="184"/>
      <c r="I362" s="182"/>
    </row>
    <row r="363" spans="1:9" x14ac:dyDescent="0.2">
      <c r="A363" s="182"/>
      <c r="B363" s="182"/>
      <c r="C363" s="182"/>
      <c r="D363" s="182"/>
      <c r="E363" s="202"/>
      <c r="F363" s="183"/>
      <c r="G363" s="335"/>
      <c r="H363" s="184"/>
      <c r="I363" s="182"/>
    </row>
    <row r="364" spans="1:9" x14ac:dyDescent="0.2">
      <c r="A364" s="182"/>
      <c r="B364" s="182"/>
      <c r="C364" s="182"/>
      <c r="D364" s="182"/>
      <c r="E364" s="202"/>
      <c r="F364" s="183"/>
      <c r="G364" s="335"/>
      <c r="H364" s="184"/>
      <c r="I364" s="182"/>
    </row>
    <row r="365" spans="1:9" x14ac:dyDescent="0.2">
      <c r="A365" s="182"/>
      <c r="B365" s="182"/>
      <c r="C365" s="182"/>
      <c r="D365" s="182"/>
      <c r="E365" s="202"/>
      <c r="F365" s="183"/>
      <c r="G365" s="335"/>
      <c r="H365" s="184"/>
      <c r="I365" s="182"/>
    </row>
    <row r="366" spans="1:9" x14ac:dyDescent="0.2">
      <c r="A366" s="182"/>
      <c r="B366" s="182"/>
      <c r="C366" s="182"/>
      <c r="D366" s="182"/>
      <c r="E366" s="202"/>
      <c r="F366" s="183"/>
      <c r="G366" s="335"/>
      <c r="H366" s="184"/>
      <c r="I366" s="182"/>
    </row>
    <row r="367" spans="1:9" x14ac:dyDescent="0.2">
      <c r="A367" s="182"/>
      <c r="B367" s="182"/>
      <c r="C367" s="182"/>
      <c r="D367" s="182"/>
      <c r="E367" s="202"/>
      <c r="F367" s="183"/>
      <c r="G367" s="335"/>
      <c r="H367" s="184"/>
      <c r="I367" s="182"/>
    </row>
    <row r="368" spans="1:9" x14ac:dyDescent="0.2">
      <c r="A368" s="182"/>
      <c r="B368" s="182"/>
      <c r="C368" s="182"/>
      <c r="D368" s="182"/>
      <c r="E368" s="202"/>
      <c r="F368" s="183"/>
      <c r="G368" s="335"/>
      <c r="H368" s="184"/>
      <c r="I368" s="182"/>
    </row>
    <row r="369" spans="1:9" x14ac:dyDescent="0.2">
      <c r="A369" s="182"/>
      <c r="B369" s="182"/>
      <c r="C369" s="182"/>
      <c r="D369" s="182"/>
      <c r="E369" s="202"/>
      <c r="F369" s="183"/>
      <c r="G369" s="335"/>
      <c r="H369" s="184"/>
      <c r="I369" s="182"/>
    </row>
    <row r="370" spans="1:9" x14ac:dyDescent="0.2">
      <c r="A370" s="182"/>
      <c r="B370" s="182"/>
      <c r="C370" s="182"/>
      <c r="D370" s="182"/>
      <c r="E370" s="202"/>
      <c r="F370" s="183"/>
      <c r="G370" s="335"/>
      <c r="H370" s="184"/>
      <c r="I370" s="182"/>
    </row>
    <row r="371" spans="1:9" x14ac:dyDescent="0.2">
      <c r="A371" s="182"/>
      <c r="B371" s="182"/>
      <c r="C371" s="182"/>
      <c r="D371" s="182"/>
      <c r="E371" s="202"/>
      <c r="F371" s="183"/>
      <c r="G371" s="335"/>
      <c r="H371" s="184"/>
      <c r="I371" s="182"/>
    </row>
    <row r="372" spans="1:9" x14ac:dyDescent="0.2">
      <c r="A372" s="182"/>
      <c r="B372" s="182"/>
      <c r="C372" s="182"/>
      <c r="D372" s="182"/>
      <c r="E372" s="202"/>
      <c r="F372" s="183"/>
      <c r="G372" s="335"/>
      <c r="H372" s="184"/>
      <c r="I372" s="182"/>
    </row>
    <row r="373" spans="1:9" x14ac:dyDescent="0.2">
      <c r="A373" s="182"/>
      <c r="B373" s="182"/>
      <c r="C373" s="182"/>
      <c r="D373" s="182"/>
      <c r="E373" s="202"/>
      <c r="F373" s="183"/>
      <c r="G373" s="335"/>
      <c r="H373" s="184"/>
      <c r="I373" s="182"/>
    </row>
    <row r="374" spans="1:9" x14ac:dyDescent="0.2">
      <c r="A374" s="182"/>
      <c r="B374" s="182"/>
      <c r="C374" s="182"/>
      <c r="D374" s="182"/>
      <c r="E374" s="202"/>
      <c r="F374" s="183"/>
      <c r="G374" s="335"/>
      <c r="H374" s="184"/>
      <c r="I374" s="182"/>
    </row>
    <row r="375" spans="1:9" x14ac:dyDescent="0.2">
      <c r="A375" s="182"/>
      <c r="B375" s="182"/>
      <c r="C375" s="182"/>
      <c r="D375" s="182"/>
      <c r="E375" s="202"/>
      <c r="F375" s="183"/>
      <c r="G375" s="335"/>
      <c r="H375" s="184"/>
      <c r="I375" s="182"/>
    </row>
    <row r="376" spans="1:9" x14ac:dyDescent="0.2">
      <c r="A376" s="182"/>
      <c r="B376" s="182"/>
      <c r="C376" s="182"/>
      <c r="D376" s="182"/>
      <c r="E376" s="202"/>
      <c r="F376" s="183"/>
      <c r="G376" s="335"/>
      <c r="H376" s="184"/>
      <c r="I376" s="182"/>
    </row>
    <row r="377" spans="1:9" x14ac:dyDescent="0.2">
      <c r="A377" s="182"/>
      <c r="B377" s="182"/>
      <c r="C377" s="182"/>
      <c r="D377" s="182"/>
      <c r="E377" s="202"/>
      <c r="F377" s="183"/>
      <c r="G377" s="335"/>
      <c r="H377" s="184"/>
      <c r="I377" s="182"/>
    </row>
    <row r="378" spans="1:9" x14ac:dyDescent="0.2">
      <c r="A378" s="182"/>
      <c r="B378" s="182"/>
      <c r="C378" s="182"/>
      <c r="D378" s="182"/>
      <c r="E378" s="202"/>
      <c r="F378" s="183"/>
      <c r="G378" s="335"/>
      <c r="H378" s="184"/>
      <c r="I378" s="182"/>
    </row>
    <row r="379" spans="1:9" x14ac:dyDescent="0.2">
      <c r="A379" s="182"/>
      <c r="B379" s="182"/>
      <c r="C379" s="182"/>
      <c r="D379" s="182"/>
      <c r="E379" s="202"/>
      <c r="F379" s="183"/>
      <c r="G379" s="335"/>
      <c r="H379" s="184"/>
      <c r="I379" s="182"/>
    </row>
    <row r="380" spans="1:9" x14ac:dyDescent="0.2">
      <c r="A380" s="182"/>
      <c r="B380" s="182"/>
      <c r="C380" s="182"/>
      <c r="D380" s="182"/>
      <c r="E380" s="202"/>
      <c r="F380" s="183"/>
      <c r="G380" s="335"/>
      <c r="H380" s="184"/>
      <c r="I380" s="182"/>
    </row>
    <row r="381" spans="1:9" x14ac:dyDescent="0.2">
      <c r="A381" s="182"/>
      <c r="B381" s="182"/>
      <c r="C381" s="182"/>
      <c r="D381" s="182"/>
      <c r="E381" s="202"/>
      <c r="F381" s="183"/>
      <c r="G381" s="335"/>
      <c r="H381" s="184"/>
      <c r="I381" s="182"/>
    </row>
    <row r="382" spans="1:9" x14ac:dyDescent="0.2">
      <c r="A382" s="182"/>
      <c r="B382" s="182"/>
      <c r="C382" s="182"/>
      <c r="D382" s="182"/>
      <c r="E382" s="202"/>
      <c r="F382" s="183"/>
      <c r="G382" s="335"/>
      <c r="H382" s="184"/>
      <c r="I382" s="182"/>
    </row>
    <row r="383" spans="1:9" x14ac:dyDescent="0.2">
      <c r="A383" s="182"/>
      <c r="B383" s="182"/>
      <c r="C383" s="182"/>
      <c r="D383" s="182"/>
      <c r="E383" s="202"/>
      <c r="F383" s="183"/>
      <c r="G383" s="335"/>
      <c r="H383" s="184"/>
      <c r="I383" s="182"/>
    </row>
    <row r="384" spans="1:9" x14ac:dyDescent="0.2">
      <c r="A384" s="182"/>
      <c r="B384" s="182"/>
      <c r="C384" s="182"/>
      <c r="D384" s="182"/>
      <c r="E384" s="202"/>
      <c r="F384" s="183"/>
      <c r="G384" s="335"/>
      <c r="H384" s="184"/>
      <c r="I384" s="182"/>
    </row>
    <row r="385" spans="1:9" x14ac:dyDescent="0.2">
      <c r="A385" s="182"/>
      <c r="B385" s="182"/>
      <c r="C385" s="182"/>
      <c r="D385" s="182"/>
      <c r="E385" s="202"/>
      <c r="F385" s="183"/>
      <c r="G385" s="335"/>
      <c r="H385" s="184"/>
      <c r="I385" s="182"/>
    </row>
    <row r="386" spans="1:9" x14ac:dyDescent="0.2">
      <c r="A386" s="182"/>
      <c r="B386" s="182"/>
      <c r="C386" s="182"/>
      <c r="D386" s="182"/>
      <c r="E386" s="202"/>
      <c r="F386" s="183"/>
      <c r="G386" s="335"/>
      <c r="H386" s="184"/>
      <c r="I386" s="182"/>
    </row>
    <row r="387" spans="1:9" x14ac:dyDescent="0.2">
      <c r="A387" s="182"/>
      <c r="B387" s="182"/>
      <c r="C387" s="182"/>
      <c r="D387" s="182"/>
      <c r="E387" s="202"/>
      <c r="F387" s="183"/>
      <c r="G387" s="335"/>
      <c r="H387" s="184"/>
      <c r="I387" s="182"/>
    </row>
    <row r="388" spans="1:9" x14ac:dyDescent="0.2">
      <c r="A388" s="182"/>
      <c r="B388" s="182"/>
      <c r="C388" s="182"/>
      <c r="D388" s="182"/>
      <c r="E388" s="202"/>
      <c r="F388" s="183"/>
      <c r="G388" s="335"/>
      <c r="H388" s="184"/>
      <c r="I388" s="182"/>
    </row>
    <row r="389" spans="1:9" x14ac:dyDescent="0.2">
      <c r="A389" s="182"/>
      <c r="B389" s="182"/>
      <c r="C389" s="182"/>
      <c r="D389" s="182"/>
      <c r="E389" s="202"/>
      <c r="F389" s="183"/>
      <c r="G389" s="335"/>
      <c r="H389" s="184"/>
      <c r="I389" s="182"/>
    </row>
    <row r="390" spans="1:9" x14ac:dyDescent="0.2">
      <c r="A390" s="182"/>
      <c r="B390" s="182"/>
      <c r="C390" s="182"/>
      <c r="D390" s="182"/>
      <c r="E390" s="202"/>
      <c r="F390" s="183"/>
      <c r="G390" s="335"/>
      <c r="H390" s="184"/>
      <c r="I390" s="182"/>
    </row>
    <row r="391" spans="1:9" x14ac:dyDescent="0.2">
      <c r="A391" s="182"/>
      <c r="B391" s="182"/>
      <c r="C391" s="182"/>
      <c r="D391" s="182"/>
      <c r="E391" s="202"/>
      <c r="F391" s="183"/>
      <c r="G391" s="335"/>
      <c r="H391" s="184"/>
      <c r="I391" s="182"/>
    </row>
    <row r="392" spans="1:9" x14ac:dyDescent="0.2">
      <c r="A392" s="182"/>
      <c r="B392" s="182"/>
      <c r="C392" s="182"/>
      <c r="D392" s="182"/>
      <c r="E392" s="202"/>
      <c r="F392" s="183"/>
      <c r="G392" s="335"/>
      <c r="H392" s="184"/>
      <c r="I392" s="182"/>
    </row>
    <row r="393" spans="1:9" x14ac:dyDescent="0.2">
      <c r="A393" s="182"/>
      <c r="B393" s="182"/>
      <c r="C393" s="182"/>
      <c r="D393" s="182"/>
      <c r="E393" s="202"/>
      <c r="F393" s="183"/>
      <c r="G393" s="335"/>
      <c r="H393" s="184"/>
      <c r="I393" s="182"/>
    </row>
    <row r="394" spans="1:9" x14ac:dyDescent="0.2">
      <c r="A394" s="182"/>
      <c r="B394" s="182"/>
      <c r="C394" s="182"/>
      <c r="D394" s="182"/>
      <c r="E394" s="202"/>
      <c r="F394" s="183"/>
      <c r="G394" s="335"/>
      <c r="H394" s="184"/>
      <c r="I394" s="182"/>
    </row>
    <row r="395" spans="1:9" x14ac:dyDescent="0.2">
      <c r="A395" s="182"/>
      <c r="B395" s="182"/>
      <c r="C395" s="182"/>
      <c r="D395" s="182"/>
      <c r="E395" s="202"/>
      <c r="F395" s="183"/>
      <c r="G395" s="335"/>
      <c r="H395" s="184"/>
      <c r="I395" s="182"/>
    </row>
    <row r="396" spans="1:9" x14ac:dyDescent="0.2">
      <c r="A396" s="182"/>
      <c r="B396" s="182"/>
      <c r="C396" s="182"/>
      <c r="D396" s="182"/>
      <c r="E396" s="202"/>
      <c r="F396" s="183"/>
      <c r="G396" s="335"/>
      <c r="H396" s="184"/>
      <c r="I396" s="182"/>
    </row>
    <row r="397" spans="1:9" x14ac:dyDescent="0.2">
      <c r="A397" s="182"/>
      <c r="B397" s="182"/>
      <c r="C397" s="182"/>
      <c r="D397" s="182"/>
      <c r="E397" s="202"/>
      <c r="F397" s="183"/>
      <c r="G397" s="335"/>
      <c r="H397" s="184"/>
      <c r="I397" s="182"/>
    </row>
    <row r="398" spans="1:9" x14ac:dyDescent="0.2">
      <c r="A398" s="182"/>
      <c r="B398" s="182"/>
      <c r="C398" s="182"/>
      <c r="D398" s="182"/>
      <c r="E398" s="202"/>
      <c r="F398" s="183"/>
      <c r="G398" s="335"/>
      <c r="H398" s="184"/>
      <c r="I398" s="182"/>
    </row>
    <row r="399" spans="1:9" x14ac:dyDescent="0.2">
      <c r="A399" s="182"/>
      <c r="B399" s="182"/>
      <c r="C399" s="182"/>
      <c r="D399" s="182"/>
      <c r="E399" s="202"/>
      <c r="F399" s="183"/>
      <c r="G399" s="335"/>
      <c r="H399" s="184"/>
      <c r="I399" s="182"/>
    </row>
    <row r="400" spans="1:9" x14ac:dyDescent="0.2">
      <c r="A400" s="182"/>
      <c r="B400" s="182"/>
      <c r="C400" s="182"/>
      <c r="D400" s="182"/>
      <c r="E400" s="202"/>
      <c r="F400" s="183"/>
      <c r="G400" s="335"/>
      <c r="H400" s="184"/>
      <c r="I400" s="182"/>
    </row>
    <row r="401" spans="1:9" x14ac:dyDescent="0.2">
      <c r="A401" s="182"/>
      <c r="B401" s="182"/>
      <c r="C401" s="182"/>
      <c r="D401" s="182"/>
      <c r="E401" s="202"/>
      <c r="F401" s="183"/>
      <c r="G401" s="335"/>
      <c r="H401" s="184"/>
      <c r="I401" s="182"/>
    </row>
    <row r="402" spans="1:9" x14ac:dyDescent="0.2">
      <c r="A402" s="182"/>
      <c r="B402" s="182"/>
      <c r="C402" s="182"/>
      <c r="D402" s="182"/>
      <c r="E402" s="202"/>
      <c r="F402" s="183"/>
      <c r="G402" s="335"/>
      <c r="H402" s="184"/>
      <c r="I402" s="182"/>
    </row>
    <row r="403" spans="1:9" x14ac:dyDescent="0.2">
      <c r="A403" s="182"/>
      <c r="B403" s="182"/>
      <c r="C403" s="182"/>
      <c r="D403" s="182"/>
      <c r="E403" s="202"/>
      <c r="F403" s="183"/>
      <c r="G403" s="335"/>
      <c r="H403" s="184"/>
      <c r="I403" s="182"/>
    </row>
    <row r="404" spans="1:9" x14ac:dyDescent="0.2">
      <c r="A404" s="182"/>
      <c r="B404" s="182"/>
      <c r="C404" s="182"/>
      <c r="D404" s="182"/>
      <c r="E404" s="202"/>
      <c r="F404" s="183"/>
      <c r="G404" s="335"/>
      <c r="H404" s="184"/>
      <c r="I404" s="182"/>
    </row>
    <row r="405" spans="1:9" x14ac:dyDescent="0.2">
      <c r="A405" s="182"/>
      <c r="B405" s="182"/>
      <c r="C405" s="182"/>
      <c r="D405" s="182"/>
      <c r="E405" s="202"/>
      <c r="F405" s="183"/>
      <c r="G405" s="335"/>
      <c r="H405" s="184"/>
      <c r="I405" s="182"/>
    </row>
    <row r="406" spans="1:9" x14ac:dyDescent="0.2">
      <c r="A406" s="182"/>
      <c r="B406" s="182"/>
      <c r="C406" s="182"/>
      <c r="D406" s="182"/>
      <c r="E406" s="202"/>
      <c r="F406" s="183"/>
      <c r="G406" s="335"/>
      <c r="H406" s="184"/>
      <c r="I406" s="182"/>
    </row>
    <row r="407" spans="1:9" x14ac:dyDescent="0.2">
      <c r="A407" s="182"/>
      <c r="B407" s="182"/>
      <c r="C407" s="182"/>
      <c r="D407" s="182"/>
      <c r="E407" s="202"/>
      <c r="F407" s="183"/>
      <c r="G407" s="335"/>
      <c r="H407" s="184"/>
      <c r="I407" s="182"/>
    </row>
    <row r="408" spans="1:9" x14ac:dyDescent="0.2">
      <c r="A408" s="182"/>
      <c r="B408" s="182"/>
      <c r="C408" s="182"/>
      <c r="D408" s="182"/>
      <c r="E408" s="202"/>
      <c r="F408" s="183"/>
      <c r="G408" s="335"/>
      <c r="H408" s="184"/>
      <c r="I408" s="182"/>
    </row>
    <row r="409" spans="1:9" x14ac:dyDescent="0.2">
      <c r="A409" s="182"/>
      <c r="B409" s="182"/>
      <c r="C409" s="182"/>
      <c r="D409" s="182"/>
      <c r="E409" s="202"/>
      <c r="F409" s="183"/>
      <c r="G409" s="335"/>
      <c r="H409" s="184"/>
      <c r="I409" s="182"/>
    </row>
    <row r="410" spans="1:9" x14ac:dyDescent="0.2">
      <c r="A410" s="182"/>
      <c r="B410" s="182"/>
      <c r="C410" s="182"/>
      <c r="D410" s="182"/>
      <c r="E410" s="202"/>
      <c r="F410" s="183"/>
      <c r="G410" s="335"/>
      <c r="H410" s="184"/>
      <c r="I410" s="182"/>
    </row>
    <row r="411" spans="1:9" x14ac:dyDescent="0.2">
      <c r="A411" s="182"/>
      <c r="B411" s="182"/>
      <c r="C411" s="182"/>
      <c r="D411" s="182"/>
      <c r="E411" s="202"/>
      <c r="F411" s="183"/>
      <c r="G411" s="335"/>
      <c r="H411" s="184"/>
      <c r="I411" s="182"/>
    </row>
    <row r="412" spans="1:9" x14ac:dyDescent="0.2">
      <c r="A412" s="182"/>
      <c r="B412" s="182"/>
      <c r="C412" s="182"/>
      <c r="D412" s="182"/>
      <c r="E412" s="202"/>
      <c r="F412" s="183"/>
      <c r="G412" s="335"/>
      <c r="H412" s="184"/>
      <c r="I412" s="182"/>
    </row>
    <row r="413" spans="1:9" x14ac:dyDescent="0.2">
      <c r="A413" s="182"/>
      <c r="B413" s="182"/>
      <c r="C413" s="182"/>
      <c r="D413" s="182"/>
      <c r="E413" s="202"/>
      <c r="F413" s="183"/>
      <c r="G413" s="335"/>
      <c r="H413" s="184"/>
      <c r="I413" s="182"/>
    </row>
    <row r="414" spans="1:9" x14ac:dyDescent="0.2">
      <c r="A414" s="182"/>
      <c r="B414" s="182"/>
      <c r="C414" s="182"/>
      <c r="D414" s="182"/>
      <c r="E414" s="202"/>
      <c r="F414" s="183"/>
      <c r="G414" s="335"/>
      <c r="H414" s="184"/>
      <c r="I414" s="182"/>
    </row>
    <row r="415" spans="1:9" x14ac:dyDescent="0.2">
      <c r="A415" s="182"/>
      <c r="B415" s="182"/>
      <c r="C415" s="182"/>
      <c r="D415" s="182"/>
      <c r="E415" s="202"/>
      <c r="F415" s="183"/>
      <c r="G415" s="335"/>
      <c r="H415" s="184"/>
      <c r="I415" s="182"/>
    </row>
    <row r="416" spans="1:9" x14ac:dyDescent="0.2">
      <c r="A416" s="182"/>
      <c r="B416" s="182"/>
      <c r="C416" s="182"/>
      <c r="D416" s="182"/>
      <c r="E416" s="202"/>
      <c r="F416" s="183"/>
      <c r="G416" s="335"/>
      <c r="H416" s="184"/>
      <c r="I416" s="182"/>
    </row>
    <row r="417" spans="1:9" x14ac:dyDescent="0.2">
      <c r="A417" s="182"/>
      <c r="B417" s="182"/>
      <c r="C417" s="182"/>
      <c r="D417" s="182"/>
      <c r="E417" s="202"/>
      <c r="F417" s="183"/>
      <c r="G417" s="335"/>
      <c r="H417" s="184"/>
      <c r="I417" s="182"/>
    </row>
    <row r="418" spans="1:9" x14ac:dyDescent="0.2">
      <c r="A418" s="182"/>
      <c r="B418" s="182"/>
      <c r="C418" s="182"/>
      <c r="D418" s="182"/>
      <c r="E418" s="202"/>
      <c r="F418" s="183"/>
      <c r="G418" s="335"/>
      <c r="H418" s="184"/>
      <c r="I418" s="182"/>
    </row>
    <row r="419" spans="1:9" x14ac:dyDescent="0.2">
      <c r="A419" s="182"/>
      <c r="B419" s="182"/>
      <c r="C419" s="182"/>
      <c r="D419" s="182"/>
      <c r="E419" s="202"/>
      <c r="F419" s="183"/>
      <c r="G419" s="335"/>
      <c r="H419" s="184"/>
      <c r="I419" s="182"/>
    </row>
    <row r="420" spans="1:9" x14ac:dyDescent="0.2">
      <c r="A420" s="182"/>
      <c r="B420" s="182"/>
      <c r="C420" s="182"/>
      <c r="D420" s="182"/>
      <c r="E420" s="202"/>
      <c r="F420" s="183"/>
      <c r="G420" s="335"/>
      <c r="H420" s="184"/>
      <c r="I420" s="182"/>
    </row>
    <row r="421" spans="1:9" x14ac:dyDescent="0.2">
      <c r="A421" s="182"/>
      <c r="B421" s="182"/>
      <c r="C421" s="182"/>
      <c r="D421" s="182"/>
      <c r="E421" s="202"/>
      <c r="F421" s="183"/>
      <c r="G421" s="335"/>
      <c r="H421" s="184"/>
      <c r="I421" s="182"/>
    </row>
    <row r="422" spans="1:9" x14ac:dyDescent="0.2">
      <c r="A422" s="182"/>
      <c r="B422" s="182"/>
      <c r="C422" s="182"/>
      <c r="D422" s="182"/>
      <c r="E422" s="202"/>
      <c r="F422" s="183"/>
      <c r="G422" s="335"/>
      <c r="H422" s="184"/>
      <c r="I422" s="182"/>
    </row>
    <row r="423" spans="1:9" x14ac:dyDescent="0.2">
      <c r="A423" s="182"/>
      <c r="B423" s="182"/>
      <c r="C423" s="182"/>
      <c r="D423" s="182"/>
      <c r="E423" s="202"/>
      <c r="F423" s="183"/>
      <c r="G423" s="335"/>
      <c r="H423" s="184"/>
      <c r="I423" s="182"/>
    </row>
    <row r="424" spans="1:9" x14ac:dyDescent="0.2">
      <c r="A424" s="182"/>
      <c r="B424" s="182"/>
      <c r="C424" s="182"/>
      <c r="D424" s="182"/>
      <c r="E424" s="202"/>
      <c r="F424" s="183"/>
      <c r="G424" s="335"/>
      <c r="H424" s="184"/>
      <c r="I424" s="182"/>
    </row>
    <row r="425" spans="1:9" x14ac:dyDescent="0.2">
      <c r="A425" s="182"/>
      <c r="B425" s="182"/>
      <c r="C425" s="182"/>
      <c r="D425" s="182"/>
      <c r="E425" s="202"/>
      <c r="F425" s="183"/>
      <c r="G425" s="335"/>
      <c r="H425" s="184"/>
      <c r="I425" s="182"/>
    </row>
    <row r="426" spans="1:9" x14ac:dyDescent="0.2">
      <c r="A426" s="182"/>
      <c r="B426" s="182"/>
      <c r="C426" s="182"/>
      <c r="D426" s="182"/>
      <c r="E426" s="202"/>
      <c r="F426" s="183"/>
      <c r="G426" s="335"/>
      <c r="H426" s="184"/>
      <c r="I426" s="182"/>
    </row>
    <row r="427" spans="1:9" x14ac:dyDescent="0.2">
      <c r="A427" s="182"/>
      <c r="B427" s="182"/>
      <c r="C427" s="182"/>
      <c r="D427" s="182"/>
      <c r="E427" s="202"/>
      <c r="F427" s="183"/>
      <c r="G427" s="335"/>
      <c r="H427" s="184"/>
      <c r="I427" s="182"/>
    </row>
    <row r="428" spans="1:9" x14ac:dyDescent="0.2">
      <c r="A428" s="182"/>
      <c r="B428" s="182"/>
      <c r="C428" s="182"/>
      <c r="D428" s="182"/>
      <c r="E428" s="202"/>
      <c r="F428" s="183"/>
      <c r="G428" s="335"/>
      <c r="H428" s="184"/>
      <c r="I428" s="182"/>
    </row>
    <row r="429" spans="1:9" x14ac:dyDescent="0.2">
      <c r="A429" s="182"/>
      <c r="B429" s="182"/>
      <c r="C429" s="182"/>
      <c r="D429" s="182"/>
      <c r="E429" s="202"/>
      <c r="F429" s="183"/>
      <c r="G429" s="335"/>
      <c r="H429" s="184"/>
      <c r="I429" s="182"/>
    </row>
    <row r="430" spans="1:9" x14ac:dyDescent="0.2">
      <c r="A430" s="182"/>
      <c r="B430" s="182"/>
      <c r="C430" s="182"/>
      <c r="D430" s="182"/>
      <c r="E430" s="202"/>
      <c r="F430" s="183"/>
      <c r="G430" s="335"/>
      <c r="H430" s="184"/>
      <c r="I430" s="182"/>
    </row>
    <row r="431" spans="1:9" x14ac:dyDescent="0.2">
      <c r="A431" s="182"/>
      <c r="B431" s="182"/>
      <c r="C431" s="182"/>
      <c r="D431" s="182"/>
      <c r="E431" s="202"/>
      <c r="F431" s="183"/>
      <c r="G431" s="335"/>
      <c r="H431" s="184"/>
      <c r="I431" s="182"/>
    </row>
    <row r="432" spans="1:9" x14ac:dyDescent="0.2">
      <c r="A432" s="182"/>
      <c r="B432" s="182"/>
      <c r="C432" s="182"/>
      <c r="D432" s="182"/>
      <c r="E432" s="202"/>
      <c r="F432" s="183"/>
      <c r="G432" s="335"/>
      <c r="H432" s="184"/>
      <c r="I432" s="182"/>
    </row>
    <row r="433" spans="1:9" x14ac:dyDescent="0.2">
      <c r="A433" s="182"/>
      <c r="B433" s="182"/>
      <c r="C433" s="182"/>
      <c r="D433" s="182"/>
      <c r="E433" s="202"/>
      <c r="F433" s="183"/>
      <c r="G433" s="335"/>
      <c r="H433" s="184"/>
      <c r="I433" s="182"/>
    </row>
    <row r="434" spans="1:9" x14ac:dyDescent="0.2">
      <c r="A434" s="182"/>
      <c r="B434" s="182"/>
      <c r="C434" s="182"/>
      <c r="D434" s="182"/>
      <c r="E434" s="202"/>
      <c r="F434" s="183"/>
      <c r="G434" s="335"/>
      <c r="H434" s="184"/>
      <c r="I434" s="182"/>
    </row>
    <row r="435" spans="1:9" x14ac:dyDescent="0.2">
      <c r="A435" s="182"/>
      <c r="B435" s="182"/>
      <c r="C435" s="182"/>
      <c r="D435" s="182"/>
      <c r="E435" s="202"/>
      <c r="F435" s="183"/>
      <c r="G435" s="335"/>
      <c r="H435" s="184"/>
      <c r="I435" s="182"/>
    </row>
    <row r="436" spans="1:9" x14ac:dyDescent="0.2">
      <c r="A436" s="182"/>
      <c r="B436" s="182"/>
      <c r="C436" s="182"/>
      <c r="D436" s="182"/>
      <c r="E436" s="202"/>
      <c r="F436" s="183"/>
      <c r="G436" s="335"/>
      <c r="H436" s="184"/>
      <c r="I436" s="182"/>
    </row>
    <row r="437" spans="1:9" x14ac:dyDescent="0.2">
      <c r="A437" s="182"/>
      <c r="B437" s="182"/>
      <c r="C437" s="182"/>
      <c r="D437" s="182"/>
      <c r="E437" s="202"/>
      <c r="F437" s="183"/>
      <c r="G437" s="335"/>
      <c r="H437" s="184"/>
      <c r="I437" s="182"/>
    </row>
    <row r="438" spans="1:9" x14ac:dyDescent="0.2">
      <c r="A438" s="182"/>
      <c r="B438" s="182"/>
      <c r="C438" s="182"/>
      <c r="D438" s="182"/>
      <c r="E438" s="202"/>
      <c r="F438" s="183"/>
      <c r="G438" s="335"/>
      <c r="H438" s="184"/>
      <c r="I438" s="182"/>
    </row>
    <row r="439" spans="1:9" x14ac:dyDescent="0.2">
      <c r="A439" s="182"/>
      <c r="B439" s="182"/>
      <c r="C439" s="182"/>
      <c r="D439" s="182"/>
      <c r="E439" s="202"/>
      <c r="F439" s="183"/>
      <c r="G439" s="335"/>
      <c r="H439" s="184"/>
      <c r="I439" s="182"/>
    </row>
    <row r="440" spans="1:9" x14ac:dyDescent="0.2">
      <c r="A440" s="182"/>
      <c r="B440" s="182"/>
      <c r="C440" s="182"/>
      <c r="D440" s="182"/>
      <c r="E440" s="202"/>
      <c r="F440" s="183"/>
      <c r="G440" s="335"/>
      <c r="H440" s="184"/>
      <c r="I440" s="182"/>
    </row>
    <row r="441" spans="1:9" x14ac:dyDescent="0.2">
      <c r="A441" s="182"/>
      <c r="B441" s="182"/>
      <c r="C441" s="182"/>
      <c r="D441" s="182"/>
      <c r="E441" s="202"/>
      <c r="F441" s="183"/>
      <c r="G441" s="335"/>
      <c r="H441" s="184"/>
      <c r="I441" s="182"/>
    </row>
    <row r="442" spans="1:9" x14ac:dyDescent="0.2">
      <c r="A442" s="182"/>
      <c r="B442" s="182"/>
      <c r="C442" s="182"/>
      <c r="D442" s="182"/>
      <c r="E442" s="202"/>
      <c r="F442" s="183"/>
      <c r="G442" s="335"/>
      <c r="H442" s="184"/>
      <c r="I442" s="182"/>
    </row>
    <row r="443" spans="1:9" x14ac:dyDescent="0.2">
      <c r="A443" s="182"/>
      <c r="B443" s="182"/>
      <c r="C443" s="182"/>
      <c r="D443" s="182"/>
      <c r="E443" s="202"/>
      <c r="F443" s="183"/>
      <c r="G443" s="335"/>
      <c r="H443" s="184"/>
      <c r="I443" s="182"/>
    </row>
    <row r="444" spans="1:9" x14ac:dyDescent="0.2">
      <c r="A444" s="182"/>
      <c r="B444" s="182"/>
      <c r="C444" s="182"/>
      <c r="D444" s="182"/>
      <c r="E444" s="202"/>
      <c r="F444" s="183"/>
      <c r="G444" s="335"/>
      <c r="H444" s="184"/>
      <c r="I444" s="182"/>
    </row>
    <row r="445" spans="1:9" x14ac:dyDescent="0.2">
      <c r="A445" s="182"/>
      <c r="B445" s="182"/>
      <c r="C445" s="182"/>
      <c r="D445" s="182"/>
      <c r="E445" s="202"/>
      <c r="F445" s="183"/>
      <c r="G445" s="335"/>
      <c r="H445" s="184"/>
      <c r="I445" s="182"/>
    </row>
    <row r="446" spans="1:9" x14ac:dyDescent="0.2">
      <c r="A446" s="182"/>
      <c r="B446" s="182"/>
      <c r="C446" s="182"/>
      <c r="D446" s="182"/>
      <c r="E446" s="202"/>
      <c r="F446" s="183"/>
      <c r="G446" s="335"/>
      <c r="H446" s="184"/>
      <c r="I446" s="182"/>
    </row>
    <row r="447" spans="1:9" x14ac:dyDescent="0.2">
      <c r="A447" s="182"/>
      <c r="B447" s="182"/>
      <c r="C447" s="182"/>
      <c r="D447" s="182"/>
      <c r="E447" s="202"/>
      <c r="F447" s="183"/>
      <c r="G447" s="335"/>
      <c r="H447" s="184"/>
      <c r="I447" s="182"/>
    </row>
    <row r="448" spans="1:9" x14ac:dyDescent="0.2">
      <c r="A448" s="182"/>
      <c r="B448" s="182"/>
      <c r="C448" s="182"/>
      <c r="D448" s="182"/>
      <c r="E448" s="202"/>
      <c r="F448" s="183"/>
      <c r="G448" s="335"/>
      <c r="H448" s="184"/>
      <c r="I448" s="182"/>
    </row>
    <row r="449" spans="1:9" x14ac:dyDescent="0.2">
      <c r="A449" s="182"/>
      <c r="B449" s="182"/>
      <c r="C449" s="182"/>
      <c r="D449" s="182"/>
      <c r="E449" s="202"/>
      <c r="F449" s="183"/>
      <c r="G449" s="335"/>
      <c r="H449" s="184"/>
      <c r="I449" s="182"/>
    </row>
    <row r="450" spans="1:9" x14ac:dyDescent="0.2">
      <c r="A450" s="182"/>
      <c r="B450" s="182"/>
      <c r="C450" s="182"/>
      <c r="D450" s="182"/>
      <c r="E450" s="202"/>
      <c r="F450" s="183"/>
      <c r="G450" s="335"/>
      <c r="H450" s="184"/>
      <c r="I450" s="182"/>
    </row>
    <row r="451" spans="1:9" x14ac:dyDescent="0.2">
      <c r="A451" s="182"/>
      <c r="B451" s="182"/>
      <c r="C451" s="182"/>
      <c r="D451" s="182"/>
      <c r="E451" s="202"/>
      <c r="F451" s="183"/>
      <c r="G451" s="335"/>
      <c r="H451" s="184"/>
      <c r="I451" s="182"/>
    </row>
    <row r="452" spans="1:9" x14ac:dyDescent="0.2">
      <c r="A452" s="182"/>
      <c r="B452" s="182"/>
      <c r="C452" s="182"/>
      <c r="D452" s="182"/>
      <c r="E452" s="202"/>
      <c r="F452" s="183"/>
      <c r="G452" s="335"/>
      <c r="H452" s="184"/>
      <c r="I452" s="182"/>
    </row>
    <row r="453" spans="1:9" x14ac:dyDescent="0.2">
      <c r="A453" s="182"/>
      <c r="B453" s="182"/>
      <c r="C453" s="182"/>
      <c r="D453" s="182"/>
      <c r="E453" s="202"/>
      <c r="F453" s="183"/>
      <c r="G453" s="335"/>
      <c r="H453" s="184"/>
      <c r="I453" s="182"/>
    </row>
    <row r="454" spans="1:9" x14ac:dyDescent="0.2">
      <c r="A454" s="182"/>
      <c r="B454" s="182"/>
      <c r="C454" s="182"/>
      <c r="D454" s="182"/>
      <c r="E454" s="202"/>
      <c r="F454" s="183"/>
      <c r="G454" s="335"/>
      <c r="H454" s="184"/>
      <c r="I454" s="182"/>
    </row>
    <row r="455" spans="1:9" x14ac:dyDescent="0.2">
      <c r="A455" s="182"/>
      <c r="B455" s="182"/>
      <c r="C455" s="182"/>
      <c r="D455" s="182"/>
      <c r="E455" s="202"/>
      <c r="F455" s="183"/>
      <c r="G455" s="335"/>
      <c r="H455" s="184"/>
      <c r="I455" s="182"/>
    </row>
    <row r="456" spans="1:9" x14ac:dyDescent="0.2">
      <c r="A456" s="182"/>
      <c r="B456" s="182"/>
      <c r="C456" s="182"/>
      <c r="D456" s="182"/>
      <c r="E456" s="202"/>
      <c r="F456" s="183"/>
      <c r="G456" s="335"/>
      <c r="H456" s="184"/>
      <c r="I456" s="182"/>
    </row>
    <row r="457" spans="1:9" x14ac:dyDescent="0.2">
      <c r="A457" s="182"/>
      <c r="B457" s="182"/>
      <c r="C457" s="182"/>
      <c r="D457" s="182"/>
      <c r="E457" s="202"/>
      <c r="F457" s="183"/>
      <c r="G457" s="335"/>
      <c r="H457" s="184"/>
      <c r="I457" s="182"/>
    </row>
    <row r="458" spans="1:9" x14ac:dyDescent="0.2">
      <c r="A458" s="182"/>
      <c r="B458" s="182"/>
      <c r="C458" s="182"/>
      <c r="D458" s="182"/>
      <c r="E458" s="202"/>
      <c r="F458" s="183"/>
      <c r="G458" s="335"/>
      <c r="H458" s="184"/>
      <c r="I458" s="182"/>
    </row>
    <row r="459" spans="1:9" x14ac:dyDescent="0.2">
      <c r="A459" s="182"/>
      <c r="B459" s="182"/>
      <c r="C459" s="182"/>
      <c r="D459" s="182"/>
      <c r="E459" s="202"/>
      <c r="F459" s="183"/>
      <c r="G459" s="335"/>
      <c r="H459" s="184"/>
      <c r="I459" s="182"/>
    </row>
    <row r="460" spans="1:9" x14ac:dyDescent="0.2">
      <c r="A460" s="182"/>
      <c r="B460" s="182"/>
      <c r="C460" s="182"/>
      <c r="D460" s="182"/>
      <c r="E460" s="202"/>
      <c r="F460" s="183"/>
      <c r="G460" s="335"/>
      <c r="H460" s="184"/>
      <c r="I460" s="182"/>
    </row>
    <row r="461" spans="1:9" x14ac:dyDescent="0.2">
      <c r="A461" s="182"/>
      <c r="B461" s="182"/>
      <c r="C461" s="182"/>
      <c r="D461" s="182"/>
      <c r="E461" s="202"/>
      <c r="F461" s="183"/>
      <c r="G461" s="335"/>
      <c r="H461" s="184"/>
      <c r="I461" s="182"/>
    </row>
    <row r="462" spans="1:9" x14ac:dyDescent="0.2">
      <c r="A462" s="182"/>
      <c r="B462" s="182"/>
      <c r="C462" s="182"/>
      <c r="D462" s="182"/>
      <c r="E462" s="202"/>
      <c r="F462" s="183"/>
      <c r="G462" s="335"/>
      <c r="H462" s="184"/>
      <c r="I462" s="182"/>
    </row>
    <row r="463" spans="1:9" x14ac:dyDescent="0.2">
      <c r="A463" s="182"/>
      <c r="B463" s="182"/>
      <c r="C463" s="182"/>
      <c r="D463" s="182"/>
      <c r="E463" s="202"/>
      <c r="F463" s="183"/>
      <c r="G463" s="335"/>
      <c r="H463" s="184"/>
      <c r="I463" s="182"/>
    </row>
    <row r="464" spans="1:9" x14ac:dyDescent="0.2">
      <c r="A464" s="182"/>
      <c r="B464" s="182"/>
      <c r="C464" s="182"/>
      <c r="D464" s="182"/>
      <c r="E464" s="202"/>
      <c r="F464" s="183"/>
      <c r="G464" s="335"/>
      <c r="H464" s="184"/>
      <c r="I464" s="182"/>
    </row>
    <row r="465" spans="1:9" x14ac:dyDescent="0.2">
      <c r="A465" s="182"/>
      <c r="B465" s="182"/>
      <c r="C465" s="182"/>
      <c r="D465" s="182"/>
      <c r="E465" s="202"/>
      <c r="F465" s="183"/>
      <c r="G465" s="335"/>
      <c r="H465" s="184"/>
      <c r="I465" s="182"/>
    </row>
    <row r="466" spans="1:9" x14ac:dyDescent="0.2">
      <c r="A466" s="182"/>
      <c r="B466" s="182"/>
      <c r="C466" s="182"/>
      <c r="D466" s="182"/>
      <c r="E466" s="202"/>
      <c r="F466" s="183"/>
      <c r="G466" s="335"/>
      <c r="H466" s="184"/>
      <c r="I466" s="182"/>
    </row>
    <row r="467" spans="1:9" x14ac:dyDescent="0.2">
      <c r="A467" s="182"/>
      <c r="B467" s="182"/>
      <c r="C467" s="182"/>
      <c r="D467" s="182"/>
      <c r="E467" s="202"/>
      <c r="F467" s="183"/>
      <c r="G467" s="335"/>
      <c r="H467" s="184"/>
      <c r="I467" s="182"/>
    </row>
    <row r="468" spans="1:9" x14ac:dyDescent="0.2">
      <c r="A468" s="182"/>
      <c r="B468" s="182"/>
      <c r="C468" s="182"/>
      <c r="D468" s="182"/>
      <c r="E468" s="202"/>
      <c r="F468" s="183"/>
      <c r="G468" s="335"/>
      <c r="H468" s="184"/>
      <c r="I468" s="182"/>
    </row>
    <row r="469" spans="1:9" x14ac:dyDescent="0.2">
      <c r="A469" s="182"/>
      <c r="B469" s="182"/>
      <c r="C469" s="182"/>
      <c r="D469" s="182"/>
      <c r="E469" s="202"/>
      <c r="F469" s="183"/>
      <c r="G469" s="335"/>
      <c r="H469" s="184"/>
      <c r="I469" s="182"/>
    </row>
    <row r="470" spans="1:9" x14ac:dyDescent="0.2">
      <c r="A470" s="182"/>
      <c r="B470" s="182"/>
      <c r="C470" s="182"/>
      <c r="D470" s="182"/>
      <c r="E470" s="202"/>
      <c r="F470" s="183"/>
      <c r="G470" s="335"/>
      <c r="H470" s="184"/>
      <c r="I470" s="182"/>
    </row>
    <row r="471" spans="1:9" x14ac:dyDescent="0.2">
      <c r="A471" s="182"/>
      <c r="B471" s="182"/>
      <c r="C471" s="182"/>
      <c r="D471" s="182"/>
      <c r="E471" s="202"/>
      <c r="F471" s="183"/>
      <c r="G471" s="335"/>
      <c r="H471" s="184"/>
      <c r="I471" s="182"/>
    </row>
    <row r="472" spans="1:9" x14ac:dyDescent="0.2">
      <c r="A472" s="182"/>
      <c r="B472" s="182"/>
      <c r="C472" s="182"/>
      <c r="D472" s="182"/>
      <c r="E472" s="202"/>
      <c r="F472" s="183"/>
      <c r="G472" s="335"/>
      <c r="H472" s="184"/>
      <c r="I472" s="182"/>
    </row>
    <row r="473" spans="1:9" x14ac:dyDescent="0.2">
      <c r="A473" s="182"/>
      <c r="B473" s="182"/>
      <c r="C473" s="182"/>
      <c r="D473" s="182"/>
      <c r="E473" s="202"/>
      <c r="F473" s="183"/>
      <c r="G473" s="335"/>
      <c r="H473" s="184"/>
      <c r="I473" s="182"/>
    </row>
    <row r="474" spans="1:9" x14ac:dyDescent="0.2">
      <c r="A474" s="182"/>
      <c r="B474" s="182"/>
      <c r="C474" s="182"/>
      <c r="D474" s="182"/>
      <c r="E474" s="202"/>
      <c r="F474" s="183"/>
      <c r="G474" s="335"/>
      <c r="H474" s="184"/>
      <c r="I474" s="182"/>
    </row>
    <row r="475" spans="1:9" x14ac:dyDescent="0.2">
      <c r="A475" s="182"/>
      <c r="B475" s="182"/>
      <c r="C475" s="182"/>
      <c r="D475" s="182"/>
      <c r="E475" s="202"/>
      <c r="F475" s="183"/>
      <c r="G475" s="335"/>
      <c r="H475" s="184"/>
      <c r="I475" s="182"/>
    </row>
    <row r="476" spans="1:9" x14ac:dyDescent="0.2">
      <c r="A476" s="182"/>
      <c r="B476" s="182"/>
      <c r="C476" s="182"/>
      <c r="D476" s="182"/>
      <c r="E476" s="202"/>
      <c r="F476" s="183"/>
      <c r="G476" s="335"/>
      <c r="H476" s="184"/>
      <c r="I476" s="182"/>
    </row>
    <row r="477" spans="1:9" x14ac:dyDescent="0.2">
      <c r="A477" s="182"/>
      <c r="B477" s="182"/>
      <c r="C477" s="182"/>
      <c r="D477" s="182"/>
      <c r="E477" s="202"/>
      <c r="F477" s="183"/>
      <c r="G477" s="335"/>
      <c r="H477" s="184"/>
      <c r="I477" s="182"/>
    </row>
    <row r="478" spans="1:9" x14ac:dyDescent="0.2">
      <c r="A478" s="182"/>
      <c r="B478" s="182"/>
      <c r="C478" s="182"/>
      <c r="D478" s="182"/>
      <c r="E478" s="202"/>
      <c r="F478" s="183"/>
      <c r="G478" s="335"/>
      <c r="H478" s="184"/>
      <c r="I478" s="182"/>
    </row>
    <row r="479" spans="1:9" x14ac:dyDescent="0.2">
      <c r="A479" s="182"/>
      <c r="B479" s="182"/>
      <c r="C479" s="182"/>
      <c r="D479" s="182"/>
      <c r="E479" s="202"/>
      <c r="F479" s="183"/>
      <c r="G479" s="335"/>
      <c r="H479" s="184"/>
      <c r="I479" s="182"/>
    </row>
    <row r="480" spans="1:9" x14ac:dyDescent="0.2">
      <c r="A480" s="182"/>
      <c r="B480" s="182"/>
      <c r="C480" s="182"/>
      <c r="D480" s="182"/>
      <c r="E480" s="202"/>
      <c r="F480" s="183"/>
      <c r="G480" s="335"/>
      <c r="H480" s="184"/>
      <c r="I480" s="182"/>
    </row>
    <row r="481" spans="1:9" x14ac:dyDescent="0.2">
      <c r="A481" s="182"/>
      <c r="B481" s="182"/>
      <c r="C481" s="182"/>
      <c r="D481" s="182"/>
      <c r="E481" s="202"/>
      <c r="F481" s="183"/>
      <c r="G481" s="335"/>
      <c r="H481" s="184"/>
      <c r="I481" s="182"/>
    </row>
    <row r="482" spans="1:9" x14ac:dyDescent="0.2">
      <c r="A482" s="182"/>
      <c r="B482" s="182"/>
      <c r="C482" s="182"/>
      <c r="D482" s="182"/>
      <c r="E482" s="202"/>
      <c r="F482" s="183"/>
      <c r="G482" s="335"/>
      <c r="H482" s="184"/>
      <c r="I482" s="182"/>
    </row>
    <row r="483" spans="1:9" x14ac:dyDescent="0.2">
      <c r="A483" s="182"/>
      <c r="B483" s="182"/>
      <c r="C483" s="182"/>
      <c r="D483" s="182"/>
      <c r="E483" s="202"/>
      <c r="F483" s="183"/>
      <c r="G483" s="335"/>
      <c r="H483" s="184"/>
      <c r="I483" s="182"/>
    </row>
    <row r="484" spans="1:9" x14ac:dyDescent="0.2">
      <c r="A484" s="182"/>
      <c r="B484" s="182"/>
      <c r="C484" s="182"/>
      <c r="D484" s="182"/>
      <c r="E484" s="202"/>
      <c r="F484" s="183"/>
      <c r="G484" s="335"/>
      <c r="H484" s="184"/>
      <c r="I484" s="182"/>
    </row>
    <row r="485" spans="1:9" x14ac:dyDescent="0.2">
      <c r="A485" s="182"/>
      <c r="B485" s="182"/>
      <c r="C485" s="182"/>
      <c r="D485" s="182"/>
      <c r="E485" s="202"/>
      <c r="F485" s="183"/>
      <c r="G485" s="335"/>
      <c r="H485" s="184"/>
      <c r="I485" s="182"/>
    </row>
    <row r="486" spans="1:9" x14ac:dyDescent="0.2">
      <c r="A486" s="182"/>
      <c r="B486" s="182"/>
      <c r="C486" s="182"/>
      <c r="D486" s="182"/>
      <c r="E486" s="202"/>
      <c r="F486" s="183"/>
      <c r="G486" s="335"/>
      <c r="H486" s="184"/>
      <c r="I486" s="182"/>
    </row>
    <row r="487" spans="1:9" x14ac:dyDescent="0.2">
      <c r="A487" s="182"/>
      <c r="B487" s="182"/>
      <c r="C487" s="182"/>
      <c r="D487" s="182"/>
      <c r="E487" s="202"/>
      <c r="F487" s="183"/>
      <c r="G487" s="335"/>
      <c r="H487" s="184"/>
      <c r="I487" s="182"/>
    </row>
    <row r="488" spans="1:9" x14ac:dyDescent="0.2">
      <c r="A488" s="182"/>
      <c r="B488" s="182"/>
      <c r="C488" s="182"/>
      <c r="D488" s="182"/>
      <c r="E488" s="202"/>
      <c r="F488" s="183"/>
      <c r="G488" s="335"/>
      <c r="H488" s="184"/>
      <c r="I488" s="182"/>
    </row>
    <row r="489" spans="1:9" x14ac:dyDescent="0.2">
      <c r="A489" s="182"/>
      <c r="B489" s="182"/>
      <c r="C489" s="182"/>
      <c r="D489" s="182"/>
      <c r="E489" s="202"/>
      <c r="F489" s="183"/>
      <c r="G489" s="335"/>
      <c r="H489" s="184"/>
      <c r="I489" s="182"/>
    </row>
    <row r="490" spans="1:9" x14ac:dyDescent="0.2">
      <c r="A490" s="182"/>
      <c r="B490" s="182"/>
      <c r="C490" s="182"/>
      <c r="D490" s="182"/>
      <c r="E490" s="202"/>
      <c r="F490" s="183"/>
      <c r="G490" s="335"/>
      <c r="H490" s="184"/>
      <c r="I490" s="182"/>
    </row>
    <row r="491" spans="1:9" x14ac:dyDescent="0.2">
      <c r="A491" s="182"/>
      <c r="B491" s="182"/>
      <c r="C491" s="182"/>
      <c r="D491" s="182"/>
      <c r="E491" s="202"/>
      <c r="F491" s="183"/>
      <c r="G491" s="335"/>
      <c r="H491" s="184"/>
      <c r="I491" s="182"/>
    </row>
    <row r="492" spans="1:9" x14ac:dyDescent="0.2">
      <c r="A492" s="182"/>
      <c r="B492" s="182"/>
      <c r="C492" s="182"/>
      <c r="D492" s="182"/>
      <c r="E492" s="202"/>
      <c r="F492" s="183"/>
      <c r="G492" s="335"/>
      <c r="H492" s="184"/>
      <c r="I492" s="182"/>
    </row>
    <row r="493" spans="1:9" x14ac:dyDescent="0.2">
      <c r="A493" s="182"/>
      <c r="B493" s="182"/>
      <c r="C493" s="182"/>
      <c r="D493" s="182"/>
      <c r="E493" s="202"/>
      <c r="F493" s="183"/>
      <c r="G493" s="335"/>
      <c r="H493" s="184"/>
      <c r="I493" s="182"/>
    </row>
    <row r="494" spans="1:9" x14ac:dyDescent="0.2">
      <c r="A494" s="182"/>
      <c r="B494" s="182"/>
      <c r="C494" s="182"/>
      <c r="D494" s="182"/>
      <c r="E494" s="202"/>
      <c r="F494" s="183"/>
      <c r="G494" s="335"/>
      <c r="H494" s="184"/>
      <c r="I494" s="182"/>
    </row>
    <row r="495" spans="1:9" x14ac:dyDescent="0.2">
      <c r="A495" s="182"/>
      <c r="B495" s="182"/>
      <c r="C495" s="182"/>
      <c r="D495" s="182"/>
      <c r="E495" s="202"/>
      <c r="F495" s="183"/>
      <c r="G495" s="335"/>
      <c r="H495" s="184"/>
      <c r="I495" s="182"/>
    </row>
    <row r="496" spans="1:9" x14ac:dyDescent="0.2">
      <c r="A496" s="182"/>
      <c r="B496" s="182"/>
      <c r="C496" s="182"/>
      <c r="D496" s="182"/>
      <c r="E496" s="202"/>
      <c r="F496" s="183"/>
      <c r="G496" s="335"/>
      <c r="H496" s="184"/>
      <c r="I496" s="182"/>
    </row>
    <row r="497" spans="1:9" x14ac:dyDescent="0.2">
      <c r="A497" s="182"/>
      <c r="B497" s="182"/>
      <c r="C497" s="182"/>
      <c r="D497" s="182"/>
      <c r="E497" s="202"/>
      <c r="F497" s="183"/>
      <c r="G497" s="335"/>
      <c r="H497" s="184"/>
      <c r="I497" s="182"/>
    </row>
    <row r="498" spans="1:9" x14ac:dyDescent="0.2">
      <c r="A498" s="182"/>
      <c r="B498" s="182"/>
      <c r="C498" s="182"/>
      <c r="D498" s="182"/>
      <c r="E498" s="202"/>
      <c r="F498" s="183"/>
      <c r="G498" s="335"/>
      <c r="H498" s="184"/>
      <c r="I498" s="182"/>
    </row>
    <row r="499" spans="1:9" x14ac:dyDescent="0.2">
      <c r="A499" s="182"/>
      <c r="B499" s="182"/>
      <c r="C499" s="182"/>
      <c r="D499" s="182"/>
      <c r="E499" s="202"/>
      <c r="F499" s="183"/>
      <c r="G499" s="335"/>
      <c r="H499" s="184"/>
      <c r="I499" s="182"/>
    </row>
    <row r="500" spans="1:9" x14ac:dyDescent="0.2">
      <c r="A500" s="182"/>
      <c r="B500" s="182"/>
      <c r="C500" s="182"/>
      <c r="D500" s="182"/>
      <c r="E500" s="202"/>
      <c r="F500" s="183"/>
      <c r="G500" s="335"/>
      <c r="H500" s="184"/>
      <c r="I500" s="182"/>
    </row>
    <row r="501" spans="1:9" x14ac:dyDescent="0.2">
      <c r="A501" s="182"/>
      <c r="B501" s="182"/>
      <c r="C501" s="182"/>
      <c r="D501" s="182"/>
      <c r="E501" s="202"/>
      <c r="F501" s="183"/>
      <c r="G501" s="335"/>
      <c r="H501" s="184"/>
      <c r="I501" s="182"/>
    </row>
    <row r="502" spans="1:9" x14ac:dyDescent="0.2">
      <c r="A502" s="182"/>
      <c r="B502" s="182"/>
      <c r="C502" s="182"/>
      <c r="D502" s="182"/>
      <c r="E502" s="202"/>
      <c r="F502" s="183"/>
      <c r="G502" s="335"/>
      <c r="H502" s="184"/>
      <c r="I502" s="182"/>
    </row>
    <row r="503" spans="1:9" x14ac:dyDescent="0.2">
      <c r="A503" s="182"/>
      <c r="B503" s="182"/>
      <c r="C503" s="182"/>
      <c r="D503" s="182"/>
      <c r="E503" s="202"/>
      <c r="F503" s="183"/>
      <c r="G503" s="335"/>
      <c r="H503" s="184"/>
      <c r="I503" s="182"/>
    </row>
    <row r="504" spans="1:9" x14ac:dyDescent="0.2">
      <c r="A504" s="182"/>
      <c r="B504" s="182"/>
      <c r="C504" s="182"/>
      <c r="D504" s="182"/>
      <c r="E504" s="202"/>
      <c r="F504" s="183"/>
      <c r="G504" s="335"/>
      <c r="H504" s="184"/>
      <c r="I504" s="182"/>
    </row>
    <row r="505" spans="1:9" x14ac:dyDescent="0.2">
      <c r="A505" s="182"/>
      <c r="B505" s="182"/>
      <c r="C505" s="182"/>
      <c r="D505" s="182"/>
      <c r="E505" s="202"/>
      <c r="F505" s="183"/>
      <c r="G505" s="335"/>
      <c r="H505" s="184"/>
      <c r="I505" s="182"/>
    </row>
    <row r="506" spans="1:9" x14ac:dyDescent="0.2">
      <c r="A506" s="182"/>
      <c r="B506" s="182"/>
      <c r="C506" s="182"/>
      <c r="D506" s="182"/>
      <c r="E506" s="202"/>
      <c r="F506" s="183"/>
      <c r="G506" s="335"/>
      <c r="H506" s="184"/>
      <c r="I506" s="182"/>
    </row>
    <row r="507" spans="1:9" x14ac:dyDescent="0.2">
      <c r="A507" s="182"/>
      <c r="B507" s="182"/>
      <c r="C507" s="182"/>
      <c r="D507" s="182"/>
      <c r="E507" s="202"/>
      <c r="F507" s="183"/>
      <c r="G507" s="335"/>
      <c r="H507" s="184"/>
      <c r="I507" s="182"/>
    </row>
    <row r="508" spans="1:9" x14ac:dyDescent="0.2">
      <c r="A508" s="182"/>
      <c r="B508" s="182"/>
      <c r="C508" s="182"/>
      <c r="D508" s="182"/>
      <c r="E508" s="202"/>
      <c r="F508" s="183"/>
      <c r="G508" s="335"/>
      <c r="H508" s="184"/>
      <c r="I508" s="182"/>
    </row>
    <row r="509" spans="1:9" x14ac:dyDescent="0.2">
      <c r="A509" s="182"/>
      <c r="B509" s="182"/>
      <c r="C509" s="182"/>
      <c r="D509" s="182"/>
      <c r="E509" s="202"/>
      <c r="F509" s="183"/>
      <c r="G509" s="335"/>
      <c r="H509" s="184"/>
      <c r="I509" s="182"/>
    </row>
    <row r="510" spans="1:9" x14ac:dyDescent="0.2">
      <c r="A510" s="182"/>
      <c r="B510" s="182"/>
      <c r="C510" s="182"/>
      <c r="D510" s="182"/>
      <c r="E510" s="202"/>
      <c r="F510" s="183"/>
      <c r="G510" s="335"/>
      <c r="H510" s="184"/>
      <c r="I510" s="182"/>
    </row>
    <row r="511" spans="1:9" x14ac:dyDescent="0.2">
      <c r="A511" s="182"/>
      <c r="B511" s="182"/>
      <c r="C511" s="182"/>
      <c r="D511" s="182"/>
      <c r="E511" s="202"/>
      <c r="F511" s="183"/>
      <c r="G511" s="335"/>
      <c r="H511" s="184"/>
      <c r="I511" s="182"/>
    </row>
    <row r="512" spans="1:9" x14ac:dyDescent="0.2">
      <c r="A512" s="182"/>
      <c r="B512" s="182"/>
      <c r="C512" s="182"/>
      <c r="D512" s="182"/>
      <c r="E512" s="202"/>
      <c r="F512" s="183"/>
      <c r="G512" s="335"/>
      <c r="H512" s="184"/>
      <c r="I512" s="182"/>
    </row>
    <row r="513" spans="1:9" x14ac:dyDescent="0.2">
      <c r="A513" s="182"/>
      <c r="B513" s="182"/>
      <c r="C513" s="182"/>
      <c r="D513" s="182"/>
      <c r="E513" s="202"/>
      <c r="F513" s="183"/>
      <c r="G513" s="335"/>
      <c r="H513" s="184"/>
      <c r="I513" s="182"/>
    </row>
    <row r="514" spans="1:9" x14ac:dyDescent="0.2">
      <c r="A514" s="182"/>
      <c r="B514" s="182"/>
      <c r="C514" s="182"/>
      <c r="D514" s="182"/>
      <c r="E514" s="202"/>
      <c r="F514" s="183"/>
      <c r="G514" s="335"/>
      <c r="H514" s="184"/>
      <c r="I514" s="182"/>
    </row>
    <row r="515" spans="1:9" x14ac:dyDescent="0.2">
      <c r="A515" s="182"/>
      <c r="B515" s="182"/>
      <c r="C515" s="182"/>
      <c r="D515" s="182"/>
      <c r="E515" s="202"/>
      <c r="F515" s="183"/>
      <c r="G515" s="335"/>
      <c r="H515" s="184"/>
      <c r="I515" s="182"/>
    </row>
    <row r="516" spans="1:9" x14ac:dyDescent="0.2">
      <c r="A516" s="182"/>
      <c r="B516" s="182"/>
      <c r="C516" s="182"/>
      <c r="D516" s="182"/>
      <c r="E516" s="202"/>
      <c r="F516" s="183"/>
      <c r="G516" s="335"/>
      <c r="H516" s="184"/>
      <c r="I516" s="182"/>
    </row>
    <row r="517" spans="1:9" x14ac:dyDescent="0.2">
      <c r="A517" s="182"/>
      <c r="B517" s="182"/>
      <c r="C517" s="182"/>
      <c r="D517" s="182"/>
      <c r="E517" s="202"/>
      <c r="F517" s="183"/>
      <c r="G517" s="335"/>
      <c r="H517" s="184"/>
      <c r="I517" s="182"/>
    </row>
    <row r="518" spans="1:9" x14ac:dyDescent="0.2">
      <c r="A518" s="182"/>
      <c r="B518" s="182"/>
      <c r="C518" s="182"/>
      <c r="D518" s="182"/>
      <c r="E518" s="202"/>
      <c r="F518" s="183"/>
      <c r="G518" s="335"/>
      <c r="H518" s="184"/>
      <c r="I518" s="182"/>
    </row>
    <row r="519" spans="1:9" x14ac:dyDescent="0.2">
      <c r="A519" s="182"/>
      <c r="B519" s="182"/>
      <c r="C519" s="182"/>
      <c r="D519" s="182"/>
      <c r="E519" s="202"/>
      <c r="F519" s="183"/>
      <c r="G519" s="335"/>
      <c r="H519" s="184"/>
      <c r="I519" s="182"/>
    </row>
    <row r="520" spans="1:9" x14ac:dyDescent="0.2">
      <c r="A520" s="182"/>
      <c r="B520" s="182"/>
      <c r="C520" s="182"/>
      <c r="D520" s="182"/>
      <c r="E520" s="202"/>
      <c r="F520" s="183"/>
      <c r="G520" s="335"/>
      <c r="H520" s="184"/>
      <c r="I520" s="182"/>
    </row>
    <row r="521" spans="1:9" x14ac:dyDescent="0.2">
      <c r="A521" s="182"/>
      <c r="B521" s="182"/>
      <c r="C521" s="182"/>
      <c r="D521" s="182"/>
      <c r="E521" s="202"/>
      <c r="F521" s="183"/>
      <c r="G521" s="335"/>
      <c r="H521" s="184"/>
      <c r="I521" s="182"/>
    </row>
    <row r="522" spans="1:9" x14ac:dyDescent="0.2">
      <c r="A522" s="182"/>
      <c r="B522" s="182"/>
      <c r="C522" s="182"/>
      <c r="D522" s="182"/>
      <c r="E522" s="202"/>
      <c r="F522" s="183"/>
      <c r="G522" s="335"/>
      <c r="H522" s="184"/>
      <c r="I522" s="182"/>
    </row>
    <row r="523" spans="1:9" x14ac:dyDescent="0.2">
      <c r="A523" s="182"/>
      <c r="B523" s="182"/>
      <c r="C523" s="182"/>
      <c r="D523" s="182"/>
      <c r="E523" s="202"/>
      <c r="F523" s="183"/>
      <c r="G523" s="335"/>
      <c r="H523" s="184"/>
      <c r="I523" s="182"/>
    </row>
    <row r="524" spans="1:9" x14ac:dyDescent="0.2">
      <c r="A524" s="182"/>
      <c r="B524" s="182"/>
      <c r="C524" s="182"/>
      <c r="D524" s="182"/>
      <c r="E524" s="202"/>
      <c r="F524" s="183"/>
      <c r="G524" s="335"/>
      <c r="H524" s="184"/>
      <c r="I524" s="182"/>
    </row>
    <row r="525" spans="1:9" x14ac:dyDescent="0.2">
      <c r="A525" s="182"/>
      <c r="B525" s="182"/>
      <c r="C525" s="182"/>
      <c r="D525" s="182"/>
      <c r="E525" s="202"/>
      <c r="F525" s="183"/>
      <c r="G525" s="335"/>
      <c r="H525" s="184"/>
      <c r="I525" s="182"/>
    </row>
    <row r="526" spans="1:9" x14ac:dyDescent="0.2">
      <c r="A526" s="182"/>
      <c r="B526" s="182"/>
      <c r="C526" s="182"/>
      <c r="D526" s="182"/>
      <c r="E526" s="202"/>
      <c r="F526" s="183"/>
      <c r="G526" s="335"/>
      <c r="H526" s="184"/>
      <c r="I526" s="182"/>
    </row>
    <row r="527" spans="1:9" x14ac:dyDescent="0.2">
      <c r="A527" s="182"/>
      <c r="B527" s="182"/>
      <c r="C527" s="182"/>
      <c r="D527" s="182"/>
      <c r="E527" s="202"/>
      <c r="F527" s="183"/>
      <c r="G527" s="335"/>
      <c r="H527" s="184"/>
      <c r="I527" s="182"/>
    </row>
    <row r="528" spans="1:9" x14ac:dyDescent="0.2">
      <c r="A528" s="182"/>
      <c r="B528" s="182"/>
      <c r="C528" s="182"/>
      <c r="D528" s="182"/>
      <c r="E528" s="202"/>
      <c r="F528" s="183"/>
      <c r="G528" s="335"/>
      <c r="H528" s="184"/>
      <c r="I528" s="182"/>
    </row>
    <row r="529" spans="1:9" x14ac:dyDescent="0.2">
      <c r="A529" s="182"/>
      <c r="B529" s="182"/>
      <c r="C529" s="182"/>
      <c r="D529" s="182"/>
      <c r="E529" s="202"/>
      <c r="F529" s="183"/>
      <c r="G529" s="335"/>
      <c r="H529" s="184"/>
      <c r="I529" s="182"/>
    </row>
    <row r="530" spans="1:9" x14ac:dyDescent="0.2">
      <c r="A530" s="182"/>
      <c r="B530" s="182"/>
      <c r="C530" s="182"/>
      <c r="D530" s="182"/>
      <c r="E530" s="202"/>
      <c r="F530" s="183"/>
      <c r="G530" s="335"/>
      <c r="H530" s="184"/>
      <c r="I530" s="182"/>
    </row>
    <row r="531" spans="1:9" x14ac:dyDescent="0.2">
      <c r="A531" s="182"/>
      <c r="B531" s="182"/>
      <c r="C531" s="182"/>
      <c r="D531" s="182"/>
      <c r="E531" s="202"/>
      <c r="F531" s="183"/>
      <c r="G531" s="335"/>
      <c r="H531" s="184"/>
      <c r="I531" s="182"/>
    </row>
    <row r="532" spans="1:9" x14ac:dyDescent="0.2">
      <c r="A532" s="182"/>
      <c r="B532" s="182"/>
      <c r="C532" s="182"/>
      <c r="D532" s="182"/>
      <c r="E532" s="202"/>
      <c r="F532" s="183"/>
      <c r="G532" s="335"/>
      <c r="H532" s="184"/>
      <c r="I532" s="182"/>
    </row>
    <row r="533" spans="1:9" x14ac:dyDescent="0.2">
      <c r="A533" s="182"/>
      <c r="B533" s="182"/>
      <c r="C533" s="182"/>
      <c r="D533" s="182"/>
      <c r="E533" s="202"/>
      <c r="F533" s="183"/>
      <c r="G533" s="335"/>
      <c r="H533" s="184"/>
      <c r="I533" s="182"/>
    </row>
    <row r="534" spans="1:9" x14ac:dyDescent="0.2">
      <c r="A534" s="182"/>
      <c r="B534" s="182"/>
      <c r="C534" s="182"/>
      <c r="D534" s="182"/>
      <c r="E534" s="202"/>
      <c r="F534" s="183"/>
      <c r="G534" s="335"/>
      <c r="H534" s="184"/>
      <c r="I534" s="182"/>
    </row>
    <row r="535" spans="1:9" x14ac:dyDescent="0.2">
      <c r="A535" s="182"/>
      <c r="B535" s="182"/>
      <c r="C535" s="182"/>
      <c r="D535" s="182"/>
      <c r="E535" s="202"/>
      <c r="F535" s="183"/>
      <c r="G535" s="335"/>
      <c r="H535" s="184"/>
      <c r="I535" s="182"/>
    </row>
    <row r="536" spans="1:9" x14ac:dyDescent="0.2">
      <c r="A536" s="182"/>
      <c r="B536" s="182"/>
      <c r="C536" s="182"/>
      <c r="D536" s="182"/>
      <c r="E536" s="202"/>
      <c r="F536" s="183"/>
      <c r="G536" s="335"/>
      <c r="H536" s="184"/>
      <c r="I536" s="182"/>
    </row>
    <row r="537" spans="1:9" x14ac:dyDescent="0.2">
      <c r="A537" s="182"/>
      <c r="B537" s="182"/>
      <c r="C537" s="182"/>
      <c r="D537" s="182"/>
      <c r="E537" s="202"/>
      <c r="F537" s="183"/>
      <c r="G537" s="335"/>
      <c r="H537" s="184"/>
      <c r="I537" s="182"/>
    </row>
    <row r="538" spans="1:9" x14ac:dyDescent="0.2">
      <c r="A538" s="182"/>
      <c r="B538" s="182"/>
      <c r="C538" s="182"/>
      <c r="D538" s="182"/>
      <c r="E538" s="202"/>
      <c r="F538" s="183"/>
      <c r="G538" s="335"/>
      <c r="H538" s="184"/>
      <c r="I538" s="182"/>
    </row>
    <row r="539" spans="1:9" x14ac:dyDescent="0.2">
      <c r="A539" s="182"/>
      <c r="B539" s="182"/>
      <c r="C539" s="182"/>
      <c r="D539" s="182"/>
      <c r="E539" s="202"/>
      <c r="F539" s="183"/>
      <c r="G539" s="335"/>
      <c r="H539" s="184"/>
      <c r="I539" s="182"/>
    </row>
    <row r="540" spans="1:9" x14ac:dyDescent="0.2">
      <c r="A540" s="182"/>
      <c r="B540" s="182"/>
      <c r="C540" s="182"/>
      <c r="D540" s="182"/>
      <c r="E540" s="202"/>
      <c r="F540" s="183"/>
      <c r="G540" s="335"/>
      <c r="H540" s="184"/>
      <c r="I540" s="182"/>
    </row>
    <row r="541" spans="1:9" x14ac:dyDescent="0.2">
      <c r="A541" s="182"/>
      <c r="B541" s="182"/>
      <c r="C541" s="182"/>
      <c r="D541" s="182"/>
      <c r="E541" s="202"/>
      <c r="F541" s="183"/>
      <c r="G541" s="335"/>
      <c r="H541" s="184"/>
      <c r="I541" s="182"/>
    </row>
    <row r="542" spans="1:9" x14ac:dyDescent="0.2">
      <c r="A542" s="182"/>
      <c r="B542" s="182"/>
      <c r="C542" s="182"/>
      <c r="D542" s="182"/>
      <c r="E542" s="202"/>
      <c r="F542" s="183"/>
      <c r="G542" s="335"/>
      <c r="H542" s="184"/>
      <c r="I542" s="182"/>
    </row>
    <row r="543" spans="1:9" x14ac:dyDescent="0.2">
      <c r="A543" s="182"/>
      <c r="B543" s="182"/>
      <c r="C543" s="182"/>
      <c r="D543" s="182"/>
      <c r="E543" s="202"/>
      <c r="F543" s="183"/>
      <c r="G543" s="335"/>
      <c r="H543" s="184"/>
      <c r="I543" s="182"/>
    </row>
    <row r="544" spans="1:9" x14ac:dyDescent="0.2">
      <c r="A544" s="182"/>
      <c r="B544" s="182"/>
      <c r="C544" s="182"/>
      <c r="D544" s="182"/>
      <c r="E544" s="202"/>
      <c r="F544" s="183"/>
      <c r="G544" s="335"/>
      <c r="H544" s="184"/>
      <c r="I544" s="182"/>
    </row>
    <row r="545" spans="1:9" x14ac:dyDescent="0.2">
      <c r="A545" s="182"/>
      <c r="B545" s="182"/>
      <c r="C545" s="182"/>
      <c r="D545" s="182"/>
      <c r="E545" s="202"/>
      <c r="F545" s="183"/>
      <c r="G545" s="335"/>
      <c r="H545" s="184"/>
      <c r="I545" s="182"/>
    </row>
    <row r="546" spans="1:9" x14ac:dyDescent="0.2">
      <c r="A546" s="182"/>
      <c r="B546" s="182"/>
      <c r="C546" s="182"/>
      <c r="D546" s="182"/>
      <c r="E546" s="202"/>
      <c r="F546" s="183"/>
      <c r="G546" s="335"/>
      <c r="H546" s="184"/>
      <c r="I546" s="182"/>
    </row>
    <row r="547" spans="1:9" x14ac:dyDescent="0.2">
      <c r="A547" s="182"/>
      <c r="B547" s="182"/>
      <c r="C547" s="182"/>
      <c r="D547" s="182"/>
      <c r="E547" s="202"/>
      <c r="F547" s="183"/>
      <c r="G547" s="335"/>
      <c r="H547" s="184"/>
      <c r="I547" s="182"/>
    </row>
    <row r="548" spans="1:9" x14ac:dyDescent="0.2">
      <c r="A548" s="182"/>
      <c r="B548" s="182"/>
      <c r="C548" s="182"/>
      <c r="D548" s="182"/>
      <c r="E548" s="202"/>
      <c r="F548" s="183"/>
      <c r="G548" s="335"/>
      <c r="H548" s="184"/>
      <c r="I548" s="182"/>
    </row>
    <row r="549" spans="1:9" x14ac:dyDescent="0.2">
      <c r="A549" s="182"/>
      <c r="B549" s="182"/>
      <c r="C549" s="182"/>
      <c r="D549" s="182"/>
      <c r="E549" s="202"/>
      <c r="F549" s="183"/>
      <c r="G549" s="335"/>
      <c r="H549" s="184"/>
      <c r="I549" s="182"/>
    </row>
    <row r="550" spans="1:9" x14ac:dyDescent="0.2">
      <c r="A550" s="182"/>
      <c r="B550" s="182"/>
      <c r="C550" s="182"/>
      <c r="D550" s="182"/>
      <c r="E550" s="202"/>
      <c r="F550" s="183"/>
      <c r="G550" s="335"/>
      <c r="H550" s="184"/>
      <c r="I550" s="182"/>
    </row>
    <row r="551" spans="1:9" x14ac:dyDescent="0.2">
      <c r="A551" s="182"/>
      <c r="B551" s="182"/>
      <c r="C551" s="182"/>
      <c r="D551" s="182"/>
      <c r="E551" s="202"/>
      <c r="F551" s="183"/>
      <c r="G551" s="335"/>
      <c r="H551" s="184"/>
      <c r="I551" s="182"/>
    </row>
    <row r="552" spans="1:9" x14ac:dyDescent="0.2">
      <c r="A552" s="182"/>
      <c r="B552" s="182"/>
      <c r="C552" s="182"/>
      <c r="D552" s="182"/>
      <c r="E552" s="202"/>
      <c r="F552" s="183"/>
      <c r="G552" s="335"/>
      <c r="H552" s="184"/>
      <c r="I552" s="182"/>
    </row>
    <row r="553" spans="1:9" x14ac:dyDescent="0.2">
      <c r="A553" s="182"/>
      <c r="B553" s="182"/>
      <c r="C553" s="182"/>
      <c r="D553" s="182"/>
      <c r="E553" s="202"/>
      <c r="F553" s="183"/>
      <c r="G553" s="335"/>
      <c r="H553" s="184"/>
      <c r="I553" s="182"/>
    </row>
    <row r="554" spans="1:9" x14ac:dyDescent="0.2">
      <c r="A554" s="182"/>
      <c r="B554" s="182"/>
      <c r="C554" s="182"/>
      <c r="D554" s="182"/>
      <c r="E554" s="202"/>
      <c r="F554" s="183"/>
      <c r="G554" s="335"/>
      <c r="H554" s="184"/>
      <c r="I554" s="182"/>
    </row>
    <row r="555" spans="1:9" x14ac:dyDescent="0.2">
      <c r="A555" s="182"/>
      <c r="B555" s="182"/>
      <c r="C555" s="182"/>
      <c r="D555" s="182"/>
      <c r="E555" s="202"/>
      <c r="F555" s="183"/>
      <c r="G555" s="335"/>
      <c r="H555" s="184"/>
      <c r="I555" s="182"/>
    </row>
    <row r="556" spans="1:9" x14ac:dyDescent="0.2">
      <c r="A556" s="182"/>
      <c r="B556" s="182"/>
      <c r="C556" s="182"/>
      <c r="D556" s="182"/>
      <c r="E556" s="202"/>
      <c r="F556" s="183"/>
      <c r="G556" s="335"/>
      <c r="H556" s="184"/>
      <c r="I556" s="182"/>
    </row>
    <row r="557" spans="1:9" x14ac:dyDescent="0.2">
      <c r="A557" s="182"/>
      <c r="B557" s="182"/>
      <c r="C557" s="182"/>
      <c r="D557" s="182"/>
      <c r="E557" s="202"/>
      <c r="F557" s="183"/>
      <c r="G557" s="335"/>
      <c r="H557" s="184"/>
      <c r="I557" s="182"/>
    </row>
    <row r="558" spans="1:9" x14ac:dyDescent="0.2">
      <c r="A558" s="182"/>
      <c r="B558" s="182"/>
      <c r="C558" s="182"/>
      <c r="D558" s="182"/>
      <c r="E558" s="202"/>
      <c r="F558" s="183"/>
      <c r="G558" s="335"/>
      <c r="H558" s="184"/>
      <c r="I558" s="182"/>
    </row>
    <row r="559" spans="1:9" x14ac:dyDescent="0.2">
      <c r="A559" s="182"/>
      <c r="B559" s="182"/>
      <c r="C559" s="182"/>
      <c r="D559" s="182"/>
      <c r="E559" s="202"/>
      <c r="F559" s="183"/>
      <c r="G559" s="335"/>
      <c r="H559" s="184"/>
      <c r="I559" s="182"/>
    </row>
    <row r="560" spans="1:9" x14ac:dyDescent="0.2">
      <c r="A560" s="182"/>
      <c r="B560" s="182"/>
      <c r="C560" s="182"/>
      <c r="D560" s="182"/>
      <c r="E560" s="202"/>
      <c r="F560" s="183"/>
      <c r="G560" s="335"/>
      <c r="H560" s="184"/>
      <c r="I560" s="182"/>
    </row>
    <row r="561" spans="1:9" x14ac:dyDescent="0.2">
      <c r="A561" s="182"/>
      <c r="B561" s="182"/>
      <c r="C561" s="182"/>
      <c r="D561" s="182"/>
      <c r="E561" s="202"/>
      <c r="F561" s="183"/>
      <c r="G561" s="335"/>
      <c r="H561" s="184"/>
      <c r="I561" s="182"/>
    </row>
    <row r="562" spans="1:9" x14ac:dyDescent="0.2">
      <c r="A562" s="182"/>
      <c r="B562" s="182"/>
      <c r="C562" s="182"/>
      <c r="D562" s="182"/>
      <c r="E562" s="202"/>
      <c r="F562" s="183"/>
      <c r="G562" s="335"/>
      <c r="H562" s="184"/>
      <c r="I562" s="182"/>
    </row>
    <row r="563" spans="1:9" x14ac:dyDescent="0.2">
      <c r="A563" s="182"/>
      <c r="B563" s="182"/>
      <c r="C563" s="182"/>
      <c r="D563" s="182"/>
      <c r="E563" s="202"/>
      <c r="F563" s="183"/>
      <c r="G563" s="335"/>
      <c r="H563" s="184"/>
      <c r="I563" s="182"/>
    </row>
    <row r="564" spans="1:9" x14ac:dyDescent="0.2">
      <c r="A564" s="182"/>
      <c r="B564" s="182"/>
      <c r="C564" s="182"/>
      <c r="D564" s="182"/>
      <c r="E564" s="202"/>
      <c r="F564" s="183"/>
      <c r="G564" s="335"/>
      <c r="H564" s="184"/>
      <c r="I564" s="182"/>
    </row>
    <row r="565" spans="1:9" x14ac:dyDescent="0.2">
      <c r="A565" s="182"/>
      <c r="B565" s="182"/>
      <c r="C565" s="182"/>
      <c r="D565" s="182"/>
      <c r="E565" s="202"/>
      <c r="F565" s="183"/>
      <c r="G565" s="335"/>
      <c r="H565" s="184"/>
      <c r="I565" s="182"/>
    </row>
    <row r="566" spans="1:9" x14ac:dyDescent="0.2">
      <c r="A566" s="182"/>
      <c r="B566" s="182"/>
      <c r="C566" s="182"/>
      <c r="D566" s="182"/>
      <c r="E566" s="202"/>
      <c r="F566" s="183"/>
      <c r="G566" s="335"/>
      <c r="H566" s="184"/>
      <c r="I566" s="182"/>
    </row>
    <row r="567" spans="1:9" x14ac:dyDescent="0.2">
      <c r="A567" s="182"/>
      <c r="B567" s="182"/>
      <c r="C567" s="182"/>
      <c r="D567" s="182"/>
      <c r="E567" s="202"/>
      <c r="F567" s="183"/>
      <c r="G567" s="335"/>
      <c r="H567" s="184"/>
      <c r="I567" s="182"/>
    </row>
    <row r="568" spans="1:9" x14ac:dyDescent="0.2">
      <c r="A568" s="182"/>
      <c r="B568" s="182"/>
      <c r="C568" s="182"/>
      <c r="D568" s="182"/>
      <c r="E568" s="202"/>
      <c r="F568" s="183"/>
      <c r="G568" s="335"/>
      <c r="H568" s="184"/>
      <c r="I568" s="182"/>
    </row>
    <row r="569" spans="1:9" x14ac:dyDescent="0.2">
      <c r="A569" s="182"/>
      <c r="B569" s="182"/>
      <c r="C569" s="182"/>
      <c r="D569" s="182"/>
      <c r="E569" s="202"/>
      <c r="F569" s="183"/>
      <c r="G569" s="335"/>
      <c r="H569" s="184"/>
      <c r="I569" s="182"/>
    </row>
    <row r="570" spans="1:9" x14ac:dyDescent="0.2">
      <c r="A570" s="182"/>
      <c r="B570" s="182"/>
      <c r="C570" s="182"/>
      <c r="D570" s="182"/>
      <c r="E570" s="202"/>
      <c r="F570" s="183"/>
      <c r="G570" s="335"/>
      <c r="H570" s="184"/>
      <c r="I570" s="182"/>
    </row>
    <row r="571" spans="1:9" x14ac:dyDescent="0.2">
      <c r="A571" s="182"/>
      <c r="B571" s="182"/>
      <c r="C571" s="182"/>
      <c r="D571" s="182"/>
      <c r="E571" s="202"/>
      <c r="F571" s="183"/>
      <c r="G571" s="335"/>
      <c r="H571" s="184"/>
      <c r="I571" s="182"/>
    </row>
    <row r="572" spans="1:9" x14ac:dyDescent="0.2">
      <c r="A572" s="182"/>
      <c r="B572" s="182"/>
      <c r="C572" s="182"/>
      <c r="D572" s="182"/>
      <c r="E572" s="202"/>
      <c r="F572" s="183"/>
      <c r="G572" s="335"/>
      <c r="H572" s="184"/>
      <c r="I572" s="182"/>
    </row>
    <row r="573" spans="1:9" x14ac:dyDescent="0.2">
      <c r="A573" s="182"/>
      <c r="B573" s="182"/>
      <c r="C573" s="182"/>
      <c r="D573" s="182"/>
      <c r="E573" s="202"/>
      <c r="F573" s="183"/>
      <c r="G573" s="335"/>
      <c r="H573" s="184"/>
      <c r="I573" s="182"/>
    </row>
    <row r="574" spans="1:9" x14ac:dyDescent="0.2">
      <c r="A574" s="182"/>
      <c r="B574" s="182"/>
      <c r="C574" s="182"/>
      <c r="D574" s="182"/>
      <c r="E574" s="202"/>
      <c r="F574" s="183"/>
      <c r="G574" s="335"/>
      <c r="H574" s="184"/>
      <c r="I574" s="182"/>
    </row>
    <row r="575" spans="1:9" x14ac:dyDescent="0.2">
      <c r="A575" s="182"/>
      <c r="B575" s="182"/>
      <c r="C575" s="182"/>
      <c r="D575" s="182"/>
      <c r="E575" s="202"/>
      <c r="F575" s="183"/>
      <c r="G575" s="335"/>
      <c r="H575" s="184"/>
      <c r="I575" s="182"/>
    </row>
    <row r="576" spans="1:9" x14ac:dyDescent="0.2">
      <c r="A576" s="182"/>
      <c r="B576" s="182"/>
      <c r="C576" s="182"/>
      <c r="D576" s="182"/>
      <c r="E576" s="202"/>
      <c r="F576" s="183"/>
      <c r="G576" s="335"/>
      <c r="H576" s="184"/>
      <c r="I576" s="182"/>
    </row>
    <row r="577" spans="1:9" x14ac:dyDescent="0.2">
      <c r="A577" s="182"/>
      <c r="B577" s="182"/>
      <c r="C577" s="182"/>
      <c r="D577" s="182"/>
      <c r="E577" s="202"/>
      <c r="F577" s="183"/>
      <c r="G577" s="335"/>
      <c r="H577" s="184"/>
      <c r="I577" s="182"/>
    </row>
    <row r="578" spans="1:9" x14ac:dyDescent="0.2">
      <c r="A578" s="182"/>
      <c r="B578" s="182"/>
      <c r="C578" s="182"/>
      <c r="D578" s="182"/>
      <c r="E578" s="202"/>
      <c r="F578" s="183"/>
      <c r="G578" s="335"/>
      <c r="H578" s="184"/>
      <c r="I578" s="182"/>
    </row>
    <row r="579" spans="1:9" x14ac:dyDescent="0.2">
      <c r="A579" s="182"/>
      <c r="B579" s="182"/>
      <c r="C579" s="182"/>
      <c r="D579" s="182"/>
      <c r="E579" s="202"/>
      <c r="F579" s="183"/>
      <c r="G579" s="335"/>
      <c r="H579" s="184"/>
      <c r="I579" s="182"/>
    </row>
    <row r="580" spans="1:9" x14ac:dyDescent="0.2">
      <c r="A580" s="182"/>
      <c r="B580" s="182"/>
      <c r="C580" s="182"/>
      <c r="D580" s="182"/>
      <c r="E580" s="202"/>
      <c r="F580" s="183"/>
      <c r="G580" s="335"/>
      <c r="H580" s="184"/>
      <c r="I580" s="182"/>
    </row>
    <row r="581" spans="1:9" x14ac:dyDescent="0.2">
      <c r="A581" s="182"/>
      <c r="B581" s="182"/>
      <c r="C581" s="182"/>
      <c r="D581" s="182"/>
      <c r="E581" s="202"/>
      <c r="F581" s="183"/>
      <c r="G581" s="335"/>
      <c r="H581" s="184"/>
      <c r="I581" s="182"/>
    </row>
    <row r="582" spans="1:9" x14ac:dyDescent="0.2">
      <c r="A582" s="182"/>
      <c r="B582" s="182"/>
      <c r="C582" s="182"/>
      <c r="D582" s="182"/>
      <c r="E582" s="202"/>
      <c r="F582" s="183"/>
      <c r="G582" s="335"/>
      <c r="H582" s="184"/>
      <c r="I582" s="182"/>
    </row>
    <row r="583" spans="1:9" x14ac:dyDescent="0.2">
      <c r="A583" s="182"/>
      <c r="B583" s="182"/>
      <c r="C583" s="182"/>
      <c r="D583" s="182"/>
      <c r="E583" s="202"/>
      <c r="F583" s="183"/>
      <c r="G583" s="335"/>
      <c r="H583" s="184"/>
      <c r="I583" s="182"/>
    </row>
    <row r="584" spans="1:9" x14ac:dyDescent="0.2">
      <c r="A584" s="182"/>
      <c r="B584" s="182"/>
      <c r="C584" s="182"/>
      <c r="D584" s="182"/>
      <c r="E584" s="202"/>
      <c r="F584" s="183"/>
      <c r="G584" s="335"/>
      <c r="H584" s="184"/>
      <c r="I584" s="182"/>
    </row>
    <row r="585" spans="1:9" x14ac:dyDescent="0.2">
      <c r="A585" s="182"/>
      <c r="B585" s="182"/>
      <c r="C585" s="182"/>
      <c r="D585" s="182"/>
      <c r="E585" s="202"/>
      <c r="F585" s="183"/>
      <c r="G585" s="335"/>
      <c r="H585" s="184"/>
      <c r="I585" s="182"/>
    </row>
    <row r="586" spans="1:9" x14ac:dyDescent="0.2">
      <c r="A586" s="182"/>
      <c r="B586" s="182"/>
      <c r="C586" s="182"/>
      <c r="D586" s="182"/>
      <c r="E586" s="202"/>
      <c r="F586" s="183"/>
      <c r="G586" s="335"/>
      <c r="H586" s="184"/>
      <c r="I586" s="182"/>
    </row>
    <row r="587" spans="1:9" x14ac:dyDescent="0.2">
      <c r="A587" s="182"/>
      <c r="B587" s="182"/>
      <c r="C587" s="182"/>
      <c r="D587" s="182"/>
      <c r="E587" s="202"/>
      <c r="F587" s="183"/>
      <c r="G587" s="335"/>
      <c r="H587" s="184"/>
      <c r="I587" s="182"/>
    </row>
    <row r="588" spans="1:9" x14ac:dyDescent="0.2">
      <c r="A588" s="182"/>
      <c r="B588" s="182"/>
      <c r="C588" s="182"/>
      <c r="D588" s="182"/>
      <c r="E588" s="202"/>
      <c r="F588" s="183"/>
      <c r="G588" s="335"/>
      <c r="H588" s="184"/>
      <c r="I588" s="182"/>
    </row>
    <row r="589" spans="1:9" x14ac:dyDescent="0.2">
      <c r="A589" s="182"/>
      <c r="B589" s="182"/>
      <c r="C589" s="182"/>
      <c r="D589" s="182"/>
      <c r="E589" s="202"/>
      <c r="F589" s="183"/>
      <c r="G589" s="335"/>
      <c r="H589" s="184"/>
      <c r="I589" s="182"/>
    </row>
    <row r="590" spans="1:9" x14ac:dyDescent="0.2">
      <c r="A590" s="182"/>
      <c r="B590" s="182"/>
      <c r="C590" s="182"/>
      <c r="D590" s="182"/>
      <c r="E590" s="202"/>
      <c r="F590" s="183"/>
      <c r="G590" s="335"/>
      <c r="H590" s="184"/>
      <c r="I590" s="182"/>
    </row>
    <row r="591" spans="1:9" x14ac:dyDescent="0.2">
      <c r="A591" s="182"/>
      <c r="B591" s="182"/>
      <c r="C591" s="182"/>
      <c r="D591" s="182"/>
      <c r="E591" s="202"/>
      <c r="F591" s="183"/>
      <c r="G591" s="335"/>
      <c r="H591" s="184"/>
      <c r="I591" s="182"/>
    </row>
    <row r="592" spans="1:9" x14ac:dyDescent="0.2">
      <c r="A592" s="182"/>
      <c r="B592" s="182"/>
      <c r="C592" s="182"/>
      <c r="D592" s="182"/>
      <c r="E592" s="202"/>
      <c r="F592" s="183"/>
      <c r="G592" s="335"/>
      <c r="H592" s="184"/>
      <c r="I592" s="182"/>
    </row>
    <row r="593" spans="1:9" x14ac:dyDescent="0.2">
      <c r="A593" s="182"/>
      <c r="B593" s="182"/>
      <c r="C593" s="182"/>
      <c r="D593" s="182"/>
      <c r="E593" s="202"/>
      <c r="F593" s="183"/>
      <c r="G593" s="335"/>
      <c r="H593" s="184"/>
      <c r="I593" s="182"/>
    </row>
    <row r="594" spans="1:9" x14ac:dyDescent="0.2">
      <c r="A594" s="182"/>
      <c r="B594" s="182"/>
      <c r="C594" s="182"/>
      <c r="D594" s="182"/>
      <c r="E594" s="202"/>
      <c r="F594" s="183"/>
      <c r="G594" s="335"/>
      <c r="H594" s="184"/>
      <c r="I594" s="182"/>
    </row>
    <row r="595" spans="1:9" x14ac:dyDescent="0.2">
      <c r="A595" s="182"/>
      <c r="B595" s="182"/>
      <c r="C595" s="182"/>
      <c r="D595" s="182"/>
      <c r="E595" s="202"/>
      <c r="F595" s="183"/>
      <c r="G595" s="335"/>
      <c r="H595" s="184"/>
      <c r="I595" s="182"/>
    </row>
    <row r="596" spans="1:9" x14ac:dyDescent="0.2">
      <c r="A596" s="182"/>
      <c r="B596" s="182"/>
      <c r="C596" s="182"/>
      <c r="D596" s="182"/>
      <c r="E596" s="202"/>
      <c r="F596" s="183"/>
      <c r="G596" s="335"/>
      <c r="H596" s="184"/>
      <c r="I596" s="182"/>
    </row>
    <row r="597" spans="1:9" x14ac:dyDescent="0.2">
      <c r="A597" s="182"/>
      <c r="B597" s="182"/>
      <c r="C597" s="182"/>
      <c r="D597" s="182"/>
      <c r="E597" s="202"/>
      <c r="F597" s="183"/>
      <c r="G597" s="335"/>
      <c r="H597" s="184"/>
      <c r="I597" s="182"/>
    </row>
    <row r="598" spans="1:9" x14ac:dyDescent="0.2">
      <c r="A598" s="182"/>
      <c r="B598" s="182"/>
      <c r="C598" s="182"/>
      <c r="D598" s="182"/>
      <c r="E598" s="202"/>
      <c r="F598" s="183"/>
      <c r="G598" s="335"/>
      <c r="H598" s="184"/>
      <c r="I598" s="182"/>
    </row>
    <row r="599" spans="1:9" x14ac:dyDescent="0.2">
      <c r="A599" s="182"/>
      <c r="B599" s="182"/>
      <c r="C599" s="182"/>
      <c r="D599" s="182"/>
      <c r="E599" s="202"/>
      <c r="F599" s="183"/>
      <c r="G599" s="335"/>
      <c r="H599" s="184"/>
      <c r="I599" s="182"/>
    </row>
    <row r="600" spans="1:9" x14ac:dyDescent="0.2">
      <c r="A600" s="182"/>
      <c r="B600" s="182"/>
      <c r="C600" s="182"/>
      <c r="D600" s="182"/>
      <c r="E600" s="202"/>
      <c r="F600" s="183"/>
      <c r="G600" s="335"/>
      <c r="H600" s="184"/>
      <c r="I600" s="182"/>
    </row>
    <row r="601" spans="1:9" x14ac:dyDescent="0.2">
      <c r="A601" s="182"/>
      <c r="B601" s="182"/>
      <c r="C601" s="182"/>
      <c r="D601" s="182"/>
      <c r="E601" s="202"/>
      <c r="F601" s="183"/>
      <c r="G601" s="335"/>
      <c r="H601" s="184"/>
      <c r="I601" s="182"/>
    </row>
    <row r="602" spans="1:9" x14ac:dyDescent="0.2">
      <c r="A602" s="182"/>
      <c r="B602" s="182"/>
      <c r="C602" s="182"/>
      <c r="D602" s="182"/>
      <c r="E602" s="202"/>
      <c r="F602" s="183"/>
      <c r="G602" s="335"/>
      <c r="H602" s="184"/>
      <c r="I602" s="182"/>
    </row>
    <row r="603" spans="1:9" x14ac:dyDescent="0.2">
      <c r="A603" s="182"/>
      <c r="B603" s="182"/>
      <c r="C603" s="182"/>
      <c r="D603" s="182"/>
      <c r="E603" s="202"/>
      <c r="F603" s="183"/>
      <c r="G603" s="335"/>
      <c r="H603" s="184"/>
      <c r="I603" s="182"/>
    </row>
    <row r="604" spans="1:9" x14ac:dyDescent="0.2">
      <c r="A604" s="182"/>
      <c r="B604" s="182"/>
      <c r="C604" s="182"/>
      <c r="D604" s="182"/>
      <c r="E604" s="202"/>
      <c r="F604" s="183"/>
      <c r="G604" s="335"/>
      <c r="H604" s="184"/>
      <c r="I604" s="182"/>
    </row>
    <row r="605" spans="1:9" x14ac:dyDescent="0.2">
      <c r="A605" s="182"/>
      <c r="B605" s="182"/>
      <c r="C605" s="182"/>
      <c r="D605" s="182"/>
      <c r="E605" s="202"/>
      <c r="F605" s="183"/>
      <c r="G605" s="335"/>
      <c r="H605" s="184"/>
      <c r="I605" s="182"/>
    </row>
    <row r="606" spans="1:9" x14ac:dyDescent="0.2">
      <c r="A606" s="182"/>
      <c r="B606" s="182"/>
      <c r="C606" s="182"/>
      <c r="D606" s="182"/>
      <c r="E606" s="202"/>
      <c r="F606" s="183"/>
      <c r="G606" s="335"/>
      <c r="H606" s="184"/>
      <c r="I606" s="182"/>
    </row>
    <row r="607" spans="1:9" x14ac:dyDescent="0.2">
      <c r="A607" s="182"/>
      <c r="B607" s="182"/>
      <c r="C607" s="182"/>
      <c r="D607" s="182"/>
      <c r="E607" s="202"/>
      <c r="F607" s="183"/>
      <c r="G607" s="335"/>
      <c r="H607" s="184"/>
      <c r="I607" s="182"/>
    </row>
    <row r="608" spans="1:9" x14ac:dyDescent="0.2">
      <c r="A608" s="182"/>
      <c r="B608" s="182"/>
      <c r="C608" s="182"/>
      <c r="D608" s="182"/>
      <c r="E608" s="202"/>
      <c r="F608" s="183"/>
      <c r="G608" s="335"/>
      <c r="H608" s="184"/>
      <c r="I608" s="182"/>
    </row>
    <row r="609" spans="1:9" x14ac:dyDescent="0.2">
      <c r="A609" s="182"/>
      <c r="B609" s="182"/>
      <c r="C609" s="182"/>
      <c r="D609" s="182"/>
      <c r="E609" s="202"/>
      <c r="F609" s="183"/>
      <c r="G609" s="335"/>
      <c r="H609" s="184"/>
      <c r="I609" s="182"/>
    </row>
    <row r="610" spans="1:9" x14ac:dyDescent="0.2">
      <c r="A610" s="182"/>
      <c r="B610" s="182"/>
      <c r="C610" s="182"/>
      <c r="D610" s="182"/>
      <c r="E610" s="202"/>
      <c r="F610" s="183"/>
      <c r="G610" s="335"/>
      <c r="H610" s="184"/>
      <c r="I610" s="182"/>
    </row>
    <row r="611" spans="1:9" x14ac:dyDescent="0.2">
      <c r="A611" s="182"/>
      <c r="B611" s="182"/>
      <c r="C611" s="182"/>
      <c r="D611" s="182"/>
      <c r="E611" s="202"/>
      <c r="F611" s="183"/>
      <c r="G611" s="335"/>
      <c r="H611" s="184"/>
      <c r="I611" s="182"/>
    </row>
    <row r="612" spans="1:9" x14ac:dyDescent="0.2">
      <c r="A612" s="182"/>
      <c r="B612" s="182"/>
      <c r="C612" s="182"/>
      <c r="D612" s="182"/>
      <c r="E612" s="202"/>
      <c r="F612" s="183"/>
      <c r="G612" s="335"/>
      <c r="H612" s="184"/>
      <c r="I612" s="182"/>
    </row>
    <row r="613" spans="1:9" x14ac:dyDescent="0.2">
      <c r="A613" s="182"/>
      <c r="B613" s="182"/>
      <c r="C613" s="182"/>
      <c r="D613" s="182"/>
      <c r="E613" s="202"/>
      <c r="F613" s="183"/>
      <c r="G613" s="335"/>
      <c r="H613" s="184"/>
      <c r="I613" s="182"/>
    </row>
    <row r="614" spans="1:9" x14ac:dyDescent="0.2">
      <c r="A614" s="182"/>
      <c r="B614" s="182"/>
      <c r="C614" s="182"/>
      <c r="D614" s="182"/>
      <c r="E614" s="202"/>
      <c r="F614" s="183"/>
      <c r="G614" s="335"/>
      <c r="H614" s="184"/>
      <c r="I614" s="182"/>
    </row>
    <row r="615" spans="1:9" x14ac:dyDescent="0.2">
      <c r="A615" s="182"/>
      <c r="B615" s="182"/>
      <c r="C615" s="182"/>
      <c r="D615" s="182"/>
      <c r="E615" s="202"/>
      <c r="F615" s="183"/>
      <c r="G615" s="335"/>
      <c r="H615" s="184"/>
      <c r="I615" s="182"/>
    </row>
    <row r="616" spans="1:9" x14ac:dyDescent="0.2">
      <c r="A616" s="182"/>
      <c r="B616" s="182"/>
      <c r="C616" s="182"/>
      <c r="D616" s="182"/>
      <c r="E616" s="202"/>
      <c r="F616" s="183"/>
      <c r="G616" s="335"/>
      <c r="H616" s="184"/>
      <c r="I616" s="182"/>
    </row>
    <row r="617" spans="1:9" x14ac:dyDescent="0.2">
      <c r="A617" s="182"/>
      <c r="B617" s="182"/>
      <c r="C617" s="182"/>
      <c r="D617" s="182"/>
      <c r="E617" s="202"/>
      <c r="F617" s="183"/>
      <c r="G617" s="335"/>
      <c r="H617" s="184"/>
      <c r="I617" s="182"/>
    </row>
    <row r="618" spans="1:9" x14ac:dyDescent="0.2">
      <c r="A618" s="182"/>
      <c r="B618" s="182"/>
      <c r="C618" s="182"/>
      <c r="D618" s="182"/>
      <c r="E618" s="202"/>
      <c r="F618" s="183"/>
      <c r="G618" s="335"/>
      <c r="H618" s="184"/>
      <c r="I618" s="182"/>
    </row>
    <row r="619" spans="1:9" x14ac:dyDescent="0.2">
      <c r="A619" s="182"/>
      <c r="B619" s="182"/>
      <c r="C619" s="182"/>
      <c r="D619" s="182"/>
      <c r="E619" s="202"/>
      <c r="F619" s="183"/>
      <c r="G619" s="335"/>
      <c r="H619" s="184"/>
      <c r="I619" s="182"/>
    </row>
    <row r="620" spans="1:9" x14ac:dyDescent="0.2">
      <c r="A620" s="182"/>
      <c r="B620" s="182"/>
      <c r="C620" s="182"/>
      <c r="D620" s="182"/>
      <c r="E620" s="202"/>
      <c r="F620" s="183"/>
      <c r="G620" s="335"/>
      <c r="H620" s="184"/>
      <c r="I620" s="182"/>
    </row>
    <row r="621" spans="1:9" x14ac:dyDescent="0.2">
      <c r="A621" s="182"/>
      <c r="B621" s="182"/>
      <c r="C621" s="182"/>
      <c r="D621" s="182"/>
      <c r="E621" s="202"/>
      <c r="F621" s="183"/>
      <c r="G621" s="335"/>
      <c r="H621" s="184"/>
      <c r="I621" s="182"/>
    </row>
    <row r="622" spans="1:9" x14ac:dyDescent="0.2">
      <c r="A622" s="182"/>
      <c r="B622" s="182"/>
      <c r="C622" s="182"/>
      <c r="D622" s="182"/>
      <c r="E622" s="202"/>
      <c r="F622" s="183"/>
      <c r="G622" s="335"/>
      <c r="H622" s="184"/>
      <c r="I622" s="182"/>
    </row>
    <row r="623" spans="1:9" x14ac:dyDescent="0.2">
      <c r="A623" s="182"/>
      <c r="B623" s="182"/>
      <c r="C623" s="182"/>
      <c r="D623" s="182"/>
      <c r="E623" s="202"/>
      <c r="F623" s="183"/>
      <c r="G623" s="335"/>
      <c r="H623" s="184"/>
      <c r="I623" s="182"/>
    </row>
    <row r="624" spans="1:9" x14ac:dyDescent="0.2">
      <c r="A624" s="182"/>
      <c r="B624" s="182"/>
      <c r="C624" s="182"/>
      <c r="D624" s="182"/>
      <c r="E624" s="202"/>
      <c r="F624" s="183"/>
      <c r="G624" s="335"/>
      <c r="H624" s="184"/>
      <c r="I624" s="182"/>
    </row>
    <row r="625" spans="1:9" x14ac:dyDescent="0.2">
      <c r="A625" s="182"/>
      <c r="B625" s="182"/>
      <c r="C625" s="182"/>
      <c r="D625" s="182"/>
      <c r="E625" s="202"/>
      <c r="F625" s="183"/>
      <c r="G625" s="335"/>
      <c r="H625" s="184"/>
      <c r="I625" s="182"/>
    </row>
    <row r="626" spans="1:9" x14ac:dyDescent="0.2">
      <c r="A626" s="182"/>
      <c r="B626" s="182"/>
      <c r="C626" s="182"/>
      <c r="D626" s="182"/>
      <c r="E626" s="202"/>
      <c r="F626" s="183"/>
      <c r="G626" s="335"/>
      <c r="H626" s="184"/>
      <c r="I626" s="182"/>
    </row>
    <row r="627" spans="1:9" x14ac:dyDescent="0.2">
      <c r="A627" s="182"/>
      <c r="B627" s="182"/>
      <c r="C627" s="182"/>
      <c r="D627" s="182"/>
      <c r="E627" s="202"/>
      <c r="F627" s="183"/>
      <c r="G627" s="335"/>
      <c r="H627" s="184"/>
      <c r="I627" s="182"/>
    </row>
    <row r="628" spans="1:9" x14ac:dyDescent="0.2">
      <c r="A628" s="182"/>
      <c r="B628" s="182"/>
      <c r="C628" s="182"/>
      <c r="D628" s="182"/>
      <c r="E628" s="202"/>
      <c r="F628" s="183"/>
      <c r="G628" s="335"/>
      <c r="H628" s="184"/>
      <c r="I628" s="182"/>
    </row>
    <row r="629" spans="1:9" x14ac:dyDescent="0.2">
      <c r="A629" s="182"/>
      <c r="B629" s="182"/>
      <c r="C629" s="182"/>
      <c r="D629" s="182"/>
      <c r="E629" s="202"/>
      <c r="F629" s="183"/>
      <c r="G629" s="335"/>
      <c r="H629" s="184"/>
      <c r="I629" s="182"/>
    </row>
    <row r="630" spans="1:9" x14ac:dyDescent="0.2">
      <c r="A630" s="182"/>
      <c r="B630" s="182"/>
      <c r="C630" s="182"/>
      <c r="D630" s="182"/>
      <c r="E630" s="202"/>
      <c r="F630" s="183"/>
      <c r="G630" s="335"/>
      <c r="H630" s="184"/>
      <c r="I630" s="182"/>
    </row>
    <row r="631" spans="1:9" x14ac:dyDescent="0.2">
      <c r="A631" s="182"/>
      <c r="B631" s="182"/>
      <c r="C631" s="182"/>
      <c r="D631" s="182"/>
      <c r="E631" s="202"/>
      <c r="F631" s="183"/>
      <c r="G631" s="335"/>
      <c r="H631" s="184"/>
      <c r="I631" s="182"/>
    </row>
    <row r="632" spans="1:9" x14ac:dyDescent="0.2">
      <c r="A632" s="182"/>
      <c r="B632" s="182"/>
      <c r="C632" s="182"/>
      <c r="D632" s="182"/>
      <c r="E632" s="202"/>
      <c r="F632" s="183"/>
      <c r="G632" s="335"/>
      <c r="H632" s="184"/>
      <c r="I632" s="182"/>
    </row>
    <row r="633" spans="1:9" x14ac:dyDescent="0.2">
      <c r="A633" s="182"/>
      <c r="B633" s="182"/>
      <c r="C633" s="182"/>
      <c r="D633" s="182"/>
      <c r="E633" s="202"/>
      <c r="F633" s="183"/>
      <c r="G633" s="335"/>
      <c r="H633" s="184"/>
      <c r="I633" s="182"/>
    </row>
    <row r="634" spans="1:9" x14ac:dyDescent="0.2">
      <c r="A634" s="182"/>
      <c r="B634" s="182"/>
      <c r="C634" s="182"/>
      <c r="D634" s="182"/>
      <c r="E634" s="202"/>
      <c r="F634" s="183"/>
      <c r="G634" s="335"/>
      <c r="H634" s="184"/>
      <c r="I634" s="182"/>
    </row>
    <row r="635" spans="1:9" x14ac:dyDescent="0.2">
      <c r="A635" s="182"/>
      <c r="B635" s="182"/>
      <c r="C635" s="182"/>
      <c r="D635" s="182"/>
      <c r="E635" s="202"/>
      <c r="F635" s="183"/>
      <c r="G635" s="335"/>
      <c r="H635" s="184"/>
      <c r="I635" s="182"/>
    </row>
    <row r="636" spans="1:9" x14ac:dyDescent="0.2">
      <c r="A636" s="182"/>
      <c r="B636" s="182"/>
      <c r="C636" s="182"/>
      <c r="D636" s="182"/>
      <c r="E636" s="202"/>
      <c r="F636" s="183"/>
      <c r="G636" s="335"/>
      <c r="H636" s="184"/>
      <c r="I636" s="182"/>
    </row>
    <row r="637" spans="1:9" x14ac:dyDescent="0.2">
      <c r="A637" s="182"/>
      <c r="B637" s="182"/>
      <c r="C637" s="182"/>
      <c r="D637" s="182"/>
      <c r="E637" s="202"/>
      <c r="F637" s="183"/>
      <c r="G637" s="335"/>
      <c r="H637" s="184"/>
      <c r="I637" s="182"/>
    </row>
    <row r="638" spans="1:9" x14ac:dyDescent="0.2">
      <c r="A638" s="182"/>
      <c r="B638" s="182"/>
      <c r="C638" s="182"/>
      <c r="D638" s="182"/>
      <c r="E638" s="202"/>
      <c r="F638" s="183"/>
      <c r="G638" s="335"/>
      <c r="H638" s="184"/>
      <c r="I638" s="182"/>
    </row>
    <row r="639" spans="1:9" x14ac:dyDescent="0.2">
      <c r="A639" s="182"/>
      <c r="B639" s="182"/>
      <c r="C639" s="182"/>
      <c r="D639" s="182"/>
      <c r="E639" s="202"/>
      <c r="F639" s="183"/>
      <c r="G639" s="335"/>
      <c r="H639" s="184"/>
      <c r="I639" s="182"/>
    </row>
    <row r="640" spans="1:9" x14ac:dyDescent="0.2">
      <c r="A640" s="182"/>
      <c r="B640" s="182"/>
      <c r="C640" s="182"/>
      <c r="D640" s="182"/>
      <c r="E640" s="202"/>
      <c r="F640" s="183"/>
      <c r="G640" s="335"/>
      <c r="H640" s="184"/>
      <c r="I640" s="182"/>
    </row>
    <row r="641" spans="1:9" x14ac:dyDescent="0.2">
      <c r="A641" s="182"/>
      <c r="B641" s="182"/>
      <c r="C641" s="182"/>
      <c r="D641" s="182"/>
      <c r="E641" s="202"/>
      <c r="F641" s="183"/>
      <c r="G641" s="335"/>
      <c r="H641" s="184"/>
      <c r="I641" s="182"/>
    </row>
    <row r="642" spans="1:9" x14ac:dyDescent="0.2">
      <c r="A642" s="182"/>
      <c r="B642" s="182"/>
      <c r="C642" s="182"/>
      <c r="D642" s="182"/>
      <c r="E642" s="202"/>
      <c r="F642" s="183"/>
      <c r="G642" s="335"/>
      <c r="H642" s="184"/>
      <c r="I642" s="182"/>
    </row>
    <row r="643" spans="1:9" x14ac:dyDescent="0.2">
      <c r="A643" s="182"/>
      <c r="B643" s="182"/>
      <c r="C643" s="182"/>
      <c r="D643" s="182"/>
      <c r="E643" s="202"/>
      <c r="F643" s="183"/>
      <c r="G643" s="335"/>
      <c r="H643" s="184"/>
      <c r="I643" s="182"/>
    </row>
    <row r="644" spans="1:9" x14ac:dyDescent="0.2">
      <c r="A644" s="182"/>
      <c r="B644" s="182"/>
      <c r="C644" s="182"/>
      <c r="D644" s="182"/>
      <c r="E644" s="202"/>
      <c r="F644" s="183"/>
      <c r="G644" s="335"/>
      <c r="H644" s="184"/>
      <c r="I644" s="182"/>
    </row>
    <row r="645" spans="1:9" x14ac:dyDescent="0.2">
      <c r="A645" s="182"/>
      <c r="B645" s="182"/>
      <c r="C645" s="182"/>
      <c r="D645" s="182"/>
      <c r="E645" s="202"/>
      <c r="F645" s="183"/>
      <c r="G645" s="335"/>
      <c r="H645" s="184"/>
      <c r="I645" s="182"/>
    </row>
    <row r="646" spans="1:9" x14ac:dyDescent="0.2">
      <c r="A646" s="182"/>
      <c r="B646" s="182"/>
      <c r="C646" s="182"/>
      <c r="D646" s="182"/>
      <c r="E646" s="202"/>
      <c r="F646" s="183"/>
      <c r="G646" s="335"/>
      <c r="H646" s="184"/>
      <c r="I646" s="182"/>
    </row>
    <row r="647" spans="1:9" x14ac:dyDescent="0.2">
      <c r="A647" s="182"/>
      <c r="B647" s="182"/>
      <c r="C647" s="182"/>
      <c r="D647" s="182"/>
      <c r="E647" s="202"/>
      <c r="F647" s="183"/>
      <c r="G647" s="335"/>
      <c r="H647" s="184"/>
      <c r="I647" s="182"/>
    </row>
    <row r="648" spans="1:9" x14ac:dyDescent="0.2">
      <c r="A648" s="182"/>
      <c r="B648" s="182"/>
      <c r="C648" s="182"/>
      <c r="D648" s="182"/>
      <c r="E648" s="202"/>
      <c r="F648" s="183"/>
      <c r="G648" s="335"/>
      <c r="H648" s="184"/>
      <c r="I648" s="182"/>
    </row>
    <row r="649" spans="1:9" x14ac:dyDescent="0.2">
      <c r="A649" s="182"/>
      <c r="B649" s="182"/>
      <c r="C649" s="182"/>
      <c r="D649" s="182"/>
      <c r="E649" s="202"/>
      <c r="F649" s="183"/>
      <c r="G649" s="335"/>
      <c r="H649" s="184"/>
      <c r="I649" s="182"/>
    </row>
    <row r="650" spans="1:9" x14ac:dyDescent="0.2">
      <c r="A650" s="182"/>
      <c r="B650" s="182"/>
      <c r="C650" s="182"/>
      <c r="D650" s="182"/>
      <c r="E650" s="202"/>
      <c r="F650" s="183"/>
      <c r="G650" s="335"/>
      <c r="H650" s="184"/>
      <c r="I650" s="182"/>
    </row>
    <row r="651" spans="1:9" x14ac:dyDescent="0.2">
      <c r="A651" s="182"/>
      <c r="B651" s="182"/>
      <c r="C651" s="182"/>
      <c r="D651" s="182"/>
      <c r="E651" s="202"/>
      <c r="F651" s="183"/>
      <c r="G651" s="335"/>
      <c r="H651" s="184"/>
      <c r="I651" s="182"/>
    </row>
    <row r="652" spans="1:9" x14ac:dyDescent="0.2">
      <c r="A652" s="182"/>
      <c r="B652" s="182"/>
      <c r="C652" s="182"/>
      <c r="D652" s="182"/>
      <c r="E652" s="202"/>
      <c r="F652" s="183"/>
      <c r="G652" s="335"/>
      <c r="H652" s="184"/>
      <c r="I652" s="182"/>
    </row>
    <row r="653" spans="1:9" x14ac:dyDescent="0.2">
      <c r="A653" s="182"/>
      <c r="B653" s="182"/>
      <c r="C653" s="182"/>
      <c r="D653" s="182"/>
      <c r="E653" s="202"/>
      <c r="F653" s="183"/>
      <c r="G653" s="335"/>
      <c r="H653" s="184"/>
      <c r="I653" s="182"/>
    </row>
    <row r="654" spans="1:9" x14ac:dyDescent="0.2">
      <c r="A654" s="182"/>
      <c r="B654" s="182"/>
      <c r="C654" s="182"/>
      <c r="D654" s="182"/>
      <c r="E654" s="202"/>
      <c r="F654" s="183"/>
      <c r="G654" s="335"/>
      <c r="H654" s="184"/>
      <c r="I654" s="182"/>
    </row>
    <row r="655" spans="1:9" x14ac:dyDescent="0.2">
      <c r="A655" s="182"/>
      <c r="B655" s="182"/>
      <c r="C655" s="182"/>
      <c r="D655" s="182"/>
      <c r="E655" s="202"/>
      <c r="F655" s="183"/>
      <c r="G655" s="335"/>
      <c r="H655" s="184"/>
      <c r="I655" s="182"/>
    </row>
    <row r="656" spans="1:9" x14ac:dyDescent="0.2">
      <c r="A656" s="182"/>
      <c r="B656" s="182"/>
      <c r="C656" s="182"/>
      <c r="D656" s="182"/>
      <c r="E656" s="202"/>
      <c r="F656" s="183"/>
      <c r="G656" s="335"/>
      <c r="H656" s="184"/>
      <c r="I656" s="182"/>
    </row>
    <row r="657" spans="1:9" x14ac:dyDescent="0.2">
      <c r="A657" s="182"/>
      <c r="B657" s="182"/>
      <c r="C657" s="182"/>
      <c r="D657" s="182"/>
      <c r="E657" s="202"/>
      <c r="F657" s="183"/>
      <c r="G657" s="335"/>
      <c r="H657" s="184"/>
      <c r="I657" s="182"/>
    </row>
    <row r="658" spans="1:9" x14ac:dyDescent="0.2">
      <c r="A658" s="182"/>
      <c r="B658" s="182"/>
      <c r="C658" s="182"/>
      <c r="D658" s="182"/>
      <c r="E658" s="202"/>
      <c r="F658" s="183"/>
      <c r="G658" s="335"/>
      <c r="H658" s="184"/>
      <c r="I658" s="182"/>
    </row>
    <row r="659" spans="1:9" x14ac:dyDescent="0.2">
      <c r="A659" s="182"/>
      <c r="B659" s="182"/>
      <c r="C659" s="182"/>
      <c r="D659" s="182"/>
      <c r="E659" s="202"/>
      <c r="F659" s="183"/>
      <c r="G659" s="335"/>
      <c r="H659" s="184"/>
      <c r="I659" s="182"/>
    </row>
    <row r="660" spans="1:9" x14ac:dyDescent="0.2">
      <c r="A660" s="182"/>
      <c r="B660" s="182"/>
      <c r="C660" s="182"/>
      <c r="D660" s="182"/>
      <c r="E660" s="202"/>
      <c r="F660" s="183"/>
      <c r="G660" s="335"/>
      <c r="H660" s="184"/>
      <c r="I660" s="182"/>
    </row>
    <row r="661" spans="1:9" x14ac:dyDescent="0.2">
      <c r="A661" s="182"/>
      <c r="B661" s="182"/>
      <c r="C661" s="182"/>
      <c r="D661" s="182"/>
      <c r="E661" s="202"/>
      <c r="F661" s="183"/>
      <c r="G661" s="335"/>
      <c r="H661" s="184"/>
      <c r="I661" s="182"/>
    </row>
    <row r="662" spans="1:9" x14ac:dyDescent="0.2">
      <c r="A662" s="182"/>
      <c r="B662" s="182"/>
      <c r="C662" s="182"/>
      <c r="D662" s="182"/>
      <c r="E662" s="202"/>
      <c r="F662" s="183"/>
      <c r="G662" s="335"/>
      <c r="H662" s="184"/>
      <c r="I662" s="182"/>
    </row>
    <row r="663" spans="1:9" x14ac:dyDescent="0.2">
      <c r="A663" s="182"/>
      <c r="B663" s="182"/>
      <c r="C663" s="182"/>
      <c r="D663" s="182"/>
      <c r="E663" s="202"/>
      <c r="F663" s="183"/>
      <c r="G663" s="335"/>
      <c r="H663" s="184"/>
      <c r="I663" s="182"/>
    </row>
    <row r="664" spans="1:9" x14ac:dyDescent="0.2">
      <c r="A664" s="182"/>
      <c r="B664" s="182"/>
      <c r="C664" s="182"/>
      <c r="D664" s="182"/>
      <c r="E664" s="202"/>
      <c r="F664" s="183"/>
      <c r="G664" s="335"/>
      <c r="H664" s="184"/>
      <c r="I664" s="182"/>
    </row>
    <row r="665" spans="1:9" x14ac:dyDescent="0.2">
      <c r="A665" s="182"/>
      <c r="B665" s="182"/>
      <c r="C665" s="182"/>
      <c r="D665" s="182"/>
      <c r="E665" s="202"/>
      <c r="F665" s="183"/>
      <c r="G665" s="335"/>
      <c r="H665" s="184"/>
      <c r="I665" s="182"/>
    </row>
    <row r="666" spans="1:9" x14ac:dyDescent="0.2">
      <c r="A666" s="182"/>
      <c r="B666" s="182"/>
      <c r="C666" s="182"/>
      <c r="D666" s="182"/>
      <c r="E666" s="202"/>
      <c r="F666" s="183"/>
      <c r="G666" s="335"/>
      <c r="H666" s="184"/>
      <c r="I666" s="182"/>
    </row>
    <row r="667" spans="1:9" x14ac:dyDescent="0.2">
      <c r="A667" s="182"/>
      <c r="B667" s="182"/>
      <c r="C667" s="182"/>
      <c r="D667" s="182"/>
      <c r="E667" s="202"/>
      <c r="F667" s="183"/>
      <c r="G667" s="335"/>
      <c r="H667" s="184"/>
      <c r="I667" s="182"/>
    </row>
    <row r="668" spans="1:9" x14ac:dyDescent="0.2">
      <c r="A668" s="182"/>
      <c r="B668" s="182"/>
      <c r="C668" s="182"/>
      <c r="D668" s="182"/>
      <c r="E668" s="202"/>
      <c r="F668" s="183"/>
      <c r="G668" s="335"/>
      <c r="H668" s="184"/>
      <c r="I668" s="182"/>
    </row>
    <row r="669" spans="1:9" x14ac:dyDescent="0.2">
      <c r="A669" s="182"/>
      <c r="B669" s="182"/>
      <c r="C669" s="182"/>
      <c r="D669" s="182"/>
      <c r="E669" s="202"/>
      <c r="F669" s="183"/>
      <c r="G669" s="335"/>
      <c r="H669" s="184"/>
      <c r="I669" s="182"/>
    </row>
    <row r="670" spans="1:9" x14ac:dyDescent="0.2">
      <c r="A670" s="182"/>
      <c r="B670" s="182"/>
      <c r="C670" s="182"/>
      <c r="D670" s="182"/>
      <c r="E670" s="202"/>
      <c r="F670" s="183"/>
      <c r="G670" s="335"/>
      <c r="H670" s="184"/>
      <c r="I670" s="182"/>
    </row>
    <row r="671" spans="1:9" x14ac:dyDescent="0.2">
      <c r="A671" s="182"/>
      <c r="B671" s="182"/>
      <c r="C671" s="182"/>
      <c r="D671" s="182"/>
      <c r="E671" s="202"/>
      <c r="F671" s="183"/>
      <c r="G671" s="335"/>
      <c r="H671" s="184"/>
      <c r="I671" s="182"/>
    </row>
    <row r="672" spans="1:9" x14ac:dyDescent="0.2">
      <c r="A672" s="182"/>
      <c r="B672" s="182"/>
      <c r="C672" s="182"/>
      <c r="D672" s="182"/>
      <c r="E672" s="202"/>
      <c r="F672" s="183"/>
      <c r="G672" s="335"/>
      <c r="H672" s="184"/>
      <c r="I672" s="182"/>
    </row>
    <row r="673" spans="1:9" x14ac:dyDescent="0.2">
      <c r="A673" s="182"/>
      <c r="B673" s="182"/>
      <c r="C673" s="182"/>
      <c r="D673" s="182"/>
      <c r="E673" s="202"/>
      <c r="F673" s="183"/>
      <c r="G673" s="335"/>
      <c r="H673" s="184"/>
      <c r="I673" s="182"/>
    </row>
    <row r="674" spans="1:9" x14ac:dyDescent="0.2">
      <c r="A674" s="182"/>
      <c r="B674" s="182"/>
      <c r="C674" s="182"/>
      <c r="D674" s="182"/>
      <c r="E674" s="202"/>
      <c r="F674" s="183"/>
      <c r="G674" s="335"/>
      <c r="H674" s="184"/>
      <c r="I674" s="182"/>
    </row>
    <row r="675" spans="1:9" x14ac:dyDescent="0.2">
      <c r="A675" s="182"/>
      <c r="B675" s="182"/>
      <c r="C675" s="182"/>
      <c r="D675" s="182"/>
      <c r="E675" s="202"/>
      <c r="F675" s="183"/>
      <c r="G675" s="335"/>
      <c r="H675" s="184"/>
      <c r="I675" s="182"/>
    </row>
    <row r="676" spans="1:9" x14ac:dyDescent="0.2">
      <c r="A676" s="182"/>
      <c r="B676" s="182"/>
      <c r="C676" s="182"/>
      <c r="D676" s="182"/>
      <c r="E676" s="202"/>
      <c r="F676" s="183"/>
      <c r="G676" s="335"/>
      <c r="H676" s="184"/>
      <c r="I676" s="182"/>
    </row>
    <row r="677" spans="1:9" x14ac:dyDescent="0.2">
      <c r="A677" s="182"/>
      <c r="B677" s="182"/>
      <c r="C677" s="182"/>
      <c r="D677" s="182"/>
      <c r="E677" s="202"/>
      <c r="F677" s="183"/>
      <c r="G677" s="335"/>
      <c r="H677" s="184"/>
      <c r="I677" s="182"/>
    </row>
    <row r="678" spans="1:9" x14ac:dyDescent="0.2">
      <c r="A678" s="182"/>
      <c r="B678" s="182"/>
      <c r="C678" s="182"/>
      <c r="D678" s="182"/>
      <c r="E678" s="202"/>
      <c r="F678" s="183"/>
      <c r="G678" s="335"/>
      <c r="H678" s="184"/>
      <c r="I678" s="182"/>
    </row>
    <row r="679" spans="1:9" x14ac:dyDescent="0.2">
      <c r="A679" s="182"/>
      <c r="B679" s="182"/>
      <c r="C679" s="182"/>
      <c r="D679" s="182"/>
      <c r="E679" s="202"/>
      <c r="F679" s="183"/>
      <c r="G679" s="335"/>
      <c r="H679" s="184"/>
      <c r="I679" s="182"/>
    </row>
    <row r="680" spans="1:9" x14ac:dyDescent="0.2">
      <c r="A680" s="182"/>
      <c r="B680" s="182"/>
      <c r="C680" s="182"/>
      <c r="D680" s="182"/>
      <c r="E680" s="202"/>
      <c r="F680" s="183"/>
      <c r="G680" s="335"/>
      <c r="H680" s="184"/>
      <c r="I680" s="182"/>
    </row>
    <row r="681" spans="1:9" x14ac:dyDescent="0.2">
      <c r="A681" s="182"/>
      <c r="B681" s="182"/>
      <c r="C681" s="182"/>
      <c r="D681" s="182"/>
      <c r="E681" s="202"/>
      <c r="F681" s="183"/>
      <c r="G681" s="335"/>
      <c r="H681" s="184"/>
      <c r="I681" s="182"/>
    </row>
    <row r="682" spans="1:9" x14ac:dyDescent="0.2">
      <c r="A682" s="182"/>
      <c r="B682" s="182"/>
      <c r="C682" s="182"/>
      <c r="D682" s="182"/>
      <c r="E682" s="202"/>
      <c r="F682" s="183"/>
      <c r="G682" s="335"/>
      <c r="H682" s="184"/>
      <c r="I682" s="182"/>
    </row>
    <row r="683" spans="1:9" x14ac:dyDescent="0.2">
      <c r="A683" s="182"/>
      <c r="B683" s="182"/>
      <c r="C683" s="182"/>
      <c r="D683" s="182"/>
      <c r="E683" s="202"/>
      <c r="F683" s="183"/>
      <c r="G683" s="335"/>
      <c r="H683" s="184"/>
      <c r="I683" s="182"/>
    </row>
    <row r="684" spans="1:9" x14ac:dyDescent="0.2">
      <c r="A684" s="182"/>
      <c r="B684" s="182"/>
      <c r="C684" s="182"/>
      <c r="D684" s="182"/>
      <c r="E684" s="202"/>
      <c r="F684" s="183"/>
      <c r="G684" s="335"/>
      <c r="H684" s="184"/>
      <c r="I684" s="182"/>
    </row>
    <row r="685" spans="1:9" x14ac:dyDescent="0.2">
      <c r="A685" s="182"/>
      <c r="B685" s="182"/>
      <c r="C685" s="182"/>
      <c r="D685" s="182"/>
      <c r="E685" s="202"/>
      <c r="F685" s="183"/>
      <c r="G685" s="335"/>
      <c r="H685" s="184"/>
      <c r="I685" s="182"/>
    </row>
    <row r="686" spans="1:9" x14ac:dyDescent="0.2">
      <c r="A686" s="182"/>
      <c r="B686" s="182"/>
      <c r="C686" s="182"/>
      <c r="D686" s="182"/>
      <c r="E686" s="202"/>
      <c r="F686" s="183"/>
      <c r="G686" s="335"/>
      <c r="H686" s="184"/>
      <c r="I686" s="182"/>
    </row>
    <row r="687" spans="1:9" x14ac:dyDescent="0.2">
      <c r="A687" s="182"/>
      <c r="B687" s="182"/>
      <c r="C687" s="182"/>
      <c r="D687" s="182"/>
      <c r="E687" s="202"/>
      <c r="F687" s="183"/>
      <c r="G687" s="335"/>
      <c r="H687" s="184"/>
      <c r="I687" s="182"/>
    </row>
    <row r="688" spans="1:9" x14ac:dyDescent="0.2">
      <c r="A688" s="182"/>
      <c r="B688" s="182"/>
      <c r="C688" s="182"/>
      <c r="D688" s="182"/>
      <c r="E688" s="202"/>
      <c r="F688" s="183"/>
      <c r="G688" s="335"/>
      <c r="H688" s="184"/>
      <c r="I688" s="182"/>
    </row>
    <row r="689" spans="1:9" x14ac:dyDescent="0.2">
      <c r="A689" s="182"/>
      <c r="B689" s="182"/>
      <c r="C689" s="182"/>
      <c r="D689" s="182"/>
      <c r="E689" s="202"/>
      <c r="F689" s="183"/>
      <c r="G689" s="335"/>
      <c r="H689" s="184"/>
      <c r="I689" s="182"/>
    </row>
    <row r="690" spans="1:9" x14ac:dyDescent="0.2">
      <c r="A690" s="182"/>
      <c r="B690" s="182"/>
      <c r="C690" s="182"/>
      <c r="D690" s="182"/>
      <c r="E690" s="202"/>
      <c r="F690" s="183"/>
      <c r="G690" s="335"/>
      <c r="H690" s="184"/>
      <c r="I690" s="182"/>
    </row>
    <row r="691" spans="1:9" x14ac:dyDescent="0.2">
      <c r="A691" s="182"/>
      <c r="B691" s="182"/>
      <c r="C691" s="182"/>
      <c r="D691" s="182"/>
      <c r="E691" s="202"/>
      <c r="F691" s="183"/>
      <c r="G691" s="335"/>
      <c r="H691" s="184"/>
      <c r="I691" s="182"/>
    </row>
    <row r="692" spans="1:9" x14ac:dyDescent="0.2">
      <c r="A692" s="182"/>
      <c r="B692" s="182"/>
      <c r="C692" s="182"/>
      <c r="D692" s="182"/>
      <c r="E692" s="202"/>
      <c r="F692" s="183"/>
      <c r="G692" s="335"/>
      <c r="H692" s="184"/>
      <c r="I692" s="182"/>
    </row>
    <row r="693" spans="1:9" x14ac:dyDescent="0.2">
      <c r="A693" s="182"/>
      <c r="B693" s="182"/>
      <c r="C693" s="182"/>
      <c r="D693" s="182"/>
      <c r="E693" s="202"/>
      <c r="F693" s="183"/>
      <c r="G693" s="335"/>
      <c r="H693" s="184"/>
      <c r="I693" s="182"/>
    </row>
    <row r="694" spans="1:9" x14ac:dyDescent="0.2">
      <c r="A694" s="182"/>
      <c r="B694" s="182"/>
      <c r="C694" s="182"/>
      <c r="D694" s="182"/>
      <c r="E694" s="202"/>
      <c r="F694" s="183"/>
      <c r="G694" s="335"/>
      <c r="H694" s="184"/>
      <c r="I694" s="182"/>
    </row>
    <row r="695" spans="1:9" x14ac:dyDescent="0.2">
      <c r="A695" s="182"/>
      <c r="B695" s="182"/>
      <c r="C695" s="182"/>
      <c r="D695" s="182"/>
      <c r="E695" s="202"/>
      <c r="F695" s="183"/>
      <c r="G695" s="335"/>
      <c r="H695" s="184"/>
      <c r="I695" s="182"/>
    </row>
    <row r="696" spans="1:9" x14ac:dyDescent="0.2">
      <c r="A696" s="182"/>
      <c r="B696" s="182"/>
      <c r="C696" s="182"/>
      <c r="D696" s="182"/>
      <c r="E696" s="202"/>
      <c r="F696" s="183"/>
      <c r="G696" s="335"/>
      <c r="H696" s="184"/>
      <c r="I696" s="182"/>
    </row>
    <row r="697" spans="1:9" x14ac:dyDescent="0.2">
      <c r="A697" s="182"/>
      <c r="B697" s="182"/>
      <c r="C697" s="182"/>
      <c r="D697" s="182"/>
      <c r="E697" s="202"/>
      <c r="F697" s="183"/>
      <c r="G697" s="335"/>
      <c r="H697" s="184"/>
      <c r="I697" s="182"/>
    </row>
    <row r="698" spans="1:9" x14ac:dyDescent="0.2">
      <c r="A698" s="182"/>
      <c r="B698" s="182"/>
      <c r="C698" s="182"/>
      <c r="D698" s="182"/>
      <c r="E698" s="202"/>
      <c r="F698" s="183"/>
      <c r="G698" s="335"/>
      <c r="H698" s="184"/>
      <c r="I698" s="182"/>
    </row>
    <row r="699" spans="1:9" x14ac:dyDescent="0.2">
      <c r="A699" s="182"/>
      <c r="B699" s="182"/>
      <c r="C699" s="182"/>
      <c r="D699" s="182"/>
      <c r="E699" s="202"/>
      <c r="F699" s="183"/>
      <c r="G699" s="335"/>
      <c r="H699" s="184"/>
      <c r="I699" s="182"/>
    </row>
    <row r="700" spans="1:9" x14ac:dyDescent="0.2">
      <c r="A700" s="182"/>
      <c r="B700" s="182"/>
      <c r="C700" s="182"/>
      <c r="D700" s="182"/>
      <c r="E700" s="202"/>
      <c r="F700" s="183"/>
      <c r="G700" s="335"/>
      <c r="H700" s="184"/>
      <c r="I700" s="182"/>
    </row>
    <row r="701" spans="1:9" x14ac:dyDescent="0.2">
      <c r="A701" s="182"/>
      <c r="B701" s="182"/>
      <c r="C701" s="182"/>
      <c r="D701" s="182"/>
      <c r="E701" s="202"/>
      <c r="F701" s="183"/>
      <c r="G701" s="335"/>
      <c r="H701" s="184"/>
      <c r="I701" s="182"/>
    </row>
    <row r="702" spans="1:9" x14ac:dyDescent="0.2">
      <c r="A702" s="182"/>
      <c r="B702" s="182"/>
      <c r="C702" s="182"/>
      <c r="D702" s="182"/>
      <c r="E702" s="202"/>
      <c r="F702" s="183"/>
      <c r="G702" s="335"/>
      <c r="H702" s="184"/>
      <c r="I702" s="182"/>
    </row>
    <row r="703" spans="1:9" x14ac:dyDescent="0.2">
      <c r="A703" s="182"/>
      <c r="B703" s="182"/>
      <c r="C703" s="182"/>
      <c r="D703" s="182"/>
      <c r="E703" s="202"/>
      <c r="F703" s="183"/>
      <c r="G703" s="335"/>
      <c r="H703" s="184"/>
      <c r="I703" s="182"/>
    </row>
    <row r="704" spans="1:9" x14ac:dyDescent="0.2">
      <c r="A704" s="182"/>
      <c r="B704" s="182"/>
      <c r="C704" s="182"/>
      <c r="D704" s="182"/>
      <c r="E704" s="202"/>
      <c r="F704" s="183"/>
      <c r="G704" s="335"/>
      <c r="H704" s="184"/>
      <c r="I704" s="182"/>
    </row>
    <row r="705" spans="1:9" x14ac:dyDescent="0.2">
      <c r="A705" s="182"/>
      <c r="B705" s="182"/>
      <c r="C705" s="182"/>
      <c r="D705" s="182"/>
      <c r="E705" s="202"/>
      <c r="F705" s="183"/>
      <c r="G705" s="335"/>
      <c r="H705" s="184"/>
      <c r="I705" s="182"/>
    </row>
    <row r="706" spans="1:9" x14ac:dyDescent="0.2">
      <c r="A706" s="182"/>
      <c r="B706" s="182"/>
      <c r="C706" s="182"/>
      <c r="D706" s="182"/>
      <c r="E706" s="202"/>
      <c r="F706" s="183"/>
      <c r="G706" s="335"/>
      <c r="H706" s="184"/>
      <c r="I706" s="182"/>
    </row>
    <row r="707" spans="1:9" x14ac:dyDescent="0.2">
      <c r="A707" s="182"/>
      <c r="B707" s="182"/>
      <c r="C707" s="182"/>
      <c r="D707" s="182"/>
      <c r="E707" s="202"/>
      <c r="F707" s="183"/>
      <c r="G707" s="335"/>
      <c r="H707" s="184"/>
      <c r="I707" s="182"/>
    </row>
    <row r="708" spans="1:9" x14ac:dyDescent="0.2">
      <c r="A708" s="182"/>
      <c r="B708" s="182"/>
      <c r="C708" s="182"/>
      <c r="D708" s="182"/>
      <c r="E708" s="202"/>
      <c r="F708" s="183"/>
      <c r="G708" s="335"/>
      <c r="H708" s="184"/>
      <c r="I708" s="182"/>
    </row>
    <row r="709" spans="1:9" x14ac:dyDescent="0.2">
      <c r="A709" s="182"/>
      <c r="B709" s="182"/>
      <c r="C709" s="182"/>
      <c r="D709" s="182"/>
      <c r="E709" s="202"/>
      <c r="F709" s="183"/>
      <c r="G709" s="335"/>
      <c r="H709" s="184"/>
      <c r="I709" s="182"/>
    </row>
    <row r="710" spans="1:9" x14ac:dyDescent="0.2">
      <c r="A710" s="182"/>
      <c r="B710" s="182"/>
      <c r="C710" s="182"/>
      <c r="D710" s="182"/>
      <c r="E710" s="202"/>
      <c r="F710" s="183"/>
      <c r="G710" s="335"/>
      <c r="H710" s="184"/>
      <c r="I710" s="182"/>
    </row>
    <row r="711" spans="1:9" x14ac:dyDescent="0.2">
      <c r="A711" s="182"/>
      <c r="B711" s="182"/>
      <c r="C711" s="182"/>
      <c r="D711" s="182"/>
      <c r="E711" s="202"/>
      <c r="F711" s="183"/>
      <c r="G711" s="335"/>
      <c r="H711" s="184"/>
      <c r="I711" s="182"/>
    </row>
    <row r="712" spans="1:9" x14ac:dyDescent="0.2">
      <c r="A712" s="182"/>
      <c r="B712" s="182"/>
      <c r="C712" s="182"/>
      <c r="D712" s="182"/>
      <c r="E712" s="202"/>
      <c r="F712" s="183"/>
      <c r="G712" s="335"/>
      <c r="H712" s="184"/>
      <c r="I712" s="182"/>
    </row>
    <row r="713" spans="1:9" x14ac:dyDescent="0.2">
      <c r="A713" s="182"/>
      <c r="B713" s="182"/>
      <c r="C713" s="182"/>
      <c r="D713" s="182"/>
      <c r="E713" s="202"/>
      <c r="F713" s="183"/>
      <c r="G713" s="335"/>
      <c r="H713" s="184"/>
      <c r="I713" s="182"/>
    </row>
    <row r="714" spans="1:9" x14ac:dyDescent="0.2">
      <c r="A714" s="182"/>
      <c r="B714" s="182"/>
      <c r="C714" s="182"/>
      <c r="D714" s="182"/>
      <c r="E714" s="202"/>
      <c r="F714" s="183"/>
      <c r="G714" s="335"/>
      <c r="H714" s="184"/>
      <c r="I714" s="182"/>
    </row>
    <row r="715" spans="1:9" x14ac:dyDescent="0.2">
      <c r="A715" s="182"/>
      <c r="B715" s="182"/>
      <c r="C715" s="182"/>
      <c r="D715" s="182"/>
      <c r="E715" s="202"/>
      <c r="F715" s="183"/>
      <c r="G715" s="335"/>
      <c r="H715" s="184"/>
      <c r="I715" s="182"/>
    </row>
    <row r="716" spans="1:9" x14ac:dyDescent="0.2">
      <c r="A716" s="182"/>
      <c r="B716" s="182"/>
      <c r="C716" s="182"/>
      <c r="D716" s="182"/>
      <c r="E716" s="202"/>
      <c r="F716" s="183"/>
      <c r="G716" s="335"/>
      <c r="H716" s="184"/>
      <c r="I716" s="182"/>
    </row>
    <row r="717" spans="1:9" x14ac:dyDescent="0.2">
      <c r="A717" s="182"/>
      <c r="B717" s="182"/>
      <c r="C717" s="182"/>
      <c r="D717" s="182"/>
      <c r="E717" s="202"/>
      <c r="F717" s="183"/>
      <c r="G717" s="335"/>
      <c r="H717" s="184"/>
      <c r="I717" s="182"/>
    </row>
    <row r="718" spans="1:9" x14ac:dyDescent="0.2">
      <c r="A718" s="182"/>
      <c r="B718" s="182"/>
      <c r="C718" s="182"/>
      <c r="D718" s="182"/>
      <c r="E718" s="202"/>
      <c r="F718" s="183"/>
      <c r="G718" s="335"/>
      <c r="H718" s="184"/>
      <c r="I718" s="182"/>
    </row>
    <row r="719" spans="1:9" x14ac:dyDescent="0.2">
      <c r="A719" s="182"/>
      <c r="B719" s="182"/>
      <c r="C719" s="182"/>
      <c r="D719" s="182"/>
      <c r="E719" s="202"/>
      <c r="F719" s="183"/>
      <c r="G719" s="335"/>
      <c r="H719" s="184"/>
      <c r="I719" s="182"/>
    </row>
    <row r="720" spans="1:9" x14ac:dyDescent="0.2">
      <c r="A720" s="182"/>
      <c r="B720" s="182"/>
      <c r="C720" s="182"/>
      <c r="D720" s="182"/>
      <c r="E720" s="202"/>
      <c r="F720" s="183"/>
      <c r="G720" s="335"/>
      <c r="H720" s="184"/>
      <c r="I720" s="182"/>
    </row>
    <row r="721" spans="1:9" x14ac:dyDescent="0.2">
      <c r="A721" s="182"/>
      <c r="B721" s="182"/>
      <c r="C721" s="182"/>
      <c r="D721" s="182"/>
      <c r="E721" s="202"/>
      <c r="F721" s="183"/>
      <c r="G721" s="335"/>
      <c r="H721" s="184"/>
      <c r="I721" s="182"/>
    </row>
    <row r="722" spans="1:9" x14ac:dyDescent="0.2">
      <c r="A722" s="182"/>
      <c r="B722" s="182"/>
      <c r="C722" s="182"/>
      <c r="D722" s="182"/>
      <c r="E722" s="202"/>
      <c r="F722" s="183"/>
      <c r="G722" s="335"/>
      <c r="H722" s="184"/>
      <c r="I722" s="182"/>
    </row>
    <row r="723" spans="1:9" x14ac:dyDescent="0.2">
      <c r="A723" s="182"/>
      <c r="B723" s="182"/>
      <c r="C723" s="182"/>
      <c r="D723" s="182"/>
      <c r="E723" s="202"/>
      <c r="F723" s="183"/>
      <c r="G723" s="335"/>
      <c r="H723" s="184"/>
      <c r="I723" s="182"/>
    </row>
    <row r="724" spans="1:9" x14ac:dyDescent="0.2">
      <c r="A724" s="182"/>
      <c r="B724" s="182"/>
      <c r="C724" s="182"/>
      <c r="D724" s="182"/>
      <c r="E724" s="202"/>
      <c r="F724" s="183"/>
      <c r="G724" s="335"/>
      <c r="H724" s="184"/>
      <c r="I724" s="182"/>
    </row>
    <row r="725" spans="1:9" x14ac:dyDescent="0.2">
      <c r="A725" s="182"/>
      <c r="B725" s="182"/>
      <c r="C725" s="182"/>
      <c r="D725" s="182"/>
      <c r="E725" s="202"/>
      <c r="F725" s="183"/>
      <c r="G725" s="335"/>
      <c r="H725" s="184"/>
      <c r="I725" s="182"/>
    </row>
    <row r="726" spans="1:9" x14ac:dyDescent="0.2">
      <c r="A726" s="182"/>
      <c r="B726" s="182"/>
      <c r="C726" s="182"/>
      <c r="D726" s="182"/>
      <c r="E726" s="202"/>
      <c r="F726" s="183"/>
      <c r="G726" s="335"/>
      <c r="H726" s="184"/>
      <c r="I726" s="182"/>
    </row>
    <row r="727" spans="1:9" x14ac:dyDescent="0.2">
      <c r="A727" s="182"/>
      <c r="B727" s="182"/>
      <c r="C727" s="182"/>
      <c r="D727" s="182"/>
      <c r="E727" s="202"/>
      <c r="F727" s="183"/>
      <c r="G727" s="335"/>
      <c r="H727" s="184"/>
      <c r="I727" s="182"/>
    </row>
    <row r="728" spans="1:9" x14ac:dyDescent="0.2">
      <c r="A728" s="182"/>
      <c r="B728" s="182"/>
      <c r="C728" s="182"/>
      <c r="D728" s="182"/>
      <c r="E728" s="202"/>
      <c r="F728" s="183"/>
      <c r="G728" s="335"/>
      <c r="H728" s="184"/>
      <c r="I728" s="182"/>
    </row>
    <row r="729" spans="1:9" x14ac:dyDescent="0.2">
      <c r="A729" s="182"/>
      <c r="B729" s="182"/>
      <c r="C729" s="182"/>
      <c r="D729" s="182"/>
      <c r="E729" s="202"/>
      <c r="F729" s="183"/>
      <c r="G729" s="335"/>
      <c r="H729" s="184"/>
      <c r="I729" s="182"/>
    </row>
    <row r="730" spans="1:9" x14ac:dyDescent="0.2">
      <c r="A730" s="182"/>
      <c r="B730" s="182"/>
      <c r="C730" s="182"/>
      <c r="D730" s="182"/>
      <c r="E730" s="202"/>
      <c r="F730" s="183"/>
      <c r="G730" s="335"/>
      <c r="H730" s="184"/>
      <c r="I730" s="182"/>
    </row>
    <row r="731" spans="1:9" x14ac:dyDescent="0.2">
      <c r="A731" s="182"/>
      <c r="B731" s="182"/>
      <c r="C731" s="182"/>
      <c r="D731" s="182"/>
      <c r="E731" s="202"/>
      <c r="F731" s="183"/>
      <c r="G731" s="335"/>
      <c r="H731" s="184"/>
      <c r="I731" s="182"/>
    </row>
    <row r="732" spans="1:9" x14ac:dyDescent="0.2">
      <c r="A732" s="182"/>
      <c r="B732" s="182"/>
      <c r="C732" s="182"/>
      <c r="D732" s="182"/>
      <c r="E732" s="202"/>
      <c r="F732" s="183"/>
      <c r="G732" s="335"/>
      <c r="H732" s="184"/>
      <c r="I732" s="182"/>
    </row>
    <row r="733" spans="1:9" x14ac:dyDescent="0.2">
      <c r="A733" s="182"/>
      <c r="B733" s="182"/>
      <c r="C733" s="182"/>
      <c r="D733" s="182"/>
      <c r="E733" s="202"/>
      <c r="F733" s="183"/>
      <c r="G733" s="335"/>
      <c r="H733" s="184"/>
      <c r="I733" s="182"/>
    </row>
    <row r="734" spans="1:9" x14ac:dyDescent="0.2">
      <c r="A734" s="182"/>
      <c r="B734" s="182"/>
      <c r="C734" s="182"/>
      <c r="D734" s="182"/>
      <c r="E734" s="202"/>
      <c r="F734" s="183"/>
      <c r="G734" s="335"/>
      <c r="H734" s="184"/>
      <c r="I734" s="182"/>
    </row>
    <row r="735" spans="1:9" x14ac:dyDescent="0.2">
      <c r="A735" s="182"/>
      <c r="B735" s="182"/>
      <c r="C735" s="182"/>
      <c r="D735" s="182"/>
      <c r="E735" s="202"/>
      <c r="F735" s="183"/>
      <c r="G735" s="335"/>
      <c r="H735" s="184"/>
      <c r="I735" s="182"/>
    </row>
    <row r="736" spans="1:9" x14ac:dyDescent="0.2">
      <c r="A736" s="182"/>
      <c r="B736" s="182"/>
      <c r="C736" s="182"/>
      <c r="D736" s="182"/>
      <c r="E736" s="202"/>
      <c r="F736" s="183"/>
      <c r="G736" s="335"/>
      <c r="H736" s="184"/>
      <c r="I736" s="182"/>
    </row>
    <row r="737" spans="1:9" x14ac:dyDescent="0.2">
      <c r="A737" s="182"/>
      <c r="B737" s="182"/>
      <c r="C737" s="182"/>
      <c r="D737" s="182"/>
      <c r="E737" s="202"/>
      <c r="F737" s="183"/>
      <c r="G737" s="335"/>
      <c r="H737" s="184"/>
      <c r="I737" s="182"/>
    </row>
    <row r="738" spans="1:9" x14ac:dyDescent="0.2">
      <c r="A738" s="182"/>
      <c r="B738" s="182"/>
      <c r="C738" s="182"/>
      <c r="D738" s="182"/>
      <c r="E738" s="202"/>
      <c r="F738" s="183"/>
      <c r="G738" s="335"/>
      <c r="H738" s="184"/>
      <c r="I738" s="182"/>
    </row>
    <row r="739" spans="1:9" x14ac:dyDescent="0.2">
      <c r="A739" s="182"/>
      <c r="B739" s="182"/>
      <c r="C739" s="182"/>
      <c r="D739" s="182"/>
      <c r="E739" s="202"/>
      <c r="F739" s="183"/>
      <c r="G739" s="335"/>
      <c r="H739" s="184"/>
      <c r="I739" s="182"/>
    </row>
    <row r="740" spans="1:9" x14ac:dyDescent="0.2">
      <c r="A740" s="182"/>
      <c r="B740" s="182"/>
      <c r="C740" s="182"/>
      <c r="D740" s="182"/>
      <c r="E740" s="202"/>
      <c r="F740" s="183"/>
      <c r="G740" s="335"/>
      <c r="H740" s="184"/>
      <c r="I740" s="182"/>
    </row>
    <row r="741" spans="1:9" x14ac:dyDescent="0.2">
      <c r="A741" s="182"/>
      <c r="B741" s="182"/>
      <c r="C741" s="182"/>
      <c r="D741" s="182"/>
      <c r="E741" s="202"/>
      <c r="F741" s="183"/>
      <c r="G741" s="335"/>
      <c r="H741" s="184"/>
      <c r="I741" s="182"/>
    </row>
    <row r="742" spans="1:9" x14ac:dyDescent="0.2">
      <c r="A742" s="182"/>
      <c r="B742" s="182"/>
      <c r="C742" s="182"/>
      <c r="D742" s="182"/>
      <c r="E742" s="202"/>
      <c r="F742" s="183"/>
      <c r="G742" s="335"/>
      <c r="H742" s="184"/>
      <c r="I742" s="182"/>
    </row>
    <row r="743" spans="1:9" x14ac:dyDescent="0.2">
      <c r="A743" s="182"/>
      <c r="B743" s="182"/>
      <c r="C743" s="182"/>
      <c r="D743" s="182"/>
      <c r="E743" s="202"/>
      <c r="F743" s="183"/>
      <c r="G743" s="335"/>
      <c r="H743" s="184"/>
      <c r="I743" s="182"/>
    </row>
    <row r="744" spans="1:9" x14ac:dyDescent="0.2">
      <c r="A744" s="182"/>
      <c r="B744" s="182"/>
      <c r="C744" s="182"/>
      <c r="D744" s="182"/>
      <c r="E744" s="202"/>
      <c r="F744" s="183"/>
      <c r="G744" s="335"/>
      <c r="H744" s="184"/>
      <c r="I744" s="182"/>
    </row>
    <row r="745" spans="1:9" x14ac:dyDescent="0.2">
      <c r="A745" s="182"/>
      <c r="B745" s="182"/>
      <c r="C745" s="182"/>
      <c r="D745" s="182"/>
      <c r="E745" s="202"/>
      <c r="F745" s="183"/>
      <c r="G745" s="335"/>
      <c r="H745" s="184"/>
      <c r="I745" s="182"/>
    </row>
    <row r="746" spans="1:9" x14ac:dyDescent="0.2">
      <c r="A746" s="182"/>
      <c r="B746" s="182"/>
      <c r="C746" s="182"/>
      <c r="D746" s="182"/>
      <c r="E746" s="202"/>
      <c r="F746" s="183"/>
      <c r="G746" s="335"/>
      <c r="H746" s="184"/>
      <c r="I746" s="182"/>
    </row>
    <row r="747" spans="1:9" x14ac:dyDescent="0.2">
      <c r="A747" s="182"/>
      <c r="B747" s="182"/>
      <c r="C747" s="182"/>
      <c r="D747" s="182"/>
      <c r="E747" s="202"/>
      <c r="F747" s="183"/>
      <c r="G747" s="335"/>
      <c r="H747" s="184"/>
      <c r="I747" s="182"/>
    </row>
    <row r="748" spans="1:9" x14ac:dyDescent="0.2">
      <c r="A748" s="182"/>
      <c r="B748" s="182"/>
      <c r="C748" s="182"/>
      <c r="D748" s="182"/>
      <c r="E748" s="202"/>
      <c r="F748" s="183"/>
      <c r="G748" s="335"/>
      <c r="H748" s="184"/>
      <c r="I748" s="182"/>
    </row>
    <row r="749" spans="1:9" x14ac:dyDescent="0.2">
      <c r="A749" s="182"/>
      <c r="B749" s="182"/>
      <c r="C749" s="182"/>
      <c r="D749" s="182"/>
      <c r="E749" s="202"/>
      <c r="F749" s="183"/>
      <c r="G749" s="335"/>
      <c r="H749" s="184"/>
      <c r="I749" s="182"/>
    </row>
    <row r="750" spans="1:9" x14ac:dyDescent="0.2">
      <c r="A750" s="182"/>
      <c r="B750" s="182"/>
      <c r="C750" s="182"/>
      <c r="D750" s="182"/>
      <c r="E750" s="202"/>
      <c r="F750" s="183"/>
      <c r="G750" s="335"/>
      <c r="H750" s="184"/>
      <c r="I750" s="182"/>
    </row>
    <row r="751" spans="1:9" x14ac:dyDescent="0.2">
      <c r="A751" s="182"/>
      <c r="B751" s="182"/>
      <c r="C751" s="182"/>
      <c r="D751" s="182"/>
      <c r="E751" s="202"/>
      <c r="F751" s="183"/>
      <c r="G751" s="335"/>
      <c r="H751" s="184"/>
      <c r="I751" s="182"/>
    </row>
    <row r="752" spans="1:9" x14ac:dyDescent="0.2">
      <c r="A752" s="182"/>
      <c r="B752" s="182"/>
      <c r="C752" s="182"/>
      <c r="D752" s="182"/>
      <c r="E752" s="202"/>
      <c r="F752" s="183"/>
      <c r="G752" s="335"/>
      <c r="H752" s="184"/>
      <c r="I752" s="182"/>
    </row>
    <row r="753" spans="1:9" x14ac:dyDescent="0.2">
      <c r="A753" s="182"/>
      <c r="B753" s="182"/>
      <c r="C753" s="182"/>
      <c r="D753" s="182"/>
      <c r="E753" s="202"/>
      <c r="F753" s="183"/>
      <c r="G753" s="335"/>
      <c r="H753" s="184"/>
      <c r="I753" s="182"/>
    </row>
    <row r="754" spans="1:9" x14ac:dyDescent="0.2">
      <c r="A754" s="182"/>
      <c r="B754" s="182"/>
      <c r="C754" s="182"/>
      <c r="D754" s="182"/>
      <c r="E754" s="202"/>
      <c r="F754" s="183"/>
      <c r="G754" s="335"/>
      <c r="H754" s="184"/>
      <c r="I754" s="182"/>
    </row>
    <row r="755" spans="1:9" x14ac:dyDescent="0.2">
      <c r="A755" s="182"/>
      <c r="B755" s="182"/>
      <c r="C755" s="182"/>
      <c r="D755" s="182"/>
      <c r="E755" s="202"/>
      <c r="F755" s="183"/>
      <c r="G755" s="335"/>
      <c r="H755" s="184"/>
      <c r="I755" s="182"/>
    </row>
    <row r="756" spans="1:9" x14ac:dyDescent="0.2">
      <c r="A756" s="182"/>
      <c r="B756" s="182"/>
      <c r="C756" s="182"/>
      <c r="D756" s="182"/>
      <c r="E756" s="202"/>
      <c r="F756" s="183"/>
      <c r="G756" s="335"/>
      <c r="H756" s="184"/>
      <c r="I756" s="182"/>
    </row>
    <row r="757" spans="1:9" x14ac:dyDescent="0.2">
      <c r="A757" s="182"/>
      <c r="B757" s="182"/>
      <c r="C757" s="182"/>
      <c r="D757" s="182"/>
      <c r="E757" s="202"/>
      <c r="F757" s="183"/>
      <c r="G757" s="335"/>
      <c r="H757" s="184"/>
      <c r="I757" s="182"/>
    </row>
    <row r="758" spans="1:9" x14ac:dyDescent="0.2">
      <c r="A758" s="182"/>
      <c r="B758" s="182"/>
      <c r="C758" s="182"/>
      <c r="D758" s="182"/>
      <c r="E758" s="202"/>
      <c r="F758" s="183"/>
      <c r="G758" s="335"/>
      <c r="H758" s="184"/>
      <c r="I758" s="182"/>
    </row>
    <row r="759" spans="1:9" x14ac:dyDescent="0.2">
      <c r="A759" s="182"/>
      <c r="B759" s="182"/>
      <c r="C759" s="182"/>
      <c r="D759" s="182"/>
      <c r="E759" s="202"/>
      <c r="F759" s="183"/>
      <c r="G759" s="335"/>
      <c r="H759" s="184"/>
      <c r="I759" s="182"/>
    </row>
    <row r="760" spans="1:9" x14ac:dyDescent="0.2">
      <c r="A760" s="182"/>
      <c r="B760" s="182"/>
      <c r="C760" s="182"/>
      <c r="D760" s="182"/>
      <c r="E760" s="202"/>
      <c r="F760" s="183"/>
      <c r="G760" s="335"/>
      <c r="H760" s="184"/>
      <c r="I760" s="182"/>
    </row>
    <row r="761" spans="1:9" x14ac:dyDescent="0.2">
      <c r="A761" s="182"/>
      <c r="B761" s="182"/>
      <c r="C761" s="182"/>
      <c r="D761" s="182"/>
      <c r="E761" s="202"/>
      <c r="F761" s="183"/>
      <c r="G761" s="335"/>
      <c r="H761" s="184"/>
      <c r="I761" s="182"/>
    </row>
    <row r="762" spans="1:9" x14ac:dyDescent="0.2">
      <c r="A762" s="182"/>
      <c r="B762" s="182"/>
      <c r="C762" s="182"/>
      <c r="D762" s="182"/>
      <c r="E762" s="202"/>
      <c r="F762" s="183"/>
      <c r="G762" s="335"/>
      <c r="H762" s="184"/>
      <c r="I762" s="182"/>
    </row>
    <row r="763" spans="1:9" x14ac:dyDescent="0.2">
      <c r="A763" s="182"/>
      <c r="B763" s="182"/>
      <c r="C763" s="182"/>
      <c r="D763" s="182"/>
      <c r="E763" s="202"/>
      <c r="F763" s="183"/>
      <c r="G763" s="335"/>
      <c r="H763" s="184"/>
      <c r="I763" s="182"/>
    </row>
    <row r="764" spans="1:9" x14ac:dyDescent="0.2">
      <c r="A764" s="182"/>
      <c r="B764" s="182"/>
      <c r="C764" s="182"/>
      <c r="D764" s="182"/>
      <c r="E764" s="202"/>
      <c r="F764" s="183"/>
      <c r="G764" s="335"/>
      <c r="H764" s="184"/>
      <c r="I764" s="182"/>
    </row>
    <row r="765" spans="1:9" x14ac:dyDescent="0.2">
      <c r="A765" s="182"/>
      <c r="B765" s="182"/>
      <c r="C765" s="182"/>
      <c r="D765" s="182"/>
      <c r="E765" s="202"/>
      <c r="F765" s="183"/>
      <c r="G765" s="335"/>
      <c r="H765" s="184"/>
      <c r="I765" s="182"/>
    </row>
    <row r="766" spans="1:9" x14ac:dyDescent="0.2">
      <c r="A766" s="182"/>
      <c r="B766" s="182"/>
      <c r="C766" s="182"/>
      <c r="D766" s="182"/>
      <c r="E766" s="202"/>
      <c r="F766" s="183"/>
      <c r="G766" s="335"/>
      <c r="H766" s="184"/>
      <c r="I766" s="182"/>
    </row>
    <row r="767" spans="1:9" x14ac:dyDescent="0.2">
      <c r="A767" s="182"/>
      <c r="B767" s="182"/>
      <c r="C767" s="182"/>
      <c r="D767" s="182"/>
      <c r="E767" s="202"/>
      <c r="F767" s="183"/>
      <c r="G767" s="335"/>
      <c r="H767" s="184"/>
      <c r="I767" s="182"/>
    </row>
    <row r="768" spans="1:9" x14ac:dyDescent="0.2">
      <c r="A768" s="182"/>
      <c r="B768" s="182"/>
      <c r="C768" s="182"/>
      <c r="D768" s="182"/>
      <c r="E768" s="202"/>
      <c r="F768" s="183"/>
      <c r="G768" s="335"/>
      <c r="H768" s="184"/>
      <c r="I768" s="182"/>
    </row>
    <row r="769" spans="1:9" x14ac:dyDescent="0.2">
      <c r="A769" s="182"/>
      <c r="B769" s="182"/>
      <c r="C769" s="182"/>
      <c r="D769" s="182"/>
      <c r="E769" s="202"/>
      <c r="F769" s="183"/>
      <c r="G769" s="335"/>
      <c r="H769" s="184"/>
      <c r="I769" s="182"/>
    </row>
    <row r="770" spans="1:9" x14ac:dyDescent="0.2">
      <c r="A770" s="182"/>
      <c r="B770" s="182"/>
      <c r="C770" s="182"/>
      <c r="D770" s="182"/>
      <c r="E770" s="202"/>
      <c r="F770" s="183"/>
      <c r="G770" s="335"/>
      <c r="H770" s="184"/>
      <c r="I770" s="182"/>
    </row>
    <row r="771" spans="1:9" x14ac:dyDescent="0.2">
      <c r="A771" s="182"/>
      <c r="B771" s="182"/>
      <c r="C771" s="182"/>
      <c r="D771" s="182"/>
      <c r="E771" s="202"/>
      <c r="F771" s="183"/>
      <c r="G771" s="335"/>
      <c r="H771" s="184"/>
      <c r="I771" s="182"/>
    </row>
    <row r="772" spans="1:9" x14ac:dyDescent="0.2">
      <c r="A772" s="182"/>
      <c r="B772" s="182"/>
      <c r="C772" s="182"/>
      <c r="D772" s="182"/>
      <c r="E772" s="202"/>
      <c r="F772" s="183"/>
      <c r="G772" s="335"/>
      <c r="H772" s="184"/>
      <c r="I772" s="182"/>
    </row>
    <row r="773" spans="1:9" x14ac:dyDescent="0.2">
      <c r="A773" s="182"/>
      <c r="B773" s="182"/>
      <c r="C773" s="182"/>
      <c r="D773" s="182"/>
      <c r="E773" s="202"/>
      <c r="F773" s="183"/>
      <c r="G773" s="335"/>
      <c r="H773" s="184"/>
      <c r="I773" s="182"/>
    </row>
    <row r="774" spans="1:9" x14ac:dyDescent="0.2">
      <c r="A774" s="182"/>
      <c r="B774" s="182"/>
      <c r="C774" s="182"/>
      <c r="D774" s="182"/>
      <c r="E774" s="202"/>
      <c r="F774" s="183"/>
      <c r="G774" s="335"/>
      <c r="H774" s="184"/>
      <c r="I774" s="182"/>
    </row>
    <row r="775" spans="1:9" x14ac:dyDescent="0.2">
      <c r="A775" s="182"/>
      <c r="B775" s="182"/>
      <c r="C775" s="182"/>
      <c r="D775" s="182"/>
      <c r="E775" s="202"/>
      <c r="F775" s="183"/>
      <c r="G775" s="335"/>
      <c r="H775" s="184"/>
      <c r="I775" s="182"/>
    </row>
    <row r="776" spans="1:9" x14ac:dyDescent="0.2">
      <c r="A776" s="182"/>
      <c r="B776" s="182"/>
      <c r="C776" s="182"/>
      <c r="D776" s="182"/>
      <c r="E776" s="202"/>
      <c r="F776" s="183"/>
      <c r="G776" s="335"/>
      <c r="H776" s="184"/>
      <c r="I776" s="182"/>
    </row>
    <row r="777" spans="1:9" x14ac:dyDescent="0.2">
      <c r="A777" s="182"/>
      <c r="B777" s="182"/>
      <c r="C777" s="182"/>
      <c r="D777" s="182"/>
      <c r="E777" s="202"/>
      <c r="F777" s="183"/>
      <c r="G777" s="335"/>
      <c r="H777" s="184"/>
      <c r="I777" s="182"/>
    </row>
    <row r="778" spans="1:9" x14ac:dyDescent="0.2">
      <c r="A778" s="182"/>
      <c r="B778" s="182"/>
      <c r="C778" s="182"/>
      <c r="D778" s="182"/>
      <c r="E778" s="202"/>
      <c r="F778" s="183"/>
      <c r="G778" s="335"/>
      <c r="H778" s="184"/>
      <c r="I778" s="182"/>
    </row>
    <row r="779" spans="1:9" x14ac:dyDescent="0.2">
      <c r="A779" s="182"/>
      <c r="B779" s="182"/>
      <c r="C779" s="182"/>
      <c r="D779" s="182"/>
      <c r="E779" s="202"/>
      <c r="F779" s="183"/>
      <c r="G779" s="335"/>
      <c r="H779" s="184"/>
      <c r="I779" s="182"/>
    </row>
    <row r="780" spans="1:9" x14ac:dyDescent="0.2">
      <c r="A780" s="182"/>
      <c r="B780" s="182"/>
      <c r="C780" s="182"/>
      <c r="D780" s="182"/>
      <c r="E780" s="202"/>
      <c r="F780" s="183"/>
      <c r="G780" s="335"/>
      <c r="H780" s="184"/>
      <c r="I780" s="182"/>
    </row>
    <row r="781" spans="1:9" x14ac:dyDescent="0.2">
      <c r="A781" s="182"/>
      <c r="B781" s="182"/>
      <c r="C781" s="182"/>
      <c r="D781" s="182"/>
      <c r="E781" s="202"/>
      <c r="F781" s="183"/>
      <c r="G781" s="335"/>
      <c r="H781" s="184"/>
      <c r="I781" s="182"/>
    </row>
    <row r="782" spans="1:9" x14ac:dyDescent="0.2">
      <c r="A782" s="182"/>
      <c r="B782" s="182"/>
      <c r="C782" s="182"/>
      <c r="D782" s="182"/>
      <c r="E782" s="202"/>
      <c r="F782" s="183"/>
      <c r="G782" s="335"/>
      <c r="H782" s="184"/>
      <c r="I782" s="182"/>
    </row>
    <row r="783" spans="1:9" x14ac:dyDescent="0.2">
      <c r="A783" s="182"/>
      <c r="B783" s="182"/>
      <c r="C783" s="182"/>
      <c r="D783" s="182"/>
      <c r="E783" s="202"/>
      <c r="F783" s="183"/>
      <c r="G783" s="335"/>
      <c r="H783" s="184"/>
      <c r="I783" s="182"/>
    </row>
    <row r="784" spans="1:9" x14ac:dyDescent="0.2">
      <c r="A784" s="182"/>
      <c r="B784" s="182"/>
      <c r="C784" s="182"/>
      <c r="D784" s="182"/>
      <c r="E784" s="202"/>
      <c r="F784" s="183"/>
      <c r="G784" s="335"/>
      <c r="H784" s="184"/>
      <c r="I784" s="182"/>
    </row>
    <row r="785" spans="1:9" x14ac:dyDescent="0.2">
      <c r="A785" s="182"/>
      <c r="B785" s="182"/>
      <c r="C785" s="182"/>
      <c r="D785" s="182"/>
      <c r="E785" s="202"/>
      <c r="F785" s="183"/>
      <c r="G785" s="335"/>
      <c r="H785" s="184"/>
      <c r="I785" s="182"/>
    </row>
    <row r="786" spans="1:9" x14ac:dyDescent="0.2">
      <c r="A786" s="182"/>
      <c r="B786" s="182"/>
      <c r="C786" s="182"/>
      <c r="D786" s="182"/>
      <c r="E786" s="202"/>
      <c r="F786" s="183"/>
      <c r="G786" s="335"/>
      <c r="H786" s="184"/>
      <c r="I786" s="182"/>
    </row>
    <row r="787" spans="1:9" x14ac:dyDescent="0.2">
      <c r="A787" s="182"/>
      <c r="B787" s="182"/>
      <c r="C787" s="182"/>
      <c r="D787" s="182"/>
      <c r="E787" s="202"/>
      <c r="F787" s="183"/>
      <c r="G787" s="335"/>
      <c r="H787" s="184"/>
      <c r="I787" s="182"/>
    </row>
    <row r="788" spans="1:9" x14ac:dyDescent="0.2">
      <c r="A788" s="182"/>
      <c r="B788" s="182"/>
      <c r="C788" s="182"/>
      <c r="D788" s="182"/>
      <c r="E788" s="202"/>
      <c r="F788" s="183"/>
      <c r="G788" s="335"/>
      <c r="H788" s="184"/>
      <c r="I788" s="182"/>
    </row>
    <row r="789" spans="1:9" x14ac:dyDescent="0.2">
      <c r="A789" s="182"/>
      <c r="B789" s="182"/>
      <c r="C789" s="182"/>
      <c r="D789" s="182"/>
      <c r="E789" s="202"/>
      <c r="F789" s="183"/>
      <c r="G789" s="335"/>
      <c r="H789" s="184"/>
      <c r="I789" s="182"/>
    </row>
    <row r="790" spans="1:9" x14ac:dyDescent="0.2">
      <c r="A790" s="182"/>
      <c r="B790" s="182"/>
      <c r="C790" s="182"/>
      <c r="D790" s="182"/>
      <c r="E790" s="202"/>
      <c r="F790" s="183"/>
      <c r="G790" s="335"/>
      <c r="H790" s="184"/>
      <c r="I790" s="182"/>
    </row>
    <row r="791" spans="1:9" x14ac:dyDescent="0.2">
      <c r="A791" s="182"/>
      <c r="B791" s="182"/>
      <c r="C791" s="182"/>
      <c r="D791" s="182"/>
      <c r="E791" s="202"/>
      <c r="F791" s="183"/>
      <c r="G791" s="335"/>
      <c r="H791" s="184"/>
      <c r="I791" s="182"/>
    </row>
    <row r="792" spans="1:9" x14ac:dyDescent="0.2">
      <c r="A792" s="182"/>
      <c r="B792" s="182"/>
      <c r="C792" s="182"/>
      <c r="D792" s="182"/>
      <c r="E792" s="202"/>
      <c r="F792" s="183"/>
      <c r="G792" s="335"/>
      <c r="H792" s="184"/>
      <c r="I792" s="182"/>
    </row>
    <row r="793" spans="1:9" x14ac:dyDescent="0.2">
      <c r="A793" s="182"/>
      <c r="B793" s="182"/>
      <c r="C793" s="182"/>
      <c r="D793" s="182"/>
      <c r="E793" s="202"/>
      <c r="F793" s="183"/>
      <c r="G793" s="335"/>
      <c r="H793" s="184"/>
      <c r="I793" s="182"/>
    </row>
    <row r="794" spans="1:9" x14ac:dyDescent="0.2">
      <c r="A794" s="182"/>
      <c r="B794" s="182"/>
      <c r="C794" s="182"/>
      <c r="D794" s="182"/>
      <c r="E794" s="202"/>
      <c r="F794" s="183"/>
      <c r="G794" s="335"/>
      <c r="H794" s="184"/>
      <c r="I794" s="182"/>
    </row>
    <row r="795" spans="1:9" x14ac:dyDescent="0.2">
      <c r="A795" s="182"/>
      <c r="B795" s="182"/>
      <c r="C795" s="182"/>
      <c r="D795" s="182"/>
      <c r="E795" s="202"/>
      <c r="F795" s="183"/>
      <c r="G795" s="335"/>
      <c r="H795" s="184"/>
      <c r="I795" s="182"/>
    </row>
    <row r="796" spans="1:9" x14ac:dyDescent="0.2">
      <c r="A796" s="182"/>
      <c r="B796" s="182"/>
      <c r="C796" s="182"/>
      <c r="D796" s="182"/>
      <c r="E796" s="202"/>
      <c r="F796" s="183"/>
      <c r="G796" s="335"/>
      <c r="H796" s="184"/>
      <c r="I796" s="182"/>
    </row>
    <row r="797" spans="1:9" x14ac:dyDescent="0.2">
      <c r="A797" s="182"/>
      <c r="B797" s="182"/>
      <c r="C797" s="182"/>
      <c r="D797" s="182"/>
      <c r="E797" s="202"/>
      <c r="F797" s="183"/>
      <c r="G797" s="335"/>
      <c r="H797" s="184"/>
      <c r="I797" s="182"/>
    </row>
    <row r="798" spans="1:9" x14ac:dyDescent="0.2">
      <c r="A798" s="182"/>
      <c r="B798" s="182"/>
      <c r="C798" s="182"/>
      <c r="D798" s="182"/>
      <c r="E798" s="202"/>
      <c r="F798" s="183"/>
      <c r="G798" s="335"/>
      <c r="H798" s="184"/>
      <c r="I798" s="182"/>
    </row>
    <row r="799" spans="1:9" x14ac:dyDescent="0.2">
      <c r="A799" s="182"/>
      <c r="B799" s="182"/>
      <c r="C799" s="182"/>
      <c r="D799" s="182"/>
      <c r="E799" s="202"/>
      <c r="F799" s="183"/>
      <c r="G799" s="335"/>
      <c r="H799" s="184"/>
      <c r="I799" s="182"/>
    </row>
    <row r="800" spans="1:9" x14ac:dyDescent="0.2">
      <c r="A800" s="182"/>
      <c r="B800" s="182"/>
      <c r="C800" s="182"/>
      <c r="D800" s="182"/>
      <c r="E800" s="202"/>
      <c r="F800" s="183"/>
      <c r="G800" s="335"/>
      <c r="H800" s="184"/>
      <c r="I800" s="182"/>
    </row>
    <row r="801" spans="1:9" x14ac:dyDescent="0.2">
      <c r="A801" s="182"/>
      <c r="B801" s="182"/>
      <c r="C801" s="182"/>
      <c r="D801" s="182"/>
      <c r="E801" s="202"/>
      <c r="F801" s="183"/>
      <c r="G801" s="335"/>
      <c r="H801" s="184"/>
      <c r="I801" s="182"/>
    </row>
    <row r="802" spans="1:9" x14ac:dyDescent="0.2">
      <c r="A802" s="182"/>
      <c r="B802" s="182"/>
      <c r="C802" s="182"/>
      <c r="D802" s="182"/>
      <c r="E802" s="202"/>
      <c r="F802" s="183"/>
      <c r="G802" s="335"/>
      <c r="H802" s="184"/>
      <c r="I802" s="182"/>
    </row>
    <row r="803" spans="1:9" x14ac:dyDescent="0.2">
      <c r="A803" s="182"/>
      <c r="B803" s="182"/>
      <c r="C803" s="182"/>
      <c r="D803" s="182"/>
      <c r="E803" s="202"/>
      <c r="F803" s="183"/>
      <c r="G803" s="335"/>
      <c r="H803" s="184"/>
      <c r="I803" s="182"/>
    </row>
    <row r="804" spans="1:9" x14ac:dyDescent="0.2">
      <c r="A804" s="182"/>
      <c r="B804" s="182"/>
      <c r="C804" s="182"/>
      <c r="D804" s="182"/>
      <c r="E804" s="202"/>
      <c r="F804" s="183"/>
      <c r="G804" s="335"/>
      <c r="H804" s="184"/>
      <c r="I804" s="182"/>
    </row>
    <row r="805" spans="1:9" x14ac:dyDescent="0.2">
      <c r="A805" s="182"/>
      <c r="B805" s="182"/>
      <c r="C805" s="182"/>
      <c r="D805" s="182"/>
      <c r="E805" s="202"/>
      <c r="F805" s="183"/>
      <c r="G805" s="335"/>
      <c r="H805" s="184"/>
      <c r="I805" s="182"/>
    </row>
    <row r="806" spans="1:9" x14ac:dyDescent="0.2">
      <c r="A806" s="182"/>
      <c r="B806" s="182"/>
      <c r="C806" s="182"/>
      <c r="D806" s="182"/>
      <c r="E806" s="202"/>
      <c r="F806" s="183"/>
      <c r="G806" s="335"/>
      <c r="H806" s="184"/>
      <c r="I806" s="182"/>
    </row>
    <row r="807" spans="1:9" x14ac:dyDescent="0.2">
      <c r="A807" s="182"/>
      <c r="B807" s="182"/>
      <c r="C807" s="182"/>
      <c r="D807" s="182"/>
      <c r="E807" s="202"/>
      <c r="F807" s="183"/>
      <c r="G807" s="335"/>
      <c r="H807" s="184"/>
      <c r="I807" s="182"/>
    </row>
    <row r="808" spans="1:9" x14ac:dyDescent="0.2">
      <c r="A808" s="182"/>
      <c r="B808" s="182"/>
      <c r="C808" s="182"/>
      <c r="D808" s="182"/>
      <c r="E808" s="202"/>
      <c r="F808" s="183"/>
      <c r="G808" s="335"/>
      <c r="H808" s="184"/>
      <c r="I808" s="182"/>
    </row>
    <row r="809" spans="1:9" x14ac:dyDescent="0.2">
      <c r="A809" s="182"/>
      <c r="B809" s="182"/>
      <c r="C809" s="182"/>
      <c r="D809" s="182"/>
      <c r="E809" s="202"/>
      <c r="F809" s="183"/>
      <c r="G809" s="335"/>
      <c r="H809" s="184"/>
      <c r="I809" s="182"/>
    </row>
    <row r="810" spans="1:9" x14ac:dyDescent="0.2">
      <c r="A810" s="182"/>
      <c r="B810" s="182"/>
      <c r="C810" s="182"/>
      <c r="D810" s="182"/>
      <c r="E810" s="202"/>
      <c r="F810" s="183"/>
      <c r="G810" s="335"/>
      <c r="H810" s="184"/>
      <c r="I810" s="182"/>
    </row>
    <row r="811" spans="1:9" x14ac:dyDescent="0.2">
      <c r="A811" s="182"/>
      <c r="B811" s="182"/>
      <c r="C811" s="182"/>
      <c r="D811" s="182"/>
      <c r="E811" s="202"/>
      <c r="F811" s="183"/>
      <c r="G811" s="335"/>
      <c r="H811" s="184"/>
      <c r="I811" s="182"/>
    </row>
    <row r="812" spans="1:9" x14ac:dyDescent="0.2">
      <c r="A812" s="182"/>
      <c r="B812" s="182"/>
      <c r="C812" s="182"/>
      <c r="D812" s="182"/>
      <c r="E812" s="202"/>
      <c r="F812" s="183"/>
      <c r="G812" s="335"/>
      <c r="H812" s="184"/>
      <c r="I812" s="182"/>
    </row>
    <row r="813" spans="1:9" x14ac:dyDescent="0.2">
      <c r="A813" s="182"/>
      <c r="B813" s="182"/>
      <c r="C813" s="182"/>
      <c r="D813" s="182"/>
      <c r="E813" s="202"/>
      <c r="F813" s="183"/>
      <c r="G813" s="335"/>
      <c r="H813" s="184"/>
      <c r="I813" s="182"/>
    </row>
    <row r="814" spans="1:9" x14ac:dyDescent="0.2">
      <c r="A814" s="182"/>
      <c r="B814" s="182"/>
      <c r="C814" s="182"/>
      <c r="D814" s="182"/>
      <c r="E814" s="202"/>
      <c r="F814" s="183"/>
      <c r="G814" s="335"/>
      <c r="H814" s="184"/>
      <c r="I814" s="182"/>
    </row>
    <row r="815" spans="1:9" x14ac:dyDescent="0.2">
      <c r="A815" s="182"/>
      <c r="B815" s="182"/>
      <c r="C815" s="182"/>
      <c r="D815" s="182"/>
      <c r="E815" s="202"/>
      <c r="F815" s="183"/>
      <c r="G815" s="335"/>
      <c r="H815" s="184"/>
      <c r="I815" s="182"/>
    </row>
    <row r="816" spans="1:9" x14ac:dyDescent="0.2">
      <c r="A816" s="182"/>
      <c r="B816" s="182"/>
      <c r="C816" s="182"/>
      <c r="D816" s="182"/>
      <c r="E816" s="202"/>
      <c r="F816" s="183"/>
      <c r="G816" s="335"/>
      <c r="H816" s="184"/>
      <c r="I816" s="182"/>
    </row>
    <row r="817" spans="1:9" x14ac:dyDescent="0.2">
      <c r="A817" s="182"/>
      <c r="B817" s="182"/>
      <c r="C817" s="182"/>
      <c r="D817" s="182"/>
      <c r="E817" s="202"/>
      <c r="F817" s="183"/>
      <c r="G817" s="335"/>
      <c r="H817" s="184"/>
      <c r="I817" s="182"/>
    </row>
    <row r="818" spans="1:9" x14ac:dyDescent="0.2">
      <c r="A818" s="182"/>
      <c r="B818" s="182"/>
      <c r="C818" s="182"/>
      <c r="D818" s="182"/>
      <c r="E818" s="202"/>
      <c r="F818" s="183"/>
      <c r="G818" s="335"/>
      <c r="H818" s="184"/>
      <c r="I818" s="182"/>
    </row>
    <row r="819" spans="1:9" x14ac:dyDescent="0.2">
      <c r="A819" s="182"/>
      <c r="B819" s="182"/>
      <c r="C819" s="182"/>
      <c r="D819" s="182"/>
      <c r="E819" s="202"/>
      <c r="F819" s="183"/>
      <c r="G819" s="335"/>
      <c r="H819" s="184"/>
      <c r="I819" s="182"/>
    </row>
    <row r="820" spans="1:9" x14ac:dyDescent="0.2">
      <c r="A820" s="182"/>
      <c r="B820" s="182"/>
      <c r="C820" s="182"/>
      <c r="D820" s="182"/>
      <c r="E820" s="202"/>
      <c r="F820" s="183"/>
      <c r="G820" s="335"/>
      <c r="H820" s="184"/>
      <c r="I820" s="182"/>
    </row>
    <row r="821" spans="1:9" x14ac:dyDescent="0.2">
      <c r="A821" s="182"/>
      <c r="B821" s="182"/>
      <c r="C821" s="182"/>
      <c r="D821" s="182"/>
      <c r="E821" s="202"/>
      <c r="F821" s="183"/>
      <c r="G821" s="335"/>
      <c r="H821" s="184"/>
      <c r="I821" s="182"/>
    </row>
    <row r="822" spans="1:9" x14ac:dyDescent="0.2">
      <c r="A822" s="182"/>
      <c r="B822" s="182"/>
      <c r="C822" s="182"/>
      <c r="D822" s="182"/>
      <c r="E822" s="202"/>
      <c r="F822" s="183"/>
      <c r="G822" s="335"/>
      <c r="H822" s="184"/>
      <c r="I822" s="182"/>
    </row>
    <row r="823" spans="1:9" x14ac:dyDescent="0.2">
      <c r="A823" s="182"/>
      <c r="B823" s="182"/>
      <c r="C823" s="182"/>
      <c r="D823" s="182"/>
      <c r="E823" s="202"/>
      <c r="F823" s="183"/>
      <c r="G823" s="335"/>
      <c r="H823" s="184"/>
      <c r="I823" s="182"/>
    </row>
    <row r="824" spans="1:9" x14ac:dyDescent="0.2">
      <c r="A824" s="182"/>
      <c r="B824" s="182"/>
      <c r="C824" s="182"/>
      <c r="D824" s="182"/>
      <c r="E824" s="202"/>
      <c r="F824" s="183"/>
      <c r="G824" s="335"/>
      <c r="H824" s="184"/>
      <c r="I824" s="182"/>
    </row>
    <row r="825" spans="1:9" x14ac:dyDescent="0.2">
      <c r="A825" s="182"/>
      <c r="B825" s="182"/>
      <c r="C825" s="182"/>
      <c r="D825" s="182"/>
      <c r="E825" s="202"/>
      <c r="F825" s="183"/>
      <c r="G825" s="335"/>
      <c r="H825" s="184"/>
      <c r="I825" s="182"/>
    </row>
    <row r="826" spans="1:9" x14ac:dyDescent="0.2">
      <c r="A826" s="182"/>
      <c r="B826" s="182"/>
      <c r="C826" s="182"/>
      <c r="D826" s="182"/>
      <c r="E826" s="202"/>
      <c r="F826" s="183"/>
      <c r="G826" s="335"/>
      <c r="H826" s="184"/>
      <c r="I826" s="182"/>
    </row>
    <row r="827" spans="1:9" x14ac:dyDescent="0.2">
      <c r="A827" s="182"/>
      <c r="B827" s="182"/>
      <c r="C827" s="182"/>
      <c r="D827" s="182"/>
      <c r="E827" s="202"/>
      <c r="F827" s="183"/>
      <c r="G827" s="335"/>
      <c r="H827" s="184"/>
      <c r="I827" s="182"/>
    </row>
    <row r="828" spans="1:9" x14ac:dyDescent="0.2">
      <c r="A828" s="182"/>
      <c r="B828" s="182"/>
      <c r="C828" s="182"/>
      <c r="D828" s="182"/>
      <c r="E828" s="202"/>
      <c r="F828" s="183"/>
      <c r="G828" s="335"/>
      <c r="H828" s="184"/>
      <c r="I828" s="182"/>
    </row>
    <row r="829" spans="1:9" x14ac:dyDescent="0.2">
      <c r="A829" s="182"/>
      <c r="B829" s="182"/>
      <c r="C829" s="182"/>
      <c r="D829" s="182"/>
      <c r="E829" s="202"/>
      <c r="F829" s="183"/>
      <c r="G829" s="335"/>
      <c r="H829" s="184"/>
      <c r="I829" s="182"/>
    </row>
    <row r="830" spans="1:9" x14ac:dyDescent="0.2">
      <c r="A830" s="182"/>
      <c r="B830" s="182"/>
      <c r="C830" s="182"/>
      <c r="D830" s="182"/>
      <c r="E830" s="202"/>
      <c r="F830" s="183"/>
      <c r="G830" s="335"/>
      <c r="H830" s="184"/>
      <c r="I830" s="182"/>
    </row>
    <row r="831" spans="1:9" x14ac:dyDescent="0.2">
      <c r="A831" s="182"/>
      <c r="B831" s="182"/>
      <c r="C831" s="182"/>
      <c r="D831" s="182"/>
      <c r="E831" s="202"/>
      <c r="F831" s="183"/>
      <c r="G831" s="335"/>
      <c r="H831" s="184"/>
      <c r="I831" s="182"/>
    </row>
    <row r="832" spans="1:9" x14ac:dyDescent="0.2">
      <c r="A832" s="182"/>
      <c r="B832" s="182"/>
      <c r="C832" s="182"/>
      <c r="D832" s="182"/>
      <c r="E832" s="202"/>
      <c r="F832" s="183"/>
      <c r="G832" s="335"/>
      <c r="H832" s="184"/>
      <c r="I832" s="182"/>
    </row>
    <row r="833" spans="1:9" x14ac:dyDescent="0.2">
      <c r="A833" s="182"/>
      <c r="B833" s="182"/>
      <c r="C833" s="182"/>
      <c r="D833" s="182"/>
      <c r="E833" s="202"/>
      <c r="F833" s="183"/>
      <c r="G833" s="335"/>
      <c r="H833" s="184"/>
      <c r="I833" s="182"/>
    </row>
    <row r="834" spans="1:9" x14ac:dyDescent="0.2">
      <c r="A834" s="182"/>
      <c r="B834" s="182"/>
      <c r="C834" s="182"/>
      <c r="D834" s="182"/>
      <c r="E834" s="202"/>
      <c r="F834" s="183"/>
      <c r="G834" s="335"/>
      <c r="H834" s="184"/>
      <c r="I834" s="182"/>
    </row>
    <row r="835" spans="1:9" x14ac:dyDescent="0.2">
      <c r="A835" s="182"/>
      <c r="B835" s="182"/>
      <c r="C835" s="182"/>
      <c r="D835" s="182"/>
      <c r="E835" s="202"/>
      <c r="F835" s="183"/>
      <c r="G835" s="335"/>
      <c r="H835" s="184"/>
      <c r="I835" s="182"/>
    </row>
    <row r="836" spans="1:9" x14ac:dyDescent="0.2">
      <c r="A836" s="182"/>
      <c r="B836" s="182"/>
      <c r="C836" s="182"/>
      <c r="D836" s="182"/>
      <c r="E836" s="202"/>
      <c r="F836" s="183"/>
      <c r="G836" s="335"/>
      <c r="H836" s="184"/>
      <c r="I836" s="182"/>
    </row>
    <row r="837" spans="1:9" x14ac:dyDescent="0.2">
      <c r="A837" s="182"/>
      <c r="B837" s="182"/>
      <c r="C837" s="182"/>
      <c r="D837" s="182"/>
      <c r="E837" s="202"/>
      <c r="F837" s="183"/>
      <c r="G837" s="335"/>
      <c r="H837" s="184"/>
      <c r="I837" s="182"/>
    </row>
    <row r="838" spans="1:9" x14ac:dyDescent="0.2">
      <c r="A838" s="182"/>
      <c r="B838" s="182"/>
      <c r="C838" s="182"/>
      <c r="D838" s="182"/>
      <c r="E838" s="202"/>
      <c r="F838" s="183"/>
      <c r="G838" s="335"/>
      <c r="H838" s="184"/>
      <c r="I838" s="182"/>
    </row>
    <row r="839" spans="1:9" x14ac:dyDescent="0.2">
      <c r="A839" s="182"/>
      <c r="B839" s="182"/>
      <c r="C839" s="182"/>
      <c r="D839" s="182"/>
      <c r="E839" s="202"/>
      <c r="F839" s="183"/>
      <c r="G839" s="335"/>
      <c r="H839" s="184"/>
      <c r="I839" s="182"/>
    </row>
    <row r="840" spans="1:9" x14ac:dyDescent="0.2">
      <c r="A840" s="182"/>
      <c r="B840" s="182"/>
      <c r="C840" s="182"/>
      <c r="D840" s="182"/>
      <c r="E840" s="202"/>
      <c r="F840" s="183"/>
      <c r="G840" s="335"/>
      <c r="H840" s="184"/>
      <c r="I840" s="182"/>
    </row>
    <row r="841" spans="1:9" x14ac:dyDescent="0.2">
      <c r="A841" s="182"/>
      <c r="B841" s="182"/>
      <c r="C841" s="182"/>
      <c r="D841" s="182"/>
      <c r="E841" s="202"/>
      <c r="F841" s="183"/>
      <c r="G841" s="335"/>
      <c r="H841" s="184"/>
      <c r="I841" s="182"/>
    </row>
    <row r="842" spans="1:9" x14ac:dyDescent="0.2">
      <c r="A842" s="182"/>
      <c r="B842" s="182"/>
      <c r="C842" s="182"/>
      <c r="D842" s="182"/>
      <c r="E842" s="202"/>
      <c r="F842" s="183"/>
      <c r="G842" s="335"/>
      <c r="H842" s="184"/>
      <c r="I842" s="182"/>
    </row>
    <row r="843" spans="1:9" x14ac:dyDescent="0.2">
      <c r="A843" s="182"/>
      <c r="B843" s="182"/>
      <c r="C843" s="182"/>
      <c r="D843" s="182"/>
      <c r="E843" s="202"/>
      <c r="F843" s="183"/>
      <c r="G843" s="335"/>
      <c r="H843" s="184"/>
      <c r="I843" s="182"/>
    </row>
    <row r="844" spans="1:9" x14ac:dyDescent="0.2">
      <c r="A844" s="182"/>
      <c r="B844" s="182"/>
      <c r="C844" s="182"/>
      <c r="D844" s="182"/>
      <c r="E844" s="202"/>
      <c r="F844" s="183"/>
      <c r="G844" s="335"/>
      <c r="H844" s="184"/>
      <c r="I844" s="182"/>
    </row>
    <row r="845" spans="1:9" x14ac:dyDescent="0.2">
      <c r="A845" s="182"/>
      <c r="B845" s="182"/>
      <c r="C845" s="182"/>
      <c r="D845" s="182"/>
      <c r="E845" s="202"/>
      <c r="F845" s="183"/>
      <c r="G845" s="335"/>
      <c r="H845" s="184"/>
      <c r="I845" s="182"/>
    </row>
    <row r="846" spans="1:9" x14ac:dyDescent="0.2">
      <c r="A846" s="182"/>
      <c r="B846" s="182"/>
      <c r="C846" s="182"/>
      <c r="D846" s="182"/>
      <c r="E846" s="202"/>
      <c r="F846" s="183"/>
      <c r="G846" s="335"/>
      <c r="H846" s="184"/>
      <c r="I846" s="182"/>
    </row>
    <row r="847" spans="1:9" x14ac:dyDescent="0.2">
      <c r="A847" s="182"/>
      <c r="B847" s="182"/>
      <c r="C847" s="182"/>
      <c r="D847" s="182"/>
      <c r="E847" s="202"/>
      <c r="F847" s="183"/>
      <c r="G847" s="335"/>
      <c r="H847" s="184"/>
      <c r="I847" s="182"/>
    </row>
    <row r="848" spans="1:9" x14ac:dyDescent="0.2">
      <c r="A848" s="182"/>
      <c r="B848" s="182"/>
      <c r="C848" s="182"/>
      <c r="D848" s="182"/>
      <c r="E848" s="202"/>
      <c r="F848" s="183"/>
      <c r="G848" s="335"/>
      <c r="H848" s="184"/>
      <c r="I848" s="182"/>
    </row>
    <row r="849" spans="1:9" x14ac:dyDescent="0.2">
      <c r="A849" s="182"/>
      <c r="B849" s="182"/>
      <c r="C849" s="182"/>
      <c r="D849" s="182"/>
      <c r="E849" s="202"/>
      <c r="F849" s="183"/>
      <c r="G849" s="335"/>
      <c r="H849" s="184"/>
      <c r="I849" s="182"/>
    </row>
    <row r="850" spans="1:9" x14ac:dyDescent="0.2">
      <c r="A850" s="182"/>
      <c r="B850" s="182"/>
      <c r="C850" s="182"/>
      <c r="D850" s="182"/>
      <c r="E850" s="202"/>
      <c r="F850" s="183"/>
      <c r="G850" s="335"/>
      <c r="H850" s="184"/>
      <c r="I850" s="182"/>
    </row>
    <row r="851" spans="1:9" x14ac:dyDescent="0.2">
      <c r="A851" s="182"/>
      <c r="B851" s="182"/>
      <c r="C851" s="182"/>
      <c r="D851" s="182"/>
      <c r="E851" s="202"/>
      <c r="F851" s="183"/>
      <c r="G851" s="335"/>
      <c r="H851" s="184"/>
      <c r="I851" s="182"/>
    </row>
    <row r="852" spans="1:9" x14ac:dyDescent="0.2">
      <c r="A852" s="182"/>
      <c r="B852" s="182"/>
      <c r="C852" s="182"/>
      <c r="D852" s="182"/>
      <c r="E852" s="202"/>
      <c r="F852" s="183"/>
      <c r="G852" s="335"/>
      <c r="H852" s="184"/>
      <c r="I852" s="182"/>
    </row>
    <row r="853" spans="1:9" x14ac:dyDescent="0.2">
      <c r="A853" s="182"/>
      <c r="B853" s="182"/>
      <c r="C853" s="182"/>
      <c r="D853" s="182"/>
      <c r="E853" s="202"/>
      <c r="F853" s="183"/>
      <c r="G853" s="335"/>
      <c r="H853" s="184"/>
      <c r="I853" s="182"/>
    </row>
    <row r="854" spans="1:9" x14ac:dyDescent="0.2">
      <c r="A854" s="182"/>
      <c r="B854" s="182"/>
      <c r="C854" s="182"/>
      <c r="D854" s="182"/>
      <c r="E854" s="202"/>
      <c r="F854" s="183"/>
      <c r="G854" s="335"/>
      <c r="H854" s="184"/>
      <c r="I854" s="182"/>
    </row>
    <row r="855" spans="1:9" x14ac:dyDescent="0.2">
      <c r="A855" s="182"/>
      <c r="B855" s="182"/>
      <c r="C855" s="182"/>
      <c r="D855" s="182"/>
      <c r="E855" s="202"/>
      <c r="F855" s="183"/>
      <c r="G855" s="335"/>
      <c r="H855" s="184"/>
      <c r="I855" s="182"/>
    </row>
    <row r="856" spans="1:9" x14ac:dyDescent="0.2">
      <c r="A856" s="182"/>
      <c r="B856" s="182"/>
      <c r="C856" s="182"/>
      <c r="D856" s="182"/>
      <c r="E856" s="202"/>
      <c r="F856" s="183"/>
      <c r="G856" s="335"/>
      <c r="H856" s="184"/>
      <c r="I856" s="182"/>
    </row>
    <row r="857" spans="1:9" x14ac:dyDescent="0.2">
      <c r="A857" s="182"/>
      <c r="B857" s="182"/>
      <c r="C857" s="182"/>
      <c r="D857" s="182"/>
      <c r="E857" s="202"/>
      <c r="F857" s="183"/>
      <c r="G857" s="335"/>
      <c r="H857" s="184"/>
      <c r="I857" s="182"/>
    </row>
    <row r="858" spans="1:9" x14ac:dyDescent="0.2">
      <c r="A858" s="182"/>
      <c r="B858" s="182"/>
      <c r="C858" s="182"/>
      <c r="D858" s="182"/>
      <c r="E858" s="202"/>
      <c r="F858" s="183"/>
      <c r="G858" s="335"/>
      <c r="H858" s="184"/>
      <c r="I858" s="182"/>
    </row>
    <row r="859" spans="1:9" x14ac:dyDescent="0.2">
      <c r="A859" s="182"/>
      <c r="B859" s="182"/>
      <c r="C859" s="182"/>
      <c r="D859" s="182"/>
      <c r="E859" s="202"/>
      <c r="F859" s="183"/>
      <c r="G859" s="335"/>
      <c r="H859" s="184"/>
      <c r="I859" s="182"/>
    </row>
    <row r="860" spans="1:9" x14ac:dyDescent="0.2">
      <c r="A860" s="182"/>
      <c r="B860" s="182"/>
      <c r="C860" s="182"/>
      <c r="D860" s="182"/>
      <c r="E860" s="202"/>
      <c r="F860" s="183"/>
      <c r="G860" s="335"/>
      <c r="H860" s="184"/>
      <c r="I860" s="182"/>
    </row>
    <row r="861" spans="1:9" x14ac:dyDescent="0.2">
      <c r="A861" s="182"/>
      <c r="B861" s="182"/>
      <c r="C861" s="182"/>
      <c r="D861" s="182"/>
      <c r="E861" s="202"/>
      <c r="F861" s="183"/>
      <c r="G861" s="335"/>
      <c r="H861" s="184"/>
      <c r="I861" s="182"/>
    </row>
    <row r="862" spans="1:9" x14ac:dyDescent="0.2">
      <c r="A862" s="182"/>
      <c r="B862" s="182"/>
      <c r="C862" s="182"/>
      <c r="D862" s="182"/>
      <c r="E862" s="202"/>
      <c r="F862" s="183"/>
      <c r="G862" s="335"/>
      <c r="H862" s="184"/>
      <c r="I862" s="182"/>
    </row>
    <row r="863" spans="1:9" x14ac:dyDescent="0.2">
      <c r="A863" s="182"/>
      <c r="B863" s="182"/>
      <c r="C863" s="182"/>
      <c r="D863" s="182"/>
      <c r="E863" s="202"/>
      <c r="F863" s="183"/>
      <c r="G863" s="335"/>
      <c r="H863" s="184"/>
      <c r="I863" s="182"/>
    </row>
    <row r="864" spans="1:9" x14ac:dyDescent="0.2">
      <c r="A864" s="182"/>
      <c r="B864" s="182"/>
      <c r="C864" s="182"/>
      <c r="D864" s="182"/>
      <c r="E864" s="202"/>
      <c r="F864" s="183"/>
      <c r="G864" s="335"/>
      <c r="H864" s="184"/>
      <c r="I864" s="182"/>
    </row>
    <row r="865" spans="1:9" x14ac:dyDescent="0.2">
      <c r="A865" s="182"/>
      <c r="B865" s="182"/>
      <c r="C865" s="182"/>
      <c r="D865" s="182"/>
      <c r="E865" s="202"/>
      <c r="F865" s="183"/>
      <c r="G865" s="335"/>
      <c r="H865" s="184"/>
      <c r="I865" s="182"/>
    </row>
    <row r="866" spans="1:9" x14ac:dyDescent="0.2">
      <c r="A866" s="182"/>
      <c r="B866" s="182"/>
      <c r="C866" s="182"/>
      <c r="D866" s="182"/>
      <c r="E866" s="202"/>
      <c r="F866" s="183"/>
      <c r="G866" s="335"/>
      <c r="H866" s="184"/>
      <c r="I866" s="182"/>
    </row>
    <row r="867" spans="1:9" x14ac:dyDescent="0.2">
      <c r="A867" s="182"/>
      <c r="B867" s="182"/>
      <c r="C867" s="182"/>
      <c r="D867" s="182"/>
      <c r="E867" s="202"/>
      <c r="F867" s="183"/>
      <c r="G867" s="335"/>
      <c r="H867" s="184"/>
      <c r="I867" s="182"/>
    </row>
    <row r="868" spans="1:9" x14ac:dyDescent="0.2">
      <c r="A868" s="182"/>
      <c r="B868" s="182"/>
      <c r="C868" s="182"/>
      <c r="D868" s="182"/>
      <c r="E868" s="202"/>
      <c r="F868" s="183"/>
      <c r="G868" s="335"/>
      <c r="H868" s="184"/>
      <c r="I868" s="182"/>
    </row>
    <row r="869" spans="1:9" x14ac:dyDescent="0.2">
      <c r="A869" s="182"/>
      <c r="B869" s="182"/>
      <c r="C869" s="182"/>
      <c r="D869" s="182"/>
      <c r="E869" s="202"/>
      <c r="F869" s="183"/>
      <c r="G869" s="335"/>
      <c r="H869" s="184"/>
      <c r="I869" s="182"/>
    </row>
    <row r="870" spans="1:9" x14ac:dyDescent="0.2">
      <c r="A870" s="182"/>
      <c r="B870" s="182"/>
      <c r="C870" s="182"/>
      <c r="D870" s="182"/>
      <c r="E870" s="202"/>
      <c r="F870" s="183"/>
      <c r="G870" s="335"/>
      <c r="H870" s="184"/>
      <c r="I870" s="182"/>
    </row>
    <row r="871" spans="1:9" x14ac:dyDescent="0.2">
      <c r="A871" s="182"/>
      <c r="B871" s="182"/>
      <c r="C871" s="182"/>
      <c r="D871" s="182"/>
      <c r="E871" s="202"/>
      <c r="F871" s="183"/>
      <c r="G871" s="335"/>
      <c r="H871" s="184"/>
      <c r="I871" s="182"/>
    </row>
    <row r="872" spans="1:9" x14ac:dyDescent="0.2">
      <c r="A872" s="182"/>
      <c r="B872" s="182"/>
      <c r="C872" s="182"/>
      <c r="D872" s="182"/>
      <c r="E872" s="202"/>
      <c r="F872" s="183"/>
      <c r="G872" s="335"/>
      <c r="H872" s="184"/>
      <c r="I872" s="182"/>
    </row>
    <row r="873" spans="1:9" x14ac:dyDescent="0.2">
      <c r="A873" s="182"/>
      <c r="B873" s="182"/>
      <c r="C873" s="182"/>
      <c r="D873" s="182"/>
      <c r="E873" s="202"/>
      <c r="F873" s="183"/>
      <c r="G873" s="335"/>
      <c r="H873" s="184"/>
      <c r="I873" s="182"/>
    </row>
    <row r="874" spans="1:9" x14ac:dyDescent="0.2">
      <c r="A874" s="182"/>
      <c r="B874" s="182"/>
      <c r="C874" s="182"/>
      <c r="D874" s="182"/>
      <c r="E874" s="202"/>
      <c r="F874" s="183"/>
      <c r="G874" s="335"/>
      <c r="H874" s="184"/>
      <c r="I874" s="182"/>
    </row>
    <row r="875" spans="1:9" x14ac:dyDescent="0.2">
      <c r="A875" s="182"/>
      <c r="B875" s="182"/>
      <c r="C875" s="182"/>
      <c r="D875" s="182"/>
      <c r="E875" s="202"/>
      <c r="F875" s="183"/>
      <c r="G875" s="335"/>
      <c r="H875" s="184"/>
      <c r="I875" s="182"/>
    </row>
    <row r="876" spans="1:9" x14ac:dyDescent="0.2">
      <c r="A876" s="182"/>
      <c r="B876" s="182"/>
      <c r="C876" s="182"/>
      <c r="D876" s="182"/>
      <c r="E876" s="202"/>
      <c r="F876" s="183"/>
      <c r="G876" s="335"/>
      <c r="H876" s="184"/>
      <c r="I876" s="182"/>
    </row>
    <row r="877" spans="1:9" x14ac:dyDescent="0.2">
      <c r="A877" s="182"/>
      <c r="B877" s="182"/>
      <c r="C877" s="182"/>
      <c r="D877" s="182"/>
      <c r="E877" s="202"/>
      <c r="F877" s="183"/>
      <c r="G877" s="335"/>
      <c r="H877" s="184"/>
      <c r="I877" s="182"/>
    </row>
    <row r="878" spans="1:9" x14ac:dyDescent="0.2">
      <c r="A878" s="182"/>
      <c r="B878" s="182"/>
      <c r="C878" s="182"/>
      <c r="D878" s="182"/>
      <c r="E878" s="202"/>
      <c r="F878" s="183"/>
      <c r="G878" s="335"/>
      <c r="H878" s="184"/>
      <c r="I878" s="182"/>
    </row>
    <row r="879" spans="1:9" x14ac:dyDescent="0.2">
      <c r="A879" s="182"/>
      <c r="B879" s="182"/>
      <c r="C879" s="182"/>
      <c r="D879" s="182"/>
      <c r="E879" s="202"/>
      <c r="F879" s="183"/>
      <c r="G879" s="335"/>
      <c r="H879" s="184"/>
      <c r="I879" s="182"/>
    </row>
    <row r="880" spans="1:9" x14ac:dyDescent="0.2">
      <c r="A880" s="182"/>
      <c r="B880" s="182"/>
      <c r="C880" s="182"/>
      <c r="D880" s="182"/>
      <c r="E880" s="202"/>
      <c r="F880" s="183"/>
      <c r="G880" s="335"/>
      <c r="H880" s="184"/>
      <c r="I880" s="182"/>
    </row>
    <row r="881" spans="1:9" x14ac:dyDescent="0.2">
      <c r="A881" s="182"/>
      <c r="B881" s="182"/>
      <c r="C881" s="182"/>
      <c r="D881" s="182"/>
      <c r="E881" s="202"/>
      <c r="F881" s="183"/>
      <c r="G881" s="335"/>
      <c r="H881" s="184"/>
      <c r="I881" s="182"/>
    </row>
    <row r="882" spans="1:9" x14ac:dyDescent="0.2">
      <c r="A882" s="182"/>
      <c r="B882" s="182"/>
      <c r="C882" s="182"/>
      <c r="D882" s="182"/>
      <c r="E882" s="202"/>
      <c r="F882" s="183"/>
      <c r="G882" s="335"/>
      <c r="H882" s="184"/>
      <c r="I882" s="182"/>
    </row>
    <row r="883" spans="1:9" x14ac:dyDescent="0.2">
      <c r="A883" s="182"/>
      <c r="B883" s="182"/>
      <c r="C883" s="182"/>
      <c r="D883" s="182"/>
      <c r="E883" s="202"/>
      <c r="F883" s="183"/>
      <c r="G883" s="335"/>
      <c r="H883" s="184"/>
      <c r="I883" s="182"/>
    </row>
    <row r="884" spans="1:9" x14ac:dyDescent="0.2">
      <c r="A884" s="182"/>
      <c r="B884" s="182"/>
      <c r="C884" s="182"/>
      <c r="D884" s="182"/>
      <c r="E884" s="202"/>
      <c r="F884" s="183"/>
      <c r="G884" s="335"/>
      <c r="H884" s="184"/>
      <c r="I884" s="182"/>
    </row>
    <row r="885" spans="1:9" x14ac:dyDescent="0.2">
      <c r="A885" s="182"/>
      <c r="B885" s="182"/>
      <c r="C885" s="182"/>
      <c r="D885" s="182"/>
      <c r="E885" s="202"/>
      <c r="F885" s="183"/>
      <c r="G885" s="335"/>
      <c r="H885" s="184"/>
      <c r="I885" s="182"/>
    </row>
    <row r="886" spans="1:9" x14ac:dyDescent="0.2">
      <c r="A886" s="182"/>
      <c r="B886" s="182"/>
      <c r="C886" s="182"/>
      <c r="D886" s="182"/>
      <c r="E886" s="202"/>
      <c r="F886" s="183"/>
      <c r="G886" s="335"/>
      <c r="H886" s="184"/>
      <c r="I886" s="182"/>
    </row>
    <row r="887" spans="1:9" x14ac:dyDescent="0.2">
      <c r="A887" s="182"/>
      <c r="B887" s="182"/>
      <c r="C887" s="182"/>
      <c r="D887" s="182"/>
      <c r="E887" s="202"/>
      <c r="F887" s="183"/>
      <c r="G887" s="335"/>
      <c r="H887" s="184"/>
      <c r="I887" s="182"/>
    </row>
    <row r="888" spans="1:9" x14ac:dyDescent="0.2">
      <c r="A888" s="182"/>
      <c r="B888" s="182"/>
      <c r="C888" s="182"/>
      <c r="D888" s="182"/>
      <c r="E888" s="202"/>
      <c r="F888" s="183"/>
      <c r="G888" s="335"/>
      <c r="H888" s="184"/>
      <c r="I888" s="182"/>
    </row>
    <row r="889" spans="1:9" x14ac:dyDescent="0.2">
      <c r="A889" s="182"/>
      <c r="B889" s="182"/>
      <c r="C889" s="182"/>
      <c r="D889" s="182"/>
      <c r="E889" s="202"/>
      <c r="F889" s="183"/>
      <c r="G889" s="335"/>
      <c r="H889" s="184"/>
      <c r="I889" s="182"/>
    </row>
    <row r="890" spans="1:9" x14ac:dyDescent="0.2">
      <c r="A890" s="182"/>
      <c r="B890" s="182"/>
      <c r="C890" s="182"/>
      <c r="D890" s="182"/>
      <c r="E890" s="202"/>
      <c r="F890" s="183"/>
      <c r="G890" s="335"/>
      <c r="H890" s="184"/>
      <c r="I890" s="182"/>
    </row>
    <row r="891" spans="1:9" x14ac:dyDescent="0.2">
      <c r="A891" s="182"/>
      <c r="B891" s="182"/>
      <c r="C891" s="182"/>
      <c r="D891" s="182"/>
      <c r="E891" s="202"/>
      <c r="F891" s="183"/>
      <c r="G891" s="335"/>
      <c r="H891" s="184"/>
      <c r="I891" s="182"/>
    </row>
    <row r="892" spans="1:9" x14ac:dyDescent="0.2">
      <c r="A892" s="182"/>
      <c r="B892" s="182"/>
      <c r="C892" s="182"/>
      <c r="D892" s="182"/>
      <c r="E892" s="202"/>
      <c r="F892" s="183"/>
      <c r="G892" s="335"/>
      <c r="H892" s="184"/>
      <c r="I892" s="182"/>
    </row>
    <row r="893" spans="1:9" x14ac:dyDescent="0.2">
      <c r="A893" s="182"/>
      <c r="B893" s="182"/>
      <c r="C893" s="182"/>
      <c r="D893" s="182"/>
      <c r="E893" s="202"/>
      <c r="F893" s="183"/>
      <c r="G893" s="335"/>
      <c r="H893" s="184"/>
      <c r="I893" s="182"/>
    </row>
    <row r="894" spans="1:9" x14ac:dyDescent="0.2">
      <c r="A894" s="182"/>
      <c r="B894" s="182"/>
      <c r="C894" s="182"/>
      <c r="D894" s="182"/>
      <c r="E894" s="202"/>
      <c r="F894" s="183"/>
      <c r="G894" s="335"/>
      <c r="H894" s="184"/>
      <c r="I894" s="182"/>
    </row>
    <row r="895" spans="1:9" x14ac:dyDescent="0.2">
      <c r="A895" s="182"/>
      <c r="B895" s="182"/>
      <c r="C895" s="182"/>
      <c r="D895" s="182"/>
      <c r="E895" s="202"/>
      <c r="F895" s="183"/>
      <c r="G895" s="335"/>
      <c r="H895" s="184"/>
      <c r="I895" s="182"/>
    </row>
    <row r="896" spans="1:9" x14ac:dyDescent="0.2">
      <c r="A896" s="182"/>
      <c r="B896" s="182"/>
      <c r="C896" s="182"/>
      <c r="D896" s="182"/>
      <c r="E896" s="202"/>
      <c r="F896" s="183"/>
      <c r="G896" s="335"/>
      <c r="H896" s="184"/>
      <c r="I896" s="182"/>
    </row>
    <row r="897" spans="1:9" x14ac:dyDescent="0.2">
      <c r="A897" s="182"/>
      <c r="B897" s="182"/>
      <c r="C897" s="182"/>
      <c r="D897" s="182"/>
      <c r="E897" s="202"/>
      <c r="F897" s="183"/>
      <c r="G897" s="335"/>
      <c r="H897" s="184"/>
      <c r="I897" s="182"/>
    </row>
    <row r="898" spans="1:9" x14ac:dyDescent="0.2">
      <c r="A898" s="182"/>
      <c r="B898" s="182"/>
      <c r="C898" s="182"/>
      <c r="D898" s="182"/>
      <c r="E898" s="202"/>
      <c r="F898" s="183"/>
      <c r="G898" s="335"/>
      <c r="H898" s="184"/>
      <c r="I898" s="182"/>
    </row>
    <row r="899" spans="1:9" x14ac:dyDescent="0.2">
      <c r="A899" s="182"/>
      <c r="B899" s="182"/>
      <c r="C899" s="182"/>
      <c r="D899" s="182"/>
      <c r="E899" s="202"/>
      <c r="F899" s="183"/>
      <c r="G899" s="335"/>
      <c r="H899" s="184"/>
      <c r="I899" s="182"/>
    </row>
    <row r="900" spans="1:9" x14ac:dyDescent="0.2">
      <c r="A900" s="182"/>
      <c r="B900" s="182"/>
      <c r="C900" s="182"/>
      <c r="D900" s="182"/>
      <c r="E900" s="202"/>
      <c r="F900" s="183"/>
      <c r="G900" s="335"/>
      <c r="H900" s="184"/>
      <c r="I900" s="182"/>
    </row>
    <row r="901" spans="1:9" x14ac:dyDescent="0.2">
      <c r="A901" s="182"/>
      <c r="B901" s="182"/>
      <c r="C901" s="182"/>
      <c r="D901" s="182"/>
      <c r="E901" s="202"/>
      <c r="F901" s="183"/>
      <c r="G901" s="335"/>
      <c r="H901" s="184"/>
      <c r="I901" s="182"/>
    </row>
    <row r="902" spans="1:9" x14ac:dyDescent="0.2">
      <c r="A902" s="182"/>
      <c r="B902" s="182"/>
      <c r="C902" s="182"/>
      <c r="D902" s="182"/>
      <c r="E902" s="202"/>
      <c r="F902" s="183"/>
      <c r="G902" s="335"/>
      <c r="H902" s="184"/>
      <c r="I902" s="182"/>
    </row>
    <row r="903" spans="1:9" x14ac:dyDescent="0.2">
      <c r="A903" s="182"/>
      <c r="B903" s="182"/>
      <c r="C903" s="182"/>
      <c r="D903" s="182"/>
      <c r="E903" s="202"/>
      <c r="F903" s="183"/>
      <c r="G903" s="335"/>
      <c r="H903" s="184"/>
      <c r="I903" s="182"/>
    </row>
    <row r="904" spans="1:9" x14ac:dyDescent="0.2">
      <c r="A904" s="182"/>
      <c r="B904" s="182"/>
      <c r="C904" s="182"/>
      <c r="D904" s="182"/>
      <c r="E904" s="202"/>
      <c r="F904" s="183"/>
      <c r="G904" s="335"/>
      <c r="H904" s="184"/>
      <c r="I904" s="182"/>
    </row>
    <row r="905" spans="1:9" x14ac:dyDescent="0.2">
      <c r="A905" s="182"/>
      <c r="B905" s="182"/>
      <c r="C905" s="182"/>
      <c r="D905" s="182"/>
      <c r="E905" s="202"/>
      <c r="F905" s="183"/>
      <c r="G905" s="335"/>
      <c r="H905" s="184"/>
      <c r="I905" s="182"/>
    </row>
    <row r="906" spans="1:9" x14ac:dyDescent="0.2">
      <c r="A906" s="182"/>
      <c r="B906" s="182"/>
      <c r="C906" s="182"/>
      <c r="D906" s="182"/>
      <c r="E906" s="202"/>
      <c r="F906" s="183"/>
      <c r="G906" s="335"/>
      <c r="H906" s="184"/>
      <c r="I906" s="182"/>
    </row>
    <row r="907" spans="1:9" x14ac:dyDescent="0.2">
      <c r="A907" s="182"/>
      <c r="B907" s="182"/>
      <c r="C907" s="182"/>
      <c r="D907" s="182"/>
      <c r="E907" s="202"/>
      <c r="F907" s="183"/>
      <c r="G907" s="335"/>
      <c r="H907" s="184"/>
      <c r="I907" s="182"/>
    </row>
    <row r="908" spans="1:9" x14ac:dyDescent="0.2">
      <c r="A908" s="182"/>
      <c r="B908" s="182"/>
      <c r="C908" s="182"/>
      <c r="D908" s="182"/>
      <c r="E908" s="202"/>
      <c r="F908" s="183"/>
      <c r="G908" s="335"/>
      <c r="H908" s="184"/>
      <c r="I908" s="182"/>
    </row>
    <row r="909" spans="1:9" x14ac:dyDescent="0.2">
      <c r="A909" s="182"/>
      <c r="B909" s="182"/>
      <c r="C909" s="182"/>
      <c r="D909" s="182"/>
      <c r="E909" s="202"/>
      <c r="F909" s="183"/>
      <c r="G909" s="335"/>
      <c r="H909" s="184"/>
      <c r="I909" s="182"/>
    </row>
    <row r="910" spans="1:9" x14ac:dyDescent="0.2">
      <c r="A910" s="182"/>
      <c r="B910" s="182"/>
      <c r="C910" s="182"/>
      <c r="D910" s="182"/>
      <c r="E910" s="202"/>
      <c r="F910" s="183"/>
      <c r="G910" s="335"/>
      <c r="H910" s="184"/>
      <c r="I910" s="182"/>
    </row>
    <row r="911" spans="1:9" x14ac:dyDescent="0.2">
      <c r="A911" s="182"/>
      <c r="B911" s="182"/>
      <c r="C911" s="182"/>
      <c r="D911" s="182"/>
      <c r="E911" s="202"/>
      <c r="F911" s="183"/>
      <c r="G911" s="335"/>
      <c r="H911" s="184"/>
      <c r="I911" s="182"/>
    </row>
    <row r="912" spans="1:9" x14ac:dyDescent="0.2">
      <c r="A912" s="182"/>
      <c r="B912" s="182"/>
      <c r="C912" s="182"/>
      <c r="D912" s="182"/>
      <c r="E912" s="202"/>
      <c r="F912" s="183"/>
      <c r="G912" s="335"/>
      <c r="H912" s="184"/>
      <c r="I912" s="182"/>
    </row>
    <row r="913" spans="1:9" x14ac:dyDescent="0.2">
      <c r="A913" s="182"/>
      <c r="B913" s="182"/>
      <c r="C913" s="182"/>
      <c r="D913" s="182"/>
      <c r="E913" s="202"/>
      <c r="F913" s="183"/>
      <c r="G913" s="335"/>
      <c r="H913" s="184"/>
      <c r="I913" s="182"/>
    </row>
    <row r="914" spans="1:9" x14ac:dyDescent="0.2">
      <c r="A914" s="182"/>
      <c r="B914" s="182"/>
      <c r="C914" s="182"/>
      <c r="D914" s="182"/>
      <c r="E914" s="202"/>
      <c r="F914" s="183"/>
      <c r="G914" s="335"/>
      <c r="H914" s="184"/>
      <c r="I914" s="182"/>
    </row>
    <row r="915" spans="1:9" x14ac:dyDescent="0.2">
      <c r="A915" s="182"/>
      <c r="B915" s="182"/>
      <c r="C915" s="182"/>
      <c r="D915" s="182"/>
      <c r="E915" s="202"/>
      <c r="F915" s="183"/>
      <c r="G915" s="335"/>
      <c r="H915" s="184"/>
      <c r="I915" s="182"/>
    </row>
    <row r="916" spans="1:9" x14ac:dyDescent="0.2">
      <c r="A916" s="182"/>
      <c r="B916" s="182"/>
      <c r="C916" s="182"/>
      <c r="D916" s="182"/>
      <c r="E916" s="202"/>
      <c r="F916" s="183"/>
      <c r="G916" s="335"/>
      <c r="H916" s="184"/>
      <c r="I916" s="182"/>
    </row>
    <row r="917" spans="1:9" x14ac:dyDescent="0.2">
      <c r="A917" s="182"/>
      <c r="B917" s="182"/>
      <c r="C917" s="182"/>
      <c r="D917" s="182"/>
      <c r="E917" s="202"/>
      <c r="F917" s="183"/>
      <c r="G917" s="335"/>
      <c r="H917" s="184"/>
      <c r="I917" s="182"/>
    </row>
    <row r="918" spans="1:9" x14ac:dyDescent="0.2">
      <c r="A918" s="182"/>
      <c r="B918" s="182"/>
      <c r="C918" s="182"/>
      <c r="D918" s="182"/>
      <c r="E918" s="202"/>
      <c r="F918" s="183"/>
      <c r="G918" s="335"/>
      <c r="H918" s="184"/>
      <c r="I918" s="182"/>
    </row>
    <row r="919" spans="1:9" x14ac:dyDescent="0.2">
      <c r="A919" s="182"/>
      <c r="B919" s="182"/>
      <c r="C919" s="182"/>
      <c r="D919" s="182"/>
      <c r="E919" s="202"/>
      <c r="F919" s="183"/>
      <c r="G919" s="335"/>
      <c r="H919" s="184"/>
      <c r="I919" s="182"/>
    </row>
    <row r="920" spans="1:9" x14ac:dyDescent="0.2">
      <c r="A920" s="182"/>
      <c r="B920" s="182"/>
      <c r="C920" s="182"/>
      <c r="D920" s="182"/>
      <c r="E920" s="202"/>
      <c r="F920" s="183"/>
      <c r="G920" s="335"/>
      <c r="H920" s="184"/>
      <c r="I920" s="182"/>
    </row>
    <row r="921" spans="1:9" x14ac:dyDescent="0.2">
      <c r="A921" s="182"/>
      <c r="B921" s="182"/>
      <c r="C921" s="182"/>
      <c r="D921" s="182"/>
      <c r="E921" s="202"/>
      <c r="F921" s="183"/>
      <c r="G921" s="335"/>
      <c r="H921" s="184"/>
      <c r="I921" s="182"/>
    </row>
    <row r="922" spans="1:9" x14ac:dyDescent="0.2">
      <c r="A922" s="182"/>
      <c r="B922" s="182"/>
      <c r="C922" s="182"/>
      <c r="D922" s="182"/>
      <c r="E922" s="202"/>
      <c r="F922" s="183"/>
      <c r="G922" s="335"/>
      <c r="H922" s="184"/>
      <c r="I922" s="182"/>
    </row>
    <row r="923" spans="1:9" x14ac:dyDescent="0.2">
      <c r="A923" s="182"/>
      <c r="B923" s="182"/>
      <c r="C923" s="182"/>
      <c r="D923" s="182"/>
      <c r="E923" s="202"/>
      <c r="F923" s="183"/>
      <c r="G923" s="335"/>
      <c r="H923" s="184"/>
      <c r="I923" s="182"/>
    </row>
    <row r="924" spans="1:9" x14ac:dyDescent="0.2">
      <c r="A924" s="182"/>
      <c r="B924" s="182"/>
      <c r="C924" s="182"/>
      <c r="D924" s="182"/>
      <c r="E924" s="202"/>
      <c r="F924" s="183"/>
      <c r="G924" s="335"/>
      <c r="H924" s="184"/>
      <c r="I924" s="182"/>
    </row>
    <row r="925" spans="1:9" x14ac:dyDescent="0.2">
      <c r="A925" s="182"/>
      <c r="B925" s="182"/>
      <c r="C925" s="182"/>
      <c r="D925" s="182"/>
      <c r="E925" s="202"/>
      <c r="F925" s="183"/>
      <c r="G925" s="335"/>
      <c r="H925" s="184"/>
      <c r="I925" s="182"/>
    </row>
    <row r="926" spans="1:9" x14ac:dyDescent="0.2">
      <c r="A926" s="182"/>
      <c r="B926" s="182"/>
      <c r="C926" s="182"/>
      <c r="D926" s="182"/>
      <c r="E926" s="202"/>
      <c r="F926" s="183"/>
      <c r="G926" s="335"/>
      <c r="H926" s="184"/>
      <c r="I926" s="182"/>
    </row>
    <row r="927" spans="1:9" x14ac:dyDescent="0.2">
      <c r="A927" s="182"/>
      <c r="B927" s="182"/>
      <c r="C927" s="182"/>
      <c r="D927" s="182"/>
      <c r="E927" s="202"/>
      <c r="F927" s="183"/>
      <c r="G927" s="335"/>
      <c r="H927" s="184"/>
      <c r="I927" s="182"/>
    </row>
    <row r="928" spans="1:9" x14ac:dyDescent="0.2">
      <c r="A928" s="182"/>
      <c r="B928" s="182"/>
      <c r="C928" s="182"/>
      <c r="D928" s="182"/>
      <c r="E928" s="202"/>
      <c r="F928" s="183"/>
      <c r="G928" s="335"/>
      <c r="H928" s="184"/>
      <c r="I928" s="182"/>
    </row>
    <row r="929" spans="1:9" x14ac:dyDescent="0.2">
      <c r="A929" s="182"/>
      <c r="B929" s="182"/>
      <c r="C929" s="182"/>
      <c r="D929" s="182"/>
      <c r="E929" s="202"/>
      <c r="F929" s="183"/>
      <c r="G929" s="335"/>
      <c r="H929" s="184"/>
      <c r="I929" s="182"/>
    </row>
    <row r="930" spans="1:9" x14ac:dyDescent="0.2">
      <c r="A930" s="182"/>
      <c r="B930" s="182"/>
      <c r="C930" s="182"/>
      <c r="D930" s="182"/>
      <c r="E930" s="202"/>
      <c r="F930" s="183"/>
      <c r="G930" s="335"/>
      <c r="H930" s="184"/>
      <c r="I930" s="182"/>
    </row>
    <row r="931" spans="1:9" x14ac:dyDescent="0.2">
      <c r="A931" s="182"/>
      <c r="B931" s="182"/>
      <c r="C931" s="182"/>
      <c r="D931" s="182"/>
      <c r="E931" s="202"/>
      <c r="F931" s="183"/>
      <c r="G931" s="335"/>
      <c r="H931" s="184"/>
      <c r="I931" s="182"/>
    </row>
    <row r="932" spans="1:9" x14ac:dyDescent="0.2">
      <c r="A932" s="182"/>
      <c r="B932" s="182"/>
      <c r="C932" s="182"/>
      <c r="D932" s="182"/>
      <c r="E932" s="202"/>
      <c r="F932" s="183"/>
      <c r="G932" s="335"/>
      <c r="H932" s="184"/>
      <c r="I932" s="182"/>
    </row>
    <row r="933" spans="1:9" x14ac:dyDescent="0.2">
      <c r="A933" s="182"/>
      <c r="B933" s="182"/>
      <c r="C933" s="182"/>
      <c r="D933" s="182"/>
      <c r="E933" s="202"/>
      <c r="F933" s="183"/>
      <c r="G933" s="335"/>
      <c r="H933" s="184"/>
      <c r="I933" s="182"/>
    </row>
    <row r="934" spans="1:9" x14ac:dyDescent="0.2">
      <c r="A934" s="182"/>
      <c r="B934" s="182"/>
      <c r="C934" s="182"/>
      <c r="D934" s="182"/>
      <c r="E934" s="202"/>
      <c r="F934" s="183"/>
      <c r="G934" s="335"/>
      <c r="H934" s="184"/>
      <c r="I934" s="182"/>
    </row>
    <row r="935" spans="1:9" x14ac:dyDescent="0.2">
      <c r="A935" s="182"/>
      <c r="B935" s="182"/>
      <c r="C935" s="182"/>
      <c r="D935" s="182"/>
      <c r="E935" s="202"/>
      <c r="F935" s="183"/>
      <c r="G935" s="335"/>
      <c r="H935" s="184"/>
      <c r="I935" s="182"/>
    </row>
    <row r="936" spans="1:9" x14ac:dyDescent="0.2">
      <c r="A936" s="182"/>
      <c r="B936" s="182"/>
      <c r="C936" s="182"/>
      <c r="D936" s="182"/>
      <c r="E936" s="202"/>
      <c r="F936" s="183"/>
      <c r="G936" s="335"/>
      <c r="H936" s="184"/>
      <c r="I936" s="182"/>
    </row>
    <row r="937" spans="1:9" x14ac:dyDescent="0.2">
      <c r="A937" s="182"/>
      <c r="B937" s="182"/>
      <c r="C937" s="182"/>
      <c r="D937" s="182"/>
      <c r="E937" s="202"/>
      <c r="F937" s="183"/>
      <c r="G937" s="335"/>
      <c r="H937" s="184"/>
      <c r="I937" s="182"/>
    </row>
    <row r="938" spans="1:9" x14ac:dyDescent="0.2">
      <c r="A938" s="182"/>
      <c r="B938" s="182"/>
      <c r="C938" s="182"/>
      <c r="D938" s="182"/>
      <c r="E938" s="202"/>
      <c r="F938" s="183"/>
      <c r="G938" s="335"/>
      <c r="H938" s="184"/>
      <c r="I938" s="182"/>
    </row>
    <row r="939" spans="1:9" x14ac:dyDescent="0.2">
      <c r="A939" s="182"/>
      <c r="B939" s="182"/>
      <c r="C939" s="182"/>
      <c r="D939" s="182"/>
      <c r="E939" s="202"/>
      <c r="F939" s="183"/>
      <c r="G939" s="335"/>
      <c r="H939" s="184"/>
      <c r="I939" s="182"/>
    </row>
    <row r="940" spans="1:9" x14ac:dyDescent="0.2">
      <c r="A940" s="182"/>
      <c r="B940" s="182"/>
      <c r="C940" s="182"/>
      <c r="D940" s="182"/>
      <c r="E940" s="202"/>
      <c r="F940" s="183"/>
      <c r="G940" s="335"/>
      <c r="H940" s="184"/>
      <c r="I940" s="182"/>
    </row>
    <row r="941" spans="1:9" x14ac:dyDescent="0.2">
      <c r="A941" s="182"/>
      <c r="B941" s="182"/>
      <c r="C941" s="182"/>
      <c r="D941" s="182"/>
      <c r="E941" s="202"/>
      <c r="F941" s="183"/>
      <c r="G941" s="335"/>
      <c r="H941" s="184"/>
      <c r="I941" s="182"/>
    </row>
    <row r="942" spans="1:9" x14ac:dyDescent="0.2">
      <c r="A942" s="182"/>
      <c r="B942" s="182"/>
      <c r="C942" s="182"/>
      <c r="D942" s="182"/>
      <c r="E942" s="202"/>
      <c r="F942" s="183"/>
      <c r="G942" s="335"/>
      <c r="H942" s="184"/>
      <c r="I942" s="182"/>
    </row>
    <row r="943" spans="1:9" x14ac:dyDescent="0.2">
      <c r="A943" s="182"/>
      <c r="B943" s="182"/>
      <c r="C943" s="182"/>
      <c r="D943" s="182"/>
      <c r="E943" s="202"/>
      <c r="F943" s="183"/>
      <c r="G943" s="335"/>
      <c r="H943" s="184"/>
      <c r="I943" s="182"/>
    </row>
    <row r="944" spans="1:9" x14ac:dyDescent="0.2">
      <c r="A944" s="182"/>
      <c r="B944" s="182"/>
      <c r="C944" s="182"/>
      <c r="D944" s="182"/>
      <c r="E944" s="202"/>
      <c r="F944" s="183"/>
      <c r="G944" s="335"/>
      <c r="H944" s="184"/>
      <c r="I944" s="182"/>
    </row>
    <row r="945" spans="1:9" x14ac:dyDescent="0.2">
      <c r="A945" s="182"/>
      <c r="B945" s="182"/>
      <c r="C945" s="182"/>
      <c r="D945" s="182"/>
      <c r="E945" s="202"/>
      <c r="F945" s="183"/>
      <c r="G945" s="335"/>
      <c r="H945" s="184"/>
      <c r="I945" s="182"/>
    </row>
    <row r="946" spans="1:9" x14ac:dyDescent="0.2">
      <c r="A946" s="182"/>
      <c r="B946" s="182"/>
      <c r="C946" s="182"/>
      <c r="D946" s="182"/>
      <c r="E946" s="202"/>
      <c r="F946" s="183"/>
      <c r="G946" s="335"/>
      <c r="H946" s="184"/>
      <c r="I946" s="182"/>
    </row>
    <row r="947" spans="1:9" x14ac:dyDescent="0.2">
      <c r="A947" s="182"/>
      <c r="B947" s="182"/>
      <c r="C947" s="182"/>
      <c r="D947" s="182"/>
      <c r="E947" s="202"/>
      <c r="F947" s="183"/>
      <c r="G947" s="335"/>
      <c r="H947" s="184"/>
      <c r="I947" s="182"/>
    </row>
    <row r="948" spans="1:9" x14ac:dyDescent="0.2">
      <c r="A948" s="182"/>
      <c r="B948" s="182"/>
      <c r="C948" s="182"/>
      <c r="D948" s="182"/>
      <c r="E948" s="202"/>
      <c r="F948" s="183"/>
      <c r="G948" s="335"/>
      <c r="H948" s="184"/>
      <c r="I948" s="182"/>
    </row>
    <row r="949" spans="1:9" x14ac:dyDescent="0.2">
      <c r="A949" s="182"/>
      <c r="B949" s="182"/>
      <c r="C949" s="182"/>
      <c r="D949" s="182"/>
      <c r="E949" s="202"/>
      <c r="F949" s="183"/>
      <c r="G949" s="335"/>
      <c r="H949" s="184"/>
      <c r="I949" s="182"/>
    </row>
    <row r="950" spans="1:9" x14ac:dyDescent="0.2">
      <c r="A950" s="182"/>
      <c r="B950" s="182"/>
      <c r="C950" s="182"/>
      <c r="D950" s="182"/>
      <c r="E950" s="202"/>
      <c r="F950" s="183"/>
      <c r="G950" s="335"/>
      <c r="H950" s="184"/>
      <c r="I950" s="182"/>
    </row>
    <row r="951" spans="1:9" x14ac:dyDescent="0.2">
      <c r="A951" s="182"/>
      <c r="B951" s="182"/>
      <c r="C951" s="182"/>
      <c r="D951" s="182"/>
      <c r="E951" s="202"/>
      <c r="F951" s="183"/>
      <c r="G951" s="335"/>
      <c r="H951" s="184"/>
      <c r="I951" s="182"/>
    </row>
    <row r="952" spans="1:9" x14ac:dyDescent="0.2">
      <c r="A952" s="182"/>
      <c r="B952" s="182"/>
      <c r="C952" s="182"/>
      <c r="D952" s="182"/>
      <c r="E952" s="202"/>
      <c r="F952" s="183"/>
      <c r="G952" s="335"/>
      <c r="H952" s="184"/>
      <c r="I952" s="182"/>
    </row>
    <row r="953" spans="1:9" x14ac:dyDescent="0.2">
      <c r="A953" s="182"/>
      <c r="B953" s="182"/>
      <c r="C953" s="182"/>
      <c r="D953" s="182"/>
      <c r="E953" s="202"/>
      <c r="F953" s="183"/>
      <c r="G953" s="335"/>
      <c r="H953" s="184"/>
      <c r="I953" s="182"/>
    </row>
    <row r="954" spans="1:9" x14ac:dyDescent="0.2">
      <c r="A954" s="182"/>
      <c r="B954" s="182"/>
      <c r="C954" s="182"/>
      <c r="D954" s="182"/>
      <c r="E954" s="202"/>
      <c r="F954" s="183"/>
      <c r="G954" s="335"/>
      <c r="H954" s="184"/>
      <c r="I954" s="182"/>
    </row>
    <row r="955" spans="1:9" x14ac:dyDescent="0.2">
      <c r="A955" s="182"/>
      <c r="B955" s="182"/>
      <c r="C955" s="182"/>
      <c r="D955" s="182"/>
      <c r="E955" s="202"/>
      <c r="F955" s="183"/>
      <c r="G955" s="335"/>
      <c r="H955" s="184"/>
      <c r="I955" s="182"/>
    </row>
    <row r="956" spans="1:9" x14ac:dyDescent="0.2">
      <c r="A956" s="182"/>
      <c r="B956" s="182"/>
      <c r="C956" s="182"/>
      <c r="D956" s="182"/>
      <c r="E956" s="202"/>
      <c r="F956" s="183"/>
      <c r="G956" s="335"/>
      <c r="H956" s="184"/>
      <c r="I956" s="182"/>
    </row>
    <row r="957" spans="1:9" x14ac:dyDescent="0.2">
      <c r="A957" s="182"/>
      <c r="B957" s="182"/>
      <c r="C957" s="182"/>
      <c r="D957" s="182"/>
      <c r="E957" s="202"/>
      <c r="F957" s="183"/>
      <c r="G957" s="335"/>
      <c r="H957" s="184"/>
      <c r="I957" s="182"/>
    </row>
    <row r="958" spans="1:9" x14ac:dyDescent="0.2">
      <c r="A958" s="182"/>
      <c r="B958" s="182"/>
      <c r="C958" s="182"/>
      <c r="D958" s="182"/>
      <c r="E958" s="202"/>
      <c r="F958" s="183"/>
      <c r="G958" s="335"/>
      <c r="H958" s="184"/>
      <c r="I958" s="182"/>
    </row>
    <row r="959" spans="1:9" x14ac:dyDescent="0.2">
      <c r="A959" s="182"/>
      <c r="B959" s="182"/>
      <c r="C959" s="182"/>
      <c r="D959" s="182"/>
      <c r="E959" s="202"/>
      <c r="F959" s="183"/>
      <c r="G959" s="335"/>
      <c r="H959" s="184"/>
      <c r="I959" s="182"/>
    </row>
    <row r="960" spans="1:9" x14ac:dyDescent="0.2">
      <c r="A960" s="182"/>
      <c r="B960" s="182"/>
      <c r="C960" s="182"/>
      <c r="D960" s="182"/>
      <c r="E960" s="202"/>
      <c r="F960" s="183"/>
      <c r="G960" s="335"/>
      <c r="H960" s="184"/>
      <c r="I960" s="182"/>
    </row>
    <row r="961" spans="1:9" x14ac:dyDescent="0.2">
      <c r="A961" s="182"/>
      <c r="B961" s="182"/>
      <c r="C961" s="182"/>
      <c r="D961" s="182"/>
      <c r="E961" s="202"/>
      <c r="F961" s="183"/>
      <c r="G961" s="335"/>
      <c r="H961" s="184"/>
      <c r="I961" s="182"/>
    </row>
    <row r="962" spans="1:9" x14ac:dyDescent="0.2">
      <c r="A962" s="182"/>
      <c r="B962" s="182"/>
      <c r="C962" s="182"/>
      <c r="D962" s="182"/>
      <c r="E962" s="202"/>
      <c r="F962" s="183"/>
      <c r="G962" s="335"/>
      <c r="H962" s="184"/>
      <c r="I962" s="182"/>
    </row>
    <row r="963" spans="1:9" x14ac:dyDescent="0.2">
      <c r="A963" s="182"/>
      <c r="B963" s="182"/>
      <c r="C963" s="182"/>
      <c r="D963" s="182"/>
      <c r="E963" s="202"/>
      <c r="F963" s="183"/>
      <c r="G963" s="335"/>
      <c r="H963" s="184"/>
      <c r="I963" s="182"/>
    </row>
    <row r="964" spans="1:9" x14ac:dyDescent="0.2">
      <c r="A964" s="182"/>
      <c r="B964" s="182"/>
      <c r="C964" s="182"/>
      <c r="D964" s="182"/>
      <c r="E964" s="202"/>
      <c r="F964" s="183"/>
      <c r="G964" s="335"/>
      <c r="H964" s="184"/>
      <c r="I964" s="182"/>
    </row>
    <row r="965" spans="1:9" x14ac:dyDescent="0.2">
      <c r="A965" s="182"/>
      <c r="B965" s="182"/>
      <c r="C965" s="182"/>
      <c r="D965" s="182"/>
      <c r="E965" s="202"/>
      <c r="F965" s="183"/>
      <c r="G965" s="335"/>
      <c r="H965" s="184"/>
      <c r="I965" s="182"/>
    </row>
    <row r="966" spans="1:9" x14ac:dyDescent="0.2">
      <c r="A966" s="182"/>
      <c r="B966" s="182"/>
      <c r="C966" s="182"/>
      <c r="D966" s="182"/>
      <c r="E966" s="202"/>
      <c r="F966" s="183"/>
      <c r="G966" s="335"/>
      <c r="H966" s="184"/>
      <c r="I966" s="182"/>
    </row>
    <row r="967" spans="1:9" x14ac:dyDescent="0.2">
      <c r="A967" s="182"/>
      <c r="B967" s="182"/>
      <c r="C967" s="182"/>
      <c r="D967" s="182"/>
      <c r="E967" s="202"/>
      <c r="F967" s="183"/>
      <c r="G967" s="335"/>
      <c r="H967" s="184"/>
      <c r="I967" s="182"/>
    </row>
    <row r="968" spans="1:9" x14ac:dyDescent="0.2">
      <c r="A968" s="182"/>
      <c r="B968" s="182"/>
      <c r="C968" s="182"/>
      <c r="D968" s="182"/>
      <c r="E968" s="202"/>
      <c r="F968" s="183"/>
      <c r="G968" s="335"/>
      <c r="H968" s="184"/>
      <c r="I968" s="182"/>
    </row>
    <row r="969" spans="1:9" x14ac:dyDescent="0.2">
      <c r="A969" s="182"/>
      <c r="B969" s="182"/>
      <c r="C969" s="182"/>
      <c r="D969" s="182"/>
      <c r="E969" s="202"/>
      <c r="F969" s="183"/>
      <c r="G969" s="335"/>
      <c r="H969" s="184"/>
      <c r="I969" s="182"/>
    </row>
    <row r="970" spans="1:9" x14ac:dyDescent="0.2">
      <c r="A970" s="182"/>
      <c r="B970" s="182"/>
      <c r="C970" s="182"/>
      <c r="D970" s="182"/>
      <c r="E970" s="202"/>
      <c r="F970" s="183"/>
      <c r="G970" s="335"/>
      <c r="H970" s="184"/>
      <c r="I970" s="182"/>
    </row>
    <row r="971" spans="1:9" x14ac:dyDescent="0.2">
      <c r="A971" s="182"/>
      <c r="B971" s="182"/>
      <c r="C971" s="182"/>
      <c r="D971" s="182"/>
      <c r="E971" s="202"/>
      <c r="F971" s="183"/>
      <c r="G971" s="335"/>
      <c r="H971" s="184"/>
      <c r="I971" s="182"/>
    </row>
    <row r="972" spans="1:9" x14ac:dyDescent="0.2">
      <c r="A972" s="182"/>
      <c r="B972" s="182"/>
      <c r="C972" s="182"/>
      <c r="D972" s="182"/>
      <c r="E972" s="202"/>
      <c r="F972" s="183"/>
      <c r="G972" s="335"/>
      <c r="H972" s="184"/>
      <c r="I972" s="182"/>
    </row>
    <row r="973" spans="1:9" x14ac:dyDescent="0.2">
      <c r="A973" s="182"/>
      <c r="B973" s="182"/>
      <c r="C973" s="182"/>
      <c r="D973" s="182"/>
      <c r="E973" s="202"/>
      <c r="F973" s="183"/>
      <c r="G973" s="335"/>
      <c r="H973" s="184"/>
      <c r="I973" s="182"/>
    </row>
    <row r="974" spans="1:9" x14ac:dyDescent="0.2">
      <c r="A974" s="182"/>
      <c r="B974" s="182"/>
      <c r="C974" s="182"/>
      <c r="D974" s="182"/>
      <c r="E974" s="202"/>
      <c r="F974" s="183"/>
      <c r="G974" s="335"/>
      <c r="H974" s="184"/>
      <c r="I974" s="182"/>
    </row>
    <row r="975" spans="1:9" x14ac:dyDescent="0.2">
      <c r="A975" s="182"/>
      <c r="B975" s="182"/>
      <c r="C975" s="182"/>
      <c r="D975" s="182"/>
      <c r="E975" s="202"/>
      <c r="F975" s="183"/>
      <c r="G975" s="335"/>
      <c r="H975" s="184"/>
      <c r="I975" s="182"/>
    </row>
    <row r="976" spans="1:9" x14ac:dyDescent="0.2">
      <c r="A976" s="182"/>
      <c r="B976" s="182"/>
      <c r="C976" s="182"/>
      <c r="D976" s="182"/>
      <c r="E976" s="202"/>
      <c r="F976" s="183"/>
      <c r="G976" s="335"/>
      <c r="H976" s="184"/>
      <c r="I976" s="182"/>
    </row>
    <row r="977" spans="1:9" x14ac:dyDescent="0.2">
      <c r="A977" s="182"/>
      <c r="B977" s="182"/>
      <c r="C977" s="182"/>
      <c r="D977" s="182"/>
      <c r="E977" s="202"/>
      <c r="F977" s="183"/>
      <c r="G977" s="335"/>
      <c r="H977" s="184"/>
      <c r="I977" s="182"/>
    </row>
    <row r="978" spans="1:9" x14ac:dyDescent="0.2">
      <c r="A978" s="182"/>
      <c r="B978" s="182"/>
      <c r="C978" s="182"/>
      <c r="D978" s="182"/>
      <c r="E978" s="202"/>
      <c r="F978" s="183"/>
      <c r="G978" s="335"/>
      <c r="H978" s="184"/>
      <c r="I978" s="182"/>
    </row>
    <row r="979" spans="1:9" x14ac:dyDescent="0.2">
      <c r="A979" s="182"/>
      <c r="B979" s="182"/>
      <c r="C979" s="182"/>
      <c r="D979" s="182"/>
      <c r="E979" s="202"/>
      <c r="F979" s="183"/>
      <c r="G979" s="335"/>
      <c r="H979" s="184"/>
      <c r="I979" s="182"/>
    </row>
    <row r="980" spans="1:9" x14ac:dyDescent="0.2">
      <c r="A980" s="182"/>
      <c r="B980" s="182"/>
      <c r="C980" s="182"/>
      <c r="D980" s="182"/>
      <c r="E980" s="202"/>
      <c r="F980" s="183"/>
      <c r="G980" s="335"/>
      <c r="H980" s="184"/>
      <c r="I980" s="182"/>
    </row>
    <row r="981" spans="1:9" x14ac:dyDescent="0.2">
      <c r="A981" s="182"/>
      <c r="B981" s="182"/>
      <c r="C981" s="182"/>
      <c r="D981" s="182"/>
      <c r="E981" s="202"/>
      <c r="F981" s="183"/>
      <c r="G981" s="335"/>
      <c r="H981" s="184"/>
      <c r="I981" s="182"/>
    </row>
    <row r="982" spans="1:9" x14ac:dyDescent="0.2">
      <c r="A982" s="182"/>
      <c r="B982" s="182"/>
      <c r="C982" s="182"/>
      <c r="D982" s="182"/>
      <c r="E982" s="202"/>
      <c r="F982" s="183"/>
      <c r="G982" s="335"/>
      <c r="H982" s="184"/>
      <c r="I982" s="182"/>
    </row>
    <row r="983" spans="1:9" x14ac:dyDescent="0.2">
      <c r="A983" s="182"/>
      <c r="B983" s="182"/>
      <c r="C983" s="182"/>
      <c r="D983" s="182"/>
      <c r="E983" s="202"/>
      <c r="F983" s="183"/>
      <c r="G983" s="335"/>
      <c r="H983" s="184"/>
      <c r="I983" s="182"/>
    </row>
    <row r="984" spans="1:9" x14ac:dyDescent="0.2">
      <c r="A984" s="182"/>
      <c r="B984" s="182"/>
      <c r="C984" s="182"/>
      <c r="D984" s="182"/>
      <c r="E984" s="202"/>
      <c r="F984" s="183"/>
      <c r="G984" s="335"/>
      <c r="H984" s="184"/>
      <c r="I984" s="182"/>
    </row>
    <row r="985" spans="1:9" x14ac:dyDescent="0.2">
      <c r="A985" s="182"/>
      <c r="B985" s="182"/>
      <c r="C985" s="182"/>
      <c r="D985" s="182"/>
      <c r="E985" s="202"/>
      <c r="F985" s="183"/>
      <c r="G985" s="335"/>
      <c r="H985" s="184"/>
      <c r="I985" s="182"/>
    </row>
    <row r="986" spans="1:9" x14ac:dyDescent="0.2">
      <c r="A986" s="182"/>
      <c r="B986" s="182"/>
      <c r="C986" s="182"/>
      <c r="D986" s="182"/>
      <c r="E986" s="202"/>
      <c r="F986" s="183"/>
      <c r="G986" s="335"/>
      <c r="H986" s="184"/>
      <c r="I986" s="182"/>
    </row>
    <row r="987" spans="1:9" x14ac:dyDescent="0.2">
      <c r="A987" s="182"/>
      <c r="B987" s="182"/>
      <c r="C987" s="182"/>
      <c r="D987" s="182"/>
      <c r="E987" s="202"/>
      <c r="F987" s="183"/>
      <c r="G987" s="335"/>
      <c r="H987" s="184"/>
      <c r="I987" s="182"/>
    </row>
    <row r="988" spans="1:9" x14ac:dyDescent="0.2">
      <c r="A988" s="182"/>
      <c r="B988" s="182"/>
      <c r="C988" s="182"/>
      <c r="D988" s="182"/>
      <c r="E988" s="202"/>
      <c r="F988" s="183"/>
      <c r="G988" s="335"/>
      <c r="H988" s="184"/>
      <c r="I988" s="182"/>
    </row>
    <row r="989" spans="1:9" x14ac:dyDescent="0.2">
      <c r="A989" s="182"/>
      <c r="B989" s="182"/>
      <c r="C989" s="182"/>
      <c r="D989" s="182"/>
      <c r="E989" s="202"/>
      <c r="F989" s="183"/>
      <c r="G989" s="335"/>
      <c r="H989" s="184"/>
      <c r="I989" s="182"/>
    </row>
    <row r="990" spans="1:9" x14ac:dyDescent="0.2">
      <c r="A990" s="182"/>
      <c r="B990" s="182"/>
      <c r="C990" s="182"/>
      <c r="D990" s="182"/>
      <c r="E990" s="202"/>
      <c r="F990" s="183"/>
      <c r="G990" s="335"/>
      <c r="H990" s="184"/>
      <c r="I990" s="182"/>
    </row>
    <row r="991" spans="1:9" x14ac:dyDescent="0.2">
      <c r="A991" s="182"/>
      <c r="B991" s="182"/>
      <c r="C991" s="182"/>
      <c r="D991" s="182"/>
      <c r="E991" s="202"/>
      <c r="F991" s="183"/>
      <c r="G991" s="335"/>
      <c r="H991" s="184"/>
      <c r="I991" s="182"/>
    </row>
    <row r="992" spans="1:9" x14ac:dyDescent="0.2">
      <c r="A992" s="182"/>
      <c r="B992" s="182"/>
      <c r="C992" s="182"/>
      <c r="D992" s="182"/>
      <c r="E992" s="202"/>
      <c r="F992" s="183"/>
      <c r="G992" s="335"/>
      <c r="H992" s="184"/>
      <c r="I992" s="182"/>
    </row>
    <row r="993" spans="1:9" x14ac:dyDescent="0.2">
      <c r="A993" s="182"/>
      <c r="B993" s="182"/>
      <c r="C993" s="182"/>
      <c r="D993" s="182"/>
      <c r="E993" s="202"/>
      <c r="F993" s="183"/>
      <c r="G993" s="335"/>
      <c r="H993" s="184"/>
      <c r="I993" s="182"/>
    </row>
    <row r="994" spans="1:9" x14ac:dyDescent="0.2">
      <c r="A994" s="182"/>
      <c r="B994" s="182"/>
      <c r="C994" s="182"/>
      <c r="D994" s="182"/>
      <c r="E994" s="202"/>
      <c r="F994" s="183"/>
      <c r="G994" s="335"/>
      <c r="H994" s="184"/>
      <c r="I994" s="182"/>
    </row>
    <row r="995" spans="1:9" x14ac:dyDescent="0.2">
      <c r="A995" s="182"/>
      <c r="B995" s="182"/>
      <c r="C995" s="182"/>
      <c r="D995" s="182"/>
      <c r="E995" s="202"/>
      <c r="F995" s="183"/>
      <c r="G995" s="335"/>
      <c r="H995" s="184"/>
      <c r="I995" s="182"/>
    </row>
    <row r="996" spans="1:9" x14ac:dyDescent="0.2">
      <c r="A996" s="182"/>
      <c r="B996" s="182"/>
      <c r="C996" s="182"/>
      <c r="D996" s="182"/>
      <c r="E996" s="202"/>
      <c r="F996" s="183"/>
      <c r="G996" s="335"/>
      <c r="H996" s="184"/>
      <c r="I996" s="182"/>
    </row>
    <row r="997" spans="1:9" x14ac:dyDescent="0.2">
      <c r="A997" s="182"/>
      <c r="B997" s="182"/>
      <c r="C997" s="182"/>
      <c r="D997" s="182"/>
      <c r="E997" s="202"/>
      <c r="F997" s="183"/>
      <c r="G997" s="335"/>
      <c r="H997" s="184"/>
      <c r="I997" s="182"/>
    </row>
    <row r="998" spans="1:9" x14ac:dyDescent="0.2">
      <c r="A998" s="182"/>
      <c r="B998" s="182"/>
      <c r="C998" s="182"/>
      <c r="D998" s="182"/>
      <c r="E998" s="202"/>
      <c r="F998" s="183"/>
      <c r="G998" s="335"/>
      <c r="H998" s="184"/>
      <c r="I998" s="182"/>
    </row>
    <row r="999" spans="1:9" x14ac:dyDescent="0.2">
      <c r="A999" s="182"/>
      <c r="B999" s="182"/>
      <c r="C999" s="182"/>
      <c r="D999" s="182"/>
      <c r="E999" s="202"/>
      <c r="F999" s="183"/>
      <c r="G999" s="335"/>
      <c r="H999" s="184"/>
      <c r="I999" s="182"/>
    </row>
    <row r="1000" spans="1:9" x14ac:dyDescent="0.2">
      <c r="A1000" s="182"/>
      <c r="B1000" s="182"/>
      <c r="C1000" s="182"/>
      <c r="D1000" s="182"/>
      <c r="E1000" s="202"/>
      <c r="F1000" s="183"/>
      <c r="G1000" s="335"/>
      <c r="H1000" s="184"/>
      <c r="I1000" s="182"/>
    </row>
    <row r="1001" spans="1:9" x14ac:dyDescent="0.2">
      <c r="A1001" s="182"/>
      <c r="B1001" s="182"/>
      <c r="C1001" s="182"/>
      <c r="D1001" s="182"/>
      <c r="E1001" s="202"/>
      <c r="F1001" s="183"/>
      <c r="G1001" s="335"/>
      <c r="H1001" s="184"/>
      <c r="I1001" s="182"/>
    </row>
    <row r="1002" spans="1:9" x14ac:dyDescent="0.2">
      <c r="A1002" s="182"/>
      <c r="B1002" s="182"/>
      <c r="C1002" s="182"/>
      <c r="D1002" s="182"/>
      <c r="E1002" s="202"/>
      <c r="F1002" s="183"/>
      <c r="G1002" s="335"/>
      <c r="H1002" s="184"/>
      <c r="I1002" s="182"/>
    </row>
    <row r="1003" spans="1:9" x14ac:dyDescent="0.2">
      <c r="A1003" s="182"/>
      <c r="B1003" s="182"/>
      <c r="C1003" s="182"/>
      <c r="D1003" s="182"/>
      <c r="E1003" s="202"/>
      <c r="F1003" s="183"/>
      <c r="G1003" s="335"/>
      <c r="H1003" s="184"/>
      <c r="I1003" s="182"/>
    </row>
    <row r="1004" spans="1:9" x14ac:dyDescent="0.2">
      <c r="A1004" s="182"/>
      <c r="B1004" s="182"/>
      <c r="C1004" s="182"/>
      <c r="D1004" s="182"/>
      <c r="E1004" s="202"/>
      <c r="F1004" s="183"/>
      <c r="G1004" s="335"/>
      <c r="H1004" s="184"/>
      <c r="I1004" s="182"/>
    </row>
    <row r="1005" spans="1:9" x14ac:dyDescent="0.2">
      <c r="A1005" s="182"/>
      <c r="B1005" s="182"/>
      <c r="C1005" s="182"/>
      <c r="D1005" s="182"/>
      <c r="E1005" s="202"/>
      <c r="F1005" s="183"/>
      <c r="G1005" s="335"/>
      <c r="H1005" s="184"/>
      <c r="I1005" s="182"/>
    </row>
    <row r="1006" spans="1:9" x14ac:dyDescent="0.2">
      <c r="A1006" s="182"/>
      <c r="B1006" s="182"/>
      <c r="C1006" s="182"/>
      <c r="D1006" s="182"/>
      <c r="E1006" s="202"/>
      <c r="F1006" s="183"/>
      <c r="G1006" s="335"/>
      <c r="H1006" s="184"/>
      <c r="I1006" s="182"/>
    </row>
    <row r="1007" spans="1:9" x14ac:dyDescent="0.2">
      <c r="A1007" s="182"/>
      <c r="B1007" s="182"/>
      <c r="C1007" s="182"/>
      <c r="D1007" s="182"/>
      <c r="E1007" s="202"/>
      <c r="F1007" s="183"/>
      <c r="G1007" s="335"/>
      <c r="H1007" s="184"/>
      <c r="I1007" s="182"/>
    </row>
    <row r="1008" spans="1:9" x14ac:dyDescent="0.2">
      <c r="A1008" s="182"/>
      <c r="B1008" s="182"/>
      <c r="C1008" s="182"/>
      <c r="D1008" s="182"/>
      <c r="E1008" s="202"/>
      <c r="F1008" s="183"/>
      <c r="G1008" s="335"/>
      <c r="H1008" s="184"/>
      <c r="I1008" s="182"/>
    </row>
    <row r="1009" spans="1:9" x14ac:dyDescent="0.2">
      <c r="A1009" s="182"/>
      <c r="B1009" s="182"/>
      <c r="C1009" s="182"/>
      <c r="D1009" s="182"/>
      <c r="E1009" s="202"/>
      <c r="F1009" s="183"/>
      <c r="G1009" s="335"/>
      <c r="H1009" s="184"/>
      <c r="I1009" s="182"/>
    </row>
    <row r="1010" spans="1:9" x14ac:dyDescent="0.2">
      <c r="A1010" s="182"/>
      <c r="B1010" s="182"/>
      <c r="C1010" s="182"/>
      <c r="D1010" s="182"/>
      <c r="E1010" s="202"/>
      <c r="F1010" s="183"/>
      <c r="G1010" s="335"/>
      <c r="H1010" s="184"/>
      <c r="I1010" s="182"/>
    </row>
    <row r="1011" spans="1:9" x14ac:dyDescent="0.2">
      <c r="A1011" s="182"/>
      <c r="B1011" s="182"/>
      <c r="C1011" s="182"/>
      <c r="D1011" s="182"/>
      <c r="E1011" s="202"/>
      <c r="F1011" s="183"/>
      <c r="G1011" s="335"/>
      <c r="H1011" s="184"/>
      <c r="I1011" s="182"/>
    </row>
    <row r="1012" spans="1:9" x14ac:dyDescent="0.2">
      <c r="A1012" s="182"/>
      <c r="B1012" s="182"/>
      <c r="C1012" s="182"/>
      <c r="D1012" s="182"/>
      <c r="E1012" s="202"/>
      <c r="F1012" s="183"/>
      <c r="G1012" s="335"/>
      <c r="H1012" s="184"/>
      <c r="I1012" s="182"/>
    </row>
    <row r="1013" spans="1:9" x14ac:dyDescent="0.2">
      <c r="A1013" s="182"/>
      <c r="B1013" s="182"/>
      <c r="C1013" s="182"/>
      <c r="D1013" s="182"/>
      <c r="E1013" s="202"/>
      <c r="F1013" s="183"/>
      <c r="G1013" s="335"/>
      <c r="H1013" s="184"/>
      <c r="I1013" s="182"/>
    </row>
    <row r="1014" spans="1:9" x14ac:dyDescent="0.2">
      <c r="A1014" s="182"/>
      <c r="B1014" s="182"/>
      <c r="C1014" s="182"/>
      <c r="D1014" s="182"/>
      <c r="E1014" s="202"/>
      <c r="F1014" s="183"/>
      <c r="G1014" s="335"/>
      <c r="H1014" s="184"/>
      <c r="I1014" s="182"/>
    </row>
    <row r="1015" spans="1:9" x14ac:dyDescent="0.2">
      <c r="A1015" s="182"/>
      <c r="B1015" s="182"/>
      <c r="C1015" s="182"/>
      <c r="D1015" s="182"/>
      <c r="E1015" s="202"/>
      <c r="F1015" s="183"/>
      <c r="G1015" s="335"/>
      <c r="H1015" s="184"/>
      <c r="I1015" s="182"/>
    </row>
    <row r="1016" spans="1:9" x14ac:dyDescent="0.2">
      <c r="A1016" s="182"/>
      <c r="B1016" s="182"/>
      <c r="C1016" s="182"/>
      <c r="D1016" s="182"/>
      <c r="E1016" s="202"/>
      <c r="F1016" s="183"/>
      <c r="G1016" s="335"/>
      <c r="H1016" s="184"/>
      <c r="I1016" s="182"/>
    </row>
    <row r="1017" spans="1:9" x14ac:dyDescent="0.2">
      <c r="A1017" s="182"/>
      <c r="B1017" s="182"/>
      <c r="C1017" s="182"/>
      <c r="D1017" s="182"/>
      <c r="E1017" s="202"/>
      <c r="F1017" s="183"/>
      <c r="G1017" s="335"/>
      <c r="H1017" s="184"/>
      <c r="I1017" s="182"/>
    </row>
    <row r="1018" spans="1:9" x14ac:dyDescent="0.2">
      <c r="A1018" s="182"/>
      <c r="B1018" s="182"/>
      <c r="C1018" s="182"/>
      <c r="D1018" s="182"/>
      <c r="E1018" s="202"/>
      <c r="F1018" s="183"/>
      <c r="G1018" s="335"/>
      <c r="H1018" s="184"/>
      <c r="I1018" s="182"/>
    </row>
    <row r="1019" spans="1:9" x14ac:dyDescent="0.2">
      <c r="A1019" s="182"/>
      <c r="B1019" s="182"/>
      <c r="C1019" s="182"/>
      <c r="D1019" s="182"/>
      <c r="E1019" s="202"/>
      <c r="F1019" s="183"/>
      <c r="G1019" s="335"/>
      <c r="H1019" s="184"/>
      <c r="I1019" s="182"/>
    </row>
    <row r="1020" spans="1:9" x14ac:dyDescent="0.2">
      <c r="A1020" s="182"/>
      <c r="B1020" s="182"/>
      <c r="C1020" s="182"/>
      <c r="D1020" s="182"/>
      <c r="E1020" s="202"/>
      <c r="F1020" s="183"/>
      <c r="G1020" s="335"/>
      <c r="H1020" s="184"/>
      <c r="I1020" s="182"/>
    </row>
    <row r="1021" spans="1:9" x14ac:dyDescent="0.2">
      <c r="A1021" s="182"/>
      <c r="B1021" s="182"/>
      <c r="C1021" s="182"/>
      <c r="D1021" s="182"/>
      <c r="E1021" s="202"/>
      <c r="F1021" s="183"/>
      <c r="G1021" s="335"/>
      <c r="H1021" s="184"/>
      <c r="I1021" s="182"/>
    </row>
    <row r="1022" spans="1:9" x14ac:dyDescent="0.2">
      <c r="A1022" s="182"/>
      <c r="B1022" s="182"/>
      <c r="C1022" s="182"/>
      <c r="D1022" s="182"/>
      <c r="E1022" s="202"/>
      <c r="F1022" s="183"/>
      <c r="G1022" s="335"/>
      <c r="H1022" s="184"/>
      <c r="I1022" s="182"/>
    </row>
    <row r="1023" spans="1:9" x14ac:dyDescent="0.2">
      <c r="A1023" s="182"/>
      <c r="B1023" s="182"/>
      <c r="C1023" s="182"/>
      <c r="D1023" s="182"/>
      <c r="E1023" s="202"/>
      <c r="F1023" s="183"/>
      <c r="G1023" s="335"/>
      <c r="H1023" s="184"/>
      <c r="I1023" s="182"/>
    </row>
    <row r="1024" spans="1:9" x14ac:dyDescent="0.2">
      <c r="A1024" s="182"/>
      <c r="B1024" s="182"/>
      <c r="C1024" s="182"/>
      <c r="D1024" s="182"/>
      <c r="E1024" s="202"/>
      <c r="F1024" s="183"/>
      <c r="G1024" s="335"/>
      <c r="H1024" s="184"/>
      <c r="I1024" s="182"/>
    </row>
    <row r="1025" spans="1:9" x14ac:dyDescent="0.2">
      <c r="A1025" s="182"/>
      <c r="B1025" s="182"/>
      <c r="C1025" s="182"/>
      <c r="D1025" s="182"/>
      <c r="E1025" s="202"/>
      <c r="F1025" s="183"/>
      <c r="G1025" s="335"/>
      <c r="H1025" s="184"/>
      <c r="I1025" s="182"/>
    </row>
    <row r="1026" spans="1:9" x14ac:dyDescent="0.2">
      <c r="A1026" s="182"/>
      <c r="B1026" s="182"/>
      <c r="C1026" s="182"/>
      <c r="D1026" s="182"/>
      <c r="E1026" s="202"/>
      <c r="F1026" s="183"/>
      <c r="G1026" s="335"/>
      <c r="H1026" s="184"/>
      <c r="I1026" s="182"/>
    </row>
    <row r="1027" spans="1:9" x14ac:dyDescent="0.2">
      <c r="A1027" s="182"/>
      <c r="B1027" s="182"/>
      <c r="C1027" s="182"/>
      <c r="D1027" s="182"/>
      <c r="E1027" s="202"/>
      <c r="F1027" s="183"/>
      <c r="G1027" s="335"/>
      <c r="H1027" s="184"/>
      <c r="I1027" s="182"/>
    </row>
    <row r="1028" spans="1:9" x14ac:dyDescent="0.2">
      <c r="A1028" s="182"/>
      <c r="B1028" s="182"/>
      <c r="C1028" s="182"/>
      <c r="D1028" s="182"/>
      <c r="E1028" s="202"/>
      <c r="F1028" s="183"/>
      <c r="G1028" s="335"/>
      <c r="H1028" s="184"/>
      <c r="I1028" s="182"/>
    </row>
    <row r="1029" spans="1:9" x14ac:dyDescent="0.2">
      <c r="A1029" s="182"/>
      <c r="B1029" s="182"/>
      <c r="C1029" s="182"/>
      <c r="D1029" s="182"/>
      <c r="E1029" s="202"/>
      <c r="F1029" s="183"/>
      <c r="G1029" s="335"/>
      <c r="H1029" s="184"/>
      <c r="I1029" s="182"/>
    </row>
    <row r="1030" spans="1:9" x14ac:dyDescent="0.2">
      <c r="A1030" s="182"/>
      <c r="B1030" s="182"/>
      <c r="C1030" s="182"/>
      <c r="D1030" s="182"/>
      <c r="E1030" s="202"/>
      <c r="F1030" s="183"/>
      <c r="G1030" s="335"/>
      <c r="H1030" s="184"/>
      <c r="I1030" s="182"/>
    </row>
    <row r="1031" spans="1:9" x14ac:dyDescent="0.2">
      <c r="A1031" s="182"/>
      <c r="B1031" s="182"/>
      <c r="C1031" s="182"/>
      <c r="D1031" s="182"/>
      <c r="E1031" s="202"/>
      <c r="F1031" s="183"/>
      <c r="G1031" s="335"/>
      <c r="H1031" s="184"/>
      <c r="I1031" s="182"/>
    </row>
    <row r="1032" spans="1:9" x14ac:dyDescent="0.2">
      <c r="A1032" s="182"/>
      <c r="B1032" s="182"/>
      <c r="C1032" s="182"/>
      <c r="D1032" s="182"/>
      <c r="E1032" s="202"/>
      <c r="F1032" s="183"/>
      <c r="G1032" s="335"/>
      <c r="H1032" s="184"/>
      <c r="I1032" s="182"/>
    </row>
    <row r="1033" spans="1:9" x14ac:dyDescent="0.2">
      <c r="A1033" s="182"/>
      <c r="B1033" s="182"/>
      <c r="C1033" s="182"/>
      <c r="D1033" s="182"/>
      <c r="E1033" s="202"/>
      <c r="F1033" s="183"/>
      <c r="G1033" s="335"/>
      <c r="H1033" s="184"/>
      <c r="I1033" s="182"/>
    </row>
    <row r="1034" spans="1:9" x14ac:dyDescent="0.2">
      <c r="A1034" s="182"/>
      <c r="B1034" s="182"/>
      <c r="C1034" s="182"/>
      <c r="D1034" s="182"/>
      <c r="E1034" s="202"/>
      <c r="F1034" s="183"/>
      <c r="G1034" s="335"/>
      <c r="H1034" s="184"/>
      <c r="I1034" s="182"/>
    </row>
    <row r="1035" spans="1:9" x14ac:dyDescent="0.2">
      <c r="A1035" s="182"/>
      <c r="B1035" s="182"/>
      <c r="C1035" s="182"/>
      <c r="D1035" s="182"/>
      <c r="E1035" s="202"/>
      <c r="F1035" s="183"/>
      <c r="G1035" s="335"/>
      <c r="H1035" s="184"/>
      <c r="I1035" s="182"/>
    </row>
    <row r="1036" spans="1:9" x14ac:dyDescent="0.2">
      <c r="A1036" s="182"/>
      <c r="B1036" s="182"/>
      <c r="C1036" s="182"/>
      <c r="D1036" s="182"/>
      <c r="E1036" s="202"/>
      <c r="F1036" s="183"/>
      <c r="G1036" s="335"/>
      <c r="H1036" s="184"/>
      <c r="I1036" s="182"/>
    </row>
    <row r="1037" spans="1:9" x14ac:dyDescent="0.2">
      <c r="A1037" s="182"/>
      <c r="B1037" s="182"/>
      <c r="C1037" s="182"/>
      <c r="D1037" s="182"/>
      <c r="E1037" s="202"/>
      <c r="F1037" s="183"/>
      <c r="G1037" s="335"/>
      <c r="H1037" s="184"/>
      <c r="I1037" s="182"/>
    </row>
    <row r="1038" spans="1:9" x14ac:dyDescent="0.2">
      <c r="A1038" s="182"/>
      <c r="B1038" s="182"/>
      <c r="C1038" s="182"/>
      <c r="D1038" s="182"/>
      <c r="E1038" s="202"/>
      <c r="F1038" s="183"/>
      <c r="G1038" s="335"/>
      <c r="H1038" s="184"/>
      <c r="I1038" s="182"/>
    </row>
    <row r="1039" spans="1:9" x14ac:dyDescent="0.2">
      <c r="A1039" s="182"/>
      <c r="B1039" s="182"/>
      <c r="C1039" s="182"/>
      <c r="D1039" s="182"/>
      <c r="E1039" s="202"/>
      <c r="F1039" s="183"/>
      <c r="G1039" s="335"/>
      <c r="H1039" s="184"/>
      <c r="I1039" s="182"/>
    </row>
    <row r="1040" spans="1:9" x14ac:dyDescent="0.2">
      <c r="A1040" s="182"/>
      <c r="B1040" s="182"/>
      <c r="C1040" s="182"/>
      <c r="D1040" s="182"/>
      <c r="E1040" s="202"/>
      <c r="F1040" s="183"/>
      <c r="G1040" s="335"/>
      <c r="H1040" s="184"/>
      <c r="I1040" s="182"/>
    </row>
    <row r="1041" spans="1:9" x14ac:dyDescent="0.2">
      <c r="A1041" s="182"/>
      <c r="B1041" s="182"/>
      <c r="C1041" s="182"/>
      <c r="D1041" s="182"/>
      <c r="E1041" s="202"/>
      <c r="F1041" s="183"/>
      <c r="G1041" s="335"/>
      <c r="H1041" s="184"/>
      <c r="I1041" s="182"/>
    </row>
    <row r="1042" spans="1:9" x14ac:dyDescent="0.2">
      <c r="A1042" s="182"/>
      <c r="B1042" s="182"/>
      <c r="C1042" s="182"/>
      <c r="D1042" s="182"/>
      <c r="E1042" s="202"/>
      <c r="F1042" s="183"/>
      <c r="G1042" s="335"/>
      <c r="H1042" s="184"/>
      <c r="I1042" s="182"/>
    </row>
    <row r="1043" spans="1:9" x14ac:dyDescent="0.2">
      <c r="A1043" s="182"/>
      <c r="B1043" s="182"/>
      <c r="C1043" s="182"/>
      <c r="D1043" s="182"/>
      <c r="E1043" s="202"/>
      <c r="F1043" s="183"/>
      <c r="G1043" s="335"/>
      <c r="H1043" s="184"/>
      <c r="I1043" s="182"/>
    </row>
    <row r="1044" spans="1:9" x14ac:dyDescent="0.2">
      <c r="A1044" s="182"/>
      <c r="B1044" s="182"/>
      <c r="C1044" s="182"/>
      <c r="D1044" s="182"/>
      <c r="E1044" s="202"/>
      <c r="F1044" s="183"/>
      <c r="G1044" s="335"/>
      <c r="H1044" s="184"/>
      <c r="I1044" s="182"/>
    </row>
    <row r="1045" spans="1:9" x14ac:dyDescent="0.2">
      <c r="A1045" s="182"/>
      <c r="B1045" s="182"/>
      <c r="C1045" s="182"/>
      <c r="D1045" s="182"/>
      <c r="E1045" s="202"/>
      <c r="F1045" s="183"/>
      <c r="G1045" s="335"/>
      <c r="H1045" s="184"/>
      <c r="I1045" s="182"/>
    </row>
    <row r="1046" spans="1:9" x14ac:dyDescent="0.2">
      <c r="A1046" s="182"/>
      <c r="B1046" s="182"/>
      <c r="C1046" s="182"/>
      <c r="D1046" s="182"/>
      <c r="E1046" s="202"/>
      <c r="F1046" s="183"/>
      <c r="G1046" s="335"/>
      <c r="H1046" s="184"/>
      <c r="I1046" s="182"/>
    </row>
    <row r="1047" spans="1:9" x14ac:dyDescent="0.2">
      <c r="A1047" s="182"/>
      <c r="B1047" s="182"/>
      <c r="C1047" s="182"/>
      <c r="D1047" s="182"/>
      <c r="E1047" s="202"/>
      <c r="F1047" s="183"/>
      <c r="G1047" s="335"/>
      <c r="H1047" s="184"/>
      <c r="I1047" s="182"/>
    </row>
    <row r="1048" spans="1:9" x14ac:dyDescent="0.2">
      <c r="A1048" s="182"/>
      <c r="B1048" s="182"/>
      <c r="C1048" s="182"/>
      <c r="D1048" s="182"/>
      <c r="E1048" s="202"/>
      <c r="F1048" s="183"/>
      <c r="G1048" s="335"/>
      <c r="H1048" s="184"/>
      <c r="I1048" s="182"/>
    </row>
    <row r="1049" spans="1:9" x14ac:dyDescent="0.2">
      <c r="A1049" s="182"/>
      <c r="B1049" s="182"/>
      <c r="C1049" s="182"/>
      <c r="D1049" s="182"/>
      <c r="E1049" s="202"/>
      <c r="F1049" s="183"/>
      <c r="G1049" s="335"/>
      <c r="H1049" s="184"/>
      <c r="I1049" s="182"/>
    </row>
    <row r="1050" spans="1:9" x14ac:dyDescent="0.2">
      <c r="A1050" s="182"/>
      <c r="B1050" s="182"/>
      <c r="C1050" s="182"/>
      <c r="D1050" s="182"/>
      <c r="E1050" s="202"/>
      <c r="F1050" s="183"/>
      <c r="G1050" s="335"/>
      <c r="H1050" s="184"/>
      <c r="I1050" s="182"/>
    </row>
    <row r="1051" spans="1:9" x14ac:dyDescent="0.2">
      <c r="A1051" s="182"/>
      <c r="B1051" s="182"/>
      <c r="C1051" s="182"/>
      <c r="D1051" s="182"/>
      <c r="E1051" s="202"/>
      <c r="F1051" s="183"/>
      <c r="G1051" s="335"/>
      <c r="H1051" s="184"/>
      <c r="I1051" s="182"/>
    </row>
    <row r="1052" spans="1:9" x14ac:dyDescent="0.2">
      <c r="A1052" s="182"/>
      <c r="B1052" s="182"/>
      <c r="C1052" s="182"/>
      <c r="D1052" s="182"/>
      <c r="E1052" s="202"/>
      <c r="F1052" s="183"/>
      <c r="G1052" s="335"/>
      <c r="H1052" s="184"/>
      <c r="I1052" s="182"/>
    </row>
    <row r="1053" spans="1:9" x14ac:dyDescent="0.2">
      <c r="A1053" s="182"/>
      <c r="B1053" s="182"/>
      <c r="C1053" s="182"/>
      <c r="D1053" s="182"/>
      <c r="E1053" s="202"/>
      <c r="F1053" s="183"/>
      <c r="G1053" s="335"/>
      <c r="H1053" s="184"/>
      <c r="I1053" s="182"/>
    </row>
    <row r="1054" spans="1:9" x14ac:dyDescent="0.2">
      <c r="A1054" s="182"/>
      <c r="B1054" s="182"/>
      <c r="C1054" s="182"/>
      <c r="D1054" s="182"/>
      <c r="E1054" s="202"/>
      <c r="F1054" s="183"/>
      <c r="G1054" s="335"/>
      <c r="H1054" s="184"/>
      <c r="I1054" s="182"/>
    </row>
    <row r="1055" spans="1:9" x14ac:dyDescent="0.2">
      <c r="A1055" s="182"/>
      <c r="B1055" s="182"/>
      <c r="C1055" s="182"/>
      <c r="D1055" s="182"/>
      <c r="E1055" s="202"/>
      <c r="F1055" s="183"/>
      <c r="G1055" s="335"/>
      <c r="H1055" s="184"/>
      <c r="I1055" s="182"/>
    </row>
    <row r="1056" spans="1:9" x14ac:dyDescent="0.2">
      <c r="A1056" s="182"/>
      <c r="B1056" s="182"/>
      <c r="C1056" s="182"/>
      <c r="D1056" s="182"/>
      <c r="E1056" s="202"/>
      <c r="F1056" s="183"/>
      <c r="G1056" s="335"/>
      <c r="H1056" s="184"/>
      <c r="I1056" s="182"/>
    </row>
    <row r="1057" spans="1:9" x14ac:dyDescent="0.2">
      <c r="A1057" s="182"/>
      <c r="B1057" s="182"/>
      <c r="C1057" s="182"/>
      <c r="D1057" s="182"/>
      <c r="E1057" s="202"/>
      <c r="F1057" s="183"/>
      <c r="G1057" s="335"/>
      <c r="H1057" s="184"/>
      <c r="I1057" s="182"/>
    </row>
    <row r="1058" spans="1:9" x14ac:dyDescent="0.2">
      <c r="A1058" s="182"/>
      <c r="B1058" s="182"/>
      <c r="C1058" s="182"/>
      <c r="D1058" s="182"/>
      <c r="E1058" s="202"/>
      <c r="F1058" s="183"/>
      <c r="G1058" s="335"/>
      <c r="H1058" s="184"/>
      <c r="I1058" s="182"/>
    </row>
    <row r="1059" spans="1:9" x14ac:dyDescent="0.2">
      <c r="A1059" s="182"/>
      <c r="B1059" s="182"/>
      <c r="C1059" s="182"/>
      <c r="D1059" s="182"/>
      <c r="E1059" s="202"/>
      <c r="F1059" s="183"/>
      <c r="G1059" s="335"/>
      <c r="H1059" s="184"/>
      <c r="I1059" s="182"/>
    </row>
    <row r="1060" spans="1:9" x14ac:dyDescent="0.2">
      <c r="A1060" s="182"/>
      <c r="B1060" s="182"/>
      <c r="C1060" s="182"/>
      <c r="D1060" s="182"/>
      <c r="E1060" s="202"/>
      <c r="F1060" s="183"/>
      <c r="G1060" s="335"/>
      <c r="H1060" s="184"/>
      <c r="I1060" s="182"/>
    </row>
    <row r="1061" spans="1:9" x14ac:dyDescent="0.2">
      <c r="A1061" s="182"/>
      <c r="B1061" s="182"/>
      <c r="C1061" s="182"/>
      <c r="D1061" s="182"/>
      <c r="E1061" s="202"/>
      <c r="F1061" s="183"/>
      <c r="G1061" s="335"/>
      <c r="H1061" s="184"/>
      <c r="I1061" s="182"/>
    </row>
    <row r="1062" spans="1:9" x14ac:dyDescent="0.2">
      <c r="A1062" s="182"/>
      <c r="B1062" s="182"/>
      <c r="C1062" s="182"/>
      <c r="D1062" s="182"/>
      <c r="E1062" s="202"/>
      <c r="F1062" s="183"/>
      <c r="G1062" s="335"/>
      <c r="H1062" s="184"/>
      <c r="I1062" s="182"/>
    </row>
    <row r="1063" spans="1:9" x14ac:dyDescent="0.2">
      <c r="A1063" s="182"/>
      <c r="B1063" s="182"/>
      <c r="C1063" s="182"/>
      <c r="D1063" s="182"/>
      <c r="E1063" s="202"/>
      <c r="F1063" s="183"/>
      <c r="G1063" s="335"/>
      <c r="H1063" s="184"/>
      <c r="I1063" s="182"/>
    </row>
    <row r="1064" spans="1:9" x14ac:dyDescent="0.2">
      <c r="A1064" s="182"/>
      <c r="B1064" s="182"/>
      <c r="C1064" s="182"/>
      <c r="D1064" s="182"/>
      <c r="E1064" s="202"/>
      <c r="F1064" s="183"/>
      <c r="G1064" s="335"/>
      <c r="H1064" s="184"/>
      <c r="I1064" s="182"/>
    </row>
    <row r="1065" spans="1:9" x14ac:dyDescent="0.2">
      <c r="A1065" s="182"/>
      <c r="B1065" s="182"/>
      <c r="C1065" s="182"/>
      <c r="D1065" s="182"/>
      <c r="E1065" s="202"/>
      <c r="F1065" s="183"/>
      <c r="G1065" s="335"/>
      <c r="H1065" s="184"/>
      <c r="I1065" s="182"/>
    </row>
    <row r="1066" spans="1:9" x14ac:dyDescent="0.2">
      <c r="A1066" s="182"/>
      <c r="B1066" s="182"/>
      <c r="C1066" s="182"/>
      <c r="D1066" s="182"/>
      <c r="E1066" s="202"/>
      <c r="F1066" s="183"/>
      <c r="G1066" s="335"/>
      <c r="H1066" s="184"/>
      <c r="I1066" s="182"/>
    </row>
    <row r="1067" spans="1:9" x14ac:dyDescent="0.2">
      <c r="A1067" s="182"/>
      <c r="B1067" s="182"/>
      <c r="C1067" s="182"/>
      <c r="D1067" s="182"/>
      <c r="E1067" s="202"/>
      <c r="F1067" s="183"/>
      <c r="G1067" s="335"/>
      <c r="H1067" s="184"/>
      <c r="I1067" s="182"/>
    </row>
    <row r="1068" spans="1:9" x14ac:dyDescent="0.2">
      <c r="A1068" s="182"/>
      <c r="B1068" s="182"/>
      <c r="C1068" s="182"/>
      <c r="D1068" s="182"/>
      <c r="E1068" s="202"/>
      <c r="F1068" s="183"/>
      <c r="G1068" s="335"/>
      <c r="H1068" s="184"/>
      <c r="I1068" s="182"/>
    </row>
    <row r="1069" spans="1:9" x14ac:dyDescent="0.2">
      <c r="A1069" s="182"/>
      <c r="B1069" s="182"/>
      <c r="C1069" s="182"/>
      <c r="D1069" s="182"/>
      <c r="E1069" s="202"/>
      <c r="F1069" s="183"/>
      <c r="G1069" s="335"/>
      <c r="H1069" s="184"/>
      <c r="I1069" s="182"/>
    </row>
    <row r="1070" spans="1:9" x14ac:dyDescent="0.2">
      <c r="A1070" s="182"/>
      <c r="B1070" s="182"/>
      <c r="C1070" s="182"/>
      <c r="D1070" s="182"/>
      <c r="E1070" s="202"/>
      <c r="F1070" s="183"/>
      <c r="G1070" s="335"/>
      <c r="H1070" s="184"/>
      <c r="I1070" s="182"/>
    </row>
    <row r="1071" spans="1:9" x14ac:dyDescent="0.2">
      <c r="A1071" s="182"/>
      <c r="B1071" s="182"/>
      <c r="C1071" s="182"/>
      <c r="D1071" s="182"/>
      <c r="E1071" s="202"/>
      <c r="F1071" s="183"/>
      <c r="G1071" s="335"/>
      <c r="H1071" s="184"/>
      <c r="I1071" s="182"/>
    </row>
    <row r="1072" spans="1:9" x14ac:dyDescent="0.2">
      <c r="A1072" s="182"/>
      <c r="B1072" s="182"/>
      <c r="C1072" s="182"/>
      <c r="D1072" s="182"/>
      <c r="E1072" s="202"/>
      <c r="F1072" s="183"/>
      <c r="G1072" s="335"/>
      <c r="H1072" s="184"/>
      <c r="I1072" s="182"/>
    </row>
    <row r="1073" spans="1:9" x14ac:dyDescent="0.2">
      <c r="A1073" s="182"/>
      <c r="B1073" s="182"/>
      <c r="C1073" s="182"/>
      <c r="D1073" s="182"/>
      <c r="E1073" s="202"/>
      <c r="F1073" s="183"/>
      <c r="G1073" s="335"/>
      <c r="H1073" s="184"/>
      <c r="I1073" s="182"/>
    </row>
    <row r="1074" spans="1:9" x14ac:dyDescent="0.2">
      <c r="A1074" s="182"/>
      <c r="B1074" s="182"/>
      <c r="C1074" s="182"/>
      <c r="D1074" s="182"/>
      <c r="E1074" s="202"/>
      <c r="F1074" s="183"/>
      <c r="G1074" s="335"/>
      <c r="H1074" s="184"/>
      <c r="I1074" s="182"/>
    </row>
    <row r="1075" spans="1:9" x14ac:dyDescent="0.2">
      <c r="A1075" s="182"/>
      <c r="B1075" s="182"/>
      <c r="C1075" s="182"/>
      <c r="D1075" s="182"/>
      <c r="E1075" s="202"/>
      <c r="F1075" s="183"/>
      <c r="G1075" s="335"/>
      <c r="H1075" s="184"/>
      <c r="I1075" s="182"/>
    </row>
    <row r="1076" spans="1:9" x14ac:dyDescent="0.2">
      <c r="A1076" s="182"/>
      <c r="B1076" s="182"/>
      <c r="C1076" s="182"/>
      <c r="D1076" s="182"/>
      <c r="E1076" s="202"/>
      <c r="F1076" s="183"/>
      <c r="G1076" s="335"/>
      <c r="H1076" s="184"/>
      <c r="I1076" s="182"/>
    </row>
    <row r="1077" spans="1:9" x14ac:dyDescent="0.2">
      <c r="A1077" s="182"/>
      <c r="B1077" s="182"/>
      <c r="C1077" s="182"/>
      <c r="D1077" s="182"/>
      <c r="E1077" s="202"/>
      <c r="F1077" s="183"/>
      <c r="G1077" s="335"/>
      <c r="H1077" s="184"/>
      <c r="I1077" s="182"/>
    </row>
    <row r="1078" spans="1:9" x14ac:dyDescent="0.2">
      <c r="A1078" s="182"/>
      <c r="B1078" s="182"/>
      <c r="C1078" s="182"/>
      <c r="D1078" s="182"/>
      <c r="E1078" s="202"/>
      <c r="F1078" s="183"/>
      <c r="G1078" s="335"/>
      <c r="H1078" s="184"/>
      <c r="I1078" s="182"/>
    </row>
    <row r="1079" spans="1:9" x14ac:dyDescent="0.2">
      <c r="A1079" s="182"/>
      <c r="B1079" s="182"/>
      <c r="C1079" s="182"/>
      <c r="D1079" s="182"/>
      <c r="E1079" s="202"/>
      <c r="F1079" s="183"/>
      <c r="G1079" s="335"/>
      <c r="H1079" s="184"/>
      <c r="I1079" s="182"/>
    </row>
    <row r="1080" spans="1:9" x14ac:dyDescent="0.2">
      <c r="A1080" s="182"/>
      <c r="B1080" s="182"/>
      <c r="C1080" s="182"/>
      <c r="D1080" s="182"/>
      <c r="E1080" s="202"/>
      <c r="F1080" s="183"/>
      <c r="G1080" s="335"/>
      <c r="H1080" s="184"/>
      <c r="I1080" s="182"/>
    </row>
    <row r="1081" spans="1:9" x14ac:dyDescent="0.2">
      <c r="A1081" s="182"/>
      <c r="B1081" s="182"/>
      <c r="C1081" s="182"/>
      <c r="D1081" s="182"/>
      <c r="E1081" s="202"/>
      <c r="F1081" s="183"/>
      <c r="G1081" s="335"/>
      <c r="H1081" s="184"/>
      <c r="I1081" s="182"/>
    </row>
    <row r="1082" spans="1:9" x14ac:dyDescent="0.2">
      <c r="A1082" s="182"/>
      <c r="B1082" s="182"/>
      <c r="C1082" s="182"/>
      <c r="D1082" s="182"/>
      <c r="E1082" s="202"/>
      <c r="F1082" s="183"/>
      <c r="G1082" s="335"/>
      <c r="H1082" s="184"/>
      <c r="I1082" s="182"/>
    </row>
    <row r="1083" spans="1:9" x14ac:dyDescent="0.2">
      <c r="A1083" s="182"/>
      <c r="B1083" s="182"/>
      <c r="C1083" s="182"/>
      <c r="D1083" s="182"/>
      <c r="E1083" s="202"/>
      <c r="F1083" s="183"/>
      <c r="G1083" s="335"/>
      <c r="H1083" s="184"/>
      <c r="I1083" s="182"/>
    </row>
    <row r="1084" spans="1:9" x14ac:dyDescent="0.2">
      <c r="A1084" s="182"/>
      <c r="B1084" s="182"/>
      <c r="C1084" s="182"/>
      <c r="D1084" s="182"/>
      <c r="E1084" s="202"/>
      <c r="F1084" s="183"/>
      <c r="G1084" s="335"/>
      <c r="H1084" s="184"/>
      <c r="I1084" s="182"/>
    </row>
    <row r="1085" spans="1:9" x14ac:dyDescent="0.2">
      <c r="A1085" s="182"/>
      <c r="B1085" s="182"/>
      <c r="C1085" s="182"/>
      <c r="D1085" s="182"/>
      <c r="E1085" s="202"/>
      <c r="F1085" s="183"/>
      <c r="G1085" s="335"/>
      <c r="H1085" s="184"/>
      <c r="I1085" s="182"/>
    </row>
    <row r="1086" spans="1:9" x14ac:dyDescent="0.2">
      <c r="A1086" s="182"/>
      <c r="B1086" s="182"/>
      <c r="C1086" s="182"/>
      <c r="D1086" s="182"/>
      <c r="E1086" s="202"/>
      <c r="F1086" s="183"/>
      <c r="G1086" s="335"/>
      <c r="H1086" s="184"/>
      <c r="I1086" s="182"/>
    </row>
    <row r="1087" spans="1:9" x14ac:dyDescent="0.2">
      <c r="A1087" s="182"/>
      <c r="B1087" s="182"/>
      <c r="C1087" s="182"/>
      <c r="D1087" s="182"/>
      <c r="E1087" s="202"/>
      <c r="F1087" s="183"/>
      <c r="G1087" s="335"/>
      <c r="H1087" s="184"/>
      <c r="I1087" s="182"/>
    </row>
    <row r="1088" spans="1:9" x14ac:dyDescent="0.2">
      <c r="A1088" s="182"/>
      <c r="B1088" s="182"/>
      <c r="C1088" s="182"/>
      <c r="D1088" s="182"/>
      <c r="E1088" s="202"/>
      <c r="F1088" s="183"/>
      <c r="G1088" s="335"/>
      <c r="H1088" s="184"/>
      <c r="I1088" s="182"/>
    </row>
    <row r="1089" spans="1:9" x14ac:dyDescent="0.2">
      <c r="A1089" s="182"/>
      <c r="B1089" s="182"/>
      <c r="C1089" s="182"/>
      <c r="D1089" s="182"/>
      <c r="E1089" s="202"/>
      <c r="F1089" s="183"/>
      <c r="G1089" s="335"/>
      <c r="H1089" s="184"/>
      <c r="I1089" s="182"/>
    </row>
    <row r="1090" spans="1:9" x14ac:dyDescent="0.2">
      <c r="A1090" s="182"/>
      <c r="B1090" s="182"/>
      <c r="C1090" s="182"/>
      <c r="D1090" s="182"/>
      <c r="E1090" s="202"/>
      <c r="F1090" s="183"/>
      <c r="G1090" s="335"/>
      <c r="H1090" s="184"/>
      <c r="I1090" s="182"/>
    </row>
    <row r="1091" spans="1:9" x14ac:dyDescent="0.2">
      <c r="A1091" s="182"/>
      <c r="B1091" s="182"/>
      <c r="C1091" s="182"/>
      <c r="D1091" s="182"/>
      <c r="E1091" s="202"/>
      <c r="F1091" s="183"/>
      <c r="G1091" s="335"/>
      <c r="H1091" s="184"/>
      <c r="I1091" s="182"/>
    </row>
    <row r="1092" spans="1:9" x14ac:dyDescent="0.2">
      <c r="A1092" s="182"/>
      <c r="B1092" s="182"/>
      <c r="C1092" s="182"/>
      <c r="D1092" s="182"/>
      <c r="E1092" s="202"/>
      <c r="F1092" s="183"/>
      <c r="G1092" s="335"/>
      <c r="H1092" s="184"/>
      <c r="I1092" s="182"/>
    </row>
    <row r="1093" spans="1:9" x14ac:dyDescent="0.2">
      <c r="A1093" s="182"/>
      <c r="B1093" s="182"/>
      <c r="C1093" s="182"/>
      <c r="D1093" s="182"/>
      <c r="E1093" s="202"/>
      <c r="F1093" s="183"/>
      <c r="G1093" s="335"/>
      <c r="H1093" s="184"/>
      <c r="I1093" s="182"/>
    </row>
    <row r="1094" spans="1:9" x14ac:dyDescent="0.2">
      <c r="A1094" s="182"/>
      <c r="B1094" s="182"/>
      <c r="C1094" s="182"/>
      <c r="D1094" s="182"/>
      <c r="E1094" s="202"/>
      <c r="F1094" s="183"/>
      <c r="G1094" s="335"/>
      <c r="H1094" s="184"/>
      <c r="I1094" s="182"/>
    </row>
    <row r="1095" spans="1:9" x14ac:dyDescent="0.2">
      <c r="A1095" s="182"/>
      <c r="B1095" s="182"/>
      <c r="C1095" s="182"/>
      <c r="D1095" s="182"/>
      <c r="E1095" s="202"/>
      <c r="F1095" s="183"/>
      <c r="G1095" s="335"/>
      <c r="H1095" s="184"/>
      <c r="I1095" s="182"/>
    </row>
    <row r="1096" spans="1:9" x14ac:dyDescent="0.2">
      <c r="A1096" s="182"/>
      <c r="B1096" s="182"/>
      <c r="C1096" s="182"/>
      <c r="D1096" s="182"/>
      <c r="E1096" s="202"/>
      <c r="F1096" s="183"/>
      <c r="G1096" s="335"/>
      <c r="H1096" s="184"/>
      <c r="I1096" s="182"/>
    </row>
    <row r="1097" spans="1:9" x14ac:dyDescent="0.2">
      <c r="A1097" s="182"/>
      <c r="B1097" s="182"/>
      <c r="C1097" s="182"/>
      <c r="D1097" s="182"/>
      <c r="E1097" s="202"/>
      <c r="F1097" s="183"/>
      <c r="G1097" s="335"/>
      <c r="H1097" s="184"/>
      <c r="I1097" s="182"/>
    </row>
    <row r="1098" spans="1:9" x14ac:dyDescent="0.2">
      <c r="A1098" s="182"/>
      <c r="B1098" s="182"/>
      <c r="C1098" s="182"/>
      <c r="D1098" s="182"/>
      <c r="E1098" s="202"/>
      <c r="F1098" s="183"/>
      <c r="G1098" s="335"/>
      <c r="H1098" s="184"/>
      <c r="I1098" s="182"/>
    </row>
    <row r="1099" spans="1:9" x14ac:dyDescent="0.2">
      <c r="A1099" s="182"/>
      <c r="B1099" s="182"/>
      <c r="C1099" s="182"/>
      <c r="D1099" s="182"/>
      <c r="E1099" s="202"/>
      <c r="F1099" s="183"/>
      <c r="G1099" s="335"/>
      <c r="H1099" s="184"/>
      <c r="I1099" s="182"/>
    </row>
    <row r="1100" spans="1:9" x14ac:dyDescent="0.2">
      <c r="A1100" s="182"/>
      <c r="B1100" s="182"/>
      <c r="C1100" s="182"/>
      <c r="D1100" s="182"/>
      <c r="E1100" s="202"/>
      <c r="F1100" s="183"/>
      <c r="G1100" s="335"/>
      <c r="H1100" s="184"/>
      <c r="I1100" s="182"/>
    </row>
    <row r="1101" spans="1:9" x14ac:dyDescent="0.2">
      <c r="A1101" s="182"/>
      <c r="B1101" s="182"/>
      <c r="C1101" s="182"/>
      <c r="D1101" s="182"/>
      <c r="E1101" s="202"/>
      <c r="F1101" s="183"/>
      <c r="G1101" s="335"/>
      <c r="H1101" s="184"/>
      <c r="I1101" s="182"/>
    </row>
    <row r="1102" spans="1:9" x14ac:dyDescent="0.2">
      <c r="A1102" s="182"/>
      <c r="B1102" s="182"/>
      <c r="C1102" s="182"/>
      <c r="D1102" s="182"/>
      <c r="E1102" s="202"/>
      <c r="F1102" s="183"/>
      <c r="G1102" s="335"/>
      <c r="H1102" s="184"/>
      <c r="I1102" s="182"/>
    </row>
    <row r="1103" spans="1:9" x14ac:dyDescent="0.2">
      <c r="A1103" s="182"/>
      <c r="B1103" s="182"/>
      <c r="C1103" s="182"/>
      <c r="D1103" s="182"/>
      <c r="E1103" s="202"/>
      <c r="F1103" s="183"/>
      <c r="G1103" s="335"/>
      <c r="H1103" s="184"/>
      <c r="I1103" s="182"/>
    </row>
    <row r="1104" spans="1:9" x14ac:dyDescent="0.2">
      <c r="A1104" s="182"/>
      <c r="B1104" s="182"/>
      <c r="C1104" s="182"/>
      <c r="D1104" s="182"/>
      <c r="E1104" s="202"/>
      <c r="F1104" s="183"/>
      <c r="G1104" s="335"/>
      <c r="H1104" s="184"/>
      <c r="I1104" s="182"/>
    </row>
    <row r="1105" spans="1:9" x14ac:dyDescent="0.2">
      <c r="A1105" s="182"/>
      <c r="B1105" s="182"/>
      <c r="C1105" s="182"/>
      <c r="D1105" s="182"/>
      <c r="E1105" s="202"/>
      <c r="F1105" s="183"/>
      <c r="G1105" s="335"/>
      <c r="H1105" s="184"/>
      <c r="I1105" s="182"/>
    </row>
    <row r="1106" spans="1:9" x14ac:dyDescent="0.2">
      <c r="A1106" s="182"/>
      <c r="B1106" s="182"/>
      <c r="C1106" s="182"/>
      <c r="D1106" s="182"/>
      <c r="E1106" s="202"/>
      <c r="F1106" s="183"/>
      <c r="G1106" s="335"/>
      <c r="H1106" s="184"/>
      <c r="I1106" s="182"/>
    </row>
    <row r="1107" spans="1:9" x14ac:dyDescent="0.2">
      <c r="A1107" s="182"/>
      <c r="B1107" s="182"/>
      <c r="C1107" s="182"/>
      <c r="D1107" s="182"/>
      <c r="E1107" s="202"/>
      <c r="F1107" s="183"/>
      <c r="G1107" s="335"/>
      <c r="H1107" s="184"/>
      <c r="I1107" s="182"/>
    </row>
    <row r="1108" spans="1:9" x14ac:dyDescent="0.2">
      <c r="A1108" s="182"/>
      <c r="B1108" s="182"/>
      <c r="C1108" s="182"/>
      <c r="D1108" s="182"/>
      <c r="E1108" s="202"/>
      <c r="F1108" s="183"/>
      <c r="G1108" s="335"/>
      <c r="H1108" s="184"/>
      <c r="I1108" s="182"/>
    </row>
    <row r="1109" spans="1:9" x14ac:dyDescent="0.2">
      <c r="A1109" s="182"/>
      <c r="B1109" s="182"/>
      <c r="C1109" s="182"/>
      <c r="D1109" s="182"/>
      <c r="E1109" s="202"/>
      <c r="F1109" s="183"/>
      <c r="G1109" s="335"/>
      <c r="H1109" s="184"/>
      <c r="I1109" s="182"/>
    </row>
    <row r="1110" spans="1:9" x14ac:dyDescent="0.2">
      <c r="A1110" s="182"/>
      <c r="B1110" s="182"/>
      <c r="C1110" s="182"/>
      <c r="D1110" s="182"/>
      <c r="E1110" s="202"/>
      <c r="F1110" s="183"/>
      <c r="G1110" s="335"/>
      <c r="H1110" s="184"/>
      <c r="I1110" s="182"/>
    </row>
    <row r="1111" spans="1:9" x14ac:dyDescent="0.2">
      <c r="A1111" s="182"/>
      <c r="B1111" s="182"/>
      <c r="C1111" s="182"/>
      <c r="D1111" s="182"/>
      <c r="E1111" s="202"/>
      <c r="F1111" s="183"/>
      <c r="G1111" s="335"/>
      <c r="H1111" s="184"/>
      <c r="I1111" s="182"/>
    </row>
    <row r="1112" spans="1:9" x14ac:dyDescent="0.2">
      <c r="A1112" s="182"/>
      <c r="B1112" s="182"/>
      <c r="C1112" s="182"/>
      <c r="D1112" s="182"/>
      <c r="E1112" s="202"/>
      <c r="F1112" s="183"/>
      <c r="G1112" s="335"/>
      <c r="H1112" s="184"/>
      <c r="I1112" s="182"/>
    </row>
    <row r="1113" spans="1:9" x14ac:dyDescent="0.2">
      <c r="A1113" s="182"/>
      <c r="B1113" s="182"/>
      <c r="C1113" s="182"/>
      <c r="D1113" s="182"/>
      <c r="E1113" s="202"/>
      <c r="F1113" s="183"/>
      <c r="G1113" s="335"/>
      <c r="H1113" s="184"/>
      <c r="I1113" s="182"/>
    </row>
    <row r="1114" spans="1:9" x14ac:dyDescent="0.2">
      <c r="A1114" s="182"/>
      <c r="B1114" s="182"/>
      <c r="C1114" s="182"/>
      <c r="D1114" s="182"/>
      <c r="E1114" s="202"/>
      <c r="F1114" s="183"/>
      <c r="G1114" s="335"/>
      <c r="H1114" s="184"/>
      <c r="I1114" s="182"/>
    </row>
    <row r="1115" spans="1:9" x14ac:dyDescent="0.2">
      <c r="A1115" s="182"/>
      <c r="B1115" s="182"/>
      <c r="C1115" s="182"/>
      <c r="D1115" s="182"/>
      <c r="E1115" s="202"/>
      <c r="F1115" s="183"/>
      <c r="G1115" s="335"/>
      <c r="H1115" s="184"/>
      <c r="I1115" s="182"/>
    </row>
    <row r="1116" spans="1:9" x14ac:dyDescent="0.2">
      <c r="A1116" s="182"/>
      <c r="B1116" s="182"/>
      <c r="C1116" s="182"/>
      <c r="D1116" s="182"/>
      <c r="E1116" s="202"/>
      <c r="F1116" s="183"/>
      <c r="G1116" s="335"/>
      <c r="H1116" s="184"/>
      <c r="I1116" s="182"/>
    </row>
    <row r="1117" spans="1:9" x14ac:dyDescent="0.2">
      <c r="A1117" s="182"/>
      <c r="B1117" s="182"/>
      <c r="C1117" s="182"/>
      <c r="D1117" s="182"/>
      <c r="E1117" s="202"/>
      <c r="F1117" s="183"/>
      <c r="G1117" s="335"/>
      <c r="H1117" s="184"/>
      <c r="I1117" s="182"/>
    </row>
    <row r="1118" spans="1:9" x14ac:dyDescent="0.2">
      <c r="A1118" s="182"/>
      <c r="B1118" s="182"/>
      <c r="C1118" s="182"/>
      <c r="D1118" s="182"/>
      <c r="E1118" s="202"/>
      <c r="F1118" s="183"/>
      <c r="G1118" s="335"/>
      <c r="H1118" s="184"/>
      <c r="I1118" s="182"/>
    </row>
    <row r="1119" spans="1:9" x14ac:dyDescent="0.2">
      <c r="A1119" s="182"/>
      <c r="B1119" s="182"/>
      <c r="C1119" s="182"/>
      <c r="D1119" s="182"/>
      <c r="E1119" s="202"/>
      <c r="F1119" s="183"/>
      <c r="G1119" s="335"/>
      <c r="H1119" s="184"/>
      <c r="I1119" s="182"/>
    </row>
    <row r="1120" spans="1:9" x14ac:dyDescent="0.2">
      <c r="A1120" s="182"/>
      <c r="B1120" s="182"/>
      <c r="C1120" s="182"/>
      <c r="D1120" s="182"/>
      <c r="E1120" s="202"/>
      <c r="F1120" s="183"/>
      <c r="G1120" s="335"/>
      <c r="H1120" s="184"/>
      <c r="I1120" s="182"/>
    </row>
    <row r="1121" spans="1:9" x14ac:dyDescent="0.2">
      <c r="A1121" s="182"/>
      <c r="B1121" s="182"/>
      <c r="C1121" s="182"/>
      <c r="D1121" s="182"/>
      <c r="E1121" s="202"/>
      <c r="F1121" s="183"/>
      <c r="G1121" s="335"/>
      <c r="H1121" s="184"/>
      <c r="I1121" s="182"/>
    </row>
    <row r="1122" spans="1:9" x14ac:dyDescent="0.2">
      <c r="A1122" s="182"/>
      <c r="B1122" s="182"/>
      <c r="C1122" s="182"/>
      <c r="D1122" s="182"/>
      <c r="E1122" s="202"/>
      <c r="F1122" s="183"/>
      <c r="G1122" s="335"/>
      <c r="H1122" s="184"/>
      <c r="I1122" s="182"/>
    </row>
    <row r="1123" spans="1:9" x14ac:dyDescent="0.2">
      <c r="A1123" s="182"/>
      <c r="B1123" s="182"/>
      <c r="C1123" s="182"/>
      <c r="D1123" s="182"/>
      <c r="E1123" s="202"/>
      <c r="F1123" s="183"/>
      <c r="G1123" s="335"/>
      <c r="H1123" s="184"/>
      <c r="I1123" s="182"/>
    </row>
    <row r="1124" spans="1:9" x14ac:dyDescent="0.2">
      <c r="A1124" s="182"/>
      <c r="B1124" s="182"/>
      <c r="C1124" s="182"/>
      <c r="D1124" s="182"/>
      <c r="E1124" s="202"/>
      <c r="F1124" s="183"/>
      <c r="G1124" s="335"/>
      <c r="H1124" s="184"/>
      <c r="I1124" s="182"/>
    </row>
    <row r="1125" spans="1:9" x14ac:dyDescent="0.2">
      <c r="A1125" s="182"/>
      <c r="B1125" s="182"/>
      <c r="C1125" s="182"/>
      <c r="D1125" s="182"/>
      <c r="E1125" s="202"/>
      <c r="F1125" s="183"/>
      <c r="G1125" s="335"/>
      <c r="H1125" s="184"/>
      <c r="I1125" s="182"/>
    </row>
    <row r="1126" spans="1:9" x14ac:dyDescent="0.2">
      <c r="A1126" s="182"/>
      <c r="B1126" s="182"/>
      <c r="C1126" s="182"/>
      <c r="D1126" s="182"/>
      <c r="E1126" s="202"/>
      <c r="F1126" s="183"/>
      <c r="G1126" s="335"/>
      <c r="H1126" s="184"/>
      <c r="I1126" s="182"/>
    </row>
    <row r="1127" spans="1:9" x14ac:dyDescent="0.2">
      <c r="A1127" s="182"/>
      <c r="B1127" s="182"/>
      <c r="C1127" s="182"/>
      <c r="D1127" s="182"/>
      <c r="E1127" s="202"/>
      <c r="F1127" s="183"/>
      <c r="G1127" s="335"/>
      <c r="H1127" s="184"/>
      <c r="I1127" s="182"/>
    </row>
    <row r="1128" spans="1:9" x14ac:dyDescent="0.2">
      <c r="A1128" s="182"/>
      <c r="B1128" s="182"/>
      <c r="C1128" s="182"/>
      <c r="D1128" s="182"/>
      <c r="E1128" s="202"/>
      <c r="F1128" s="183"/>
      <c r="G1128" s="335"/>
      <c r="H1128" s="184"/>
      <c r="I1128" s="182"/>
    </row>
    <row r="1129" spans="1:9" x14ac:dyDescent="0.2">
      <c r="A1129" s="182"/>
      <c r="B1129" s="182"/>
      <c r="C1129" s="182"/>
      <c r="D1129" s="182"/>
      <c r="E1129" s="202"/>
      <c r="F1129" s="183"/>
      <c r="G1129" s="335"/>
      <c r="H1129" s="184"/>
      <c r="I1129" s="182"/>
    </row>
    <row r="1130" spans="1:9" x14ac:dyDescent="0.2">
      <c r="A1130" s="182"/>
      <c r="B1130" s="182"/>
      <c r="C1130" s="182"/>
      <c r="D1130" s="182"/>
      <c r="E1130" s="202"/>
      <c r="F1130" s="183"/>
      <c r="G1130" s="335"/>
      <c r="H1130" s="184"/>
      <c r="I1130" s="182"/>
    </row>
    <row r="1131" spans="1:9" x14ac:dyDescent="0.2">
      <c r="A1131" s="182"/>
      <c r="B1131" s="182"/>
      <c r="C1131" s="182"/>
      <c r="D1131" s="182"/>
      <c r="E1131" s="202"/>
      <c r="F1131" s="183"/>
      <c r="G1131" s="335"/>
      <c r="H1131" s="184"/>
      <c r="I1131" s="182"/>
    </row>
    <row r="1132" spans="1:9" x14ac:dyDescent="0.2">
      <c r="A1132" s="182"/>
      <c r="B1132" s="182"/>
      <c r="C1132" s="182"/>
      <c r="D1132" s="182"/>
      <c r="E1132" s="202"/>
      <c r="F1132" s="183"/>
      <c r="G1132" s="335"/>
      <c r="H1132" s="184"/>
      <c r="I1132" s="182"/>
    </row>
    <row r="1133" spans="1:9" x14ac:dyDescent="0.2">
      <c r="A1133" s="182"/>
      <c r="B1133" s="182"/>
      <c r="C1133" s="182"/>
      <c r="D1133" s="182"/>
      <c r="E1133" s="202"/>
      <c r="F1133" s="183"/>
      <c r="G1133" s="335"/>
      <c r="H1133" s="184"/>
      <c r="I1133" s="182"/>
    </row>
    <row r="1134" spans="1:9" x14ac:dyDescent="0.2">
      <c r="A1134" s="182"/>
      <c r="B1134" s="182"/>
      <c r="C1134" s="182"/>
      <c r="D1134" s="182"/>
      <c r="E1134" s="202"/>
      <c r="F1134" s="183"/>
      <c r="G1134" s="335"/>
      <c r="H1134" s="184"/>
      <c r="I1134" s="182"/>
    </row>
    <row r="1135" spans="1:9" x14ac:dyDescent="0.2">
      <c r="A1135" s="182"/>
      <c r="B1135" s="182"/>
      <c r="C1135" s="182"/>
      <c r="D1135" s="182"/>
      <c r="E1135" s="202"/>
      <c r="F1135" s="183"/>
      <c r="G1135" s="335"/>
      <c r="H1135" s="184"/>
      <c r="I1135" s="182"/>
    </row>
    <row r="1136" spans="1:9" x14ac:dyDescent="0.2">
      <c r="A1136" s="182"/>
      <c r="B1136" s="182"/>
      <c r="C1136" s="182"/>
      <c r="D1136" s="182"/>
      <c r="E1136" s="202"/>
      <c r="F1136" s="183"/>
      <c r="G1136" s="335"/>
      <c r="H1136" s="184"/>
      <c r="I1136" s="182"/>
    </row>
    <row r="1137" spans="1:9" x14ac:dyDescent="0.2">
      <c r="A1137" s="182"/>
      <c r="B1137" s="182"/>
      <c r="C1137" s="182"/>
      <c r="D1137" s="182"/>
      <c r="E1137" s="202"/>
      <c r="F1137" s="183"/>
      <c r="G1137" s="335"/>
      <c r="H1137" s="184"/>
      <c r="I1137" s="182"/>
    </row>
    <row r="1138" spans="1:9" x14ac:dyDescent="0.2">
      <c r="A1138" s="182"/>
      <c r="B1138" s="182"/>
      <c r="C1138" s="182"/>
      <c r="D1138" s="182"/>
      <c r="E1138" s="202"/>
      <c r="F1138" s="183"/>
      <c r="G1138" s="335"/>
      <c r="H1138" s="184"/>
      <c r="I1138" s="182"/>
    </row>
    <row r="1139" spans="1:9" x14ac:dyDescent="0.2">
      <c r="A1139" s="182"/>
      <c r="B1139" s="182"/>
      <c r="C1139" s="182"/>
      <c r="D1139" s="182"/>
      <c r="E1139" s="202"/>
      <c r="F1139" s="183"/>
      <c r="G1139" s="335"/>
      <c r="H1139" s="184"/>
      <c r="I1139" s="182"/>
    </row>
    <row r="1140" spans="1:9" x14ac:dyDescent="0.2">
      <c r="A1140" s="182"/>
      <c r="B1140" s="182"/>
      <c r="C1140" s="182"/>
      <c r="D1140" s="182"/>
      <c r="E1140" s="202"/>
      <c r="F1140" s="183"/>
      <c r="G1140" s="335"/>
      <c r="H1140" s="184"/>
      <c r="I1140" s="182"/>
    </row>
    <row r="1141" spans="1:9" x14ac:dyDescent="0.2">
      <c r="A1141" s="182"/>
      <c r="B1141" s="182"/>
      <c r="C1141" s="182"/>
      <c r="D1141" s="182"/>
      <c r="E1141" s="202"/>
      <c r="F1141" s="183"/>
      <c r="G1141" s="335"/>
      <c r="H1141" s="184"/>
      <c r="I1141" s="182"/>
    </row>
    <row r="1142" spans="1:9" x14ac:dyDescent="0.2">
      <c r="A1142" s="182"/>
      <c r="B1142" s="182"/>
      <c r="C1142" s="182"/>
      <c r="D1142" s="182"/>
      <c r="E1142" s="202"/>
      <c r="F1142" s="183"/>
      <c r="G1142" s="335"/>
      <c r="H1142" s="184"/>
      <c r="I1142" s="182"/>
    </row>
    <row r="1143" spans="1:9" x14ac:dyDescent="0.2">
      <c r="A1143" s="182"/>
      <c r="B1143" s="182"/>
      <c r="C1143" s="182"/>
      <c r="D1143" s="182"/>
      <c r="E1143" s="202"/>
      <c r="F1143" s="183"/>
      <c r="G1143" s="335"/>
      <c r="H1143" s="184"/>
      <c r="I1143" s="182"/>
    </row>
    <row r="1144" spans="1:9" x14ac:dyDescent="0.2">
      <c r="A1144" s="182"/>
      <c r="B1144" s="182"/>
      <c r="C1144" s="182"/>
      <c r="D1144" s="182"/>
      <c r="E1144" s="202"/>
      <c r="F1144" s="183"/>
      <c r="G1144" s="335"/>
      <c r="H1144" s="184"/>
      <c r="I1144" s="182"/>
    </row>
    <row r="1145" spans="1:9" x14ac:dyDescent="0.2">
      <c r="A1145" s="182"/>
      <c r="B1145" s="182"/>
      <c r="C1145" s="182"/>
      <c r="D1145" s="182"/>
      <c r="E1145" s="202"/>
      <c r="F1145" s="183"/>
      <c r="G1145" s="335"/>
      <c r="H1145" s="184"/>
      <c r="I1145" s="182"/>
    </row>
    <row r="1146" spans="1:9" x14ac:dyDescent="0.2">
      <c r="A1146" s="182"/>
      <c r="B1146" s="182"/>
      <c r="C1146" s="182"/>
      <c r="D1146" s="182"/>
      <c r="E1146" s="202"/>
      <c r="F1146" s="183"/>
      <c r="G1146" s="335"/>
      <c r="H1146" s="184"/>
      <c r="I1146" s="182"/>
    </row>
    <row r="1147" spans="1:9" x14ac:dyDescent="0.2">
      <c r="A1147" s="182"/>
      <c r="B1147" s="182"/>
      <c r="C1147" s="182"/>
      <c r="D1147" s="182"/>
      <c r="E1147" s="202"/>
      <c r="F1147" s="183"/>
      <c r="G1147" s="335"/>
      <c r="H1147" s="184"/>
      <c r="I1147" s="182"/>
    </row>
    <row r="1148" spans="1:9" x14ac:dyDescent="0.2">
      <c r="A1148" s="182"/>
      <c r="B1148" s="182"/>
      <c r="C1148" s="182"/>
      <c r="D1148" s="182"/>
      <c r="E1148" s="202"/>
      <c r="F1148" s="183"/>
      <c r="G1148" s="335"/>
      <c r="H1148" s="184"/>
      <c r="I1148" s="182"/>
    </row>
    <row r="1149" spans="1:9" x14ac:dyDescent="0.2">
      <c r="A1149" s="182"/>
      <c r="B1149" s="182"/>
      <c r="C1149" s="182"/>
      <c r="D1149" s="182"/>
      <c r="E1149" s="202"/>
      <c r="F1149" s="183"/>
      <c r="G1149" s="335"/>
      <c r="H1149" s="184"/>
      <c r="I1149" s="182"/>
    </row>
    <row r="1150" spans="1:9" x14ac:dyDescent="0.2">
      <c r="A1150" s="182"/>
      <c r="B1150" s="182"/>
      <c r="C1150" s="182"/>
      <c r="D1150" s="182"/>
      <c r="E1150" s="202"/>
      <c r="F1150" s="183"/>
      <c r="G1150" s="335"/>
      <c r="H1150" s="184"/>
      <c r="I1150" s="182"/>
    </row>
    <row r="1151" spans="1:9" x14ac:dyDescent="0.2">
      <c r="A1151" s="182"/>
      <c r="B1151" s="182"/>
      <c r="C1151" s="182"/>
      <c r="D1151" s="182"/>
      <c r="E1151" s="202"/>
      <c r="F1151" s="183"/>
      <c r="G1151" s="335"/>
      <c r="H1151" s="184"/>
      <c r="I1151" s="182"/>
    </row>
    <row r="1152" spans="1:9" x14ac:dyDescent="0.2">
      <c r="A1152" s="182"/>
      <c r="B1152" s="182"/>
      <c r="C1152" s="182"/>
      <c r="D1152" s="182"/>
      <c r="E1152" s="202"/>
      <c r="F1152" s="183"/>
      <c r="G1152" s="335"/>
      <c r="H1152" s="184"/>
      <c r="I1152" s="182"/>
    </row>
    <row r="1153" spans="1:9" x14ac:dyDescent="0.2">
      <c r="A1153" s="182"/>
      <c r="B1153" s="182"/>
      <c r="C1153" s="182"/>
      <c r="D1153" s="182"/>
      <c r="E1153" s="202"/>
      <c r="F1153" s="183"/>
      <c r="G1153" s="335"/>
      <c r="H1153" s="184"/>
      <c r="I1153" s="182"/>
    </row>
    <row r="1154" spans="1:9" x14ac:dyDescent="0.2">
      <c r="A1154" s="182"/>
      <c r="B1154" s="182"/>
      <c r="C1154" s="182"/>
      <c r="D1154" s="182"/>
      <c r="E1154" s="202"/>
      <c r="F1154" s="183"/>
      <c r="G1154" s="335"/>
      <c r="H1154" s="184"/>
      <c r="I1154" s="182"/>
    </row>
    <row r="1155" spans="1:9" x14ac:dyDescent="0.2">
      <c r="A1155" s="182"/>
      <c r="B1155" s="182"/>
      <c r="C1155" s="182"/>
      <c r="D1155" s="182"/>
      <c r="E1155" s="202"/>
      <c r="F1155" s="183"/>
      <c r="G1155" s="335"/>
      <c r="H1155" s="184"/>
      <c r="I1155" s="182"/>
    </row>
    <row r="1156" spans="1:9" x14ac:dyDescent="0.2">
      <c r="A1156" s="182"/>
      <c r="B1156" s="182"/>
      <c r="C1156" s="182"/>
      <c r="D1156" s="182"/>
      <c r="E1156" s="202"/>
      <c r="F1156" s="183"/>
      <c r="G1156" s="335"/>
      <c r="H1156" s="184"/>
      <c r="I1156" s="182"/>
    </row>
    <row r="1157" spans="1:9" x14ac:dyDescent="0.2">
      <c r="A1157" s="182"/>
      <c r="B1157" s="182"/>
      <c r="C1157" s="182"/>
      <c r="D1157" s="182"/>
      <c r="E1157" s="202"/>
      <c r="F1157" s="183"/>
      <c r="G1157" s="335"/>
      <c r="H1157" s="184"/>
      <c r="I1157" s="182"/>
    </row>
    <row r="1158" spans="1:9" x14ac:dyDescent="0.2">
      <c r="A1158" s="182"/>
      <c r="B1158" s="182"/>
      <c r="C1158" s="182"/>
      <c r="D1158" s="182"/>
      <c r="E1158" s="202"/>
      <c r="F1158" s="183"/>
      <c r="G1158" s="335"/>
      <c r="H1158" s="184"/>
      <c r="I1158" s="182"/>
    </row>
    <row r="1159" spans="1:9" x14ac:dyDescent="0.2">
      <c r="A1159" s="182"/>
      <c r="B1159" s="182"/>
      <c r="C1159" s="182"/>
      <c r="D1159" s="182"/>
      <c r="E1159" s="202"/>
      <c r="F1159" s="183"/>
      <c r="G1159" s="335"/>
      <c r="H1159" s="184"/>
      <c r="I1159" s="182"/>
    </row>
    <row r="1160" spans="1:9" x14ac:dyDescent="0.2">
      <c r="A1160" s="182"/>
      <c r="B1160" s="182"/>
      <c r="C1160" s="182"/>
      <c r="D1160" s="182"/>
      <c r="E1160" s="202"/>
      <c r="F1160" s="183"/>
      <c r="G1160" s="335"/>
      <c r="H1160" s="184"/>
      <c r="I1160" s="182"/>
    </row>
    <row r="1161" spans="1:9" x14ac:dyDescent="0.2">
      <c r="A1161" s="182"/>
      <c r="B1161" s="182"/>
      <c r="C1161" s="182"/>
      <c r="D1161" s="182"/>
      <c r="E1161" s="202"/>
      <c r="F1161" s="183"/>
      <c r="G1161" s="335"/>
      <c r="H1161" s="184"/>
      <c r="I1161" s="182"/>
    </row>
    <row r="1162" spans="1:9" x14ac:dyDescent="0.2">
      <c r="A1162" s="182"/>
      <c r="B1162" s="182"/>
      <c r="C1162" s="182"/>
      <c r="D1162" s="182"/>
      <c r="E1162" s="202"/>
      <c r="F1162" s="183"/>
      <c r="G1162" s="335"/>
      <c r="H1162" s="184"/>
      <c r="I1162" s="182"/>
    </row>
    <row r="1163" spans="1:9" x14ac:dyDescent="0.2">
      <c r="A1163" s="182"/>
      <c r="B1163" s="182"/>
      <c r="C1163" s="182"/>
      <c r="D1163" s="182"/>
      <c r="E1163" s="202"/>
      <c r="F1163" s="183"/>
      <c r="G1163" s="335"/>
      <c r="H1163" s="184"/>
      <c r="I1163" s="182"/>
    </row>
    <row r="1164" spans="1:9" x14ac:dyDescent="0.2">
      <c r="A1164" s="182"/>
      <c r="B1164" s="182"/>
      <c r="C1164" s="182"/>
      <c r="D1164" s="182"/>
      <c r="E1164" s="202"/>
      <c r="F1164" s="183"/>
      <c r="G1164" s="335"/>
      <c r="H1164" s="184"/>
      <c r="I1164" s="182"/>
    </row>
    <row r="1165" spans="1:9" x14ac:dyDescent="0.2">
      <c r="A1165" s="182"/>
      <c r="B1165" s="182"/>
      <c r="C1165" s="182"/>
      <c r="D1165" s="182"/>
      <c r="E1165" s="203"/>
      <c r="F1165" s="182"/>
      <c r="G1165" s="335"/>
      <c r="H1165" s="185"/>
      <c r="I1165" s="182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workbookViewId="0">
      <selection activeCell="G15" sqref="G15"/>
    </sheetView>
  </sheetViews>
  <sheetFormatPr defaultRowHeight="12.75" x14ac:dyDescent="0.2"/>
  <cols>
    <col min="2" max="2" width="5" hidden="1" customWidth="1"/>
    <col min="3" max="3" width="7.28515625" customWidth="1"/>
    <col min="4" max="4" width="12.5703125" customWidth="1"/>
    <col min="6" max="6" width="15.140625" customWidth="1"/>
    <col min="7" max="7" width="12.42578125" style="99" customWidth="1"/>
    <col min="8" max="8" width="15.5703125" style="99" customWidth="1"/>
    <col min="9" max="9" width="10.28515625" style="314" customWidth="1"/>
    <col min="10" max="10" width="16.85546875" customWidth="1"/>
    <col min="11" max="11" width="11.5703125" customWidth="1"/>
    <col min="12" max="12" width="13.7109375" customWidth="1"/>
  </cols>
  <sheetData>
    <row r="1" spans="1:13" ht="14.25" customHeight="1" x14ac:dyDescent="0.2">
      <c r="A1" s="315" t="s">
        <v>302</v>
      </c>
      <c r="B1" s="315" t="s">
        <v>0</v>
      </c>
      <c r="C1" s="315" t="s">
        <v>303</v>
      </c>
      <c r="D1" s="315" t="s">
        <v>1</v>
      </c>
      <c r="E1" s="315" t="s">
        <v>31</v>
      </c>
      <c r="F1" s="315" t="s">
        <v>32</v>
      </c>
      <c r="G1" s="315" t="s">
        <v>40</v>
      </c>
      <c r="H1" s="315" t="s">
        <v>33</v>
      </c>
      <c r="I1" s="333" t="s">
        <v>2</v>
      </c>
      <c r="J1" s="315" t="s">
        <v>36</v>
      </c>
      <c r="K1" s="315" t="s">
        <v>3</v>
      </c>
      <c r="L1" s="315" t="s">
        <v>34</v>
      </c>
      <c r="M1" s="315" t="s">
        <v>35</v>
      </c>
    </row>
    <row r="2" spans="1:13" x14ac:dyDescent="0.2">
      <c r="A2" s="180"/>
      <c r="B2" s="180"/>
      <c r="C2" s="180"/>
      <c r="D2" s="180"/>
      <c r="E2" s="180"/>
      <c r="F2" s="180"/>
      <c r="G2" s="251"/>
      <c r="H2" s="178"/>
      <c r="I2" s="322" t="e">
        <f>SUM(#REF!)</f>
        <v>#REF!</v>
      </c>
      <c r="J2" s="180"/>
      <c r="K2" s="181"/>
      <c r="L2" s="180"/>
    </row>
    <row r="3" spans="1:13" x14ac:dyDescent="0.2">
      <c r="A3" s="180"/>
      <c r="B3" s="180"/>
      <c r="C3" s="180"/>
      <c r="D3" s="180"/>
      <c r="E3" s="180"/>
      <c r="F3" s="180"/>
      <c r="G3" s="251"/>
      <c r="H3" s="178"/>
      <c r="I3" s="336"/>
      <c r="J3" s="180"/>
      <c r="K3" s="181"/>
      <c r="L3" s="180"/>
    </row>
    <row r="4" spans="1:13" x14ac:dyDescent="0.2">
      <c r="A4" s="180"/>
      <c r="B4" s="180"/>
      <c r="C4" s="180"/>
      <c r="D4" s="180"/>
      <c r="E4" s="180"/>
      <c r="F4" s="180"/>
      <c r="G4" s="251"/>
      <c r="H4" s="178"/>
      <c r="I4" s="336"/>
      <c r="J4" s="180"/>
      <c r="K4" s="181"/>
      <c r="L4" s="180"/>
    </row>
    <row r="5" spans="1:13" x14ac:dyDescent="0.2">
      <c r="A5" s="180"/>
      <c r="B5" s="180"/>
      <c r="C5" s="180"/>
      <c r="D5" s="180"/>
      <c r="E5" s="180"/>
      <c r="F5" s="180"/>
      <c r="G5" s="251"/>
      <c r="H5" s="178"/>
      <c r="I5" s="336"/>
      <c r="J5" s="180"/>
      <c r="K5" s="181"/>
      <c r="L5" s="180"/>
    </row>
    <row r="6" spans="1:13" x14ac:dyDescent="0.2">
      <c r="A6" s="180"/>
      <c r="B6" s="180"/>
      <c r="C6" s="180"/>
      <c r="D6" s="180"/>
      <c r="E6" s="180"/>
      <c r="F6" s="180"/>
      <c r="G6" s="251"/>
      <c r="H6" s="178"/>
      <c r="I6" s="336"/>
      <c r="J6" s="180"/>
      <c r="K6" s="181"/>
      <c r="L6" s="180"/>
    </row>
    <row r="7" spans="1:13" x14ac:dyDescent="0.2">
      <c r="A7" s="180"/>
      <c r="B7" s="180"/>
      <c r="C7" s="180"/>
      <c r="D7" s="180"/>
      <c r="E7" s="180"/>
      <c r="F7" s="180"/>
      <c r="G7" s="251"/>
      <c r="H7" s="178"/>
      <c r="I7" s="336"/>
      <c r="J7" s="180"/>
      <c r="K7" s="181"/>
      <c r="L7" s="180"/>
    </row>
    <row r="8" spans="1:13" x14ac:dyDescent="0.2">
      <c r="A8" s="180"/>
      <c r="B8" s="180"/>
      <c r="C8" s="180"/>
      <c r="D8" s="180"/>
      <c r="E8" s="180"/>
      <c r="F8" s="180"/>
      <c r="G8" s="251"/>
      <c r="H8" s="178"/>
      <c r="I8" s="336"/>
      <c r="J8" s="180"/>
      <c r="K8" s="181"/>
      <c r="L8" s="180"/>
    </row>
    <row r="9" spans="1:13" x14ac:dyDescent="0.2">
      <c r="A9" s="180"/>
      <c r="B9" s="180"/>
      <c r="C9" s="180"/>
      <c r="D9" s="180"/>
      <c r="E9" s="180"/>
      <c r="F9" s="180"/>
      <c r="G9" s="251"/>
      <c r="H9" s="178"/>
      <c r="I9" s="336"/>
      <c r="J9" s="180"/>
      <c r="K9" s="181"/>
      <c r="L9" s="180"/>
    </row>
    <row r="10" spans="1:13" x14ac:dyDescent="0.2">
      <c r="A10" s="180"/>
      <c r="B10" s="180"/>
      <c r="C10" s="180"/>
      <c r="D10" s="180"/>
      <c r="E10" s="180"/>
      <c r="F10" s="180"/>
      <c r="G10" s="251"/>
      <c r="H10" s="178"/>
      <c r="I10" s="336"/>
      <c r="J10" s="180"/>
      <c r="K10" s="181"/>
      <c r="L10" s="180"/>
    </row>
    <row r="11" spans="1:13" x14ac:dyDescent="0.2">
      <c r="A11" s="180"/>
      <c r="B11" s="180"/>
      <c r="C11" s="180"/>
      <c r="D11" s="180"/>
      <c r="E11" s="180"/>
      <c r="F11" s="180"/>
      <c r="G11" s="251"/>
      <c r="H11" s="178"/>
      <c r="I11" s="336"/>
      <c r="J11" s="180"/>
      <c r="K11" s="181"/>
      <c r="L11" s="180"/>
    </row>
    <row r="12" spans="1:13" x14ac:dyDescent="0.2">
      <c r="A12" s="180"/>
      <c r="B12" s="180"/>
      <c r="C12" s="180"/>
      <c r="D12" s="180"/>
      <c r="E12" s="180"/>
      <c r="F12" s="180"/>
      <c r="G12" s="251"/>
      <c r="H12" s="178"/>
      <c r="I12" s="336"/>
      <c r="J12" s="180"/>
      <c r="K12" s="181"/>
      <c r="L12" s="180"/>
    </row>
    <row r="13" spans="1:13" x14ac:dyDescent="0.2">
      <c r="A13" s="180"/>
      <c r="B13" s="180"/>
      <c r="C13" s="180"/>
      <c r="D13" s="180"/>
      <c r="E13" s="180"/>
      <c r="F13" s="180"/>
      <c r="G13" s="251"/>
      <c r="H13" s="178"/>
      <c r="I13" s="336"/>
      <c r="J13" s="180"/>
      <c r="K13" s="181"/>
      <c r="L13" s="180"/>
    </row>
    <row r="14" spans="1:13" x14ac:dyDescent="0.2">
      <c r="A14" s="180"/>
      <c r="B14" s="180"/>
      <c r="C14" s="180"/>
      <c r="D14" s="180"/>
      <c r="E14" s="180"/>
      <c r="F14" s="180"/>
      <c r="G14" s="251"/>
      <c r="H14" s="178"/>
      <c r="I14" s="336"/>
      <c r="J14" s="180"/>
      <c r="K14" s="181"/>
      <c r="L14" s="180"/>
    </row>
    <row r="15" spans="1:13" x14ac:dyDescent="0.2">
      <c r="A15" s="180"/>
      <c r="B15" s="180"/>
      <c r="C15" s="180"/>
      <c r="D15" s="180"/>
      <c r="E15" s="180"/>
      <c r="F15" s="180"/>
      <c r="G15" s="251"/>
      <c r="H15" s="178"/>
      <c r="I15" s="336"/>
      <c r="J15" s="180"/>
      <c r="K15" s="181"/>
      <c r="L15" s="180"/>
    </row>
    <row r="16" spans="1:13" x14ac:dyDescent="0.2">
      <c r="A16" s="180"/>
      <c r="B16" s="180"/>
      <c r="C16" s="180"/>
      <c r="D16" s="180"/>
      <c r="E16" s="180"/>
      <c r="F16" s="180"/>
      <c r="G16" s="251"/>
      <c r="H16" s="178"/>
      <c r="I16" s="336"/>
      <c r="J16" s="180"/>
      <c r="K16" s="181"/>
      <c r="L16" s="180"/>
    </row>
    <row r="17" spans="1:12" x14ac:dyDescent="0.2">
      <c r="A17" s="180"/>
      <c r="B17" s="180"/>
      <c r="C17" s="180"/>
      <c r="D17" s="180"/>
      <c r="E17" s="180"/>
      <c r="F17" s="180"/>
      <c r="G17" s="251"/>
      <c r="H17" s="178"/>
      <c r="I17" s="336"/>
      <c r="J17" s="180"/>
      <c r="K17" s="181"/>
      <c r="L17" s="180"/>
    </row>
    <row r="18" spans="1:12" x14ac:dyDescent="0.2">
      <c r="A18" s="180"/>
      <c r="B18" s="180"/>
      <c r="C18" s="180"/>
      <c r="D18" s="180"/>
      <c r="E18" s="180"/>
      <c r="F18" s="180"/>
      <c r="G18" s="251"/>
      <c r="H18" s="178"/>
      <c r="I18" s="336"/>
      <c r="J18" s="180"/>
      <c r="K18" s="181"/>
      <c r="L18" s="180"/>
    </row>
    <row r="19" spans="1:12" x14ac:dyDescent="0.2">
      <c r="A19" s="180"/>
      <c r="B19" s="180"/>
      <c r="C19" s="180"/>
      <c r="D19" s="180"/>
      <c r="E19" s="180"/>
      <c r="F19" s="180"/>
      <c r="G19" s="251"/>
      <c r="H19" s="178"/>
      <c r="I19" s="336"/>
      <c r="J19" s="180"/>
      <c r="K19" s="181"/>
      <c r="L19" s="180"/>
    </row>
    <row r="20" spans="1:12" x14ac:dyDescent="0.2">
      <c r="A20" s="180"/>
      <c r="B20" s="180"/>
      <c r="C20" s="180"/>
      <c r="D20" s="180"/>
      <c r="E20" s="180"/>
      <c r="F20" s="180"/>
      <c r="G20" s="251"/>
      <c r="H20" s="178"/>
      <c r="I20" s="336"/>
      <c r="J20" s="180"/>
      <c r="K20" s="181"/>
      <c r="L20" s="180"/>
    </row>
    <row r="21" spans="1:12" x14ac:dyDescent="0.2">
      <c r="A21" s="180"/>
      <c r="B21" s="180"/>
      <c r="C21" s="180"/>
      <c r="D21" s="180"/>
      <c r="E21" s="180"/>
      <c r="F21" s="180"/>
      <c r="G21" s="251"/>
      <c r="H21" s="178"/>
      <c r="I21" s="336"/>
      <c r="J21" s="180"/>
      <c r="K21" s="181"/>
      <c r="L21" s="180"/>
    </row>
    <row r="22" spans="1:12" x14ac:dyDescent="0.2">
      <c r="A22" s="180"/>
      <c r="B22" s="180"/>
      <c r="C22" s="180"/>
      <c r="D22" s="180"/>
      <c r="E22" s="180"/>
      <c r="F22" s="180"/>
      <c r="G22" s="251"/>
      <c r="H22" s="178"/>
      <c r="I22" s="336"/>
      <c r="J22" s="180"/>
      <c r="K22" s="181"/>
      <c r="L22" s="180"/>
    </row>
    <row r="23" spans="1:12" x14ac:dyDescent="0.2">
      <c r="A23" s="180"/>
      <c r="B23" s="180"/>
      <c r="C23" s="180"/>
      <c r="D23" s="180"/>
      <c r="E23" s="180"/>
      <c r="F23" s="180"/>
      <c r="G23" s="251"/>
      <c r="H23" s="178"/>
      <c r="I23" s="336"/>
      <c r="J23" s="180"/>
      <c r="K23" s="181"/>
      <c r="L23" s="180"/>
    </row>
    <row r="24" spans="1:12" x14ac:dyDescent="0.2">
      <c r="A24" s="180"/>
      <c r="B24" s="180"/>
      <c r="C24" s="180"/>
      <c r="D24" s="180"/>
      <c r="E24" s="180"/>
      <c r="F24" s="180"/>
      <c r="G24" s="251"/>
      <c r="H24" s="178"/>
      <c r="I24" s="336"/>
      <c r="J24" s="180"/>
      <c r="K24" s="181"/>
      <c r="L24" s="180"/>
    </row>
    <row r="25" spans="1:12" x14ac:dyDescent="0.2">
      <c r="A25" s="180"/>
      <c r="B25" s="180"/>
      <c r="C25" s="180"/>
      <c r="D25" s="180"/>
      <c r="E25" s="180"/>
      <c r="F25" s="180"/>
      <c r="G25" s="251"/>
      <c r="H25" s="178"/>
      <c r="I25" s="336"/>
      <c r="J25" s="180"/>
      <c r="K25" s="181"/>
      <c r="L25" s="180"/>
    </row>
    <row r="26" spans="1:12" x14ac:dyDescent="0.2">
      <c r="A26" s="180"/>
      <c r="B26" s="180"/>
      <c r="C26" s="180"/>
      <c r="D26" s="180"/>
      <c r="E26" s="180"/>
      <c r="F26" s="180"/>
      <c r="G26" s="251"/>
      <c r="H26" s="178"/>
      <c r="I26" s="336"/>
      <c r="J26" s="180"/>
      <c r="K26" s="181"/>
      <c r="L26" s="180"/>
    </row>
    <row r="27" spans="1:12" x14ac:dyDescent="0.2">
      <c r="A27" s="180"/>
      <c r="B27" s="180"/>
      <c r="C27" s="180"/>
      <c r="D27" s="180"/>
      <c r="E27" s="180"/>
      <c r="F27" s="180"/>
      <c r="G27" s="251"/>
      <c r="H27" s="178"/>
      <c r="I27" s="336"/>
      <c r="J27" s="180"/>
      <c r="K27" s="181"/>
      <c r="L27" s="180"/>
    </row>
    <row r="28" spans="1:12" x14ac:dyDescent="0.2">
      <c r="A28" s="180"/>
      <c r="B28" s="180"/>
      <c r="C28" s="180"/>
      <c r="D28" s="180"/>
      <c r="E28" s="180"/>
      <c r="F28" s="180"/>
      <c r="G28" s="251"/>
      <c r="H28" s="178"/>
      <c r="I28" s="336"/>
      <c r="J28" s="180"/>
      <c r="K28" s="181"/>
      <c r="L28" s="180"/>
    </row>
    <row r="29" spans="1:12" x14ac:dyDescent="0.2">
      <c r="A29" s="180"/>
      <c r="B29" s="180"/>
      <c r="C29" s="180"/>
      <c r="D29" s="180"/>
      <c r="E29" s="180"/>
      <c r="F29" s="180"/>
      <c r="G29" s="251"/>
      <c r="H29" s="178"/>
      <c r="I29" s="336"/>
      <c r="J29" s="180"/>
      <c r="K29" s="181"/>
      <c r="L29" s="180"/>
    </row>
    <row r="30" spans="1:12" x14ac:dyDescent="0.2">
      <c r="A30" s="180"/>
      <c r="B30" s="180"/>
      <c r="C30" s="180"/>
      <c r="D30" s="180"/>
      <c r="E30" s="180"/>
      <c r="F30" s="180"/>
      <c r="G30" s="251"/>
      <c r="H30" s="178"/>
      <c r="I30" s="336"/>
      <c r="J30" s="180"/>
      <c r="K30" s="181"/>
      <c r="L30" s="180"/>
    </row>
    <row r="31" spans="1:12" x14ac:dyDescent="0.2">
      <c r="A31" s="180"/>
      <c r="B31" s="180"/>
      <c r="C31" s="180"/>
      <c r="D31" s="180"/>
      <c r="E31" s="180"/>
      <c r="F31" s="180"/>
      <c r="G31" s="251"/>
      <c r="H31" s="178"/>
      <c r="I31" s="336"/>
      <c r="J31" s="180"/>
      <c r="K31" s="181"/>
      <c r="L31" s="180"/>
    </row>
    <row r="32" spans="1:12" x14ac:dyDescent="0.2">
      <c r="A32" s="180"/>
      <c r="B32" s="180"/>
      <c r="C32" s="180"/>
      <c r="D32" s="180"/>
      <c r="E32" s="180"/>
      <c r="F32" s="180"/>
      <c r="G32" s="251"/>
      <c r="H32" s="178"/>
      <c r="I32" s="336"/>
      <c r="J32" s="180"/>
      <c r="K32" s="181"/>
      <c r="L32" s="180"/>
    </row>
    <row r="33" spans="1:12" x14ac:dyDescent="0.2">
      <c r="A33" s="180"/>
      <c r="B33" s="180"/>
      <c r="C33" s="180"/>
      <c r="D33" s="180"/>
      <c r="E33" s="180"/>
      <c r="F33" s="180"/>
      <c r="G33" s="251"/>
      <c r="H33" s="178"/>
      <c r="I33" s="336"/>
      <c r="J33" s="180"/>
      <c r="K33" s="181"/>
      <c r="L33" s="180"/>
    </row>
    <row r="34" spans="1:12" x14ac:dyDescent="0.2">
      <c r="A34" s="180"/>
      <c r="B34" s="180"/>
      <c r="C34" s="180"/>
      <c r="D34" s="180"/>
      <c r="E34" s="180"/>
      <c r="F34" s="180"/>
      <c r="G34" s="251"/>
      <c r="H34" s="178"/>
      <c r="I34" s="336"/>
      <c r="J34" s="180"/>
      <c r="K34" s="181"/>
      <c r="L34" s="180"/>
    </row>
    <row r="35" spans="1:12" x14ac:dyDescent="0.2">
      <c r="A35" s="180"/>
      <c r="B35" s="180"/>
      <c r="C35" s="180"/>
      <c r="D35" s="180"/>
      <c r="E35" s="180"/>
      <c r="F35" s="180"/>
      <c r="G35" s="251"/>
      <c r="H35" s="178"/>
      <c r="I35" s="336"/>
      <c r="J35" s="180"/>
      <c r="K35" s="181"/>
      <c r="L35" s="180"/>
    </row>
    <row r="36" spans="1:12" x14ac:dyDescent="0.2">
      <c r="A36" s="180"/>
      <c r="B36" s="180"/>
      <c r="C36" s="180"/>
      <c r="D36" s="180"/>
      <c r="E36" s="180"/>
      <c r="F36" s="180"/>
      <c r="G36" s="251"/>
      <c r="H36" s="178"/>
      <c r="I36" s="336"/>
      <c r="J36" s="180"/>
      <c r="K36" s="181"/>
      <c r="L36" s="180"/>
    </row>
    <row r="37" spans="1:12" x14ac:dyDescent="0.2">
      <c r="A37" s="180"/>
      <c r="B37" s="180"/>
      <c r="C37" s="180"/>
      <c r="D37" s="180"/>
      <c r="E37" s="180"/>
      <c r="F37" s="180"/>
      <c r="G37" s="251"/>
      <c r="H37" s="178"/>
      <c r="I37" s="336"/>
      <c r="J37" s="180"/>
      <c r="K37" s="181"/>
      <c r="L37" s="180"/>
    </row>
    <row r="38" spans="1:12" x14ac:dyDescent="0.2">
      <c r="A38" s="180"/>
      <c r="B38" s="180"/>
      <c r="C38" s="180"/>
      <c r="D38" s="180"/>
      <c r="E38" s="180"/>
      <c r="F38" s="180"/>
      <c r="G38" s="251"/>
      <c r="H38" s="178"/>
      <c r="I38" s="336"/>
      <c r="J38" s="180"/>
      <c r="K38" s="181"/>
      <c r="L38" s="180"/>
    </row>
    <row r="39" spans="1:12" x14ac:dyDescent="0.2">
      <c r="A39" s="180"/>
      <c r="B39" s="180"/>
      <c r="C39" s="180"/>
      <c r="D39" s="180"/>
      <c r="E39" s="180"/>
      <c r="F39" s="180"/>
      <c r="G39" s="251"/>
      <c r="H39" s="178"/>
      <c r="I39" s="336"/>
      <c r="J39" s="180"/>
      <c r="K39" s="181"/>
      <c r="L39" s="180"/>
    </row>
    <row r="40" spans="1:12" x14ac:dyDescent="0.2">
      <c r="A40" s="180"/>
      <c r="B40" s="180"/>
      <c r="C40" s="180"/>
      <c r="D40" s="180"/>
      <c r="E40" s="180"/>
      <c r="F40" s="180"/>
      <c r="G40" s="251"/>
      <c r="H40" s="178"/>
      <c r="I40" s="336"/>
      <c r="J40" s="180"/>
      <c r="K40" s="181"/>
      <c r="L40" s="180"/>
    </row>
    <row r="41" spans="1:12" x14ac:dyDescent="0.2">
      <c r="A41" s="180"/>
      <c r="B41" s="180"/>
      <c r="C41" s="180"/>
      <c r="D41" s="180"/>
      <c r="E41" s="180"/>
      <c r="F41" s="180"/>
      <c r="G41" s="251"/>
      <c r="H41" s="178"/>
      <c r="I41" s="336"/>
      <c r="J41" s="180"/>
      <c r="K41" s="181"/>
      <c r="L41" s="180"/>
    </row>
    <row r="42" spans="1:12" x14ac:dyDescent="0.2">
      <c r="A42" s="180"/>
      <c r="B42" s="180"/>
      <c r="C42" s="180"/>
      <c r="D42" s="180"/>
      <c r="E42" s="180"/>
      <c r="F42" s="180"/>
      <c r="G42" s="251"/>
      <c r="H42" s="178"/>
      <c r="I42" s="336"/>
      <c r="J42" s="180"/>
      <c r="K42" s="181"/>
      <c r="L42" s="180"/>
    </row>
    <row r="43" spans="1:12" x14ac:dyDescent="0.2">
      <c r="A43" s="180"/>
      <c r="B43" s="180"/>
      <c r="C43" s="180"/>
      <c r="D43" s="180"/>
      <c r="E43" s="180"/>
      <c r="F43" s="180"/>
      <c r="G43" s="251"/>
      <c r="H43" s="178"/>
      <c r="I43" s="336"/>
      <c r="J43" s="180"/>
      <c r="K43" s="181"/>
      <c r="L43" s="180"/>
    </row>
    <row r="44" spans="1:12" x14ac:dyDescent="0.2">
      <c r="A44" s="180"/>
      <c r="B44" s="180"/>
      <c r="C44" s="180"/>
      <c r="D44" s="180"/>
      <c r="E44" s="180"/>
      <c r="F44" s="180"/>
      <c r="G44" s="251"/>
      <c r="H44" s="178"/>
      <c r="I44" s="336"/>
      <c r="J44" s="180"/>
      <c r="K44" s="181"/>
      <c r="L44" s="180"/>
    </row>
    <row r="45" spans="1:12" x14ac:dyDescent="0.2">
      <c r="A45" s="180"/>
      <c r="B45" s="180"/>
      <c r="C45" s="180"/>
      <c r="D45" s="180"/>
      <c r="E45" s="180"/>
      <c r="F45" s="180"/>
      <c r="G45" s="251"/>
      <c r="H45" s="178"/>
      <c r="I45" s="336"/>
      <c r="J45" s="180"/>
      <c r="K45" s="181"/>
      <c r="L45" s="180"/>
    </row>
    <row r="46" spans="1:12" x14ac:dyDescent="0.2">
      <c r="A46" s="180"/>
      <c r="B46" s="180"/>
      <c r="C46" s="180"/>
      <c r="D46" s="180"/>
      <c r="E46" s="180"/>
      <c r="F46" s="180"/>
      <c r="G46" s="251"/>
      <c r="H46" s="178"/>
      <c r="I46" s="336"/>
      <c r="J46" s="180"/>
      <c r="K46" s="181"/>
      <c r="L46" s="180"/>
    </row>
    <row r="47" spans="1:12" x14ac:dyDescent="0.2">
      <c r="A47" s="180"/>
      <c r="B47" s="180"/>
      <c r="C47" s="180"/>
      <c r="D47" s="180"/>
      <c r="E47" s="180"/>
      <c r="F47" s="180"/>
      <c r="G47" s="251"/>
      <c r="H47" s="178"/>
      <c r="I47" s="336"/>
      <c r="J47" s="180"/>
      <c r="K47" s="181"/>
      <c r="L47" s="180"/>
    </row>
    <row r="48" spans="1:12" x14ac:dyDescent="0.2">
      <c r="A48" s="180"/>
      <c r="B48" s="180"/>
      <c r="C48" s="180"/>
      <c r="D48" s="180"/>
      <c r="E48" s="180"/>
      <c r="F48" s="180"/>
      <c r="G48" s="251"/>
      <c r="H48" s="178"/>
      <c r="I48" s="336"/>
      <c r="J48" s="180"/>
      <c r="K48" s="181"/>
      <c r="L48" s="180"/>
    </row>
    <row r="49" spans="1:12" x14ac:dyDescent="0.2">
      <c r="A49" s="180"/>
      <c r="B49" s="180"/>
      <c r="C49" s="180"/>
      <c r="D49" s="180"/>
      <c r="E49" s="180"/>
      <c r="F49" s="180"/>
      <c r="G49" s="251"/>
      <c r="H49" s="178"/>
      <c r="I49" s="336"/>
      <c r="J49" s="180"/>
      <c r="K49" s="181"/>
      <c r="L49" s="180"/>
    </row>
    <row r="50" spans="1:12" x14ac:dyDescent="0.2">
      <c r="A50" s="180"/>
      <c r="B50" s="180"/>
      <c r="C50" s="180"/>
      <c r="D50" s="180"/>
      <c r="E50" s="180"/>
      <c r="F50" s="180"/>
      <c r="G50" s="251"/>
      <c r="H50" s="178"/>
      <c r="I50" s="336"/>
      <c r="J50" s="180"/>
      <c r="K50" s="181"/>
      <c r="L50" s="180"/>
    </row>
    <row r="51" spans="1:12" x14ac:dyDescent="0.2">
      <c r="A51" s="180"/>
      <c r="B51" s="180"/>
      <c r="C51" s="180"/>
      <c r="D51" s="180"/>
      <c r="E51" s="180"/>
      <c r="F51" s="180"/>
      <c r="G51" s="251"/>
      <c r="H51" s="178"/>
      <c r="I51" s="336"/>
      <c r="J51" s="180"/>
      <c r="K51" s="181"/>
      <c r="L51" s="180"/>
    </row>
    <row r="52" spans="1:12" x14ac:dyDescent="0.2">
      <c r="A52" s="180"/>
      <c r="B52" s="180"/>
      <c r="C52" s="180"/>
      <c r="D52" s="180"/>
      <c r="E52" s="180"/>
      <c r="F52" s="180"/>
      <c r="G52" s="251"/>
      <c r="H52" s="178"/>
      <c r="I52" s="336"/>
      <c r="J52" s="180"/>
      <c r="K52" s="181"/>
      <c r="L52" s="180"/>
    </row>
    <row r="53" spans="1:12" x14ac:dyDescent="0.2">
      <c r="A53" s="180"/>
      <c r="B53" s="180"/>
      <c r="C53" s="180"/>
      <c r="D53" s="180"/>
      <c r="E53" s="180"/>
      <c r="F53" s="180"/>
      <c r="G53" s="251"/>
      <c r="H53" s="178"/>
      <c r="I53" s="336"/>
      <c r="J53" s="180"/>
      <c r="K53" s="181"/>
      <c r="L53" s="180"/>
    </row>
    <row r="54" spans="1:12" x14ac:dyDescent="0.2">
      <c r="A54" s="180"/>
      <c r="B54" s="180"/>
      <c r="C54" s="180"/>
      <c r="D54" s="180"/>
      <c r="E54" s="180"/>
      <c r="F54" s="180"/>
      <c r="G54" s="251"/>
      <c r="H54" s="178"/>
      <c r="I54" s="336"/>
      <c r="J54" s="180"/>
      <c r="K54" s="181"/>
      <c r="L54" s="180"/>
    </row>
    <row r="55" spans="1:12" x14ac:dyDescent="0.2">
      <c r="A55" s="180"/>
      <c r="B55" s="180"/>
      <c r="C55" s="180"/>
      <c r="D55" s="180"/>
      <c r="E55" s="180"/>
      <c r="F55" s="180"/>
      <c r="G55" s="251"/>
      <c r="H55" s="178"/>
      <c r="I55" s="336"/>
      <c r="J55" s="180"/>
      <c r="K55" s="181"/>
      <c r="L55" s="180"/>
    </row>
    <row r="56" spans="1:12" x14ac:dyDescent="0.2">
      <c r="H56" s="62"/>
    </row>
  </sheetData>
  <sortState ref="A2:M133">
    <sortCondition ref="B2:B13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workbookViewId="0">
      <selection activeCell="A2" sqref="A2:XFD2"/>
    </sheetView>
  </sheetViews>
  <sheetFormatPr defaultRowHeight="12.75" x14ac:dyDescent="0.2"/>
  <cols>
    <col min="2" max="2" width="11.140625" customWidth="1"/>
    <col min="3" max="3" width="7.85546875" customWidth="1"/>
    <col min="4" max="4" width="10.7109375" customWidth="1"/>
    <col min="6" max="6" width="13.28515625" customWidth="1"/>
    <col min="7" max="7" width="19.140625" style="99" customWidth="1"/>
    <col min="8" max="8" width="13.85546875" style="99" customWidth="1"/>
    <col min="9" max="9" width="13.28515625" style="314" customWidth="1"/>
    <col min="10" max="10" width="17.7109375" customWidth="1"/>
    <col min="11" max="11" width="13.28515625" customWidth="1"/>
    <col min="12" max="12" width="12.42578125" customWidth="1"/>
  </cols>
  <sheetData>
    <row r="1" spans="1:13" x14ac:dyDescent="0.2">
      <c r="A1" s="316" t="s">
        <v>302</v>
      </c>
      <c r="B1" s="316" t="s">
        <v>0</v>
      </c>
      <c r="C1" s="316" t="s">
        <v>303</v>
      </c>
      <c r="D1" s="316" t="s">
        <v>1</v>
      </c>
      <c r="E1" s="316" t="s">
        <v>31</v>
      </c>
      <c r="F1" s="316" t="s">
        <v>32</v>
      </c>
      <c r="G1" s="316" t="s">
        <v>40</v>
      </c>
      <c r="H1" s="316" t="s">
        <v>33</v>
      </c>
      <c r="I1" s="333" t="s">
        <v>2</v>
      </c>
      <c r="J1" s="316" t="s">
        <v>36</v>
      </c>
      <c r="K1" s="316" t="s">
        <v>3</v>
      </c>
      <c r="L1" s="316" t="s">
        <v>34</v>
      </c>
      <c r="M1" s="316" t="s">
        <v>35</v>
      </c>
    </row>
    <row r="2" spans="1:13" x14ac:dyDescent="0.2">
      <c r="A2" s="209"/>
      <c r="B2" s="209"/>
      <c r="C2" s="209"/>
      <c r="D2" s="209"/>
      <c r="E2" s="209"/>
      <c r="F2" s="210"/>
      <c r="G2" s="251"/>
      <c r="H2" s="209"/>
      <c r="I2" s="336"/>
      <c r="J2" s="210"/>
      <c r="K2" s="209"/>
    </row>
    <row r="3" spans="1:13" x14ac:dyDescent="0.2">
      <c r="A3" s="209"/>
      <c r="B3" s="209"/>
      <c r="C3" s="209"/>
      <c r="D3" s="209"/>
      <c r="E3" s="209"/>
      <c r="F3" s="210"/>
      <c r="G3" s="251"/>
      <c r="H3" s="209"/>
      <c r="I3" s="336"/>
      <c r="J3" s="210"/>
      <c r="K3" s="209"/>
    </row>
    <row r="4" spans="1:13" x14ac:dyDescent="0.2">
      <c r="A4" s="209"/>
      <c r="B4" s="209"/>
      <c r="C4" s="209"/>
      <c r="D4" s="209"/>
      <c r="E4" s="209"/>
      <c r="F4" s="210"/>
      <c r="G4" s="251"/>
      <c r="H4" s="209"/>
      <c r="I4" s="336"/>
      <c r="J4" s="210"/>
      <c r="K4" s="209"/>
    </row>
    <row r="5" spans="1:13" x14ac:dyDescent="0.2">
      <c r="A5" s="209"/>
      <c r="B5" s="209"/>
      <c r="C5" s="209"/>
      <c r="D5" s="209"/>
      <c r="E5" s="209"/>
      <c r="F5" s="210"/>
      <c r="G5" s="251"/>
      <c r="H5" s="209"/>
      <c r="I5" s="336"/>
      <c r="J5" s="210"/>
      <c r="K5" s="209"/>
    </row>
    <row r="6" spans="1:13" x14ac:dyDescent="0.2">
      <c r="A6" s="209"/>
      <c r="B6" s="209"/>
      <c r="C6" s="209"/>
      <c r="D6" s="209"/>
      <c r="E6" s="209"/>
      <c r="F6" s="210"/>
      <c r="G6" s="251"/>
      <c r="H6" s="209"/>
      <c r="I6" s="336"/>
      <c r="J6" s="210"/>
      <c r="K6" s="209"/>
    </row>
    <row r="7" spans="1:13" x14ac:dyDescent="0.2">
      <c r="A7" s="209"/>
      <c r="B7" s="209"/>
      <c r="C7" s="209"/>
      <c r="D7" s="209"/>
      <c r="E7" s="209"/>
      <c r="F7" s="210"/>
      <c r="G7" s="251"/>
      <c r="H7" s="209"/>
      <c r="I7" s="336"/>
      <c r="J7" s="210"/>
      <c r="K7" s="209"/>
    </row>
    <row r="8" spans="1:13" x14ac:dyDescent="0.2">
      <c r="A8" s="209"/>
      <c r="B8" s="209"/>
      <c r="C8" s="209"/>
      <c r="D8" s="209"/>
      <c r="E8" s="209"/>
      <c r="F8" s="210"/>
      <c r="G8" s="251"/>
      <c r="H8" s="209"/>
      <c r="I8" s="336"/>
      <c r="J8" s="210"/>
      <c r="K8" s="209"/>
    </row>
    <row r="9" spans="1:13" x14ac:dyDescent="0.2">
      <c r="A9" s="209"/>
      <c r="B9" s="209"/>
      <c r="C9" s="209"/>
      <c r="D9" s="209"/>
      <c r="E9" s="209"/>
      <c r="F9" s="210"/>
      <c r="G9" s="251"/>
      <c r="H9" s="209"/>
      <c r="I9" s="336"/>
      <c r="J9" s="210"/>
      <c r="K9" s="209"/>
    </row>
    <row r="10" spans="1:13" x14ac:dyDescent="0.2">
      <c r="A10" s="209"/>
      <c r="B10" s="209"/>
      <c r="C10" s="209"/>
      <c r="D10" s="209"/>
      <c r="E10" s="209"/>
      <c r="F10" s="210"/>
      <c r="G10" s="251"/>
      <c r="H10" s="209"/>
      <c r="I10" s="336"/>
      <c r="J10" s="210"/>
      <c r="K10" s="209"/>
    </row>
    <row r="11" spans="1:13" x14ac:dyDescent="0.2">
      <c r="A11" s="209"/>
      <c r="B11" s="209"/>
      <c r="C11" s="209"/>
      <c r="D11" s="209"/>
      <c r="E11" s="209"/>
      <c r="F11" s="210"/>
      <c r="G11" s="251"/>
      <c r="H11" s="209"/>
      <c r="I11" s="336"/>
      <c r="J11" s="210"/>
      <c r="K11" s="209"/>
    </row>
    <row r="12" spans="1:13" x14ac:dyDescent="0.2">
      <c r="A12" s="209"/>
      <c r="B12" s="209"/>
      <c r="C12" s="209"/>
      <c r="D12" s="209"/>
      <c r="E12" s="209"/>
      <c r="F12" s="210"/>
      <c r="G12" s="251"/>
      <c r="H12" s="209"/>
      <c r="I12" s="336"/>
      <c r="J12" s="210"/>
      <c r="K12" s="209"/>
    </row>
    <row r="13" spans="1:13" x14ac:dyDescent="0.2">
      <c r="A13" s="209"/>
      <c r="B13" s="209"/>
      <c r="C13" s="209"/>
      <c r="D13" s="209"/>
      <c r="E13" s="209"/>
      <c r="F13" s="210"/>
      <c r="G13" s="251"/>
      <c r="H13" s="209"/>
      <c r="I13" s="336"/>
      <c r="J13" s="210"/>
      <c r="K13" s="209"/>
    </row>
    <row r="14" spans="1:13" x14ac:dyDescent="0.2">
      <c r="A14" s="209"/>
      <c r="B14" s="209"/>
      <c r="C14" s="209"/>
      <c r="D14" s="209"/>
      <c r="E14" s="209"/>
      <c r="F14" s="210"/>
      <c r="G14" s="251"/>
      <c r="H14" s="209"/>
      <c r="I14" s="336"/>
      <c r="J14" s="210"/>
      <c r="K14" s="209"/>
    </row>
    <row r="15" spans="1:13" x14ac:dyDescent="0.2">
      <c r="A15" s="209"/>
      <c r="B15" s="209"/>
      <c r="C15" s="209"/>
      <c r="D15" s="209"/>
      <c r="E15" s="209"/>
      <c r="F15" s="210"/>
      <c r="G15" s="251"/>
      <c r="H15" s="209"/>
      <c r="I15" s="336"/>
      <c r="J15" s="210"/>
      <c r="K15" s="209"/>
    </row>
    <row r="16" spans="1:13" x14ac:dyDescent="0.2">
      <c r="A16" s="209"/>
      <c r="B16" s="209"/>
      <c r="C16" s="209"/>
      <c r="D16" s="209"/>
      <c r="E16" s="209"/>
      <c r="F16" s="210"/>
      <c r="G16" s="251"/>
      <c r="H16" s="209"/>
      <c r="I16" s="336"/>
      <c r="J16" s="210"/>
      <c r="K16" s="209"/>
    </row>
    <row r="17" spans="1:11" x14ac:dyDescent="0.2">
      <c r="A17" s="209"/>
      <c r="B17" s="209"/>
      <c r="C17" s="209"/>
      <c r="D17" s="209"/>
      <c r="E17" s="209"/>
      <c r="F17" s="210"/>
      <c r="G17" s="251"/>
      <c r="H17" s="209"/>
      <c r="I17" s="336"/>
      <c r="J17" s="210"/>
      <c r="K17" s="209"/>
    </row>
    <row r="18" spans="1:11" x14ac:dyDescent="0.2">
      <c r="A18" s="209"/>
      <c r="B18" s="209"/>
      <c r="C18" s="209"/>
      <c r="D18" s="209"/>
      <c r="E18" s="209"/>
      <c r="F18" s="210"/>
      <c r="G18" s="251"/>
      <c r="H18" s="209"/>
      <c r="I18" s="336"/>
      <c r="J18" s="210"/>
      <c r="K18" s="209"/>
    </row>
    <row r="19" spans="1:11" x14ac:dyDescent="0.2">
      <c r="A19" s="209"/>
      <c r="B19" s="209"/>
      <c r="C19" s="209"/>
      <c r="D19" s="209"/>
      <c r="E19" s="209"/>
      <c r="F19" s="210"/>
      <c r="G19" s="251"/>
      <c r="H19" s="209"/>
      <c r="I19" s="336"/>
      <c r="J19" s="210"/>
      <c r="K19" s="209"/>
    </row>
    <row r="20" spans="1:11" x14ac:dyDescent="0.2">
      <c r="A20" s="209"/>
      <c r="B20" s="209"/>
      <c r="C20" s="209"/>
      <c r="D20" s="209"/>
      <c r="E20" s="209"/>
      <c r="F20" s="210"/>
      <c r="G20" s="251"/>
      <c r="H20" s="209"/>
      <c r="I20" s="336"/>
      <c r="J20" s="210"/>
      <c r="K20" s="209"/>
    </row>
    <row r="21" spans="1:11" x14ac:dyDescent="0.2">
      <c r="A21" s="209"/>
      <c r="B21" s="209"/>
      <c r="C21" s="209"/>
      <c r="D21" s="209"/>
      <c r="E21" s="209"/>
      <c r="F21" s="210"/>
      <c r="G21" s="251"/>
      <c r="H21" s="209"/>
      <c r="I21" s="336"/>
      <c r="J21" s="210"/>
      <c r="K21" s="209"/>
    </row>
    <row r="22" spans="1:11" x14ac:dyDescent="0.2">
      <c r="A22" s="209"/>
      <c r="B22" s="209"/>
      <c r="C22" s="209"/>
      <c r="D22" s="209"/>
      <c r="E22" s="209"/>
      <c r="F22" s="210"/>
      <c r="G22" s="251"/>
      <c r="H22" s="209"/>
      <c r="I22" s="336"/>
      <c r="J22" s="210"/>
      <c r="K22" s="209"/>
    </row>
    <row r="23" spans="1:11" x14ac:dyDescent="0.2">
      <c r="A23" s="209"/>
      <c r="B23" s="209"/>
      <c r="C23" s="209"/>
      <c r="D23" s="209"/>
      <c r="E23" s="209"/>
      <c r="F23" s="210"/>
      <c r="G23" s="251"/>
      <c r="H23" s="209"/>
      <c r="I23" s="336"/>
      <c r="J23" s="210"/>
      <c r="K23" s="209"/>
    </row>
    <row r="24" spans="1:11" x14ac:dyDescent="0.2">
      <c r="A24" s="209"/>
      <c r="B24" s="209"/>
      <c r="C24" s="209"/>
      <c r="D24" s="209"/>
      <c r="E24" s="209"/>
      <c r="F24" s="210"/>
      <c r="G24" s="251"/>
      <c r="H24" s="209"/>
      <c r="I24" s="336"/>
      <c r="J24" s="210"/>
      <c r="K24" s="209"/>
    </row>
    <row r="25" spans="1:11" x14ac:dyDescent="0.2">
      <c r="A25" s="209"/>
      <c r="B25" s="209"/>
      <c r="C25" s="209"/>
      <c r="D25" s="209"/>
      <c r="E25" s="209"/>
      <c r="F25" s="210"/>
      <c r="G25" s="251"/>
      <c r="H25" s="209"/>
      <c r="I25" s="336"/>
      <c r="J25" s="210"/>
      <c r="K25" s="209"/>
    </row>
    <row r="26" spans="1:11" x14ac:dyDescent="0.2">
      <c r="A26" s="209"/>
      <c r="B26" s="209"/>
      <c r="C26" s="209"/>
      <c r="D26" s="209"/>
      <c r="E26" s="209"/>
      <c r="F26" s="210"/>
      <c r="G26" s="251"/>
      <c r="H26" s="209"/>
      <c r="I26" s="336"/>
      <c r="J26" s="210"/>
      <c r="K26" s="209"/>
    </row>
    <row r="27" spans="1:11" x14ac:dyDescent="0.2">
      <c r="A27" s="209"/>
      <c r="B27" s="209"/>
      <c r="C27" s="209"/>
      <c r="D27" s="209"/>
      <c r="E27" s="209"/>
      <c r="F27" s="210"/>
      <c r="G27" s="251"/>
      <c r="H27" s="209"/>
      <c r="I27" s="336"/>
      <c r="J27" s="210"/>
      <c r="K27" s="209"/>
    </row>
    <row r="28" spans="1:11" x14ac:dyDescent="0.2">
      <c r="A28" s="209"/>
      <c r="B28" s="209"/>
      <c r="C28" s="209"/>
      <c r="D28" s="209"/>
      <c r="E28" s="209"/>
      <c r="F28" s="210"/>
      <c r="G28" s="251"/>
      <c r="H28" s="209"/>
      <c r="I28" s="336"/>
      <c r="J28" s="210"/>
      <c r="K28" s="209"/>
    </row>
    <row r="29" spans="1:11" x14ac:dyDescent="0.2">
      <c r="A29" s="209"/>
      <c r="B29" s="209"/>
      <c r="C29" s="209"/>
      <c r="D29" s="209"/>
      <c r="E29" s="209"/>
      <c r="F29" s="210"/>
      <c r="G29" s="251"/>
      <c r="H29" s="209"/>
      <c r="I29" s="336"/>
      <c r="J29" s="210"/>
      <c r="K29" s="209"/>
    </row>
    <row r="30" spans="1:11" x14ac:dyDescent="0.2">
      <c r="A30" s="209"/>
      <c r="B30" s="209"/>
      <c r="C30" s="209"/>
      <c r="D30" s="209"/>
      <c r="E30" s="209"/>
      <c r="F30" s="210"/>
      <c r="G30" s="251"/>
      <c r="H30" s="209"/>
      <c r="I30" s="336"/>
      <c r="J30" s="210"/>
      <c r="K30" s="209"/>
    </row>
    <row r="31" spans="1:11" x14ac:dyDescent="0.2">
      <c r="A31" s="209"/>
      <c r="B31" s="209"/>
      <c r="C31" s="209"/>
      <c r="D31" s="209"/>
      <c r="E31" s="209"/>
      <c r="F31" s="210"/>
      <c r="G31" s="251"/>
      <c r="H31" s="209"/>
      <c r="I31" s="336"/>
      <c r="J31" s="210"/>
      <c r="K31" s="209"/>
    </row>
    <row r="32" spans="1:11" x14ac:dyDescent="0.2">
      <c r="A32" s="209"/>
      <c r="B32" s="209"/>
      <c r="C32" s="209"/>
      <c r="D32" s="209"/>
      <c r="E32" s="209"/>
      <c r="F32" s="210"/>
      <c r="G32" s="251"/>
      <c r="H32" s="209"/>
      <c r="I32" s="336"/>
      <c r="J32" s="210"/>
      <c r="K32" s="209"/>
    </row>
    <row r="33" spans="1:11" x14ac:dyDescent="0.2">
      <c r="A33" s="209"/>
      <c r="B33" s="209"/>
      <c r="C33" s="209"/>
      <c r="D33" s="209"/>
      <c r="E33" s="209"/>
      <c r="F33" s="210"/>
      <c r="G33" s="251"/>
      <c r="H33" s="209"/>
      <c r="I33" s="336"/>
      <c r="J33" s="210"/>
      <c r="K33" s="209"/>
    </row>
    <row r="34" spans="1:11" x14ac:dyDescent="0.2">
      <c r="A34" s="209"/>
      <c r="B34" s="209"/>
      <c r="C34" s="209"/>
      <c r="D34" s="209"/>
      <c r="E34" s="209"/>
      <c r="F34" s="210"/>
      <c r="G34" s="251"/>
      <c r="H34" s="209"/>
      <c r="I34" s="336"/>
      <c r="J34" s="210"/>
      <c r="K34" s="209"/>
    </row>
    <row r="35" spans="1:11" x14ac:dyDescent="0.2">
      <c r="A35" s="209"/>
      <c r="B35" s="209"/>
      <c r="C35" s="209"/>
      <c r="D35" s="209"/>
      <c r="E35" s="209"/>
      <c r="F35" s="210"/>
      <c r="G35" s="251"/>
      <c r="H35" s="209"/>
      <c r="I35" s="336"/>
      <c r="J35" s="210"/>
      <c r="K35" s="209"/>
    </row>
    <row r="36" spans="1:11" x14ac:dyDescent="0.2">
      <c r="A36" s="209"/>
      <c r="B36" s="209"/>
      <c r="C36" s="209"/>
      <c r="D36" s="209"/>
      <c r="E36" s="209"/>
      <c r="F36" s="210"/>
      <c r="G36" s="251"/>
      <c r="H36" s="209"/>
      <c r="I36" s="336"/>
      <c r="J36" s="210"/>
      <c r="K36" s="209"/>
    </row>
    <row r="37" spans="1:11" x14ac:dyDescent="0.2">
      <c r="A37" s="209"/>
      <c r="B37" s="209"/>
      <c r="C37" s="209"/>
      <c r="D37" s="209"/>
      <c r="E37" s="209"/>
      <c r="F37" s="210"/>
      <c r="G37" s="251"/>
      <c r="H37" s="209"/>
      <c r="I37" s="336"/>
      <c r="J37" s="210"/>
      <c r="K37" s="209"/>
    </row>
    <row r="38" spans="1:11" x14ac:dyDescent="0.2">
      <c r="A38" s="209"/>
      <c r="B38" s="209"/>
      <c r="C38" s="209"/>
      <c r="D38" s="209"/>
      <c r="E38" s="209"/>
      <c r="F38" s="210"/>
      <c r="G38" s="251"/>
      <c r="H38" s="209"/>
      <c r="I38" s="336"/>
      <c r="J38" s="210"/>
      <c r="K38" s="209"/>
    </row>
    <row r="39" spans="1:11" x14ac:dyDescent="0.2">
      <c r="A39" s="209"/>
      <c r="B39" s="209"/>
      <c r="C39" s="209"/>
      <c r="D39" s="209"/>
      <c r="E39" s="209"/>
      <c r="F39" s="210"/>
      <c r="G39" s="251"/>
      <c r="H39" s="209"/>
      <c r="I39" s="336"/>
      <c r="J39" s="210"/>
      <c r="K39" s="209"/>
    </row>
    <row r="40" spans="1:11" x14ac:dyDescent="0.2">
      <c r="A40" s="209"/>
      <c r="B40" s="209"/>
      <c r="C40" s="209"/>
      <c r="D40" s="209"/>
      <c r="E40" s="209"/>
      <c r="F40" s="210"/>
      <c r="G40" s="251"/>
      <c r="H40" s="209"/>
      <c r="I40" s="336"/>
      <c r="J40" s="210"/>
      <c r="K40" s="209"/>
    </row>
    <row r="41" spans="1:11" x14ac:dyDescent="0.2">
      <c r="A41" s="209"/>
      <c r="B41" s="209"/>
      <c r="C41" s="209"/>
      <c r="D41" s="209"/>
      <c r="E41" s="209"/>
      <c r="F41" s="210"/>
      <c r="G41" s="251"/>
      <c r="H41" s="209"/>
      <c r="I41" s="336"/>
      <c r="J41" s="210"/>
      <c r="K41" s="209"/>
    </row>
    <row r="42" spans="1:11" x14ac:dyDescent="0.2">
      <c r="A42" s="209"/>
      <c r="B42" s="209"/>
      <c r="C42" s="209"/>
      <c r="D42" s="209"/>
      <c r="E42" s="209"/>
      <c r="F42" s="210"/>
      <c r="G42" s="251"/>
      <c r="H42" s="209"/>
      <c r="I42" s="336"/>
      <c r="J42" s="210"/>
      <c r="K42" s="209"/>
    </row>
    <row r="43" spans="1:11" x14ac:dyDescent="0.2">
      <c r="A43" s="209"/>
      <c r="B43" s="209"/>
      <c r="C43" s="209"/>
      <c r="D43" s="209"/>
      <c r="E43" s="209"/>
      <c r="F43" s="210"/>
      <c r="G43" s="251"/>
      <c r="H43" s="209"/>
      <c r="I43" s="336"/>
      <c r="J43" s="210"/>
      <c r="K43" s="209"/>
    </row>
    <row r="44" spans="1:11" x14ac:dyDescent="0.2">
      <c r="A44" s="209"/>
      <c r="B44" s="209"/>
      <c r="C44" s="209"/>
      <c r="D44" s="209"/>
      <c r="E44" s="209"/>
      <c r="F44" s="210"/>
      <c r="G44" s="251"/>
      <c r="H44" s="209"/>
      <c r="I44" s="336"/>
      <c r="J44" s="210"/>
      <c r="K44" s="209"/>
    </row>
    <row r="45" spans="1:11" x14ac:dyDescent="0.2">
      <c r="A45" s="209"/>
      <c r="B45" s="209"/>
      <c r="C45" s="209"/>
      <c r="D45" s="209"/>
      <c r="E45" s="209"/>
      <c r="F45" s="210"/>
      <c r="G45" s="251"/>
      <c r="H45" s="209"/>
      <c r="I45" s="336"/>
      <c r="J45" s="210"/>
      <c r="K45" s="209"/>
    </row>
    <row r="46" spans="1:11" x14ac:dyDescent="0.2">
      <c r="A46" s="209"/>
      <c r="B46" s="209"/>
      <c r="C46" s="209"/>
      <c r="D46" s="209"/>
      <c r="E46" s="209"/>
      <c r="F46" s="210"/>
      <c r="G46" s="251"/>
      <c r="H46" s="209"/>
      <c r="I46" s="336"/>
      <c r="J46" s="210"/>
      <c r="K46" s="209"/>
    </row>
    <row r="47" spans="1:11" x14ac:dyDescent="0.2">
      <c r="A47" s="209"/>
      <c r="B47" s="209"/>
      <c r="C47" s="209"/>
      <c r="D47" s="209"/>
      <c r="E47" s="209"/>
      <c r="F47" s="210"/>
      <c r="G47" s="251"/>
      <c r="H47" s="209"/>
      <c r="I47" s="336"/>
      <c r="J47" s="210"/>
      <c r="K47" s="209"/>
    </row>
    <row r="48" spans="1:11" x14ac:dyDescent="0.2">
      <c r="A48" s="209"/>
      <c r="B48" s="209"/>
      <c r="C48" s="209"/>
      <c r="D48" s="209"/>
      <c r="E48" s="209"/>
      <c r="F48" s="210"/>
      <c r="G48" s="251"/>
      <c r="H48" s="209"/>
      <c r="I48" s="336"/>
      <c r="J48" s="210"/>
      <c r="K48" s="209"/>
    </row>
    <row r="49" spans="1:11" x14ac:dyDescent="0.2">
      <c r="A49" s="209"/>
      <c r="B49" s="209"/>
      <c r="C49" s="209"/>
      <c r="D49" s="209"/>
      <c r="E49" s="209"/>
      <c r="F49" s="210"/>
      <c r="G49" s="251"/>
      <c r="H49" s="209"/>
      <c r="I49" s="336"/>
      <c r="J49" s="210"/>
      <c r="K49" s="209"/>
    </row>
    <row r="50" spans="1:11" x14ac:dyDescent="0.2">
      <c r="A50" s="209"/>
      <c r="B50" s="209"/>
      <c r="C50" s="209"/>
      <c r="D50" s="209"/>
      <c r="E50" s="209"/>
      <c r="F50" s="210"/>
      <c r="G50" s="251"/>
      <c r="H50" s="209"/>
      <c r="I50" s="336"/>
      <c r="J50" s="210"/>
      <c r="K50" s="209"/>
    </row>
    <row r="51" spans="1:11" x14ac:dyDescent="0.2">
      <c r="A51" s="209"/>
      <c r="B51" s="209"/>
      <c r="C51" s="209"/>
      <c r="D51" s="209"/>
      <c r="E51" s="209"/>
      <c r="F51" s="210"/>
      <c r="G51" s="251"/>
      <c r="H51" s="209"/>
      <c r="I51" s="336"/>
      <c r="J51" s="210"/>
      <c r="K51" s="209"/>
    </row>
    <row r="52" spans="1:11" x14ac:dyDescent="0.2">
      <c r="A52" s="209"/>
      <c r="B52" s="209"/>
      <c r="C52" s="209"/>
      <c r="D52" s="209"/>
      <c r="E52" s="209"/>
      <c r="F52" s="210"/>
      <c r="G52" s="251"/>
      <c r="H52" s="209"/>
      <c r="I52" s="336"/>
      <c r="J52" s="210"/>
      <c r="K52" s="209"/>
    </row>
    <row r="53" spans="1:11" x14ac:dyDescent="0.2">
      <c r="A53" s="209"/>
      <c r="B53" s="209"/>
      <c r="C53" s="209"/>
      <c r="D53" s="209"/>
      <c r="E53" s="209"/>
      <c r="F53" s="210"/>
      <c r="G53" s="251"/>
      <c r="H53" s="209"/>
      <c r="I53" s="336"/>
      <c r="J53" s="210"/>
      <c r="K53" s="209"/>
    </row>
    <row r="54" spans="1:11" x14ac:dyDescent="0.2">
      <c r="A54" s="209"/>
      <c r="B54" s="209"/>
      <c r="C54" s="209"/>
      <c r="D54" s="209"/>
      <c r="E54" s="209"/>
      <c r="F54" s="210"/>
      <c r="G54" s="251"/>
      <c r="H54" s="209"/>
      <c r="I54" s="336"/>
      <c r="J54" s="210"/>
      <c r="K54" s="209"/>
    </row>
    <row r="55" spans="1:11" x14ac:dyDescent="0.2">
      <c r="A55" s="209"/>
      <c r="B55" s="209"/>
      <c r="C55" s="209"/>
      <c r="D55" s="209"/>
      <c r="E55" s="209"/>
      <c r="F55" s="210"/>
      <c r="G55" s="251"/>
      <c r="H55" s="209"/>
      <c r="I55" s="336"/>
      <c r="J55" s="210"/>
      <c r="K55" s="209"/>
    </row>
    <row r="56" spans="1:11" x14ac:dyDescent="0.2">
      <c r="A56" s="209"/>
      <c r="B56" s="209"/>
      <c r="C56" s="209"/>
      <c r="D56" s="209"/>
      <c r="E56" s="209"/>
      <c r="F56" s="210"/>
      <c r="G56" s="251"/>
      <c r="H56" s="209"/>
      <c r="I56" s="336"/>
      <c r="J56" s="210"/>
      <c r="K56" s="209"/>
    </row>
    <row r="57" spans="1:11" x14ac:dyDescent="0.2">
      <c r="A57" s="209"/>
      <c r="B57" s="209"/>
      <c r="C57" s="209"/>
      <c r="D57" s="209"/>
      <c r="E57" s="209"/>
      <c r="F57" s="210"/>
      <c r="G57" s="251"/>
      <c r="H57" s="209"/>
      <c r="I57" s="336"/>
      <c r="J57" s="210"/>
      <c r="K57" s="209"/>
    </row>
    <row r="58" spans="1:11" x14ac:dyDescent="0.2">
      <c r="A58" s="209"/>
      <c r="B58" s="209"/>
      <c r="C58" s="209"/>
      <c r="D58" s="209"/>
      <c r="E58" s="209"/>
      <c r="F58" s="210"/>
      <c r="G58" s="251"/>
      <c r="H58" s="209"/>
      <c r="I58" s="336"/>
      <c r="J58" s="210"/>
      <c r="K58" s="209"/>
    </row>
    <row r="59" spans="1:11" x14ac:dyDescent="0.2">
      <c r="A59" s="209"/>
      <c r="B59" s="209"/>
      <c r="C59" s="209"/>
      <c r="D59" s="209"/>
      <c r="E59" s="209"/>
      <c r="F59" s="210"/>
      <c r="G59" s="251"/>
      <c r="H59" s="209"/>
      <c r="I59" s="336"/>
      <c r="J59" s="210"/>
      <c r="K59" s="209"/>
    </row>
    <row r="60" spans="1:11" x14ac:dyDescent="0.2">
      <c r="A60" s="209"/>
      <c r="B60" s="209"/>
      <c r="C60" s="209"/>
      <c r="D60" s="209"/>
      <c r="E60" s="209"/>
      <c r="F60" s="210"/>
      <c r="G60" s="251"/>
      <c r="H60" s="209"/>
      <c r="I60" s="336"/>
      <c r="J60" s="210"/>
      <c r="K60" s="209"/>
    </row>
    <row r="61" spans="1:11" x14ac:dyDescent="0.2">
      <c r="A61" s="209"/>
      <c r="B61" s="209"/>
      <c r="C61" s="209"/>
      <c r="D61" s="209"/>
      <c r="E61" s="209"/>
      <c r="F61" s="210"/>
      <c r="G61" s="251"/>
      <c r="H61" s="209"/>
      <c r="I61" s="336"/>
      <c r="J61" s="210"/>
      <c r="K61" s="209"/>
    </row>
    <row r="62" spans="1:11" x14ac:dyDescent="0.2">
      <c r="A62" s="209"/>
      <c r="B62" s="209"/>
      <c r="C62" s="209"/>
      <c r="D62" s="209"/>
      <c r="E62" s="209"/>
      <c r="F62" s="210"/>
      <c r="G62" s="251"/>
      <c r="H62" s="209"/>
      <c r="I62" s="336"/>
      <c r="J62" s="210"/>
      <c r="K62" s="209"/>
    </row>
    <row r="63" spans="1:11" x14ac:dyDescent="0.2">
      <c r="A63" s="209"/>
      <c r="B63" s="209"/>
      <c r="C63" s="209"/>
      <c r="D63" s="209"/>
      <c r="E63" s="209"/>
      <c r="F63" s="210"/>
      <c r="G63" s="251"/>
      <c r="H63" s="209"/>
      <c r="I63" s="336"/>
      <c r="J63" s="210"/>
      <c r="K63" s="209"/>
    </row>
    <row r="64" spans="1:11" x14ac:dyDescent="0.2">
      <c r="A64" s="209"/>
      <c r="B64" s="209"/>
      <c r="C64" s="209"/>
      <c r="D64" s="209"/>
      <c r="E64" s="209"/>
      <c r="F64" s="210"/>
      <c r="G64" s="251"/>
      <c r="H64" s="209"/>
      <c r="I64" s="336"/>
      <c r="J64" s="210"/>
      <c r="K64" s="209"/>
    </row>
    <row r="65" spans="1:11" x14ac:dyDescent="0.2">
      <c r="A65" s="209"/>
      <c r="B65" s="209"/>
      <c r="C65" s="209"/>
      <c r="D65" s="209"/>
      <c r="E65" s="209"/>
      <c r="F65" s="210"/>
      <c r="G65" s="251"/>
      <c r="H65" s="209"/>
      <c r="I65" s="336"/>
      <c r="J65" s="210"/>
      <c r="K65" s="209"/>
    </row>
    <row r="66" spans="1:11" x14ac:dyDescent="0.2">
      <c r="A66" s="209"/>
      <c r="B66" s="209"/>
      <c r="C66" s="209"/>
      <c r="D66" s="209"/>
      <c r="E66" s="209"/>
      <c r="F66" s="210"/>
      <c r="G66" s="251"/>
      <c r="H66" s="209"/>
      <c r="I66" s="336"/>
      <c r="J66" s="210"/>
      <c r="K66" s="209"/>
    </row>
    <row r="67" spans="1:11" x14ac:dyDescent="0.2">
      <c r="A67" s="209"/>
      <c r="B67" s="209"/>
      <c r="C67" s="209"/>
      <c r="D67" s="209"/>
      <c r="E67" s="209"/>
      <c r="F67" s="210"/>
      <c r="G67" s="251"/>
      <c r="H67" s="209"/>
      <c r="I67" s="336"/>
      <c r="J67" s="210"/>
      <c r="K67" s="209"/>
    </row>
    <row r="68" spans="1:11" x14ac:dyDescent="0.2">
      <c r="A68" s="209"/>
      <c r="B68" s="209"/>
      <c r="C68" s="209"/>
      <c r="D68" s="209"/>
      <c r="E68" s="209"/>
      <c r="F68" s="210"/>
      <c r="G68" s="251"/>
      <c r="H68" s="209"/>
      <c r="I68" s="336"/>
      <c r="J68" s="210"/>
      <c r="K68" s="209"/>
    </row>
    <row r="69" spans="1:11" x14ac:dyDescent="0.2">
      <c r="A69" s="209"/>
      <c r="B69" s="209"/>
      <c r="C69" s="209"/>
      <c r="D69" s="209"/>
      <c r="E69" s="209"/>
      <c r="F69" s="210"/>
      <c r="G69" s="251"/>
      <c r="H69" s="209"/>
      <c r="I69" s="336"/>
      <c r="J69" s="210"/>
      <c r="K69" s="209"/>
    </row>
    <row r="70" spans="1:11" x14ac:dyDescent="0.2">
      <c r="A70" s="209"/>
      <c r="B70" s="209"/>
      <c r="C70" s="209"/>
      <c r="D70" s="209"/>
      <c r="E70" s="209"/>
      <c r="F70" s="210"/>
      <c r="G70" s="251"/>
      <c r="H70" s="209"/>
      <c r="I70" s="336"/>
      <c r="J70" s="210"/>
      <c r="K70" s="209"/>
    </row>
    <row r="71" spans="1:11" x14ac:dyDescent="0.2">
      <c r="A71" s="209"/>
      <c r="B71" s="209"/>
      <c r="C71" s="209"/>
      <c r="D71" s="209"/>
      <c r="E71" s="209"/>
      <c r="F71" s="210"/>
      <c r="G71" s="251"/>
      <c r="H71" s="209"/>
      <c r="I71" s="336"/>
      <c r="J71" s="210"/>
      <c r="K71" s="209"/>
    </row>
    <row r="72" spans="1:11" x14ac:dyDescent="0.2">
      <c r="A72" s="209"/>
      <c r="B72" s="209"/>
      <c r="C72" s="209"/>
      <c r="D72" s="209"/>
      <c r="E72" s="209"/>
      <c r="F72" s="210"/>
      <c r="G72" s="251"/>
      <c r="H72" s="209"/>
      <c r="I72" s="336"/>
      <c r="J72" s="210"/>
      <c r="K72" s="209"/>
    </row>
    <row r="73" spans="1:11" x14ac:dyDescent="0.2">
      <c r="A73" s="209"/>
      <c r="B73" s="209"/>
      <c r="C73" s="209"/>
      <c r="D73" s="209"/>
      <c r="E73" s="209"/>
      <c r="F73" s="210"/>
      <c r="G73" s="251"/>
      <c r="H73" s="209"/>
      <c r="I73" s="336"/>
      <c r="J73" s="210"/>
      <c r="K73" s="209"/>
    </row>
    <row r="74" spans="1:11" x14ac:dyDescent="0.2">
      <c r="A74" s="209"/>
      <c r="B74" s="209"/>
      <c r="C74" s="209"/>
      <c r="D74" s="209"/>
      <c r="E74" s="209"/>
      <c r="F74" s="210"/>
      <c r="G74" s="251"/>
      <c r="H74" s="209"/>
      <c r="I74" s="336"/>
      <c r="J74" s="210"/>
      <c r="K74" s="209"/>
    </row>
    <row r="75" spans="1:11" x14ac:dyDescent="0.2">
      <c r="A75" s="209"/>
      <c r="B75" s="209"/>
      <c r="C75" s="209"/>
      <c r="D75" s="209"/>
      <c r="E75" s="209"/>
      <c r="F75" s="210"/>
      <c r="G75" s="251"/>
      <c r="H75" s="209"/>
      <c r="I75" s="336"/>
      <c r="J75" s="210"/>
      <c r="K75" s="209"/>
    </row>
    <row r="76" spans="1:11" x14ac:dyDescent="0.2">
      <c r="A76" s="209"/>
      <c r="B76" s="209"/>
      <c r="C76" s="209"/>
      <c r="D76" s="209"/>
      <c r="E76" s="209"/>
      <c r="F76" s="210"/>
      <c r="G76" s="251"/>
      <c r="H76" s="209"/>
      <c r="I76" s="336"/>
      <c r="J76" s="210"/>
      <c r="K76" s="209"/>
    </row>
    <row r="77" spans="1:11" x14ac:dyDescent="0.2">
      <c r="A77" s="209"/>
      <c r="B77" s="209"/>
      <c r="C77" s="209"/>
      <c r="D77" s="209"/>
      <c r="E77" s="209"/>
      <c r="F77" s="210"/>
      <c r="G77" s="251"/>
      <c r="H77" s="209"/>
      <c r="I77" s="336"/>
      <c r="J77" s="210"/>
      <c r="K77" s="209"/>
    </row>
    <row r="78" spans="1:11" x14ac:dyDescent="0.2">
      <c r="A78" s="209"/>
      <c r="B78" s="209"/>
      <c r="C78" s="209"/>
      <c r="D78" s="209"/>
      <c r="E78" s="209"/>
      <c r="F78" s="210"/>
      <c r="G78" s="251"/>
      <c r="H78" s="209"/>
      <c r="I78" s="336"/>
      <c r="J78" s="210"/>
      <c r="K78" s="209"/>
    </row>
    <row r="79" spans="1:11" x14ac:dyDescent="0.2">
      <c r="A79" s="209"/>
      <c r="B79" s="209"/>
      <c r="C79" s="209"/>
      <c r="D79" s="209"/>
      <c r="E79" s="209"/>
      <c r="F79" s="210"/>
      <c r="G79" s="251"/>
      <c r="H79" s="209"/>
      <c r="I79" s="336"/>
      <c r="J79" s="210"/>
      <c r="K79" s="209"/>
    </row>
    <row r="80" spans="1:11" x14ac:dyDescent="0.2">
      <c r="A80" s="209"/>
      <c r="B80" s="209"/>
      <c r="C80" s="209"/>
      <c r="D80" s="209"/>
      <c r="E80" s="209"/>
      <c r="F80" s="210"/>
      <c r="G80" s="251"/>
      <c r="H80" s="209"/>
      <c r="I80" s="336"/>
      <c r="J80" s="210"/>
      <c r="K80" s="209"/>
    </row>
    <row r="81" spans="1:11" x14ac:dyDescent="0.2">
      <c r="A81" s="209"/>
      <c r="B81" s="209"/>
      <c r="C81" s="209"/>
      <c r="D81" s="209"/>
      <c r="E81" s="209"/>
      <c r="F81" s="210"/>
      <c r="G81" s="251"/>
      <c r="H81" s="209"/>
      <c r="I81" s="336"/>
      <c r="J81" s="210"/>
      <c r="K81" s="209"/>
    </row>
    <row r="82" spans="1:11" x14ac:dyDescent="0.2">
      <c r="A82" s="209"/>
      <c r="B82" s="209"/>
      <c r="C82" s="209"/>
      <c r="D82" s="209"/>
      <c r="E82" s="209"/>
      <c r="F82" s="210"/>
      <c r="G82" s="251"/>
      <c r="H82" s="209"/>
      <c r="I82" s="336"/>
      <c r="J82" s="210"/>
      <c r="K82" s="209"/>
    </row>
    <row r="83" spans="1:11" x14ac:dyDescent="0.2">
      <c r="A83" s="209"/>
      <c r="B83" s="209"/>
      <c r="C83" s="209"/>
      <c r="D83" s="209"/>
      <c r="E83" s="209"/>
      <c r="F83" s="210"/>
      <c r="G83" s="251"/>
      <c r="H83" s="209"/>
      <c r="I83" s="336"/>
      <c r="J83" s="210"/>
      <c r="K83" s="209"/>
    </row>
    <row r="84" spans="1:11" x14ac:dyDescent="0.2">
      <c r="G84" s="2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29"/>
  <sheetViews>
    <sheetView topLeftCell="A822" workbookViewId="0">
      <selection activeCell="G838" sqref="G838"/>
    </sheetView>
  </sheetViews>
  <sheetFormatPr defaultColWidth="16" defaultRowHeight="12.75" x14ac:dyDescent="0.2"/>
  <cols>
    <col min="1" max="1" width="12.7109375" style="313" customWidth="1"/>
    <col min="2" max="2" width="10.7109375" style="615" customWidth="1"/>
    <col min="3" max="3" width="35.42578125" style="313" customWidth="1"/>
    <col min="4" max="4" width="15.42578125" style="313" customWidth="1"/>
    <col min="5" max="5" width="18" style="314" customWidth="1"/>
    <col min="6" max="6" width="16" style="313"/>
    <col min="7" max="7" width="16" style="314"/>
    <col min="8" max="8" width="16" style="313"/>
    <col min="9" max="9" width="21.42578125" style="615" customWidth="1"/>
    <col min="10" max="10" width="16" style="313" customWidth="1"/>
    <col min="11" max="11" width="21.140625" style="615" customWidth="1"/>
    <col min="12" max="16384" width="16" style="313"/>
  </cols>
  <sheetData>
    <row r="1" spans="1:14" s="584" customFormat="1" ht="21.75" customHeight="1" x14ac:dyDescent="0.2">
      <c r="A1" s="585" t="s">
        <v>0</v>
      </c>
      <c r="B1" s="614" t="s">
        <v>1</v>
      </c>
      <c r="C1" s="585" t="s">
        <v>31</v>
      </c>
      <c r="D1" s="585" t="s">
        <v>32</v>
      </c>
      <c r="E1" s="585" t="s">
        <v>40</v>
      </c>
      <c r="F1" s="585" t="s">
        <v>33</v>
      </c>
      <c r="G1" s="570" t="s">
        <v>2</v>
      </c>
      <c r="H1" s="585" t="s">
        <v>36</v>
      </c>
      <c r="I1" s="614" t="s">
        <v>3</v>
      </c>
      <c r="J1" s="585" t="s">
        <v>34</v>
      </c>
      <c r="K1" s="614" t="s">
        <v>35</v>
      </c>
    </row>
    <row r="2" spans="1:14" x14ac:dyDescent="0.2">
      <c r="A2" s="584" t="s">
        <v>291</v>
      </c>
      <c r="B2" s="584" t="s">
        <v>268</v>
      </c>
      <c r="C2" s="584" t="s">
        <v>269</v>
      </c>
      <c r="D2" s="584" t="s">
        <v>270</v>
      </c>
      <c r="E2" s="584" t="s">
        <v>297</v>
      </c>
      <c r="F2" s="586">
        <v>40633</v>
      </c>
      <c r="G2" s="583">
        <v>28.03</v>
      </c>
      <c r="H2" s="584"/>
      <c r="I2" s="584" t="s">
        <v>287</v>
      </c>
      <c r="J2" s="586">
        <v>41892</v>
      </c>
      <c r="K2" s="683" t="s">
        <v>71</v>
      </c>
    </row>
    <row r="3" spans="1:14" x14ac:dyDescent="0.2">
      <c r="A3" s="584" t="s">
        <v>67</v>
      </c>
      <c r="B3" s="584" t="s">
        <v>88</v>
      </c>
      <c r="C3" s="584" t="s">
        <v>89</v>
      </c>
      <c r="D3" s="584" t="s">
        <v>90</v>
      </c>
      <c r="E3" s="584" t="s">
        <v>241</v>
      </c>
      <c r="F3" s="586">
        <v>41486</v>
      </c>
      <c r="G3" s="583">
        <v>464.62</v>
      </c>
      <c r="H3" s="584"/>
      <c r="I3" s="584" t="s">
        <v>242</v>
      </c>
      <c r="J3" s="586">
        <v>42075</v>
      </c>
      <c r="K3" s="683" t="s">
        <v>71</v>
      </c>
    </row>
    <row r="4" spans="1:14" s="194" customFormat="1" x14ac:dyDescent="0.2">
      <c r="A4" s="584" t="s">
        <v>174</v>
      </c>
      <c r="B4" s="584" t="s">
        <v>264</v>
      </c>
      <c r="C4" s="584" t="s">
        <v>265</v>
      </c>
      <c r="D4" s="584" t="s">
        <v>266</v>
      </c>
      <c r="E4" s="584" t="s">
        <v>267</v>
      </c>
      <c r="F4" s="586">
        <v>42114</v>
      </c>
      <c r="G4" s="572">
        <v>60</v>
      </c>
      <c r="H4" s="584"/>
      <c r="I4" s="584" t="s">
        <v>181</v>
      </c>
      <c r="J4" s="586">
        <v>42170</v>
      </c>
      <c r="K4" s="683" t="s">
        <v>71</v>
      </c>
    </row>
    <row r="5" spans="1:14" s="589" customFormat="1" x14ac:dyDescent="0.2">
      <c r="A5" s="589" t="s">
        <v>87</v>
      </c>
      <c r="B5" s="589" t="s">
        <v>88</v>
      </c>
      <c r="C5" s="589" t="s">
        <v>89</v>
      </c>
      <c r="D5" s="589" t="s">
        <v>90</v>
      </c>
      <c r="E5" s="589" t="s">
        <v>272</v>
      </c>
      <c r="F5" s="590">
        <v>41754</v>
      </c>
      <c r="G5" s="591">
        <f>38.24*-1</f>
        <v>-38.24</v>
      </c>
      <c r="H5" s="589" t="s">
        <v>474</v>
      </c>
      <c r="I5" s="589" t="s">
        <v>350</v>
      </c>
      <c r="J5" s="590">
        <v>42215</v>
      </c>
      <c r="K5" s="684">
        <v>0</v>
      </c>
    </row>
    <row r="6" spans="1:14" x14ac:dyDescent="0.2">
      <c r="A6" s="584" t="s">
        <v>174</v>
      </c>
      <c r="B6" s="584" t="s">
        <v>274</v>
      </c>
      <c r="C6" s="584" t="s">
        <v>275</v>
      </c>
      <c r="D6" s="584" t="s">
        <v>276</v>
      </c>
      <c r="E6" s="584" t="s">
        <v>277</v>
      </c>
      <c r="F6" s="586">
        <v>42212</v>
      </c>
      <c r="G6" s="572">
        <v>80</v>
      </c>
      <c r="H6" s="584"/>
      <c r="I6" s="584" t="s">
        <v>104</v>
      </c>
      <c r="J6" s="586">
        <v>42249</v>
      </c>
      <c r="K6" s="683" t="s">
        <v>71</v>
      </c>
    </row>
    <row r="7" spans="1:14" x14ac:dyDescent="0.2">
      <c r="A7" s="584" t="s">
        <v>174</v>
      </c>
      <c r="B7" s="584" t="s">
        <v>197</v>
      </c>
      <c r="C7" s="584" t="s">
        <v>198</v>
      </c>
      <c r="D7" s="584" t="s">
        <v>199</v>
      </c>
      <c r="E7" s="584" t="s">
        <v>288</v>
      </c>
      <c r="F7" s="586">
        <v>42277</v>
      </c>
      <c r="G7" s="572">
        <v>-99</v>
      </c>
      <c r="H7" s="584"/>
      <c r="I7" s="584" t="s">
        <v>254</v>
      </c>
      <c r="J7" s="586">
        <v>42292</v>
      </c>
      <c r="K7" s="683" t="s">
        <v>71</v>
      </c>
    </row>
    <row r="8" spans="1:14" s="589" customFormat="1" x14ac:dyDescent="0.2">
      <c r="A8" s="589" t="s">
        <v>307</v>
      </c>
      <c r="B8" s="589" t="s">
        <v>309</v>
      </c>
      <c r="C8" s="589" t="s">
        <v>310</v>
      </c>
      <c r="D8" s="589" t="s">
        <v>311</v>
      </c>
      <c r="E8" s="589" t="s">
        <v>312</v>
      </c>
      <c r="F8" s="590">
        <v>42376</v>
      </c>
      <c r="G8" s="591">
        <v>6555.15</v>
      </c>
      <c r="H8" s="589" t="s">
        <v>313</v>
      </c>
      <c r="I8" s="589" t="s">
        <v>161</v>
      </c>
      <c r="J8" s="590">
        <v>42381</v>
      </c>
      <c r="K8" s="684" t="s">
        <v>71</v>
      </c>
      <c r="L8" s="589" t="s">
        <v>749</v>
      </c>
    </row>
    <row r="9" spans="1:14" s="589" customFormat="1" x14ac:dyDescent="0.2">
      <c r="A9" s="589" t="s">
        <v>307</v>
      </c>
      <c r="B9" s="589" t="s">
        <v>315</v>
      </c>
      <c r="C9" s="589" t="s">
        <v>316</v>
      </c>
      <c r="D9" s="589" t="s">
        <v>474</v>
      </c>
      <c r="E9" s="589" t="s">
        <v>317</v>
      </c>
      <c r="F9" s="590">
        <v>42374</v>
      </c>
      <c r="G9" s="591">
        <v>38.380000000000003</v>
      </c>
      <c r="H9" s="589" t="s">
        <v>474</v>
      </c>
      <c r="I9" s="589" t="s">
        <v>104</v>
      </c>
      <c r="J9" s="590">
        <v>42387</v>
      </c>
      <c r="K9" s="684" t="s">
        <v>71</v>
      </c>
      <c r="L9" s="589" t="s">
        <v>474</v>
      </c>
    </row>
    <row r="10" spans="1:14" s="589" customFormat="1" x14ac:dyDescent="0.2">
      <c r="A10" s="589" t="s">
        <v>174</v>
      </c>
      <c r="B10" s="589" t="s">
        <v>220</v>
      </c>
      <c r="C10" s="589" t="s">
        <v>221</v>
      </c>
      <c r="D10" s="589" t="s">
        <v>222</v>
      </c>
      <c r="E10" s="589" t="s">
        <v>321</v>
      </c>
      <c r="F10" s="590">
        <v>42369</v>
      </c>
      <c r="G10" s="591">
        <v>79.959999999999994</v>
      </c>
      <c r="H10" s="589" t="s">
        <v>474</v>
      </c>
      <c r="I10" s="589" t="s">
        <v>314</v>
      </c>
      <c r="J10" s="590">
        <v>42381</v>
      </c>
      <c r="K10" s="684" t="s">
        <v>71</v>
      </c>
      <c r="L10" s="589" t="s">
        <v>474</v>
      </c>
    </row>
    <row r="11" spans="1:14" s="589" customFormat="1" x14ac:dyDescent="0.2">
      <c r="A11" s="589" t="s">
        <v>174</v>
      </c>
      <c r="B11" s="589" t="s">
        <v>322</v>
      </c>
      <c r="C11" s="589" t="s">
        <v>323</v>
      </c>
      <c r="D11" s="589" t="s">
        <v>474</v>
      </c>
      <c r="E11" s="589" t="s">
        <v>324</v>
      </c>
      <c r="F11" s="590">
        <v>42296</v>
      </c>
      <c r="G11" s="591">
        <v>609.29</v>
      </c>
      <c r="H11" s="589" t="s">
        <v>474</v>
      </c>
      <c r="I11" s="589" t="s">
        <v>104</v>
      </c>
      <c r="J11" s="590">
        <v>42389</v>
      </c>
      <c r="K11" s="684" t="s">
        <v>71</v>
      </c>
      <c r="L11" s="589" t="s">
        <v>474</v>
      </c>
    </row>
    <row r="12" spans="1:14" s="589" customFormat="1" x14ac:dyDescent="0.2">
      <c r="A12" s="589" t="s">
        <v>296</v>
      </c>
      <c r="B12" s="589" t="s">
        <v>178</v>
      </c>
      <c r="C12" s="589" t="s">
        <v>179</v>
      </c>
      <c r="D12" s="589" t="s">
        <v>180</v>
      </c>
      <c r="E12" s="589" t="s">
        <v>308</v>
      </c>
      <c r="F12" s="590">
        <v>40231</v>
      </c>
      <c r="G12" s="591">
        <f>170.52*-1</f>
        <v>-170.52</v>
      </c>
      <c r="H12" s="589" t="s">
        <v>474</v>
      </c>
      <c r="I12" s="589" t="s">
        <v>133</v>
      </c>
      <c r="J12" s="590">
        <v>42381</v>
      </c>
      <c r="K12" s="684" t="s">
        <v>71</v>
      </c>
      <c r="L12" s="589" t="s">
        <v>474</v>
      </c>
    </row>
    <row r="13" spans="1:14" s="589" customFormat="1" x14ac:dyDescent="0.2">
      <c r="A13" s="589" t="s">
        <v>307</v>
      </c>
      <c r="B13" s="589" t="s">
        <v>130</v>
      </c>
      <c r="C13" s="589" t="s">
        <v>131</v>
      </c>
      <c r="D13" s="589" t="s">
        <v>132</v>
      </c>
      <c r="E13" s="589" t="s">
        <v>428</v>
      </c>
      <c r="F13" s="590">
        <v>42422</v>
      </c>
      <c r="G13" s="591">
        <v>18.149999999999999</v>
      </c>
      <c r="H13" s="589" t="s">
        <v>429</v>
      </c>
      <c r="I13" s="589" t="s">
        <v>306</v>
      </c>
      <c r="J13" s="590">
        <v>42424</v>
      </c>
      <c r="K13" s="684" t="s">
        <v>71</v>
      </c>
      <c r="L13" s="589" t="s">
        <v>750</v>
      </c>
    </row>
    <row r="14" spans="1:14" s="589" customFormat="1" x14ac:dyDescent="0.2">
      <c r="A14" s="589" t="s">
        <v>87</v>
      </c>
      <c r="B14" s="589" t="s">
        <v>75</v>
      </c>
      <c r="C14" s="589" t="s">
        <v>76</v>
      </c>
      <c r="D14" s="589" t="s">
        <v>77</v>
      </c>
      <c r="E14" s="589" t="s">
        <v>326</v>
      </c>
      <c r="F14" s="590">
        <v>41795</v>
      </c>
      <c r="G14" s="591">
        <v>148.54</v>
      </c>
      <c r="H14" s="589" t="s">
        <v>474</v>
      </c>
      <c r="I14" s="589" t="s">
        <v>231</v>
      </c>
      <c r="J14" s="590">
        <v>42402</v>
      </c>
      <c r="K14" s="684" t="s">
        <v>71</v>
      </c>
      <c r="L14" s="589" t="s">
        <v>474</v>
      </c>
    </row>
    <row r="15" spans="1:14" s="589" customFormat="1" x14ac:dyDescent="0.2">
      <c r="A15" s="589" t="s">
        <v>87</v>
      </c>
      <c r="B15" s="589" t="s">
        <v>75</v>
      </c>
      <c r="C15" s="589" t="s">
        <v>76</v>
      </c>
      <c r="D15" s="589" t="s">
        <v>77</v>
      </c>
      <c r="E15" s="589" t="s">
        <v>327</v>
      </c>
      <c r="F15" s="590">
        <v>41791</v>
      </c>
      <c r="G15" s="591">
        <v>97.21</v>
      </c>
      <c r="H15" s="589" t="s">
        <v>328</v>
      </c>
      <c r="I15" s="589" t="s">
        <v>231</v>
      </c>
      <c r="J15" s="590">
        <v>42402</v>
      </c>
      <c r="K15" s="684" t="s">
        <v>71</v>
      </c>
      <c r="L15" s="589" t="s">
        <v>751</v>
      </c>
    </row>
    <row r="16" spans="1:14" s="589" customFormat="1" x14ac:dyDescent="0.2">
      <c r="A16" s="589" t="s">
        <v>307</v>
      </c>
      <c r="B16" s="589" t="s">
        <v>220</v>
      </c>
      <c r="C16" s="589" t="s">
        <v>221</v>
      </c>
      <c r="D16" s="589" t="s">
        <v>222</v>
      </c>
      <c r="E16" s="589" t="s">
        <v>2095</v>
      </c>
      <c r="F16" s="590">
        <v>42397</v>
      </c>
      <c r="G16" s="591">
        <v>-49.13</v>
      </c>
      <c r="H16" s="589" t="s">
        <v>474</v>
      </c>
      <c r="I16" s="589" t="s">
        <v>142</v>
      </c>
      <c r="J16" s="590">
        <v>42402</v>
      </c>
      <c r="K16" s="684" t="s">
        <v>4</v>
      </c>
      <c r="N16" s="589" t="s">
        <v>474</v>
      </c>
    </row>
    <row r="17" spans="1:12" s="589" customFormat="1" x14ac:dyDescent="0.2">
      <c r="A17" s="589" t="s">
        <v>307</v>
      </c>
      <c r="B17" s="589" t="s">
        <v>309</v>
      </c>
      <c r="C17" s="589" t="s">
        <v>310</v>
      </c>
      <c r="D17" s="589" t="s">
        <v>311</v>
      </c>
      <c r="E17" s="589" t="s">
        <v>336</v>
      </c>
      <c r="F17" s="590">
        <v>42452</v>
      </c>
      <c r="G17" s="591">
        <v>5292.54</v>
      </c>
      <c r="H17" s="589" t="s">
        <v>313</v>
      </c>
      <c r="I17" s="589" t="s">
        <v>161</v>
      </c>
      <c r="J17" s="590">
        <v>42458</v>
      </c>
      <c r="K17" s="684" t="s">
        <v>71</v>
      </c>
      <c r="L17" s="589" t="s">
        <v>749</v>
      </c>
    </row>
    <row r="18" spans="1:12" s="589" customFormat="1" x14ac:dyDescent="0.2">
      <c r="A18" s="589" t="s">
        <v>307</v>
      </c>
      <c r="B18" s="589" t="s">
        <v>309</v>
      </c>
      <c r="C18" s="589" t="s">
        <v>310</v>
      </c>
      <c r="D18" s="589" t="s">
        <v>311</v>
      </c>
      <c r="E18" s="589" t="s">
        <v>337</v>
      </c>
      <c r="F18" s="590">
        <v>42424</v>
      </c>
      <c r="G18" s="591">
        <v>2646.27</v>
      </c>
      <c r="H18" s="589" t="s">
        <v>313</v>
      </c>
      <c r="I18" s="589" t="s">
        <v>161</v>
      </c>
      <c r="J18" s="590">
        <v>42430</v>
      </c>
      <c r="K18" s="684" t="s">
        <v>71</v>
      </c>
      <c r="L18" s="589" t="s">
        <v>749</v>
      </c>
    </row>
    <row r="19" spans="1:12" s="589" customFormat="1" x14ac:dyDescent="0.2">
      <c r="A19" s="589" t="s">
        <v>307</v>
      </c>
      <c r="B19" s="589" t="s">
        <v>257</v>
      </c>
      <c r="C19" s="589" t="s">
        <v>258</v>
      </c>
      <c r="D19" s="589" t="s">
        <v>259</v>
      </c>
      <c r="E19" s="589" t="s">
        <v>339</v>
      </c>
      <c r="F19" s="590">
        <v>42429</v>
      </c>
      <c r="G19" s="591">
        <v>580.28</v>
      </c>
      <c r="H19" s="589" t="s">
        <v>474</v>
      </c>
      <c r="I19" s="589" t="s">
        <v>306</v>
      </c>
      <c r="J19" s="590">
        <v>42430</v>
      </c>
      <c r="K19" s="684" t="s">
        <v>71</v>
      </c>
      <c r="L19" s="589" t="s">
        <v>474</v>
      </c>
    </row>
    <row r="20" spans="1:12" s="589" customFormat="1" x14ac:dyDescent="0.2">
      <c r="A20" s="589" t="s">
        <v>307</v>
      </c>
      <c r="B20" s="589" t="s">
        <v>2089</v>
      </c>
      <c r="C20" s="589" t="s">
        <v>2090</v>
      </c>
      <c r="D20" s="589" t="s">
        <v>2091</v>
      </c>
      <c r="E20" s="589" t="s">
        <v>2092</v>
      </c>
      <c r="F20" s="590">
        <v>42417</v>
      </c>
      <c r="G20" s="591">
        <v>83</v>
      </c>
      <c r="H20" s="589" t="s">
        <v>474</v>
      </c>
      <c r="I20" s="589" t="s">
        <v>2093</v>
      </c>
      <c r="J20" s="590">
        <v>42433</v>
      </c>
      <c r="K20" s="684" t="s">
        <v>71</v>
      </c>
      <c r="L20" s="589" t="s">
        <v>474</v>
      </c>
    </row>
    <row r="21" spans="1:12" s="589" customFormat="1" x14ac:dyDescent="0.2">
      <c r="A21" s="589" t="s">
        <v>307</v>
      </c>
      <c r="B21" s="589" t="s">
        <v>171</v>
      </c>
      <c r="C21" s="589" t="s">
        <v>172</v>
      </c>
      <c r="D21" s="589" t="s">
        <v>173</v>
      </c>
      <c r="E21" s="589" t="s">
        <v>351</v>
      </c>
      <c r="F21" s="590">
        <v>42478</v>
      </c>
      <c r="G21" s="591">
        <v>-314.10000000000002</v>
      </c>
      <c r="H21" s="589" t="s">
        <v>474</v>
      </c>
      <c r="I21" s="589" t="s">
        <v>476</v>
      </c>
      <c r="J21" s="590">
        <v>42478</v>
      </c>
      <c r="K21" s="684" t="s">
        <v>71</v>
      </c>
      <c r="L21" s="589" t="s">
        <v>474</v>
      </c>
    </row>
    <row r="22" spans="1:12" s="589" customFormat="1" x14ac:dyDescent="0.2">
      <c r="A22" s="589" t="s">
        <v>307</v>
      </c>
      <c r="B22" s="589" t="s">
        <v>171</v>
      </c>
      <c r="C22" s="589" t="s">
        <v>172</v>
      </c>
      <c r="D22" s="589" t="s">
        <v>173</v>
      </c>
      <c r="E22" s="589" t="s">
        <v>352</v>
      </c>
      <c r="F22" s="590">
        <v>42478</v>
      </c>
      <c r="G22" s="591">
        <v>-19.43</v>
      </c>
      <c r="H22" s="589" t="s">
        <v>474</v>
      </c>
      <c r="I22" s="589" t="s">
        <v>183</v>
      </c>
      <c r="J22" s="590">
        <v>42478</v>
      </c>
      <c r="K22" s="684" t="s">
        <v>71</v>
      </c>
      <c r="L22" s="589" t="s">
        <v>474</v>
      </c>
    </row>
    <row r="23" spans="1:12" s="589" customFormat="1" x14ac:dyDescent="0.2">
      <c r="A23" s="589" t="s">
        <v>307</v>
      </c>
      <c r="B23" s="589" t="s">
        <v>171</v>
      </c>
      <c r="C23" s="589" t="s">
        <v>172</v>
      </c>
      <c r="D23" s="589" t="s">
        <v>173</v>
      </c>
      <c r="E23" s="589" t="s">
        <v>354</v>
      </c>
      <c r="F23" s="590">
        <v>42478</v>
      </c>
      <c r="G23" s="591">
        <v>-218.16</v>
      </c>
      <c r="H23" s="589" t="s">
        <v>474</v>
      </c>
      <c r="I23" s="589" t="s">
        <v>181</v>
      </c>
      <c r="J23" s="590">
        <v>42478</v>
      </c>
      <c r="K23" s="684" t="s">
        <v>71</v>
      </c>
      <c r="L23" s="589" t="s">
        <v>474</v>
      </c>
    </row>
    <row r="24" spans="1:12" s="589" customFormat="1" x14ac:dyDescent="0.2">
      <c r="A24" s="589" t="s">
        <v>307</v>
      </c>
      <c r="B24" s="589" t="s">
        <v>197</v>
      </c>
      <c r="C24" s="589" t="s">
        <v>198</v>
      </c>
      <c r="D24" s="589" t="s">
        <v>199</v>
      </c>
      <c r="E24" s="589" t="s">
        <v>361</v>
      </c>
      <c r="F24" s="590">
        <v>42445</v>
      </c>
      <c r="G24" s="591">
        <v>-99</v>
      </c>
      <c r="H24" s="589" t="s">
        <v>474</v>
      </c>
      <c r="I24" s="589" t="s">
        <v>254</v>
      </c>
      <c r="J24" s="590">
        <v>42461</v>
      </c>
      <c r="K24" s="684" t="s">
        <v>71</v>
      </c>
      <c r="L24" s="589" t="s">
        <v>474</v>
      </c>
    </row>
    <row r="25" spans="1:12" s="589" customFormat="1" x14ac:dyDescent="0.2">
      <c r="A25" s="589" t="s">
        <v>174</v>
      </c>
      <c r="B25" s="589" t="s">
        <v>369</v>
      </c>
      <c r="C25" s="589" t="s">
        <v>370</v>
      </c>
      <c r="D25" s="589" t="s">
        <v>371</v>
      </c>
      <c r="E25" s="589" t="s">
        <v>372</v>
      </c>
      <c r="F25" s="590">
        <v>42275</v>
      </c>
      <c r="G25" s="591">
        <v>8.5399999999999991</v>
      </c>
      <c r="H25" s="589" t="s">
        <v>373</v>
      </c>
      <c r="I25" s="589" t="s">
        <v>231</v>
      </c>
      <c r="J25" s="590">
        <v>42467</v>
      </c>
      <c r="K25" s="684" t="s">
        <v>71</v>
      </c>
      <c r="L25" s="589" t="s">
        <v>752</v>
      </c>
    </row>
    <row r="26" spans="1:12" s="589" customFormat="1" x14ac:dyDescent="0.2">
      <c r="A26" s="589" t="s">
        <v>307</v>
      </c>
      <c r="B26" s="589" t="s">
        <v>220</v>
      </c>
      <c r="C26" s="589" t="s">
        <v>221</v>
      </c>
      <c r="D26" s="589" t="s">
        <v>222</v>
      </c>
      <c r="E26" s="589" t="s">
        <v>2097</v>
      </c>
      <c r="F26" s="590">
        <v>42451</v>
      </c>
      <c r="G26" s="591">
        <v>-79.959999999999994</v>
      </c>
      <c r="H26" s="589" t="s">
        <v>474</v>
      </c>
      <c r="I26" s="589" t="s">
        <v>314</v>
      </c>
      <c r="J26" s="590">
        <v>42461</v>
      </c>
      <c r="K26" s="684" t="s">
        <v>4</v>
      </c>
      <c r="L26" s="589" t="s">
        <v>474</v>
      </c>
    </row>
    <row r="27" spans="1:12" s="589" customFormat="1" x14ac:dyDescent="0.2">
      <c r="A27" s="589" t="s">
        <v>307</v>
      </c>
      <c r="B27" s="589" t="s">
        <v>171</v>
      </c>
      <c r="C27" s="589" t="s">
        <v>172</v>
      </c>
      <c r="D27" s="589" t="s">
        <v>173</v>
      </c>
      <c r="E27" s="589" t="s">
        <v>2098</v>
      </c>
      <c r="F27" s="590">
        <v>42478</v>
      </c>
      <c r="G27" s="591">
        <v>-61.18</v>
      </c>
      <c r="H27" s="589" t="s">
        <v>474</v>
      </c>
      <c r="I27" s="589" t="s">
        <v>152</v>
      </c>
      <c r="J27" s="590">
        <v>42478</v>
      </c>
      <c r="K27" s="684" t="s">
        <v>4</v>
      </c>
      <c r="L27" s="589" t="s">
        <v>474</v>
      </c>
    </row>
    <row r="28" spans="1:12" s="589" customFormat="1" x14ac:dyDescent="0.2">
      <c r="A28" s="589" t="s">
        <v>307</v>
      </c>
      <c r="B28" s="589" t="s">
        <v>171</v>
      </c>
      <c r="C28" s="589" t="s">
        <v>172</v>
      </c>
      <c r="D28" s="589" t="s">
        <v>173</v>
      </c>
      <c r="E28" s="589" t="s">
        <v>2099</v>
      </c>
      <c r="F28" s="590">
        <v>42478</v>
      </c>
      <c r="G28" s="591">
        <v>-14.06</v>
      </c>
      <c r="H28" s="589" t="s">
        <v>474</v>
      </c>
      <c r="I28" s="589" t="s">
        <v>152</v>
      </c>
      <c r="J28" s="590">
        <v>42478</v>
      </c>
      <c r="K28" s="684" t="s">
        <v>4</v>
      </c>
      <c r="L28" s="589" t="s">
        <v>474</v>
      </c>
    </row>
    <row r="29" spans="1:12" s="589" customFormat="1" x14ac:dyDescent="0.2">
      <c r="A29" s="589" t="s">
        <v>307</v>
      </c>
      <c r="B29" s="589" t="s">
        <v>171</v>
      </c>
      <c r="C29" s="589" t="s">
        <v>172</v>
      </c>
      <c r="D29" s="589" t="s">
        <v>173</v>
      </c>
      <c r="E29" s="589" t="s">
        <v>353</v>
      </c>
      <c r="F29" s="590">
        <v>42478</v>
      </c>
      <c r="G29" s="591">
        <v>-70.489999999999995</v>
      </c>
      <c r="H29" s="589" t="s">
        <v>474</v>
      </c>
      <c r="I29" s="589" t="s">
        <v>3815</v>
      </c>
      <c r="J29" s="590">
        <v>42478</v>
      </c>
      <c r="K29" s="684" t="s">
        <v>4</v>
      </c>
      <c r="L29" s="589" t="s">
        <v>474</v>
      </c>
    </row>
    <row r="30" spans="1:12" s="589" customFormat="1" x14ac:dyDescent="0.2">
      <c r="A30" s="589" t="s">
        <v>307</v>
      </c>
      <c r="B30" s="589" t="s">
        <v>171</v>
      </c>
      <c r="C30" s="589" t="s">
        <v>172</v>
      </c>
      <c r="D30" s="589" t="s">
        <v>173</v>
      </c>
      <c r="E30" s="589" t="s">
        <v>2100</v>
      </c>
      <c r="F30" s="590">
        <v>42478</v>
      </c>
      <c r="G30" s="591">
        <v>-103.54</v>
      </c>
      <c r="H30" s="589" t="s">
        <v>474</v>
      </c>
      <c r="I30" s="589" t="s">
        <v>2101</v>
      </c>
      <c r="J30" s="590">
        <v>42478</v>
      </c>
      <c r="K30" s="684" t="s">
        <v>4</v>
      </c>
      <c r="L30" s="589" t="s">
        <v>474</v>
      </c>
    </row>
    <row r="31" spans="1:12" s="589" customFormat="1" x14ac:dyDescent="0.2">
      <c r="A31" s="589" t="s">
        <v>307</v>
      </c>
      <c r="B31" s="589" t="s">
        <v>2102</v>
      </c>
      <c r="C31" s="589" t="s">
        <v>2103</v>
      </c>
      <c r="D31" s="589" t="s">
        <v>2104</v>
      </c>
      <c r="E31" s="589" t="s">
        <v>2105</v>
      </c>
      <c r="F31" s="590">
        <v>42468</v>
      </c>
      <c r="G31" s="591">
        <v>-828.82</v>
      </c>
      <c r="H31" s="589" t="s">
        <v>474</v>
      </c>
      <c r="I31" s="589" t="s">
        <v>2106</v>
      </c>
      <c r="J31" s="590">
        <v>42471</v>
      </c>
      <c r="K31" s="684" t="s">
        <v>4</v>
      </c>
      <c r="L31" s="589" t="s">
        <v>474</v>
      </c>
    </row>
    <row r="32" spans="1:12" s="589" customFormat="1" x14ac:dyDescent="0.2">
      <c r="A32" s="589" t="s">
        <v>174</v>
      </c>
      <c r="B32" s="589" t="s">
        <v>647</v>
      </c>
      <c r="C32" s="589" t="s">
        <v>648</v>
      </c>
      <c r="D32" s="589" t="s">
        <v>474</v>
      </c>
      <c r="E32" s="589" t="s">
        <v>649</v>
      </c>
      <c r="F32" s="590">
        <v>42214</v>
      </c>
      <c r="G32" s="591">
        <v>299.2</v>
      </c>
      <c r="H32" s="589" t="s">
        <v>474</v>
      </c>
      <c r="I32" s="589" t="s">
        <v>368</v>
      </c>
      <c r="J32" s="590">
        <v>42487</v>
      </c>
      <c r="K32" s="684" t="s">
        <v>4</v>
      </c>
      <c r="L32" s="589" t="s">
        <v>474</v>
      </c>
    </row>
    <row r="33" spans="1:12" s="589" customFormat="1" x14ac:dyDescent="0.2">
      <c r="A33" s="589" t="s">
        <v>307</v>
      </c>
      <c r="B33" s="589" t="s">
        <v>380</v>
      </c>
      <c r="C33" s="589" t="s">
        <v>381</v>
      </c>
      <c r="D33" s="589" t="s">
        <v>382</v>
      </c>
      <c r="E33" s="589" t="s">
        <v>383</v>
      </c>
      <c r="F33" s="590">
        <v>42499</v>
      </c>
      <c r="G33" s="591">
        <v>500</v>
      </c>
      <c r="H33" s="589" t="s">
        <v>474</v>
      </c>
      <c r="I33" s="589" t="s">
        <v>436</v>
      </c>
      <c r="J33" s="590">
        <v>42500</v>
      </c>
      <c r="K33" s="684" t="s">
        <v>71</v>
      </c>
      <c r="L33" s="589" t="s">
        <v>474</v>
      </c>
    </row>
    <row r="34" spans="1:12" s="589" customFormat="1" x14ac:dyDescent="0.2">
      <c r="A34" s="589" t="s">
        <v>307</v>
      </c>
      <c r="B34" s="589" t="s">
        <v>386</v>
      </c>
      <c r="C34" s="589" t="s">
        <v>387</v>
      </c>
      <c r="D34" s="589" t="s">
        <v>388</v>
      </c>
      <c r="E34" s="589" t="s">
        <v>389</v>
      </c>
      <c r="F34" s="590">
        <v>42429</v>
      </c>
      <c r="G34" s="591">
        <v>176.42</v>
      </c>
      <c r="H34" s="589" t="s">
        <v>390</v>
      </c>
      <c r="I34" s="589" t="s">
        <v>378</v>
      </c>
      <c r="J34" s="590">
        <v>42492</v>
      </c>
      <c r="K34" s="684" t="s">
        <v>71</v>
      </c>
      <c r="L34" s="589" t="s">
        <v>753</v>
      </c>
    </row>
    <row r="35" spans="1:12" s="589" customFormat="1" x14ac:dyDescent="0.2">
      <c r="A35" s="589" t="s">
        <v>174</v>
      </c>
      <c r="B35" s="589" t="s">
        <v>399</v>
      </c>
      <c r="C35" s="589" t="s">
        <v>400</v>
      </c>
      <c r="D35" s="589" t="s">
        <v>401</v>
      </c>
      <c r="E35" s="589" t="s">
        <v>402</v>
      </c>
      <c r="F35" s="590">
        <v>42036</v>
      </c>
      <c r="G35" s="591">
        <v>839</v>
      </c>
      <c r="H35" s="589" t="s">
        <v>474</v>
      </c>
      <c r="I35" s="589" t="s">
        <v>332</v>
      </c>
      <c r="J35" s="590">
        <v>42521</v>
      </c>
      <c r="K35" s="684" t="s">
        <v>71</v>
      </c>
      <c r="L35" s="589" t="s">
        <v>474</v>
      </c>
    </row>
    <row r="36" spans="1:12" s="589" customFormat="1" ht="14.25" customHeight="1" x14ac:dyDescent="0.2">
      <c r="A36" s="589" t="s">
        <v>307</v>
      </c>
      <c r="B36" s="589" t="s">
        <v>278</v>
      </c>
      <c r="C36" s="589" t="s">
        <v>279</v>
      </c>
      <c r="D36" s="589" t="s">
        <v>280</v>
      </c>
      <c r="E36" s="589" t="s">
        <v>2107</v>
      </c>
      <c r="F36" s="590">
        <v>42492</v>
      </c>
      <c r="G36" s="591">
        <v>1385.09</v>
      </c>
      <c r="H36" s="589" t="s">
        <v>2108</v>
      </c>
      <c r="I36" s="589" t="s">
        <v>374</v>
      </c>
      <c r="J36" s="590">
        <v>42493</v>
      </c>
      <c r="K36" s="684" t="s">
        <v>4</v>
      </c>
      <c r="L36" s="589" t="s">
        <v>2109</v>
      </c>
    </row>
    <row r="37" spans="1:12" s="589" customFormat="1" x14ac:dyDescent="0.2">
      <c r="A37" s="589" t="s">
        <v>307</v>
      </c>
      <c r="B37" s="589" t="s">
        <v>146</v>
      </c>
      <c r="C37" s="589" t="s">
        <v>397</v>
      </c>
      <c r="D37" s="589" t="s">
        <v>147</v>
      </c>
      <c r="E37" s="589" t="s">
        <v>408</v>
      </c>
      <c r="F37" s="590">
        <v>42538</v>
      </c>
      <c r="G37" s="591">
        <v>254.92</v>
      </c>
      <c r="H37" s="589" t="s">
        <v>474</v>
      </c>
      <c r="I37" s="589" t="s">
        <v>226</v>
      </c>
      <c r="J37" s="590">
        <v>42544</v>
      </c>
      <c r="K37" s="684" t="s">
        <v>71</v>
      </c>
      <c r="L37" s="589" t="s">
        <v>474</v>
      </c>
    </row>
    <row r="38" spans="1:12" s="589" customFormat="1" x14ac:dyDescent="0.2">
      <c r="A38" s="589" t="s">
        <v>307</v>
      </c>
      <c r="B38" s="589" t="s">
        <v>329</v>
      </c>
      <c r="C38" s="589" t="s">
        <v>330</v>
      </c>
      <c r="D38" s="589" t="s">
        <v>331</v>
      </c>
      <c r="E38" s="589" t="s">
        <v>414</v>
      </c>
      <c r="F38" s="590">
        <v>42524</v>
      </c>
      <c r="G38" s="591">
        <v>2000</v>
      </c>
      <c r="H38" s="589" t="s">
        <v>474</v>
      </c>
      <c r="I38" s="589" t="s">
        <v>183</v>
      </c>
      <c r="J38" s="590">
        <v>42529</v>
      </c>
      <c r="K38" s="684" t="s">
        <v>71</v>
      </c>
      <c r="L38" s="589" t="s">
        <v>474</v>
      </c>
    </row>
    <row r="39" spans="1:12" s="589" customFormat="1" x14ac:dyDescent="0.2">
      <c r="A39" s="589" t="s">
        <v>307</v>
      </c>
      <c r="B39" s="589" t="s">
        <v>130</v>
      </c>
      <c r="C39" s="589" t="s">
        <v>131</v>
      </c>
      <c r="D39" s="589" t="s">
        <v>132</v>
      </c>
      <c r="E39" s="589" t="s">
        <v>431</v>
      </c>
      <c r="F39" s="590">
        <v>42520</v>
      </c>
      <c r="G39" s="591">
        <v>156.94</v>
      </c>
      <c r="H39" s="589" t="s">
        <v>432</v>
      </c>
      <c r="I39" s="589" t="s">
        <v>306</v>
      </c>
      <c r="J39" s="590">
        <v>42522</v>
      </c>
      <c r="K39" s="684" t="s">
        <v>71</v>
      </c>
      <c r="L39" s="589" t="s">
        <v>754</v>
      </c>
    </row>
    <row r="40" spans="1:12" s="589" customFormat="1" x14ac:dyDescent="0.2">
      <c r="A40" s="589" t="s">
        <v>307</v>
      </c>
      <c r="B40" s="589" t="s">
        <v>130</v>
      </c>
      <c r="C40" s="589" t="s">
        <v>131</v>
      </c>
      <c r="D40" s="589" t="s">
        <v>132</v>
      </c>
      <c r="E40" s="589" t="s">
        <v>433</v>
      </c>
      <c r="F40" s="590">
        <v>42520</v>
      </c>
      <c r="G40" s="591">
        <v>32.07</v>
      </c>
      <c r="H40" s="589" t="s">
        <v>434</v>
      </c>
      <c r="I40" s="589" t="s">
        <v>306</v>
      </c>
      <c r="J40" s="590">
        <v>42522</v>
      </c>
      <c r="K40" s="684" t="s">
        <v>71</v>
      </c>
      <c r="L40" s="589" t="s">
        <v>755</v>
      </c>
    </row>
    <row r="41" spans="1:12" s="589" customFormat="1" x14ac:dyDescent="0.2">
      <c r="A41" s="589" t="s">
        <v>307</v>
      </c>
      <c r="B41" s="589" t="s">
        <v>439</v>
      </c>
      <c r="C41" s="589" t="s">
        <v>440</v>
      </c>
      <c r="D41" s="589" t="s">
        <v>441</v>
      </c>
      <c r="E41" s="589" t="s">
        <v>442</v>
      </c>
      <c r="F41" s="590">
        <v>42563</v>
      </c>
      <c r="G41" s="591">
        <v>840.05</v>
      </c>
      <c r="H41" s="589" t="s">
        <v>474</v>
      </c>
      <c r="I41" s="589" t="s">
        <v>332</v>
      </c>
      <c r="J41" s="590">
        <v>42572</v>
      </c>
      <c r="K41" s="684" t="s">
        <v>71</v>
      </c>
      <c r="L41" s="589" t="s">
        <v>474</v>
      </c>
    </row>
    <row r="42" spans="1:12" s="589" customFormat="1" x14ac:dyDescent="0.2">
      <c r="A42" s="589" t="s">
        <v>307</v>
      </c>
      <c r="B42" s="589" t="s">
        <v>329</v>
      </c>
      <c r="C42" s="589" t="s">
        <v>330</v>
      </c>
      <c r="D42" s="589" t="s">
        <v>331</v>
      </c>
      <c r="E42" s="589" t="s">
        <v>443</v>
      </c>
      <c r="F42" s="590">
        <v>42552</v>
      </c>
      <c r="G42" s="591">
        <v>2500</v>
      </c>
      <c r="H42" s="589" t="s">
        <v>474</v>
      </c>
      <c r="I42" s="589" t="s">
        <v>183</v>
      </c>
      <c r="J42" s="590">
        <v>42562</v>
      </c>
      <c r="K42" s="684" t="s">
        <v>71</v>
      </c>
      <c r="L42" s="589" t="s">
        <v>474</v>
      </c>
    </row>
    <row r="43" spans="1:12" s="589" customFormat="1" x14ac:dyDescent="0.2">
      <c r="A43" s="589" t="s">
        <v>307</v>
      </c>
      <c r="B43" s="589" t="s">
        <v>128</v>
      </c>
      <c r="C43" s="589" t="s">
        <v>300</v>
      </c>
      <c r="D43" s="589" t="s">
        <v>474</v>
      </c>
      <c r="E43" s="589" t="s">
        <v>444</v>
      </c>
      <c r="F43" s="590">
        <v>42572</v>
      </c>
      <c r="G43" s="591">
        <v>142.24</v>
      </c>
      <c r="H43" s="589" t="s">
        <v>474</v>
      </c>
      <c r="I43" s="589" t="s">
        <v>104</v>
      </c>
      <c r="J43" s="590">
        <v>42576</v>
      </c>
      <c r="K43" s="684" t="s">
        <v>71</v>
      </c>
      <c r="L43" s="589" t="s">
        <v>474</v>
      </c>
    </row>
    <row r="44" spans="1:12" s="589" customFormat="1" x14ac:dyDescent="0.2">
      <c r="A44" s="589" t="s">
        <v>307</v>
      </c>
      <c r="B44" s="589" t="s">
        <v>451</v>
      </c>
      <c r="C44" s="589" t="s">
        <v>452</v>
      </c>
      <c r="D44" s="589" t="s">
        <v>453</v>
      </c>
      <c r="E44" s="589" t="s">
        <v>454</v>
      </c>
      <c r="F44" s="590">
        <v>42551</v>
      </c>
      <c r="G44" s="591">
        <v>137.08000000000001</v>
      </c>
      <c r="H44" s="589" t="s">
        <v>474</v>
      </c>
      <c r="I44" s="589" t="s">
        <v>455</v>
      </c>
      <c r="J44" s="590">
        <v>42558</v>
      </c>
      <c r="K44" s="684" t="s">
        <v>71</v>
      </c>
      <c r="L44" s="589" t="s">
        <v>474</v>
      </c>
    </row>
    <row r="45" spans="1:12" s="589" customFormat="1" x14ac:dyDescent="0.2">
      <c r="A45" s="589" t="s">
        <v>307</v>
      </c>
      <c r="B45" s="589" t="s">
        <v>197</v>
      </c>
      <c r="C45" s="589" t="s">
        <v>198</v>
      </c>
      <c r="D45" s="589" t="s">
        <v>199</v>
      </c>
      <c r="E45" s="589" t="s">
        <v>456</v>
      </c>
      <c r="F45" s="590">
        <v>42562</v>
      </c>
      <c r="G45" s="591">
        <v>297</v>
      </c>
      <c r="H45" s="589" t="s">
        <v>474</v>
      </c>
      <c r="I45" s="589" t="s">
        <v>254</v>
      </c>
      <c r="J45" s="590">
        <v>42571</v>
      </c>
      <c r="K45" s="684" t="s">
        <v>71</v>
      </c>
      <c r="L45" s="589" t="s">
        <v>474</v>
      </c>
    </row>
    <row r="46" spans="1:12" s="589" customFormat="1" x14ac:dyDescent="0.2">
      <c r="A46" s="589" t="s">
        <v>307</v>
      </c>
      <c r="B46" s="589" t="s">
        <v>251</v>
      </c>
      <c r="C46" s="589" t="s">
        <v>252</v>
      </c>
      <c r="D46" s="589" t="s">
        <v>253</v>
      </c>
      <c r="E46" s="589" t="s">
        <v>437</v>
      </c>
      <c r="F46" s="590">
        <v>42445</v>
      </c>
      <c r="G46" s="591">
        <f>545.66*-1</f>
        <v>-545.66</v>
      </c>
      <c r="H46" s="589" t="s">
        <v>474</v>
      </c>
      <c r="I46" s="589" t="s">
        <v>226</v>
      </c>
      <c r="J46" s="590">
        <v>42579</v>
      </c>
      <c r="K46" s="684" t="s">
        <v>71</v>
      </c>
      <c r="L46" s="589" t="s">
        <v>474</v>
      </c>
    </row>
    <row r="47" spans="1:12" s="589" customFormat="1" x14ac:dyDescent="0.2">
      <c r="A47" s="589" t="s">
        <v>307</v>
      </c>
      <c r="B47" s="589" t="s">
        <v>220</v>
      </c>
      <c r="C47" s="589" t="s">
        <v>221</v>
      </c>
      <c r="D47" s="589" t="s">
        <v>222</v>
      </c>
      <c r="E47" s="589" t="s">
        <v>2110</v>
      </c>
      <c r="F47" s="590">
        <v>42551</v>
      </c>
      <c r="G47" s="591">
        <v>11.01</v>
      </c>
      <c r="H47" s="589" t="s">
        <v>474</v>
      </c>
      <c r="I47" s="589" t="s">
        <v>142</v>
      </c>
      <c r="J47" s="590">
        <v>42557</v>
      </c>
      <c r="K47" s="684" t="s">
        <v>4</v>
      </c>
      <c r="L47" s="589" t="s">
        <v>474</v>
      </c>
    </row>
    <row r="48" spans="1:12" s="589" customFormat="1" x14ac:dyDescent="0.2">
      <c r="A48" s="589" t="s">
        <v>174</v>
      </c>
      <c r="B48" s="589" t="s">
        <v>601</v>
      </c>
      <c r="C48" s="589" t="s">
        <v>602</v>
      </c>
      <c r="D48" s="589" t="s">
        <v>603</v>
      </c>
      <c r="E48" s="589" t="s">
        <v>604</v>
      </c>
      <c r="F48" s="590">
        <v>42330</v>
      </c>
      <c r="G48" s="591">
        <v>295</v>
      </c>
      <c r="H48" s="589" t="s">
        <v>474</v>
      </c>
      <c r="I48" s="589" t="s">
        <v>181</v>
      </c>
      <c r="J48" s="590">
        <v>42572</v>
      </c>
      <c r="K48" s="684" t="s">
        <v>4</v>
      </c>
      <c r="L48" s="589" t="s">
        <v>474</v>
      </c>
    </row>
    <row r="49" spans="1:12" s="589" customFormat="1" x14ac:dyDescent="0.2">
      <c r="A49" s="589" t="s">
        <v>174</v>
      </c>
      <c r="B49" s="589" t="s">
        <v>601</v>
      </c>
      <c r="C49" s="589" t="s">
        <v>602</v>
      </c>
      <c r="D49" s="589" t="s">
        <v>603</v>
      </c>
      <c r="E49" s="589" t="s">
        <v>605</v>
      </c>
      <c r="F49" s="590">
        <v>42299</v>
      </c>
      <c r="G49" s="591">
        <v>354</v>
      </c>
      <c r="H49" s="589" t="s">
        <v>474</v>
      </c>
      <c r="I49" s="589" t="s">
        <v>181</v>
      </c>
      <c r="J49" s="590">
        <v>42572</v>
      </c>
      <c r="K49" s="684" t="s">
        <v>4</v>
      </c>
      <c r="L49" s="589" t="s">
        <v>474</v>
      </c>
    </row>
    <row r="50" spans="1:12" s="589" customFormat="1" x14ac:dyDescent="0.2">
      <c r="A50" s="589" t="s">
        <v>307</v>
      </c>
      <c r="B50" s="589" t="s">
        <v>171</v>
      </c>
      <c r="C50" s="589" t="s">
        <v>172</v>
      </c>
      <c r="D50" s="589" t="s">
        <v>173</v>
      </c>
      <c r="E50" s="589" t="s">
        <v>469</v>
      </c>
      <c r="F50" s="590">
        <v>42593</v>
      </c>
      <c r="G50" s="591">
        <v>12.97</v>
      </c>
      <c r="H50" s="589" t="s">
        <v>470</v>
      </c>
      <c r="I50" s="589" t="s">
        <v>177</v>
      </c>
      <c r="J50" s="590">
        <v>42619</v>
      </c>
      <c r="K50" s="684" t="s">
        <v>71</v>
      </c>
      <c r="L50" s="589" t="s">
        <v>756</v>
      </c>
    </row>
    <row r="51" spans="1:12" s="589" customFormat="1" x14ac:dyDescent="0.2">
      <c r="A51" s="589" t="s">
        <v>307</v>
      </c>
      <c r="B51" s="589" t="s">
        <v>451</v>
      </c>
      <c r="C51" s="589" t="s">
        <v>452</v>
      </c>
      <c r="D51" s="589" t="s">
        <v>453</v>
      </c>
      <c r="E51" s="589" t="s">
        <v>471</v>
      </c>
      <c r="F51" s="590">
        <v>42615</v>
      </c>
      <c r="G51" s="591">
        <f>137.08*-1</f>
        <v>-137.08000000000001</v>
      </c>
      <c r="H51" s="589" t="s">
        <v>474</v>
      </c>
      <c r="I51" s="589" t="s">
        <v>455</v>
      </c>
      <c r="J51" s="590">
        <v>42621</v>
      </c>
      <c r="K51" s="684" t="s">
        <v>71</v>
      </c>
      <c r="L51" s="589" t="s">
        <v>474</v>
      </c>
    </row>
    <row r="52" spans="1:12" s="589" customFormat="1" x14ac:dyDescent="0.2">
      <c r="A52" s="589" t="s">
        <v>307</v>
      </c>
      <c r="B52" s="589" t="s">
        <v>333</v>
      </c>
      <c r="C52" s="589" t="s">
        <v>334</v>
      </c>
      <c r="D52" s="589" t="s">
        <v>335</v>
      </c>
      <c r="E52" s="589" t="s">
        <v>478</v>
      </c>
      <c r="F52" s="590">
        <v>42650</v>
      </c>
      <c r="G52" s="591">
        <v>5015.63</v>
      </c>
      <c r="H52" s="589" t="s">
        <v>474</v>
      </c>
      <c r="I52" s="589" t="s">
        <v>479</v>
      </c>
      <c r="J52" s="590">
        <v>42653</v>
      </c>
      <c r="K52" s="684" t="s">
        <v>71</v>
      </c>
      <c r="L52" s="589" t="s">
        <v>474</v>
      </c>
    </row>
    <row r="53" spans="1:12" s="589" customFormat="1" x14ac:dyDescent="0.2">
      <c r="A53" s="589" t="s">
        <v>291</v>
      </c>
      <c r="B53" s="589" t="s">
        <v>391</v>
      </c>
      <c r="C53" s="589" t="s">
        <v>392</v>
      </c>
      <c r="D53" s="589" t="s">
        <v>393</v>
      </c>
      <c r="E53" s="589" t="s">
        <v>480</v>
      </c>
      <c r="F53" s="590">
        <v>40645</v>
      </c>
      <c r="G53" s="591">
        <v>554.69000000000005</v>
      </c>
      <c r="H53" s="589" t="s">
        <v>474</v>
      </c>
      <c r="I53" s="589" t="s">
        <v>246</v>
      </c>
      <c r="J53" s="590">
        <v>42661</v>
      </c>
      <c r="K53" s="684" t="s">
        <v>71</v>
      </c>
      <c r="L53" s="589" t="s">
        <v>474</v>
      </c>
    </row>
    <row r="54" spans="1:12" s="589" customFormat="1" x14ac:dyDescent="0.2">
      <c r="A54" s="589" t="s">
        <v>307</v>
      </c>
      <c r="B54" s="589" t="s">
        <v>140</v>
      </c>
      <c r="C54" s="589" t="s">
        <v>141</v>
      </c>
      <c r="D54" s="589" t="s">
        <v>474</v>
      </c>
      <c r="E54" s="589" t="s">
        <v>481</v>
      </c>
      <c r="F54" s="590">
        <v>42633</v>
      </c>
      <c r="G54" s="591">
        <v>2445.1799999999998</v>
      </c>
      <c r="H54" s="589" t="s">
        <v>474</v>
      </c>
      <c r="I54" s="589" t="s">
        <v>476</v>
      </c>
      <c r="J54" s="590">
        <v>42654</v>
      </c>
      <c r="K54" s="684" t="s">
        <v>71</v>
      </c>
      <c r="L54" s="589" t="s">
        <v>474</v>
      </c>
    </row>
    <row r="55" spans="1:12" s="589" customFormat="1" x14ac:dyDescent="0.2">
      <c r="A55" s="589" t="s">
        <v>307</v>
      </c>
      <c r="B55" s="589" t="s">
        <v>384</v>
      </c>
      <c r="C55" s="589" t="s">
        <v>1853</v>
      </c>
      <c r="D55" s="589" t="s">
        <v>385</v>
      </c>
      <c r="E55" s="589" t="s">
        <v>482</v>
      </c>
      <c r="F55" s="590">
        <v>42643</v>
      </c>
      <c r="G55" s="591">
        <v>31.8</v>
      </c>
      <c r="H55" s="589" t="s">
        <v>474</v>
      </c>
      <c r="I55" s="589" t="s">
        <v>104</v>
      </c>
      <c r="J55" s="590">
        <v>42654</v>
      </c>
      <c r="K55" s="684" t="s">
        <v>71</v>
      </c>
      <c r="L55" s="589" t="s">
        <v>474</v>
      </c>
    </row>
    <row r="56" spans="1:12" s="589" customFormat="1" x14ac:dyDescent="0.2">
      <c r="A56" s="589" t="s">
        <v>307</v>
      </c>
      <c r="B56" s="589" t="s">
        <v>483</v>
      </c>
      <c r="C56" s="589" t="s">
        <v>484</v>
      </c>
      <c r="D56" s="589" t="s">
        <v>485</v>
      </c>
      <c r="E56" s="589" t="s">
        <v>486</v>
      </c>
      <c r="F56" s="590">
        <v>42635</v>
      </c>
      <c r="G56" s="591">
        <v>135</v>
      </c>
      <c r="H56" s="589" t="s">
        <v>474</v>
      </c>
      <c r="I56" s="589" t="s">
        <v>674</v>
      </c>
      <c r="J56" s="590">
        <v>42653</v>
      </c>
      <c r="K56" s="684" t="s">
        <v>71</v>
      </c>
      <c r="L56" s="589" t="s">
        <v>474</v>
      </c>
    </row>
    <row r="57" spans="1:12" s="589" customFormat="1" x14ac:dyDescent="0.2">
      <c r="A57" s="589" t="s">
        <v>307</v>
      </c>
      <c r="B57" s="589" t="s">
        <v>2111</v>
      </c>
      <c r="C57" s="589" t="s">
        <v>2112</v>
      </c>
      <c r="D57" s="589" t="s">
        <v>474</v>
      </c>
      <c r="E57" s="589" t="s">
        <v>2113</v>
      </c>
      <c r="F57" s="590">
        <v>42503</v>
      </c>
      <c r="G57" s="591">
        <v>66.349999999999994</v>
      </c>
      <c r="H57" s="589" t="s">
        <v>474</v>
      </c>
      <c r="I57" s="589" t="s">
        <v>345</v>
      </c>
      <c r="J57" s="590">
        <v>42671</v>
      </c>
      <c r="K57" s="684" t="s">
        <v>4</v>
      </c>
      <c r="L57" s="589" t="s">
        <v>474</v>
      </c>
    </row>
    <row r="58" spans="1:12" s="589" customFormat="1" x14ac:dyDescent="0.2">
      <c r="A58" s="589" t="s">
        <v>174</v>
      </c>
      <c r="B58" s="589" t="s">
        <v>487</v>
      </c>
      <c r="C58" s="589" t="s">
        <v>488</v>
      </c>
      <c r="D58" s="589" t="s">
        <v>489</v>
      </c>
      <c r="E58" s="589" t="s">
        <v>490</v>
      </c>
      <c r="F58" s="590">
        <v>42205</v>
      </c>
      <c r="G58" s="591">
        <v>2720</v>
      </c>
      <c r="H58" s="589" t="s">
        <v>474</v>
      </c>
      <c r="I58" s="589" t="s">
        <v>181</v>
      </c>
      <c r="J58" s="590">
        <v>42657</v>
      </c>
      <c r="K58" s="684" t="s">
        <v>4</v>
      </c>
      <c r="L58" s="589" t="s">
        <v>474</v>
      </c>
    </row>
    <row r="59" spans="1:12" s="589" customFormat="1" x14ac:dyDescent="0.2">
      <c r="A59" s="589" t="s">
        <v>307</v>
      </c>
      <c r="B59" s="589" t="s">
        <v>439</v>
      </c>
      <c r="C59" s="589" t="s">
        <v>440</v>
      </c>
      <c r="D59" s="589" t="s">
        <v>441</v>
      </c>
      <c r="E59" s="589" t="s">
        <v>495</v>
      </c>
      <c r="F59" s="590">
        <v>42661</v>
      </c>
      <c r="G59" s="604">
        <v>595.03</v>
      </c>
      <c r="H59" s="589" t="s">
        <v>474</v>
      </c>
      <c r="I59" s="589" t="s">
        <v>332</v>
      </c>
      <c r="J59" s="590">
        <v>42677</v>
      </c>
      <c r="K59" s="684" t="s">
        <v>71</v>
      </c>
      <c r="L59" s="589" t="s">
        <v>474</v>
      </c>
    </row>
    <row r="60" spans="1:12" s="589" customFormat="1" x14ac:dyDescent="0.2">
      <c r="A60" s="589" t="s">
        <v>307</v>
      </c>
      <c r="B60" s="589" t="s">
        <v>439</v>
      </c>
      <c r="C60" s="589" t="s">
        <v>440</v>
      </c>
      <c r="D60" s="589" t="s">
        <v>441</v>
      </c>
      <c r="E60" s="589" t="s">
        <v>496</v>
      </c>
      <c r="F60" s="590">
        <v>42661</v>
      </c>
      <c r="G60" s="604">
        <v>366.59</v>
      </c>
      <c r="H60" s="589" t="s">
        <v>474</v>
      </c>
      <c r="I60" s="589" t="s">
        <v>332</v>
      </c>
      <c r="J60" s="590">
        <v>42677</v>
      </c>
      <c r="K60" s="684" t="s">
        <v>71</v>
      </c>
      <c r="L60" s="589" t="s">
        <v>474</v>
      </c>
    </row>
    <row r="61" spans="1:12" s="589" customFormat="1" x14ac:dyDescent="0.2">
      <c r="A61" s="589" t="s">
        <v>307</v>
      </c>
      <c r="B61" s="589" t="s">
        <v>439</v>
      </c>
      <c r="C61" s="589" t="s">
        <v>440</v>
      </c>
      <c r="D61" s="589" t="s">
        <v>441</v>
      </c>
      <c r="E61" s="589" t="s">
        <v>497</v>
      </c>
      <c r="F61" s="590">
        <v>42661</v>
      </c>
      <c r="G61" s="604">
        <v>2700.06</v>
      </c>
      <c r="H61" s="589" t="s">
        <v>474</v>
      </c>
      <c r="I61" s="589" t="s">
        <v>332</v>
      </c>
      <c r="J61" s="590">
        <v>42677</v>
      </c>
      <c r="K61" s="684" t="s">
        <v>71</v>
      </c>
      <c r="L61" s="589" t="s">
        <v>474</v>
      </c>
    </row>
    <row r="62" spans="1:12" s="589" customFormat="1" x14ac:dyDescent="0.2">
      <c r="A62" s="589" t="s">
        <v>307</v>
      </c>
      <c r="B62" s="589" t="s">
        <v>81</v>
      </c>
      <c r="C62" s="589" t="s">
        <v>82</v>
      </c>
      <c r="D62" s="589" t="s">
        <v>83</v>
      </c>
      <c r="E62" s="589" t="s">
        <v>500</v>
      </c>
      <c r="F62" s="590">
        <v>42674</v>
      </c>
      <c r="G62" s="604">
        <v>21.38</v>
      </c>
      <c r="H62" s="589" t="s">
        <v>474</v>
      </c>
      <c r="I62" s="589" t="s">
        <v>104</v>
      </c>
      <c r="J62" s="590">
        <v>42678</v>
      </c>
      <c r="K62" s="684" t="s">
        <v>71</v>
      </c>
      <c r="L62" s="589" t="s">
        <v>474</v>
      </c>
    </row>
    <row r="63" spans="1:12" s="589" customFormat="1" x14ac:dyDescent="0.2">
      <c r="A63" s="589" t="s">
        <v>307</v>
      </c>
      <c r="B63" s="589" t="s">
        <v>458</v>
      </c>
      <c r="C63" s="589" t="s">
        <v>459</v>
      </c>
      <c r="D63" s="589" t="s">
        <v>460</v>
      </c>
      <c r="E63" s="589" t="s">
        <v>493</v>
      </c>
      <c r="F63" s="590">
        <v>42667</v>
      </c>
      <c r="G63" s="604">
        <v>-94.69</v>
      </c>
      <c r="H63" s="589" t="s">
        <v>474</v>
      </c>
      <c r="I63" s="589" t="s">
        <v>516</v>
      </c>
      <c r="J63" s="590">
        <v>42677</v>
      </c>
      <c r="K63" s="684" t="s">
        <v>71</v>
      </c>
      <c r="L63" s="589" t="s">
        <v>474</v>
      </c>
    </row>
    <row r="64" spans="1:12" s="589" customFormat="1" x14ac:dyDescent="0.2">
      <c r="A64" s="589" t="s">
        <v>307</v>
      </c>
      <c r="B64" s="589" t="s">
        <v>420</v>
      </c>
      <c r="C64" s="589" t="s">
        <v>421</v>
      </c>
      <c r="D64" s="589" t="s">
        <v>422</v>
      </c>
      <c r="E64" s="589" t="s">
        <v>501</v>
      </c>
      <c r="F64" s="590">
        <v>42684</v>
      </c>
      <c r="G64" s="604">
        <v>114.88</v>
      </c>
      <c r="H64" s="589" t="s">
        <v>474</v>
      </c>
      <c r="I64" s="589" t="s">
        <v>122</v>
      </c>
      <c r="J64" s="590">
        <v>42689</v>
      </c>
      <c r="K64" s="684" t="s">
        <v>71</v>
      </c>
      <c r="L64" s="589" t="s">
        <v>474</v>
      </c>
    </row>
    <row r="65" spans="1:13" s="589" customFormat="1" x14ac:dyDescent="0.2">
      <c r="A65" s="589" t="s">
        <v>307</v>
      </c>
      <c r="B65" s="589" t="s">
        <v>564</v>
      </c>
      <c r="C65" s="589" t="s">
        <v>565</v>
      </c>
      <c r="D65" s="589" t="s">
        <v>566</v>
      </c>
      <c r="E65" s="589" t="s">
        <v>567</v>
      </c>
      <c r="F65" s="590">
        <v>42704</v>
      </c>
      <c r="G65" s="604">
        <v>387.38</v>
      </c>
      <c r="H65" s="589" t="s">
        <v>474</v>
      </c>
      <c r="I65" s="589" t="s">
        <v>254</v>
      </c>
      <c r="J65" s="590">
        <v>42734</v>
      </c>
      <c r="K65" s="684" t="s">
        <v>71</v>
      </c>
      <c r="M65" s="589" t="s">
        <v>474</v>
      </c>
    </row>
    <row r="66" spans="1:13" s="589" customFormat="1" x14ac:dyDescent="0.2">
      <c r="A66" s="589" t="s">
        <v>307</v>
      </c>
      <c r="B66" s="589" t="s">
        <v>557</v>
      </c>
      <c r="C66" s="589" t="s">
        <v>558</v>
      </c>
      <c r="D66" s="589" t="s">
        <v>559</v>
      </c>
      <c r="E66" s="589" t="s">
        <v>556</v>
      </c>
      <c r="F66" s="590">
        <v>42708</v>
      </c>
      <c r="G66" s="604">
        <v>210</v>
      </c>
      <c r="H66" s="589" t="s">
        <v>474</v>
      </c>
      <c r="I66" s="589" t="s">
        <v>332</v>
      </c>
      <c r="J66" s="590">
        <v>42727</v>
      </c>
      <c r="K66" s="684" t="s">
        <v>71</v>
      </c>
      <c r="M66" s="589" t="s">
        <v>474</v>
      </c>
    </row>
    <row r="67" spans="1:13" s="589" customFormat="1" x14ac:dyDescent="0.2">
      <c r="A67" s="589" t="s">
        <v>87</v>
      </c>
      <c r="B67" s="589" t="s">
        <v>511</v>
      </c>
      <c r="C67" s="589" t="s">
        <v>512</v>
      </c>
      <c r="D67" s="589" t="s">
        <v>513</v>
      </c>
      <c r="E67" s="589" t="s">
        <v>510</v>
      </c>
      <c r="F67" s="590">
        <v>41967</v>
      </c>
      <c r="G67" s="604">
        <v>2040.67</v>
      </c>
      <c r="H67" s="589" t="s">
        <v>474</v>
      </c>
      <c r="I67" s="589" t="s">
        <v>514</v>
      </c>
      <c r="J67" s="590">
        <v>42719</v>
      </c>
      <c r="K67" s="684" t="s">
        <v>71</v>
      </c>
      <c r="M67" s="589" t="s">
        <v>474</v>
      </c>
    </row>
    <row r="68" spans="1:13" s="589" customFormat="1" x14ac:dyDescent="0.2">
      <c r="A68" s="589" t="s">
        <v>307</v>
      </c>
      <c r="B68" s="589" t="s">
        <v>88</v>
      </c>
      <c r="C68" s="589" t="s">
        <v>89</v>
      </c>
      <c r="D68" s="589" t="s">
        <v>90</v>
      </c>
      <c r="E68" s="589" t="s">
        <v>537</v>
      </c>
      <c r="F68" s="590">
        <v>42727</v>
      </c>
      <c r="G68" s="591">
        <v>-108.9</v>
      </c>
      <c r="H68" s="589" t="s">
        <v>3812</v>
      </c>
      <c r="I68" s="589" t="s">
        <v>525</v>
      </c>
      <c r="J68" s="590">
        <v>42731</v>
      </c>
      <c r="K68" s="684" t="s">
        <v>4</v>
      </c>
      <c r="L68" s="589" t="s">
        <v>474</v>
      </c>
    </row>
    <row r="69" spans="1:13" s="589" customFormat="1" x14ac:dyDescent="0.2">
      <c r="A69" s="589" t="s">
        <v>307</v>
      </c>
      <c r="B69" s="589" t="s">
        <v>68</v>
      </c>
      <c r="C69" s="589" t="s">
        <v>69</v>
      </c>
      <c r="D69" s="589" t="s">
        <v>70</v>
      </c>
      <c r="E69" s="589" t="s">
        <v>2114</v>
      </c>
      <c r="F69" s="590">
        <v>42702</v>
      </c>
      <c r="G69" s="591">
        <v>-302.2</v>
      </c>
      <c r="H69" s="589" t="s">
        <v>474</v>
      </c>
      <c r="I69" s="589" t="s">
        <v>133</v>
      </c>
      <c r="J69" s="590">
        <v>42705</v>
      </c>
      <c r="K69" s="684" t="s">
        <v>4</v>
      </c>
      <c r="L69" s="589" t="s">
        <v>474</v>
      </c>
    </row>
    <row r="70" spans="1:13" s="589" customFormat="1" x14ac:dyDescent="0.2">
      <c r="A70" s="589" t="s">
        <v>307</v>
      </c>
      <c r="B70" s="589" t="s">
        <v>168</v>
      </c>
      <c r="C70" s="589" t="s">
        <v>475</v>
      </c>
      <c r="D70" s="589" t="s">
        <v>169</v>
      </c>
      <c r="E70" s="589" t="s">
        <v>621</v>
      </c>
      <c r="F70" s="590">
        <v>42727</v>
      </c>
      <c r="G70" s="591">
        <v>75.48</v>
      </c>
      <c r="H70" s="589" t="s">
        <v>622</v>
      </c>
      <c r="I70" s="589" t="s">
        <v>226</v>
      </c>
      <c r="J70" s="590">
        <v>42744</v>
      </c>
      <c r="K70" s="684" t="s">
        <v>71</v>
      </c>
      <c r="L70" s="589" t="s">
        <v>758</v>
      </c>
    </row>
    <row r="71" spans="1:13" s="589" customFormat="1" x14ac:dyDescent="0.2">
      <c r="A71" s="589" t="s">
        <v>307</v>
      </c>
      <c r="B71" s="589" t="s">
        <v>168</v>
      </c>
      <c r="C71" s="589" t="s">
        <v>475</v>
      </c>
      <c r="D71" s="589" t="s">
        <v>169</v>
      </c>
      <c r="E71" s="589" t="s">
        <v>623</v>
      </c>
      <c r="F71" s="590">
        <v>42727</v>
      </c>
      <c r="G71" s="591">
        <v>302.95</v>
      </c>
      <c r="H71" s="589" t="s">
        <v>622</v>
      </c>
      <c r="I71" s="589" t="s">
        <v>226</v>
      </c>
      <c r="J71" s="590">
        <v>42744</v>
      </c>
      <c r="K71" s="684" t="s">
        <v>71</v>
      </c>
      <c r="L71" s="589" t="s">
        <v>758</v>
      </c>
    </row>
    <row r="72" spans="1:13" s="589" customFormat="1" x14ac:dyDescent="0.2">
      <c r="A72" s="589" t="s">
        <v>307</v>
      </c>
      <c r="B72" s="589" t="s">
        <v>168</v>
      </c>
      <c r="C72" s="589" t="s">
        <v>475</v>
      </c>
      <c r="D72" s="589" t="s">
        <v>169</v>
      </c>
      <c r="E72" s="589" t="s">
        <v>624</v>
      </c>
      <c r="F72" s="590">
        <v>42727</v>
      </c>
      <c r="G72" s="591">
        <v>1064.33</v>
      </c>
      <c r="H72" s="589" t="s">
        <v>622</v>
      </c>
      <c r="I72" s="589" t="s">
        <v>226</v>
      </c>
      <c r="J72" s="590">
        <v>42744</v>
      </c>
      <c r="K72" s="684" t="s">
        <v>71</v>
      </c>
      <c r="L72" s="589" t="s">
        <v>758</v>
      </c>
    </row>
    <row r="73" spans="1:13" s="589" customFormat="1" x14ac:dyDescent="0.2">
      <c r="A73" s="589" t="s">
        <v>611</v>
      </c>
      <c r="B73" s="589" t="s">
        <v>626</v>
      </c>
      <c r="C73" s="589" t="s">
        <v>1063</v>
      </c>
      <c r="D73" s="589" t="s">
        <v>627</v>
      </c>
      <c r="E73" s="589" t="s">
        <v>628</v>
      </c>
      <c r="F73" s="590">
        <v>42763</v>
      </c>
      <c r="G73" s="591">
        <v>986.87</v>
      </c>
      <c r="H73" s="589" t="s">
        <v>474</v>
      </c>
      <c r="I73" s="589" t="s">
        <v>587</v>
      </c>
      <c r="J73" s="590">
        <v>42765</v>
      </c>
      <c r="K73" s="684" t="s">
        <v>71</v>
      </c>
      <c r="L73" s="589" t="s">
        <v>474</v>
      </c>
    </row>
    <row r="74" spans="1:13" s="589" customFormat="1" x14ac:dyDescent="0.2">
      <c r="A74" s="589" t="s">
        <v>611</v>
      </c>
      <c r="B74" s="589" t="s">
        <v>162</v>
      </c>
      <c r="C74" s="589" t="s">
        <v>163</v>
      </c>
      <c r="D74" s="589" t="s">
        <v>164</v>
      </c>
      <c r="E74" s="589" t="s">
        <v>642</v>
      </c>
      <c r="F74" s="590">
        <v>42752</v>
      </c>
      <c r="G74" s="591">
        <v>20.27</v>
      </c>
      <c r="H74" s="589" t="s">
        <v>474</v>
      </c>
      <c r="I74" s="589" t="s">
        <v>531</v>
      </c>
      <c r="J74" s="590">
        <v>42755</v>
      </c>
      <c r="K74" s="684" t="s">
        <v>71</v>
      </c>
      <c r="L74" s="589" t="s">
        <v>474</v>
      </c>
    </row>
    <row r="75" spans="1:13" s="589" customFormat="1" x14ac:dyDescent="0.2">
      <c r="A75" s="589" t="s">
        <v>307</v>
      </c>
      <c r="B75" s="589" t="s">
        <v>643</v>
      </c>
      <c r="C75" s="589" t="s">
        <v>644</v>
      </c>
      <c r="D75" s="589" t="s">
        <v>645</v>
      </c>
      <c r="E75" s="589" t="s">
        <v>646</v>
      </c>
      <c r="F75" s="590">
        <v>42704</v>
      </c>
      <c r="G75" s="591">
        <v>50</v>
      </c>
      <c r="H75" s="589" t="s">
        <v>474</v>
      </c>
      <c r="I75" s="589" t="s">
        <v>634</v>
      </c>
      <c r="J75" s="590">
        <v>42745</v>
      </c>
      <c r="K75" s="684" t="s">
        <v>71</v>
      </c>
      <c r="L75" s="589" t="s">
        <v>474</v>
      </c>
    </row>
    <row r="76" spans="1:13" s="589" customFormat="1" x14ac:dyDescent="0.2">
      <c r="A76" s="589" t="s">
        <v>307</v>
      </c>
      <c r="B76" s="589" t="s">
        <v>220</v>
      </c>
      <c r="C76" s="589" t="s">
        <v>221</v>
      </c>
      <c r="D76" s="589" t="s">
        <v>222</v>
      </c>
      <c r="E76" s="589" t="s">
        <v>650</v>
      </c>
      <c r="F76" s="590">
        <v>42735</v>
      </c>
      <c r="G76" s="591">
        <v>60.14</v>
      </c>
      <c r="H76" s="589" t="s">
        <v>474</v>
      </c>
      <c r="I76" s="589" t="s">
        <v>314</v>
      </c>
      <c r="J76" s="590">
        <v>42747</v>
      </c>
      <c r="K76" s="684" t="s">
        <v>71</v>
      </c>
      <c r="L76" s="589" t="s">
        <v>474</v>
      </c>
    </row>
    <row r="77" spans="1:13" s="589" customFormat="1" x14ac:dyDescent="0.2">
      <c r="A77" s="589" t="s">
        <v>307</v>
      </c>
      <c r="B77" s="589" t="s">
        <v>498</v>
      </c>
      <c r="C77" s="589" t="s">
        <v>499</v>
      </c>
      <c r="D77" s="589" t="s">
        <v>474</v>
      </c>
      <c r="E77" s="589" t="s">
        <v>651</v>
      </c>
      <c r="F77" s="590">
        <v>42704</v>
      </c>
      <c r="G77" s="591">
        <v>11654.5</v>
      </c>
      <c r="H77" s="589" t="s">
        <v>474</v>
      </c>
      <c r="I77" s="589" t="s">
        <v>345</v>
      </c>
      <c r="J77" s="590">
        <v>42747</v>
      </c>
      <c r="K77" s="684" t="s">
        <v>71</v>
      </c>
      <c r="L77" s="589" t="s">
        <v>474</v>
      </c>
    </row>
    <row r="78" spans="1:13" s="589" customFormat="1" x14ac:dyDescent="0.2">
      <c r="A78" s="589" t="s">
        <v>307</v>
      </c>
      <c r="B78" s="589" t="s">
        <v>652</v>
      </c>
      <c r="C78" s="589" t="s">
        <v>653</v>
      </c>
      <c r="D78" s="589" t="s">
        <v>654</v>
      </c>
      <c r="E78" s="589" t="s">
        <v>655</v>
      </c>
      <c r="F78" s="590">
        <v>42370</v>
      </c>
      <c r="G78" s="591">
        <v>500</v>
      </c>
      <c r="H78" s="589" t="s">
        <v>474</v>
      </c>
      <c r="I78" s="589" t="s">
        <v>571</v>
      </c>
      <c r="J78" s="590">
        <v>42753</v>
      </c>
      <c r="K78" s="684" t="s">
        <v>71</v>
      </c>
      <c r="L78" s="589" t="s">
        <v>474</v>
      </c>
    </row>
    <row r="79" spans="1:13" s="589" customFormat="1" x14ac:dyDescent="0.2">
      <c r="A79" s="589" t="s">
        <v>307</v>
      </c>
      <c r="B79" s="589" t="s">
        <v>143</v>
      </c>
      <c r="C79" s="589" t="s">
        <v>144</v>
      </c>
      <c r="D79" s="589" t="s">
        <v>145</v>
      </c>
      <c r="E79" s="589" t="s">
        <v>656</v>
      </c>
      <c r="F79" s="590">
        <v>42735</v>
      </c>
      <c r="G79" s="591">
        <v>189.58</v>
      </c>
      <c r="H79" s="589" t="s">
        <v>474</v>
      </c>
      <c r="I79" s="589" t="s">
        <v>104</v>
      </c>
      <c r="J79" s="590">
        <v>42744</v>
      </c>
      <c r="K79" s="684" t="s">
        <v>71</v>
      </c>
      <c r="L79" s="589" t="s">
        <v>474</v>
      </c>
    </row>
    <row r="80" spans="1:13" s="589" customFormat="1" x14ac:dyDescent="0.2">
      <c r="A80" s="589" t="s">
        <v>307</v>
      </c>
      <c r="B80" s="589" t="s">
        <v>657</v>
      </c>
      <c r="C80" s="589" t="s">
        <v>658</v>
      </c>
      <c r="D80" s="589" t="s">
        <v>659</v>
      </c>
      <c r="E80" s="589" t="s">
        <v>660</v>
      </c>
      <c r="F80" s="590">
        <v>42735</v>
      </c>
      <c r="G80" s="591">
        <v>49.94</v>
      </c>
      <c r="H80" s="589" t="s">
        <v>474</v>
      </c>
      <c r="I80" s="589" t="s">
        <v>759</v>
      </c>
      <c r="J80" s="590">
        <v>42748</v>
      </c>
      <c r="K80" s="684" t="s">
        <v>71</v>
      </c>
      <c r="L80" s="589" t="s">
        <v>474</v>
      </c>
    </row>
    <row r="81" spans="1:12" s="589" customFormat="1" x14ac:dyDescent="0.2">
      <c r="A81" s="589" t="s">
        <v>290</v>
      </c>
      <c r="B81" s="589" t="s">
        <v>664</v>
      </c>
      <c r="C81" s="589" t="s">
        <v>665</v>
      </c>
      <c r="D81" s="589" t="s">
        <v>666</v>
      </c>
      <c r="E81" s="589" t="s">
        <v>667</v>
      </c>
      <c r="F81" s="590">
        <v>41220</v>
      </c>
      <c r="G81" s="591">
        <v>55</v>
      </c>
      <c r="H81" s="589" t="s">
        <v>474</v>
      </c>
      <c r="I81" s="589" t="s">
        <v>538</v>
      </c>
      <c r="J81" s="590">
        <v>42762</v>
      </c>
      <c r="K81" s="684" t="s">
        <v>71</v>
      </c>
      <c r="L81" s="589" t="s">
        <v>474</v>
      </c>
    </row>
    <row r="82" spans="1:12" s="589" customFormat="1" x14ac:dyDescent="0.2">
      <c r="A82" s="589" t="s">
        <v>611</v>
      </c>
      <c r="B82" s="589" t="s">
        <v>417</v>
      </c>
      <c r="C82" s="589" t="s">
        <v>418</v>
      </c>
      <c r="D82" s="589" t="s">
        <v>419</v>
      </c>
      <c r="E82" s="589" t="s">
        <v>641</v>
      </c>
      <c r="F82" s="590">
        <v>42761</v>
      </c>
      <c r="G82" s="591">
        <v>70.66</v>
      </c>
      <c r="H82" s="589" t="s">
        <v>474</v>
      </c>
      <c r="I82" s="589" t="s">
        <v>1361</v>
      </c>
      <c r="J82" s="590">
        <v>42765</v>
      </c>
      <c r="K82" s="684" t="s">
        <v>4</v>
      </c>
      <c r="L82" s="589" t="s">
        <v>474</v>
      </c>
    </row>
    <row r="83" spans="1:12" s="589" customFormat="1" x14ac:dyDescent="0.2">
      <c r="A83" s="589" t="s">
        <v>307</v>
      </c>
      <c r="B83" s="589" t="s">
        <v>2115</v>
      </c>
      <c r="C83" s="589" t="s">
        <v>2116</v>
      </c>
      <c r="D83" s="589" t="s">
        <v>2117</v>
      </c>
      <c r="E83" s="589" t="s">
        <v>2118</v>
      </c>
      <c r="F83" s="590">
        <v>42734</v>
      </c>
      <c r="G83" s="591">
        <v>8.5399999999999991</v>
      </c>
      <c r="H83" s="589" t="s">
        <v>474</v>
      </c>
      <c r="I83" s="589" t="s">
        <v>1195</v>
      </c>
      <c r="J83" s="590">
        <v>42745</v>
      </c>
      <c r="K83" s="684" t="s">
        <v>4</v>
      </c>
      <c r="L83" s="589" t="s">
        <v>474</v>
      </c>
    </row>
    <row r="84" spans="1:12" s="589" customFormat="1" x14ac:dyDescent="0.2">
      <c r="A84" s="589" t="s">
        <v>307</v>
      </c>
      <c r="B84" s="589" t="s">
        <v>168</v>
      </c>
      <c r="C84" s="589" t="s">
        <v>475</v>
      </c>
      <c r="D84" s="589" t="s">
        <v>169</v>
      </c>
      <c r="E84" s="589" t="s">
        <v>676</v>
      </c>
      <c r="F84" s="590">
        <v>42726</v>
      </c>
      <c r="G84" s="591">
        <v>38.19</v>
      </c>
      <c r="H84" s="589" t="s">
        <v>677</v>
      </c>
      <c r="I84" s="589" t="s">
        <v>226</v>
      </c>
      <c r="J84" s="590">
        <v>42786</v>
      </c>
      <c r="K84" s="684" t="s">
        <v>71</v>
      </c>
      <c r="L84" s="589" t="s">
        <v>761</v>
      </c>
    </row>
    <row r="85" spans="1:12" s="589" customFormat="1" x14ac:dyDescent="0.2">
      <c r="A85" s="589" t="s">
        <v>307</v>
      </c>
      <c r="B85" s="589" t="s">
        <v>168</v>
      </c>
      <c r="C85" s="589" t="s">
        <v>475</v>
      </c>
      <c r="D85" s="589" t="s">
        <v>169</v>
      </c>
      <c r="E85" s="589" t="s">
        <v>678</v>
      </c>
      <c r="F85" s="590">
        <v>42726</v>
      </c>
      <c r="G85" s="591">
        <v>258.24</v>
      </c>
      <c r="H85" s="589" t="s">
        <v>677</v>
      </c>
      <c r="I85" s="589" t="s">
        <v>226</v>
      </c>
      <c r="J85" s="590">
        <v>42786</v>
      </c>
      <c r="K85" s="684" t="s">
        <v>71</v>
      </c>
      <c r="L85" s="589" t="s">
        <v>761</v>
      </c>
    </row>
    <row r="86" spans="1:12" s="589" customFormat="1" x14ac:dyDescent="0.2">
      <c r="A86" s="589" t="s">
        <v>307</v>
      </c>
      <c r="B86" s="589" t="s">
        <v>168</v>
      </c>
      <c r="C86" s="589" t="s">
        <v>475</v>
      </c>
      <c r="D86" s="589" t="s">
        <v>169</v>
      </c>
      <c r="E86" s="589" t="s">
        <v>679</v>
      </c>
      <c r="F86" s="590">
        <v>42724</v>
      </c>
      <c r="G86" s="591">
        <v>33.76</v>
      </c>
      <c r="H86" s="589" t="s">
        <v>677</v>
      </c>
      <c r="I86" s="589" t="s">
        <v>226</v>
      </c>
      <c r="J86" s="590">
        <v>42786</v>
      </c>
      <c r="K86" s="684" t="s">
        <v>71</v>
      </c>
      <c r="L86" s="589" t="s">
        <v>761</v>
      </c>
    </row>
    <row r="87" spans="1:12" s="589" customFormat="1" x14ac:dyDescent="0.2">
      <c r="A87" s="589" t="s">
        <v>307</v>
      </c>
      <c r="B87" s="589" t="s">
        <v>168</v>
      </c>
      <c r="C87" s="589" t="s">
        <v>475</v>
      </c>
      <c r="D87" s="589" t="s">
        <v>169</v>
      </c>
      <c r="E87" s="589" t="s">
        <v>680</v>
      </c>
      <c r="F87" s="590">
        <v>42720</v>
      </c>
      <c r="G87" s="591">
        <v>140.55000000000001</v>
      </c>
      <c r="H87" s="589" t="s">
        <v>677</v>
      </c>
      <c r="I87" s="589" t="s">
        <v>226</v>
      </c>
      <c r="J87" s="590">
        <v>42786</v>
      </c>
      <c r="K87" s="684" t="s">
        <v>71</v>
      </c>
      <c r="L87" s="589" t="s">
        <v>761</v>
      </c>
    </row>
    <row r="88" spans="1:12" s="589" customFormat="1" x14ac:dyDescent="0.2">
      <c r="A88" s="589" t="s">
        <v>307</v>
      </c>
      <c r="B88" s="589" t="s">
        <v>168</v>
      </c>
      <c r="C88" s="589" t="s">
        <v>475</v>
      </c>
      <c r="D88" s="589" t="s">
        <v>169</v>
      </c>
      <c r="E88" s="589" t="s">
        <v>681</v>
      </c>
      <c r="F88" s="590">
        <v>42720</v>
      </c>
      <c r="G88" s="591">
        <v>168.8</v>
      </c>
      <c r="H88" s="589" t="s">
        <v>677</v>
      </c>
      <c r="I88" s="589" t="s">
        <v>226</v>
      </c>
      <c r="J88" s="590">
        <v>42786</v>
      </c>
      <c r="K88" s="684" t="s">
        <v>71</v>
      </c>
      <c r="L88" s="589" t="s">
        <v>761</v>
      </c>
    </row>
    <row r="89" spans="1:12" s="589" customFormat="1" x14ac:dyDescent="0.2">
      <c r="A89" s="589" t="s">
        <v>611</v>
      </c>
      <c r="B89" s="589" t="s">
        <v>140</v>
      </c>
      <c r="C89" s="589" t="s">
        <v>141</v>
      </c>
      <c r="D89" s="589" t="s">
        <v>474</v>
      </c>
      <c r="E89" s="589" t="s">
        <v>684</v>
      </c>
      <c r="F89" s="590">
        <v>42774</v>
      </c>
      <c r="G89" s="591">
        <v>-299.3</v>
      </c>
      <c r="H89" s="589" t="s">
        <v>474</v>
      </c>
      <c r="I89" s="589" t="s">
        <v>129</v>
      </c>
      <c r="J89" s="590">
        <v>42780</v>
      </c>
      <c r="K89" s="684" t="s">
        <v>71</v>
      </c>
      <c r="L89" s="589" t="s">
        <v>474</v>
      </c>
    </row>
    <row r="90" spans="1:12" s="589" customFormat="1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700</v>
      </c>
      <c r="F90" s="590">
        <v>42782</v>
      </c>
      <c r="G90" s="591">
        <v>30</v>
      </c>
      <c r="H90" s="589" t="s">
        <v>474</v>
      </c>
      <c r="I90" s="589" t="s">
        <v>398</v>
      </c>
      <c r="J90" s="590">
        <v>42794</v>
      </c>
      <c r="K90" s="684" t="s">
        <v>71</v>
      </c>
      <c r="L90" s="589" t="s">
        <v>474</v>
      </c>
    </row>
    <row r="91" spans="1:12" s="589" customFormat="1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722</v>
      </c>
      <c r="F91" s="590">
        <v>42788</v>
      </c>
      <c r="G91" s="591">
        <v>254.72</v>
      </c>
      <c r="H91" s="589" t="s">
        <v>474</v>
      </c>
      <c r="I91" s="589" t="s">
        <v>1073</v>
      </c>
      <c r="J91" s="590">
        <v>42794</v>
      </c>
      <c r="K91" s="684" t="s">
        <v>71</v>
      </c>
      <c r="L91" s="589" t="s">
        <v>3256</v>
      </c>
    </row>
    <row r="92" spans="1:12" s="589" customFormat="1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723</v>
      </c>
      <c r="F92" s="590">
        <v>42788</v>
      </c>
      <c r="G92" s="591">
        <v>59.17</v>
      </c>
      <c r="H92" s="589" t="s">
        <v>474</v>
      </c>
      <c r="I92" s="589" t="s">
        <v>1073</v>
      </c>
      <c r="J92" s="590">
        <v>42794</v>
      </c>
      <c r="K92" s="684" t="s">
        <v>71</v>
      </c>
      <c r="L92" s="589" t="s">
        <v>3256</v>
      </c>
    </row>
    <row r="93" spans="1:12" s="589" customFormat="1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725</v>
      </c>
      <c r="F93" s="590">
        <v>42788</v>
      </c>
      <c r="G93" s="591">
        <v>71.3</v>
      </c>
      <c r="H93" s="589" t="s">
        <v>474</v>
      </c>
      <c r="I93" s="589" t="s">
        <v>629</v>
      </c>
      <c r="J93" s="590">
        <v>42794</v>
      </c>
      <c r="K93" s="684" t="s">
        <v>71</v>
      </c>
      <c r="L93" s="589" t="s">
        <v>3816</v>
      </c>
    </row>
    <row r="94" spans="1:12" s="589" customFormat="1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729</v>
      </c>
      <c r="F94" s="590">
        <v>42788</v>
      </c>
      <c r="G94" s="591">
        <v>98.2</v>
      </c>
      <c r="H94" s="589" t="s">
        <v>474</v>
      </c>
      <c r="I94" s="589" t="s">
        <v>1903</v>
      </c>
      <c r="J94" s="590">
        <v>42794</v>
      </c>
      <c r="K94" s="684" t="s">
        <v>71</v>
      </c>
      <c r="L94" s="589" t="s">
        <v>474</v>
      </c>
    </row>
    <row r="95" spans="1:12" s="589" customFormat="1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730</v>
      </c>
      <c r="F95" s="590">
        <v>42787</v>
      </c>
      <c r="G95" s="591">
        <v>-92.95</v>
      </c>
      <c r="H95" s="589" t="s">
        <v>474</v>
      </c>
      <c r="I95" s="589" t="s">
        <v>345</v>
      </c>
      <c r="J95" s="590">
        <v>42794</v>
      </c>
      <c r="K95" s="684" t="s">
        <v>71</v>
      </c>
      <c r="L95" s="589" t="s">
        <v>5337</v>
      </c>
    </row>
    <row r="96" spans="1:12" s="589" customFormat="1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738</v>
      </c>
      <c r="F96" s="590">
        <v>42780</v>
      </c>
      <c r="G96" s="591">
        <v>132</v>
      </c>
      <c r="H96" s="589" t="s">
        <v>474</v>
      </c>
      <c r="I96" s="589" t="s">
        <v>668</v>
      </c>
      <c r="J96" s="590">
        <v>42794</v>
      </c>
      <c r="K96" s="684" t="s">
        <v>71</v>
      </c>
      <c r="L96" s="589" t="s">
        <v>474</v>
      </c>
    </row>
    <row r="97" spans="1:12" s="589" customFormat="1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739</v>
      </c>
      <c r="F97" s="590">
        <v>42780</v>
      </c>
      <c r="G97" s="591">
        <v>90.88</v>
      </c>
      <c r="H97" s="589" t="s">
        <v>474</v>
      </c>
      <c r="I97" s="589" t="s">
        <v>668</v>
      </c>
      <c r="J97" s="590">
        <v>42794</v>
      </c>
      <c r="K97" s="684" t="s">
        <v>71</v>
      </c>
      <c r="L97" s="589" t="s">
        <v>474</v>
      </c>
    </row>
    <row r="98" spans="1:12" s="589" customFormat="1" x14ac:dyDescent="0.2">
      <c r="A98" s="589" t="s">
        <v>611</v>
      </c>
      <c r="B98" s="589" t="s">
        <v>171</v>
      </c>
      <c r="C98" s="589" t="s">
        <v>172</v>
      </c>
      <c r="D98" s="589" t="s">
        <v>173</v>
      </c>
      <c r="E98" s="589" t="s">
        <v>740</v>
      </c>
      <c r="F98" s="590">
        <v>42766</v>
      </c>
      <c r="G98" s="591">
        <v>19.36</v>
      </c>
      <c r="H98" s="589" t="s">
        <v>474</v>
      </c>
      <c r="I98" s="589" t="s">
        <v>183</v>
      </c>
      <c r="J98" s="590">
        <v>42769</v>
      </c>
      <c r="K98" s="684" t="s">
        <v>71</v>
      </c>
      <c r="L98" s="589" t="s">
        <v>474</v>
      </c>
    </row>
    <row r="99" spans="1:12" s="589" customFormat="1" x14ac:dyDescent="0.2">
      <c r="A99" s="589" t="s">
        <v>307</v>
      </c>
      <c r="B99" s="589" t="s">
        <v>1376</v>
      </c>
      <c r="C99" s="589" t="s">
        <v>1377</v>
      </c>
      <c r="D99" s="589" t="s">
        <v>1378</v>
      </c>
      <c r="E99" s="589" t="s">
        <v>1379</v>
      </c>
      <c r="F99" s="590">
        <v>42716</v>
      </c>
      <c r="G99" s="591">
        <v>36.53</v>
      </c>
      <c r="H99" s="589" t="s">
        <v>474</v>
      </c>
      <c r="I99" s="589" t="s">
        <v>424</v>
      </c>
      <c r="J99" s="590">
        <v>42772</v>
      </c>
      <c r="K99" s="684" t="s">
        <v>71</v>
      </c>
      <c r="L99" s="589" t="s">
        <v>474</v>
      </c>
    </row>
    <row r="100" spans="1:12" s="589" customFormat="1" x14ac:dyDescent="0.2">
      <c r="A100" s="589" t="s">
        <v>307</v>
      </c>
      <c r="B100" s="589" t="s">
        <v>741</v>
      </c>
      <c r="C100" s="589" t="s">
        <v>638</v>
      </c>
      <c r="D100" s="589" t="s">
        <v>474</v>
      </c>
      <c r="E100" s="589" t="s">
        <v>742</v>
      </c>
      <c r="F100" s="590">
        <v>42709</v>
      </c>
      <c r="G100" s="591">
        <v>3280.4</v>
      </c>
      <c r="H100" s="589" t="s">
        <v>474</v>
      </c>
      <c r="I100" s="589" t="s">
        <v>345</v>
      </c>
      <c r="J100" s="590">
        <v>42775</v>
      </c>
      <c r="K100" s="684" t="s">
        <v>71</v>
      </c>
      <c r="L100" s="589" t="s">
        <v>474</v>
      </c>
    </row>
    <row r="101" spans="1:12" s="589" customFormat="1" x14ac:dyDescent="0.2">
      <c r="A101" s="589" t="s">
        <v>307</v>
      </c>
      <c r="B101" s="589" t="s">
        <v>670</v>
      </c>
      <c r="C101" s="589" t="s">
        <v>671</v>
      </c>
      <c r="D101" s="589" t="s">
        <v>672</v>
      </c>
      <c r="E101" s="589" t="s">
        <v>743</v>
      </c>
      <c r="F101" s="590">
        <v>42674</v>
      </c>
      <c r="G101" s="591">
        <v>64.94</v>
      </c>
      <c r="H101" s="589" t="s">
        <v>474</v>
      </c>
      <c r="I101" s="589" t="s">
        <v>757</v>
      </c>
      <c r="J101" s="590">
        <v>42793</v>
      </c>
      <c r="K101" s="684" t="s">
        <v>71</v>
      </c>
      <c r="L101" s="589" t="s">
        <v>474</v>
      </c>
    </row>
    <row r="102" spans="1:12" s="589" customFormat="1" x14ac:dyDescent="0.2">
      <c r="A102" s="589" t="s">
        <v>174</v>
      </c>
      <c r="B102" s="589" t="s">
        <v>88</v>
      </c>
      <c r="C102" s="589" t="s">
        <v>89</v>
      </c>
      <c r="D102" s="589" t="s">
        <v>90</v>
      </c>
      <c r="E102" s="589" t="s">
        <v>744</v>
      </c>
      <c r="F102" s="590">
        <v>42353</v>
      </c>
      <c r="G102" s="591">
        <v>102.73</v>
      </c>
      <c r="H102" s="589" t="s">
        <v>745</v>
      </c>
      <c r="I102" s="589" t="s">
        <v>746</v>
      </c>
      <c r="J102" s="590">
        <v>42780</v>
      </c>
      <c r="K102" s="684" t="s">
        <v>71</v>
      </c>
      <c r="L102" s="589" t="s">
        <v>763</v>
      </c>
    </row>
    <row r="103" spans="1:12" s="589" customFormat="1" x14ac:dyDescent="0.2">
      <c r="A103" s="589" t="s">
        <v>611</v>
      </c>
      <c r="B103" s="589" t="s">
        <v>687</v>
      </c>
      <c r="C103" s="589" t="s">
        <v>2995</v>
      </c>
      <c r="D103" s="589" t="s">
        <v>689</v>
      </c>
      <c r="E103" s="589" t="s">
        <v>5338</v>
      </c>
      <c r="F103" s="590">
        <v>42788</v>
      </c>
      <c r="G103" s="591">
        <v>35.57</v>
      </c>
      <c r="H103" s="589" t="s">
        <v>474</v>
      </c>
      <c r="I103" s="589" t="s">
        <v>1073</v>
      </c>
      <c r="J103" s="590">
        <v>42794</v>
      </c>
      <c r="K103" s="684" t="s">
        <v>4</v>
      </c>
      <c r="L103" s="589" t="s">
        <v>3256</v>
      </c>
    </row>
    <row r="104" spans="1:12" s="589" customFormat="1" x14ac:dyDescent="0.2">
      <c r="A104" s="589" t="s">
        <v>611</v>
      </c>
      <c r="B104" s="589" t="s">
        <v>687</v>
      </c>
      <c r="C104" s="589" t="s">
        <v>2995</v>
      </c>
      <c r="D104" s="589" t="s">
        <v>689</v>
      </c>
      <c r="E104" s="589" t="s">
        <v>5339</v>
      </c>
      <c r="F104" s="590">
        <v>42782</v>
      </c>
      <c r="G104" s="591">
        <v>57.66</v>
      </c>
      <c r="H104" s="589" t="s">
        <v>474</v>
      </c>
      <c r="I104" s="589" t="s">
        <v>640</v>
      </c>
      <c r="J104" s="590">
        <v>42794</v>
      </c>
      <c r="K104" s="684" t="s">
        <v>4</v>
      </c>
      <c r="L104" s="589" t="s">
        <v>474</v>
      </c>
    </row>
    <row r="105" spans="1:12" s="589" customFormat="1" x14ac:dyDescent="0.2">
      <c r="A105" s="589" t="s">
        <v>611</v>
      </c>
      <c r="B105" s="589" t="s">
        <v>687</v>
      </c>
      <c r="C105" s="589" t="s">
        <v>2995</v>
      </c>
      <c r="D105" s="589" t="s">
        <v>689</v>
      </c>
      <c r="E105" s="589" t="s">
        <v>724</v>
      </c>
      <c r="F105" s="590">
        <v>42788</v>
      </c>
      <c r="G105" s="591">
        <v>59.17</v>
      </c>
      <c r="H105" s="589" t="s">
        <v>474</v>
      </c>
      <c r="I105" s="589" t="s">
        <v>1073</v>
      </c>
      <c r="J105" s="590">
        <v>42794</v>
      </c>
      <c r="K105" s="684" t="s">
        <v>4</v>
      </c>
      <c r="L105" s="589" t="s">
        <v>3256</v>
      </c>
    </row>
    <row r="106" spans="1:12" s="589" customFormat="1" x14ac:dyDescent="0.2">
      <c r="A106" s="589" t="s">
        <v>611</v>
      </c>
      <c r="B106" s="589" t="s">
        <v>687</v>
      </c>
      <c r="C106" s="589" t="s">
        <v>2995</v>
      </c>
      <c r="D106" s="589" t="s">
        <v>689</v>
      </c>
      <c r="E106" s="589" t="s">
        <v>727</v>
      </c>
      <c r="F106" s="590">
        <v>42788</v>
      </c>
      <c r="G106" s="591">
        <v>-2.57</v>
      </c>
      <c r="H106" s="589" t="s">
        <v>474</v>
      </c>
      <c r="I106" s="589" t="s">
        <v>1073</v>
      </c>
      <c r="J106" s="590">
        <v>42794</v>
      </c>
      <c r="K106" s="684" t="s">
        <v>4</v>
      </c>
      <c r="L106" s="589" t="s">
        <v>3256</v>
      </c>
    </row>
    <row r="107" spans="1:12" s="589" customFormat="1" x14ac:dyDescent="0.2">
      <c r="A107" s="589" t="s">
        <v>611</v>
      </c>
      <c r="B107" s="589" t="s">
        <v>687</v>
      </c>
      <c r="C107" s="589" t="s">
        <v>2995</v>
      </c>
      <c r="D107" s="589" t="s">
        <v>689</v>
      </c>
      <c r="E107" s="589" t="s">
        <v>5340</v>
      </c>
      <c r="F107" s="590">
        <v>42787</v>
      </c>
      <c r="G107" s="591">
        <v>115.2</v>
      </c>
      <c r="H107" s="589" t="s">
        <v>474</v>
      </c>
      <c r="I107" s="589" t="s">
        <v>640</v>
      </c>
      <c r="J107" s="590">
        <v>42794</v>
      </c>
      <c r="K107" s="684" t="s">
        <v>4</v>
      </c>
      <c r="L107" s="589" t="s">
        <v>474</v>
      </c>
    </row>
    <row r="108" spans="1:12" s="589" customFormat="1" x14ac:dyDescent="0.2">
      <c r="A108" s="589" t="s">
        <v>611</v>
      </c>
      <c r="B108" s="589" t="s">
        <v>687</v>
      </c>
      <c r="C108" s="589" t="s">
        <v>2995</v>
      </c>
      <c r="D108" s="589" t="s">
        <v>689</v>
      </c>
      <c r="E108" s="589" t="s">
        <v>5341</v>
      </c>
      <c r="F108" s="590">
        <v>42786</v>
      </c>
      <c r="G108" s="591">
        <v>97.85</v>
      </c>
      <c r="H108" s="589" t="s">
        <v>474</v>
      </c>
      <c r="I108" s="589" t="s">
        <v>675</v>
      </c>
      <c r="J108" s="590">
        <v>42794</v>
      </c>
      <c r="K108" s="684" t="s">
        <v>4</v>
      </c>
      <c r="L108" s="589" t="s">
        <v>474</v>
      </c>
    </row>
    <row r="109" spans="1:12" s="589" customFormat="1" x14ac:dyDescent="0.2">
      <c r="A109" s="589" t="s">
        <v>611</v>
      </c>
      <c r="B109" s="589" t="s">
        <v>687</v>
      </c>
      <c r="C109" s="589" t="s">
        <v>2995</v>
      </c>
      <c r="D109" s="589" t="s">
        <v>689</v>
      </c>
      <c r="E109" s="589" t="s">
        <v>5342</v>
      </c>
      <c r="F109" s="590">
        <v>42781</v>
      </c>
      <c r="G109" s="591">
        <v>54</v>
      </c>
      <c r="H109" s="589" t="s">
        <v>474</v>
      </c>
      <c r="I109" s="589" t="s">
        <v>1073</v>
      </c>
      <c r="J109" s="590">
        <v>42794</v>
      </c>
      <c r="K109" s="684" t="s">
        <v>4</v>
      </c>
      <c r="L109" s="589" t="s">
        <v>3256</v>
      </c>
    </row>
    <row r="110" spans="1:12" s="589" customFormat="1" x14ac:dyDescent="0.2">
      <c r="A110" s="589" t="s">
        <v>611</v>
      </c>
      <c r="B110" s="589" t="s">
        <v>687</v>
      </c>
      <c r="C110" s="589" t="s">
        <v>2995</v>
      </c>
      <c r="D110" s="589" t="s">
        <v>689</v>
      </c>
      <c r="E110" s="589" t="s">
        <v>1854</v>
      </c>
      <c r="F110" s="590">
        <v>42781</v>
      </c>
      <c r="G110" s="591">
        <v>82.15</v>
      </c>
      <c r="H110" s="589" t="s">
        <v>474</v>
      </c>
      <c r="I110" s="589" t="s">
        <v>668</v>
      </c>
      <c r="J110" s="590">
        <v>42794</v>
      </c>
      <c r="K110" s="684" t="s">
        <v>4</v>
      </c>
      <c r="L110" s="589" t="s">
        <v>1855</v>
      </c>
    </row>
    <row r="111" spans="1:12" s="589" customFormat="1" x14ac:dyDescent="0.2">
      <c r="A111" s="589" t="s">
        <v>611</v>
      </c>
      <c r="B111" s="589" t="s">
        <v>844</v>
      </c>
      <c r="C111" s="589" t="s">
        <v>845</v>
      </c>
      <c r="D111" s="589" t="s">
        <v>846</v>
      </c>
      <c r="E111" s="589" t="s">
        <v>847</v>
      </c>
      <c r="F111" s="590">
        <v>42744</v>
      </c>
      <c r="G111" s="591">
        <v>707.27</v>
      </c>
      <c r="H111" s="589" t="s">
        <v>474</v>
      </c>
      <c r="I111" s="589" t="s">
        <v>848</v>
      </c>
      <c r="J111" s="590">
        <v>42817</v>
      </c>
      <c r="K111" s="684" t="s">
        <v>71</v>
      </c>
      <c r="L111" s="589" t="s">
        <v>474</v>
      </c>
    </row>
    <row r="112" spans="1:12" s="589" customFormat="1" x14ac:dyDescent="0.2">
      <c r="A112" s="589" t="s">
        <v>611</v>
      </c>
      <c r="B112" s="589" t="s">
        <v>578</v>
      </c>
      <c r="C112" s="589" t="s">
        <v>579</v>
      </c>
      <c r="D112" s="589" t="s">
        <v>580</v>
      </c>
      <c r="E112" s="589" t="s">
        <v>849</v>
      </c>
      <c r="F112" s="590">
        <v>42761</v>
      </c>
      <c r="G112" s="591">
        <v>-174.5</v>
      </c>
      <c r="H112" s="589" t="s">
        <v>474</v>
      </c>
      <c r="I112" s="589" t="s">
        <v>639</v>
      </c>
      <c r="J112" s="590">
        <v>42809</v>
      </c>
      <c r="K112" s="684" t="s">
        <v>71</v>
      </c>
      <c r="L112" s="589" t="s">
        <v>474</v>
      </c>
    </row>
    <row r="113" spans="1:12" s="589" customFormat="1" x14ac:dyDescent="0.2">
      <c r="A113" s="589" t="s">
        <v>611</v>
      </c>
      <c r="B113" s="589" t="s">
        <v>850</v>
      </c>
      <c r="C113" s="589" t="s">
        <v>1381</v>
      </c>
      <c r="D113" s="589" t="s">
        <v>851</v>
      </c>
      <c r="E113" s="589" t="s">
        <v>852</v>
      </c>
      <c r="F113" s="590">
        <v>42794</v>
      </c>
      <c r="G113" s="591">
        <v>208.45</v>
      </c>
      <c r="H113" s="589" t="s">
        <v>474</v>
      </c>
      <c r="I113" s="589" t="s">
        <v>254</v>
      </c>
      <c r="J113" s="590">
        <v>42803</v>
      </c>
      <c r="K113" s="684" t="s">
        <v>71</v>
      </c>
      <c r="L113" s="589" t="s">
        <v>474</v>
      </c>
    </row>
    <row r="114" spans="1:12" s="589" customFormat="1" x14ac:dyDescent="0.2">
      <c r="A114" s="589" t="s">
        <v>611</v>
      </c>
      <c r="B114" s="589" t="s">
        <v>687</v>
      </c>
      <c r="C114" s="589" t="s">
        <v>2995</v>
      </c>
      <c r="D114" s="589" t="s">
        <v>689</v>
      </c>
      <c r="E114" s="589" t="s">
        <v>964</v>
      </c>
      <c r="F114" s="590">
        <v>42807</v>
      </c>
      <c r="G114" s="591">
        <v>82.95</v>
      </c>
      <c r="H114" s="589" t="s">
        <v>474</v>
      </c>
      <c r="I114" s="589" t="s">
        <v>504</v>
      </c>
      <c r="J114" s="590">
        <v>42821</v>
      </c>
      <c r="K114" s="684" t="s">
        <v>71</v>
      </c>
      <c r="L114" s="589" t="s">
        <v>474</v>
      </c>
    </row>
    <row r="115" spans="1:12" s="589" customFormat="1" x14ac:dyDescent="0.2">
      <c r="A115" s="589" t="s">
        <v>611</v>
      </c>
      <c r="B115" s="589" t="s">
        <v>687</v>
      </c>
      <c r="C115" s="589" t="s">
        <v>2995</v>
      </c>
      <c r="D115" s="589" t="s">
        <v>689</v>
      </c>
      <c r="E115" s="589" t="s">
        <v>965</v>
      </c>
      <c r="F115" s="590">
        <v>42807</v>
      </c>
      <c r="G115" s="591">
        <v>97.85</v>
      </c>
      <c r="H115" s="589" t="s">
        <v>474</v>
      </c>
      <c r="I115" s="589" t="s">
        <v>504</v>
      </c>
      <c r="J115" s="590">
        <v>42821</v>
      </c>
      <c r="K115" s="684" t="s">
        <v>71</v>
      </c>
      <c r="L115" s="589" t="s">
        <v>474</v>
      </c>
    </row>
    <row r="116" spans="1:12" s="589" customFormat="1" x14ac:dyDescent="0.2">
      <c r="A116" s="589" t="s">
        <v>611</v>
      </c>
      <c r="B116" s="589" t="s">
        <v>687</v>
      </c>
      <c r="C116" s="589" t="s">
        <v>2995</v>
      </c>
      <c r="D116" s="589" t="s">
        <v>689</v>
      </c>
      <c r="E116" s="589" t="s">
        <v>2119</v>
      </c>
      <c r="F116" s="590">
        <v>42803</v>
      </c>
      <c r="G116" s="591">
        <v>275</v>
      </c>
      <c r="H116" s="589" t="s">
        <v>474</v>
      </c>
      <c r="I116" s="589" t="s">
        <v>225</v>
      </c>
      <c r="J116" s="590">
        <v>42818</v>
      </c>
      <c r="K116" s="684" t="s">
        <v>71</v>
      </c>
      <c r="L116" s="589" t="s">
        <v>474</v>
      </c>
    </row>
    <row r="117" spans="1:12" s="589" customFormat="1" x14ac:dyDescent="0.2">
      <c r="A117" s="589" t="s">
        <v>611</v>
      </c>
      <c r="B117" s="589" t="s">
        <v>687</v>
      </c>
      <c r="C117" s="589" t="s">
        <v>2995</v>
      </c>
      <c r="D117" s="589" t="s">
        <v>689</v>
      </c>
      <c r="E117" s="589" t="s">
        <v>973</v>
      </c>
      <c r="F117" s="590">
        <v>42803</v>
      </c>
      <c r="G117" s="591">
        <v>82.95</v>
      </c>
      <c r="H117" s="589" t="s">
        <v>474</v>
      </c>
      <c r="I117" s="589" t="s">
        <v>668</v>
      </c>
      <c r="J117" s="590">
        <v>42817</v>
      </c>
      <c r="K117" s="684" t="s">
        <v>71</v>
      </c>
      <c r="L117" s="589" t="s">
        <v>474</v>
      </c>
    </row>
    <row r="118" spans="1:12" s="589" customFormat="1" x14ac:dyDescent="0.2">
      <c r="A118" s="589" t="s">
        <v>611</v>
      </c>
      <c r="B118" s="589" t="s">
        <v>687</v>
      </c>
      <c r="C118" s="589" t="s">
        <v>2995</v>
      </c>
      <c r="D118" s="589" t="s">
        <v>689</v>
      </c>
      <c r="E118" s="589" t="s">
        <v>974</v>
      </c>
      <c r="F118" s="590">
        <v>42803</v>
      </c>
      <c r="G118" s="591">
        <v>82.95</v>
      </c>
      <c r="H118" s="589" t="s">
        <v>474</v>
      </c>
      <c r="I118" s="589" t="s">
        <v>668</v>
      </c>
      <c r="J118" s="590">
        <v>42817</v>
      </c>
      <c r="K118" s="684" t="s">
        <v>71</v>
      </c>
      <c r="L118" s="589" t="s">
        <v>474</v>
      </c>
    </row>
    <row r="119" spans="1:12" s="589" customFormat="1" x14ac:dyDescent="0.2">
      <c r="A119" s="589" t="s">
        <v>611</v>
      </c>
      <c r="B119" s="589" t="s">
        <v>687</v>
      </c>
      <c r="C119" s="589" t="s">
        <v>2995</v>
      </c>
      <c r="D119" s="589" t="s">
        <v>689</v>
      </c>
      <c r="E119" s="589" t="s">
        <v>1385</v>
      </c>
      <c r="F119" s="590">
        <v>42802</v>
      </c>
      <c r="G119" s="591">
        <v>90</v>
      </c>
      <c r="H119" s="589" t="s">
        <v>474</v>
      </c>
      <c r="I119" s="589" t="s">
        <v>528</v>
      </c>
      <c r="J119" s="590">
        <v>42815</v>
      </c>
      <c r="K119" s="684" t="s">
        <v>71</v>
      </c>
      <c r="L119" s="589" t="s">
        <v>474</v>
      </c>
    </row>
    <row r="120" spans="1:12" s="589" customFormat="1" x14ac:dyDescent="0.2">
      <c r="A120" s="589" t="s">
        <v>611</v>
      </c>
      <c r="B120" s="589" t="s">
        <v>687</v>
      </c>
      <c r="C120" s="589" t="s">
        <v>2995</v>
      </c>
      <c r="D120" s="589" t="s">
        <v>689</v>
      </c>
      <c r="E120" s="589" t="s">
        <v>980</v>
      </c>
      <c r="F120" s="590">
        <v>42802</v>
      </c>
      <c r="G120" s="591">
        <v>128.51</v>
      </c>
      <c r="H120" s="589" t="s">
        <v>474</v>
      </c>
      <c r="I120" s="589" t="s">
        <v>345</v>
      </c>
      <c r="J120" s="590">
        <v>42817</v>
      </c>
      <c r="K120" s="684" t="s">
        <v>71</v>
      </c>
      <c r="L120" s="589" t="s">
        <v>474</v>
      </c>
    </row>
    <row r="121" spans="1:12" s="589" customFormat="1" x14ac:dyDescent="0.2">
      <c r="A121" s="589" t="s">
        <v>611</v>
      </c>
      <c r="B121" s="589" t="s">
        <v>687</v>
      </c>
      <c r="C121" s="589" t="s">
        <v>2995</v>
      </c>
      <c r="D121" s="589" t="s">
        <v>689</v>
      </c>
      <c r="E121" s="589" t="s">
        <v>981</v>
      </c>
      <c r="F121" s="590">
        <v>42802</v>
      </c>
      <c r="G121" s="591">
        <v>180</v>
      </c>
      <c r="H121" s="589" t="s">
        <v>474</v>
      </c>
      <c r="I121" s="589" t="s">
        <v>1073</v>
      </c>
      <c r="J121" s="590">
        <v>42817</v>
      </c>
      <c r="K121" s="684" t="s">
        <v>71</v>
      </c>
      <c r="L121" s="589" t="s">
        <v>3256</v>
      </c>
    </row>
    <row r="122" spans="1:12" s="589" customFormat="1" x14ac:dyDescent="0.2">
      <c r="A122" s="589" t="s">
        <v>611</v>
      </c>
      <c r="B122" s="589" t="s">
        <v>687</v>
      </c>
      <c r="C122" s="589" t="s">
        <v>2995</v>
      </c>
      <c r="D122" s="589" t="s">
        <v>689</v>
      </c>
      <c r="E122" s="589" t="s">
        <v>982</v>
      </c>
      <c r="F122" s="590">
        <v>42802</v>
      </c>
      <c r="G122" s="591">
        <v>180</v>
      </c>
      <c r="H122" s="589" t="s">
        <v>474</v>
      </c>
      <c r="I122" s="589" t="s">
        <v>1073</v>
      </c>
      <c r="J122" s="590">
        <v>42817</v>
      </c>
      <c r="K122" s="684" t="s">
        <v>71</v>
      </c>
      <c r="L122" s="589" t="s">
        <v>3256</v>
      </c>
    </row>
    <row r="123" spans="1:12" s="589" customFormat="1" x14ac:dyDescent="0.2">
      <c r="A123" s="589" t="s">
        <v>611</v>
      </c>
      <c r="B123" s="589" t="s">
        <v>687</v>
      </c>
      <c r="C123" s="589" t="s">
        <v>2995</v>
      </c>
      <c r="D123" s="589" t="s">
        <v>689</v>
      </c>
      <c r="E123" s="589" t="s">
        <v>987</v>
      </c>
      <c r="F123" s="590">
        <v>42802</v>
      </c>
      <c r="G123" s="591">
        <v>91.1</v>
      </c>
      <c r="H123" s="589" t="s">
        <v>474</v>
      </c>
      <c r="I123" s="589" t="s">
        <v>345</v>
      </c>
      <c r="J123" s="590">
        <v>42816</v>
      </c>
      <c r="K123" s="684" t="s">
        <v>71</v>
      </c>
      <c r="L123" s="589" t="s">
        <v>474</v>
      </c>
    </row>
    <row r="124" spans="1:12" s="589" customFormat="1" x14ac:dyDescent="0.2">
      <c r="A124" s="589" t="s">
        <v>611</v>
      </c>
      <c r="B124" s="589" t="s">
        <v>687</v>
      </c>
      <c r="C124" s="589" t="s">
        <v>2995</v>
      </c>
      <c r="D124" s="589" t="s">
        <v>689</v>
      </c>
      <c r="E124" s="589" t="s">
        <v>988</v>
      </c>
      <c r="F124" s="590">
        <v>42802</v>
      </c>
      <c r="G124" s="591">
        <v>134.62</v>
      </c>
      <c r="H124" s="589" t="s">
        <v>474</v>
      </c>
      <c r="I124" s="589" t="s">
        <v>345</v>
      </c>
      <c r="J124" s="590">
        <v>42816</v>
      </c>
      <c r="K124" s="684" t="s">
        <v>71</v>
      </c>
      <c r="L124" s="589" t="s">
        <v>474</v>
      </c>
    </row>
    <row r="125" spans="1:12" s="589" customFormat="1" x14ac:dyDescent="0.2">
      <c r="A125" s="589" t="s">
        <v>611</v>
      </c>
      <c r="B125" s="589" t="s">
        <v>687</v>
      </c>
      <c r="C125" s="589" t="s">
        <v>2995</v>
      </c>
      <c r="D125" s="589" t="s">
        <v>689</v>
      </c>
      <c r="E125" s="589" t="s">
        <v>992</v>
      </c>
      <c r="F125" s="590">
        <v>42802</v>
      </c>
      <c r="G125" s="591">
        <v>-254.72</v>
      </c>
      <c r="H125" s="589" t="s">
        <v>474</v>
      </c>
      <c r="I125" s="589" t="s">
        <v>1073</v>
      </c>
      <c r="J125" s="590">
        <v>42810</v>
      </c>
      <c r="K125" s="684" t="s">
        <v>71</v>
      </c>
      <c r="L125" s="589" t="s">
        <v>3256</v>
      </c>
    </row>
    <row r="126" spans="1:12" s="589" customFormat="1" x14ac:dyDescent="0.2">
      <c r="A126" s="589" t="s">
        <v>611</v>
      </c>
      <c r="B126" s="589" t="s">
        <v>687</v>
      </c>
      <c r="C126" s="589" t="s">
        <v>2995</v>
      </c>
      <c r="D126" s="589" t="s">
        <v>689</v>
      </c>
      <c r="E126" s="589" t="s">
        <v>993</v>
      </c>
      <c r="F126" s="590">
        <v>42802</v>
      </c>
      <c r="G126" s="591">
        <v>-254.72</v>
      </c>
      <c r="H126" s="589" t="s">
        <v>474</v>
      </c>
      <c r="I126" s="589" t="s">
        <v>1073</v>
      </c>
      <c r="J126" s="590">
        <v>42810</v>
      </c>
      <c r="K126" s="684" t="s">
        <v>71</v>
      </c>
      <c r="L126" s="589" t="s">
        <v>3256</v>
      </c>
    </row>
    <row r="127" spans="1:12" s="589" customFormat="1" x14ac:dyDescent="0.2">
      <c r="A127" s="589" t="s">
        <v>611</v>
      </c>
      <c r="B127" s="589" t="s">
        <v>687</v>
      </c>
      <c r="C127" s="589" t="s">
        <v>2995</v>
      </c>
      <c r="D127" s="589" t="s">
        <v>689</v>
      </c>
      <c r="E127" s="589" t="s">
        <v>1018</v>
      </c>
      <c r="F127" s="590">
        <v>42788</v>
      </c>
      <c r="G127" s="591">
        <v>254.72</v>
      </c>
      <c r="H127" s="589" t="s">
        <v>474</v>
      </c>
      <c r="I127" s="589" t="s">
        <v>1073</v>
      </c>
      <c r="J127" s="590">
        <v>42795</v>
      </c>
      <c r="K127" s="684" t="s">
        <v>71</v>
      </c>
      <c r="L127" s="589" t="s">
        <v>3256</v>
      </c>
    </row>
    <row r="128" spans="1:12" s="589" customFormat="1" x14ac:dyDescent="0.2">
      <c r="A128" s="589" t="s">
        <v>611</v>
      </c>
      <c r="B128" s="589" t="s">
        <v>146</v>
      </c>
      <c r="C128" s="589" t="s">
        <v>397</v>
      </c>
      <c r="D128" s="589" t="s">
        <v>147</v>
      </c>
      <c r="E128" s="589" t="s">
        <v>1050</v>
      </c>
      <c r="F128" s="590">
        <v>42780</v>
      </c>
      <c r="G128" s="591">
        <v>9352.1</v>
      </c>
      <c r="H128" s="589" t="s">
        <v>474</v>
      </c>
      <c r="I128" s="589" t="s">
        <v>176</v>
      </c>
      <c r="J128" s="590">
        <v>42804</v>
      </c>
      <c r="K128" s="684" t="s">
        <v>71</v>
      </c>
      <c r="L128" s="589" t="s">
        <v>474</v>
      </c>
    </row>
    <row r="129" spans="1:12" s="589" customFormat="1" x14ac:dyDescent="0.2">
      <c r="A129" s="589" t="s">
        <v>611</v>
      </c>
      <c r="B129" s="589" t="s">
        <v>112</v>
      </c>
      <c r="C129" s="589" t="s">
        <v>113</v>
      </c>
      <c r="D129" s="589" t="s">
        <v>114</v>
      </c>
      <c r="E129" s="589" t="s">
        <v>1053</v>
      </c>
      <c r="F129" s="590">
        <v>42797</v>
      </c>
      <c r="G129" s="591">
        <v>918.39</v>
      </c>
      <c r="H129" s="589" t="s">
        <v>1054</v>
      </c>
      <c r="I129" s="589" t="s">
        <v>247</v>
      </c>
      <c r="J129" s="590">
        <v>42807</v>
      </c>
      <c r="K129" s="684" t="s">
        <v>71</v>
      </c>
      <c r="L129" s="589" t="s">
        <v>474</v>
      </c>
    </row>
    <row r="130" spans="1:12" s="589" customFormat="1" x14ac:dyDescent="0.2">
      <c r="A130" s="589" t="s">
        <v>611</v>
      </c>
      <c r="B130" s="589" t="s">
        <v>68</v>
      </c>
      <c r="C130" s="589" t="s">
        <v>69</v>
      </c>
      <c r="D130" s="589" t="s">
        <v>70</v>
      </c>
      <c r="E130" s="589" t="s">
        <v>1055</v>
      </c>
      <c r="F130" s="590">
        <v>42797</v>
      </c>
      <c r="G130" s="591">
        <v>26620</v>
      </c>
      <c r="H130" s="589" t="s">
        <v>474</v>
      </c>
      <c r="I130" s="589" t="s">
        <v>104</v>
      </c>
      <c r="J130" s="590">
        <v>42803</v>
      </c>
      <c r="K130" s="684" t="s">
        <v>71</v>
      </c>
      <c r="L130" s="589" t="s">
        <v>474</v>
      </c>
    </row>
    <row r="131" spans="1:12" s="589" customFormat="1" x14ac:dyDescent="0.2">
      <c r="A131" s="589" t="s">
        <v>307</v>
      </c>
      <c r="B131" s="589" t="s">
        <v>544</v>
      </c>
      <c r="C131" s="589" t="s">
        <v>545</v>
      </c>
      <c r="D131" s="589" t="s">
        <v>546</v>
      </c>
      <c r="E131" s="589" t="s">
        <v>1056</v>
      </c>
      <c r="F131" s="590">
        <v>42674</v>
      </c>
      <c r="G131" s="591">
        <v>45.2</v>
      </c>
      <c r="H131" s="589" t="s">
        <v>474</v>
      </c>
      <c r="I131" s="589" t="s">
        <v>152</v>
      </c>
      <c r="J131" s="590">
        <v>42808</v>
      </c>
      <c r="K131" s="684" t="s">
        <v>71</v>
      </c>
      <c r="L131" s="589" t="s">
        <v>474</v>
      </c>
    </row>
    <row r="132" spans="1:12" s="589" customFormat="1" x14ac:dyDescent="0.2">
      <c r="A132" s="589" t="s">
        <v>87</v>
      </c>
      <c r="B132" s="589" t="s">
        <v>88</v>
      </c>
      <c r="C132" s="589" t="s">
        <v>89</v>
      </c>
      <c r="D132" s="589" t="s">
        <v>90</v>
      </c>
      <c r="E132" s="589" t="s">
        <v>1057</v>
      </c>
      <c r="F132" s="590">
        <v>41973</v>
      </c>
      <c r="G132" s="591">
        <v>221.62</v>
      </c>
      <c r="H132" s="589" t="s">
        <v>1058</v>
      </c>
      <c r="I132" s="589" t="s">
        <v>206</v>
      </c>
      <c r="J132" s="590">
        <v>42811</v>
      </c>
      <c r="K132" s="684" t="s">
        <v>71</v>
      </c>
      <c r="L132" s="589" t="s">
        <v>1059</v>
      </c>
    </row>
    <row r="133" spans="1:12" s="589" customFormat="1" x14ac:dyDescent="0.2">
      <c r="A133" s="589" t="s">
        <v>611</v>
      </c>
      <c r="B133" s="589" t="s">
        <v>687</v>
      </c>
      <c r="C133" s="589" t="s">
        <v>2995</v>
      </c>
      <c r="D133" s="589" t="s">
        <v>689</v>
      </c>
      <c r="E133" s="589" t="s">
        <v>807</v>
      </c>
      <c r="F133" s="590">
        <v>42821</v>
      </c>
      <c r="G133" s="591">
        <v>180.52</v>
      </c>
      <c r="H133" s="589" t="s">
        <v>474</v>
      </c>
      <c r="I133" s="589" t="s">
        <v>1073</v>
      </c>
      <c r="J133" s="590">
        <v>42822</v>
      </c>
      <c r="K133" s="684" t="s">
        <v>4</v>
      </c>
      <c r="L133" s="589" t="s">
        <v>3256</v>
      </c>
    </row>
    <row r="134" spans="1:12" s="589" customFormat="1" x14ac:dyDescent="0.2">
      <c r="A134" s="589" t="s">
        <v>611</v>
      </c>
      <c r="B134" s="589" t="s">
        <v>687</v>
      </c>
      <c r="C134" s="589" t="s">
        <v>2995</v>
      </c>
      <c r="D134" s="589" t="s">
        <v>689</v>
      </c>
      <c r="E134" s="589" t="s">
        <v>5343</v>
      </c>
      <c r="F134" s="590">
        <v>42818</v>
      </c>
      <c r="G134" s="591">
        <v>-199.75</v>
      </c>
      <c r="H134" s="589" t="s">
        <v>474</v>
      </c>
      <c r="I134" s="589" t="s">
        <v>1073</v>
      </c>
      <c r="J134" s="590">
        <v>42820</v>
      </c>
      <c r="K134" s="684" t="s">
        <v>4</v>
      </c>
      <c r="L134" s="589" t="s">
        <v>3256</v>
      </c>
    </row>
    <row r="135" spans="1:12" s="589" customFormat="1" x14ac:dyDescent="0.2">
      <c r="A135" s="589" t="s">
        <v>611</v>
      </c>
      <c r="B135" s="589" t="s">
        <v>91</v>
      </c>
      <c r="C135" s="589" t="s">
        <v>92</v>
      </c>
      <c r="D135" s="589" t="s">
        <v>93</v>
      </c>
      <c r="E135" s="589" t="s">
        <v>829</v>
      </c>
      <c r="F135" s="590">
        <v>42810</v>
      </c>
      <c r="G135" s="591">
        <v>252.89</v>
      </c>
      <c r="H135" s="589" t="s">
        <v>830</v>
      </c>
      <c r="I135" s="589" t="s">
        <v>111</v>
      </c>
      <c r="J135" s="590">
        <v>42810</v>
      </c>
      <c r="K135" s="684" t="s">
        <v>4</v>
      </c>
      <c r="L135" s="589" t="s">
        <v>831</v>
      </c>
    </row>
    <row r="136" spans="1:12" s="589" customFormat="1" x14ac:dyDescent="0.2">
      <c r="A136" s="589" t="s">
        <v>611</v>
      </c>
      <c r="B136" s="589" t="s">
        <v>91</v>
      </c>
      <c r="C136" s="589" t="s">
        <v>92</v>
      </c>
      <c r="D136" s="589" t="s">
        <v>93</v>
      </c>
      <c r="E136" s="589" t="s">
        <v>832</v>
      </c>
      <c r="F136" s="590">
        <v>42809</v>
      </c>
      <c r="G136" s="591">
        <v>547.53</v>
      </c>
      <c r="H136" s="589" t="s">
        <v>827</v>
      </c>
      <c r="I136" s="589" t="s">
        <v>111</v>
      </c>
      <c r="J136" s="590">
        <v>42809</v>
      </c>
      <c r="K136" s="684" t="s">
        <v>4</v>
      </c>
      <c r="L136" s="589" t="s">
        <v>828</v>
      </c>
    </row>
    <row r="137" spans="1:12" s="589" customFormat="1" x14ac:dyDescent="0.2">
      <c r="A137" s="589" t="s">
        <v>611</v>
      </c>
      <c r="B137" s="589" t="s">
        <v>687</v>
      </c>
      <c r="C137" s="589" t="s">
        <v>2995</v>
      </c>
      <c r="D137" s="589" t="s">
        <v>689</v>
      </c>
      <c r="E137" s="589" t="s">
        <v>5344</v>
      </c>
      <c r="F137" s="590">
        <v>42807</v>
      </c>
      <c r="G137" s="591">
        <v>234.07</v>
      </c>
      <c r="H137" s="589" t="s">
        <v>474</v>
      </c>
      <c r="I137" s="589" t="s">
        <v>464</v>
      </c>
      <c r="J137" s="590">
        <v>42818</v>
      </c>
      <c r="K137" s="684" t="s">
        <v>4</v>
      </c>
      <c r="L137" s="589" t="s">
        <v>474</v>
      </c>
    </row>
    <row r="138" spans="1:12" s="589" customFormat="1" x14ac:dyDescent="0.2">
      <c r="A138" s="589" t="s">
        <v>611</v>
      </c>
      <c r="B138" s="589" t="s">
        <v>687</v>
      </c>
      <c r="C138" s="589" t="s">
        <v>2995</v>
      </c>
      <c r="D138" s="589" t="s">
        <v>689</v>
      </c>
      <c r="E138" s="589" t="s">
        <v>958</v>
      </c>
      <c r="F138" s="590">
        <v>42810</v>
      </c>
      <c r="G138" s="591">
        <v>-293.7</v>
      </c>
      <c r="H138" s="589" t="s">
        <v>956</v>
      </c>
      <c r="I138" s="589" t="s">
        <v>668</v>
      </c>
      <c r="J138" s="590">
        <v>42821</v>
      </c>
      <c r="K138" s="684" t="s">
        <v>4</v>
      </c>
      <c r="L138" s="589" t="s">
        <v>474</v>
      </c>
    </row>
    <row r="139" spans="1:12" s="589" customFormat="1" x14ac:dyDescent="0.2">
      <c r="A139" s="589" t="s">
        <v>611</v>
      </c>
      <c r="B139" s="589" t="s">
        <v>687</v>
      </c>
      <c r="C139" s="589" t="s">
        <v>2995</v>
      </c>
      <c r="D139" s="589" t="s">
        <v>689</v>
      </c>
      <c r="E139" s="589" t="s">
        <v>5345</v>
      </c>
      <c r="F139" s="590">
        <v>42802</v>
      </c>
      <c r="G139" s="591">
        <v>-54</v>
      </c>
      <c r="H139" s="589" t="s">
        <v>474</v>
      </c>
      <c r="I139" s="589" t="s">
        <v>1073</v>
      </c>
      <c r="J139" s="590">
        <v>42810</v>
      </c>
      <c r="K139" s="684" t="s">
        <v>4</v>
      </c>
      <c r="L139" s="589" t="s">
        <v>3256</v>
      </c>
    </row>
    <row r="140" spans="1:12" s="589" customFormat="1" x14ac:dyDescent="0.2">
      <c r="A140" s="589" t="s">
        <v>611</v>
      </c>
      <c r="B140" s="589" t="s">
        <v>687</v>
      </c>
      <c r="C140" s="589" t="s">
        <v>2995</v>
      </c>
      <c r="D140" s="589" t="s">
        <v>689</v>
      </c>
      <c r="E140" s="589" t="s">
        <v>5346</v>
      </c>
      <c r="F140" s="590">
        <v>42802</v>
      </c>
      <c r="G140" s="591">
        <v>-54</v>
      </c>
      <c r="H140" s="589" t="s">
        <v>474</v>
      </c>
      <c r="I140" s="589" t="s">
        <v>1073</v>
      </c>
      <c r="J140" s="590">
        <v>42810</v>
      </c>
      <c r="K140" s="684" t="s">
        <v>4</v>
      </c>
      <c r="L140" s="589" t="s">
        <v>3256</v>
      </c>
    </row>
    <row r="141" spans="1:12" s="589" customFormat="1" x14ac:dyDescent="0.2">
      <c r="A141" s="589" t="s">
        <v>611</v>
      </c>
      <c r="B141" s="589" t="s">
        <v>687</v>
      </c>
      <c r="C141" s="589" t="s">
        <v>2995</v>
      </c>
      <c r="D141" s="589" t="s">
        <v>689</v>
      </c>
      <c r="E141" s="589" t="s">
        <v>5347</v>
      </c>
      <c r="F141" s="590">
        <v>42802</v>
      </c>
      <c r="G141" s="591">
        <v>200</v>
      </c>
      <c r="H141" s="589" t="s">
        <v>474</v>
      </c>
      <c r="I141" s="589" t="s">
        <v>1073</v>
      </c>
      <c r="J141" s="590">
        <v>42810</v>
      </c>
      <c r="K141" s="684" t="s">
        <v>4</v>
      </c>
      <c r="L141" s="589" t="s">
        <v>3256</v>
      </c>
    </row>
    <row r="142" spans="1:12" s="589" customFormat="1" x14ac:dyDescent="0.2">
      <c r="A142" s="589" t="s">
        <v>611</v>
      </c>
      <c r="B142" s="589" t="s">
        <v>687</v>
      </c>
      <c r="C142" s="589" t="s">
        <v>2995</v>
      </c>
      <c r="D142" s="589" t="s">
        <v>689</v>
      </c>
      <c r="E142" s="589" t="s">
        <v>1019</v>
      </c>
      <c r="F142" s="590">
        <v>42788</v>
      </c>
      <c r="G142" s="591">
        <v>59.17</v>
      </c>
      <c r="H142" s="589" t="s">
        <v>474</v>
      </c>
      <c r="I142" s="589" t="s">
        <v>1073</v>
      </c>
      <c r="J142" s="590">
        <v>42795</v>
      </c>
      <c r="K142" s="684" t="s">
        <v>4</v>
      </c>
      <c r="L142" s="589" t="s">
        <v>3256</v>
      </c>
    </row>
    <row r="143" spans="1:12" s="589" customFormat="1" x14ac:dyDescent="0.2">
      <c r="A143" s="589" t="s">
        <v>611</v>
      </c>
      <c r="B143" s="589" t="s">
        <v>687</v>
      </c>
      <c r="C143" s="589" t="s">
        <v>2995</v>
      </c>
      <c r="D143" s="589" t="s">
        <v>689</v>
      </c>
      <c r="E143" s="589" t="s">
        <v>1024</v>
      </c>
      <c r="F143" s="590">
        <v>42788</v>
      </c>
      <c r="G143" s="591">
        <v>-33</v>
      </c>
      <c r="H143" s="589" t="s">
        <v>474</v>
      </c>
      <c r="I143" s="589" t="s">
        <v>1073</v>
      </c>
      <c r="J143" s="590">
        <v>42795</v>
      </c>
      <c r="K143" s="684" t="s">
        <v>4</v>
      </c>
      <c r="L143" s="589" t="s">
        <v>3256</v>
      </c>
    </row>
    <row r="144" spans="1:12" s="589" customFormat="1" x14ac:dyDescent="0.2">
      <c r="A144" s="589" t="s">
        <v>611</v>
      </c>
      <c r="B144" s="589" t="s">
        <v>687</v>
      </c>
      <c r="C144" s="589" t="s">
        <v>2995</v>
      </c>
      <c r="D144" s="589" t="s">
        <v>689</v>
      </c>
      <c r="E144" s="589" t="s">
        <v>5348</v>
      </c>
      <c r="F144" s="590">
        <v>42782</v>
      </c>
      <c r="G144" s="591">
        <v>41.4</v>
      </c>
      <c r="H144" s="589" t="s">
        <v>474</v>
      </c>
      <c r="I144" s="589" t="s">
        <v>640</v>
      </c>
      <c r="J144" s="590">
        <v>42795</v>
      </c>
      <c r="K144" s="684" t="s">
        <v>4</v>
      </c>
      <c r="L144" s="589" t="s">
        <v>474</v>
      </c>
    </row>
    <row r="145" spans="1:12" s="589" customFormat="1" x14ac:dyDescent="0.2">
      <c r="A145" s="589" t="s">
        <v>611</v>
      </c>
      <c r="B145" s="589" t="s">
        <v>687</v>
      </c>
      <c r="C145" s="589" t="s">
        <v>2995</v>
      </c>
      <c r="D145" s="589" t="s">
        <v>689</v>
      </c>
      <c r="E145" s="589" t="s">
        <v>5349</v>
      </c>
      <c r="F145" s="590">
        <v>42782</v>
      </c>
      <c r="G145" s="591">
        <v>54</v>
      </c>
      <c r="H145" s="589" t="s">
        <v>474</v>
      </c>
      <c r="I145" s="589" t="s">
        <v>1073</v>
      </c>
      <c r="J145" s="590">
        <v>42795</v>
      </c>
      <c r="K145" s="684" t="s">
        <v>4</v>
      </c>
      <c r="L145" s="589" t="s">
        <v>3256</v>
      </c>
    </row>
    <row r="146" spans="1:12" s="589" customFormat="1" x14ac:dyDescent="0.2">
      <c r="A146" s="589" t="s">
        <v>611</v>
      </c>
      <c r="B146" s="589" t="s">
        <v>687</v>
      </c>
      <c r="C146" s="589" t="s">
        <v>2995</v>
      </c>
      <c r="D146" s="589" t="s">
        <v>689</v>
      </c>
      <c r="E146" s="589" t="s">
        <v>5350</v>
      </c>
      <c r="F146" s="590">
        <v>42817</v>
      </c>
      <c r="G146" s="591">
        <v>199.75</v>
      </c>
      <c r="H146" s="589" t="s">
        <v>474</v>
      </c>
      <c r="I146" s="589" t="s">
        <v>1073</v>
      </c>
      <c r="J146" s="590">
        <v>42824</v>
      </c>
      <c r="K146" s="684" t="s">
        <v>4</v>
      </c>
      <c r="L146" s="589" t="s">
        <v>3256</v>
      </c>
    </row>
    <row r="147" spans="1:12" s="589" customFormat="1" x14ac:dyDescent="0.2">
      <c r="A147" s="589" t="s">
        <v>611</v>
      </c>
      <c r="B147" s="589" t="s">
        <v>687</v>
      </c>
      <c r="C147" s="589" t="s">
        <v>2995</v>
      </c>
      <c r="D147" s="589" t="s">
        <v>689</v>
      </c>
      <c r="E147" s="589" t="s">
        <v>5351</v>
      </c>
      <c r="F147" s="590">
        <v>42817</v>
      </c>
      <c r="G147" s="591">
        <v>-200</v>
      </c>
      <c r="H147" s="589" t="s">
        <v>474</v>
      </c>
      <c r="I147" s="589" t="s">
        <v>1073</v>
      </c>
      <c r="J147" s="590">
        <v>42824</v>
      </c>
      <c r="K147" s="684" t="s">
        <v>4</v>
      </c>
      <c r="L147" s="589" t="s">
        <v>3256</v>
      </c>
    </row>
    <row r="148" spans="1:12" s="589" customFormat="1" x14ac:dyDescent="0.2">
      <c r="A148" s="589" t="s">
        <v>611</v>
      </c>
      <c r="B148" s="589" t="s">
        <v>687</v>
      </c>
      <c r="C148" s="589" t="s">
        <v>2995</v>
      </c>
      <c r="D148" s="589" t="s">
        <v>689</v>
      </c>
      <c r="E148" s="589" t="s">
        <v>5352</v>
      </c>
      <c r="F148" s="590">
        <v>42817</v>
      </c>
      <c r="G148" s="591">
        <v>390</v>
      </c>
      <c r="H148" s="589" t="s">
        <v>474</v>
      </c>
      <c r="I148" s="589" t="s">
        <v>1073</v>
      </c>
      <c r="J148" s="590">
        <v>42824</v>
      </c>
      <c r="K148" s="684" t="s">
        <v>4</v>
      </c>
      <c r="L148" s="589" t="s">
        <v>3256</v>
      </c>
    </row>
    <row r="149" spans="1:12" s="589" customFormat="1" x14ac:dyDescent="0.2">
      <c r="A149" s="589" t="s">
        <v>611</v>
      </c>
      <c r="B149" s="589" t="s">
        <v>687</v>
      </c>
      <c r="C149" s="589" t="s">
        <v>2995</v>
      </c>
      <c r="D149" s="589" t="s">
        <v>689</v>
      </c>
      <c r="E149" s="589" t="s">
        <v>5353</v>
      </c>
      <c r="F149" s="590">
        <v>42817</v>
      </c>
      <c r="G149" s="591">
        <v>330</v>
      </c>
      <c r="H149" s="589" t="s">
        <v>474</v>
      </c>
      <c r="I149" s="589" t="s">
        <v>1073</v>
      </c>
      <c r="J149" s="590">
        <v>42824</v>
      </c>
      <c r="K149" s="684" t="s">
        <v>4</v>
      </c>
      <c r="L149" s="589" t="s">
        <v>3256</v>
      </c>
    </row>
    <row r="150" spans="1:12" s="589" customFormat="1" x14ac:dyDescent="0.2">
      <c r="A150" s="589" t="s">
        <v>307</v>
      </c>
      <c r="B150" s="589" t="s">
        <v>5354</v>
      </c>
      <c r="C150" s="589" t="s">
        <v>5355</v>
      </c>
      <c r="D150" s="589" t="s">
        <v>474</v>
      </c>
      <c r="E150" s="589" t="s">
        <v>5356</v>
      </c>
      <c r="F150" s="590">
        <v>42605</v>
      </c>
      <c r="G150" s="591">
        <v>4140</v>
      </c>
      <c r="H150" s="589" t="s">
        <v>474</v>
      </c>
      <c r="I150" s="589" t="s">
        <v>345</v>
      </c>
      <c r="J150" s="590">
        <v>42810</v>
      </c>
      <c r="K150" s="684" t="s">
        <v>4</v>
      </c>
      <c r="L150" s="589" t="s">
        <v>474</v>
      </c>
    </row>
    <row r="151" spans="1:12" s="589" customFormat="1" x14ac:dyDescent="0.2">
      <c r="A151" s="589" t="s">
        <v>611</v>
      </c>
      <c r="B151" s="589" t="s">
        <v>687</v>
      </c>
      <c r="C151" s="589" t="s">
        <v>2995</v>
      </c>
      <c r="D151" s="589" t="s">
        <v>689</v>
      </c>
      <c r="E151" s="589" t="s">
        <v>1131</v>
      </c>
      <c r="F151" s="590">
        <v>42832</v>
      </c>
      <c r="G151" s="591">
        <v>59.99</v>
      </c>
      <c r="H151" s="589" t="s">
        <v>474</v>
      </c>
      <c r="I151" s="589" t="s">
        <v>226</v>
      </c>
      <c r="J151" s="590">
        <v>42837</v>
      </c>
      <c r="K151" s="684" t="s">
        <v>71</v>
      </c>
      <c r="L151" s="589" t="s">
        <v>3817</v>
      </c>
    </row>
    <row r="152" spans="1:12" s="589" customFormat="1" x14ac:dyDescent="0.2">
      <c r="A152" s="589" t="s">
        <v>611</v>
      </c>
      <c r="B152" s="589" t="s">
        <v>687</v>
      </c>
      <c r="C152" s="589" t="s">
        <v>2995</v>
      </c>
      <c r="D152" s="589" t="s">
        <v>689</v>
      </c>
      <c r="E152" s="589" t="s">
        <v>1145</v>
      </c>
      <c r="F152" s="590">
        <v>42831</v>
      </c>
      <c r="G152" s="591">
        <v>134.58000000000001</v>
      </c>
      <c r="H152" s="589" t="s">
        <v>474</v>
      </c>
      <c r="I152" s="589" t="s">
        <v>2195</v>
      </c>
      <c r="J152" s="590">
        <v>42837</v>
      </c>
      <c r="K152" s="684" t="s">
        <v>71</v>
      </c>
      <c r="L152" s="589" t="s">
        <v>1433</v>
      </c>
    </row>
    <row r="153" spans="1:12" s="589" customFormat="1" x14ac:dyDescent="0.2">
      <c r="A153" s="589" t="s">
        <v>611</v>
      </c>
      <c r="B153" s="589" t="s">
        <v>687</v>
      </c>
      <c r="C153" s="589" t="s">
        <v>2995</v>
      </c>
      <c r="D153" s="589" t="s">
        <v>689</v>
      </c>
      <c r="E153" s="589" t="s">
        <v>1147</v>
      </c>
      <c r="F153" s="590">
        <v>42831</v>
      </c>
      <c r="G153" s="591">
        <v>121.96</v>
      </c>
      <c r="H153" s="589" t="s">
        <v>474</v>
      </c>
      <c r="I153" s="589" t="s">
        <v>762</v>
      </c>
      <c r="J153" s="590">
        <v>42832</v>
      </c>
      <c r="K153" s="684" t="s">
        <v>71</v>
      </c>
      <c r="L153" s="589" t="s">
        <v>1435</v>
      </c>
    </row>
    <row r="154" spans="1:12" s="589" customFormat="1" x14ac:dyDescent="0.2">
      <c r="A154" s="589" t="s">
        <v>611</v>
      </c>
      <c r="B154" s="589" t="s">
        <v>687</v>
      </c>
      <c r="C154" s="589" t="s">
        <v>2995</v>
      </c>
      <c r="D154" s="589" t="s">
        <v>689</v>
      </c>
      <c r="E154" s="589" t="s">
        <v>1148</v>
      </c>
      <c r="F154" s="590">
        <v>42831</v>
      </c>
      <c r="G154" s="591">
        <v>121.96</v>
      </c>
      <c r="H154" s="589" t="s">
        <v>474</v>
      </c>
      <c r="I154" s="589" t="s">
        <v>762</v>
      </c>
      <c r="J154" s="590">
        <v>42832</v>
      </c>
      <c r="K154" s="684" t="s">
        <v>71</v>
      </c>
      <c r="L154" s="589" t="s">
        <v>1436</v>
      </c>
    </row>
    <row r="155" spans="1:12" s="589" customFormat="1" x14ac:dyDescent="0.2">
      <c r="A155" s="589" t="s">
        <v>611</v>
      </c>
      <c r="B155" s="589" t="s">
        <v>687</v>
      </c>
      <c r="C155" s="589" t="s">
        <v>2995</v>
      </c>
      <c r="D155" s="589" t="s">
        <v>689</v>
      </c>
      <c r="E155" s="589" t="s">
        <v>1149</v>
      </c>
      <c r="F155" s="590">
        <v>42831</v>
      </c>
      <c r="G155" s="591">
        <v>121.96</v>
      </c>
      <c r="H155" s="589" t="s">
        <v>474</v>
      </c>
      <c r="I155" s="589" t="s">
        <v>762</v>
      </c>
      <c r="J155" s="590">
        <v>42832</v>
      </c>
      <c r="K155" s="684" t="s">
        <v>71</v>
      </c>
      <c r="L155" s="589" t="s">
        <v>1437</v>
      </c>
    </row>
    <row r="156" spans="1:12" s="589" customFormat="1" x14ac:dyDescent="0.2">
      <c r="A156" s="589" t="s">
        <v>611</v>
      </c>
      <c r="B156" s="589" t="s">
        <v>687</v>
      </c>
      <c r="C156" s="589" t="s">
        <v>2995</v>
      </c>
      <c r="D156" s="589" t="s">
        <v>689</v>
      </c>
      <c r="E156" s="589" t="s">
        <v>1273</v>
      </c>
      <c r="F156" s="590">
        <v>42835</v>
      </c>
      <c r="G156" s="591">
        <v>-140</v>
      </c>
      <c r="H156" s="589" t="s">
        <v>474</v>
      </c>
      <c r="I156" s="589" t="s">
        <v>345</v>
      </c>
      <c r="J156" s="590">
        <v>42836</v>
      </c>
      <c r="K156" s="684" t="s">
        <v>71</v>
      </c>
      <c r="L156" s="589" t="s">
        <v>1395</v>
      </c>
    </row>
    <row r="157" spans="1:12" s="589" customFormat="1" x14ac:dyDescent="0.2">
      <c r="A157" s="589" t="s">
        <v>611</v>
      </c>
      <c r="B157" s="589" t="s">
        <v>687</v>
      </c>
      <c r="C157" s="589" t="s">
        <v>2995</v>
      </c>
      <c r="D157" s="589" t="s">
        <v>689</v>
      </c>
      <c r="E157" s="589" t="s">
        <v>1324</v>
      </c>
      <c r="F157" s="590">
        <v>42828</v>
      </c>
      <c r="G157" s="591">
        <v>130</v>
      </c>
      <c r="H157" s="589" t="s">
        <v>474</v>
      </c>
      <c r="I157" s="589" t="s">
        <v>530</v>
      </c>
      <c r="J157" s="590">
        <v>42829</v>
      </c>
      <c r="K157" s="684" t="s">
        <v>71</v>
      </c>
      <c r="L157" s="589" t="s">
        <v>1488</v>
      </c>
    </row>
    <row r="158" spans="1:12" s="589" customFormat="1" x14ac:dyDescent="0.2">
      <c r="A158" s="589" t="s">
        <v>611</v>
      </c>
      <c r="B158" s="589" t="s">
        <v>687</v>
      </c>
      <c r="C158" s="589" t="s">
        <v>2995</v>
      </c>
      <c r="D158" s="589" t="s">
        <v>689</v>
      </c>
      <c r="E158" s="589" t="s">
        <v>1325</v>
      </c>
      <c r="F158" s="590">
        <v>42828</v>
      </c>
      <c r="G158" s="591">
        <v>269.26</v>
      </c>
      <c r="H158" s="589" t="s">
        <v>474</v>
      </c>
      <c r="I158" s="589" t="s">
        <v>1073</v>
      </c>
      <c r="J158" s="590">
        <v>42829</v>
      </c>
      <c r="K158" s="684" t="s">
        <v>71</v>
      </c>
      <c r="L158" s="589" t="s">
        <v>3256</v>
      </c>
    </row>
    <row r="159" spans="1:12" s="589" customFormat="1" x14ac:dyDescent="0.2">
      <c r="A159" s="589" t="s">
        <v>611</v>
      </c>
      <c r="B159" s="589" t="s">
        <v>626</v>
      </c>
      <c r="C159" s="589" t="s">
        <v>1063</v>
      </c>
      <c r="D159" s="589" t="s">
        <v>627</v>
      </c>
      <c r="E159" s="589" t="s">
        <v>1356</v>
      </c>
      <c r="F159" s="590">
        <v>42763</v>
      </c>
      <c r="G159" s="591">
        <v>-1085.56</v>
      </c>
      <c r="H159" s="589" t="s">
        <v>474</v>
      </c>
      <c r="I159" s="589" t="s">
        <v>587</v>
      </c>
      <c r="J159" s="590">
        <v>42830</v>
      </c>
      <c r="K159" s="684" t="s">
        <v>71</v>
      </c>
      <c r="L159" s="589" t="s">
        <v>474</v>
      </c>
    </row>
    <row r="160" spans="1:12" s="589" customFormat="1" x14ac:dyDescent="0.2">
      <c r="A160" s="589" t="s">
        <v>611</v>
      </c>
      <c r="B160" s="589" t="s">
        <v>630</v>
      </c>
      <c r="C160" s="589" t="s">
        <v>631</v>
      </c>
      <c r="D160" s="589" t="s">
        <v>632</v>
      </c>
      <c r="E160" s="589" t="s">
        <v>1360</v>
      </c>
      <c r="F160" s="590">
        <v>42849</v>
      </c>
      <c r="G160" s="591">
        <v>83.38</v>
      </c>
      <c r="H160" s="589" t="s">
        <v>474</v>
      </c>
      <c r="I160" s="589" t="s">
        <v>476</v>
      </c>
      <c r="J160" s="590">
        <v>42852</v>
      </c>
      <c r="K160" s="684" t="s">
        <v>71</v>
      </c>
      <c r="L160" s="589" t="s">
        <v>474</v>
      </c>
    </row>
    <row r="161" spans="1:12" s="589" customFormat="1" x14ac:dyDescent="0.2">
      <c r="A161" s="589" t="s">
        <v>611</v>
      </c>
      <c r="B161" s="589" t="s">
        <v>1362</v>
      </c>
      <c r="C161" s="589" t="s">
        <v>1363</v>
      </c>
      <c r="D161" s="589" t="s">
        <v>1364</v>
      </c>
      <c r="E161" s="589" t="s">
        <v>1365</v>
      </c>
      <c r="F161" s="590">
        <v>42771</v>
      </c>
      <c r="G161" s="591">
        <v>1234.2</v>
      </c>
      <c r="H161" s="589" t="s">
        <v>1366</v>
      </c>
      <c r="I161" s="589" t="s">
        <v>111</v>
      </c>
      <c r="J161" s="590">
        <v>42831</v>
      </c>
      <c r="K161" s="684" t="s">
        <v>71</v>
      </c>
      <c r="L161" s="589" t="s">
        <v>474</v>
      </c>
    </row>
    <row r="162" spans="1:12" s="589" customFormat="1" x14ac:dyDescent="0.2">
      <c r="A162" s="589" t="s">
        <v>611</v>
      </c>
      <c r="B162" s="589" t="s">
        <v>81</v>
      </c>
      <c r="C162" s="589" t="s">
        <v>82</v>
      </c>
      <c r="D162" s="589" t="s">
        <v>83</v>
      </c>
      <c r="E162" s="589" t="s">
        <v>1367</v>
      </c>
      <c r="F162" s="590">
        <v>42825</v>
      </c>
      <c r="G162" s="591">
        <v>22.51</v>
      </c>
      <c r="H162" s="589" t="s">
        <v>474</v>
      </c>
      <c r="I162" s="589" t="s">
        <v>104</v>
      </c>
      <c r="J162" s="590">
        <v>42831</v>
      </c>
      <c r="K162" s="684" t="s">
        <v>71</v>
      </c>
      <c r="L162" s="589" t="s">
        <v>474</v>
      </c>
    </row>
    <row r="163" spans="1:12" s="589" customFormat="1" x14ac:dyDescent="0.2">
      <c r="A163" s="589" t="s">
        <v>611</v>
      </c>
      <c r="B163" s="589" t="s">
        <v>158</v>
      </c>
      <c r="C163" s="589" t="s">
        <v>159</v>
      </c>
      <c r="D163" s="589" t="s">
        <v>160</v>
      </c>
      <c r="E163" s="589" t="s">
        <v>1368</v>
      </c>
      <c r="F163" s="590">
        <v>42831</v>
      </c>
      <c r="G163" s="591">
        <v>-75.989999999999995</v>
      </c>
      <c r="H163" s="589" t="s">
        <v>474</v>
      </c>
      <c r="I163" s="589" t="s">
        <v>590</v>
      </c>
      <c r="J163" s="590">
        <v>42844</v>
      </c>
      <c r="K163" s="684" t="s">
        <v>71</v>
      </c>
      <c r="L163" s="589" t="s">
        <v>474</v>
      </c>
    </row>
    <row r="164" spans="1:12" s="589" customFormat="1" x14ac:dyDescent="0.2">
      <c r="A164" s="589" t="s">
        <v>611</v>
      </c>
      <c r="B164" s="589" t="s">
        <v>168</v>
      </c>
      <c r="C164" s="589" t="s">
        <v>475</v>
      </c>
      <c r="D164" s="589" t="s">
        <v>169</v>
      </c>
      <c r="E164" s="589" t="s">
        <v>1369</v>
      </c>
      <c r="F164" s="590">
        <v>42844</v>
      </c>
      <c r="G164" s="591">
        <v>-1532.42</v>
      </c>
      <c r="H164" s="589" t="s">
        <v>1370</v>
      </c>
      <c r="I164" s="589" t="s">
        <v>111</v>
      </c>
      <c r="J164" s="590">
        <v>42849</v>
      </c>
      <c r="K164" s="684" t="s">
        <v>71</v>
      </c>
      <c r="L164" s="589" t="s">
        <v>1398</v>
      </c>
    </row>
    <row r="165" spans="1:12" s="589" customFormat="1" x14ac:dyDescent="0.2">
      <c r="A165" s="589" t="s">
        <v>611</v>
      </c>
      <c r="B165" s="589" t="s">
        <v>687</v>
      </c>
      <c r="C165" s="589" t="s">
        <v>2995</v>
      </c>
      <c r="D165" s="589" t="s">
        <v>689</v>
      </c>
      <c r="E165" s="589" t="s">
        <v>5357</v>
      </c>
      <c r="F165" s="590">
        <v>42845</v>
      </c>
      <c r="G165" s="591">
        <v>-69.989999999999995</v>
      </c>
      <c r="H165" s="589" t="s">
        <v>474</v>
      </c>
      <c r="I165" s="589" t="s">
        <v>1073</v>
      </c>
      <c r="J165" s="590">
        <v>42846</v>
      </c>
      <c r="K165" s="684" t="s">
        <v>4</v>
      </c>
      <c r="L165" s="589" t="s">
        <v>3256</v>
      </c>
    </row>
    <row r="166" spans="1:12" s="589" customFormat="1" x14ac:dyDescent="0.2">
      <c r="A166" s="589" t="s">
        <v>611</v>
      </c>
      <c r="B166" s="589" t="s">
        <v>687</v>
      </c>
      <c r="C166" s="589" t="s">
        <v>2995</v>
      </c>
      <c r="D166" s="589" t="s">
        <v>689</v>
      </c>
      <c r="E166" s="589" t="s">
        <v>1095</v>
      </c>
      <c r="F166" s="590">
        <v>42843</v>
      </c>
      <c r="G166" s="591">
        <v>254.99</v>
      </c>
      <c r="H166" s="589" t="s">
        <v>474</v>
      </c>
      <c r="I166" s="589" t="s">
        <v>522</v>
      </c>
      <c r="J166" s="590">
        <v>42844</v>
      </c>
      <c r="K166" s="684" t="s">
        <v>4</v>
      </c>
      <c r="L166" s="589" t="s">
        <v>1414</v>
      </c>
    </row>
    <row r="167" spans="1:12" s="589" customFormat="1" x14ac:dyDescent="0.2">
      <c r="A167" s="589" t="s">
        <v>611</v>
      </c>
      <c r="B167" s="589" t="s">
        <v>687</v>
      </c>
      <c r="C167" s="589" t="s">
        <v>2995</v>
      </c>
      <c r="D167" s="589" t="s">
        <v>689</v>
      </c>
      <c r="E167" s="589" t="s">
        <v>5358</v>
      </c>
      <c r="F167" s="590">
        <v>42828</v>
      </c>
      <c r="G167" s="591">
        <v>69.989999999999995</v>
      </c>
      <c r="H167" s="589" t="s">
        <v>474</v>
      </c>
      <c r="I167" s="589" t="s">
        <v>1073</v>
      </c>
      <c r="J167" s="590">
        <v>42829</v>
      </c>
      <c r="K167" s="684" t="s">
        <v>4</v>
      </c>
      <c r="L167" s="589" t="s">
        <v>3256</v>
      </c>
    </row>
    <row r="168" spans="1:12" s="589" customFormat="1" x14ac:dyDescent="0.2">
      <c r="A168" s="589" t="s">
        <v>611</v>
      </c>
      <c r="B168" s="589" t="s">
        <v>687</v>
      </c>
      <c r="C168" s="589" t="s">
        <v>2995</v>
      </c>
      <c r="D168" s="589" t="s">
        <v>689</v>
      </c>
      <c r="E168" s="589" t="s">
        <v>1185</v>
      </c>
      <c r="F168" s="590">
        <v>42853</v>
      </c>
      <c r="G168" s="591">
        <v>200</v>
      </c>
      <c r="H168" s="589" t="s">
        <v>474</v>
      </c>
      <c r="I168" s="589" t="s">
        <v>394</v>
      </c>
      <c r="J168" s="590">
        <v>42854</v>
      </c>
      <c r="K168" s="684" t="s">
        <v>4</v>
      </c>
      <c r="L168" s="589" t="s">
        <v>1450</v>
      </c>
    </row>
    <row r="169" spans="1:12" s="589" customFormat="1" x14ac:dyDescent="0.2">
      <c r="A169" s="589" t="s">
        <v>611</v>
      </c>
      <c r="B169" s="589" t="s">
        <v>687</v>
      </c>
      <c r="C169" s="589" t="s">
        <v>2995</v>
      </c>
      <c r="D169" s="589" t="s">
        <v>689</v>
      </c>
      <c r="E169" s="589" t="s">
        <v>1187</v>
      </c>
      <c r="F169" s="590">
        <v>42853</v>
      </c>
      <c r="G169" s="591">
        <v>1100</v>
      </c>
      <c r="H169" s="589" t="s">
        <v>474</v>
      </c>
      <c r="I169" s="589" t="s">
        <v>522</v>
      </c>
      <c r="J169" s="590">
        <v>42854</v>
      </c>
      <c r="K169" s="684" t="s">
        <v>4</v>
      </c>
      <c r="L169" s="589" t="s">
        <v>1452</v>
      </c>
    </row>
    <row r="170" spans="1:12" s="600" customFormat="1" x14ac:dyDescent="0.2">
      <c r="A170" s="600" t="s">
        <v>611</v>
      </c>
      <c r="B170" s="600" t="s">
        <v>687</v>
      </c>
      <c r="C170" s="600" t="s">
        <v>2995</v>
      </c>
      <c r="D170" s="600" t="s">
        <v>689</v>
      </c>
      <c r="E170" s="600" t="s">
        <v>1197</v>
      </c>
      <c r="F170" s="603">
        <v>42851</v>
      </c>
      <c r="G170" s="604">
        <v>-97.85</v>
      </c>
      <c r="H170" s="600" t="s">
        <v>474</v>
      </c>
      <c r="I170" s="600" t="s">
        <v>1073</v>
      </c>
      <c r="J170" s="603">
        <v>42852</v>
      </c>
      <c r="K170" s="685" t="s">
        <v>4</v>
      </c>
      <c r="L170" s="600" t="s">
        <v>3256</v>
      </c>
    </row>
    <row r="171" spans="1:12" s="600" customFormat="1" x14ac:dyDescent="0.2">
      <c r="A171" s="600" t="s">
        <v>611</v>
      </c>
      <c r="B171" s="600" t="s">
        <v>687</v>
      </c>
      <c r="C171" s="600" t="s">
        <v>2995</v>
      </c>
      <c r="D171" s="600" t="s">
        <v>689</v>
      </c>
      <c r="E171" s="600" t="s">
        <v>1198</v>
      </c>
      <c r="F171" s="603">
        <v>42851</v>
      </c>
      <c r="G171" s="604">
        <v>-97.85</v>
      </c>
      <c r="H171" s="600" t="s">
        <v>474</v>
      </c>
      <c r="I171" s="600" t="s">
        <v>1073</v>
      </c>
      <c r="J171" s="603">
        <v>42852</v>
      </c>
      <c r="K171" s="685" t="s">
        <v>4</v>
      </c>
      <c r="L171" s="600" t="s">
        <v>3256</v>
      </c>
    </row>
    <row r="172" spans="1:12" s="600" customFormat="1" x14ac:dyDescent="0.2">
      <c r="A172" s="600" t="s">
        <v>611</v>
      </c>
      <c r="B172" s="600" t="s">
        <v>687</v>
      </c>
      <c r="C172" s="600" t="s">
        <v>2995</v>
      </c>
      <c r="D172" s="600" t="s">
        <v>689</v>
      </c>
      <c r="E172" s="600" t="s">
        <v>1199</v>
      </c>
      <c r="F172" s="603">
        <v>42851</v>
      </c>
      <c r="G172" s="604">
        <v>-97.85</v>
      </c>
      <c r="H172" s="600" t="s">
        <v>474</v>
      </c>
      <c r="I172" s="600" t="s">
        <v>1073</v>
      </c>
      <c r="J172" s="603">
        <v>42852</v>
      </c>
      <c r="K172" s="685" t="s">
        <v>4</v>
      </c>
      <c r="L172" s="600" t="s">
        <v>3256</v>
      </c>
    </row>
    <row r="173" spans="1:12" s="600" customFormat="1" x14ac:dyDescent="0.2">
      <c r="A173" s="600" t="s">
        <v>611</v>
      </c>
      <c r="B173" s="600" t="s">
        <v>687</v>
      </c>
      <c r="C173" s="600" t="s">
        <v>2995</v>
      </c>
      <c r="D173" s="600" t="s">
        <v>689</v>
      </c>
      <c r="E173" s="600" t="s">
        <v>1214</v>
      </c>
      <c r="F173" s="603">
        <v>42849</v>
      </c>
      <c r="G173" s="604">
        <v>236</v>
      </c>
      <c r="H173" s="600" t="s">
        <v>474</v>
      </c>
      <c r="I173" s="600" t="s">
        <v>522</v>
      </c>
      <c r="J173" s="603">
        <v>42850</v>
      </c>
      <c r="K173" s="685" t="s">
        <v>4</v>
      </c>
      <c r="L173" s="600" t="s">
        <v>1391</v>
      </c>
    </row>
    <row r="174" spans="1:12" s="589" customFormat="1" x14ac:dyDescent="0.2">
      <c r="A174" s="589" t="s">
        <v>611</v>
      </c>
      <c r="B174" s="589" t="s">
        <v>687</v>
      </c>
      <c r="C174" s="589" t="s">
        <v>2995</v>
      </c>
      <c r="D174" s="589" t="s">
        <v>689</v>
      </c>
      <c r="E174" s="589" t="s">
        <v>1372</v>
      </c>
      <c r="F174" s="590">
        <v>42849</v>
      </c>
      <c r="G174" s="591">
        <v>-180.52</v>
      </c>
      <c r="H174" s="589" t="s">
        <v>474</v>
      </c>
      <c r="I174" s="589" t="s">
        <v>1073</v>
      </c>
      <c r="J174" s="590">
        <v>42850</v>
      </c>
      <c r="K174" s="684" t="s">
        <v>4</v>
      </c>
      <c r="L174" s="589" t="s">
        <v>3256</v>
      </c>
    </row>
    <row r="175" spans="1:12" s="589" customFormat="1" x14ac:dyDescent="0.2">
      <c r="A175" s="589" t="s">
        <v>611</v>
      </c>
      <c r="B175" s="589" t="s">
        <v>687</v>
      </c>
      <c r="C175" s="589" t="s">
        <v>2995</v>
      </c>
      <c r="D175" s="589" t="s">
        <v>689</v>
      </c>
      <c r="E175" s="589" t="s">
        <v>1231</v>
      </c>
      <c r="F175" s="590">
        <v>42843</v>
      </c>
      <c r="G175" s="591">
        <v>283</v>
      </c>
      <c r="H175" s="589" t="s">
        <v>474</v>
      </c>
      <c r="I175" s="589" t="s">
        <v>522</v>
      </c>
      <c r="J175" s="590">
        <v>42844</v>
      </c>
      <c r="K175" s="684" t="s">
        <v>4</v>
      </c>
      <c r="L175" s="589" t="s">
        <v>1414</v>
      </c>
    </row>
    <row r="176" spans="1:12" s="589" customFormat="1" x14ac:dyDescent="0.2">
      <c r="A176" s="589" t="s">
        <v>611</v>
      </c>
      <c r="B176" s="589" t="s">
        <v>687</v>
      </c>
      <c r="C176" s="589" t="s">
        <v>2995</v>
      </c>
      <c r="D176" s="589" t="s">
        <v>689</v>
      </c>
      <c r="E176" s="589" t="s">
        <v>1232</v>
      </c>
      <c r="F176" s="590">
        <v>42843</v>
      </c>
      <c r="G176" s="591">
        <v>47.9</v>
      </c>
      <c r="H176" s="589" t="s">
        <v>474</v>
      </c>
      <c r="I176" s="589" t="s">
        <v>522</v>
      </c>
      <c r="J176" s="590">
        <v>42844</v>
      </c>
      <c r="K176" s="684" t="s">
        <v>4</v>
      </c>
      <c r="L176" s="589" t="s">
        <v>1414</v>
      </c>
    </row>
    <row r="177" spans="1:12" s="589" customFormat="1" x14ac:dyDescent="0.2">
      <c r="A177" s="589" t="s">
        <v>611</v>
      </c>
      <c r="B177" s="589" t="s">
        <v>687</v>
      </c>
      <c r="C177" s="589" t="s">
        <v>2995</v>
      </c>
      <c r="D177" s="589" t="s">
        <v>689</v>
      </c>
      <c r="E177" s="589" t="s">
        <v>1233</v>
      </c>
      <c r="F177" s="590">
        <v>42843</v>
      </c>
      <c r="G177" s="591">
        <v>118.8</v>
      </c>
      <c r="H177" s="589" t="s">
        <v>474</v>
      </c>
      <c r="I177" s="589" t="s">
        <v>522</v>
      </c>
      <c r="J177" s="590">
        <v>42844</v>
      </c>
      <c r="K177" s="684" t="s">
        <v>4</v>
      </c>
      <c r="L177" s="589" t="s">
        <v>1414</v>
      </c>
    </row>
    <row r="178" spans="1:12" s="589" customFormat="1" x14ac:dyDescent="0.2">
      <c r="A178" s="589" t="s">
        <v>611</v>
      </c>
      <c r="B178" s="589" t="s">
        <v>687</v>
      </c>
      <c r="C178" s="589" t="s">
        <v>2995</v>
      </c>
      <c r="D178" s="589" t="s">
        <v>689</v>
      </c>
      <c r="E178" s="589" t="s">
        <v>1239</v>
      </c>
      <c r="F178" s="590">
        <v>42843</v>
      </c>
      <c r="G178" s="591">
        <v>-166.65</v>
      </c>
      <c r="H178" s="589" t="s">
        <v>474</v>
      </c>
      <c r="I178" s="589" t="s">
        <v>156</v>
      </c>
      <c r="J178" s="590">
        <v>42844</v>
      </c>
      <c r="K178" s="684" t="s">
        <v>4</v>
      </c>
      <c r="L178" s="589" t="s">
        <v>1393</v>
      </c>
    </row>
    <row r="179" spans="1:12" s="589" customFormat="1" x14ac:dyDescent="0.2">
      <c r="A179" s="589" t="s">
        <v>611</v>
      </c>
      <c r="B179" s="589" t="s">
        <v>687</v>
      </c>
      <c r="C179" s="589" t="s">
        <v>2995</v>
      </c>
      <c r="D179" s="589" t="s">
        <v>689</v>
      </c>
      <c r="E179" s="589" t="s">
        <v>1246</v>
      </c>
      <c r="F179" s="590">
        <v>42843</v>
      </c>
      <c r="G179" s="591">
        <v>66.400000000000006</v>
      </c>
      <c r="H179" s="589" t="s">
        <v>474</v>
      </c>
      <c r="I179" s="589" t="s">
        <v>522</v>
      </c>
      <c r="J179" s="590">
        <v>42844</v>
      </c>
      <c r="K179" s="684" t="s">
        <v>4</v>
      </c>
      <c r="L179" s="589" t="s">
        <v>1465</v>
      </c>
    </row>
    <row r="180" spans="1:12" s="589" customFormat="1" x14ac:dyDescent="0.2">
      <c r="A180" s="589" t="s">
        <v>611</v>
      </c>
      <c r="B180" s="589" t="s">
        <v>687</v>
      </c>
      <c r="C180" s="589" t="s">
        <v>2995</v>
      </c>
      <c r="D180" s="589" t="s">
        <v>689</v>
      </c>
      <c r="E180" s="589" t="s">
        <v>1247</v>
      </c>
      <c r="F180" s="590">
        <v>42843</v>
      </c>
      <c r="G180" s="591">
        <v>57.2</v>
      </c>
      <c r="H180" s="589" t="s">
        <v>474</v>
      </c>
      <c r="I180" s="589" t="s">
        <v>522</v>
      </c>
      <c r="J180" s="590">
        <v>42844</v>
      </c>
      <c r="K180" s="684" t="s">
        <v>4</v>
      </c>
      <c r="L180" s="589" t="s">
        <v>1465</v>
      </c>
    </row>
    <row r="181" spans="1:12" s="589" customFormat="1" x14ac:dyDescent="0.2">
      <c r="A181" s="589" t="s">
        <v>611</v>
      </c>
      <c r="B181" s="589" t="s">
        <v>687</v>
      </c>
      <c r="C181" s="589" t="s">
        <v>2995</v>
      </c>
      <c r="D181" s="589" t="s">
        <v>689</v>
      </c>
      <c r="E181" s="589" t="s">
        <v>5359</v>
      </c>
      <c r="F181" s="590">
        <v>42832</v>
      </c>
      <c r="G181" s="591">
        <v>-390</v>
      </c>
      <c r="H181" s="589" t="s">
        <v>474</v>
      </c>
      <c r="I181" s="589" t="s">
        <v>1073</v>
      </c>
      <c r="J181" s="590">
        <v>42833</v>
      </c>
      <c r="K181" s="684" t="s">
        <v>4</v>
      </c>
      <c r="L181" s="589" t="s">
        <v>3256</v>
      </c>
    </row>
    <row r="182" spans="1:12" s="589" customFormat="1" x14ac:dyDescent="0.2">
      <c r="A182" s="589" t="s">
        <v>611</v>
      </c>
      <c r="B182" s="589" t="s">
        <v>687</v>
      </c>
      <c r="C182" s="589" t="s">
        <v>2995</v>
      </c>
      <c r="D182" s="589" t="s">
        <v>689</v>
      </c>
      <c r="E182" s="589" t="s">
        <v>5360</v>
      </c>
      <c r="F182" s="590">
        <v>42832</v>
      </c>
      <c r="G182" s="591">
        <v>-330</v>
      </c>
      <c r="H182" s="589" t="s">
        <v>474</v>
      </c>
      <c r="I182" s="589" t="s">
        <v>1073</v>
      </c>
      <c r="J182" s="590">
        <v>42833</v>
      </c>
      <c r="K182" s="684" t="s">
        <v>4</v>
      </c>
      <c r="L182" s="589" t="s">
        <v>3256</v>
      </c>
    </row>
    <row r="183" spans="1:12" s="589" customFormat="1" x14ac:dyDescent="0.2">
      <c r="A183" s="589" t="s">
        <v>611</v>
      </c>
      <c r="B183" s="589" t="s">
        <v>687</v>
      </c>
      <c r="C183" s="589" t="s">
        <v>2995</v>
      </c>
      <c r="D183" s="589" t="s">
        <v>689</v>
      </c>
      <c r="E183" s="589" t="s">
        <v>1327</v>
      </c>
      <c r="F183" s="590">
        <v>42775</v>
      </c>
      <c r="G183" s="591">
        <v>-61.2</v>
      </c>
      <c r="H183" s="589" t="s">
        <v>474</v>
      </c>
      <c r="I183" s="589" t="s">
        <v>1073</v>
      </c>
      <c r="J183" s="590">
        <v>42826</v>
      </c>
      <c r="K183" s="684" t="s">
        <v>4</v>
      </c>
      <c r="L183" s="589" t="s">
        <v>3256</v>
      </c>
    </row>
    <row r="184" spans="1:12" s="589" customFormat="1" x14ac:dyDescent="0.2">
      <c r="A184" s="589" t="s">
        <v>611</v>
      </c>
      <c r="B184" s="589" t="s">
        <v>687</v>
      </c>
      <c r="C184" s="589" t="s">
        <v>2995</v>
      </c>
      <c r="D184" s="589" t="s">
        <v>689</v>
      </c>
      <c r="E184" s="589" t="s">
        <v>1330</v>
      </c>
      <c r="F184" s="590">
        <v>42774</v>
      </c>
      <c r="G184" s="591">
        <v>61.2</v>
      </c>
      <c r="H184" s="589" t="s">
        <v>474</v>
      </c>
      <c r="I184" s="589" t="s">
        <v>1073</v>
      </c>
      <c r="J184" s="590">
        <v>42826</v>
      </c>
      <c r="K184" s="684" t="s">
        <v>4</v>
      </c>
      <c r="L184" s="589" t="s">
        <v>3256</v>
      </c>
    </row>
    <row r="185" spans="1:12" s="589" customFormat="1" x14ac:dyDescent="0.2">
      <c r="A185" s="589" t="s">
        <v>611</v>
      </c>
      <c r="B185" s="589" t="s">
        <v>687</v>
      </c>
      <c r="C185" s="589" t="s">
        <v>2995</v>
      </c>
      <c r="D185" s="589" t="s">
        <v>689</v>
      </c>
      <c r="E185" s="589" t="s">
        <v>1331</v>
      </c>
      <c r="F185" s="590">
        <v>42774</v>
      </c>
      <c r="G185" s="591">
        <v>61.2</v>
      </c>
      <c r="H185" s="589" t="s">
        <v>474</v>
      </c>
      <c r="I185" s="589" t="s">
        <v>1073</v>
      </c>
      <c r="J185" s="590">
        <v>42826</v>
      </c>
      <c r="K185" s="684" t="s">
        <v>4</v>
      </c>
      <c r="L185" s="589" t="s">
        <v>3256</v>
      </c>
    </row>
    <row r="186" spans="1:12" s="589" customFormat="1" x14ac:dyDescent="0.2">
      <c r="A186" s="589" t="s">
        <v>611</v>
      </c>
      <c r="B186" s="589" t="s">
        <v>146</v>
      </c>
      <c r="C186" s="589" t="s">
        <v>397</v>
      </c>
      <c r="D186" s="589" t="s">
        <v>147</v>
      </c>
      <c r="E186" s="589" t="s">
        <v>3818</v>
      </c>
      <c r="F186" s="590">
        <v>42828</v>
      </c>
      <c r="G186" s="591">
        <v>2048.06</v>
      </c>
      <c r="H186" s="589" t="s">
        <v>474</v>
      </c>
      <c r="I186" s="589" t="s">
        <v>374</v>
      </c>
      <c r="J186" s="590">
        <v>42829</v>
      </c>
      <c r="K186" s="684" t="s">
        <v>4</v>
      </c>
      <c r="L186" s="589" t="s">
        <v>474</v>
      </c>
    </row>
    <row r="187" spans="1:12" s="589" customFormat="1" x14ac:dyDescent="0.2">
      <c r="A187" s="589" t="s">
        <v>174</v>
      </c>
      <c r="B187" s="589" t="s">
        <v>2979</v>
      </c>
      <c r="C187" s="589" t="s">
        <v>2980</v>
      </c>
      <c r="D187" s="589" t="s">
        <v>2981</v>
      </c>
      <c r="E187" s="589" t="s">
        <v>474</v>
      </c>
      <c r="F187" s="590">
        <v>42078</v>
      </c>
      <c r="G187" s="591">
        <v>97.95</v>
      </c>
      <c r="H187" s="589" t="s">
        <v>474</v>
      </c>
      <c r="I187" s="589" t="s">
        <v>1511</v>
      </c>
      <c r="J187" s="590">
        <v>42838</v>
      </c>
      <c r="K187" s="684" t="s">
        <v>4</v>
      </c>
      <c r="L187" s="589" t="s">
        <v>474</v>
      </c>
    </row>
    <row r="188" spans="1:12" s="589" customFormat="1" x14ac:dyDescent="0.2">
      <c r="A188" s="589" t="s">
        <v>611</v>
      </c>
      <c r="B188" s="589" t="s">
        <v>687</v>
      </c>
      <c r="C188" s="589" t="s">
        <v>2995</v>
      </c>
      <c r="D188" s="589" t="s">
        <v>689</v>
      </c>
      <c r="E188" s="589" t="s">
        <v>2676</v>
      </c>
      <c r="F188" s="590">
        <v>42885</v>
      </c>
      <c r="G188" s="591">
        <v>1161.01</v>
      </c>
      <c r="H188" s="589" t="s">
        <v>474</v>
      </c>
      <c r="I188" s="589" t="s">
        <v>345</v>
      </c>
      <c r="J188" s="590">
        <v>42886</v>
      </c>
      <c r="K188" s="684" t="s">
        <v>71</v>
      </c>
      <c r="L188" s="589" t="s">
        <v>1531</v>
      </c>
    </row>
    <row r="189" spans="1:12" s="589" customFormat="1" x14ac:dyDescent="0.2">
      <c r="A189" s="589" t="s">
        <v>611</v>
      </c>
      <c r="B189" s="589" t="s">
        <v>687</v>
      </c>
      <c r="C189" s="589" t="s">
        <v>2995</v>
      </c>
      <c r="D189" s="589" t="s">
        <v>689</v>
      </c>
      <c r="E189" s="589" t="s">
        <v>1534</v>
      </c>
      <c r="F189" s="590">
        <v>42884</v>
      </c>
      <c r="G189" s="591">
        <v>286.94</v>
      </c>
      <c r="H189" s="589" t="s">
        <v>474</v>
      </c>
      <c r="I189" s="589" t="s">
        <v>181</v>
      </c>
      <c r="J189" s="590">
        <v>42885</v>
      </c>
      <c r="K189" s="684" t="s">
        <v>71</v>
      </c>
      <c r="L189" s="589" t="s">
        <v>1532</v>
      </c>
    </row>
    <row r="190" spans="1:12" s="589" customFormat="1" x14ac:dyDescent="0.2">
      <c r="A190" s="589" t="s">
        <v>611</v>
      </c>
      <c r="B190" s="589" t="s">
        <v>687</v>
      </c>
      <c r="C190" s="589" t="s">
        <v>2995</v>
      </c>
      <c r="D190" s="589" t="s">
        <v>689</v>
      </c>
      <c r="E190" s="589" t="s">
        <v>1535</v>
      </c>
      <c r="F190" s="590">
        <v>42884</v>
      </c>
      <c r="G190" s="591">
        <v>286.94</v>
      </c>
      <c r="H190" s="589" t="s">
        <v>474</v>
      </c>
      <c r="I190" s="589" t="s">
        <v>181</v>
      </c>
      <c r="J190" s="590">
        <v>42885</v>
      </c>
      <c r="K190" s="684" t="s">
        <v>71</v>
      </c>
      <c r="L190" s="589" t="s">
        <v>1533</v>
      </c>
    </row>
    <row r="191" spans="1:12" s="589" customFormat="1" x14ac:dyDescent="0.2">
      <c r="A191" s="589" t="s">
        <v>611</v>
      </c>
      <c r="B191" s="589" t="s">
        <v>687</v>
      </c>
      <c r="C191" s="589" t="s">
        <v>2995</v>
      </c>
      <c r="D191" s="589" t="s">
        <v>689</v>
      </c>
      <c r="E191" s="589" t="s">
        <v>1542</v>
      </c>
      <c r="F191" s="590">
        <v>42884</v>
      </c>
      <c r="G191" s="591">
        <v>569.15</v>
      </c>
      <c r="H191" s="589" t="s">
        <v>474</v>
      </c>
      <c r="I191" s="589" t="s">
        <v>1500</v>
      </c>
      <c r="J191" s="590">
        <v>42885</v>
      </c>
      <c r="K191" s="684" t="s">
        <v>71</v>
      </c>
      <c r="L191" s="589" t="s">
        <v>1543</v>
      </c>
    </row>
    <row r="192" spans="1:12" s="589" customFormat="1" x14ac:dyDescent="0.2">
      <c r="A192" s="589" t="s">
        <v>611</v>
      </c>
      <c r="B192" s="589" t="s">
        <v>687</v>
      </c>
      <c r="C192" s="589" t="s">
        <v>2995</v>
      </c>
      <c r="D192" s="589" t="s">
        <v>689</v>
      </c>
      <c r="E192" s="589" t="s">
        <v>1547</v>
      </c>
      <c r="F192" s="590">
        <v>42881</v>
      </c>
      <c r="G192" s="591">
        <v>105.92</v>
      </c>
      <c r="H192" s="589" t="s">
        <v>474</v>
      </c>
      <c r="I192" s="589" t="s">
        <v>682</v>
      </c>
      <c r="J192" s="590">
        <v>42882</v>
      </c>
      <c r="K192" s="684" t="s">
        <v>71</v>
      </c>
      <c r="L192" s="589" t="s">
        <v>1495</v>
      </c>
    </row>
    <row r="193" spans="1:12" s="589" customFormat="1" x14ac:dyDescent="0.2">
      <c r="A193" s="589" t="s">
        <v>611</v>
      </c>
      <c r="B193" s="589" t="s">
        <v>687</v>
      </c>
      <c r="C193" s="589" t="s">
        <v>2995</v>
      </c>
      <c r="D193" s="589" t="s">
        <v>689</v>
      </c>
      <c r="E193" s="589" t="s">
        <v>1494</v>
      </c>
      <c r="F193" s="590">
        <v>42881</v>
      </c>
      <c r="G193" s="591">
        <v>-80.92</v>
      </c>
      <c r="H193" s="589" t="s">
        <v>474</v>
      </c>
      <c r="I193" s="589" t="s">
        <v>682</v>
      </c>
      <c r="J193" s="590">
        <v>42882</v>
      </c>
      <c r="K193" s="684" t="s">
        <v>71</v>
      </c>
      <c r="L193" s="589" t="s">
        <v>1495</v>
      </c>
    </row>
    <row r="194" spans="1:12" s="589" customFormat="1" x14ac:dyDescent="0.2">
      <c r="A194" s="589" t="s">
        <v>611</v>
      </c>
      <c r="B194" s="589" t="s">
        <v>687</v>
      </c>
      <c r="C194" s="589" t="s">
        <v>2995</v>
      </c>
      <c r="D194" s="589" t="s">
        <v>689</v>
      </c>
      <c r="E194" s="589" t="s">
        <v>1549</v>
      </c>
      <c r="F194" s="590">
        <v>42881</v>
      </c>
      <c r="G194" s="591">
        <v>80.92</v>
      </c>
      <c r="H194" s="589" t="s">
        <v>474</v>
      </c>
      <c r="I194" s="589" t="s">
        <v>682</v>
      </c>
      <c r="J194" s="590">
        <v>42882</v>
      </c>
      <c r="K194" s="684" t="s">
        <v>71</v>
      </c>
      <c r="L194" s="589" t="s">
        <v>1495</v>
      </c>
    </row>
    <row r="195" spans="1:12" s="589" customFormat="1" x14ac:dyDescent="0.2">
      <c r="A195" s="589" t="s">
        <v>611</v>
      </c>
      <c r="B195" s="589" t="s">
        <v>687</v>
      </c>
      <c r="C195" s="589" t="s">
        <v>2995</v>
      </c>
      <c r="D195" s="589" t="s">
        <v>689</v>
      </c>
      <c r="E195" s="589" t="s">
        <v>1563</v>
      </c>
      <c r="F195" s="590">
        <v>42878</v>
      </c>
      <c r="G195" s="591">
        <v>42.77</v>
      </c>
      <c r="H195" s="589" t="s">
        <v>474</v>
      </c>
      <c r="I195" s="589" t="s">
        <v>682</v>
      </c>
      <c r="J195" s="590">
        <v>42880</v>
      </c>
      <c r="K195" s="684" t="s">
        <v>71</v>
      </c>
      <c r="L195" s="589" t="s">
        <v>1564</v>
      </c>
    </row>
    <row r="196" spans="1:12" s="589" customFormat="1" x14ac:dyDescent="0.2">
      <c r="A196" s="589" t="s">
        <v>611</v>
      </c>
      <c r="B196" s="589" t="s">
        <v>687</v>
      </c>
      <c r="C196" s="589" t="s">
        <v>2995</v>
      </c>
      <c r="D196" s="589" t="s">
        <v>689</v>
      </c>
      <c r="E196" s="589" t="s">
        <v>2683</v>
      </c>
      <c r="F196" s="590">
        <v>42885</v>
      </c>
      <c r="G196" s="591">
        <v>-232</v>
      </c>
      <c r="H196" s="589" t="s">
        <v>474</v>
      </c>
      <c r="I196" s="589" t="s">
        <v>682</v>
      </c>
      <c r="J196" s="590">
        <v>42886</v>
      </c>
      <c r="K196" s="684" t="s">
        <v>71</v>
      </c>
      <c r="L196" s="589" t="s">
        <v>2356</v>
      </c>
    </row>
    <row r="197" spans="1:12" s="589" customFormat="1" x14ac:dyDescent="0.2">
      <c r="A197" s="589" t="s">
        <v>611</v>
      </c>
      <c r="B197" s="589" t="s">
        <v>687</v>
      </c>
      <c r="C197" s="589" t="s">
        <v>2995</v>
      </c>
      <c r="D197" s="589" t="s">
        <v>689</v>
      </c>
      <c r="E197" s="589" t="s">
        <v>2684</v>
      </c>
      <c r="F197" s="590">
        <v>42885</v>
      </c>
      <c r="G197" s="591">
        <v>-232</v>
      </c>
      <c r="H197" s="589" t="s">
        <v>474</v>
      </c>
      <c r="I197" s="589" t="s">
        <v>682</v>
      </c>
      <c r="J197" s="590">
        <v>42886</v>
      </c>
      <c r="K197" s="684" t="s">
        <v>71</v>
      </c>
      <c r="L197" s="589" t="s">
        <v>2358</v>
      </c>
    </row>
    <row r="198" spans="1:12" s="589" customFormat="1" x14ac:dyDescent="0.2">
      <c r="A198" s="589" t="s">
        <v>611</v>
      </c>
      <c r="B198" s="589" t="s">
        <v>687</v>
      </c>
      <c r="C198" s="589" t="s">
        <v>2995</v>
      </c>
      <c r="D198" s="589" t="s">
        <v>689</v>
      </c>
      <c r="E198" s="589" t="s">
        <v>1640</v>
      </c>
      <c r="F198" s="590">
        <v>42881</v>
      </c>
      <c r="G198" s="591">
        <v>82.78</v>
      </c>
      <c r="H198" s="589" t="s">
        <v>474</v>
      </c>
      <c r="I198" s="589" t="s">
        <v>682</v>
      </c>
      <c r="J198" s="590">
        <v>42882</v>
      </c>
      <c r="K198" s="684" t="s">
        <v>71</v>
      </c>
      <c r="L198" s="589" t="s">
        <v>1495</v>
      </c>
    </row>
    <row r="199" spans="1:12" s="589" customFormat="1" x14ac:dyDescent="0.2">
      <c r="A199" s="589" t="s">
        <v>611</v>
      </c>
      <c r="B199" s="589" t="s">
        <v>687</v>
      </c>
      <c r="C199" s="589" t="s">
        <v>2995</v>
      </c>
      <c r="D199" s="589" t="s">
        <v>689</v>
      </c>
      <c r="E199" s="589" t="s">
        <v>1646</v>
      </c>
      <c r="F199" s="590">
        <v>42880</v>
      </c>
      <c r="G199" s="591">
        <v>224.14</v>
      </c>
      <c r="H199" s="589" t="s">
        <v>474</v>
      </c>
      <c r="I199" s="589" t="s">
        <v>3819</v>
      </c>
      <c r="J199" s="590">
        <v>42881</v>
      </c>
      <c r="K199" s="684" t="s">
        <v>71</v>
      </c>
      <c r="L199" s="589" t="s">
        <v>3820</v>
      </c>
    </row>
    <row r="200" spans="1:12" s="589" customFormat="1" x14ac:dyDescent="0.2">
      <c r="A200" s="589" t="s">
        <v>611</v>
      </c>
      <c r="B200" s="589" t="s">
        <v>687</v>
      </c>
      <c r="C200" s="589" t="s">
        <v>2995</v>
      </c>
      <c r="D200" s="589" t="s">
        <v>689</v>
      </c>
      <c r="E200" s="589" t="s">
        <v>1507</v>
      </c>
      <c r="F200" s="590">
        <v>42878</v>
      </c>
      <c r="G200" s="591">
        <v>-97.85</v>
      </c>
      <c r="H200" s="589" t="s">
        <v>474</v>
      </c>
      <c r="I200" s="589" t="s">
        <v>522</v>
      </c>
      <c r="J200" s="590">
        <v>42879</v>
      </c>
      <c r="K200" s="684" t="s">
        <v>71</v>
      </c>
      <c r="L200" s="589" t="s">
        <v>474</v>
      </c>
    </row>
    <row r="201" spans="1:12" s="589" customFormat="1" x14ac:dyDescent="0.2">
      <c r="A201" s="589" t="s">
        <v>611</v>
      </c>
      <c r="B201" s="589" t="s">
        <v>687</v>
      </c>
      <c r="C201" s="589" t="s">
        <v>2995</v>
      </c>
      <c r="D201" s="589" t="s">
        <v>689</v>
      </c>
      <c r="E201" s="589" t="s">
        <v>1508</v>
      </c>
      <c r="F201" s="590">
        <v>42878</v>
      </c>
      <c r="G201" s="591">
        <v>-97.85</v>
      </c>
      <c r="H201" s="589" t="s">
        <v>474</v>
      </c>
      <c r="I201" s="589" t="s">
        <v>522</v>
      </c>
      <c r="J201" s="590">
        <v>42879</v>
      </c>
      <c r="K201" s="684" t="s">
        <v>71</v>
      </c>
      <c r="L201" s="589" t="s">
        <v>474</v>
      </c>
    </row>
    <row r="202" spans="1:12" s="589" customFormat="1" x14ac:dyDescent="0.2">
      <c r="A202" s="589" t="s">
        <v>611</v>
      </c>
      <c r="B202" s="589" t="s">
        <v>687</v>
      </c>
      <c r="C202" s="589" t="s">
        <v>2995</v>
      </c>
      <c r="D202" s="589" t="s">
        <v>689</v>
      </c>
      <c r="E202" s="589" t="s">
        <v>1725</v>
      </c>
      <c r="F202" s="590">
        <v>42867</v>
      </c>
      <c r="G202" s="591">
        <v>64.989999999999995</v>
      </c>
      <c r="H202" s="589" t="s">
        <v>474</v>
      </c>
      <c r="I202" s="589" t="s">
        <v>668</v>
      </c>
      <c r="J202" s="590">
        <v>42868</v>
      </c>
      <c r="K202" s="684" t="s">
        <v>71</v>
      </c>
      <c r="L202" s="589" t="s">
        <v>5361</v>
      </c>
    </row>
    <row r="203" spans="1:12" s="589" customFormat="1" x14ac:dyDescent="0.2">
      <c r="A203" s="589" t="s">
        <v>611</v>
      </c>
      <c r="B203" s="589" t="s">
        <v>687</v>
      </c>
      <c r="C203" s="589" t="s">
        <v>2995</v>
      </c>
      <c r="D203" s="589" t="s">
        <v>689</v>
      </c>
      <c r="E203" s="589" t="s">
        <v>1527</v>
      </c>
      <c r="F203" s="590">
        <v>42859</v>
      </c>
      <c r="G203" s="591">
        <v>-93</v>
      </c>
      <c r="H203" s="589" t="s">
        <v>474</v>
      </c>
      <c r="I203" s="589" t="s">
        <v>226</v>
      </c>
      <c r="J203" s="590">
        <v>42860</v>
      </c>
      <c r="K203" s="684" t="s">
        <v>71</v>
      </c>
      <c r="L203" s="589" t="s">
        <v>1428</v>
      </c>
    </row>
    <row r="204" spans="1:12" s="589" customFormat="1" x14ac:dyDescent="0.2">
      <c r="A204" s="589" t="s">
        <v>611</v>
      </c>
      <c r="B204" s="589" t="s">
        <v>343</v>
      </c>
      <c r="C204" s="589" t="s">
        <v>3821</v>
      </c>
      <c r="D204" s="589" t="s">
        <v>344</v>
      </c>
      <c r="E204" s="589" t="s">
        <v>1816</v>
      </c>
      <c r="F204" s="590">
        <v>42874</v>
      </c>
      <c r="G204" s="591">
        <v>312.8</v>
      </c>
      <c r="H204" s="589" t="s">
        <v>1817</v>
      </c>
      <c r="I204" s="589" t="s">
        <v>682</v>
      </c>
      <c r="J204" s="590">
        <v>42878</v>
      </c>
      <c r="K204" s="684" t="s">
        <v>71</v>
      </c>
      <c r="L204" s="589" t="s">
        <v>1818</v>
      </c>
    </row>
    <row r="205" spans="1:12" s="589" customFormat="1" x14ac:dyDescent="0.2">
      <c r="A205" s="589" t="s">
        <v>611</v>
      </c>
      <c r="B205" s="589" t="s">
        <v>1824</v>
      </c>
      <c r="C205" s="589" t="s">
        <v>1825</v>
      </c>
      <c r="D205" s="589" t="s">
        <v>474</v>
      </c>
      <c r="E205" s="589" t="s">
        <v>1826</v>
      </c>
      <c r="F205" s="590">
        <v>42843</v>
      </c>
      <c r="G205" s="591">
        <v>445.25</v>
      </c>
      <c r="H205" s="589" t="s">
        <v>474</v>
      </c>
      <c r="I205" s="589" t="s">
        <v>3822</v>
      </c>
      <c r="J205" s="590">
        <v>42865</v>
      </c>
      <c r="K205" s="684" t="s">
        <v>71</v>
      </c>
      <c r="L205" s="589" t="s">
        <v>474</v>
      </c>
    </row>
    <row r="206" spans="1:12" s="589" customFormat="1" x14ac:dyDescent="0.2">
      <c r="A206" s="589" t="s">
        <v>611</v>
      </c>
      <c r="B206" s="589" t="s">
        <v>81</v>
      </c>
      <c r="C206" s="589" t="s">
        <v>82</v>
      </c>
      <c r="D206" s="589" t="s">
        <v>83</v>
      </c>
      <c r="E206" s="589" t="s">
        <v>1830</v>
      </c>
      <c r="F206" s="590">
        <v>42855</v>
      </c>
      <c r="G206" s="591">
        <v>21.78</v>
      </c>
      <c r="H206" s="589" t="s">
        <v>474</v>
      </c>
      <c r="I206" s="589" t="s">
        <v>104</v>
      </c>
      <c r="J206" s="590">
        <v>42863</v>
      </c>
      <c r="K206" s="684" t="s">
        <v>71</v>
      </c>
      <c r="L206" s="589" t="s">
        <v>474</v>
      </c>
    </row>
    <row r="207" spans="1:12" s="589" customFormat="1" x14ac:dyDescent="0.2">
      <c r="A207" s="589" t="s">
        <v>611</v>
      </c>
      <c r="B207" s="589" t="s">
        <v>97</v>
      </c>
      <c r="C207" s="589" t="s">
        <v>98</v>
      </c>
      <c r="D207" s="589" t="s">
        <v>99</v>
      </c>
      <c r="E207" s="589" t="s">
        <v>1831</v>
      </c>
      <c r="F207" s="590">
        <v>42873</v>
      </c>
      <c r="G207" s="591">
        <v>71.09</v>
      </c>
      <c r="H207" s="589" t="s">
        <v>474</v>
      </c>
      <c r="I207" s="589" t="s">
        <v>176</v>
      </c>
      <c r="J207" s="590">
        <v>42880</v>
      </c>
      <c r="K207" s="684" t="s">
        <v>71</v>
      </c>
      <c r="L207" s="589" t="s">
        <v>474</v>
      </c>
    </row>
    <row r="208" spans="1:12" s="589" customFormat="1" x14ac:dyDescent="0.2">
      <c r="A208" s="589" t="s">
        <v>611</v>
      </c>
      <c r="B208" s="589" t="s">
        <v>112</v>
      </c>
      <c r="C208" s="589" t="s">
        <v>113</v>
      </c>
      <c r="D208" s="589" t="s">
        <v>114</v>
      </c>
      <c r="E208" s="589" t="s">
        <v>1832</v>
      </c>
      <c r="F208" s="590">
        <v>42851</v>
      </c>
      <c r="G208" s="591">
        <v>641.29999999999995</v>
      </c>
      <c r="H208" s="589" t="s">
        <v>1833</v>
      </c>
      <c r="I208" s="589" t="s">
        <v>247</v>
      </c>
      <c r="J208" s="590">
        <v>42857</v>
      </c>
      <c r="K208" s="684" t="s">
        <v>71</v>
      </c>
      <c r="L208" s="589" t="s">
        <v>474</v>
      </c>
    </row>
    <row r="209" spans="1:12" s="589" customFormat="1" x14ac:dyDescent="0.2">
      <c r="A209" s="589" t="s">
        <v>307</v>
      </c>
      <c r="B209" s="589" t="s">
        <v>1841</v>
      </c>
      <c r="C209" s="589" t="s">
        <v>1842</v>
      </c>
      <c r="D209" s="589" t="s">
        <v>474</v>
      </c>
      <c r="E209" s="589" t="s">
        <v>1843</v>
      </c>
      <c r="F209" s="590">
        <v>42716</v>
      </c>
      <c r="G209" s="591">
        <v>8604.75</v>
      </c>
      <c r="H209" s="589" t="s">
        <v>474</v>
      </c>
      <c r="I209" s="589" t="s">
        <v>345</v>
      </c>
      <c r="J209" s="590">
        <v>42870</v>
      </c>
      <c r="K209" s="684" t="s">
        <v>71</v>
      </c>
      <c r="L209" s="589" t="s">
        <v>474</v>
      </c>
    </row>
    <row r="210" spans="1:12" s="589" customFormat="1" x14ac:dyDescent="0.2">
      <c r="A210" s="589" t="s">
        <v>307</v>
      </c>
      <c r="B210" s="589" t="s">
        <v>1841</v>
      </c>
      <c r="C210" s="589" t="s">
        <v>1842</v>
      </c>
      <c r="D210" s="589" t="s">
        <v>474</v>
      </c>
      <c r="E210" s="589" t="s">
        <v>1844</v>
      </c>
      <c r="F210" s="590">
        <v>42656</v>
      </c>
      <c r="G210" s="591">
        <v>491.7</v>
      </c>
      <c r="H210" s="589" t="s">
        <v>474</v>
      </c>
      <c r="I210" s="589" t="s">
        <v>345</v>
      </c>
      <c r="J210" s="590">
        <v>42872</v>
      </c>
      <c r="K210" s="684" t="s">
        <v>71</v>
      </c>
      <c r="L210" s="589" t="s">
        <v>474</v>
      </c>
    </row>
    <row r="211" spans="1:12" s="589" customFormat="1" x14ac:dyDescent="0.2">
      <c r="A211" s="589" t="s">
        <v>307</v>
      </c>
      <c r="B211" s="589" t="s">
        <v>128</v>
      </c>
      <c r="C211" s="589" t="s">
        <v>300</v>
      </c>
      <c r="D211" s="589" t="s">
        <v>474</v>
      </c>
      <c r="E211" s="589" t="s">
        <v>1845</v>
      </c>
      <c r="F211" s="590">
        <v>42712</v>
      </c>
      <c r="G211" s="591">
        <v>1288.26</v>
      </c>
      <c r="H211" s="589" t="s">
        <v>474</v>
      </c>
      <c r="I211" s="589" t="s">
        <v>476</v>
      </c>
      <c r="J211" s="590">
        <v>42877</v>
      </c>
      <c r="K211" s="684" t="s">
        <v>71</v>
      </c>
      <c r="L211" s="589" t="s">
        <v>474</v>
      </c>
    </row>
    <row r="212" spans="1:12" s="589" customFormat="1" x14ac:dyDescent="0.2">
      <c r="A212" s="589" t="s">
        <v>307</v>
      </c>
      <c r="B212" s="589" t="s">
        <v>2677</v>
      </c>
      <c r="C212" s="589" t="s">
        <v>2678</v>
      </c>
      <c r="D212" s="589" t="s">
        <v>2679</v>
      </c>
      <c r="E212" s="589" t="s">
        <v>2680</v>
      </c>
      <c r="F212" s="590">
        <v>42580</v>
      </c>
      <c r="G212" s="591">
        <v>120.32</v>
      </c>
      <c r="H212" s="589" t="s">
        <v>474</v>
      </c>
      <c r="I212" s="589" t="s">
        <v>2673</v>
      </c>
      <c r="J212" s="590">
        <v>42886</v>
      </c>
      <c r="K212" s="684" t="s">
        <v>71</v>
      </c>
      <c r="L212" s="589" t="s">
        <v>474</v>
      </c>
    </row>
    <row r="213" spans="1:12" s="589" customFormat="1" x14ac:dyDescent="0.2">
      <c r="A213" s="589" t="s">
        <v>307</v>
      </c>
      <c r="B213" s="589" t="s">
        <v>2677</v>
      </c>
      <c r="C213" s="589" t="s">
        <v>2678</v>
      </c>
      <c r="D213" s="589" t="s">
        <v>2679</v>
      </c>
      <c r="E213" s="589" t="s">
        <v>2681</v>
      </c>
      <c r="F213" s="590">
        <v>42580</v>
      </c>
      <c r="G213" s="591">
        <v>153.65</v>
      </c>
      <c r="H213" s="589" t="s">
        <v>474</v>
      </c>
      <c r="I213" s="589" t="s">
        <v>2673</v>
      </c>
      <c r="J213" s="590">
        <v>42886</v>
      </c>
      <c r="K213" s="684" t="s">
        <v>71</v>
      </c>
      <c r="L213" s="589" t="s">
        <v>474</v>
      </c>
    </row>
    <row r="214" spans="1:12" s="589" customFormat="1" x14ac:dyDescent="0.2">
      <c r="A214" s="589" t="s">
        <v>307</v>
      </c>
      <c r="B214" s="589" t="s">
        <v>2677</v>
      </c>
      <c r="C214" s="589" t="s">
        <v>2678</v>
      </c>
      <c r="D214" s="589" t="s">
        <v>2679</v>
      </c>
      <c r="E214" s="589" t="s">
        <v>2682</v>
      </c>
      <c r="F214" s="590">
        <v>42580</v>
      </c>
      <c r="G214" s="591">
        <v>57.6</v>
      </c>
      <c r="H214" s="589" t="s">
        <v>474</v>
      </c>
      <c r="I214" s="589" t="s">
        <v>2673</v>
      </c>
      <c r="J214" s="590">
        <v>42886</v>
      </c>
      <c r="K214" s="684" t="s">
        <v>71</v>
      </c>
      <c r="L214" s="589" t="s">
        <v>474</v>
      </c>
    </row>
    <row r="215" spans="1:12" s="589" customFormat="1" x14ac:dyDescent="0.2">
      <c r="A215" s="589" t="s">
        <v>611</v>
      </c>
      <c r="B215" s="589" t="s">
        <v>687</v>
      </c>
      <c r="C215" s="589" t="s">
        <v>2995</v>
      </c>
      <c r="D215" s="589" t="s">
        <v>689</v>
      </c>
      <c r="E215" s="589" t="s">
        <v>1557</v>
      </c>
      <c r="F215" s="590">
        <v>42880</v>
      </c>
      <c r="G215" s="591">
        <v>39.99</v>
      </c>
      <c r="H215" s="589" t="s">
        <v>474</v>
      </c>
      <c r="I215" s="589" t="s">
        <v>522</v>
      </c>
      <c r="J215" s="590">
        <v>42881</v>
      </c>
      <c r="K215" s="684" t="s">
        <v>4</v>
      </c>
      <c r="L215" s="589" t="s">
        <v>1558</v>
      </c>
    </row>
    <row r="216" spans="1:12" s="589" customFormat="1" x14ac:dyDescent="0.2">
      <c r="A216" s="589" t="s">
        <v>611</v>
      </c>
      <c r="B216" s="589" t="s">
        <v>687</v>
      </c>
      <c r="C216" s="589" t="s">
        <v>2995</v>
      </c>
      <c r="D216" s="589" t="s">
        <v>689</v>
      </c>
      <c r="E216" s="589" t="s">
        <v>1584</v>
      </c>
      <c r="F216" s="590">
        <v>42866</v>
      </c>
      <c r="G216" s="591">
        <v>326.10000000000002</v>
      </c>
      <c r="H216" s="589" t="s">
        <v>474</v>
      </c>
      <c r="I216" s="589" t="s">
        <v>1073</v>
      </c>
      <c r="J216" s="590">
        <v>42867</v>
      </c>
      <c r="K216" s="684" t="s">
        <v>4</v>
      </c>
      <c r="L216" s="589" t="s">
        <v>3256</v>
      </c>
    </row>
    <row r="217" spans="1:12" s="589" customFormat="1" x14ac:dyDescent="0.2">
      <c r="A217" s="589" t="s">
        <v>611</v>
      </c>
      <c r="B217" s="589" t="s">
        <v>687</v>
      </c>
      <c r="C217" s="589" t="s">
        <v>2995</v>
      </c>
      <c r="D217" s="589" t="s">
        <v>689</v>
      </c>
      <c r="E217" s="589" t="s">
        <v>1624</v>
      </c>
      <c r="F217" s="590">
        <v>42885</v>
      </c>
      <c r="G217" s="591">
        <v>613.20000000000005</v>
      </c>
      <c r="H217" s="589" t="s">
        <v>474</v>
      </c>
      <c r="I217" s="589" t="s">
        <v>522</v>
      </c>
      <c r="J217" s="590">
        <v>42886</v>
      </c>
      <c r="K217" s="684" t="s">
        <v>4</v>
      </c>
      <c r="L217" s="589" t="s">
        <v>1625</v>
      </c>
    </row>
    <row r="218" spans="1:12" s="589" customFormat="1" x14ac:dyDescent="0.2">
      <c r="A218" s="589" t="s">
        <v>611</v>
      </c>
      <c r="B218" s="589" t="s">
        <v>687</v>
      </c>
      <c r="C218" s="589" t="s">
        <v>2995</v>
      </c>
      <c r="D218" s="589" t="s">
        <v>689</v>
      </c>
      <c r="E218" s="589" t="s">
        <v>1626</v>
      </c>
      <c r="F218" s="590">
        <v>42885</v>
      </c>
      <c r="G218" s="591">
        <v>450</v>
      </c>
      <c r="H218" s="589" t="s">
        <v>474</v>
      </c>
      <c r="I218" s="589" t="s">
        <v>522</v>
      </c>
      <c r="J218" s="590">
        <v>42886</v>
      </c>
      <c r="K218" s="684" t="s">
        <v>4</v>
      </c>
      <c r="L218" s="589" t="s">
        <v>1625</v>
      </c>
    </row>
    <row r="219" spans="1:12" s="589" customFormat="1" x14ac:dyDescent="0.2">
      <c r="A219" s="589" t="s">
        <v>611</v>
      </c>
      <c r="B219" s="589" t="s">
        <v>687</v>
      </c>
      <c r="C219" s="589" t="s">
        <v>2995</v>
      </c>
      <c r="D219" s="589" t="s">
        <v>689</v>
      </c>
      <c r="E219" s="589" t="s">
        <v>1848</v>
      </c>
      <c r="F219" s="590">
        <v>42881</v>
      </c>
      <c r="G219" s="591">
        <v>503</v>
      </c>
      <c r="H219" s="589" t="s">
        <v>474</v>
      </c>
      <c r="I219" s="589" t="s">
        <v>524</v>
      </c>
      <c r="J219" s="590">
        <v>42882</v>
      </c>
      <c r="K219" s="684" t="s">
        <v>4</v>
      </c>
      <c r="L219" s="589" t="s">
        <v>474</v>
      </c>
    </row>
    <row r="220" spans="1:12" s="589" customFormat="1" x14ac:dyDescent="0.2">
      <c r="A220" s="589" t="s">
        <v>611</v>
      </c>
      <c r="B220" s="589" t="s">
        <v>687</v>
      </c>
      <c r="C220" s="589" t="s">
        <v>2995</v>
      </c>
      <c r="D220" s="589" t="s">
        <v>689</v>
      </c>
      <c r="E220" s="589" t="s">
        <v>1502</v>
      </c>
      <c r="F220" s="590">
        <v>42881</v>
      </c>
      <c r="G220" s="591">
        <v>-150</v>
      </c>
      <c r="H220" s="589" t="s">
        <v>474</v>
      </c>
      <c r="I220" s="589" t="s">
        <v>1073</v>
      </c>
      <c r="J220" s="590">
        <v>42882</v>
      </c>
      <c r="K220" s="684" t="s">
        <v>4</v>
      </c>
      <c r="L220" s="589" t="s">
        <v>3256</v>
      </c>
    </row>
    <row r="221" spans="1:12" s="589" customFormat="1" x14ac:dyDescent="0.2">
      <c r="A221" s="589" t="s">
        <v>611</v>
      </c>
      <c r="B221" s="589" t="s">
        <v>687</v>
      </c>
      <c r="C221" s="589" t="s">
        <v>2995</v>
      </c>
      <c r="D221" s="589" t="s">
        <v>689</v>
      </c>
      <c r="E221" s="589" t="s">
        <v>1655</v>
      </c>
      <c r="F221" s="590">
        <v>42880</v>
      </c>
      <c r="G221" s="591">
        <v>150</v>
      </c>
      <c r="H221" s="589" t="s">
        <v>474</v>
      </c>
      <c r="I221" s="589" t="s">
        <v>1073</v>
      </c>
      <c r="J221" s="590">
        <v>42881</v>
      </c>
      <c r="K221" s="684" t="s">
        <v>4</v>
      </c>
      <c r="L221" s="589" t="s">
        <v>3256</v>
      </c>
    </row>
    <row r="222" spans="1:12" s="589" customFormat="1" x14ac:dyDescent="0.2">
      <c r="A222" s="589" t="s">
        <v>611</v>
      </c>
      <c r="B222" s="589" t="s">
        <v>687</v>
      </c>
      <c r="C222" s="589" t="s">
        <v>2995</v>
      </c>
      <c r="D222" s="589" t="s">
        <v>689</v>
      </c>
      <c r="E222" s="589" t="s">
        <v>1663</v>
      </c>
      <c r="F222" s="590">
        <v>42880</v>
      </c>
      <c r="G222" s="591">
        <v>45.9</v>
      </c>
      <c r="H222" s="589" t="s">
        <v>474</v>
      </c>
      <c r="I222" s="589" t="s">
        <v>522</v>
      </c>
      <c r="J222" s="590">
        <v>42881</v>
      </c>
      <c r="K222" s="684" t="s">
        <v>4</v>
      </c>
      <c r="L222" s="589" t="s">
        <v>1558</v>
      </c>
    </row>
    <row r="223" spans="1:12" s="600" customFormat="1" x14ac:dyDescent="0.2">
      <c r="A223" s="600" t="s">
        <v>611</v>
      </c>
      <c r="B223" s="600" t="s">
        <v>687</v>
      </c>
      <c r="C223" s="600" t="s">
        <v>2995</v>
      </c>
      <c r="D223" s="600" t="s">
        <v>689</v>
      </c>
      <c r="E223" s="600" t="s">
        <v>1509</v>
      </c>
      <c r="F223" s="603">
        <v>42878</v>
      </c>
      <c r="G223" s="604">
        <v>-307.68</v>
      </c>
      <c r="H223" s="600" t="s">
        <v>474</v>
      </c>
      <c r="I223" s="600" t="s">
        <v>1073</v>
      </c>
      <c r="J223" s="603">
        <v>42879</v>
      </c>
      <c r="K223" s="685" t="s">
        <v>4</v>
      </c>
      <c r="L223" s="600" t="s">
        <v>3256</v>
      </c>
    </row>
    <row r="224" spans="1:12" s="600" customFormat="1" x14ac:dyDescent="0.2">
      <c r="A224" s="600" t="s">
        <v>611</v>
      </c>
      <c r="B224" s="600" t="s">
        <v>687</v>
      </c>
      <c r="C224" s="600" t="s">
        <v>2995</v>
      </c>
      <c r="D224" s="600" t="s">
        <v>689</v>
      </c>
      <c r="E224" s="600" t="s">
        <v>1514</v>
      </c>
      <c r="F224" s="603">
        <v>42877</v>
      </c>
      <c r="G224" s="604">
        <v>-120</v>
      </c>
      <c r="H224" s="600" t="s">
        <v>474</v>
      </c>
      <c r="I224" s="600" t="s">
        <v>1073</v>
      </c>
      <c r="J224" s="603">
        <v>42878</v>
      </c>
      <c r="K224" s="685" t="s">
        <v>4</v>
      </c>
      <c r="L224" s="600" t="s">
        <v>2363</v>
      </c>
    </row>
    <row r="225" spans="1:12" s="600" customFormat="1" x14ac:dyDescent="0.2">
      <c r="A225" s="600" t="s">
        <v>611</v>
      </c>
      <c r="B225" s="600" t="s">
        <v>687</v>
      </c>
      <c r="C225" s="600" t="s">
        <v>2995</v>
      </c>
      <c r="D225" s="600" t="s">
        <v>689</v>
      </c>
      <c r="E225" s="600" t="s">
        <v>1515</v>
      </c>
      <c r="F225" s="603">
        <v>42877</v>
      </c>
      <c r="G225" s="604">
        <v>-95</v>
      </c>
      <c r="H225" s="600" t="s">
        <v>474</v>
      </c>
      <c r="I225" s="600" t="s">
        <v>1073</v>
      </c>
      <c r="J225" s="603">
        <v>42878</v>
      </c>
      <c r="K225" s="685" t="s">
        <v>4</v>
      </c>
      <c r="L225" s="600" t="s">
        <v>2363</v>
      </c>
    </row>
    <row r="226" spans="1:12" s="600" customFormat="1" x14ac:dyDescent="0.2">
      <c r="A226" s="600" t="s">
        <v>611</v>
      </c>
      <c r="B226" s="600" t="s">
        <v>687</v>
      </c>
      <c r="C226" s="600" t="s">
        <v>2995</v>
      </c>
      <c r="D226" s="600" t="s">
        <v>689</v>
      </c>
      <c r="E226" s="600" t="s">
        <v>5362</v>
      </c>
      <c r="F226" s="603">
        <v>42877</v>
      </c>
      <c r="G226" s="604">
        <v>-215.97</v>
      </c>
      <c r="H226" s="600" t="s">
        <v>474</v>
      </c>
      <c r="I226" s="600" t="s">
        <v>1073</v>
      </c>
      <c r="J226" s="603">
        <v>42878</v>
      </c>
      <c r="K226" s="685" t="s">
        <v>4</v>
      </c>
      <c r="L226" s="600" t="s">
        <v>3256</v>
      </c>
    </row>
    <row r="227" spans="1:12" s="600" customFormat="1" x14ac:dyDescent="0.2">
      <c r="A227" s="600" t="s">
        <v>611</v>
      </c>
      <c r="B227" s="600" t="s">
        <v>687</v>
      </c>
      <c r="C227" s="600" t="s">
        <v>2995</v>
      </c>
      <c r="D227" s="600" t="s">
        <v>689</v>
      </c>
      <c r="E227" s="600" t="s">
        <v>5363</v>
      </c>
      <c r="F227" s="603">
        <v>42867</v>
      </c>
      <c r="G227" s="604">
        <v>-130</v>
      </c>
      <c r="H227" s="600" t="s">
        <v>474</v>
      </c>
      <c r="I227" s="600" t="s">
        <v>1073</v>
      </c>
      <c r="J227" s="603">
        <v>42868</v>
      </c>
      <c r="K227" s="685" t="s">
        <v>4</v>
      </c>
      <c r="L227" s="600" t="s">
        <v>3256</v>
      </c>
    </row>
    <row r="228" spans="1:12" s="600" customFormat="1" x14ac:dyDescent="0.2">
      <c r="A228" s="600" t="s">
        <v>611</v>
      </c>
      <c r="B228" s="600" t="s">
        <v>687</v>
      </c>
      <c r="C228" s="600" t="s">
        <v>2995</v>
      </c>
      <c r="D228" s="600" t="s">
        <v>689</v>
      </c>
      <c r="E228" s="600" t="s">
        <v>5364</v>
      </c>
      <c r="F228" s="603">
        <v>42867</v>
      </c>
      <c r="G228" s="604">
        <v>-195</v>
      </c>
      <c r="H228" s="600" t="s">
        <v>474</v>
      </c>
      <c r="I228" s="600" t="s">
        <v>1073</v>
      </c>
      <c r="J228" s="603">
        <v>42868</v>
      </c>
      <c r="K228" s="685" t="s">
        <v>4</v>
      </c>
      <c r="L228" s="600" t="s">
        <v>3256</v>
      </c>
    </row>
    <row r="229" spans="1:12" s="600" customFormat="1" x14ac:dyDescent="0.2">
      <c r="A229" s="600" t="s">
        <v>611</v>
      </c>
      <c r="B229" s="600" t="s">
        <v>687</v>
      </c>
      <c r="C229" s="600" t="s">
        <v>2995</v>
      </c>
      <c r="D229" s="600" t="s">
        <v>689</v>
      </c>
      <c r="E229" s="600" t="s">
        <v>5365</v>
      </c>
      <c r="F229" s="603">
        <v>42867</v>
      </c>
      <c r="G229" s="604">
        <v>-195</v>
      </c>
      <c r="H229" s="600" t="s">
        <v>474</v>
      </c>
      <c r="I229" s="600" t="s">
        <v>1073</v>
      </c>
      <c r="J229" s="603">
        <v>42868</v>
      </c>
      <c r="K229" s="685" t="s">
        <v>4</v>
      </c>
      <c r="L229" s="600" t="s">
        <v>3256</v>
      </c>
    </row>
    <row r="230" spans="1:12" s="589" customFormat="1" x14ac:dyDescent="0.2">
      <c r="A230" s="589" t="s">
        <v>611</v>
      </c>
      <c r="B230" s="589" t="s">
        <v>687</v>
      </c>
      <c r="C230" s="589" t="s">
        <v>2995</v>
      </c>
      <c r="D230" s="589" t="s">
        <v>689</v>
      </c>
      <c r="E230" s="589" t="s">
        <v>5366</v>
      </c>
      <c r="F230" s="590">
        <v>42865</v>
      </c>
      <c r="G230" s="591">
        <v>821.98</v>
      </c>
      <c r="H230" s="589" t="s">
        <v>474</v>
      </c>
      <c r="I230" s="589" t="s">
        <v>524</v>
      </c>
      <c r="J230" s="590">
        <v>42866</v>
      </c>
      <c r="K230" s="684" t="s">
        <v>4</v>
      </c>
      <c r="L230" s="589" t="s">
        <v>474</v>
      </c>
    </row>
    <row r="231" spans="1:12" s="589" customFormat="1" x14ac:dyDescent="0.2">
      <c r="A231" s="589" t="s">
        <v>611</v>
      </c>
      <c r="B231" s="589" t="s">
        <v>687</v>
      </c>
      <c r="C231" s="589" t="s">
        <v>2995</v>
      </c>
      <c r="D231" s="589" t="s">
        <v>689</v>
      </c>
      <c r="E231" s="589" t="s">
        <v>1759</v>
      </c>
      <c r="F231" s="590">
        <v>42863</v>
      </c>
      <c r="G231" s="591">
        <v>75.400000000000006</v>
      </c>
      <c r="H231" s="589" t="s">
        <v>474</v>
      </c>
      <c r="I231" s="589" t="s">
        <v>504</v>
      </c>
      <c r="J231" s="590">
        <v>42864</v>
      </c>
      <c r="K231" s="684" t="s">
        <v>4</v>
      </c>
      <c r="L231" s="589" t="s">
        <v>1760</v>
      </c>
    </row>
    <row r="232" spans="1:12" s="589" customFormat="1" x14ac:dyDescent="0.2">
      <c r="A232" s="589" t="s">
        <v>611</v>
      </c>
      <c r="B232" s="589" t="s">
        <v>687</v>
      </c>
      <c r="C232" s="589" t="s">
        <v>2995</v>
      </c>
      <c r="D232" s="589" t="s">
        <v>689</v>
      </c>
      <c r="E232" s="589" t="s">
        <v>1761</v>
      </c>
      <c r="F232" s="590">
        <v>42863</v>
      </c>
      <c r="G232" s="591">
        <v>78.8</v>
      </c>
      <c r="H232" s="589" t="s">
        <v>474</v>
      </c>
      <c r="I232" s="589" t="s">
        <v>504</v>
      </c>
      <c r="J232" s="590">
        <v>42864</v>
      </c>
      <c r="K232" s="684" t="s">
        <v>4</v>
      </c>
      <c r="L232" s="589" t="s">
        <v>1760</v>
      </c>
    </row>
    <row r="233" spans="1:12" s="589" customFormat="1" x14ac:dyDescent="0.2">
      <c r="A233" s="589" t="s">
        <v>611</v>
      </c>
      <c r="B233" s="589" t="s">
        <v>687</v>
      </c>
      <c r="C233" s="589" t="s">
        <v>2995</v>
      </c>
      <c r="D233" s="589" t="s">
        <v>689</v>
      </c>
      <c r="E233" s="589" t="s">
        <v>1768</v>
      </c>
      <c r="F233" s="590">
        <v>42863</v>
      </c>
      <c r="G233" s="591">
        <v>298.3</v>
      </c>
      <c r="H233" s="589" t="s">
        <v>474</v>
      </c>
      <c r="I233" s="589" t="s">
        <v>504</v>
      </c>
      <c r="J233" s="590">
        <v>42864</v>
      </c>
      <c r="K233" s="684" t="s">
        <v>4</v>
      </c>
      <c r="L233" s="589" t="s">
        <v>1760</v>
      </c>
    </row>
    <row r="234" spans="1:12" s="589" customFormat="1" x14ac:dyDescent="0.2">
      <c r="A234" s="589" t="s">
        <v>611</v>
      </c>
      <c r="B234" s="589" t="s">
        <v>687</v>
      </c>
      <c r="C234" s="589" t="s">
        <v>2995</v>
      </c>
      <c r="D234" s="589" t="s">
        <v>689</v>
      </c>
      <c r="E234" s="589" t="s">
        <v>1524</v>
      </c>
      <c r="F234" s="590">
        <v>42863</v>
      </c>
      <c r="G234" s="591">
        <v>-429</v>
      </c>
      <c r="H234" s="589" t="s">
        <v>474</v>
      </c>
      <c r="I234" s="589" t="s">
        <v>522</v>
      </c>
      <c r="J234" s="590">
        <v>42864</v>
      </c>
      <c r="K234" s="684" t="s">
        <v>4</v>
      </c>
      <c r="L234" s="589" t="s">
        <v>1525</v>
      </c>
    </row>
    <row r="235" spans="1:12" s="589" customFormat="1" x14ac:dyDescent="0.2">
      <c r="A235" s="589" t="s">
        <v>611</v>
      </c>
      <c r="B235" s="589" t="s">
        <v>687</v>
      </c>
      <c r="C235" s="589" t="s">
        <v>2995</v>
      </c>
      <c r="D235" s="589" t="s">
        <v>689</v>
      </c>
      <c r="E235" s="589" t="s">
        <v>1775</v>
      </c>
      <c r="F235" s="590">
        <v>42863</v>
      </c>
      <c r="G235" s="591">
        <v>429</v>
      </c>
      <c r="H235" s="589" t="s">
        <v>474</v>
      </c>
      <c r="I235" s="589" t="s">
        <v>522</v>
      </c>
      <c r="J235" s="590">
        <v>42864</v>
      </c>
      <c r="K235" s="684" t="s">
        <v>4</v>
      </c>
      <c r="L235" s="589" t="s">
        <v>1525</v>
      </c>
    </row>
    <row r="236" spans="1:12" s="589" customFormat="1" x14ac:dyDescent="0.2">
      <c r="A236" s="589" t="s">
        <v>611</v>
      </c>
      <c r="B236" s="589" t="s">
        <v>687</v>
      </c>
      <c r="C236" s="589" t="s">
        <v>2995</v>
      </c>
      <c r="D236" s="589" t="s">
        <v>689</v>
      </c>
      <c r="E236" s="589" t="s">
        <v>1782</v>
      </c>
      <c r="F236" s="590">
        <v>42863</v>
      </c>
      <c r="G236" s="591">
        <v>429</v>
      </c>
      <c r="H236" s="589" t="s">
        <v>474</v>
      </c>
      <c r="I236" s="589" t="s">
        <v>522</v>
      </c>
      <c r="J236" s="590">
        <v>42864</v>
      </c>
      <c r="K236" s="684" t="s">
        <v>4</v>
      </c>
      <c r="L236" s="589" t="s">
        <v>1525</v>
      </c>
    </row>
    <row r="237" spans="1:12" s="589" customFormat="1" x14ac:dyDescent="0.2">
      <c r="A237" s="589" t="s">
        <v>611</v>
      </c>
      <c r="B237" s="589" t="s">
        <v>687</v>
      </c>
      <c r="C237" s="589" t="s">
        <v>2995</v>
      </c>
      <c r="D237" s="589" t="s">
        <v>689</v>
      </c>
      <c r="E237" s="589" t="s">
        <v>5367</v>
      </c>
      <c r="F237" s="590">
        <v>42858</v>
      </c>
      <c r="G237" s="591">
        <v>215.97</v>
      </c>
      <c r="H237" s="589" t="s">
        <v>474</v>
      </c>
      <c r="I237" s="589" t="s">
        <v>1073</v>
      </c>
      <c r="J237" s="590">
        <v>42859</v>
      </c>
      <c r="K237" s="684" t="s">
        <v>4</v>
      </c>
      <c r="L237" s="589" t="s">
        <v>3256</v>
      </c>
    </row>
    <row r="238" spans="1:12" s="589" customFormat="1" x14ac:dyDescent="0.2">
      <c r="A238" s="589" t="s">
        <v>611</v>
      </c>
      <c r="B238" s="589" t="s">
        <v>153</v>
      </c>
      <c r="C238" s="589" t="s">
        <v>154</v>
      </c>
      <c r="D238" s="589" t="s">
        <v>155</v>
      </c>
      <c r="E238" s="589" t="s">
        <v>1823</v>
      </c>
      <c r="F238" s="590">
        <v>42858</v>
      </c>
      <c r="G238" s="591">
        <v>7.26</v>
      </c>
      <c r="H238" s="589" t="s">
        <v>474</v>
      </c>
      <c r="I238" s="589" t="s">
        <v>848</v>
      </c>
      <c r="J238" s="590">
        <v>42859</v>
      </c>
      <c r="K238" s="684" t="s">
        <v>4</v>
      </c>
      <c r="L238" s="589" t="s">
        <v>474</v>
      </c>
    </row>
    <row r="239" spans="1:12" s="589" customFormat="1" x14ac:dyDescent="0.2">
      <c r="A239" s="589" t="s">
        <v>611</v>
      </c>
      <c r="B239" s="589" t="s">
        <v>184</v>
      </c>
      <c r="C239" s="589" t="s">
        <v>185</v>
      </c>
      <c r="D239" s="589" t="s">
        <v>186</v>
      </c>
      <c r="E239" s="589" t="s">
        <v>1838</v>
      </c>
      <c r="F239" s="590">
        <v>42852</v>
      </c>
      <c r="G239" s="591">
        <v>166.98</v>
      </c>
      <c r="H239" s="589" t="s">
        <v>474</v>
      </c>
      <c r="I239" s="589" t="s">
        <v>104</v>
      </c>
      <c r="J239" s="590">
        <v>42859</v>
      </c>
      <c r="K239" s="684" t="s">
        <v>4</v>
      </c>
      <c r="L239" s="589" t="s">
        <v>1839</v>
      </c>
    </row>
    <row r="240" spans="1:12" s="589" customFormat="1" x14ac:dyDescent="0.2">
      <c r="A240" s="589" t="s">
        <v>611</v>
      </c>
      <c r="B240" s="589" t="s">
        <v>687</v>
      </c>
      <c r="C240" s="589" t="s">
        <v>2995</v>
      </c>
      <c r="D240" s="589" t="s">
        <v>689</v>
      </c>
      <c r="E240" s="589" t="s">
        <v>1957</v>
      </c>
      <c r="F240" s="590">
        <v>42886</v>
      </c>
      <c r="G240" s="591">
        <v>593.04999999999995</v>
      </c>
      <c r="H240" s="589" t="s">
        <v>474</v>
      </c>
      <c r="I240" s="589" t="s">
        <v>345</v>
      </c>
      <c r="J240" s="590">
        <v>42887</v>
      </c>
      <c r="K240" s="589" t="s">
        <v>71</v>
      </c>
      <c r="L240" s="589" t="s">
        <v>1958</v>
      </c>
    </row>
    <row r="241" spans="1:12" s="589" customFormat="1" x14ac:dyDescent="0.2">
      <c r="A241" s="589" t="s">
        <v>611</v>
      </c>
      <c r="B241" s="589" t="s">
        <v>687</v>
      </c>
      <c r="C241" s="589" t="s">
        <v>2995</v>
      </c>
      <c r="D241" s="589" t="s">
        <v>689</v>
      </c>
      <c r="E241" s="589" t="s">
        <v>1879</v>
      </c>
      <c r="F241" s="590">
        <v>42887</v>
      </c>
      <c r="G241" s="591">
        <v>-123</v>
      </c>
      <c r="H241" s="589" t="s">
        <v>474</v>
      </c>
      <c r="I241" s="589" t="s">
        <v>522</v>
      </c>
      <c r="J241" s="590">
        <v>42888</v>
      </c>
      <c r="K241" s="589" t="s">
        <v>71</v>
      </c>
      <c r="L241" s="589" t="s">
        <v>1880</v>
      </c>
    </row>
    <row r="242" spans="1:12" s="589" customFormat="1" x14ac:dyDescent="0.2">
      <c r="A242" s="589" t="s">
        <v>611</v>
      </c>
      <c r="B242" s="589" t="s">
        <v>687</v>
      </c>
      <c r="C242" s="589" t="s">
        <v>2995</v>
      </c>
      <c r="D242" s="589" t="s">
        <v>689</v>
      </c>
      <c r="E242" s="589" t="s">
        <v>2022</v>
      </c>
      <c r="F242" s="590">
        <v>42887</v>
      </c>
      <c r="G242" s="591">
        <v>80.98</v>
      </c>
      <c r="H242" s="589" t="s">
        <v>474</v>
      </c>
      <c r="I242" s="589" t="s">
        <v>682</v>
      </c>
      <c r="J242" s="590">
        <v>42888</v>
      </c>
      <c r="K242" s="589" t="s">
        <v>71</v>
      </c>
      <c r="L242" s="589" t="s">
        <v>2023</v>
      </c>
    </row>
    <row r="243" spans="1:12" s="589" customFormat="1" x14ac:dyDescent="0.2">
      <c r="A243" s="589" t="s">
        <v>611</v>
      </c>
      <c r="B243" s="589" t="s">
        <v>687</v>
      </c>
      <c r="C243" s="589" t="s">
        <v>2995</v>
      </c>
      <c r="D243" s="589" t="s">
        <v>689</v>
      </c>
      <c r="E243" s="589" t="s">
        <v>2024</v>
      </c>
      <c r="F243" s="590">
        <v>42887</v>
      </c>
      <c r="G243" s="591">
        <v>52.49</v>
      </c>
      <c r="H243" s="589" t="s">
        <v>474</v>
      </c>
      <c r="I243" s="589" t="s">
        <v>682</v>
      </c>
      <c r="J243" s="590">
        <v>42888</v>
      </c>
      <c r="K243" s="589" t="s">
        <v>71</v>
      </c>
      <c r="L243" s="589" t="s">
        <v>2023</v>
      </c>
    </row>
    <row r="244" spans="1:12" s="589" customFormat="1" x14ac:dyDescent="0.2">
      <c r="A244" s="589" t="s">
        <v>611</v>
      </c>
      <c r="B244" s="589" t="s">
        <v>687</v>
      </c>
      <c r="C244" s="589" t="s">
        <v>2995</v>
      </c>
      <c r="D244" s="589" t="s">
        <v>689</v>
      </c>
      <c r="E244" s="589" t="s">
        <v>2025</v>
      </c>
      <c r="F244" s="590">
        <v>42887</v>
      </c>
      <c r="G244" s="591">
        <v>254.51</v>
      </c>
      <c r="H244" s="589" t="s">
        <v>474</v>
      </c>
      <c r="I244" s="589" t="s">
        <v>345</v>
      </c>
      <c r="J244" s="590">
        <v>42888</v>
      </c>
      <c r="K244" s="589" t="s">
        <v>71</v>
      </c>
      <c r="L244" s="589" t="s">
        <v>2026</v>
      </c>
    </row>
    <row r="245" spans="1:12" s="589" customFormat="1" x14ac:dyDescent="0.2">
      <c r="A245" s="589" t="s">
        <v>611</v>
      </c>
      <c r="B245" s="589" t="s">
        <v>687</v>
      </c>
      <c r="C245" s="589" t="s">
        <v>2995</v>
      </c>
      <c r="D245" s="589" t="s">
        <v>689</v>
      </c>
      <c r="E245" s="589" t="s">
        <v>2027</v>
      </c>
      <c r="F245" s="590">
        <v>42887</v>
      </c>
      <c r="G245" s="591">
        <v>127.39</v>
      </c>
      <c r="H245" s="589" t="s">
        <v>474</v>
      </c>
      <c r="I245" s="589" t="s">
        <v>522</v>
      </c>
      <c r="J245" s="590">
        <v>42888</v>
      </c>
      <c r="K245" s="589" t="s">
        <v>71</v>
      </c>
      <c r="L245" s="589" t="s">
        <v>1880</v>
      </c>
    </row>
    <row r="246" spans="1:12" s="589" customFormat="1" x14ac:dyDescent="0.2">
      <c r="A246" s="589" t="s">
        <v>611</v>
      </c>
      <c r="B246" s="589" t="s">
        <v>687</v>
      </c>
      <c r="C246" s="589" t="s">
        <v>2995</v>
      </c>
      <c r="D246" s="589" t="s">
        <v>689</v>
      </c>
      <c r="E246" s="589" t="s">
        <v>1955</v>
      </c>
      <c r="F246" s="590">
        <v>42891</v>
      </c>
      <c r="G246" s="591">
        <v>161.63999999999999</v>
      </c>
      <c r="H246" s="589" t="s">
        <v>474</v>
      </c>
      <c r="I246" s="589" t="s">
        <v>682</v>
      </c>
      <c r="J246" s="590">
        <v>42892</v>
      </c>
      <c r="K246" s="589" t="s">
        <v>71</v>
      </c>
      <c r="L246" s="589" t="s">
        <v>1956</v>
      </c>
    </row>
    <row r="247" spans="1:12" s="589" customFormat="1" x14ac:dyDescent="0.2">
      <c r="A247" s="589" t="s">
        <v>611</v>
      </c>
      <c r="B247" s="589" t="s">
        <v>687</v>
      </c>
      <c r="C247" s="589" t="s">
        <v>2995</v>
      </c>
      <c r="D247" s="589" t="s">
        <v>689</v>
      </c>
      <c r="E247" s="589" t="s">
        <v>2018</v>
      </c>
      <c r="F247" s="590">
        <v>42891</v>
      </c>
      <c r="G247" s="591">
        <v>134.38</v>
      </c>
      <c r="H247" s="589" t="s">
        <v>474</v>
      </c>
      <c r="I247" s="589" t="s">
        <v>682</v>
      </c>
      <c r="J247" s="590">
        <v>42892</v>
      </c>
      <c r="K247" s="589" t="s">
        <v>71</v>
      </c>
      <c r="L247" s="589" t="s">
        <v>2019</v>
      </c>
    </row>
    <row r="248" spans="1:12" s="589" customFormat="1" x14ac:dyDescent="0.2">
      <c r="A248" s="589" t="s">
        <v>611</v>
      </c>
      <c r="B248" s="589" t="s">
        <v>88</v>
      </c>
      <c r="C248" s="589" t="s">
        <v>89</v>
      </c>
      <c r="D248" s="589" t="s">
        <v>90</v>
      </c>
      <c r="E248" s="589" t="s">
        <v>2065</v>
      </c>
      <c r="F248" s="590">
        <v>42886</v>
      </c>
      <c r="G248" s="591">
        <v>575.84</v>
      </c>
      <c r="H248" s="589" t="s">
        <v>1882</v>
      </c>
      <c r="I248" s="589" t="s">
        <v>668</v>
      </c>
      <c r="J248" s="590">
        <v>42892</v>
      </c>
      <c r="K248" s="589" t="s">
        <v>71</v>
      </c>
      <c r="L248" s="589" t="s">
        <v>1883</v>
      </c>
    </row>
    <row r="249" spans="1:12" s="589" customFormat="1" x14ac:dyDescent="0.2">
      <c r="A249" s="589" t="s">
        <v>611</v>
      </c>
      <c r="B249" s="589" t="s">
        <v>184</v>
      </c>
      <c r="C249" s="589" t="s">
        <v>185</v>
      </c>
      <c r="D249" s="589" t="s">
        <v>186</v>
      </c>
      <c r="E249" s="589" t="s">
        <v>2062</v>
      </c>
      <c r="F249" s="590">
        <v>42884</v>
      </c>
      <c r="G249" s="591">
        <v>50.52</v>
      </c>
      <c r="H249" s="589" t="s">
        <v>2063</v>
      </c>
      <c r="I249" s="589" t="s">
        <v>5368</v>
      </c>
      <c r="J249" s="590">
        <v>42893</v>
      </c>
      <c r="K249" s="589" t="s">
        <v>71</v>
      </c>
      <c r="L249" s="589" t="s">
        <v>2064</v>
      </c>
    </row>
    <row r="250" spans="1:12" s="589" customFormat="1" x14ac:dyDescent="0.2">
      <c r="A250" s="589" t="s">
        <v>611</v>
      </c>
      <c r="B250" s="589" t="s">
        <v>687</v>
      </c>
      <c r="C250" s="589" t="s">
        <v>2995</v>
      </c>
      <c r="D250" s="589" t="s">
        <v>689</v>
      </c>
      <c r="E250" s="589" t="s">
        <v>2013</v>
      </c>
      <c r="F250" s="590">
        <v>42893</v>
      </c>
      <c r="G250" s="591">
        <v>404.02</v>
      </c>
      <c r="H250" s="589" t="s">
        <v>474</v>
      </c>
      <c r="I250" s="589" t="s">
        <v>682</v>
      </c>
      <c r="J250" s="590">
        <v>42894</v>
      </c>
      <c r="K250" s="589" t="s">
        <v>71</v>
      </c>
      <c r="L250" s="589" t="s">
        <v>2014</v>
      </c>
    </row>
    <row r="251" spans="1:12" s="589" customFormat="1" x14ac:dyDescent="0.2">
      <c r="A251" s="589" t="s">
        <v>611</v>
      </c>
      <c r="B251" s="589" t="s">
        <v>687</v>
      </c>
      <c r="C251" s="589" t="s">
        <v>2995</v>
      </c>
      <c r="D251" s="589" t="s">
        <v>689</v>
      </c>
      <c r="E251" s="589" t="s">
        <v>2015</v>
      </c>
      <c r="F251" s="590">
        <v>42893</v>
      </c>
      <c r="G251" s="591">
        <v>421.4</v>
      </c>
      <c r="H251" s="589" t="s">
        <v>474</v>
      </c>
      <c r="I251" s="589" t="s">
        <v>682</v>
      </c>
      <c r="J251" s="590">
        <v>42894</v>
      </c>
      <c r="K251" s="589" t="s">
        <v>71</v>
      </c>
      <c r="L251" s="589" t="s">
        <v>2016</v>
      </c>
    </row>
    <row r="252" spans="1:12" s="589" customFormat="1" x14ac:dyDescent="0.2">
      <c r="A252" s="589" t="s">
        <v>611</v>
      </c>
      <c r="B252" s="589" t="s">
        <v>687</v>
      </c>
      <c r="C252" s="589" t="s">
        <v>2995</v>
      </c>
      <c r="D252" s="589" t="s">
        <v>689</v>
      </c>
      <c r="E252" s="589" t="s">
        <v>2017</v>
      </c>
      <c r="F252" s="590">
        <v>42893</v>
      </c>
      <c r="G252" s="591">
        <v>314</v>
      </c>
      <c r="H252" s="589" t="s">
        <v>474</v>
      </c>
      <c r="I252" s="589" t="s">
        <v>682</v>
      </c>
      <c r="J252" s="590">
        <v>42894</v>
      </c>
      <c r="K252" s="589" t="s">
        <v>71</v>
      </c>
      <c r="L252" s="589" t="s">
        <v>2016</v>
      </c>
    </row>
    <row r="253" spans="1:12" s="589" customFormat="1" x14ac:dyDescent="0.2">
      <c r="A253" s="589" t="s">
        <v>611</v>
      </c>
      <c r="B253" s="589" t="s">
        <v>687</v>
      </c>
      <c r="C253" s="589" t="s">
        <v>2995</v>
      </c>
      <c r="D253" s="589" t="s">
        <v>689</v>
      </c>
      <c r="E253" s="589" t="s">
        <v>1953</v>
      </c>
      <c r="F253" s="590">
        <v>42895</v>
      </c>
      <c r="G253" s="591">
        <v>128.94</v>
      </c>
      <c r="H253" s="589" t="s">
        <v>474</v>
      </c>
      <c r="I253" s="589" t="s">
        <v>682</v>
      </c>
      <c r="J253" s="590">
        <v>42898</v>
      </c>
      <c r="K253" s="589" t="s">
        <v>71</v>
      </c>
      <c r="L253" s="589" t="s">
        <v>1954</v>
      </c>
    </row>
    <row r="254" spans="1:12" s="589" customFormat="1" x14ac:dyDescent="0.2">
      <c r="A254" s="589" t="s">
        <v>611</v>
      </c>
      <c r="B254" s="589" t="s">
        <v>687</v>
      </c>
      <c r="C254" s="589" t="s">
        <v>2995</v>
      </c>
      <c r="D254" s="589" t="s">
        <v>689</v>
      </c>
      <c r="E254" s="589" t="s">
        <v>2011</v>
      </c>
      <c r="F254" s="590">
        <v>42895</v>
      </c>
      <c r="G254" s="591">
        <v>294.83</v>
      </c>
      <c r="H254" s="589" t="s">
        <v>474</v>
      </c>
      <c r="I254" s="589" t="s">
        <v>682</v>
      </c>
      <c r="J254" s="590">
        <v>42898</v>
      </c>
      <c r="K254" s="589" t="s">
        <v>71</v>
      </c>
      <c r="L254" s="589" t="s">
        <v>2012</v>
      </c>
    </row>
    <row r="255" spans="1:12" s="589" customFormat="1" x14ac:dyDescent="0.2">
      <c r="A255" s="589" t="s">
        <v>611</v>
      </c>
      <c r="B255" s="589" t="s">
        <v>112</v>
      </c>
      <c r="C255" s="589" t="s">
        <v>113</v>
      </c>
      <c r="D255" s="589" t="s">
        <v>114</v>
      </c>
      <c r="E255" s="589" t="s">
        <v>2060</v>
      </c>
      <c r="F255" s="590">
        <v>42893</v>
      </c>
      <c r="G255" s="591">
        <v>688.49</v>
      </c>
      <c r="H255" s="589" t="s">
        <v>2061</v>
      </c>
      <c r="I255" s="589" t="s">
        <v>247</v>
      </c>
      <c r="J255" s="590">
        <v>42898</v>
      </c>
      <c r="K255" s="589" t="s">
        <v>71</v>
      </c>
      <c r="L255" s="589" t="s">
        <v>474</v>
      </c>
    </row>
    <row r="256" spans="1:12" s="589" customFormat="1" x14ac:dyDescent="0.2">
      <c r="A256" s="589" t="s">
        <v>611</v>
      </c>
      <c r="B256" s="589" t="s">
        <v>362</v>
      </c>
      <c r="C256" s="589" t="s">
        <v>363</v>
      </c>
      <c r="D256" s="589" t="s">
        <v>364</v>
      </c>
      <c r="E256" s="589" t="s">
        <v>1815</v>
      </c>
      <c r="F256" s="590">
        <v>42894</v>
      </c>
      <c r="G256" s="591">
        <v>-85.51</v>
      </c>
      <c r="H256" s="589" t="s">
        <v>474</v>
      </c>
      <c r="I256" s="589" t="s">
        <v>111</v>
      </c>
      <c r="J256" s="590">
        <v>42899</v>
      </c>
      <c r="K256" s="589" t="s">
        <v>71</v>
      </c>
      <c r="L256" s="589" t="s">
        <v>474</v>
      </c>
    </row>
    <row r="257" spans="1:12" s="589" customFormat="1" x14ac:dyDescent="0.2">
      <c r="A257" s="589" t="s">
        <v>611</v>
      </c>
      <c r="B257" s="589" t="s">
        <v>687</v>
      </c>
      <c r="C257" s="589" t="s">
        <v>2995</v>
      </c>
      <c r="D257" s="589" t="s">
        <v>689</v>
      </c>
      <c r="E257" s="589" t="s">
        <v>1950</v>
      </c>
      <c r="F257" s="590">
        <v>42898</v>
      </c>
      <c r="G257" s="591">
        <v>216.68</v>
      </c>
      <c r="H257" s="589" t="s">
        <v>474</v>
      </c>
      <c r="I257" s="589" t="s">
        <v>682</v>
      </c>
      <c r="J257" s="590">
        <v>42899</v>
      </c>
      <c r="K257" s="589" t="s">
        <v>71</v>
      </c>
      <c r="L257" s="589" t="s">
        <v>1951</v>
      </c>
    </row>
    <row r="258" spans="1:12" s="589" customFormat="1" x14ac:dyDescent="0.2">
      <c r="A258" s="589" t="s">
        <v>611</v>
      </c>
      <c r="B258" s="589" t="s">
        <v>687</v>
      </c>
      <c r="C258" s="589" t="s">
        <v>2995</v>
      </c>
      <c r="D258" s="589" t="s">
        <v>689</v>
      </c>
      <c r="E258" s="589" t="s">
        <v>1952</v>
      </c>
      <c r="F258" s="590">
        <v>42898</v>
      </c>
      <c r="G258" s="591">
        <v>193.68</v>
      </c>
      <c r="H258" s="589" t="s">
        <v>474</v>
      </c>
      <c r="I258" s="589" t="s">
        <v>682</v>
      </c>
      <c r="J258" s="590">
        <v>42899</v>
      </c>
      <c r="K258" s="589" t="s">
        <v>71</v>
      </c>
      <c r="L258" s="589" t="s">
        <v>1951</v>
      </c>
    </row>
    <row r="259" spans="1:12" s="589" customFormat="1" x14ac:dyDescent="0.2">
      <c r="A259" s="589" t="s">
        <v>611</v>
      </c>
      <c r="B259" s="589" t="s">
        <v>687</v>
      </c>
      <c r="C259" s="589" t="s">
        <v>2995</v>
      </c>
      <c r="D259" s="589" t="s">
        <v>689</v>
      </c>
      <c r="E259" s="589" t="s">
        <v>1877</v>
      </c>
      <c r="F259" s="590">
        <v>42899</v>
      </c>
      <c r="G259" s="591">
        <v>-211.41</v>
      </c>
      <c r="H259" s="589" t="s">
        <v>474</v>
      </c>
      <c r="I259" s="589" t="s">
        <v>1073</v>
      </c>
      <c r="J259" s="590">
        <v>42900</v>
      </c>
      <c r="K259" s="589" t="s">
        <v>71</v>
      </c>
      <c r="L259" s="589" t="s">
        <v>3256</v>
      </c>
    </row>
    <row r="260" spans="1:12" s="589" customFormat="1" x14ac:dyDescent="0.2">
      <c r="A260" s="589" t="s">
        <v>611</v>
      </c>
      <c r="B260" s="589" t="s">
        <v>687</v>
      </c>
      <c r="C260" s="589" t="s">
        <v>2995</v>
      </c>
      <c r="D260" s="589" t="s">
        <v>689</v>
      </c>
      <c r="E260" s="589" t="s">
        <v>1948</v>
      </c>
      <c r="F260" s="590">
        <v>42899</v>
      </c>
      <c r="G260" s="591">
        <v>194.99</v>
      </c>
      <c r="H260" s="589" t="s">
        <v>474</v>
      </c>
      <c r="I260" s="589" t="s">
        <v>682</v>
      </c>
      <c r="J260" s="590">
        <v>42900</v>
      </c>
      <c r="K260" s="589" t="s">
        <v>71</v>
      </c>
      <c r="L260" s="589" t="s">
        <v>1949</v>
      </c>
    </row>
    <row r="261" spans="1:12" s="589" customFormat="1" x14ac:dyDescent="0.2">
      <c r="A261" s="589" t="s">
        <v>611</v>
      </c>
      <c r="B261" s="589" t="s">
        <v>2044</v>
      </c>
      <c r="C261" s="589" t="s">
        <v>2045</v>
      </c>
      <c r="D261" s="589" t="s">
        <v>2046</v>
      </c>
      <c r="E261" s="589" t="s">
        <v>2047</v>
      </c>
      <c r="F261" s="590">
        <v>42896</v>
      </c>
      <c r="G261" s="591">
        <v>110.49</v>
      </c>
      <c r="H261" s="589" t="s">
        <v>474</v>
      </c>
      <c r="I261" s="589" t="s">
        <v>181</v>
      </c>
      <c r="J261" s="590">
        <v>42900</v>
      </c>
      <c r="K261" s="589" t="s">
        <v>71</v>
      </c>
      <c r="L261" s="589" t="s">
        <v>2996</v>
      </c>
    </row>
    <row r="262" spans="1:12" s="589" customFormat="1" x14ac:dyDescent="0.2">
      <c r="A262" s="589" t="s">
        <v>611</v>
      </c>
      <c r="B262" s="589" t="s">
        <v>687</v>
      </c>
      <c r="C262" s="589" t="s">
        <v>2995</v>
      </c>
      <c r="D262" s="589" t="s">
        <v>689</v>
      </c>
      <c r="E262" s="589" t="s">
        <v>1875</v>
      </c>
      <c r="F262" s="590">
        <v>42900</v>
      </c>
      <c r="G262" s="591">
        <v>-198.52</v>
      </c>
      <c r="H262" s="589" t="s">
        <v>474</v>
      </c>
      <c r="I262" s="589" t="s">
        <v>345</v>
      </c>
      <c r="J262" s="590">
        <v>42901</v>
      </c>
      <c r="K262" s="589" t="s">
        <v>71</v>
      </c>
      <c r="L262" s="589" t="s">
        <v>1876</v>
      </c>
    </row>
    <row r="263" spans="1:12" s="589" customFormat="1" x14ac:dyDescent="0.2">
      <c r="A263" s="589" t="s">
        <v>611</v>
      </c>
      <c r="B263" s="589" t="s">
        <v>687</v>
      </c>
      <c r="C263" s="589" t="s">
        <v>2995</v>
      </c>
      <c r="D263" s="589" t="s">
        <v>689</v>
      </c>
      <c r="E263" s="589" t="s">
        <v>1943</v>
      </c>
      <c r="F263" s="590">
        <v>42900</v>
      </c>
      <c r="G263" s="591">
        <v>100.98</v>
      </c>
      <c r="H263" s="589" t="s">
        <v>474</v>
      </c>
      <c r="I263" s="589" t="s">
        <v>682</v>
      </c>
      <c r="J263" s="590">
        <v>42901</v>
      </c>
      <c r="K263" s="589" t="s">
        <v>71</v>
      </c>
      <c r="L263" s="589" t="s">
        <v>1944</v>
      </c>
    </row>
    <row r="264" spans="1:12" s="589" customFormat="1" x14ac:dyDescent="0.2">
      <c r="A264" s="589" t="s">
        <v>611</v>
      </c>
      <c r="B264" s="589" t="s">
        <v>687</v>
      </c>
      <c r="C264" s="589" t="s">
        <v>2995</v>
      </c>
      <c r="D264" s="589" t="s">
        <v>689</v>
      </c>
      <c r="E264" s="589" t="s">
        <v>1945</v>
      </c>
      <c r="F264" s="590">
        <v>42900</v>
      </c>
      <c r="G264" s="591">
        <v>1281.9000000000001</v>
      </c>
      <c r="H264" s="589" t="s">
        <v>474</v>
      </c>
      <c r="I264" s="589" t="s">
        <v>682</v>
      </c>
      <c r="J264" s="590">
        <v>42901</v>
      </c>
      <c r="K264" s="589" t="s">
        <v>71</v>
      </c>
      <c r="L264" s="589" t="s">
        <v>1946</v>
      </c>
    </row>
    <row r="265" spans="1:12" s="589" customFormat="1" x14ac:dyDescent="0.2">
      <c r="A265" s="589" t="s">
        <v>611</v>
      </c>
      <c r="B265" s="589" t="s">
        <v>687</v>
      </c>
      <c r="C265" s="589" t="s">
        <v>2995</v>
      </c>
      <c r="D265" s="589" t="s">
        <v>689</v>
      </c>
      <c r="E265" s="589" t="s">
        <v>2003</v>
      </c>
      <c r="F265" s="590">
        <v>42900</v>
      </c>
      <c r="G265" s="591">
        <v>158.6</v>
      </c>
      <c r="H265" s="589" t="s">
        <v>474</v>
      </c>
      <c r="I265" s="589" t="s">
        <v>682</v>
      </c>
      <c r="J265" s="590">
        <v>42901</v>
      </c>
      <c r="K265" s="589" t="s">
        <v>71</v>
      </c>
      <c r="L265" s="589" t="s">
        <v>2004</v>
      </c>
    </row>
    <row r="266" spans="1:12" s="589" customFormat="1" x14ac:dyDescent="0.2">
      <c r="A266" s="589" t="s">
        <v>611</v>
      </c>
      <c r="B266" s="589" t="s">
        <v>687</v>
      </c>
      <c r="C266" s="589" t="s">
        <v>2995</v>
      </c>
      <c r="D266" s="589" t="s">
        <v>689</v>
      </c>
      <c r="E266" s="589" t="s">
        <v>2005</v>
      </c>
      <c r="F266" s="590">
        <v>42900</v>
      </c>
      <c r="G266" s="591">
        <v>158.6</v>
      </c>
      <c r="H266" s="589" t="s">
        <v>474</v>
      </c>
      <c r="I266" s="589" t="s">
        <v>682</v>
      </c>
      <c r="J266" s="590">
        <v>42901</v>
      </c>
      <c r="K266" s="589" t="s">
        <v>71</v>
      </c>
      <c r="L266" s="589" t="s">
        <v>2004</v>
      </c>
    </row>
    <row r="267" spans="1:12" s="589" customFormat="1" x14ac:dyDescent="0.2">
      <c r="A267" s="589" t="s">
        <v>611</v>
      </c>
      <c r="B267" s="589" t="s">
        <v>687</v>
      </c>
      <c r="C267" s="589" t="s">
        <v>2995</v>
      </c>
      <c r="D267" s="589" t="s">
        <v>689</v>
      </c>
      <c r="E267" s="589" t="s">
        <v>1937</v>
      </c>
      <c r="F267" s="590">
        <v>42901</v>
      </c>
      <c r="G267" s="591">
        <v>1197.31</v>
      </c>
      <c r="H267" s="589" t="s">
        <v>474</v>
      </c>
      <c r="I267" s="589" t="s">
        <v>682</v>
      </c>
      <c r="J267" s="590">
        <v>42902</v>
      </c>
      <c r="K267" s="589" t="s">
        <v>71</v>
      </c>
      <c r="L267" s="589" t="s">
        <v>1938</v>
      </c>
    </row>
    <row r="268" spans="1:12" s="589" customFormat="1" x14ac:dyDescent="0.2">
      <c r="A268" s="589" t="s">
        <v>611</v>
      </c>
      <c r="B268" s="589" t="s">
        <v>687</v>
      </c>
      <c r="C268" s="589" t="s">
        <v>2995</v>
      </c>
      <c r="D268" s="589" t="s">
        <v>689</v>
      </c>
      <c r="E268" s="589" t="s">
        <v>1939</v>
      </c>
      <c r="F268" s="590">
        <v>42901</v>
      </c>
      <c r="G268" s="591">
        <v>1651.07</v>
      </c>
      <c r="H268" s="589" t="s">
        <v>474</v>
      </c>
      <c r="I268" s="589" t="s">
        <v>682</v>
      </c>
      <c r="J268" s="590">
        <v>42902</v>
      </c>
      <c r="K268" s="589" t="s">
        <v>71</v>
      </c>
      <c r="L268" s="589" t="s">
        <v>1940</v>
      </c>
    </row>
    <row r="269" spans="1:12" s="589" customFormat="1" x14ac:dyDescent="0.2">
      <c r="A269" s="589" t="s">
        <v>611</v>
      </c>
      <c r="B269" s="589" t="s">
        <v>687</v>
      </c>
      <c r="C269" s="589" t="s">
        <v>2995</v>
      </c>
      <c r="D269" s="589" t="s">
        <v>689</v>
      </c>
      <c r="E269" s="589" t="s">
        <v>1941</v>
      </c>
      <c r="F269" s="590">
        <v>42901</v>
      </c>
      <c r="G269" s="591">
        <v>117.11</v>
      </c>
      <c r="H269" s="589" t="s">
        <v>474</v>
      </c>
      <c r="I269" s="589" t="s">
        <v>345</v>
      </c>
      <c r="J269" s="590">
        <v>42902</v>
      </c>
      <c r="K269" s="589" t="s">
        <v>71</v>
      </c>
      <c r="L269" s="589" t="s">
        <v>1531</v>
      </c>
    </row>
    <row r="270" spans="1:12" s="589" customFormat="1" x14ac:dyDescent="0.2">
      <c r="A270" s="589" t="s">
        <v>611</v>
      </c>
      <c r="B270" s="589" t="s">
        <v>687</v>
      </c>
      <c r="C270" s="589" t="s">
        <v>2995</v>
      </c>
      <c r="D270" s="589" t="s">
        <v>689</v>
      </c>
      <c r="E270" s="589" t="s">
        <v>1942</v>
      </c>
      <c r="F270" s="590">
        <v>42901</v>
      </c>
      <c r="G270" s="591">
        <v>77.02</v>
      </c>
      <c r="H270" s="589" t="s">
        <v>474</v>
      </c>
      <c r="I270" s="589" t="s">
        <v>345</v>
      </c>
      <c r="J270" s="590">
        <v>42902</v>
      </c>
      <c r="K270" s="589" t="s">
        <v>71</v>
      </c>
      <c r="L270" s="589" t="s">
        <v>1531</v>
      </c>
    </row>
    <row r="271" spans="1:12" s="589" customFormat="1" x14ac:dyDescent="0.2">
      <c r="A271" s="589" t="s">
        <v>611</v>
      </c>
      <c r="B271" s="589" t="s">
        <v>687</v>
      </c>
      <c r="C271" s="589" t="s">
        <v>2995</v>
      </c>
      <c r="D271" s="589" t="s">
        <v>689</v>
      </c>
      <c r="E271" s="589" t="s">
        <v>2002</v>
      </c>
      <c r="F271" s="590">
        <v>42901</v>
      </c>
      <c r="G271" s="591">
        <v>592.29</v>
      </c>
      <c r="H271" s="589" t="s">
        <v>474</v>
      </c>
      <c r="I271" s="589" t="s">
        <v>682</v>
      </c>
      <c r="J271" s="590">
        <v>42902</v>
      </c>
      <c r="K271" s="589" t="s">
        <v>71</v>
      </c>
      <c r="L271" s="589" t="s">
        <v>1940</v>
      </c>
    </row>
    <row r="272" spans="1:12" s="589" customFormat="1" x14ac:dyDescent="0.2">
      <c r="A272" s="589" t="s">
        <v>611</v>
      </c>
      <c r="B272" s="589" t="s">
        <v>687</v>
      </c>
      <c r="C272" s="589" t="s">
        <v>2995</v>
      </c>
      <c r="D272" s="589" t="s">
        <v>689</v>
      </c>
      <c r="E272" s="589" t="s">
        <v>1929</v>
      </c>
      <c r="F272" s="590">
        <v>42902</v>
      </c>
      <c r="G272" s="591">
        <v>161.66</v>
      </c>
      <c r="H272" s="589" t="s">
        <v>474</v>
      </c>
      <c r="I272" s="589" t="s">
        <v>682</v>
      </c>
      <c r="J272" s="590">
        <v>42903</v>
      </c>
      <c r="K272" s="589" t="s">
        <v>71</v>
      </c>
      <c r="L272" s="589" t="s">
        <v>1930</v>
      </c>
    </row>
    <row r="273" spans="1:12" s="589" customFormat="1" x14ac:dyDescent="0.2">
      <c r="A273" s="589" t="s">
        <v>611</v>
      </c>
      <c r="B273" s="589" t="s">
        <v>687</v>
      </c>
      <c r="C273" s="589" t="s">
        <v>2995</v>
      </c>
      <c r="D273" s="589" t="s">
        <v>689</v>
      </c>
      <c r="E273" s="589" t="s">
        <v>1931</v>
      </c>
      <c r="F273" s="590">
        <v>42902</v>
      </c>
      <c r="G273" s="591">
        <v>161.66</v>
      </c>
      <c r="H273" s="589" t="s">
        <v>474</v>
      </c>
      <c r="I273" s="589" t="s">
        <v>682</v>
      </c>
      <c r="J273" s="590">
        <v>42903</v>
      </c>
      <c r="K273" s="589" t="s">
        <v>71</v>
      </c>
      <c r="L273" s="589" t="s">
        <v>1930</v>
      </c>
    </row>
    <row r="274" spans="1:12" s="589" customFormat="1" x14ac:dyDescent="0.2">
      <c r="A274" s="589" t="s">
        <v>611</v>
      </c>
      <c r="B274" s="589" t="s">
        <v>687</v>
      </c>
      <c r="C274" s="589" t="s">
        <v>2995</v>
      </c>
      <c r="D274" s="589" t="s">
        <v>689</v>
      </c>
      <c r="E274" s="589" t="s">
        <v>1932</v>
      </c>
      <c r="F274" s="590">
        <v>42902</v>
      </c>
      <c r="G274" s="591">
        <v>733.8</v>
      </c>
      <c r="H274" s="589" t="s">
        <v>474</v>
      </c>
      <c r="I274" s="589" t="s">
        <v>1903</v>
      </c>
      <c r="J274" s="590">
        <v>42903</v>
      </c>
      <c r="K274" s="589" t="s">
        <v>71</v>
      </c>
      <c r="L274" s="589" t="s">
        <v>1933</v>
      </c>
    </row>
    <row r="275" spans="1:12" s="589" customFormat="1" x14ac:dyDescent="0.2">
      <c r="A275" s="589" t="s">
        <v>611</v>
      </c>
      <c r="B275" s="589" t="s">
        <v>687</v>
      </c>
      <c r="C275" s="589" t="s">
        <v>2995</v>
      </c>
      <c r="D275" s="589" t="s">
        <v>689</v>
      </c>
      <c r="E275" s="589" t="s">
        <v>1934</v>
      </c>
      <c r="F275" s="590">
        <v>42902</v>
      </c>
      <c r="G275" s="591">
        <v>406.02</v>
      </c>
      <c r="H275" s="589" t="s">
        <v>474</v>
      </c>
      <c r="I275" s="589" t="s">
        <v>1903</v>
      </c>
      <c r="J275" s="590">
        <v>42903</v>
      </c>
      <c r="K275" s="589" t="s">
        <v>71</v>
      </c>
      <c r="L275" s="589" t="s">
        <v>1933</v>
      </c>
    </row>
    <row r="276" spans="1:12" s="589" customFormat="1" x14ac:dyDescent="0.2">
      <c r="A276" s="589" t="s">
        <v>611</v>
      </c>
      <c r="B276" s="589" t="s">
        <v>687</v>
      </c>
      <c r="C276" s="589" t="s">
        <v>2995</v>
      </c>
      <c r="D276" s="589" t="s">
        <v>689</v>
      </c>
      <c r="E276" s="589" t="s">
        <v>1935</v>
      </c>
      <c r="F276" s="590">
        <v>42902</v>
      </c>
      <c r="G276" s="591">
        <v>1945.29</v>
      </c>
      <c r="H276" s="589" t="s">
        <v>474</v>
      </c>
      <c r="I276" s="589" t="s">
        <v>682</v>
      </c>
      <c r="J276" s="590">
        <v>42903</v>
      </c>
      <c r="K276" s="589" t="s">
        <v>71</v>
      </c>
      <c r="L276" s="589" t="s">
        <v>1936</v>
      </c>
    </row>
    <row r="277" spans="1:12" s="589" customFormat="1" x14ac:dyDescent="0.2">
      <c r="A277" s="589" t="s">
        <v>611</v>
      </c>
      <c r="B277" s="589" t="s">
        <v>687</v>
      </c>
      <c r="C277" s="589" t="s">
        <v>2995</v>
      </c>
      <c r="D277" s="589" t="s">
        <v>689</v>
      </c>
      <c r="E277" s="589" t="s">
        <v>2001</v>
      </c>
      <c r="F277" s="590">
        <v>42902</v>
      </c>
      <c r="G277" s="591">
        <v>227.5</v>
      </c>
      <c r="H277" s="589" t="s">
        <v>474</v>
      </c>
      <c r="I277" s="589" t="s">
        <v>682</v>
      </c>
      <c r="J277" s="590">
        <v>42903</v>
      </c>
      <c r="K277" s="589" t="s">
        <v>71</v>
      </c>
      <c r="L277" s="589" t="s">
        <v>1936</v>
      </c>
    </row>
    <row r="278" spans="1:12" s="589" customFormat="1" x14ac:dyDescent="0.2">
      <c r="A278" s="589" t="s">
        <v>611</v>
      </c>
      <c r="B278" s="589" t="s">
        <v>97</v>
      </c>
      <c r="C278" s="589" t="s">
        <v>98</v>
      </c>
      <c r="D278" s="589" t="s">
        <v>99</v>
      </c>
      <c r="E278" s="589" t="s">
        <v>2055</v>
      </c>
      <c r="F278" s="590">
        <v>42902</v>
      </c>
      <c r="G278" s="591">
        <v>71.09</v>
      </c>
      <c r="H278" s="589" t="s">
        <v>474</v>
      </c>
      <c r="I278" s="589" t="s">
        <v>176</v>
      </c>
      <c r="J278" s="590">
        <v>42905</v>
      </c>
      <c r="K278" s="589" t="s">
        <v>71</v>
      </c>
      <c r="L278" s="589" t="s">
        <v>474</v>
      </c>
    </row>
    <row r="279" spans="1:12" s="589" customFormat="1" x14ac:dyDescent="0.2">
      <c r="A279" s="589" t="s">
        <v>611</v>
      </c>
      <c r="B279" s="589" t="s">
        <v>687</v>
      </c>
      <c r="C279" s="589" t="s">
        <v>2995</v>
      </c>
      <c r="D279" s="589" t="s">
        <v>689</v>
      </c>
      <c r="E279" s="589" t="s">
        <v>1864</v>
      </c>
      <c r="F279" s="590">
        <v>42905</v>
      </c>
      <c r="G279" s="591">
        <v>-374.25</v>
      </c>
      <c r="H279" s="589" t="s">
        <v>474</v>
      </c>
      <c r="I279" s="589" t="s">
        <v>1073</v>
      </c>
      <c r="J279" s="590">
        <v>42906</v>
      </c>
      <c r="K279" s="589" t="s">
        <v>71</v>
      </c>
      <c r="L279" s="589" t="s">
        <v>474</v>
      </c>
    </row>
    <row r="280" spans="1:12" s="589" customFormat="1" x14ac:dyDescent="0.2">
      <c r="A280" s="589" t="s">
        <v>611</v>
      </c>
      <c r="B280" s="589" t="s">
        <v>687</v>
      </c>
      <c r="C280" s="589" t="s">
        <v>2995</v>
      </c>
      <c r="D280" s="589" t="s">
        <v>689</v>
      </c>
      <c r="E280" s="589" t="s">
        <v>1925</v>
      </c>
      <c r="F280" s="590">
        <v>42905</v>
      </c>
      <c r="G280" s="591">
        <v>147.58000000000001</v>
      </c>
      <c r="H280" s="589" t="s">
        <v>474</v>
      </c>
      <c r="I280" s="589" t="s">
        <v>682</v>
      </c>
      <c r="J280" s="590">
        <v>42906</v>
      </c>
      <c r="K280" s="589" t="s">
        <v>71</v>
      </c>
      <c r="L280" s="589" t="s">
        <v>1926</v>
      </c>
    </row>
    <row r="281" spans="1:12" s="589" customFormat="1" x14ac:dyDescent="0.2">
      <c r="A281" s="589" t="s">
        <v>611</v>
      </c>
      <c r="B281" s="589" t="s">
        <v>687</v>
      </c>
      <c r="C281" s="589" t="s">
        <v>2995</v>
      </c>
      <c r="D281" s="589" t="s">
        <v>689</v>
      </c>
      <c r="E281" s="589" t="s">
        <v>1927</v>
      </c>
      <c r="F281" s="590">
        <v>42905</v>
      </c>
      <c r="G281" s="591">
        <v>147.58000000000001</v>
      </c>
      <c r="H281" s="589" t="s">
        <v>474</v>
      </c>
      <c r="I281" s="589" t="s">
        <v>682</v>
      </c>
      <c r="J281" s="590">
        <v>42906</v>
      </c>
      <c r="K281" s="589" t="s">
        <v>71</v>
      </c>
      <c r="L281" s="589" t="s">
        <v>1928</v>
      </c>
    </row>
    <row r="282" spans="1:12" s="589" customFormat="1" x14ac:dyDescent="0.2">
      <c r="A282" s="589" t="s">
        <v>611</v>
      </c>
      <c r="B282" s="589" t="s">
        <v>687</v>
      </c>
      <c r="C282" s="589" t="s">
        <v>2995</v>
      </c>
      <c r="D282" s="589" t="s">
        <v>689</v>
      </c>
      <c r="E282" s="589" t="s">
        <v>1999</v>
      </c>
      <c r="F282" s="590">
        <v>42905</v>
      </c>
      <c r="G282" s="591">
        <v>534</v>
      </c>
      <c r="H282" s="589" t="s">
        <v>474</v>
      </c>
      <c r="I282" s="589" t="s">
        <v>682</v>
      </c>
      <c r="J282" s="590">
        <v>42906</v>
      </c>
      <c r="K282" s="589" t="s">
        <v>71</v>
      </c>
      <c r="L282" s="589" t="s">
        <v>1926</v>
      </c>
    </row>
    <row r="283" spans="1:12" s="589" customFormat="1" x14ac:dyDescent="0.2">
      <c r="A283" s="589" t="s">
        <v>611</v>
      </c>
      <c r="B283" s="589" t="s">
        <v>687</v>
      </c>
      <c r="C283" s="589" t="s">
        <v>2995</v>
      </c>
      <c r="D283" s="589" t="s">
        <v>689</v>
      </c>
      <c r="E283" s="589" t="s">
        <v>2000</v>
      </c>
      <c r="F283" s="590">
        <v>42905</v>
      </c>
      <c r="G283" s="591">
        <v>534</v>
      </c>
      <c r="H283" s="589" t="s">
        <v>474</v>
      </c>
      <c r="I283" s="589" t="s">
        <v>682</v>
      </c>
      <c r="J283" s="590">
        <v>42906</v>
      </c>
      <c r="K283" s="589" t="s">
        <v>71</v>
      </c>
      <c r="L283" s="589" t="s">
        <v>1928</v>
      </c>
    </row>
    <row r="284" spans="1:12" s="589" customFormat="1" x14ac:dyDescent="0.2">
      <c r="A284" s="589" t="s">
        <v>307</v>
      </c>
      <c r="B284" s="589" t="s">
        <v>2070</v>
      </c>
      <c r="C284" s="589" t="s">
        <v>2071</v>
      </c>
      <c r="D284" s="589" t="s">
        <v>474</v>
      </c>
      <c r="E284" s="589" t="s">
        <v>2072</v>
      </c>
      <c r="F284" s="590">
        <v>42653</v>
      </c>
      <c r="G284" s="591">
        <v>7819.1</v>
      </c>
      <c r="H284" s="589" t="s">
        <v>474</v>
      </c>
      <c r="I284" s="589" t="s">
        <v>345</v>
      </c>
      <c r="J284" s="590">
        <v>42906</v>
      </c>
      <c r="K284" s="589" t="s">
        <v>71</v>
      </c>
      <c r="L284" s="589" t="s">
        <v>474</v>
      </c>
    </row>
    <row r="285" spans="1:12" s="589" customFormat="1" x14ac:dyDescent="0.2">
      <c r="A285" s="589" t="s">
        <v>611</v>
      </c>
      <c r="B285" s="589" t="s">
        <v>687</v>
      </c>
      <c r="C285" s="589" t="s">
        <v>2995</v>
      </c>
      <c r="D285" s="589" t="s">
        <v>689</v>
      </c>
      <c r="E285" s="589" t="s">
        <v>1923</v>
      </c>
      <c r="F285" s="590">
        <v>42906</v>
      </c>
      <c r="G285" s="591">
        <v>49.96</v>
      </c>
      <c r="H285" s="589" t="s">
        <v>474</v>
      </c>
      <c r="I285" s="589" t="s">
        <v>682</v>
      </c>
      <c r="J285" s="590">
        <v>42907</v>
      </c>
      <c r="K285" s="589" t="s">
        <v>71</v>
      </c>
      <c r="L285" s="589" t="s">
        <v>1924</v>
      </c>
    </row>
    <row r="286" spans="1:12" s="589" customFormat="1" x14ac:dyDescent="0.2">
      <c r="A286" s="589" t="s">
        <v>611</v>
      </c>
      <c r="B286" s="589" t="s">
        <v>687</v>
      </c>
      <c r="C286" s="589" t="s">
        <v>2995</v>
      </c>
      <c r="D286" s="589" t="s">
        <v>689</v>
      </c>
      <c r="E286" s="589" t="s">
        <v>1992</v>
      </c>
      <c r="F286" s="590">
        <v>42906</v>
      </c>
      <c r="G286" s="591">
        <v>97.85</v>
      </c>
      <c r="H286" s="589" t="s">
        <v>474</v>
      </c>
      <c r="I286" s="589" t="s">
        <v>522</v>
      </c>
      <c r="J286" s="590">
        <v>42907</v>
      </c>
      <c r="K286" s="589" t="s">
        <v>71</v>
      </c>
      <c r="L286" s="589" t="s">
        <v>1993</v>
      </c>
    </row>
    <row r="287" spans="1:12" s="589" customFormat="1" x14ac:dyDescent="0.2">
      <c r="A287" s="589" t="s">
        <v>611</v>
      </c>
      <c r="B287" s="589" t="s">
        <v>687</v>
      </c>
      <c r="C287" s="589" t="s">
        <v>2995</v>
      </c>
      <c r="D287" s="589" t="s">
        <v>689</v>
      </c>
      <c r="E287" s="589" t="s">
        <v>1994</v>
      </c>
      <c r="F287" s="590">
        <v>42906</v>
      </c>
      <c r="G287" s="591">
        <v>97.85</v>
      </c>
      <c r="H287" s="589" t="s">
        <v>474</v>
      </c>
      <c r="I287" s="589" t="s">
        <v>522</v>
      </c>
      <c r="J287" s="590">
        <v>42907</v>
      </c>
      <c r="K287" s="589" t="s">
        <v>71</v>
      </c>
      <c r="L287" s="589" t="s">
        <v>1993</v>
      </c>
    </row>
    <row r="288" spans="1:12" s="589" customFormat="1" x14ac:dyDescent="0.2">
      <c r="A288" s="589" t="s">
        <v>611</v>
      </c>
      <c r="B288" s="589" t="s">
        <v>687</v>
      </c>
      <c r="C288" s="589" t="s">
        <v>2995</v>
      </c>
      <c r="D288" s="589" t="s">
        <v>689</v>
      </c>
      <c r="E288" s="589" t="s">
        <v>1996</v>
      </c>
      <c r="F288" s="590">
        <v>42906</v>
      </c>
      <c r="G288" s="591">
        <v>69.989999999999995</v>
      </c>
      <c r="H288" s="589" t="s">
        <v>474</v>
      </c>
      <c r="I288" s="589" t="s">
        <v>682</v>
      </c>
      <c r="J288" s="590">
        <v>42907</v>
      </c>
      <c r="K288" s="589" t="s">
        <v>71</v>
      </c>
      <c r="L288" s="589" t="s">
        <v>1924</v>
      </c>
    </row>
    <row r="289" spans="1:12" s="589" customFormat="1" x14ac:dyDescent="0.2">
      <c r="A289" s="589" t="s">
        <v>611</v>
      </c>
      <c r="B289" s="589" t="s">
        <v>687</v>
      </c>
      <c r="C289" s="589" t="s">
        <v>2995</v>
      </c>
      <c r="D289" s="589" t="s">
        <v>689</v>
      </c>
      <c r="E289" s="589" t="s">
        <v>1997</v>
      </c>
      <c r="F289" s="590">
        <v>42906</v>
      </c>
      <c r="G289" s="591">
        <v>239</v>
      </c>
      <c r="H289" s="589" t="s">
        <v>474</v>
      </c>
      <c r="I289" s="589" t="s">
        <v>682</v>
      </c>
      <c r="J289" s="590">
        <v>42907</v>
      </c>
      <c r="K289" s="589" t="s">
        <v>71</v>
      </c>
      <c r="L289" s="589" t="s">
        <v>1998</v>
      </c>
    </row>
    <row r="290" spans="1:12" s="589" customFormat="1" x14ac:dyDescent="0.2">
      <c r="A290" s="589" t="s">
        <v>611</v>
      </c>
      <c r="B290" s="589" t="s">
        <v>687</v>
      </c>
      <c r="C290" s="589" t="s">
        <v>2995</v>
      </c>
      <c r="D290" s="589" t="s">
        <v>689</v>
      </c>
      <c r="E290" s="589" t="s">
        <v>1910</v>
      </c>
      <c r="F290" s="590">
        <v>42907</v>
      </c>
      <c r="G290" s="591">
        <v>746.89</v>
      </c>
      <c r="H290" s="589" t="s">
        <v>474</v>
      </c>
      <c r="I290" s="589" t="s">
        <v>1903</v>
      </c>
      <c r="J290" s="590">
        <v>42908</v>
      </c>
      <c r="K290" s="589" t="s">
        <v>71</v>
      </c>
      <c r="L290" s="589" t="s">
        <v>1911</v>
      </c>
    </row>
    <row r="291" spans="1:12" s="589" customFormat="1" x14ac:dyDescent="0.2">
      <c r="A291" s="589" t="s">
        <v>611</v>
      </c>
      <c r="B291" s="589" t="s">
        <v>687</v>
      </c>
      <c r="C291" s="589" t="s">
        <v>2995</v>
      </c>
      <c r="D291" s="589" t="s">
        <v>689</v>
      </c>
      <c r="E291" s="589" t="s">
        <v>1912</v>
      </c>
      <c r="F291" s="590">
        <v>42907</v>
      </c>
      <c r="G291" s="591">
        <v>44.99</v>
      </c>
      <c r="H291" s="589" t="s">
        <v>474</v>
      </c>
      <c r="I291" s="589" t="s">
        <v>682</v>
      </c>
      <c r="J291" s="590">
        <v>42908</v>
      </c>
      <c r="K291" s="589" t="s">
        <v>71</v>
      </c>
      <c r="L291" s="589" t="s">
        <v>1913</v>
      </c>
    </row>
    <row r="292" spans="1:12" s="589" customFormat="1" x14ac:dyDescent="0.2">
      <c r="A292" s="589" t="s">
        <v>611</v>
      </c>
      <c r="B292" s="589" t="s">
        <v>687</v>
      </c>
      <c r="C292" s="589" t="s">
        <v>2995</v>
      </c>
      <c r="D292" s="589" t="s">
        <v>689</v>
      </c>
      <c r="E292" s="589" t="s">
        <v>1914</v>
      </c>
      <c r="F292" s="590">
        <v>42907</v>
      </c>
      <c r="G292" s="591">
        <v>44.99</v>
      </c>
      <c r="H292" s="589" t="s">
        <v>474</v>
      </c>
      <c r="I292" s="589" t="s">
        <v>682</v>
      </c>
      <c r="J292" s="590">
        <v>42908</v>
      </c>
      <c r="K292" s="589" t="s">
        <v>71</v>
      </c>
      <c r="L292" s="589" t="s">
        <v>1915</v>
      </c>
    </row>
    <row r="293" spans="1:12" s="589" customFormat="1" x14ac:dyDescent="0.2">
      <c r="A293" s="589" t="s">
        <v>611</v>
      </c>
      <c r="B293" s="589" t="s">
        <v>687</v>
      </c>
      <c r="C293" s="589" t="s">
        <v>2995</v>
      </c>
      <c r="D293" s="589" t="s">
        <v>689</v>
      </c>
      <c r="E293" s="589" t="s">
        <v>1916</v>
      </c>
      <c r="F293" s="590">
        <v>42907</v>
      </c>
      <c r="G293" s="591">
        <v>44.99</v>
      </c>
      <c r="H293" s="589" t="s">
        <v>474</v>
      </c>
      <c r="I293" s="589" t="s">
        <v>682</v>
      </c>
      <c r="J293" s="590">
        <v>42908</v>
      </c>
      <c r="K293" s="589" t="s">
        <v>71</v>
      </c>
      <c r="L293" s="589" t="s">
        <v>1917</v>
      </c>
    </row>
    <row r="294" spans="1:12" s="589" customFormat="1" x14ac:dyDescent="0.2">
      <c r="A294" s="589" t="s">
        <v>611</v>
      </c>
      <c r="B294" s="589" t="s">
        <v>687</v>
      </c>
      <c r="C294" s="589" t="s">
        <v>2995</v>
      </c>
      <c r="D294" s="589" t="s">
        <v>689</v>
      </c>
      <c r="E294" s="589" t="s">
        <v>1918</v>
      </c>
      <c r="F294" s="590">
        <v>42907</v>
      </c>
      <c r="G294" s="591">
        <v>132.21</v>
      </c>
      <c r="H294" s="589" t="s">
        <v>474</v>
      </c>
      <c r="I294" s="589" t="s">
        <v>682</v>
      </c>
      <c r="J294" s="590">
        <v>42908</v>
      </c>
      <c r="K294" s="589" t="s">
        <v>71</v>
      </c>
      <c r="L294" s="589" t="s">
        <v>1919</v>
      </c>
    </row>
    <row r="295" spans="1:12" s="589" customFormat="1" x14ac:dyDescent="0.2">
      <c r="A295" s="589" t="s">
        <v>611</v>
      </c>
      <c r="B295" s="589" t="s">
        <v>687</v>
      </c>
      <c r="C295" s="589" t="s">
        <v>2995</v>
      </c>
      <c r="D295" s="589" t="s">
        <v>689</v>
      </c>
      <c r="E295" s="589" t="s">
        <v>1920</v>
      </c>
      <c r="F295" s="590">
        <v>42907</v>
      </c>
      <c r="G295" s="591">
        <v>174</v>
      </c>
      <c r="H295" s="589" t="s">
        <v>474</v>
      </c>
      <c r="I295" s="589" t="s">
        <v>682</v>
      </c>
      <c r="J295" s="590">
        <v>42908</v>
      </c>
      <c r="K295" s="589" t="s">
        <v>71</v>
      </c>
      <c r="L295" s="589" t="s">
        <v>1919</v>
      </c>
    </row>
    <row r="296" spans="1:12" s="589" customFormat="1" x14ac:dyDescent="0.2">
      <c r="A296" s="589" t="s">
        <v>611</v>
      </c>
      <c r="B296" s="589" t="s">
        <v>687</v>
      </c>
      <c r="C296" s="589" t="s">
        <v>2995</v>
      </c>
      <c r="D296" s="589" t="s">
        <v>689</v>
      </c>
      <c r="E296" s="589" t="s">
        <v>1921</v>
      </c>
      <c r="F296" s="590">
        <v>42907</v>
      </c>
      <c r="G296" s="591">
        <v>886.51</v>
      </c>
      <c r="H296" s="589" t="s">
        <v>474</v>
      </c>
      <c r="I296" s="589" t="s">
        <v>1903</v>
      </c>
      <c r="J296" s="590">
        <v>42908</v>
      </c>
      <c r="K296" s="589" t="s">
        <v>71</v>
      </c>
      <c r="L296" s="589" t="s">
        <v>1922</v>
      </c>
    </row>
    <row r="297" spans="1:12" s="589" customFormat="1" x14ac:dyDescent="0.2">
      <c r="A297" s="589" t="s">
        <v>611</v>
      </c>
      <c r="B297" s="589" t="s">
        <v>687</v>
      </c>
      <c r="C297" s="589" t="s">
        <v>2995</v>
      </c>
      <c r="D297" s="589" t="s">
        <v>689</v>
      </c>
      <c r="E297" s="589" t="s">
        <v>1983</v>
      </c>
      <c r="F297" s="590">
        <v>42907</v>
      </c>
      <c r="G297" s="591">
        <v>45.99</v>
      </c>
      <c r="H297" s="589" t="s">
        <v>474</v>
      </c>
      <c r="I297" s="589" t="s">
        <v>682</v>
      </c>
      <c r="J297" s="590">
        <v>42908</v>
      </c>
      <c r="K297" s="589" t="s">
        <v>71</v>
      </c>
      <c r="L297" s="589" t="s">
        <v>1913</v>
      </c>
    </row>
    <row r="298" spans="1:12" s="589" customFormat="1" x14ac:dyDescent="0.2">
      <c r="A298" s="589" t="s">
        <v>611</v>
      </c>
      <c r="B298" s="589" t="s">
        <v>687</v>
      </c>
      <c r="C298" s="589" t="s">
        <v>2995</v>
      </c>
      <c r="D298" s="589" t="s">
        <v>689</v>
      </c>
      <c r="E298" s="589" t="s">
        <v>1984</v>
      </c>
      <c r="F298" s="590">
        <v>42907</v>
      </c>
      <c r="G298" s="591">
        <v>45.99</v>
      </c>
      <c r="H298" s="589" t="s">
        <v>474</v>
      </c>
      <c r="I298" s="589" t="s">
        <v>682</v>
      </c>
      <c r="J298" s="590">
        <v>42908</v>
      </c>
      <c r="K298" s="589" t="s">
        <v>71</v>
      </c>
      <c r="L298" s="589" t="s">
        <v>1915</v>
      </c>
    </row>
    <row r="299" spans="1:12" s="589" customFormat="1" x14ac:dyDescent="0.2">
      <c r="A299" s="589" t="s">
        <v>611</v>
      </c>
      <c r="B299" s="589" t="s">
        <v>687</v>
      </c>
      <c r="C299" s="589" t="s">
        <v>2995</v>
      </c>
      <c r="D299" s="589" t="s">
        <v>689</v>
      </c>
      <c r="E299" s="589" t="s">
        <v>1985</v>
      </c>
      <c r="F299" s="590">
        <v>42907</v>
      </c>
      <c r="G299" s="591">
        <v>45.99</v>
      </c>
      <c r="H299" s="589" t="s">
        <v>474</v>
      </c>
      <c r="I299" s="589" t="s">
        <v>682</v>
      </c>
      <c r="J299" s="590">
        <v>42908</v>
      </c>
      <c r="K299" s="589" t="s">
        <v>71</v>
      </c>
      <c r="L299" s="589" t="s">
        <v>1917</v>
      </c>
    </row>
    <row r="300" spans="1:12" s="589" customFormat="1" x14ac:dyDescent="0.2">
      <c r="A300" s="589" t="s">
        <v>611</v>
      </c>
      <c r="B300" s="589" t="s">
        <v>687</v>
      </c>
      <c r="C300" s="589" t="s">
        <v>2995</v>
      </c>
      <c r="D300" s="589" t="s">
        <v>689</v>
      </c>
      <c r="E300" s="589" t="s">
        <v>1986</v>
      </c>
      <c r="F300" s="590">
        <v>42907</v>
      </c>
      <c r="G300" s="591">
        <v>183.6</v>
      </c>
      <c r="H300" s="589" t="s">
        <v>474</v>
      </c>
      <c r="I300" s="589" t="s">
        <v>682</v>
      </c>
      <c r="J300" s="590">
        <v>42908</v>
      </c>
      <c r="K300" s="589" t="s">
        <v>71</v>
      </c>
      <c r="L300" s="589" t="s">
        <v>1919</v>
      </c>
    </row>
    <row r="301" spans="1:12" s="589" customFormat="1" x14ac:dyDescent="0.2">
      <c r="A301" s="589" t="s">
        <v>611</v>
      </c>
      <c r="B301" s="589" t="s">
        <v>687</v>
      </c>
      <c r="C301" s="589" t="s">
        <v>2995</v>
      </c>
      <c r="D301" s="589" t="s">
        <v>689</v>
      </c>
      <c r="E301" s="589" t="s">
        <v>1987</v>
      </c>
      <c r="F301" s="590">
        <v>42907</v>
      </c>
      <c r="G301" s="591">
        <v>34.4</v>
      </c>
      <c r="H301" s="589" t="s">
        <v>474</v>
      </c>
      <c r="I301" s="589" t="s">
        <v>1903</v>
      </c>
      <c r="J301" s="590">
        <v>42908</v>
      </c>
      <c r="K301" s="589" t="s">
        <v>71</v>
      </c>
      <c r="L301" s="589" t="s">
        <v>1988</v>
      </c>
    </row>
    <row r="302" spans="1:12" s="589" customFormat="1" x14ac:dyDescent="0.2">
      <c r="A302" s="589" t="s">
        <v>611</v>
      </c>
      <c r="B302" s="589" t="s">
        <v>687</v>
      </c>
      <c r="C302" s="589" t="s">
        <v>2995</v>
      </c>
      <c r="D302" s="589" t="s">
        <v>689</v>
      </c>
      <c r="E302" s="589" t="s">
        <v>1989</v>
      </c>
      <c r="F302" s="590">
        <v>42907</v>
      </c>
      <c r="G302" s="591">
        <v>23.5</v>
      </c>
      <c r="H302" s="589" t="s">
        <v>474</v>
      </c>
      <c r="I302" s="589" t="s">
        <v>1903</v>
      </c>
      <c r="J302" s="590">
        <v>42908</v>
      </c>
      <c r="K302" s="589" t="s">
        <v>71</v>
      </c>
      <c r="L302" s="589" t="s">
        <v>1988</v>
      </c>
    </row>
    <row r="303" spans="1:12" s="589" customFormat="1" x14ac:dyDescent="0.2">
      <c r="A303" s="589" t="s">
        <v>611</v>
      </c>
      <c r="B303" s="589" t="s">
        <v>687</v>
      </c>
      <c r="C303" s="589" t="s">
        <v>2995</v>
      </c>
      <c r="D303" s="589" t="s">
        <v>689</v>
      </c>
      <c r="E303" s="589" t="s">
        <v>1872</v>
      </c>
      <c r="F303" s="590">
        <v>42908</v>
      </c>
      <c r="G303" s="591">
        <v>-48.6</v>
      </c>
      <c r="H303" s="589" t="s">
        <v>474</v>
      </c>
      <c r="I303" s="589" t="s">
        <v>368</v>
      </c>
      <c r="J303" s="590">
        <v>42909</v>
      </c>
      <c r="K303" s="589" t="s">
        <v>71</v>
      </c>
      <c r="L303" s="589" t="s">
        <v>1873</v>
      </c>
    </row>
    <row r="304" spans="1:12" s="589" customFormat="1" x14ac:dyDescent="0.2">
      <c r="A304" s="589" t="s">
        <v>611</v>
      </c>
      <c r="B304" s="589" t="s">
        <v>687</v>
      </c>
      <c r="C304" s="589" t="s">
        <v>2995</v>
      </c>
      <c r="D304" s="589" t="s">
        <v>689</v>
      </c>
      <c r="E304" s="589" t="s">
        <v>1874</v>
      </c>
      <c r="F304" s="590">
        <v>42908</v>
      </c>
      <c r="G304" s="591">
        <v>-46.7</v>
      </c>
      <c r="H304" s="589" t="s">
        <v>474</v>
      </c>
      <c r="I304" s="589" t="s">
        <v>368</v>
      </c>
      <c r="J304" s="590">
        <v>42909</v>
      </c>
      <c r="K304" s="589" t="s">
        <v>71</v>
      </c>
      <c r="L304" s="589" t="s">
        <v>1873</v>
      </c>
    </row>
    <row r="305" spans="1:12" s="589" customFormat="1" x14ac:dyDescent="0.2">
      <c r="A305" s="589" t="s">
        <v>611</v>
      </c>
      <c r="B305" s="589" t="s">
        <v>687</v>
      </c>
      <c r="C305" s="589" t="s">
        <v>2995</v>
      </c>
      <c r="D305" s="589" t="s">
        <v>689</v>
      </c>
      <c r="E305" s="589" t="s">
        <v>1908</v>
      </c>
      <c r="F305" s="590">
        <v>42908</v>
      </c>
      <c r="G305" s="591">
        <v>261.33999999999997</v>
      </c>
      <c r="H305" s="589" t="s">
        <v>474</v>
      </c>
      <c r="I305" s="589" t="s">
        <v>1903</v>
      </c>
      <c r="J305" s="590">
        <v>42909</v>
      </c>
      <c r="K305" s="589" t="s">
        <v>71</v>
      </c>
      <c r="L305" s="589" t="s">
        <v>1909</v>
      </c>
    </row>
    <row r="306" spans="1:12" s="589" customFormat="1" x14ac:dyDescent="0.2">
      <c r="A306" s="589" t="s">
        <v>611</v>
      </c>
      <c r="B306" s="589" t="s">
        <v>687</v>
      </c>
      <c r="C306" s="589" t="s">
        <v>2995</v>
      </c>
      <c r="D306" s="589" t="s">
        <v>689</v>
      </c>
      <c r="E306" s="589" t="s">
        <v>1979</v>
      </c>
      <c r="F306" s="590">
        <v>42908</v>
      </c>
      <c r="G306" s="591">
        <v>578.53</v>
      </c>
      <c r="H306" s="589" t="s">
        <v>474</v>
      </c>
      <c r="I306" s="589" t="s">
        <v>1903</v>
      </c>
      <c r="J306" s="590">
        <v>42909</v>
      </c>
      <c r="K306" s="589" t="s">
        <v>71</v>
      </c>
      <c r="L306" s="589" t="s">
        <v>1980</v>
      </c>
    </row>
    <row r="307" spans="1:12" s="589" customFormat="1" x14ac:dyDescent="0.2">
      <c r="A307" s="589" t="s">
        <v>611</v>
      </c>
      <c r="B307" s="589" t="s">
        <v>687</v>
      </c>
      <c r="C307" s="589" t="s">
        <v>2995</v>
      </c>
      <c r="D307" s="589" t="s">
        <v>689</v>
      </c>
      <c r="E307" s="589" t="s">
        <v>1982</v>
      </c>
      <c r="F307" s="590">
        <v>42908</v>
      </c>
      <c r="G307" s="591">
        <v>445.5</v>
      </c>
      <c r="H307" s="589" t="s">
        <v>474</v>
      </c>
      <c r="I307" s="589" t="s">
        <v>1903</v>
      </c>
      <c r="J307" s="590">
        <v>42909</v>
      </c>
      <c r="K307" s="589" t="s">
        <v>71</v>
      </c>
      <c r="L307" s="589" t="s">
        <v>1909</v>
      </c>
    </row>
    <row r="308" spans="1:12" s="589" customFormat="1" x14ac:dyDescent="0.2">
      <c r="A308" s="589" t="s">
        <v>611</v>
      </c>
      <c r="B308" s="589" t="s">
        <v>687</v>
      </c>
      <c r="C308" s="589" t="s">
        <v>2995</v>
      </c>
      <c r="D308" s="589" t="s">
        <v>689</v>
      </c>
      <c r="E308" s="589" t="s">
        <v>1978</v>
      </c>
      <c r="F308" s="590">
        <v>42909</v>
      </c>
      <c r="G308" s="591">
        <v>44.8</v>
      </c>
      <c r="H308" s="589" t="s">
        <v>474</v>
      </c>
      <c r="I308" s="589" t="s">
        <v>682</v>
      </c>
      <c r="J308" s="590">
        <v>42910</v>
      </c>
      <c r="K308" s="589" t="s">
        <v>71</v>
      </c>
      <c r="L308" s="589" t="s">
        <v>1472</v>
      </c>
    </row>
    <row r="309" spans="1:12" s="589" customFormat="1" x14ac:dyDescent="0.2">
      <c r="A309" s="589" t="s">
        <v>611</v>
      </c>
      <c r="B309" s="589" t="s">
        <v>88</v>
      </c>
      <c r="C309" s="589" t="s">
        <v>89</v>
      </c>
      <c r="D309" s="589" t="s">
        <v>90</v>
      </c>
      <c r="E309" s="589" t="s">
        <v>1881</v>
      </c>
      <c r="F309" s="590">
        <v>42909</v>
      </c>
      <c r="G309" s="591">
        <v>-137.16999999999999</v>
      </c>
      <c r="H309" s="589" t="s">
        <v>1882</v>
      </c>
      <c r="I309" s="589" t="s">
        <v>668</v>
      </c>
      <c r="J309" s="590">
        <v>42912</v>
      </c>
      <c r="K309" s="589" t="s">
        <v>71</v>
      </c>
      <c r="L309" s="589" t="s">
        <v>1883</v>
      </c>
    </row>
    <row r="310" spans="1:12" s="589" customFormat="1" x14ac:dyDescent="0.2">
      <c r="A310" s="589" t="s">
        <v>611</v>
      </c>
      <c r="B310" s="589" t="s">
        <v>2040</v>
      </c>
      <c r="C310" s="589" t="s">
        <v>2041</v>
      </c>
      <c r="D310" s="589" t="s">
        <v>2042</v>
      </c>
      <c r="E310" s="589" t="s">
        <v>2043</v>
      </c>
      <c r="F310" s="590">
        <v>42739</v>
      </c>
      <c r="G310" s="591">
        <v>473.7</v>
      </c>
      <c r="H310" s="589" t="s">
        <v>474</v>
      </c>
      <c r="I310" s="589" t="s">
        <v>1903</v>
      </c>
      <c r="J310" s="590">
        <v>42912</v>
      </c>
      <c r="K310" s="589" t="s">
        <v>71</v>
      </c>
      <c r="L310" s="589" t="s">
        <v>474</v>
      </c>
    </row>
    <row r="311" spans="1:12" s="589" customFormat="1" x14ac:dyDescent="0.2">
      <c r="A311" s="589" t="s">
        <v>611</v>
      </c>
      <c r="B311" s="589" t="s">
        <v>687</v>
      </c>
      <c r="C311" s="589" t="s">
        <v>2995</v>
      </c>
      <c r="D311" s="589" t="s">
        <v>689</v>
      </c>
      <c r="E311" s="589" t="s">
        <v>1898</v>
      </c>
      <c r="F311" s="590">
        <v>42912</v>
      </c>
      <c r="G311" s="591">
        <v>154.97999999999999</v>
      </c>
      <c r="H311" s="589" t="s">
        <v>474</v>
      </c>
      <c r="I311" s="589" t="s">
        <v>682</v>
      </c>
      <c r="J311" s="590">
        <v>42913</v>
      </c>
      <c r="K311" s="589" t="s">
        <v>71</v>
      </c>
      <c r="L311" s="589" t="s">
        <v>1899</v>
      </c>
    </row>
    <row r="312" spans="1:12" s="589" customFormat="1" x14ac:dyDescent="0.2">
      <c r="A312" s="589" t="s">
        <v>611</v>
      </c>
      <c r="B312" s="589" t="s">
        <v>687</v>
      </c>
      <c r="C312" s="589" t="s">
        <v>2995</v>
      </c>
      <c r="D312" s="589" t="s">
        <v>689</v>
      </c>
      <c r="E312" s="589" t="s">
        <v>1900</v>
      </c>
      <c r="F312" s="590">
        <v>42912</v>
      </c>
      <c r="G312" s="591">
        <v>154.97999999999999</v>
      </c>
      <c r="H312" s="589" t="s">
        <v>474</v>
      </c>
      <c r="I312" s="589" t="s">
        <v>682</v>
      </c>
      <c r="J312" s="590">
        <v>42913</v>
      </c>
      <c r="K312" s="589" t="s">
        <v>71</v>
      </c>
      <c r="L312" s="589" t="s">
        <v>1901</v>
      </c>
    </row>
    <row r="313" spans="1:12" s="589" customFormat="1" x14ac:dyDescent="0.2">
      <c r="A313" s="589" t="s">
        <v>611</v>
      </c>
      <c r="B313" s="589" t="s">
        <v>687</v>
      </c>
      <c r="C313" s="589" t="s">
        <v>2995</v>
      </c>
      <c r="D313" s="589" t="s">
        <v>689</v>
      </c>
      <c r="E313" s="589" t="s">
        <v>1902</v>
      </c>
      <c r="F313" s="590">
        <v>42912</v>
      </c>
      <c r="G313" s="591">
        <v>1115.1099999999999</v>
      </c>
      <c r="H313" s="589" t="s">
        <v>474</v>
      </c>
      <c r="I313" s="589" t="s">
        <v>1903</v>
      </c>
      <c r="J313" s="590">
        <v>42913</v>
      </c>
      <c r="K313" s="589" t="s">
        <v>71</v>
      </c>
      <c r="L313" s="589" t="s">
        <v>1904</v>
      </c>
    </row>
    <row r="314" spans="1:12" s="589" customFormat="1" x14ac:dyDescent="0.2">
      <c r="A314" s="589" t="s">
        <v>611</v>
      </c>
      <c r="B314" s="589" t="s">
        <v>687</v>
      </c>
      <c r="C314" s="589" t="s">
        <v>2995</v>
      </c>
      <c r="D314" s="589" t="s">
        <v>689</v>
      </c>
      <c r="E314" s="589" t="s">
        <v>1969</v>
      </c>
      <c r="F314" s="590">
        <v>42912</v>
      </c>
      <c r="G314" s="591">
        <v>250</v>
      </c>
      <c r="H314" s="589" t="s">
        <v>474</v>
      </c>
      <c r="I314" s="589" t="s">
        <v>682</v>
      </c>
      <c r="J314" s="590">
        <v>42913</v>
      </c>
      <c r="K314" s="589" t="s">
        <v>71</v>
      </c>
      <c r="L314" s="589" t="s">
        <v>1901</v>
      </c>
    </row>
    <row r="315" spans="1:12" s="589" customFormat="1" x14ac:dyDescent="0.2">
      <c r="A315" s="589" t="s">
        <v>611</v>
      </c>
      <c r="B315" s="589" t="s">
        <v>687</v>
      </c>
      <c r="C315" s="589" t="s">
        <v>2995</v>
      </c>
      <c r="D315" s="589" t="s">
        <v>689</v>
      </c>
      <c r="E315" s="589" t="s">
        <v>1970</v>
      </c>
      <c r="F315" s="590">
        <v>42912</v>
      </c>
      <c r="G315" s="591">
        <v>250</v>
      </c>
      <c r="H315" s="589" t="s">
        <v>474</v>
      </c>
      <c r="I315" s="589" t="s">
        <v>682</v>
      </c>
      <c r="J315" s="590">
        <v>42913</v>
      </c>
      <c r="K315" s="589" t="s">
        <v>71</v>
      </c>
      <c r="L315" s="589" t="s">
        <v>1899</v>
      </c>
    </row>
    <row r="316" spans="1:12" s="589" customFormat="1" x14ac:dyDescent="0.2">
      <c r="A316" s="589" t="s">
        <v>611</v>
      </c>
      <c r="B316" s="589" t="s">
        <v>687</v>
      </c>
      <c r="C316" s="589" t="s">
        <v>2995</v>
      </c>
      <c r="D316" s="589" t="s">
        <v>689</v>
      </c>
      <c r="E316" s="589" t="s">
        <v>1971</v>
      </c>
      <c r="F316" s="590">
        <v>42912</v>
      </c>
      <c r="G316" s="591">
        <v>207</v>
      </c>
      <c r="H316" s="589" t="s">
        <v>474</v>
      </c>
      <c r="I316" s="589" t="s">
        <v>1903</v>
      </c>
      <c r="J316" s="590">
        <v>42913</v>
      </c>
      <c r="K316" s="589" t="s">
        <v>71</v>
      </c>
      <c r="L316" s="589" t="s">
        <v>1972</v>
      </c>
    </row>
    <row r="317" spans="1:12" s="589" customFormat="1" x14ac:dyDescent="0.2">
      <c r="A317" s="589" t="s">
        <v>611</v>
      </c>
      <c r="B317" s="589" t="s">
        <v>687</v>
      </c>
      <c r="C317" s="589" t="s">
        <v>2995</v>
      </c>
      <c r="D317" s="589" t="s">
        <v>689</v>
      </c>
      <c r="E317" s="589" t="s">
        <v>1974</v>
      </c>
      <c r="F317" s="590">
        <v>42912</v>
      </c>
      <c r="G317" s="591">
        <v>356.41</v>
      </c>
      <c r="H317" s="589" t="s">
        <v>474</v>
      </c>
      <c r="I317" s="589" t="s">
        <v>1903</v>
      </c>
      <c r="J317" s="590">
        <v>42913</v>
      </c>
      <c r="K317" s="589" t="s">
        <v>71</v>
      </c>
      <c r="L317" s="589" t="s">
        <v>1975</v>
      </c>
    </row>
    <row r="318" spans="1:12" s="589" customFormat="1" x14ac:dyDescent="0.2">
      <c r="A318" s="589" t="s">
        <v>611</v>
      </c>
      <c r="B318" s="589" t="s">
        <v>687</v>
      </c>
      <c r="C318" s="589" t="s">
        <v>2995</v>
      </c>
      <c r="D318" s="589" t="s">
        <v>689</v>
      </c>
      <c r="E318" s="589" t="s">
        <v>1976</v>
      </c>
      <c r="F318" s="590">
        <v>42912</v>
      </c>
      <c r="G318" s="591">
        <v>194</v>
      </c>
      <c r="H318" s="589" t="s">
        <v>474</v>
      </c>
      <c r="I318" s="589" t="s">
        <v>1903</v>
      </c>
      <c r="J318" s="590">
        <v>42913</v>
      </c>
      <c r="K318" s="589" t="s">
        <v>71</v>
      </c>
      <c r="L318" s="589" t="s">
        <v>1972</v>
      </c>
    </row>
    <row r="319" spans="1:12" s="589" customFormat="1" x14ac:dyDescent="0.2">
      <c r="A319" s="589" t="s">
        <v>611</v>
      </c>
      <c r="B319" s="589" t="s">
        <v>687</v>
      </c>
      <c r="C319" s="589" t="s">
        <v>2995</v>
      </c>
      <c r="D319" s="589" t="s">
        <v>689</v>
      </c>
      <c r="E319" s="589" t="s">
        <v>1977</v>
      </c>
      <c r="F319" s="590">
        <v>42912</v>
      </c>
      <c r="G319" s="591">
        <v>21</v>
      </c>
      <c r="H319" s="589" t="s">
        <v>474</v>
      </c>
      <c r="I319" s="589" t="s">
        <v>1903</v>
      </c>
      <c r="J319" s="590">
        <v>42913</v>
      </c>
      <c r="K319" s="589" t="s">
        <v>71</v>
      </c>
      <c r="L319" s="589" t="s">
        <v>1972</v>
      </c>
    </row>
    <row r="320" spans="1:12" s="589" customFormat="1" x14ac:dyDescent="0.2">
      <c r="A320" s="589" t="s">
        <v>611</v>
      </c>
      <c r="B320" s="589" t="s">
        <v>635</v>
      </c>
      <c r="C320" s="589" t="s">
        <v>636</v>
      </c>
      <c r="D320" s="589" t="s">
        <v>637</v>
      </c>
      <c r="E320" s="589" t="s">
        <v>2051</v>
      </c>
      <c r="F320" s="590">
        <v>42780</v>
      </c>
      <c r="G320" s="591">
        <v>90.58</v>
      </c>
      <c r="H320" s="589" t="s">
        <v>474</v>
      </c>
      <c r="I320" s="589" t="s">
        <v>1995</v>
      </c>
      <c r="J320" s="590">
        <v>42913</v>
      </c>
      <c r="K320" s="589" t="s">
        <v>71</v>
      </c>
      <c r="L320" s="589" t="s">
        <v>474</v>
      </c>
    </row>
    <row r="321" spans="1:12" s="589" customFormat="1" x14ac:dyDescent="0.2">
      <c r="A321" s="589" t="s">
        <v>611</v>
      </c>
      <c r="B321" s="589" t="s">
        <v>687</v>
      </c>
      <c r="C321" s="589" t="s">
        <v>2995</v>
      </c>
      <c r="D321" s="589" t="s">
        <v>689</v>
      </c>
      <c r="E321" s="589" t="s">
        <v>1896</v>
      </c>
      <c r="F321" s="590">
        <v>42913</v>
      </c>
      <c r="G321" s="591">
        <v>236.66</v>
      </c>
      <c r="H321" s="589" t="s">
        <v>474</v>
      </c>
      <c r="I321" s="589" t="s">
        <v>682</v>
      </c>
      <c r="J321" s="590">
        <v>42914</v>
      </c>
      <c r="K321" s="589" t="s">
        <v>71</v>
      </c>
      <c r="L321" s="589" t="s">
        <v>1897</v>
      </c>
    </row>
    <row r="322" spans="1:12" s="589" customFormat="1" x14ac:dyDescent="0.2">
      <c r="A322" s="589" t="s">
        <v>611</v>
      </c>
      <c r="B322" s="589" t="s">
        <v>687</v>
      </c>
      <c r="C322" s="589" t="s">
        <v>2995</v>
      </c>
      <c r="D322" s="589" t="s">
        <v>689</v>
      </c>
      <c r="E322" s="589" t="s">
        <v>1965</v>
      </c>
      <c r="F322" s="590">
        <v>42913</v>
      </c>
      <c r="G322" s="591">
        <v>97.85</v>
      </c>
      <c r="H322" s="589" t="s">
        <v>474</v>
      </c>
      <c r="I322" s="589" t="s">
        <v>226</v>
      </c>
      <c r="J322" s="590">
        <v>42914</v>
      </c>
      <c r="K322" s="589" t="s">
        <v>71</v>
      </c>
      <c r="L322" s="589" t="s">
        <v>1966</v>
      </c>
    </row>
    <row r="323" spans="1:12" s="589" customFormat="1" x14ac:dyDescent="0.2">
      <c r="A323" s="589" t="s">
        <v>611</v>
      </c>
      <c r="B323" s="589" t="s">
        <v>687</v>
      </c>
      <c r="C323" s="589" t="s">
        <v>2995</v>
      </c>
      <c r="D323" s="589" t="s">
        <v>689</v>
      </c>
      <c r="E323" s="589" t="s">
        <v>1967</v>
      </c>
      <c r="F323" s="590">
        <v>42913</v>
      </c>
      <c r="G323" s="591">
        <v>195.8</v>
      </c>
      <c r="H323" s="589" t="s">
        <v>474</v>
      </c>
      <c r="I323" s="589" t="s">
        <v>682</v>
      </c>
      <c r="J323" s="590">
        <v>42914</v>
      </c>
      <c r="K323" s="589" t="s">
        <v>71</v>
      </c>
      <c r="L323" s="589" t="s">
        <v>1968</v>
      </c>
    </row>
    <row r="324" spans="1:12" s="589" customFormat="1" x14ac:dyDescent="0.2">
      <c r="A324" s="589" t="s">
        <v>611</v>
      </c>
      <c r="B324" s="589" t="s">
        <v>687</v>
      </c>
      <c r="C324" s="589" t="s">
        <v>2995</v>
      </c>
      <c r="D324" s="589" t="s">
        <v>689</v>
      </c>
      <c r="E324" s="589" t="s">
        <v>1893</v>
      </c>
      <c r="F324" s="590">
        <v>42914</v>
      </c>
      <c r="G324" s="591">
        <v>2354.2600000000002</v>
      </c>
      <c r="H324" s="589" t="s">
        <v>474</v>
      </c>
      <c r="I324" s="589" t="s">
        <v>345</v>
      </c>
      <c r="J324" s="590">
        <v>42915</v>
      </c>
      <c r="K324" s="589" t="s">
        <v>71</v>
      </c>
      <c r="L324" s="589" t="s">
        <v>1892</v>
      </c>
    </row>
    <row r="325" spans="1:12" s="589" customFormat="1" x14ac:dyDescent="0.2">
      <c r="A325" s="589" t="s">
        <v>611</v>
      </c>
      <c r="B325" s="589" t="s">
        <v>687</v>
      </c>
      <c r="C325" s="589" t="s">
        <v>2995</v>
      </c>
      <c r="D325" s="589" t="s">
        <v>689</v>
      </c>
      <c r="E325" s="589" t="s">
        <v>1894</v>
      </c>
      <c r="F325" s="590">
        <v>42914</v>
      </c>
      <c r="G325" s="591">
        <v>353.72</v>
      </c>
      <c r="H325" s="589" t="s">
        <v>474</v>
      </c>
      <c r="I325" s="589" t="s">
        <v>682</v>
      </c>
      <c r="J325" s="590">
        <v>42915</v>
      </c>
      <c r="K325" s="589" t="s">
        <v>71</v>
      </c>
      <c r="L325" s="589" t="s">
        <v>1895</v>
      </c>
    </row>
    <row r="326" spans="1:12" s="589" customFormat="1" x14ac:dyDescent="0.2">
      <c r="A326" s="589" t="s">
        <v>611</v>
      </c>
      <c r="B326" s="589" t="s">
        <v>687</v>
      </c>
      <c r="C326" s="589" t="s">
        <v>2995</v>
      </c>
      <c r="D326" s="589" t="s">
        <v>689</v>
      </c>
      <c r="E326" s="589" t="s">
        <v>1963</v>
      </c>
      <c r="F326" s="590">
        <v>42914</v>
      </c>
      <c r="G326" s="591">
        <v>119.98</v>
      </c>
      <c r="H326" s="589" t="s">
        <v>474</v>
      </c>
      <c r="I326" s="589" t="s">
        <v>181</v>
      </c>
      <c r="J326" s="590">
        <v>42915</v>
      </c>
      <c r="K326" s="589" t="s">
        <v>71</v>
      </c>
      <c r="L326" s="589" t="s">
        <v>1964</v>
      </c>
    </row>
    <row r="327" spans="1:12" s="589" customFormat="1" x14ac:dyDescent="0.2">
      <c r="A327" s="589" t="s">
        <v>611</v>
      </c>
      <c r="B327" s="589" t="s">
        <v>687</v>
      </c>
      <c r="C327" s="589" t="s">
        <v>2995</v>
      </c>
      <c r="D327" s="589" t="s">
        <v>689</v>
      </c>
      <c r="E327" s="589" t="s">
        <v>1866</v>
      </c>
      <c r="F327" s="590">
        <v>42915</v>
      </c>
      <c r="G327" s="591">
        <v>-42.95</v>
      </c>
      <c r="H327" s="589" t="s">
        <v>474</v>
      </c>
      <c r="I327" s="589" t="s">
        <v>533</v>
      </c>
      <c r="J327" s="590">
        <v>42916</v>
      </c>
      <c r="K327" s="589" t="s">
        <v>71</v>
      </c>
      <c r="L327" s="589" t="s">
        <v>474</v>
      </c>
    </row>
    <row r="328" spans="1:12" s="589" customFormat="1" x14ac:dyDescent="0.2">
      <c r="A328" s="589" t="s">
        <v>611</v>
      </c>
      <c r="B328" s="589" t="s">
        <v>687</v>
      </c>
      <c r="C328" s="589" t="s">
        <v>2995</v>
      </c>
      <c r="D328" s="589" t="s">
        <v>689</v>
      </c>
      <c r="E328" s="589" t="s">
        <v>1867</v>
      </c>
      <c r="F328" s="590">
        <v>42915</v>
      </c>
      <c r="G328" s="591">
        <v>-78.8</v>
      </c>
      <c r="H328" s="589" t="s">
        <v>474</v>
      </c>
      <c r="I328" s="589" t="s">
        <v>533</v>
      </c>
      <c r="J328" s="590">
        <v>42916</v>
      </c>
      <c r="K328" s="589" t="s">
        <v>71</v>
      </c>
      <c r="L328" s="589" t="s">
        <v>474</v>
      </c>
    </row>
    <row r="329" spans="1:12" s="589" customFormat="1" x14ac:dyDescent="0.2">
      <c r="A329" s="589" t="s">
        <v>611</v>
      </c>
      <c r="B329" s="589" t="s">
        <v>687</v>
      </c>
      <c r="C329" s="589" t="s">
        <v>2995</v>
      </c>
      <c r="D329" s="589" t="s">
        <v>689</v>
      </c>
      <c r="E329" s="589" t="s">
        <v>1868</v>
      </c>
      <c r="F329" s="590">
        <v>42915</v>
      </c>
      <c r="G329" s="591">
        <v>-86.15</v>
      </c>
      <c r="H329" s="589" t="s">
        <v>474</v>
      </c>
      <c r="I329" s="589" t="s">
        <v>533</v>
      </c>
      <c r="J329" s="590">
        <v>42916</v>
      </c>
      <c r="K329" s="589" t="s">
        <v>71</v>
      </c>
      <c r="L329" s="589" t="s">
        <v>474</v>
      </c>
    </row>
    <row r="330" spans="1:12" s="589" customFormat="1" x14ac:dyDescent="0.2">
      <c r="A330" s="589" t="s">
        <v>611</v>
      </c>
      <c r="B330" s="589" t="s">
        <v>687</v>
      </c>
      <c r="C330" s="589" t="s">
        <v>2995</v>
      </c>
      <c r="D330" s="589" t="s">
        <v>689</v>
      </c>
      <c r="E330" s="589" t="s">
        <v>1869</v>
      </c>
      <c r="F330" s="590">
        <v>42914</v>
      </c>
      <c r="G330" s="591">
        <v>-42.85</v>
      </c>
      <c r="H330" s="589" t="s">
        <v>474</v>
      </c>
      <c r="I330" s="589" t="s">
        <v>394</v>
      </c>
      <c r="J330" s="590">
        <v>42916</v>
      </c>
      <c r="K330" s="589" t="s">
        <v>71</v>
      </c>
      <c r="L330" s="589" t="s">
        <v>1870</v>
      </c>
    </row>
    <row r="331" spans="1:12" s="589" customFormat="1" x14ac:dyDescent="0.2">
      <c r="A331" s="589" t="s">
        <v>611</v>
      </c>
      <c r="B331" s="589" t="s">
        <v>687</v>
      </c>
      <c r="C331" s="589" t="s">
        <v>2995</v>
      </c>
      <c r="D331" s="589" t="s">
        <v>689</v>
      </c>
      <c r="E331" s="589" t="s">
        <v>1884</v>
      </c>
      <c r="F331" s="590">
        <v>42915</v>
      </c>
      <c r="G331" s="591">
        <v>289.99</v>
      </c>
      <c r="H331" s="589" t="s">
        <v>474</v>
      </c>
      <c r="I331" s="589" t="s">
        <v>682</v>
      </c>
      <c r="J331" s="590">
        <v>42916</v>
      </c>
      <c r="K331" s="589" t="s">
        <v>71</v>
      </c>
      <c r="L331" s="589" t="s">
        <v>1885</v>
      </c>
    </row>
    <row r="332" spans="1:12" s="589" customFormat="1" x14ac:dyDescent="0.2">
      <c r="A332" s="589" t="s">
        <v>611</v>
      </c>
      <c r="B332" s="589" t="s">
        <v>687</v>
      </c>
      <c r="C332" s="589" t="s">
        <v>2995</v>
      </c>
      <c r="D332" s="589" t="s">
        <v>689</v>
      </c>
      <c r="E332" s="589" t="s">
        <v>1886</v>
      </c>
      <c r="F332" s="590">
        <v>42915</v>
      </c>
      <c r="G332" s="591">
        <v>220.84</v>
      </c>
      <c r="H332" s="589" t="s">
        <v>474</v>
      </c>
      <c r="I332" s="589" t="s">
        <v>682</v>
      </c>
      <c r="J332" s="590">
        <v>42916</v>
      </c>
      <c r="K332" s="589" t="s">
        <v>71</v>
      </c>
      <c r="L332" s="589" t="s">
        <v>1885</v>
      </c>
    </row>
    <row r="333" spans="1:12" s="589" customFormat="1" x14ac:dyDescent="0.2">
      <c r="A333" s="589" t="s">
        <v>611</v>
      </c>
      <c r="B333" s="589" t="s">
        <v>687</v>
      </c>
      <c r="C333" s="589" t="s">
        <v>2995</v>
      </c>
      <c r="D333" s="589" t="s">
        <v>689</v>
      </c>
      <c r="E333" s="589" t="s">
        <v>1887</v>
      </c>
      <c r="F333" s="590">
        <v>42915</v>
      </c>
      <c r="G333" s="591">
        <v>487.85</v>
      </c>
      <c r="H333" s="589" t="s">
        <v>474</v>
      </c>
      <c r="I333" s="589" t="s">
        <v>524</v>
      </c>
      <c r="J333" s="590">
        <v>42916</v>
      </c>
      <c r="K333" s="589" t="s">
        <v>71</v>
      </c>
      <c r="L333" s="589" t="s">
        <v>1888</v>
      </c>
    </row>
    <row r="334" spans="1:12" s="589" customFormat="1" x14ac:dyDescent="0.2">
      <c r="A334" s="589" t="s">
        <v>611</v>
      </c>
      <c r="B334" s="589" t="s">
        <v>687</v>
      </c>
      <c r="C334" s="589" t="s">
        <v>2995</v>
      </c>
      <c r="D334" s="589" t="s">
        <v>689</v>
      </c>
      <c r="E334" s="589" t="s">
        <v>1889</v>
      </c>
      <c r="F334" s="590">
        <v>42915</v>
      </c>
      <c r="G334" s="591">
        <v>58.99</v>
      </c>
      <c r="H334" s="589" t="s">
        <v>474</v>
      </c>
      <c r="I334" s="589" t="s">
        <v>682</v>
      </c>
      <c r="J334" s="590">
        <v>42916</v>
      </c>
      <c r="K334" s="589" t="s">
        <v>71</v>
      </c>
      <c r="L334" s="589" t="s">
        <v>1890</v>
      </c>
    </row>
    <row r="335" spans="1:12" s="589" customFormat="1" x14ac:dyDescent="0.2">
      <c r="A335" s="589" t="s">
        <v>611</v>
      </c>
      <c r="B335" s="589" t="s">
        <v>687</v>
      </c>
      <c r="C335" s="589" t="s">
        <v>2995</v>
      </c>
      <c r="D335" s="589" t="s">
        <v>689</v>
      </c>
      <c r="E335" s="589" t="s">
        <v>1959</v>
      </c>
      <c r="F335" s="590">
        <v>42915</v>
      </c>
      <c r="G335" s="591">
        <v>97.9</v>
      </c>
      <c r="H335" s="589" t="s">
        <v>474</v>
      </c>
      <c r="I335" s="589" t="s">
        <v>682</v>
      </c>
      <c r="J335" s="590">
        <v>42916</v>
      </c>
      <c r="K335" s="589" t="s">
        <v>71</v>
      </c>
      <c r="L335" s="589" t="s">
        <v>1885</v>
      </c>
    </row>
    <row r="336" spans="1:12" s="589" customFormat="1" x14ac:dyDescent="0.2">
      <c r="A336" s="589" t="s">
        <v>611</v>
      </c>
      <c r="B336" s="589" t="s">
        <v>687</v>
      </c>
      <c r="C336" s="589" t="s">
        <v>2995</v>
      </c>
      <c r="D336" s="589" t="s">
        <v>689</v>
      </c>
      <c r="E336" s="589" t="s">
        <v>1960</v>
      </c>
      <c r="F336" s="590">
        <v>42915</v>
      </c>
      <c r="G336" s="591">
        <v>263</v>
      </c>
      <c r="H336" s="589" t="s">
        <v>474</v>
      </c>
      <c r="I336" s="589" t="s">
        <v>1903</v>
      </c>
      <c r="J336" s="590">
        <v>42916</v>
      </c>
      <c r="K336" s="589" t="s">
        <v>71</v>
      </c>
      <c r="L336" s="589" t="s">
        <v>1961</v>
      </c>
    </row>
    <row r="337" spans="1:12" s="589" customFormat="1" x14ac:dyDescent="0.2">
      <c r="A337" s="589" t="s">
        <v>611</v>
      </c>
      <c r="B337" s="589" t="s">
        <v>687</v>
      </c>
      <c r="C337" s="589" t="s">
        <v>2995</v>
      </c>
      <c r="D337" s="589" t="s">
        <v>689</v>
      </c>
      <c r="E337" s="589" t="s">
        <v>1962</v>
      </c>
      <c r="F337" s="590">
        <v>42915</v>
      </c>
      <c r="G337" s="591">
        <v>41.99</v>
      </c>
      <c r="H337" s="589" t="s">
        <v>474</v>
      </c>
      <c r="I337" s="589" t="s">
        <v>682</v>
      </c>
      <c r="J337" s="590">
        <v>42916</v>
      </c>
      <c r="K337" s="589" t="s">
        <v>71</v>
      </c>
      <c r="L337" s="589" t="s">
        <v>1890</v>
      </c>
    </row>
    <row r="338" spans="1:12" s="589" customFormat="1" x14ac:dyDescent="0.2">
      <c r="A338" s="589" t="s">
        <v>611</v>
      </c>
      <c r="B338" s="589" t="s">
        <v>687</v>
      </c>
      <c r="C338" s="589" t="s">
        <v>2995</v>
      </c>
      <c r="D338" s="589" t="s">
        <v>689</v>
      </c>
      <c r="E338" s="589" t="s">
        <v>2077</v>
      </c>
      <c r="F338" s="590">
        <v>42887</v>
      </c>
      <c r="G338" s="591">
        <v>39.99</v>
      </c>
      <c r="H338" s="589" t="s">
        <v>474</v>
      </c>
      <c r="I338" s="589" t="s">
        <v>522</v>
      </c>
      <c r="J338" s="590">
        <v>42888</v>
      </c>
      <c r="K338" s="589" t="s">
        <v>4</v>
      </c>
      <c r="L338" s="589" t="s">
        <v>1558</v>
      </c>
    </row>
    <row r="339" spans="1:12" s="589" customFormat="1" x14ac:dyDescent="0.2">
      <c r="A339" s="589" t="s">
        <v>611</v>
      </c>
      <c r="B339" s="589" t="s">
        <v>687</v>
      </c>
      <c r="C339" s="589" t="s">
        <v>2995</v>
      </c>
      <c r="D339" s="589" t="s">
        <v>689</v>
      </c>
      <c r="E339" s="589" t="s">
        <v>2020</v>
      </c>
      <c r="F339" s="590">
        <v>42887</v>
      </c>
      <c r="G339" s="591">
        <v>108.77</v>
      </c>
      <c r="H339" s="589" t="s">
        <v>474</v>
      </c>
      <c r="I339" s="589" t="s">
        <v>550</v>
      </c>
      <c r="J339" s="590">
        <v>42888</v>
      </c>
      <c r="K339" s="589" t="s">
        <v>4</v>
      </c>
      <c r="L339" s="589" t="s">
        <v>2021</v>
      </c>
    </row>
    <row r="340" spans="1:12" s="589" customFormat="1" x14ac:dyDescent="0.2">
      <c r="A340" s="589" t="s">
        <v>611</v>
      </c>
      <c r="B340" s="589" t="s">
        <v>687</v>
      </c>
      <c r="C340" s="589" t="s">
        <v>2995</v>
      </c>
      <c r="D340" s="589" t="s">
        <v>689</v>
      </c>
      <c r="E340" s="589" t="s">
        <v>2084</v>
      </c>
      <c r="F340" s="590">
        <v>42887</v>
      </c>
      <c r="G340" s="591">
        <v>45.9</v>
      </c>
      <c r="H340" s="589" t="s">
        <v>474</v>
      </c>
      <c r="I340" s="589" t="s">
        <v>522</v>
      </c>
      <c r="J340" s="590">
        <v>42888</v>
      </c>
      <c r="K340" s="589" t="s">
        <v>4</v>
      </c>
      <c r="L340" s="589" t="s">
        <v>1558</v>
      </c>
    </row>
    <row r="341" spans="1:12" s="589" customFormat="1" x14ac:dyDescent="0.2">
      <c r="A341" s="589" t="s">
        <v>611</v>
      </c>
      <c r="B341" s="589" t="s">
        <v>105</v>
      </c>
      <c r="C341" s="589" t="s">
        <v>106</v>
      </c>
      <c r="D341" s="589" t="s">
        <v>107</v>
      </c>
      <c r="E341" s="589" t="s">
        <v>2052</v>
      </c>
      <c r="F341" s="590">
        <v>42886</v>
      </c>
      <c r="G341" s="591">
        <v>236.57</v>
      </c>
      <c r="H341" s="589" t="s">
        <v>474</v>
      </c>
      <c r="I341" s="589" t="s">
        <v>104</v>
      </c>
      <c r="J341" s="590">
        <v>42893</v>
      </c>
      <c r="K341" s="589" t="s">
        <v>4</v>
      </c>
      <c r="L341" s="589" t="s">
        <v>2053</v>
      </c>
    </row>
    <row r="342" spans="1:12" s="589" customFormat="1" x14ac:dyDescent="0.2">
      <c r="A342" s="589" t="s">
        <v>611</v>
      </c>
      <c r="B342" s="589" t="s">
        <v>687</v>
      </c>
      <c r="C342" s="589" t="s">
        <v>2995</v>
      </c>
      <c r="D342" s="589" t="s">
        <v>689</v>
      </c>
      <c r="E342" s="589" t="s">
        <v>1878</v>
      </c>
      <c r="F342" s="590">
        <v>42894</v>
      </c>
      <c r="G342" s="591">
        <v>-243</v>
      </c>
      <c r="H342" s="589" t="s">
        <v>474</v>
      </c>
      <c r="I342" s="589" t="s">
        <v>1073</v>
      </c>
      <c r="J342" s="590">
        <v>42895</v>
      </c>
      <c r="K342" s="589" t="s">
        <v>4</v>
      </c>
      <c r="L342" s="589" t="s">
        <v>3256</v>
      </c>
    </row>
    <row r="343" spans="1:12" s="589" customFormat="1" x14ac:dyDescent="0.2">
      <c r="A343" s="589" t="s">
        <v>611</v>
      </c>
      <c r="B343" s="589" t="s">
        <v>78</v>
      </c>
      <c r="C343" s="589" t="s">
        <v>79</v>
      </c>
      <c r="D343" s="589" t="s">
        <v>80</v>
      </c>
      <c r="E343" s="589" t="s">
        <v>2031</v>
      </c>
      <c r="F343" s="590">
        <v>42886</v>
      </c>
      <c r="G343" s="591">
        <v>79.680000000000007</v>
      </c>
      <c r="H343" s="589" t="s">
        <v>474</v>
      </c>
      <c r="I343" s="589" t="s">
        <v>226</v>
      </c>
      <c r="J343" s="590">
        <v>42895</v>
      </c>
      <c r="K343" s="589" t="s">
        <v>4</v>
      </c>
      <c r="L343" s="589" t="s">
        <v>474</v>
      </c>
    </row>
    <row r="344" spans="1:12" s="589" customFormat="1" x14ac:dyDescent="0.2">
      <c r="A344" s="589" t="s">
        <v>611</v>
      </c>
      <c r="B344" s="589" t="s">
        <v>168</v>
      </c>
      <c r="C344" s="589" t="s">
        <v>475</v>
      </c>
      <c r="D344" s="589" t="s">
        <v>169</v>
      </c>
      <c r="E344" s="589" t="s">
        <v>2037</v>
      </c>
      <c r="F344" s="590">
        <v>42893</v>
      </c>
      <c r="G344" s="591">
        <v>21.42</v>
      </c>
      <c r="H344" s="589" t="s">
        <v>2038</v>
      </c>
      <c r="I344" s="589" t="s">
        <v>509</v>
      </c>
      <c r="J344" s="590">
        <v>42895</v>
      </c>
      <c r="K344" s="589" t="s">
        <v>4</v>
      </c>
      <c r="L344" s="589" t="s">
        <v>2039</v>
      </c>
    </row>
    <row r="345" spans="1:12" s="589" customFormat="1" x14ac:dyDescent="0.2">
      <c r="A345" s="589" t="s">
        <v>611</v>
      </c>
      <c r="B345" s="589" t="s">
        <v>115</v>
      </c>
      <c r="C345" s="589" t="s">
        <v>116</v>
      </c>
      <c r="D345" s="589" t="s">
        <v>117</v>
      </c>
      <c r="E345" s="589" t="s">
        <v>2057</v>
      </c>
      <c r="F345" s="590">
        <v>42893</v>
      </c>
      <c r="G345" s="591">
        <v>83.37</v>
      </c>
      <c r="H345" s="589" t="s">
        <v>2058</v>
      </c>
      <c r="I345" s="589" t="s">
        <v>104</v>
      </c>
      <c r="J345" s="590">
        <v>42895</v>
      </c>
      <c r="K345" s="589" t="s">
        <v>4</v>
      </c>
      <c r="L345" s="589" t="s">
        <v>2059</v>
      </c>
    </row>
    <row r="346" spans="1:12" s="589" customFormat="1" x14ac:dyDescent="0.2">
      <c r="A346" s="589" t="s">
        <v>611</v>
      </c>
      <c r="B346" s="589" t="s">
        <v>687</v>
      </c>
      <c r="C346" s="589" t="s">
        <v>2995</v>
      </c>
      <c r="D346" s="589" t="s">
        <v>689</v>
      </c>
      <c r="E346" s="589" t="s">
        <v>2685</v>
      </c>
      <c r="F346" s="590">
        <v>42895</v>
      </c>
      <c r="G346" s="591">
        <v>294.83</v>
      </c>
      <c r="H346" s="589" t="s">
        <v>474</v>
      </c>
      <c r="I346" s="589" t="s">
        <v>682</v>
      </c>
      <c r="J346" s="590">
        <v>42898</v>
      </c>
      <c r="K346" s="589" t="s">
        <v>4</v>
      </c>
      <c r="L346" s="589" t="s">
        <v>2686</v>
      </c>
    </row>
    <row r="347" spans="1:12" s="589" customFormat="1" x14ac:dyDescent="0.2">
      <c r="A347" s="589" t="s">
        <v>611</v>
      </c>
      <c r="B347" s="589" t="s">
        <v>687</v>
      </c>
      <c r="C347" s="589" t="s">
        <v>2995</v>
      </c>
      <c r="D347" s="589" t="s">
        <v>689</v>
      </c>
      <c r="E347" s="589" t="s">
        <v>2083</v>
      </c>
      <c r="F347" s="590">
        <v>42895</v>
      </c>
      <c r="G347" s="591">
        <v>232</v>
      </c>
      <c r="H347" s="589" t="s">
        <v>474</v>
      </c>
      <c r="I347" s="589" t="s">
        <v>522</v>
      </c>
      <c r="J347" s="590">
        <v>42898</v>
      </c>
      <c r="K347" s="589" t="s">
        <v>4</v>
      </c>
      <c r="L347" s="589" t="s">
        <v>1558</v>
      </c>
    </row>
    <row r="348" spans="1:12" s="589" customFormat="1" x14ac:dyDescent="0.2">
      <c r="A348" s="589" t="s">
        <v>611</v>
      </c>
      <c r="B348" s="589" t="s">
        <v>687</v>
      </c>
      <c r="C348" s="589" t="s">
        <v>2995</v>
      </c>
      <c r="D348" s="589" t="s">
        <v>689</v>
      </c>
      <c r="E348" s="589" t="s">
        <v>5369</v>
      </c>
      <c r="F348" s="590">
        <v>42895</v>
      </c>
      <c r="G348" s="591">
        <v>17.690000000000001</v>
      </c>
      <c r="H348" s="589" t="s">
        <v>474</v>
      </c>
      <c r="I348" s="589" t="s">
        <v>524</v>
      </c>
      <c r="J348" s="590">
        <v>42898</v>
      </c>
      <c r="K348" s="589" t="s">
        <v>4</v>
      </c>
      <c r="L348" s="589" t="s">
        <v>474</v>
      </c>
    </row>
    <row r="349" spans="1:12" s="589" customFormat="1" x14ac:dyDescent="0.2">
      <c r="A349" s="589" t="s">
        <v>611</v>
      </c>
      <c r="B349" s="589" t="s">
        <v>687</v>
      </c>
      <c r="C349" s="589" t="s">
        <v>2995</v>
      </c>
      <c r="D349" s="589" t="s">
        <v>689</v>
      </c>
      <c r="E349" s="589" t="s">
        <v>2008</v>
      </c>
      <c r="F349" s="590">
        <v>42898</v>
      </c>
      <c r="G349" s="591">
        <v>82.95</v>
      </c>
      <c r="H349" s="589" t="s">
        <v>474</v>
      </c>
      <c r="I349" s="589" t="s">
        <v>682</v>
      </c>
      <c r="J349" s="590">
        <v>42899</v>
      </c>
      <c r="K349" s="589" t="s">
        <v>4</v>
      </c>
      <c r="L349" s="589" t="s">
        <v>2009</v>
      </c>
    </row>
    <row r="350" spans="1:12" s="589" customFormat="1" x14ac:dyDescent="0.2">
      <c r="A350" s="589" t="s">
        <v>611</v>
      </c>
      <c r="B350" s="589" t="s">
        <v>687</v>
      </c>
      <c r="C350" s="589" t="s">
        <v>2995</v>
      </c>
      <c r="D350" s="589" t="s">
        <v>689</v>
      </c>
      <c r="E350" s="589" t="s">
        <v>2010</v>
      </c>
      <c r="F350" s="590">
        <v>42898</v>
      </c>
      <c r="G350" s="591">
        <v>97.85</v>
      </c>
      <c r="H350" s="589" t="s">
        <v>474</v>
      </c>
      <c r="I350" s="589" t="s">
        <v>682</v>
      </c>
      <c r="J350" s="590">
        <v>42899</v>
      </c>
      <c r="K350" s="589" t="s">
        <v>4</v>
      </c>
      <c r="L350" s="589" t="s">
        <v>2009</v>
      </c>
    </row>
    <row r="351" spans="1:12" s="589" customFormat="1" x14ac:dyDescent="0.2">
      <c r="A351" s="589" t="s">
        <v>611</v>
      </c>
      <c r="B351" s="589" t="s">
        <v>687</v>
      </c>
      <c r="C351" s="589" t="s">
        <v>2995</v>
      </c>
      <c r="D351" s="589" t="s">
        <v>689</v>
      </c>
      <c r="E351" s="589" t="s">
        <v>2007</v>
      </c>
      <c r="F351" s="590">
        <v>42899</v>
      </c>
      <c r="G351" s="591">
        <v>21.95</v>
      </c>
      <c r="H351" s="589" t="s">
        <v>474</v>
      </c>
      <c r="I351" s="589" t="s">
        <v>682</v>
      </c>
      <c r="J351" s="590">
        <v>42900</v>
      </c>
      <c r="K351" s="589" t="s">
        <v>4</v>
      </c>
      <c r="L351" s="589" t="s">
        <v>2006</v>
      </c>
    </row>
    <row r="352" spans="1:12" s="589" customFormat="1" x14ac:dyDescent="0.2">
      <c r="A352" s="589" t="s">
        <v>611</v>
      </c>
      <c r="B352" s="589" t="s">
        <v>687</v>
      </c>
      <c r="C352" s="589" t="s">
        <v>2995</v>
      </c>
      <c r="D352" s="589" t="s">
        <v>689</v>
      </c>
      <c r="E352" s="589" t="s">
        <v>5370</v>
      </c>
      <c r="F352" s="590">
        <v>42900</v>
      </c>
      <c r="G352" s="591">
        <v>-326.10000000000002</v>
      </c>
      <c r="H352" s="589" t="s">
        <v>474</v>
      </c>
      <c r="I352" s="589" t="s">
        <v>1073</v>
      </c>
      <c r="J352" s="590">
        <v>42901</v>
      </c>
      <c r="K352" s="589" t="s">
        <v>4</v>
      </c>
      <c r="L352" s="589" t="s">
        <v>3256</v>
      </c>
    </row>
    <row r="353" spans="1:12" s="589" customFormat="1" x14ac:dyDescent="0.2">
      <c r="A353" s="589" t="s">
        <v>611</v>
      </c>
      <c r="B353" s="589" t="s">
        <v>687</v>
      </c>
      <c r="C353" s="589" t="s">
        <v>2995</v>
      </c>
      <c r="D353" s="589" t="s">
        <v>689</v>
      </c>
      <c r="E353" s="589" t="s">
        <v>2080</v>
      </c>
      <c r="F353" s="590">
        <v>42900</v>
      </c>
      <c r="G353" s="591">
        <v>23.3</v>
      </c>
      <c r="H353" s="589" t="s">
        <v>474</v>
      </c>
      <c r="I353" s="589" t="s">
        <v>522</v>
      </c>
      <c r="J353" s="590">
        <v>42901</v>
      </c>
      <c r="K353" s="589" t="s">
        <v>4</v>
      </c>
      <c r="L353" s="589" t="s">
        <v>2081</v>
      </c>
    </row>
    <row r="354" spans="1:12" s="589" customFormat="1" x14ac:dyDescent="0.2">
      <c r="A354" s="589" t="s">
        <v>611</v>
      </c>
      <c r="B354" s="589" t="s">
        <v>687</v>
      </c>
      <c r="C354" s="589" t="s">
        <v>2995</v>
      </c>
      <c r="D354" s="589" t="s">
        <v>689</v>
      </c>
      <c r="E354" s="589" t="s">
        <v>2082</v>
      </c>
      <c r="F354" s="590">
        <v>42900</v>
      </c>
      <c r="G354" s="591">
        <v>29.85</v>
      </c>
      <c r="H354" s="589" t="s">
        <v>474</v>
      </c>
      <c r="I354" s="589" t="s">
        <v>522</v>
      </c>
      <c r="J354" s="590">
        <v>42901</v>
      </c>
      <c r="K354" s="589" t="s">
        <v>4</v>
      </c>
      <c r="L354" s="589" t="s">
        <v>2081</v>
      </c>
    </row>
    <row r="355" spans="1:12" s="589" customFormat="1" x14ac:dyDescent="0.2">
      <c r="A355" s="589" t="s">
        <v>307</v>
      </c>
      <c r="B355" s="589" t="s">
        <v>2073</v>
      </c>
      <c r="C355" s="589" t="s">
        <v>2074</v>
      </c>
      <c r="D355" s="589" t="s">
        <v>2075</v>
      </c>
      <c r="E355" s="589" t="s">
        <v>2076</v>
      </c>
      <c r="F355" s="590">
        <v>42557</v>
      </c>
      <c r="G355" s="591">
        <v>120</v>
      </c>
      <c r="H355" s="589" t="s">
        <v>474</v>
      </c>
      <c r="I355" s="589" t="s">
        <v>3825</v>
      </c>
      <c r="J355" s="590">
        <v>42901</v>
      </c>
      <c r="K355" s="589" t="s">
        <v>4</v>
      </c>
      <c r="L355" s="589" t="s">
        <v>474</v>
      </c>
    </row>
    <row r="356" spans="1:12" s="589" customFormat="1" x14ac:dyDescent="0.2">
      <c r="A356" s="589" t="s">
        <v>611</v>
      </c>
      <c r="B356" s="589" t="s">
        <v>687</v>
      </c>
      <c r="C356" s="589" t="s">
        <v>2995</v>
      </c>
      <c r="D356" s="589" t="s">
        <v>689</v>
      </c>
      <c r="E356" s="589" t="s">
        <v>2078</v>
      </c>
      <c r="F356" s="590">
        <v>42901</v>
      </c>
      <c r="G356" s="591">
        <v>203.18</v>
      </c>
      <c r="H356" s="589" t="s">
        <v>474</v>
      </c>
      <c r="I356" s="589" t="s">
        <v>348</v>
      </c>
      <c r="J356" s="590">
        <v>42902</v>
      </c>
      <c r="K356" s="589" t="s">
        <v>4</v>
      </c>
      <c r="L356" s="589" t="s">
        <v>2079</v>
      </c>
    </row>
    <row r="357" spans="1:12" s="589" customFormat="1" x14ac:dyDescent="0.2">
      <c r="A357" s="589" t="s">
        <v>611</v>
      </c>
      <c r="B357" s="589" t="s">
        <v>687</v>
      </c>
      <c r="C357" s="589" t="s">
        <v>2995</v>
      </c>
      <c r="D357" s="589" t="s">
        <v>689</v>
      </c>
      <c r="E357" s="589" t="s">
        <v>5371</v>
      </c>
      <c r="F357" s="590">
        <v>42905</v>
      </c>
      <c r="G357" s="591">
        <v>43</v>
      </c>
      <c r="H357" s="589" t="s">
        <v>474</v>
      </c>
      <c r="I357" s="589" t="s">
        <v>1073</v>
      </c>
      <c r="J357" s="590">
        <v>42906</v>
      </c>
      <c r="K357" s="589" t="s">
        <v>4</v>
      </c>
      <c r="L357" s="589" t="s">
        <v>3256</v>
      </c>
    </row>
    <row r="358" spans="1:12" s="589" customFormat="1" x14ac:dyDescent="0.2">
      <c r="A358" s="589" t="s">
        <v>611</v>
      </c>
      <c r="B358" s="589" t="s">
        <v>687</v>
      </c>
      <c r="C358" s="589" t="s">
        <v>2995</v>
      </c>
      <c r="D358" s="589" t="s">
        <v>689</v>
      </c>
      <c r="E358" s="589" t="s">
        <v>5372</v>
      </c>
      <c r="F358" s="590">
        <v>42905</v>
      </c>
      <c r="G358" s="591">
        <v>43</v>
      </c>
      <c r="H358" s="589" t="s">
        <v>474</v>
      </c>
      <c r="I358" s="589" t="s">
        <v>1073</v>
      </c>
      <c r="J358" s="590">
        <v>42906</v>
      </c>
      <c r="K358" s="589" t="s">
        <v>4</v>
      </c>
      <c r="L358" s="589" t="s">
        <v>3256</v>
      </c>
    </row>
    <row r="359" spans="1:12" s="589" customFormat="1" x14ac:dyDescent="0.2">
      <c r="A359" s="589" t="s">
        <v>611</v>
      </c>
      <c r="B359" s="589" t="s">
        <v>687</v>
      </c>
      <c r="C359" s="589" t="s">
        <v>2995</v>
      </c>
      <c r="D359" s="589" t="s">
        <v>689</v>
      </c>
      <c r="E359" s="589" t="s">
        <v>5373</v>
      </c>
      <c r="F359" s="590">
        <v>42906</v>
      </c>
      <c r="G359" s="591">
        <v>-43</v>
      </c>
      <c r="H359" s="589" t="s">
        <v>474</v>
      </c>
      <c r="I359" s="589" t="s">
        <v>1639</v>
      </c>
      <c r="J359" s="590">
        <v>42907</v>
      </c>
      <c r="K359" s="589" t="s">
        <v>4</v>
      </c>
      <c r="L359" s="589" t="s">
        <v>474</v>
      </c>
    </row>
    <row r="360" spans="1:12" s="589" customFormat="1" x14ac:dyDescent="0.2">
      <c r="A360" s="589" t="s">
        <v>611</v>
      </c>
      <c r="B360" s="589" t="s">
        <v>687</v>
      </c>
      <c r="C360" s="589" t="s">
        <v>2995</v>
      </c>
      <c r="D360" s="589" t="s">
        <v>689</v>
      </c>
      <c r="E360" s="589" t="s">
        <v>5374</v>
      </c>
      <c r="F360" s="590">
        <v>42906</v>
      </c>
      <c r="G360" s="591">
        <v>-43</v>
      </c>
      <c r="H360" s="589" t="s">
        <v>474</v>
      </c>
      <c r="I360" s="589" t="s">
        <v>1073</v>
      </c>
      <c r="J360" s="590">
        <v>42907</v>
      </c>
      <c r="K360" s="589" t="s">
        <v>4</v>
      </c>
      <c r="L360" s="589" t="s">
        <v>3256</v>
      </c>
    </row>
    <row r="361" spans="1:12" s="589" customFormat="1" x14ac:dyDescent="0.2">
      <c r="A361" s="589" t="s">
        <v>611</v>
      </c>
      <c r="B361" s="589" t="s">
        <v>687</v>
      </c>
      <c r="C361" s="589" t="s">
        <v>2995</v>
      </c>
      <c r="D361" s="589" t="s">
        <v>689</v>
      </c>
      <c r="E361" s="589" t="s">
        <v>1990</v>
      </c>
      <c r="F361" s="590">
        <v>42906</v>
      </c>
      <c r="G361" s="591">
        <v>88.35</v>
      </c>
      <c r="H361" s="589" t="s">
        <v>474</v>
      </c>
      <c r="I361" s="589" t="s">
        <v>398</v>
      </c>
      <c r="J361" s="590">
        <v>42907</v>
      </c>
      <c r="K361" s="589" t="s">
        <v>4</v>
      </c>
      <c r="L361" s="589" t="s">
        <v>1991</v>
      </c>
    </row>
    <row r="362" spans="1:12" s="589" customFormat="1" x14ac:dyDescent="0.2">
      <c r="A362" s="589" t="s">
        <v>611</v>
      </c>
      <c r="B362" s="589" t="s">
        <v>687</v>
      </c>
      <c r="C362" s="589" t="s">
        <v>2995</v>
      </c>
      <c r="D362" s="589" t="s">
        <v>689</v>
      </c>
      <c r="E362" s="589" t="s">
        <v>5375</v>
      </c>
      <c r="F362" s="590">
        <v>42907</v>
      </c>
      <c r="G362" s="591">
        <v>315.75</v>
      </c>
      <c r="H362" s="589" t="s">
        <v>474</v>
      </c>
      <c r="I362" s="589" t="s">
        <v>1073</v>
      </c>
      <c r="J362" s="590">
        <v>42908</v>
      </c>
      <c r="K362" s="589" t="s">
        <v>4</v>
      </c>
      <c r="L362" s="589" t="s">
        <v>3256</v>
      </c>
    </row>
    <row r="363" spans="1:12" s="589" customFormat="1" x14ac:dyDescent="0.2">
      <c r="A363" s="589" t="s">
        <v>611</v>
      </c>
      <c r="B363" s="589" t="s">
        <v>687</v>
      </c>
      <c r="C363" s="589" t="s">
        <v>2995</v>
      </c>
      <c r="D363" s="589" t="s">
        <v>689</v>
      </c>
      <c r="E363" s="589" t="s">
        <v>5376</v>
      </c>
      <c r="F363" s="590">
        <v>42907</v>
      </c>
      <c r="G363" s="591">
        <v>110</v>
      </c>
      <c r="H363" s="589" t="s">
        <v>474</v>
      </c>
      <c r="I363" s="589" t="s">
        <v>1073</v>
      </c>
      <c r="J363" s="590">
        <v>42908</v>
      </c>
      <c r="K363" s="589" t="s">
        <v>4</v>
      </c>
      <c r="L363" s="589" t="s">
        <v>3256</v>
      </c>
    </row>
    <row r="364" spans="1:12" s="589" customFormat="1" x14ac:dyDescent="0.2">
      <c r="A364" s="589" t="s">
        <v>611</v>
      </c>
      <c r="B364" s="589" t="s">
        <v>687</v>
      </c>
      <c r="C364" s="589" t="s">
        <v>2995</v>
      </c>
      <c r="D364" s="589" t="s">
        <v>689</v>
      </c>
      <c r="E364" s="589" t="s">
        <v>5377</v>
      </c>
      <c r="F364" s="590">
        <v>42908</v>
      </c>
      <c r="G364" s="591">
        <v>92.65</v>
      </c>
      <c r="H364" s="589" t="s">
        <v>474</v>
      </c>
      <c r="I364" s="589" t="s">
        <v>1073</v>
      </c>
      <c r="J364" s="590">
        <v>42909</v>
      </c>
      <c r="K364" s="589" t="s">
        <v>4</v>
      </c>
      <c r="L364" s="589" t="s">
        <v>3256</v>
      </c>
    </row>
    <row r="365" spans="1:12" s="589" customFormat="1" x14ac:dyDescent="0.2">
      <c r="A365" s="589" t="s">
        <v>611</v>
      </c>
      <c r="B365" s="589" t="s">
        <v>687</v>
      </c>
      <c r="C365" s="589" t="s">
        <v>2995</v>
      </c>
      <c r="D365" s="589" t="s">
        <v>689</v>
      </c>
      <c r="E365" s="589" t="s">
        <v>5378</v>
      </c>
      <c r="F365" s="590">
        <v>42908</v>
      </c>
      <c r="G365" s="591">
        <v>92.65</v>
      </c>
      <c r="H365" s="589" t="s">
        <v>474</v>
      </c>
      <c r="I365" s="589" t="s">
        <v>1073</v>
      </c>
      <c r="J365" s="590">
        <v>42909</v>
      </c>
      <c r="K365" s="589" t="s">
        <v>4</v>
      </c>
      <c r="L365" s="589" t="s">
        <v>3256</v>
      </c>
    </row>
    <row r="366" spans="1:12" s="589" customFormat="1" x14ac:dyDescent="0.2">
      <c r="A366" s="589" t="s">
        <v>611</v>
      </c>
      <c r="B366" s="589" t="s">
        <v>687</v>
      </c>
      <c r="C366" s="589" t="s">
        <v>2995</v>
      </c>
      <c r="D366" s="589" t="s">
        <v>689</v>
      </c>
      <c r="E366" s="589" t="s">
        <v>5379</v>
      </c>
      <c r="F366" s="590">
        <v>42908</v>
      </c>
      <c r="G366" s="591">
        <v>97.85</v>
      </c>
      <c r="H366" s="589" t="s">
        <v>474</v>
      </c>
      <c r="I366" s="589" t="s">
        <v>509</v>
      </c>
      <c r="J366" s="590">
        <v>42909</v>
      </c>
      <c r="K366" s="589" t="s">
        <v>4</v>
      </c>
      <c r="L366" s="589" t="s">
        <v>474</v>
      </c>
    </row>
    <row r="367" spans="1:12" s="589" customFormat="1" x14ac:dyDescent="0.2">
      <c r="A367" s="589" t="s">
        <v>611</v>
      </c>
      <c r="B367" s="589" t="s">
        <v>687</v>
      </c>
      <c r="C367" s="589" t="s">
        <v>2995</v>
      </c>
      <c r="D367" s="589" t="s">
        <v>689</v>
      </c>
      <c r="E367" s="589" t="s">
        <v>5380</v>
      </c>
      <c r="F367" s="590">
        <v>42908</v>
      </c>
      <c r="G367" s="591">
        <v>97.85</v>
      </c>
      <c r="H367" s="589" t="s">
        <v>474</v>
      </c>
      <c r="I367" s="589" t="s">
        <v>509</v>
      </c>
      <c r="J367" s="590">
        <v>42909</v>
      </c>
      <c r="K367" s="589" t="s">
        <v>4</v>
      </c>
      <c r="L367" s="589" t="s">
        <v>474</v>
      </c>
    </row>
    <row r="368" spans="1:12" s="589" customFormat="1" x14ac:dyDescent="0.2">
      <c r="A368" s="589" t="s">
        <v>611</v>
      </c>
      <c r="B368" s="589" t="s">
        <v>687</v>
      </c>
      <c r="C368" s="589" t="s">
        <v>2995</v>
      </c>
      <c r="D368" s="589" t="s">
        <v>689</v>
      </c>
      <c r="E368" s="589" t="s">
        <v>5381</v>
      </c>
      <c r="F368" s="590">
        <v>42908</v>
      </c>
      <c r="G368" s="591">
        <v>97.85</v>
      </c>
      <c r="H368" s="589" t="s">
        <v>474</v>
      </c>
      <c r="I368" s="589" t="s">
        <v>509</v>
      </c>
      <c r="J368" s="590">
        <v>42909</v>
      </c>
      <c r="K368" s="589" t="s">
        <v>4</v>
      </c>
      <c r="L368" s="589" t="s">
        <v>474</v>
      </c>
    </row>
    <row r="369" spans="1:12" s="589" customFormat="1" x14ac:dyDescent="0.2">
      <c r="A369" s="589" t="s">
        <v>611</v>
      </c>
      <c r="B369" s="589" t="s">
        <v>687</v>
      </c>
      <c r="C369" s="589" t="s">
        <v>2995</v>
      </c>
      <c r="D369" s="589" t="s">
        <v>689</v>
      </c>
      <c r="E369" s="589" t="s">
        <v>5382</v>
      </c>
      <c r="F369" s="590">
        <v>42908</v>
      </c>
      <c r="G369" s="591">
        <v>97.85</v>
      </c>
      <c r="H369" s="589" t="s">
        <v>474</v>
      </c>
      <c r="I369" s="589" t="s">
        <v>509</v>
      </c>
      <c r="J369" s="590">
        <v>42909</v>
      </c>
      <c r="K369" s="589" t="s">
        <v>4</v>
      </c>
      <c r="L369" s="589" t="s">
        <v>474</v>
      </c>
    </row>
    <row r="370" spans="1:12" s="589" customFormat="1" x14ac:dyDescent="0.2">
      <c r="A370" s="589" t="s">
        <v>611</v>
      </c>
      <c r="B370" s="589" t="s">
        <v>687</v>
      </c>
      <c r="C370" s="589" t="s">
        <v>2995</v>
      </c>
      <c r="D370" s="589" t="s">
        <v>689</v>
      </c>
      <c r="E370" s="589" t="s">
        <v>1871</v>
      </c>
      <c r="F370" s="590">
        <v>42909</v>
      </c>
      <c r="G370" s="591">
        <v>-44.8</v>
      </c>
      <c r="H370" s="589" t="s">
        <v>474</v>
      </c>
      <c r="I370" s="589" t="s">
        <v>540</v>
      </c>
      <c r="J370" s="590">
        <v>42910</v>
      </c>
      <c r="K370" s="589" t="s">
        <v>4</v>
      </c>
      <c r="L370" s="589" t="s">
        <v>1472</v>
      </c>
    </row>
    <row r="371" spans="1:12" s="589" customFormat="1" x14ac:dyDescent="0.2">
      <c r="A371" s="589" t="s">
        <v>611</v>
      </c>
      <c r="B371" s="589" t="s">
        <v>687</v>
      </c>
      <c r="C371" s="589" t="s">
        <v>2995</v>
      </c>
      <c r="D371" s="589" t="s">
        <v>689</v>
      </c>
      <c r="E371" s="589" t="s">
        <v>5383</v>
      </c>
      <c r="F371" s="590">
        <v>42912</v>
      </c>
      <c r="G371" s="591">
        <v>-92.95</v>
      </c>
      <c r="H371" s="589" t="s">
        <v>474</v>
      </c>
      <c r="I371" s="589" t="s">
        <v>509</v>
      </c>
      <c r="J371" s="590">
        <v>42913</v>
      </c>
      <c r="K371" s="589" t="s">
        <v>4</v>
      </c>
      <c r="L371" s="589" t="s">
        <v>474</v>
      </c>
    </row>
    <row r="372" spans="1:12" s="589" customFormat="1" x14ac:dyDescent="0.2">
      <c r="A372" s="589" t="s">
        <v>611</v>
      </c>
      <c r="B372" s="589" t="s">
        <v>687</v>
      </c>
      <c r="C372" s="589" t="s">
        <v>2995</v>
      </c>
      <c r="D372" s="589" t="s">
        <v>689</v>
      </c>
      <c r="E372" s="589" t="s">
        <v>5384</v>
      </c>
      <c r="F372" s="590">
        <v>42912</v>
      </c>
      <c r="G372" s="591">
        <v>-92.95</v>
      </c>
      <c r="H372" s="589" t="s">
        <v>474</v>
      </c>
      <c r="I372" s="589" t="s">
        <v>509</v>
      </c>
      <c r="J372" s="590">
        <v>42913</v>
      </c>
      <c r="K372" s="589" t="s">
        <v>4</v>
      </c>
      <c r="L372" s="589" t="s">
        <v>474</v>
      </c>
    </row>
    <row r="373" spans="1:12" s="589" customFormat="1" x14ac:dyDescent="0.2">
      <c r="A373" s="589" t="s">
        <v>611</v>
      </c>
      <c r="B373" s="589" t="s">
        <v>687</v>
      </c>
      <c r="C373" s="589" t="s">
        <v>2995</v>
      </c>
      <c r="D373" s="589" t="s">
        <v>689</v>
      </c>
      <c r="E373" s="589" t="s">
        <v>5385</v>
      </c>
      <c r="F373" s="590">
        <v>42912</v>
      </c>
      <c r="G373" s="591">
        <v>-92.95</v>
      </c>
      <c r="H373" s="589" t="s">
        <v>474</v>
      </c>
      <c r="I373" s="589" t="s">
        <v>509</v>
      </c>
      <c r="J373" s="590">
        <v>42913</v>
      </c>
      <c r="K373" s="589" t="s">
        <v>4</v>
      </c>
      <c r="L373" s="589" t="s">
        <v>474</v>
      </c>
    </row>
    <row r="374" spans="1:12" s="589" customFormat="1" x14ac:dyDescent="0.2">
      <c r="A374" s="589" t="s">
        <v>611</v>
      </c>
      <c r="B374" s="589" t="s">
        <v>687</v>
      </c>
      <c r="C374" s="589" t="s">
        <v>2995</v>
      </c>
      <c r="D374" s="589" t="s">
        <v>689</v>
      </c>
      <c r="E374" s="589" t="s">
        <v>5386</v>
      </c>
      <c r="F374" s="590">
        <v>42912</v>
      </c>
      <c r="G374" s="591">
        <v>-92.95</v>
      </c>
      <c r="H374" s="589" t="s">
        <v>474</v>
      </c>
      <c r="I374" s="589" t="s">
        <v>509</v>
      </c>
      <c r="J374" s="590">
        <v>42913</v>
      </c>
      <c r="K374" s="589" t="s">
        <v>4</v>
      </c>
      <c r="L374" s="589" t="s">
        <v>474</v>
      </c>
    </row>
    <row r="375" spans="1:12" s="589" customFormat="1" x14ac:dyDescent="0.2">
      <c r="A375" s="589" t="s">
        <v>611</v>
      </c>
      <c r="B375" s="589" t="s">
        <v>687</v>
      </c>
      <c r="C375" s="589" t="s">
        <v>2995</v>
      </c>
      <c r="D375" s="589" t="s">
        <v>689</v>
      </c>
      <c r="E375" s="589" t="s">
        <v>5387</v>
      </c>
      <c r="F375" s="590">
        <v>42912</v>
      </c>
      <c r="G375" s="591">
        <v>-92.65</v>
      </c>
      <c r="H375" s="589" t="s">
        <v>474</v>
      </c>
      <c r="I375" s="589" t="s">
        <v>509</v>
      </c>
      <c r="J375" s="590">
        <v>42913</v>
      </c>
      <c r="K375" s="589" t="s">
        <v>4</v>
      </c>
      <c r="L375" s="589" t="s">
        <v>474</v>
      </c>
    </row>
    <row r="376" spans="1:12" s="589" customFormat="1" x14ac:dyDescent="0.2">
      <c r="A376" s="589" t="s">
        <v>611</v>
      </c>
      <c r="B376" s="589" t="s">
        <v>687</v>
      </c>
      <c r="C376" s="589" t="s">
        <v>2995</v>
      </c>
      <c r="D376" s="589" t="s">
        <v>689</v>
      </c>
      <c r="E376" s="589" t="s">
        <v>5388</v>
      </c>
      <c r="F376" s="590">
        <v>42912</v>
      </c>
      <c r="G376" s="591">
        <v>-92.65</v>
      </c>
      <c r="H376" s="589" t="s">
        <v>474</v>
      </c>
      <c r="I376" s="589" t="s">
        <v>1073</v>
      </c>
      <c r="J376" s="590">
        <v>42913</v>
      </c>
      <c r="K376" s="589" t="s">
        <v>4</v>
      </c>
      <c r="L376" s="589" t="s">
        <v>3256</v>
      </c>
    </row>
    <row r="377" spans="1:12" s="589" customFormat="1" x14ac:dyDescent="0.2">
      <c r="A377" s="589" t="s">
        <v>611</v>
      </c>
      <c r="B377" s="589" t="s">
        <v>687</v>
      </c>
      <c r="C377" s="589" t="s">
        <v>2995</v>
      </c>
      <c r="D377" s="589" t="s">
        <v>689</v>
      </c>
      <c r="E377" s="589" t="s">
        <v>5389</v>
      </c>
      <c r="F377" s="590">
        <v>42906</v>
      </c>
      <c r="G377" s="591">
        <v>35</v>
      </c>
      <c r="H377" s="589" t="s">
        <v>474</v>
      </c>
      <c r="I377" s="589" t="s">
        <v>1073</v>
      </c>
      <c r="J377" s="590">
        <v>42914</v>
      </c>
      <c r="K377" s="589" t="s">
        <v>4</v>
      </c>
      <c r="L377" s="589" t="s">
        <v>3256</v>
      </c>
    </row>
    <row r="378" spans="1:12" s="589" customFormat="1" x14ac:dyDescent="0.2">
      <c r="A378" s="589" t="s">
        <v>611</v>
      </c>
      <c r="B378" s="589" t="s">
        <v>687</v>
      </c>
      <c r="C378" s="589" t="s">
        <v>2995</v>
      </c>
      <c r="D378" s="589" t="s">
        <v>689</v>
      </c>
      <c r="E378" s="589" t="s">
        <v>5390</v>
      </c>
      <c r="F378" s="590">
        <v>42906</v>
      </c>
      <c r="G378" s="591">
        <v>450</v>
      </c>
      <c r="H378" s="589" t="s">
        <v>474</v>
      </c>
      <c r="I378" s="589" t="s">
        <v>1073</v>
      </c>
      <c r="J378" s="590">
        <v>42914</v>
      </c>
      <c r="K378" s="589" t="s">
        <v>4</v>
      </c>
      <c r="L378" s="589" t="s">
        <v>3256</v>
      </c>
    </row>
    <row r="379" spans="1:12" s="589" customFormat="1" x14ac:dyDescent="0.2">
      <c r="A379" s="589" t="s">
        <v>611</v>
      </c>
      <c r="B379" s="589" t="s">
        <v>687</v>
      </c>
      <c r="C379" s="589" t="s">
        <v>2995</v>
      </c>
      <c r="D379" s="589" t="s">
        <v>689</v>
      </c>
      <c r="E379" s="589" t="s">
        <v>2287</v>
      </c>
      <c r="F379" s="590">
        <v>42916</v>
      </c>
      <c r="G379" s="591">
        <v>1495.65</v>
      </c>
      <c r="H379" s="589" t="s">
        <v>474</v>
      </c>
      <c r="I379" s="589" t="s">
        <v>682</v>
      </c>
      <c r="J379" s="590">
        <v>42917</v>
      </c>
      <c r="K379" s="589" t="s">
        <v>71</v>
      </c>
      <c r="L379" s="589" t="s">
        <v>2288</v>
      </c>
    </row>
    <row r="380" spans="1:12" s="589" customFormat="1" x14ac:dyDescent="0.2">
      <c r="A380" s="589" t="s">
        <v>611</v>
      </c>
      <c r="B380" s="589" t="s">
        <v>687</v>
      </c>
      <c r="C380" s="589" t="s">
        <v>2995</v>
      </c>
      <c r="D380" s="589" t="s">
        <v>689</v>
      </c>
      <c r="E380" s="589" t="s">
        <v>2344</v>
      </c>
      <c r="F380" s="590">
        <v>42916</v>
      </c>
      <c r="G380" s="591">
        <v>181.96</v>
      </c>
      <c r="H380" s="589" t="s">
        <v>474</v>
      </c>
      <c r="I380" s="589" t="s">
        <v>682</v>
      </c>
      <c r="J380" s="590">
        <v>42917</v>
      </c>
      <c r="K380" s="589" t="s">
        <v>71</v>
      </c>
      <c r="L380" s="589" t="s">
        <v>2288</v>
      </c>
    </row>
    <row r="381" spans="1:12" s="589" customFormat="1" x14ac:dyDescent="0.2">
      <c r="A381" s="589" t="s">
        <v>611</v>
      </c>
      <c r="B381" s="589" t="s">
        <v>687</v>
      </c>
      <c r="C381" s="589" t="s">
        <v>2995</v>
      </c>
      <c r="D381" s="589" t="s">
        <v>689</v>
      </c>
      <c r="E381" s="589" t="s">
        <v>2345</v>
      </c>
      <c r="F381" s="590">
        <v>42916</v>
      </c>
      <c r="G381" s="591">
        <v>173.62</v>
      </c>
      <c r="H381" s="589" t="s">
        <v>474</v>
      </c>
      <c r="I381" s="589" t="s">
        <v>682</v>
      </c>
      <c r="J381" s="590">
        <v>42917</v>
      </c>
      <c r="K381" s="589" t="s">
        <v>71</v>
      </c>
      <c r="L381" s="589" t="s">
        <v>2288</v>
      </c>
    </row>
    <row r="382" spans="1:12" s="589" customFormat="1" x14ac:dyDescent="0.2">
      <c r="A382" s="589" t="s">
        <v>611</v>
      </c>
      <c r="B382" s="589" t="s">
        <v>687</v>
      </c>
      <c r="C382" s="589" t="s">
        <v>2995</v>
      </c>
      <c r="D382" s="589" t="s">
        <v>689</v>
      </c>
      <c r="E382" s="589" t="s">
        <v>2346</v>
      </c>
      <c r="F382" s="590">
        <v>42916</v>
      </c>
      <c r="G382" s="591">
        <v>86.81</v>
      </c>
      <c r="H382" s="589" t="s">
        <v>474</v>
      </c>
      <c r="I382" s="589" t="s">
        <v>682</v>
      </c>
      <c r="J382" s="590">
        <v>42917</v>
      </c>
      <c r="K382" s="589" t="s">
        <v>71</v>
      </c>
      <c r="L382" s="589" t="s">
        <v>2288</v>
      </c>
    </row>
    <row r="383" spans="1:12" s="589" customFormat="1" x14ac:dyDescent="0.2">
      <c r="A383" s="589" t="s">
        <v>611</v>
      </c>
      <c r="B383" s="589" t="s">
        <v>687</v>
      </c>
      <c r="C383" s="589" t="s">
        <v>2995</v>
      </c>
      <c r="D383" s="589" t="s">
        <v>689</v>
      </c>
      <c r="E383" s="589" t="s">
        <v>2349</v>
      </c>
      <c r="F383" s="590">
        <v>42916</v>
      </c>
      <c r="G383" s="591">
        <v>359.75</v>
      </c>
      <c r="H383" s="589" t="s">
        <v>474</v>
      </c>
      <c r="I383" s="589" t="s">
        <v>1903</v>
      </c>
      <c r="J383" s="590">
        <v>42917</v>
      </c>
      <c r="K383" s="589" t="s">
        <v>71</v>
      </c>
      <c r="L383" s="589" t="s">
        <v>2350</v>
      </c>
    </row>
    <row r="384" spans="1:12" s="589" customFormat="1" x14ac:dyDescent="0.2">
      <c r="A384" s="589" t="s">
        <v>611</v>
      </c>
      <c r="B384" s="589" t="s">
        <v>687</v>
      </c>
      <c r="C384" s="589" t="s">
        <v>2995</v>
      </c>
      <c r="D384" s="589" t="s">
        <v>689</v>
      </c>
      <c r="E384" s="589" t="s">
        <v>2351</v>
      </c>
      <c r="F384" s="590">
        <v>42916</v>
      </c>
      <c r="G384" s="591">
        <v>660</v>
      </c>
      <c r="H384" s="589" t="s">
        <v>474</v>
      </c>
      <c r="I384" s="589" t="s">
        <v>156</v>
      </c>
      <c r="J384" s="590">
        <v>42917</v>
      </c>
      <c r="K384" s="589" t="s">
        <v>71</v>
      </c>
      <c r="L384" s="589" t="s">
        <v>1888</v>
      </c>
    </row>
    <row r="385" spans="1:12" s="589" customFormat="1" x14ac:dyDescent="0.2">
      <c r="A385" s="589" t="s">
        <v>611</v>
      </c>
      <c r="B385" s="589" t="s">
        <v>75</v>
      </c>
      <c r="C385" s="589" t="s">
        <v>76</v>
      </c>
      <c r="D385" s="589" t="s">
        <v>77</v>
      </c>
      <c r="E385" s="589" t="s">
        <v>2387</v>
      </c>
      <c r="F385" s="590">
        <v>42916</v>
      </c>
      <c r="G385" s="591">
        <v>384.65</v>
      </c>
      <c r="H385" s="589" t="s">
        <v>2388</v>
      </c>
      <c r="I385" s="589" t="s">
        <v>94</v>
      </c>
      <c r="J385" s="590">
        <v>42917</v>
      </c>
      <c r="K385" s="589" t="s">
        <v>71</v>
      </c>
      <c r="L385" s="589" t="s">
        <v>2389</v>
      </c>
    </row>
    <row r="386" spans="1:12" s="589" customFormat="1" x14ac:dyDescent="0.2">
      <c r="A386" s="589" t="s">
        <v>611</v>
      </c>
      <c r="B386" s="589" t="s">
        <v>687</v>
      </c>
      <c r="C386" s="589" t="s">
        <v>2995</v>
      </c>
      <c r="D386" s="589" t="s">
        <v>689</v>
      </c>
      <c r="E386" s="589" t="s">
        <v>2338</v>
      </c>
      <c r="F386" s="590">
        <v>42919</v>
      </c>
      <c r="G386" s="591">
        <v>82.95</v>
      </c>
      <c r="H386" s="589" t="s">
        <v>474</v>
      </c>
      <c r="I386" s="589" t="s">
        <v>1903</v>
      </c>
      <c r="J386" s="590">
        <v>42920</v>
      </c>
      <c r="K386" s="589" t="s">
        <v>71</v>
      </c>
      <c r="L386" s="589" t="s">
        <v>2339</v>
      </c>
    </row>
    <row r="387" spans="1:12" s="589" customFormat="1" x14ac:dyDescent="0.2">
      <c r="A387" s="589" t="s">
        <v>611</v>
      </c>
      <c r="B387" s="589" t="s">
        <v>687</v>
      </c>
      <c r="C387" s="589" t="s">
        <v>2995</v>
      </c>
      <c r="D387" s="589" t="s">
        <v>689</v>
      </c>
      <c r="E387" s="589" t="s">
        <v>2340</v>
      </c>
      <c r="F387" s="590">
        <v>42919</v>
      </c>
      <c r="G387" s="591">
        <v>56.85</v>
      </c>
      <c r="H387" s="589" t="s">
        <v>474</v>
      </c>
      <c r="I387" s="589" t="s">
        <v>1903</v>
      </c>
      <c r="J387" s="590">
        <v>42920</v>
      </c>
      <c r="K387" s="589" t="s">
        <v>71</v>
      </c>
      <c r="L387" s="589" t="s">
        <v>2339</v>
      </c>
    </row>
    <row r="388" spans="1:12" s="589" customFormat="1" x14ac:dyDescent="0.2">
      <c r="A388" s="589" t="s">
        <v>611</v>
      </c>
      <c r="B388" s="589" t="s">
        <v>687</v>
      </c>
      <c r="C388" s="589" t="s">
        <v>2995</v>
      </c>
      <c r="D388" s="589" t="s">
        <v>689</v>
      </c>
      <c r="E388" s="589" t="s">
        <v>2341</v>
      </c>
      <c r="F388" s="590">
        <v>42919</v>
      </c>
      <c r="G388" s="591">
        <v>23.5</v>
      </c>
      <c r="H388" s="589" t="s">
        <v>474</v>
      </c>
      <c r="I388" s="589" t="s">
        <v>682</v>
      </c>
      <c r="J388" s="590">
        <v>42920</v>
      </c>
      <c r="K388" s="589" t="s">
        <v>71</v>
      </c>
      <c r="L388" s="589" t="s">
        <v>2342</v>
      </c>
    </row>
    <row r="389" spans="1:12" s="589" customFormat="1" x14ac:dyDescent="0.2">
      <c r="A389" s="589" t="s">
        <v>611</v>
      </c>
      <c r="B389" s="589" t="s">
        <v>687</v>
      </c>
      <c r="C389" s="589" t="s">
        <v>2995</v>
      </c>
      <c r="D389" s="589" t="s">
        <v>689</v>
      </c>
      <c r="E389" s="589" t="s">
        <v>2343</v>
      </c>
      <c r="F389" s="590">
        <v>42919</v>
      </c>
      <c r="G389" s="591">
        <v>23.5</v>
      </c>
      <c r="H389" s="589" t="s">
        <v>474</v>
      </c>
      <c r="I389" s="589" t="s">
        <v>682</v>
      </c>
      <c r="J389" s="590">
        <v>42920</v>
      </c>
      <c r="K389" s="589" t="s">
        <v>71</v>
      </c>
      <c r="L389" s="589" t="s">
        <v>2342</v>
      </c>
    </row>
    <row r="390" spans="1:12" s="589" customFormat="1" x14ac:dyDescent="0.2">
      <c r="A390" s="589" t="s">
        <v>611</v>
      </c>
      <c r="B390" s="589" t="s">
        <v>687</v>
      </c>
      <c r="C390" s="589" t="s">
        <v>2995</v>
      </c>
      <c r="D390" s="589" t="s">
        <v>689</v>
      </c>
      <c r="E390" s="589" t="s">
        <v>2286</v>
      </c>
      <c r="F390" s="590">
        <v>42920</v>
      </c>
      <c r="G390" s="591">
        <v>326.63</v>
      </c>
      <c r="H390" s="589" t="s">
        <v>474</v>
      </c>
      <c r="I390" s="589" t="s">
        <v>522</v>
      </c>
      <c r="J390" s="590">
        <v>42921</v>
      </c>
      <c r="K390" s="589" t="s">
        <v>588</v>
      </c>
      <c r="L390" s="589" t="s">
        <v>2285</v>
      </c>
    </row>
    <row r="391" spans="1:12" s="589" customFormat="1" x14ac:dyDescent="0.2">
      <c r="A391" s="589" t="s">
        <v>611</v>
      </c>
      <c r="B391" s="589" t="s">
        <v>687</v>
      </c>
      <c r="C391" s="589" t="s">
        <v>2995</v>
      </c>
      <c r="D391" s="589" t="s">
        <v>689</v>
      </c>
      <c r="E391" s="589" t="s">
        <v>2289</v>
      </c>
      <c r="F391" s="590">
        <v>42878</v>
      </c>
      <c r="G391" s="591">
        <v>74.989999999999995</v>
      </c>
      <c r="H391" s="589" t="s">
        <v>474</v>
      </c>
      <c r="I391" s="589" t="s">
        <v>682</v>
      </c>
      <c r="J391" s="590">
        <v>42921</v>
      </c>
      <c r="K391" s="589" t="s">
        <v>71</v>
      </c>
      <c r="L391" s="589" t="s">
        <v>1564</v>
      </c>
    </row>
    <row r="392" spans="1:12" s="589" customFormat="1" x14ac:dyDescent="0.2">
      <c r="A392" s="589" t="s">
        <v>611</v>
      </c>
      <c r="B392" s="589" t="s">
        <v>687</v>
      </c>
      <c r="C392" s="589" t="s">
        <v>2995</v>
      </c>
      <c r="D392" s="589" t="s">
        <v>689</v>
      </c>
      <c r="E392" s="589" t="s">
        <v>2331</v>
      </c>
      <c r="F392" s="590">
        <v>42920</v>
      </c>
      <c r="G392" s="591">
        <v>696</v>
      </c>
      <c r="H392" s="589" t="s">
        <v>474</v>
      </c>
      <c r="I392" s="589" t="s">
        <v>1903</v>
      </c>
      <c r="J392" s="590">
        <v>42921</v>
      </c>
      <c r="K392" s="589" t="s">
        <v>71</v>
      </c>
      <c r="L392" s="589" t="s">
        <v>2332</v>
      </c>
    </row>
    <row r="393" spans="1:12" s="589" customFormat="1" x14ac:dyDescent="0.2">
      <c r="A393" s="589" t="s">
        <v>611</v>
      </c>
      <c r="B393" s="589" t="s">
        <v>687</v>
      </c>
      <c r="C393" s="589" t="s">
        <v>2995</v>
      </c>
      <c r="D393" s="589" t="s">
        <v>689</v>
      </c>
      <c r="E393" s="589" t="s">
        <v>2333</v>
      </c>
      <c r="F393" s="590">
        <v>42920</v>
      </c>
      <c r="G393" s="591">
        <v>812</v>
      </c>
      <c r="H393" s="589" t="s">
        <v>474</v>
      </c>
      <c r="I393" s="589" t="s">
        <v>1903</v>
      </c>
      <c r="J393" s="590">
        <v>42921</v>
      </c>
      <c r="K393" s="589" t="s">
        <v>71</v>
      </c>
      <c r="L393" s="589" t="s">
        <v>2130</v>
      </c>
    </row>
    <row r="394" spans="1:12" s="589" customFormat="1" x14ac:dyDescent="0.2">
      <c r="A394" s="589" t="s">
        <v>611</v>
      </c>
      <c r="B394" s="589" t="s">
        <v>687</v>
      </c>
      <c r="C394" s="589" t="s">
        <v>2995</v>
      </c>
      <c r="D394" s="589" t="s">
        <v>689</v>
      </c>
      <c r="E394" s="589" t="s">
        <v>2334</v>
      </c>
      <c r="F394" s="590">
        <v>42920</v>
      </c>
      <c r="G394" s="591">
        <v>116</v>
      </c>
      <c r="H394" s="589" t="s">
        <v>474</v>
      </c>
      <c r="I394" s="589" t="s">
        <v>1903</v>
      </c>
      <c r="J394" s="590">
        <v>42921</v>
      </c>
      <c r="K394" s="589" t="s">
        <v>71</v>
      </c>
      <c r="L394" s="589" t="s">
        <v>2335</v>
      </c>
    </row>
    <row r="395" spans="1:12" s="589" customFormat="1" x14ac:dyDescent="0.2">
      <c r="A395" s="589" t="s">
        <v>611</v>
      </c>
      <c r="B395" s="589" t="s">
        <v>687</v>
      </c>
      <c r="C395" s="589" t="s">
        <v>2995</v>
      </c>
      <c r="D395" s="589" t="s">
        <v>689</v>
      </c>
      <c r="E395" s="589" t="s">
        <v>2336</v>
      </c>
      <c r="F395" s="590">
        <v>42920</v>
      </c>
      <c r="G395" s="591">
        <v>99</v>
      </c>
      <c r="H395" s="589" t="s">
        <v>474</v>
      </c>
      <c r="I395" s="589" t="s">
        <v>1903</v>
      </c>
      <c r="J395" s="590">
        <v>42921</v>
      </c>
      <c r="K395" s="589" t="s">
        <v>71</v>
      </c>
      <c r="L395" s="589" t="s">
        <v>2337</v>
      </c>
    </row>
    <row r="396" spans="1:12" s="589" customFormat="1" x14ac:dyDescent="0.2">
      <c r="A396" s="589" t="s">
        <v>611</v>
      </c>
      <c r="B396" s="589" t="s">
        <v>687</v>
      </c>
      <c r="C396" s="589" t="s">
        <v>2995</v>
      </c>
      <c r="D396" s="589" t="s">
        <v>689</v>
      </c>
      <c r="E396" s="589" t="s">
        <v>2353</v>
      </c>
      <c r="F396" s="590">
        <v>42878</v>
      </c>
      <c r="G396" s="591">
        <v>82.95</v>
      </c>
      <c r="H396" s="589" t="s">
        <v>474</v>
      </c>
      <c r="I396" s="589" t="s">
        <v>522</v>
      </c>
      <c r="J396" s="590">
        <v>42921</v>
      </c>
      <c r="K396" s="589" t="s">
        <v>71</v>
      </c>
      <c r="L396" s="589" t="s">
        <v>2354</v>
      </c>
    </row>
    <row r="397" spans="1:12" s="589" customFormat="1" x14ac:dyDescent="0.2">
      <c r="A397" s="589" t="s">
        <v>611</v>
      </c>
      <c r="B397" s="589" t="s">
        <v>687</v>
      </c>
      <c r="C397" s="589" t="s">
        <v>2995</v>
      </c>
      <c r="D397" s="589" t="s">
        <v>689</v>
      </c>
      <c r="E397" s="589" t="s">
        <v>2355</v>
      </c>
      <c r="F397" s="590">
        <v>42878</v>
      </c>
      <c r="G397" s="591">
        <v>232</v>
      </c>
      <c r="H397" s="589" t="s">
        <v>474</v>
      </c>
      <c r="I397" s="589" t="s">
        <v>682</v>
      </c>
      <c r="J397" s="590">
        <v>42921</v>
      </c>
      <c r="K397" s="589" t="s">
        <v>71</v>
      </c>
      <c r="L397" s="589" t="s">
        <v>2356</v>
      </c>
    </row>
    <row r="398" spans="1:12" s="589" customFormat="1" x14ac:dyDescent="0.2">
      <c r="A398" s="589" t="s">
        <v>611</v>
      </c>
      <c r="B398" s="589" t="s">
        <v>687</v>
      </c>
      <c r="C398" s="589" t="s">
        <v>2995</v>
      </c>
      <c r="D398" s="589" t="s">
        <v>689</v>
      </c>
      <c r="E398" s="589" t="s">
        <v>2357</v>
      </c>
      <c r="F398" s="590">
        <v>42878</v>
      </c>
      <c r="G398" s="591">
        <v>232</v>
      </c>
      <c r="H398" s="589" t="s">
        <v>474</v>
      </c>
      <c r="I398" s="589" t="s">
        <v>682</v>
      </c>
      <c r="J398" s="590">
        <v>42921</v>
      </c>
      <c r="K398" s="589" t="s">
        <v>71</v>
      </c>
      <c r="L398" s="589" t="s">
        <v>2358</v>
      </c>
    </row>
    <row r="399" spans="1:12" s="589" customFormat="1" x14ac:dyDescent="0.2">
      <c r="A399" s="589" t="s">
        <v>611</v>
      </c>
      <c r="B399" s="589" t="s">
        <v>687</v>
      </c>
      <c r="C399" s="589" t="s">
        <v>2995</v>
      </c>
      <c r="D399" s="589" t="s">
        <v>689</v>
      </c>
      <c r="E399" s="589" t="s">
        <v>2359</v>
      </c>
      <c r="F399" s="590">
        <v>42878</v>
      </c>
      <c r="G399" s="591">
        <v>97.85</v>
      </c>
      <c r="H399" s="589" t="s">
        <v>474</v>
      </c>
      <c r="I399" s="589" t="s">
        <v>522</v>
      </c>
      <c r="J399" s="590">
        <v>42921</v>
      </c>
      <c r="K399" s="589" t="s">
        <v>71</v>
      </c>
      <c r="L399" s="589" t="s">
        <v>2354</v>
      </c>
    </row>
    <row r="400" spans="1:12" s="589" customFormat="1" x14ac:dyDescent="0.2">
      <c r="A400" s="589" t="s">
        <v>611</v>
      </c>
      <c r="B400" s="589" t="s">
        <v>687</v>
      </c>
      <c r="C400" s="589" t="s">
        <v>2995</v>
      </c>
      <c r="D400" s="589" t="s">
        <v>689</v>
      </c>
      <c r="E400" s="589" t="s">
        <v>2360</v>
      </c>
      <c r="F400" s="590">
        <v>42878</v>
      </c>
      <c r="G400" s="591">
        <v>470</v>
      </c>
      <c r="H400" s="589" t="s">
        <v>474</v>
      </c>
      <c r="I400" s="589" t="s">
        <v>530</v>
      </c>
      <c r="J400" s="590">
        <v>42921</v>
      </c>
      <c r="K400" s="589" t="s">
        <v>71</v>
      </c>
      <c r="L400" s="589" t="s">
        <v>2361</v>
      </c>
    </row>
    <row r="401" spans="1:12" s="589" customFormat="1" x14ac:dyDescent="0.2">
      <c r="A401" s="589" t="s">
        <v>611</v>
      </c>
      <c r="B401" s="589" t="s">
        <v>687</v>
      </c>
      <c r="C401" s="589" t="s">
        <v>2995</v>
      </c>
      <c r="D401" s="589" t="s">
        <v>689</v>
      </c>
      <c r="E401" s="589" t="s">
        <v>2365</v>
      </c>
      <c r="F401" s="590">
        <v>42877</v>
      </c>
      <c r="G401" s="591">
        <v>105</v>
      </c>
      <c r="H401" s="589" t="s">
        <v>474</v>
      </c>
      <c r="I401" s="589" t="s">
        <v>682</v>
      </c>
      <c r="J401" s="590">
        <v>42921</v>
      </c>
      <c r="K401" s="589" t="s">
        <v>71</v>
      </c>
      <c r="L401" s="589" t="s">
        <v>2366</v>
      </c>
    </row>
    <row r="402" spans="1:12" s="589" customFormat="1" x14ac:dyDescent="0.2">
      <c r="A402" s="589" t="s">
        <v>611</v>
      </c>
      <c r="B402" s="589" t="s">
        <v>687</v>
      </c>
      <c r="C402" s="589" t="s">
        <v>2995</v>
      </c>
      <c r="D402" s="589" t="s">
        <v>689</v>
      </c>
      <c r="E402" s="589" t="s">
        <v>2367</v>
      </c>
      <c r="F402" s="590">
        <v>42877</v>
      </c>
      <c r="G402" s="591">
        <v>82.95</v>
      </c>
      <c r="H402" s="589" t="s">
        <v>474</v>
      </c>
      <c r="I402" s="589" t="s">
        <v>682</v>
      </c>
      <c r="J402" s="590">
        <v>42921</v>
      </c>
      <c r="K402" s="589" t="s">
        <v>71</v>
      </c>
      <c r="L402" s="589" t="s">
        <v>2366</v>
      </c>
    </row>
    <row r="403" spans="1:12" s="589" customFormat="1" x14ac:dyDescent="0.2">
      <c r="A403" s="589" t="s">
        <v>611</v>
      </c>
      <c r="B403" s="589" t="s">
        <v>687</v>
      </c>
      <c r="C403" s="589" t="s">
        <v>2995</v>
      </c>
      <c r="D403" s="589" t="s">
        <v>689</v>
      </c>
      <c r="E403" s="589" t="s">
        <v>2368</v>
      </c>
      <c r="F403" s="590">
        <v>42877</v>
      </c>
      <c r="G403" s="591">
        <v>82.95</v>
      </c>
      <c r="H403" s="589" t="s">
        <v>474</v>
      </c>
      <c r="I403" s="589" t="s">
        <v>682</v>
      </c>
      <c r="J403" s="590">
        <v>42921</v>
      </c>
      <c r="K403" s="589" t="s">
        <v>71</v>
      </c>
      <c r="L403" s="589" t="s">
        <v>2366</v>
      </c>
    </row>
    <row r="404" spans="1:12" s="589" customFormat="1" x14ac:dyDescent="0.2">
      <c r="A404" s="589" t="s">
        <v>611</v>
      </c>
      <c r="B404" s="589" t="s">
        <v>687</v>
      </c>
      <c r="C404" s="589" t="s">
        <v>2995</v>
      </c>
      <c r="D404" s="589" t="s">
        <v>689</v>
      </c>
      <c r="E404" s="589" t="s">
        <v>2369</v>
      </c>
      <c r="F404" s="590">
        <v>42877</v>
      </c>
      <c r="G404" s="591">
        <v>386</v>
      </c>
      <c r="H404" s="589" t="s">
        <v>474</v>
      </c>
      <c r="I404" s="589" t="s">
        <v>682</v>
      </c>
      <c r="J404" s="590">
        <v>42921</v>
      </c>
      <c r="K404" s="589" t="s">
        <v>71</v>
      </c>
      <c r="L404" s="589" t="s">
        <v>2134</v>
      </c>
    </row>
    <row r="405" spans="1:12" s="589" customFormat="1" x14ac:dyDescent="0.2">
      <c r="A405" s="589" t="s">
        <v>611</v>
      </c>
      <c r="B405" s="589" t="s">
        <v>687</v>
      </c>
      <c r="C405" s="589" t="s">
        <v>2995</v>
      </c>
      <c r="D405" s="589" t="s">
        <v>689</v>
      </c>
      <c r="E405" s="589" t="s">
        <v>2370</v>
      </c>
      <c r="F405" s="590">
        <v>42874</v>
      </c>
      <c r="G405" s="591">
        <v>33.65</v>
      </c>
      <c r="H405" s="589" t="s">
        <v>474</v>
      </c>
      <c r="I405" s="589" t="s">
        <v>682</v>
      </c>
      <c r="J405" s="590">
        <v>42921</v>
      </c>
      <c r="K405" s="589" t="s">
        <v>71</v>
      </c>
      <c r="L405" s="589" t="s">
        <v>1493</v>
      </c>
    </row>
    <row r="406" spans="1:12" s="589" customFormat="1" x14ac:dyDescent="0.2">
      <c r="A406" s="589" t="s">
        <v>611</v>
      </c>
      <c r="B406" s="589" t="s">
        <v>687</v>
      </c>
      <c r="C406" s="589" t="s">
        <v>2995</v>
      </c>
      <c r="D406" s="589" t="s">
        <v>689</v>
      </c>
      <c r="E406" s="589" t="s">
        <v>2371</v>
      </c>
      <c r="F406" s="590">
        <v>42874</v>
      </c>
      <c r="G406" s="591">
        <v>42.8</v>
      </c>
      <c r="H406" s="589" t="s">
        <v>474</v>
      </c>
      <c r="I406" s="589" t="s">
        <v>1500</v>
      </c>
      <c r="J406" s="590">
        <v>42921</v>
      </c>
      <c r="K406" s="589" t="s">
        <v>71</v>
      </c>
      <c r="L406" s="589" t="s">
        <v>2372</v>
      </c>
    </row>
    <row r="407" spans="1:12" s="589" customFormat="1" x14ac:dyDescent="0.2">
      <c r="A407" s="589" t="s">
        <v>611</v>
      </c>
      <c r="B407" s="589" t="s">
        <v>687</v>
      </c>
      <c r="C407" s="589" t="s">
        <v>2995</v>
      </c>
      <c r="D407" s="589" t="s">
        <v>689</v>
      </c>
      <c r="E407" s="589" t="s">
        <v>2373</v>
      </c>
      <c r="F407" s="590">
        <v>42874</v>
      </c>
      <c r="G407" s="591">
        <v>95</v>
      </c>
      <c r="H407" s="589" t="s">
        <v>474</v>
      </c>
      <c r="I407" s="589" t="s">
        <v>682</v>
      </c>
      <c r="J407" s="590">
        <v>42921</v>
      </c>
      <c r="K407" s="589" t="s">
        <v>71</v>
      </c>
      <c r="L407" s="589" t="s">
        <v>2374</v>
      </c>
    </row>
    <row r="408" spans="1:12" s="589" customFormat="1" x14ac:dyDescent="0.2">
      <c r="A408" s="589" t="s">
        <v>611</v>
      </c>
      <c r="B408" s="589" t="s">
        <v>81</v>
      </c>
      <c r="C408" s="589" t="s">
        <v>82</v>
      </c>
      <c r="D408" s="589" t="s">
        <v>83</v>
      </c>
      <c r="E408" s="589" t="s">
        <v>2489</v>
      </c>
      <c r="F408" s="590">
        <v>42916</v>
      </c>
      <c r="G408" s="591">
        <v>43.56</v>
      </c>
      <c r="H408" s="589" t="s">
        <v>474</v>
      </c>
      <c r="I408" s="589" t="s">
        <v>2490</v>
      </c>
      <c r="J408" s="590">
        <v>42921</v>
      </c>
      <c r="K408" s="589" t="s">
        <v>71</v>
      </c>
      <c r="L408" s="589" t="s">
        <v>474</v>
      </c>
    </row>
    <row r="409" spans="1:12" s="589" customFormat="1" x14ac:dyDescent="0.2">
      <c r="A409" s="589" t="s">
        <v>611</v>
      </c>
      <c r="B409" s="589" t="s">
        <v>81</v>
      </c>
      <c r="C409" s="589" t="s">
        <v>82</v>
      </c>
      <c r="D409" s="589" t="s">
        <v>83</v>
      </c>
      <c r="E409" s="589" t="s">
        <v>2491</v>
      </c>
      <c r="F409" s="590">
        <v>42916</v>
      </c>
      <c r="G409" s="591">
        <v>21.78</v>
      </c>
      <c r="H409" s="589" t="s">
        <v>474</v>
      </c>
      <c r="I409" s="589" t="s">
        <v>2492</v>
      </c>
      <c r="J409" s="590">
        <v>42921</v>
      </c>
      <c r="K409" s="589" t="s">
        <v>71</v>
      </c>
      <c r="L409" s="589" t="s">
        <v>474</v>
      </c>
    </row>
    <row r="410" spans="1:12" s="589" customFormat="1" x14ac:dyDescent="0.2">
      <c r="A410" s="589" t="s">
        <v>611</v>
      </c>
      <c r="B410" s="589" t="s">
        <v>661</v>
      </c>
      <c r="C410" s="589" t="s">
        <v>662</v>
      </c>
      <c r="D410" s="589" t="s">
        <v>663</v>
      </c>
      <c r="E410" s="589" t="s">
        <v>2504</v>
      </c>
      <c r="F410" s="590">
        <v>42916</v>
      </c>
      <c r="G410" s="591">
        <v>37.03</v>
      </c>
      <c r="H410" s="589" t="s">
        <v>474</v>
      </c>
      <c r="I410" s="589" t="s">
        <v>3827</v>
      </c>
      <c r="J410" s="590">
        <v>42921</v>
      </c>
      <c r="K410" s="589" t="s">
        <v>71</v>
      </c>
      <c r="L410" s="589" t="s">
        <v>474</v>
      </c>
    </row>
    <row r="411" spans="1:12" s="589" customFormat="1" x14ac:dyDescent="0.2">
      <c r="A411" s="589" t="s">
        <v>611</v>
      </c>
      <c r="B411" s="589" t="s">
        <v>661</v>
      </c>
      <c r="C411" s="589" t="s">
        <v>662</v>
      </c>
      <c r="D411" s="589" t="s">
        <v>663</v>
      </c>
      <c r="E411" s="589" t="s">
        <v>2505</v>
      </c>
      <c r="F411" s="590">
        <v>42916</v>
      </c>
      <c r="G411" s="591">
        <v>37.03</v>
      </c>
      <c r="H411" s="589" t="s">
        <v>474</v>
      </c>
      <c r="I411" s="589" t="s">
        <v>111</v>
      </c>
      <c r="J411" s="590">
        <v>42921</v>
      </c>
      <c r="K411" s="589" t="s">
        <v>71</v>
      </c>
      <c r="L411" s="589" t="s">
        <v>474</v>
      </c>
    </row>
    <row r="412" spans="1:12" s="589" customFormat="1" x14ac:dyDescent="0.2">
      <c r="A412" s="589" t="s">
        <v>611</v>
      </c>
      <c r="B412" s="589" t="s">
        <v>2456</v>
      </c>
      <c r="C412" s="589" t="s">
        <v>2457</v>
      </c>
      <c r="D412" s="589" t="s">
        <v>474</v>
      </c>
      <c r="E412" s="589" t="s">
        <v>2458</v>
      </c>
      <c r="F412" s="590">
        <v>42863</v>
      </c>
      <c r="G412" s="591">
        <v>513.59</v>
      </c>
      <c r="H412" s="589" t="s">
        <v>474</v>
      </c>
      <c r="I412" s="589" t="s">
        <v>522</v>
      </c>
      <c r="J412" s="590">
        <v>42922</v>
      </c>
      <c r="K412" s="589" t="s">
        <v>71</v>
      </c>
      <c r="L412" s="589" t="s">
        <v>474</v>
      </c>
    </row>
    <row r="413" spans="1:12" s="589" customFormat="1" x14ac:dyDescent="0.2">
      <c r="A413" s="589" t="s">
        <v>611</v>
      </c>
      <c r="B413" s="589" t="s">
        <v>687</v>
      </c>
      <c r="C413" s="589" t="s">
        <v>2995</v>
      </c>
      <c r="D413" s="589" t="s">
        <v>689</v>
      </c>
      <c r="E413" s="589" t="s">
        <v>2481</v>
      </c>
      <c r="F413" s="590">
        <v>42818</v>
      </c>
      <c r="G413" s="591">
        <v>51.48</v>
      </c>
      <c r="H413" s="589" t="s">
        <v>474</v>
      </c>
      <c r="I413" s="589" t="s">
        <v>522</v>
      </c>
      <c r="J413" s="590">
        <v>42922</v>
      </c>
      <c r="K413" s="589" t="s">
        <v>71</v>
      </c>
      <c r="L413" s="589" t="s">
        <v>474</v>
      </c>
    </row>
    <row r="414" spans="1:12" s="589" customFormat="1" x14ac:dyDescent="0.2">
      <c r="A414" s="589" t="s">
        <v>611</v>
      </c>
      <c r="B414" s="589" t="s">
        <v>850</v>
      </c>
      <c r="C414" s="589" t="s">
        <v>1381</v>
      </c>
      <c r="D414" s="589" t="s">
        <v>851</v>
      </c>
      <c r="E414" s="589" t="s">
        <v>2480</v>
      </c>
      <c r="F414" s="590">
        <v>42916</v>
      </c>
      <c r="G414" s="591">
        <v>936.1</v>
      </c>
      <c r="H414" s="589" t="s">
        <v>474</v>
      </c>
      <c r="I414" s="589" t="s">
        <v>254</v>
      </c>
      <c r="J414" s="590">
        <v>42923</v>
      </c>
      <c r="K414" s="589" t="s">
        <v>71</v>
      </c>
      <c r="L414" s="589" t="s">
        <v>474</v>
      </c>
    </row>
    <row r="415" spans="1:12" s="589" customFormat="1" x14ac:dyDescent="0.2">
      <c r="A415" s="589" t="s">
        <v>611</v>
      </c>
      <c r="B415" s="589" t="s">
        <v>687</v>
      </c>
      <c r="C415" s="589" t="s">
        <v>2995</v>
      </c>
      <c r="D415" s="589" t="s">
        <v>689</v>
      </c>
      <c r="E415" s="589" t="s">
        <v>2269</v>
      </c>
      <c r="F415" s="590">
        <v>42923</v>
      </c>
      <c r="G415" s="591">
        <v>368.14</v>
      </c>
      <c r="H415" s="589" t="s">
        <v>474</v>
      </c>
      <c r="I415" s="589" t="s">
        <v>1903</v>
      </c>
      <c r="J415" s="590">
        <v>42924</v>
      </c>
      <c r="K415" s="589" t="s">
        <v>71</v>
      </c>
      <c r="L415" s="589" t="s">
        <v>2270</v>
      </c>
    </row>
    <row r="416" spans="1:12" s="589" customFormat="1" x14ac:dyDescent="0.2">
      <c r="A416" s="589" t="s">
        <v>611</v>
      </c>
      <c r="B416" s="589" t="s">
        <v>687</v>
      </c>
      <c r="C416" s="589" t="s">
        <v>2995</v>
      </c>
      <c r="D416" s="589" t="s">
        <v>689</v>
      </c>
      <c r="E416" s="589" t="s">
        <v>2271</v>
      </c>
      <c r="F416" s="590">
        <v>42923</v>
      </c>
      <c r="G416" s="591">
        <v>1209.1300000000001</v>
      </c>
      <c r="H416" s="589" t="s">
        <v>474</v>
      </c>
      <c r="I416" s="589" t="s">
        <v>1903</v>
      </c>
      <c r="J416" s="590">
        <v>42924</v>
      </c>
      <c r="K416" s="589" t="s">
        <v>71</v>
      </c>
      <c r="L416" s="589" t="s">
        <v>2272</v>
      </c>
    </row>
    <row r="417" spans="1:12" s="589" customFormat="1" x14ac:dyDescent="0.2">
      <c r="A417" s="589" t="s">
        <v>611</v>
      </c>
      <c r="B417" s="589" t="s">
        <v>687</v>
      </c>
      <c r="C417" s="589" t="s">
        <v>2995</v>
      </c>
      <c r="D417" s="589" t="s">
        <v>689</v>
      </c>
      <c r="E417" s="589" t="s">
        <v>2274</v>
      </c>
      <c r="F417" s="590">
        <v>42923</v>
      </c>
      <c r="G417" s="591">
        <v>144.27000000000001</v>
      </c>
      <c r="H417" s="589" t="s">
        <v>474</v>
      </c>
      <c r="I417" s="589" t="s">
        <v>1560</v>
      </c>
      <c r="J417" s="590">
        <v>42924</v>
      </c>
      <c r="K417" s="589" t="s">
        <v>71</v>
      </c>
      <c r="L417" s="589" t="s">
        <v>2275</v>
      </c>
    </row>
    <row r="418" spans="1:12" s="589" customFormat="1" x14ac:dyDescent="0.2">
      <c r="A418" s="589" t="s">
        <v>611</v>
      </c>
      <c r="B418" s="589" t="s">
        <v>687</v>
      </c>
      <c r="C418" s="589" t="s">
        <v>2995</v>
      </c>
      <c r="D418" s="589" t="s">
        <v>689</v>
      </c>
      <c r="E418" s="589" t="s">
        <v>2276</v>
      </c>
      <c r="F418" s="590">
        <v>42923</v>
      </c>
      <c r="G418" s="591">
        <v>41.95</v>
      </c>
      <c r="H418" s="589" t="s">
        <v>474</v>
      </c>
      <c r="I418" s="589" t="s">
        <v>226</v>
      </c>
      <c r="J418" s="590">
        <v>42924</v>
      </c>
      <c r="K418" s="589" t="s">
        <v>71</v>
      </c>
      <c r="L418" s="589" t="s">
        <v>2277</v>
      </c>
    </row>
    <row r="419" spans="1:12" s="589" customFormat="1" x14ac:dyDescent="0.2">
      <c r="A419" s="589" t="s">
        <v>611</v>
      </c>
      <c r="B419" s="589" t="s">
        <v>687</v>
      </c>
      <c r="C419" s="589" t="s">
        <v>2995</v>
      </c>
      <c r="D419" s="589" t="s">
        <v>689</v>
      </c>
      <c r="E419" s="589" t="s">
        <v>2278</v>
      </c>
      <c r="F419" s="590">
        <v>42923</v>
      </c>
      <c r="G419" s="591">
        <v>34.950000000000003</v>
      </c>
      <c r="H419" s="589" t="s">
        <v>474</v>
      </c>
      <c r="I419" s="589" t="s">
        <v>226</v>
      </c>
      <c r="J419" s="590">
        <v>42924</v>
      </c>
      <c r="K419" s="589" t="s">
        <v>71</v>
      </c>
      <c r="L419" s="589" t="s">
        <v>2277</v>
      </c>
    </row>
    <row r="420" spans="1:12" s="589" customFormat="1" x14ac:dyDescent="0.2">
      <c r="A420" s="589" t="s">
        <v>611</v>
      </c>
      <c r="B420" s="589" t="s">
        <v>687</v>
      </c>
      <c r="C420" s="589" t="s">
        <v>2995</v>
      </c>
      <c r="D420" s="589" t="s">
        <v>689</v>
      </c>
      <c r="E420" s="589" t="s">
        <v>2279</v>
      </c>
      <c r="F420" s="590">
        <v>42923</v>
      </c>
      <c r="G420" s="591">
        <v>97.85</v>
      </c>
      <c r="H420" s="589" t="s">
        <v>474</v>
      </c>
      <c r="I420" s="589" t="s">
        <v>226</v>
      </c>
      <c r="J420" s="590">
        <v>42924</v>
      </c>
      <c r="K420" s="589" t="s">
        <v>71</v>
      </c>
      <c r="L420" s="589" t="s">
        <v>2280</v>
      </c>
    </row>
    <row r="421" spans="1:12" s="589" customFormat="1" x14ac:dyDescent="0.2">
      <c r="A421" s="589" t="s">
        <v>611</v>
      </c>
      <c r="B421" s="589" t="s">
        <v>687</v>
      </c>
      <c r="C421" s="589" t="s">
        <v>2995</v>
      </c>
      <c r="D421" s="589" t="s">
        <v>689</v>
      </c>
      <c r="E421" s="589" t="s">
        <v>2281</v>
      </c>
      <c r="F421" s="590">
        <v>42923</v>
      </c>
      <c r="G421" s="591">
        <v>82.95</v>
      </c>
      <c r="H421" s="589" t="s">
        <v>474</v>
      </c>
      <c r="I421" s="589" t="s">
        <v>226</v>
      </c>
      <c r="J421" s="590">
        <v>42924</v>
      </c>
      <c r="K421" s="589" t="s">
        <v>71</v>
      </c>
      <c r="L421" s="589" t="s">
        <v>2280</v>
      </c>
    </row>
    <row r="422" spans="1:12" s="589" customFormat="1" x14ac:dyDescent="0.2">
      <c r="A422" s="589" t="s">
        <v>611</v>
      </c>
      <c r="B422" s="589" t="s">
        <v>687</v>
      </c>
      <c r="C422" s="589" t="s">
        <v>2995</v>
      </c>
      <c r="D422" s="589" t="s">
        <v>689</v>
      </c>
      <c r="E422" s="589" t="s">
        <v>2282</v>
      </c>
      <c r="F422" s="590">
        <v>42923</v>
      </c>
      <c r="G422" s="591">
        <v>94.99</v>
      </c>
      <c r="H422" s="589" t="s">
        <v>474</v>
      </c>
      <c r="I422" s="589" t="s">
        <v>1560</v>
      </c>
      <c r="J422" s="590">
        <v>42924</v>
      </c>
      <c r="K422" s="589" t="s">
        <v>71</v>
      </c>
      <c r="L422" s="589" t="s">
        <v>2275</v>
      </c>
    </row>
    <row r="423" spans="1:12" s="589" customFormat="1" x14ac:dyDescent="0.2">
      <c r="A423" s="589" t="s">
        <v>611</v>
      </c>
      <c r="B423" s="589" t="s">
        <v>687</v>
      </c>
      <c r="C423" s="589" t="s">
        <v>2995</v>
      </c>
      <c r="D423" s="589" t="s">
        <v>689</v>
      </c>
      <c r="E423" s="589" t="s">
        <v>2283</v>
      </c>
      <c r="F423" s="590">
        <v>42923</v>
      </c>
      <c r="G423" s="591">
        <v>104.02</v>
      </c>
      <c r="H423" s="589" t="s">
        <v>474</v>
      </c>
      <c r="I423" s="589" t="s">
        <v>668</v>
      </c>
      <c r="J423" s="590">
        <v>42924</v>
      </c>
      <c r="K423" s="589" t="s">
        <v>71</v>
      </c>
      <c r="L423" s="589" t="s">
        <v>2284</v>
      </c>
    </row>
    <row r="424" spans="1:12" s="589" customFormat="1" x14ac:dyDescent="0.2">
      <c r="A424" s="589" t="s">
        <v>611</v>
      </c>
      <c r="B424" s="589" t="s">
        <v>687</v>
      </c>
      <c r="C424" s="589" t="s">
        <v>2995</v>
      </c>
      <c r="D424" s="589" t="s">
        <v>689</v>
      </c>
      <c r="E424" s="589" t="s">
        <v>2327</v>
      </c>
      <c r="F424" s="590">
        <v>42923</v>
      </c>
      <c r="G424" s="591">
        <v>108</v>
      </c>
      <c r="H424" s="589" t="s">
        <v>474</v>
      </c>
      <c r="I424" s="589" t="s">
        <v>509</v>
      </c>
      <c r="J424" s="590">
        <v>42924</v>
      </c>
      <c r="K424" s="589" t="s">
        <v>71</v>
      </c>
      <c r="L424" s="589" t="s">
        <v>2136</v>
      </c>
    </row>
    <row r="425" spans="1:12" s="589" customFormat="1" x14ac:dyDescent="0.2">
      <c r="A425" s="589" t="s">
        <v>611</v>
      </c>
      <c r="B425" s="589" t="s">
        <v>687</v>
      </c>
      <c r="C425" s="589" t="s">
        <v>2995</v>
      </c>
      <c r="D425" s="589" t="s">
        <v>689</v>
      </c>
      <c r="E425" s="589" t="s">
        <v>2328</v>
      </c>
      <c r="F425" s="590">
        <v>42923</v>
      </c>
      <c r="G425" s="591">
        <v>82.87</v>
      </c>
      <c r="H425" s="589" t="s">
        <v>474</v>
      </c>
      <c r="I425" s="589" t="s">
        <v>226</v>
      </c>
      <c r="J425" s="590">
        <v>42924</v>
      </c>
      <c r="K425" s="589" t="s">
        <v>71</v>
      </c>
      <c r="L425" s="589" t="s">
        <v>2280</v>
      </c>
    </row>
    <row r="426" spans="1:12" s="589" customFormat="1" x14ac:dyDescent="0.2">
      <c r="A426" s="589" t="s">
        <v>611</v>
      </c>
      <c r="B426" s="589" t="s">
        <v>687</v>
      </c>
      <c r="C426" s="589" t="s">
        <v>2995</v>
      </c>
      <c r="D426" s="589" t="s">
        <v>689</v>
      </c>
      <c r="E426" s="589" t="s">
        <v>2329</v>
      </c>
      <c r="F426" s="590">
        <v>42923</v>
      </c>
      <c r="G426" s="591">
        <v>65</v>
      </c>
      <c r="H426" s="589" t="s">
        <v>474</v>
      </c>
      <c r="I426" s="589" t="s">
        <v>1903</v>
      </c>
      <c r="J426" s="590">
        <v>42924</v>
      </c>
      <c r="K426" s="589" t="s">
        <v>71</v>
      </c>
      <c r="L426" s="589" t="s">
        <v>2330</v>
      </c>
    </row>
    <row r="427" spans="1:12" s="589" customFormat="1" x14ac:dyDescent="0.2">
      <c r="A427" s="589" t="s">
        <v>611</v>
      </c>
      <c r="B427" s="589" t="s">
        <v>2483</v>
      </c>
      <c r="C427" s="589" t="s">
        <v>2484</v>
      </c>
      <c r="D427" s="589" t="s">
        <v>2485</v>
      </c>
      <c r="E427" s="589" t="s">
        <v>2486</v>
      </c>
      <c r="F427" s="590">
        <v>42916</v>
      </c>
      <c r="G427" s="591">
        <v>33.75</v>
      </c>
      <c r="H427" s="589" t="s">
        <v>2487</v>
      </c>
      <c r="I427" s="589" t="s">
        <v>2488</v>
      </c>
      <c r="J427" s="590">
        <v>42926</v>
      </c>
      <c r="K427" s="589" t="s">
        <v>71</v>
      </c>
      <c r="L427" s="589" t="s">
        <v>474</v>
      </c>
    </row>
    <row r="428" spans="1:12" s="589" customFormat="1" x14ac:dyDescent="0.2">
      <c r="A428" s="589" t="s">
        <v>611</v>
      </c>
      <c r="B428" s="589" t="s">
        <v>158</v>
      </c>
      <c r="C428" s="589" t="s">
        <v>159</v>
      </c>
      <c r="D428" s="589" t="s">
        <v>160</v>
      </c>
      <c r="E428" s="589" t="s">
        <v>2531</v>
      </c>
      <c r="F428" s="590">
        <v>42916</v>
      </c>
      <c r="G428" s="591">
        <v>146.97999999999999</v>
      </c>
      <c r="H428" s="589" t="s">
        <v>474</v>
      </c>
      <c r="I428" s="589" t="s">
        <v>224</v>
      </c>
      <c r="J428" s="590">
        <v>42926</v>
      </c>
      <c r="K428" s="589" t="s">
        <v>71</v>
      </c>
      <c r="L428" s="589" t="s">
        <v>474</v>
      </c>
    </row>
    <row r="429" spans="1:12" s="589" customFormat="1" x14ac:dyDescent="0.2">
      <c r="A429" s="589" t="s">
        <v>611</v>
      </c>
      <c r="B429" s="589" t="s">
        <v>687</v>
      </c>
      <c r="C429" s="589" t="s">
        <v>2995</v>
      </c>
      <c r="D429" s="589" t="s">
        <v>689</v>
      </c>
      <c r="E429" s="589" t="s">
        <v>2135</v>
      </c>
      <c r="F429" s="590">
        <v>42926</v>
      </c>
      <c r="G429" s="591">
        <v>-70</v>
      </c>
      <c r="H429" s="589" t="s">
        <v>474</v>
      </c>
      <c r="I429" s="589" t="s">
        <v>509</v>
      </c>
      <c r="J429" s="590">
        <v>42927</v>
      </c>
      <c r="K429" s="589" t="s">
        <v>71</v>
      </c>
      <c r="L429" s="589" t="s">
        <v>2136</v>
      </c>
    </row>
    <row r="430" spans="1:12" s="589" customFormat="1" x14ac:dyDescent="0.2">
      <c r="A430" s="589" t="s">
        <v>611</v>
      </c>
      <c r="B430" s="589" t="s">
        <v>687</v>
      </c>
      <c r="C430" s="589" t="s">
        <v>2995</v>
      </c>
      <c r="D430" s="589" t="s">
        <v>689</v>
      </c>
      <c r="E430" s="589" t="s">
        <v>2322</v>
      </c>
      <c r="F430" s="590">
        <v>42926</v>
      </c>
      <c r="G430" s="591">
        <v>130</v>
      </c>
      <c r="H430" s="589" t="s">
        <v>474</v>
      </c>
      <c r="I430" s="589" t="s">
        <v>509</v>
      </c>
      <c r="J430" s="590">
        <v>42927</v>
      </c>
      <c r="K430" s="589" t="s">
        <v>71</v>
      </c>
      <c r="L430" s="589" t="s">
        <v>2136</v>
      </c>
    </row>
    <row r="431" spans="1:12" s="589" customFormat="1" x14ac:dyDescent="0.2">
      <c r="A431" s="589" t="s">
        <v>611</v>
      </c>
      <c r="B431" s="589" t="s">
        <v>687</v>
      </c>
      <c r="C431" s="589" t="s">
        <v>2995</v>
      </c>
      <c r="D431" s="589" t="s">
        <v>689</v>
      </c>
      <c r="E431" s="589" t="s">
        <v>2323</v>
      </c>
      <c r="F431" s="590">
        <v>42926</v>
      </c>
      <c r="G431" s="591">
        <v>93.15</v>
      </c>
      <c r="H431" s="589" t="s">
        <v>474</v>
      </c>
      <c r="I431" s="589" t="s">
        <v>398</v>
      </c>
      <c r="J431" s="590">
        <v>42927</v>
      </c>
      <c r="K431" s="589" t="s">
        <v>71</v>
      </c>
      <c r="L431" s="589" t="s">
        <v>2324</v>
      </c>
    </row>
    <row r="432" spans="1:12" s="589" customFormat="1" x14ac:dyDescent="0.2">
      <c r="A432" s="589" t="s">
        <v>611</v>
      </c>
      <c r="B432" s="589" t="s">
        <v>687</v>
      </c>
      <c r="C432" s="589" t="s">
        <v>2995</v>
      </c>
      <c r="D432" s="589" t="s">
        <v>689</v>
      </c>
      <c r="E432" s="589" t="s">
        <v>2325</v>
      </c>
      <c r="F432" s="590">
        <v>42926</v>
      </c>
      <c r="G432" s="591">
        <v>883</v>
      </c>
      <c r="H432" s="589" t="s">
        <v>474</v>
      </c>
      <c r="I432" s="589" t="s">
        <v>1903</v>
      </c>
      <c r="J432" s="590">
        <v>42927</v>
      </c>
      <c r="K432" s="589" t="s">
        <v>71</v>
      </c>
      <c r="L432" s="589" t="s">
        <v>2326</v>
      </c>
    </row>
    <row r="433" spans="1:12" s="589" customFormat="1" x14ac:dyDescent="0.2">
      <c r="A433" s="589" t="s">
        <v>611</v>
      </c>
      <c r="B433" s="589" t="s">
        <v>838</v>
      </c>
      <c r="C433" s="589" t="s">
        <v>839</v>
      </c>
      <c r="D433" s="589" t="s">
        <v>840</v>
      </c>
      <c r="E433" s="589" t="s">
        <v>2412</v>
      </c>
      <c r="F433" s="590">
        <v>42916</v>
      </c>
      <c r="G433" s="591">
        <v>297.97000000000003</v>
      </c>
      <c r="H433" s="589" t="s">
        <v>474</v>
      </c>
      <c r="I433" s="589" t="s">
        <v>607</v>
      </c>
      <c r="J433" s="590">
        <v>42927</v>
      </c>
      <c r="K433" s="589" t="s">
        <v>71</v>
      </c>
      <c r="L433" s="589" t="s">
        <v>474</v>
      </c>
    </row>
    <row r="434" spans="1:12" s="589" customFormat="1" x14ac:dyDescent="0.2">
      <c r="A434" s="589" t="s">
        <v>611</v>
      </c>
      <c r="B434" s="589" t="s">
        <v>687</v>
      </c>
      <c r="C434" s="589" t="s">
        <v>2995</v>
      </c>
      <c r="D434" s="589" t="s">
        <v>689</v>
      </c>
      <c r="E434" s="589" t="s">
        <v>2131</v>
      </c>
      <c r="F434" s="590">
        <v>42927</v>
      </c>
      <c r="G434" s="591">
        <v>-386</v>
      </c>
      <c r="H434" s="589" t="s">
        <v>474</v>
      </c>
      <c r="I434" s="589" t="s">
        <v>682</v>
      </c>
      <c r="J434" s="590">
        <v>42928</v>
      </c>
      <c r="K434" s="589" t="s">
        <v>71</v>
      </c>
      <c r="L434" s="589" t="s">
        <v>2132</v>
      </c>
    </row>
    <row r="435" spans="1:12" s="589" customFormat="1" x14ac:dyDescent="0.2">
      <c r="A435" s="589" t="s">
        <v>611</v>
      </c>
      <c r="B435" s="589" t="s">
        <v>687</v>
      </c>
      <c r="C435" s="589" t="s">
        <v>2995</v>
      </c>
      <c r="D435" s="589" t="s">
        <v>689</v>
      </c>
      <c r="E435" s="589" t="s">
        <v>2133</v>
      </c>
      <c r="F435" s="590">
        <v>42927</v>
      </c>
      <c r="G435" s="591">
        <v>-386</v>
      </c>
      <c r="H435" s="589" t="s">
        <v>474</v>
      </c>
      <c r="I435" s="589" t="s">
        <v>682</v>
      </c>
      <c r="J435" s="590">
        <v>42928</v>
      </c>
      <c r="K435" s="589" t="s">
        <v>71</v>
      </c>
      <c r="L435" s="589" t="s">
        <v>2134</v>
      </c>
    </row>
    <row r="436" spans="1:12" s="589" customFormat="1" x14ac:dyDescent="0.2">
      <c r="A436" s="589" t="s">
        <v>611</v>
      </c>
      <c r="B436" s="589" t="s">
        <v>687</v>
      </c>
      <c r="C436" s="589" t="s">
        <v>2995</v>
      </c>
      <c r="D436" s="589" t="s">
        <v>689</v>
      </c>
      <c r="E436" s="589" t="s">
        <v>2261</v>
      </c>
      <c r="F436" s="590">
        <v>42927</v>
      </c>
      <c r="G436" s="591">
        <v>34.950000000000003</v>
      </c>
      <c r="H436" s="589" t="s">
        <v>474</v>
      </c>
      <c r="I436" s="589" t="s">
        <v>1903</v>
      </c>
      <c r="J436" s="590">
        <v>42928</v>
      </c>
      <c r="K436" s="589" t="s">
        <v>71</v>
      </c>
      <c r="L436" s="589" t="s">
        <v>2262</v>
      </c>
    </row>
    <row r="437" spans="1:12" s="589" customFormat="1" x14ac:dyDescent="0.2">
      <c r="A437" s="589" t="s">
        <v>611</v>
      </c>
      <c r="B437" s="589" t="s">
        <v>687</v>
      </c>
      <c r="C437" s="589" t="s">
        <v>2995</v>
      </c>
      <c r="D437" s="589" t="s">
        <v>689</v>
      </c>
      <c r="E437" s="589" t="s">
        <v>2263</v>
      </c>
      <c r="F437" s="590">
        <v>42927</v>
      </c>
      <c r="G437" s="591">
        <v>31.35</v>
      </c>
      <c r="H437" s="589" t="s">
        <v>474</v>
      </c>
      <c r="I437" s="589" t="s">
        <v>1903</v>
      </c>
      <c r="J437" s="590">
        <v>42928</v>
      </c>
      <c r="K437" s="589" t="s">
        <v>71</v>
      </c>
      <c r="L437" s="589" t="s">
        <v>2262</v>
      </c>
    </row>
    <row r="438" spans="1:12" s="589" customFormat="1" x14ac:dyDescent="0.2">
      <c r="A438" s="589" t="s">
        <v>611</v>
      </c>
      <c r="B438" s="589" t="s">
        <v>687</v>
      </c>
      <c r="C438" s="589" t="s">
        <v>2995</v>
      </c>
      <c r="D438" s="589" t="s">
        <v>689</v>
      </c>
      <c r="E438" s="589" t="s">
        <v>2264</v>
      </c>
      <c r="F438" s="590">
        <v>42927</v>
      </c>
      <c r="G438" s="591">
        <v>82.95</v>
      </c>
      <c r="H438" s="589" t="s">
        <v>474</v>
      </c>
      <c r="I438" s="589" t="s">
        <v>260</v>
      </c>
      <c r="J438" s="590">
        <v>42928</v>
      </c>
      <c r="K438" s="589" t="s">
        <v>71</v>
      </c>
      <c r="L438" s="589" t="s">
        <v>2265</v>
      </c>
    </row>
    <row r="439" spans="1:12" s="589" customFormat="1" x14ac:dyDescent="0.2">
      <c r="A439" s="589" t="s">
        <v>611</v>
      </c>
      <c r="B439" s="589" t="s">
        <v>687</v>
      </c>
      <c r="C439" s="589" t="s">
        <v>2995</v>
      </c>
      <c r="D439" s="589" t="s">
        <v>689</v>
      </c>
      <c r="E439" s="589" t="s">
        <v>2266</v>
      </c>
      <c r="F439" s="590">
        <v>42927</v>
      </c>
      <c r="G439" s="591">
        <v>82.95</v>
      </c>
      <c r="H439" s="589" t="s">
        <v>474</v>
      </c>
      <c r="I439" s="589" t="s">
        <v>260</v>
      </c>
      <c r="J439" s="590">
        <v>42928</v>
      </c>
      <c r="K439" s="589" t="s">
        <v>71</v>
      </c>
      <c r="L439" s="589" t="s">
        <v>2265</v>
      </c>
    </row>
    <row r="440" spans="1:12" s="589" customFormat="1" x14ac:dyDescent="0.2">
      <c r="A440" s="589" t="s">
        <v>611</v>
      </c>
      <c r="B440" s="589" t="s">
        <v>687</v>
      </c>
      <c r="C440" s="589" t="s">
        <v>2995</v>
      </c>
      <c r="D440" s="589" t="s">
        <v>689</v>
      </c>
      <c r="E440" s="589" t="s">
        <v>2129</v>
      </c>
      <c r="F440" s="590">
        <v>42928</v>
      </c>
      <c r="G440" s="591">
        <v>-812</v>
      </c>
      <c r="H440" s="589" t="s">
        <v>474</v>
      </c>
      <c r="I440" s="589" t="s">
        <v>1903</v>
      </c>
      <c r="J440" s="590">
        <v>42929</v>
      </c>
      <c r="K440" s="589" t="s">
        <v>71</v>
      </c>
      <c r="L440" s="589" t="s">
        <v>2130</v>
      </c>
    </row>
    <row r="441" spans="1:12" s="589" customFormat="1" x14ac:dyDescent="0.2">
      <c r="A441" s="589" t="s">
        <v>611</v>
      </c>
      <c r="B441" s="589" t="s">
        <v>687</v>
      </c>
      <c r="C441" s="589" t="s">
        <v>2995</v>
      </c>
      <c r="D441" s="589" t="s">
        <v>689</v>
      </c>
      <c r="E441" s="589" t="s">
        <v>2258</v>
      </c>
      <c r="F441" s="590">
        <v>42928</v>
      </c>
      <c r="G441" s="591">
        <v>80.569999999999993</v>
      </c>
      <c r="H441" s="589" t="s">
        <v>474</v>
      </c>
      <c r="I441" s="589" t="s">
        <v>682</v>
      </c>
      <c r="J441" s="590">
        <v>42929</v>
      </c>
      <c r="K441" s="589" t="s">
        <v>71</v>
      </c>
      <c r="L441" s="589" t="s">
        <v>2259</v>
      </c>
    </row>
    <row r="442" spans="1:12" s="589" customFormat="1" x14ac:dyDescent="0.2">
      <c r="A442" s="589" t="s">
        <v>611</v>
      </c>
      <c r="B442" s="589" t="s">
        <v>687</v>
      </c>
      <c r="C442" s="589" t="s">
        <v>2995</v>
      </c>
      <c r="D442" s="589" t="s">
        <v>689</v>
      </c>
      <c r="E442" s="589" t="s">
        <v>2260</v>
      </c>
      <c r="F442" s="590">
        <v>42928</v>
      </c>
      <c r="G442" s="591">
        <v>86.69</v>
      </c>
      <c r="H442" s="589" t="s">
        <v>474</v>
      </c>
      <c r="I442" s="589" t="s">
        <v>682</v>
      </c>
      <c r="J442" s="590">
        <v>42929</v>
      </c>
      <c r="K442" s="589" t="s">
        <v>71</v>
      </c>
      <c r="L442" s="589" t="s">
        <v>2259</v>
      </c>
    </row>
    <row r="443" spans="1:12" s="589" customFormat="1" x14ac:dyDescent="0.2">
      <c r="A443" s="589" t="s">
        <v>611</v>
      </c>
      <c r="B443" s="589" t="s">
        <v>687</v>
      </c>
      <c r="C443" s="589" t="s">
        <v>2995</v>
      </c>
      <c r="D443" s="589" t="s">
        <v>689</v>
      </c>
      <c r="E443" s="589" t="s">
        <v>2320</v>
      </c>
      <c r="F443" s="590">
        <v>42928</v>
      </c>
      <c r="G443" s="591">
        <v>406</v>
      </c>
      <c r="H443" s="589" t="s">
        <v>474</v>
      </c>
      <c r="I443" s="589" t="s">
        <v>1903</v>
      </c>
      <c r="J443" s="590">
        <v>42929</v>
      </c>
      <c r="K443" s="589" t="s">
        <v>71</v>
      </c>
      <c r="L443" s="589" t="s">
        <v>2130</v>
      </c>
    </row>
    <row r="444" spans="1:12" s="589" customFormat="1" x14ac:dyDescent="0.2">
      <c r="A444" s="589" t="s">
        <v>611</v>
      </c>
      <c r="B444" s="589" t="s">
        <v>687</v>
      </c>
      <c r="C444" s="589" t="s">
        <v>2995</v>
      </c>
      <c r="D444" s="589" t="s">
        <v>689</v>
      </c>
      <c r="E444" s="589" t="s">
        <v>2321</v>
      </c>
      <c r="F444" s="590">
        <v>42928</v>
      </c>
      <c r="G444" s="591">
        <v>149.5</v>
      </c>
      <c r="H444" s="589" t="s">
        <v>474</v>
      </c>
      <c r="I444" s="589" t="s">
        <v>682</v>
      </c>
      <c r="J444" s="590">
        <v>42929</v>
      </c>
      <c r="K444" s="589" t="s">
        <v>71</v>
      </c>
      <c r="L444" s="589" t="s">
        <v>2259</v>
      </c>
    </row>
    <row r="445" spans="1:12" s="589" customFormat="1" x14ac:dyDescent="0.2">
      <c r="A445" s="589" t="s">
        <v>611</v>
      </c>
      <c r="B445" s="589" t="s">
        <v>146</v>
      </c>
      <c r="C445" s="589" t="s">
        <v>397</v>
      </c>
      <c r="D445" s="589" t="s">
        <v>147</v>
      </c>
      <c r="E445" s="589" t="s">
        <v>5391</v>
      </c>
      <c r="F445" s="590">
        <v>42928</v>
      </c>
      <c r="G445" s="591">
        <v>342.88</v>
      </c>
      <c r="H445" s="589" t="s">
        <v>474</v>
      </c>
      <c r="I445" s="589" t="s">
        <v>226</v>
      </c>
      <c r="J445" s="590">
        <v>42929</v>
      </c>
      <c r="K445" s="589" t="s">
        <v>71</v>
      </c>
      <c r="L445" s="589" t="s">
        <v>474</v>
      </c>
    </row>
    <row r="446" spans="1:12" s="589" customFormat="1" x14ac:dyDescent="0.2">
      <c r="A446" s="589" t="s">
        <v>611</v>
      </c>
      <c r="B446" s="589" t="s">
        <v>2471</v>
      </c>
      <c r="C446" s="589" t="s">
        <v>2472</v>
      </c>
      <c r="D446" s="589" t="s">
        <v>2473</v>
      </c>
      <c r="E446" s="589" t="s">
        <v>2474</v>
      </c>
      <c r="F446" s="590">
        <v>42929</v>
      </c>
      <c r="G446" s="591">
        <v>217.8</v>
      </c>
      <c r="H446" s="589" t="s">
        <v>2475</v>
      </c>
      <c r="I446" s="589" t="s">
        <v>2170</v>
      </c>
      <c r="J446" s="590">
        <v>42929</v>
      </c>
      <c r="K446" s="589" t="s">
        <v>71</v>
      </c>
      <c r="L446" s="589" t="s">
        <v>2476</v>
      </c>
    </row>
    <row r="447" spans="1:12" s="589" customFormat="1" x14ac:dyDescent="0.2">
      <c r="A447" s="589" t="s">
        <v>611</v>
      </c>
      <c r="B447" s="589" t="s">
        <v>687</v>
      </c>
      <c r="C447" s="589" t="s">
        <v>2995</v>
      </c>
      <c r="D447" s="589" t="s">
        <v>689</v>
      </c>
      <c r="E447" s="589" t="s">
        <v>2255</v>
      </c>
      <c r="F447" s="590">
        <v>42929</v>
      </c>
      <c r="G447" s="591">
        <v>31.35</v>
      </c>
      <c r="H447" s="589" t="s">
        <v>474</v>
      </c>
      <c r="I447" s="589" t="s">
        <v>625</v>
      </c>
      <c r="J447" s="590">
        <v>42930</v>
      </c>
      <c r="K447" s="589" t="s">
        <v>71</v>
      </c>
      <c r="L447" s="589" t="s">
        <v>2256</v>
      </c>
    </row>
    <row r="448" spans="1:12" s="589" customFormat="1" x14ac:dyDescent="0.2">
      <c r="A448" s="589" t="s">
        <v>611</v>
      </c>
      <c r="B448" s="589" t="s">
        <v>687</v>
      </c>
      <c r="C448" s="589" t="s">
        <v>2995</v>
      </c>
      <c r="D448" s="589" t="s">
        <v>689</v>
      </c>
      <c r="E448" s="589" t="s">
        <v>2257</v>
      </c>
      <c r="F448" s="590">
        <v>42929</v>
      </c>
      <c r="G448" s="591">
        <v>34.950000000000003</v>
      </c>
      <c r="H448" s="589" t="s">
        <v>474</v>
      </c>
      <c r="I448" s="589" t="s">
        <v>625</v>
      </c>
      <c r="J448" s="590">
        <v>42930</v>
      </c>
      <c r="K448" s="589" t="s">
        <v>71</v>
      </c>
      <c r="L448" s="589" t="s">
        <v>2256</v>
      </c>
    </row>
    <row r="449" spans="1:12" s="589" customFormat="1" x14ac:dyDescent="0.2">
      <c r="A449" s="589" t="s">
        <v>611</v>
      </c>
      <c r="B449" s="589" t="s">
        <v>687</v>
      </c>
      <c r="C449" s="589" t="s">
        <v>2995</v>
      </c>
      <c r="D449" s="589" t="s">
        <v>689</v>
      </c>
      <c r="E449" s="589" t="s">
        <v>2318</v>
      </c>
      <c r="F449" s="590">
        <v>42929</v>
      </c>
      <c r="G449" s="591">
        <v>127.84</v>
      </c>
      <c r="H449" s="589" t="s">
        <v>474</v>
      </c>
      <c r="I449" s="589" t="s">
        <v>1903</v>
      </c>
      <c r="J449" s="590">
        <v>42930</v>
      </c>
      <c r="K449" s="589" t="s">
        <v>71</v>
      </c>
      <c r="L449" s="589" t="s">
        <v>2319</v>
      </c>
    </row>
    <row r="450" spans="1:12" s="589" customFormat="1" x14ac:dyDescent="0.2">
      <c r="A450" s="589" t="s">
        <v>611</v>
      </c>
      <c r="B450" s="589" t="s">
        <v>687</v>
      </c>
      <c r="C450" s="589" t="s">
        <v>2995</v>
      </c>
      <c r="D450" s="589" t="s">
        <v>689</v>
      </c>
      <c r="E450" s="589" t="s">
        <v>2316</v>
      </c>
      <c r="F450" s="590">
        <v>42930</v>
      </c>
      <c r="G450" s="591">
        <v>260</v>
      </c>
      <c r="H450" s="589" t="s">
        <v>474</v>
      </c>
      <c r="I450" s="589" t="s">
        <v>682</v>
      </c>
      <c r="J450" s="590">
        <v>42931</v>
      </c>
      <c r="K450" s="589" t="s">
        <v>71</v>
      </c>
      <c r="L450" s="589" t="s">
        <v>2317</v>
      </c>
    </row>
    <row r="451" spans="1:12" s="589" customFormat="1" x14ac:dyDescent="0.2">
      <c r="A451" s="589" t="s">
        <v>611</v>
      </c>
      <c r="B451" s="589" t="s">
        <v>2471</v>
      </c>
      <c r="C451" s="589" t="s">
        <v>2472</v>
      </c>
      <c r="D451" s="589" t="s">
        <v>2473</v>
      </c>
      <c r="E451" s="589" t="s">
        <v>2477</v>
      </c>
      <c r="F451" s="590">
        <v>42929</v>
      </c>
      <c r="G451" s="591">
        <v>127.05</v>
      </c>
      <c r="H451" s="589" t="s">
        <v>2478</v>
      </c>
      <c r="I451" s="589" t="s">
        <v>2170</v>
      </c>
      <c r="J451" s="590">
        <v>42933</v>
      </c>
      <c r="K451" s="589" t="s">
        <v>71</v>
      </c>
      <c r="L451" s="589" t="s">
        <v>2479</v>
      </c>
    </row>
    <row r="452" spans="1:12" s="589" customFormat="1" x14ac:dyDescent="0.2">
      <c r="A452" s="589" t="s">
        <v>611</v>
      </c>
      <c r="B452" s="589" t="s">
        <v>687</v>
      </c>
      <c r="C452" s="589" t="s">
        <v>2995</v>
      </c>
      <c r="D452" s="589" t="s">
        <v>689</v>
      </c>
      <c r="E452" s="589" t="s">
        <v>2241</v>
      </c>
      <c r="F452" s="590">
        <v>42933</v>
      </c>
      <c r="G452" s="591">
        <v>203.34</v>
      </c>
      <c r="H452" s="589" t="s">
        <v>474</v>
      </c>
      <c r="I452" s="589" t="s">
        <v>1903</v>
      </c>
      <c r="J452" s="590">
        <v>42934</v>
      </c>
      <c r="K452" s="589" t="s">
        <v>71</v>
      </c>
      <c r="L452" s="589" t="s">
        <v>2242</v>
      </c>
    </row>
    <row r="453" spans="1:12" s="589" customFormat="1" x14ac:dyDescent="0.2">
      <c r="A453" s="589" t="s">
        <v>611</v>
      </c>
      <c r="B453" s="589" t="s">
        <v>687</v>
      </c>
      <c r="C453" s="589" t="s">
        <v>2995</v>
      </c>
      <c r="D453" s="589" t="s">
        <v>689</v>
      </c>
      <c r="E453" s="589" t="s">
        <v>2243</v>
      </c>
      <c r="F453" s="590">
        <v>42933</v>
      </c>
      <c r="G453" s="591">
        <v>203.34</v>
      </c>
      <c r="H453" s="589" t="s">
        <v>474</v>
      </c>
      <c r="I453" s="589" t="s">
        <v>1903</v>
      </c>
      <c r="J453" s="590">
        <v>42934</v>
      </c>
      <c r="K453" s="589" t="s">
        <v>71</v>
      </c>
      <c r="L453" s="589" t="s">
        <v>2244</v>
      </c>
    </row>
    <row r="454" spans="1:12" s="589" customFormat="1" x14ac:dyDescent="0.2">
      <c r="A454" s="589" t="s">
        <v>611</v>
      </c>
      <c r="B454" s="589" t="s">
        <v>687</v>
      </c>
      <c r="C454" s="589" t="s">
        <v>2995</v>
      </c>
      <c r="D454" s="589" t="s">
        <v>689</v>
      </c>
      <c r="E454" s="589" t="s">
        <v>2246</v>
      </c>
      <c r="F454" s="590">
        <v>42933</v>
      </c>
      <c r="G454" s="591">
        <v>79.98</v>
      </c>
      <c r="H454" s="589" t="s">
        <v>474</v>
      </c>
      <c r="I454" s="589" t="s">
        <v>1903</v>
      </c>
      <c r="J454" s="590">
        <v>42934</v>
      </c>
      <c r="K454" s="589" t="s">
        <v>71</v>
      </c>
      <c r="L454" s="589" t="s">
        <v>2247</v>
      </c>
    </row>
    <row r="455" spans="1:12" s="589" customFormat="1" x14ac:dyDescent="0.2">
      <c r="A455" s="589" t="s">
        <v>611</v>
      </c>
      <c r="B455" s="589" t="s">
        <v>687</v>
      </c>
      <c r="C455" s="589" t="s">
        <v>2995</v>
      </c>
      <c r="D455" s="589" t="s">
        <v>689</v>
      </c>
      <c r="E455" s="589" t="s">
        <v>2248</v>
      </c>
      <c r="F455" s="590">
        <v>42933</v>
      </c>
      <c r="G455" s="591">
        <v>90.29</v>
      </c>
      <c r="H455" s="589" t="s">
        <v>474</v>
      </c>
      <c r="I455" s="589" t="s">
        <v>682</v>
      </c>
      <c r="J455" s="590">
        <v>42934</v>
      </c>
      <c r="K455" s="589" t="s">
        <v>71</v>
      </c>
      <c r="L455" s="589" t="s">
        <v>2249</v>
      </c>
    </row>
    <row r="456" spans="1:12" s="589" customFormat="1" x14ac:dyDescent="0.2">
      <c r="A456" s="589" t="s">
        <v>611</v>
      </c>
      <c r="B456" s="589" t="s">
        <v>687</v>
      </c>
      <c r="C456" s="589" t="s">
        <v>2995</v>
      </c>
      <c r="D456" s="589" t="s">
        <v>689</v>
      </c>
      <c r="E456" s="589" t="s">
        <v>2250</v>
      </c>
      <c r="F456" s="590">
        <v>42933</v>
      </c>
      <c r="G456" s="591">
        <v>91.92</v>
      </c>
      <c r="H456" s="589" t="s">
        <v>474</v>
      </c>
      <c r="I456" s="589" t="s">
        <v>682</v>
      </c>
      <c r="J456" s="590">
        <v>42934</v>
      </c>
      <c r="K456" s="589" t="s">
        <v>71</v>
      </c>
      <c r="L456" s="589" t="s">
        <v>2249</v>
      </c>
    </row>
    <row r="457" spans="1:12" s="589" customFormat="1" x14ac:dyDescent="0.2">
      <c r="A457" s="589" t="s">
        <v>611</v>
      </c>
      <c r="B457" s="589" t="s">
        <v>687</v>
      </c>
      <c r="C457" s="589" t="s">
        <v>2995</v>
      </c>
      <c r="D457" s="589" t="s">
        <v>689</v>
      </c>
      <c r="E457" s="589" t="s">
        <v>2311</v>
      </c>
      <c r="F457" s="590">
        <v>42933</v>
      </c>
      <c r="G457" s="591">
        <v>100</v>
      </c>
      <c r="H457" s="589" t="s">
        <v>474</v>
      </c>
      <c r="I457" s="589" t="s">
        <v>682</v>
      </c>
      <c r="J457" s="590">
        <v>42934</v>
      </c>
      <c r="K457" s="589" t="s">
        <v>71</v>
      </c>
      <c r="L457" s="589" t="s">
        <v>2312</v>
      </c>
    </row>
    <row r="458" spans="1:12" s="589" customFormat="1" x14ac:dyDescent="0.2">
      <c r="A458" s="589" t="s">
        <v>611</v>
      </c>
      <c r="B458" s="589" t="s">
        <v>687</v>
      </c>
      <c r="C458" s="589" t="s">
        <v>2995</v>
      </c>
      <c r="D458" s="589" t="s">
        <v>689</v>
      </c>
      <c r="E458" s="589" t="s">
        <v>2313</v>
      </c>
      <c r="F458" s="590">
        <v>42933</v>
      </c>
      <c r="G458" s="591">
        <v>322.77</v>
      </c>
      <c r="H458" s="589" t="s">
        <v>474</v>
      </c>
      <c r="I458" s="589" t="s">
        <v>682</v>
      </c>
      <c r="J458" s="590">
        <v>42934</v>
      </c>
      <c r="K458" s="589" t="s">
        <v>71</v>
      </c>
      <c r="L458" s="589" t="s">
        <v>2249</v>
      </c>
    </row>
    <row r="459" spans="1:12" s="589" customFormat="1" x14ac:dyDescent="0.2">
      <c r="A459" s="589" t="s">
        <v>611</v>
      </c>
      <c r="B459" s="589" t="s">
        <v>687</v>
      </c>
      <c r="C459" s="589" t="s">
        <v>2995</v>
      </c>
      <c r="D459" s="589" t="s">
        <v>689</v>
      </c>
      <c r="E459" s="589" t="s">
        <v>2314</v>
      </c>
      <c r="F459" s="590">
        <v>42933</v>
      </c>
      <c r="G459" s="591">
        <v>100</v>
      </c>
      <c r="H459" s="589" t="s">
        <v>474</v>
      </c>
      <c r="I459" s="589" t="s">
        <v>682</v>
      </c>
      <c r="J459" s="590">
        <v>42934</v>
      </c>
      <c r="K459" s="589" t="s">
        <v>71</v>
      </c>
      <c r="L459" s="589" t="s">
        <v>2315</v>
      </c>
    </row>
    <row r="460" spans="1:12" s="589" customFormat="1" x14ac:dyDescent="0.2">
      <c r="A460" s="589" t="s">
        <v>611</v>
      </c>
      <c r="B460" s="589" t="s">
        <v>2146</v>
      </c>
      <c r="C460" s="589" t="s">
        <v>2147</v>
      </c>
      <c r="D460" s="589" t="s">
        <v>2148</v>
      </c>
      <c r="E460" s="589" t="s">
        <v>2529</v>
      </c>
      <c r="F460" s="590">
        <v>42927</v>
      </c>
      <c r="G460" s="591">
        <v>152.46</v>
      </c>
      <c r="H460" s="589" t="s">
        <v>474</v>
      </c>
      <c r="I460" s="589" t="s">
        <v>2093</v>
      </c>
      <c r="J460" s="590">
        <v>42934</v>
      </c>
      <c r="K460" s="589" t="s">
        <v>71</v>
      </c>
      <c r="L460" s="589" t="s">
        <v>474</v>
      </c>
    </row>
    <row r="461" spans="1:12" s="589" customFormat="1" x14ac:dyDescent="0.2">
      <c r="A461" s="589" t="s">
        <v>611</v>
      </c>
      <c r="B461" s="589" t="s">
        <v>687</v>
      </c>
      <c r="C461" s="589" t="s">
        <v>2995</v>
      </c>
      <c r="D461" s="589" t="s">
        <v>689</v>
      </c>
      <c r="E461" s="589" t="s">
        <v>2126</v>
      </c>
      <c r="F461" s="590">
        <v>42934</v>
      </c>
      <c r="G461" s="591">
        <v>-37.56</v>
      </c>
      <c r="H461" s="589" t="s">
        <v>474</v>
      </c>
      <c r="I461" s="589" t="s">
        <v>394</v>
      </c>
      <c r="J461" s="590">
        <v>42935</v>
      </c>
      <c r="K461" s="589" t="s">
        <v>71</v>
      </c>
      <c r="L461" s="589" t="s">
        <v>2127</v>
      </c>
    </row>
    <row r="462" spans="1:12" s="589" customFormat="1" x14ac:dyDescent="0.2">
      <c r="A462" s="589" t="s">
        <v>611</v>
      </c>
      <c r="B462" s="589" t="s">
        <v>687</v>
      </c>
      <c r="C462" s="589" t="s">
        <v>2995</v>
      </c>
      <c r="D462" s="589" t="s">
        <v>689</v>
      </c>
      <c r="E462" s="589" t="s">
        <v>2227</v>
      </c>
      <c r="F462" s="590">
        <v>42934</v>
      </c>
      <c r="G462" s="591">
        <v>107.39</v>
      </c>
      <c r="H462" s="589" t="s">
        <v>474</v>
      </c>
      <c r="I462" s="589" t="s">
        <v>1903</v>
      </c>
      <c r="J462" s="590">
        <v>42935</v>
      </c>
      <c r="K462" s="589" t="s">
        <v>71</v>
      </c>
      <c r="L462" s="589" t="s">
        <v>2228</v>
      </c>
    </row>
    <row r="463" spans="1:12" s="589" customFormat="1" x14ac:dyDescent="0.2">
      <c r="A463" s="589" t="s">
        <v>611</v>
      </c>
      <c r="B463" s="589" t="s">
        <v>687</v>
      </c>
      <c r="C463" s="589" t="s">
        <v>2995</v>
      </c>
      <c r="D463" s="589" t="s">
        <v>689</v>
      </c>
      <c r="E463" s="589" t="s">
        <v>2229</v>
      </c>
      <c r="F463" s="590">
        <v>42934</v>
      </c>
      <c r="G463" s="591">
        <v>80.8</v>
      </c>
      <c r="H463" s="589" t="s">
        <v>474</v>
      </c>
      <c r="I463" s="589" t="s">
        <v>682</v>
      </c>
      <c r="J463" s="590">
        <v>42935</v>
      </c>
      <c r="K463" s="589" t="s">
        <v>71</v>
      </c>
      <c r="L463" s="589" t="s">
        <v>2230</v>
      </c>
    </row>
    <row r="464" spans="1:12" s="589" customFormat="1" x14ac:dyDescent="0.2">
      <c r="A464" s="589" t="s">
        <v>611</v>
      </c>
      <c r="B464" s="589" t="s">
        <v>687</v>
      </c>
      <c r="C464" s="589" t="s">
        <v>2995</v>
      </c>
      <c r="D464" s="589" t="s">
        <v>689</v>
      </c>
      <c r="E464" s="589" t="s">
        <v>2231</v>
      </c>
      <c r="F464" s="590">
        <v>42934</v>
      </c>
      <c r="G464" s="591">
        <v>64.599999999999994</v>
      </c>
      <c r="H464" s="589" t="s">
        <v>474</v>
      </c>
      <c r="I464" s="589" t="s">
        <v>682</v>
      </c>
      <c r="J464" s="590">
        <v>42935</v>
      </c>
      <c r="K464" s="589" t="s">
        <v>71</v>
      </c>
      <c r="L464" s="589" t="s">
        <v>2230</v>
      </c>
    </row>
    <row r="465" spans="1:12" s="589" customFormat="1" x14ac:dyDescent="0.2">
      <c r="A465" s="589" t="s">
        <v>611</v>
      </c>
      <c r="B465" s="589" t="s">
        <v>687</v>
      </c>
      <c r="C465" s="589" t="s">
        <v>2995</v>
      </c>
      <c r="D465" s="589" t="s">
        <v>689</v>
      </c>
      <c r="E465" s="589" t="s">
        <v>2232</v>
      </c>
      <c r="F465" s="590">
        <v>42934</v>
      </c>
      <c r="G465" s="591">
        <v>34.950000000000003</v>
      </c>
      <c r="H465" s="589" t="s">
        <v>474</v>
      </c>
      <c r="I465" s="589" t="s">
        <v>1903</v>
      </c>
      <c r="J465" s="590">
        <v>42935</v>
      </c>
      <c r="K465" s="589" t="s">
        <v>71</v>
      </c>
      <c r="L465" s="589" t="s">
        <v>2233</v>
      </c>
    </row>
    <row r="466" spans="1:12" s="589" customFormat="1" x14ac:dyDescent="0.2">
      <c r="A466" s="589" t="s">
        <v>611</v>
      </c>
      <c r="B466" s="589" t="s">
        <v>687</v>
      </c>
      <c r="C466" s="589" t="s">
        <v>2995</v>
      </c>
      <c r="D466" s="589" t="s">
        <v>689</v>
      </c>
      <c r="E466" s="589" t="s">
        <v>2234</v>
      </c>
      <c r="F466" s="590">
        <v>42934</v>
      </c>
      <c r="G466" s="591">
        <v>31.35</v>
      </c>
      <c r="H466" s="589" t="s">
        <v>474</v>
      </c>
      <c r="I466" s="589" t="s">
        <v>1903</v>
      </c>
      <c r="J466" s="590">
        <v>42935</v>
      </c>
      <c r="K466" s="589" t="s">
        <v>71</v>
      </c>
      <c r="L466" s="589" t="s">
        <v>2233</v>
      </c>
    </row>
    <row r="467" spans="1:12" s="589" customFormat="1" x14ac:dyDescent="0.2">
      <c r="A467" s="589" t="s">
        <v>611</v>
      </c>
      <c r="B467" s="589" t="s">
        <v>687</v>
      </c>
      <c r="C467" s="589" t="s">
        <v>2995</v>
      </c>
      <c r="D467" s="589" t="s">
        <v>689</v>
      </c>
      <c r="E467" s="589" t="s">
        <v>2235</v>
      </c>
      <c r="F467" s="590">
        <v>42934</v>
      </c>
      <c r="G467" s="591">
        <v>156.34</v>
      </c>
      <c r="H467" s="589" t="s">
        <v>474</v>
      </c>
      <c r="I467" s="589" t="s">
        <v>1073</v>
      </c>
      <c r="J467" s="590">
        <v>42935</v>
      </c>
      <c r="K467" s="589" t="s">
        <v>71</v>
      </c>
      <c r="L467" s="589" t="s">
        <v>3256</v>
      </c>
    </row>
    <row r="468" spans="1:12" s="589" customFormat="1" x14ac:dyDescent="0.2">
      <c r="A468" s="589" t="s">
        <v>611</v>
      </c>
      <c r="B468" s="589" t="s">
        <v>687</v>
      </c>
      <c r="C468" s="589" t="s">
        <v>2995</v>
      </c>
      <c r="D468" s="589" t="s">
        <v>689</v>
      </c>
      <c r="E468" s="589" t="s">
        <v>2236</v>
      </c>
      <c r="F468" s="590">
        <v>42934</v>
      </c>
      <c r="G468" s="591">
        <v>156.34</v>
      </c>
      <c r="H468" s="589" t="s">
        <v>474</v>
      </c>
      <c r="I468" s="589" t="s">
        <v>1073</v>
      </c>
      <c r="J468" s="590">
        <v>42935</v>
      </c>
      <c r="K468" s="589" t="s">
        <v>71</v>
      </c>
      <c r="L468" s="589" t="s">
        <v>3256</v>
      </c>
    </row>
    <row r="469" spans="1:12" s="589" customFormat="1" x14ac:dyDescent="0.2">
      <c r="A469" s="589" t="s">
        <v>611</v>
      </c>
      <c r="B469" s="589" t="s">
        <v>687</v>
      </c>
      <c r="C469" s="589" t="s">
        <v>2995</v>
      </c>
      <c r="D469" s="589" t="s">
        <v>689</v>
      </c>
      <c r="E469" s="589" t="s">
        <v>2237</v>
      </c>
      <c r="F469" s="590">
        <v>42934</v>
      </c>
      <c r="G469" s="591">
        <v>203.64</v>
      </c>
      <c r="H469" s="589" t="s">
        <v>474</v>
      </c>
      <c r="I469" s="589" t="s">
        <v>1903</v>
      </c>
      <c r="J469" s="590">
        <v>42935</v>
      </c>
      <c r="K469" s="589" t="s">
        <v>71</v>
      </c>
      <c r="L469" s="589" t="s">
        <v>2217</v>
      </c>
    </row>
    <row r="470" spans="1:12" s="589" customFormat="1" x14ac:dyDescent="0.2">
      <c r="A470" s="589" t="s">
        <v>611</v>
      </c>
      <c r="B470" s="589" t="s">
        <v>687</v>
      </c>
      <c r="C470" s="589" t="s">
        <v>2995</v>
      </c>
      <c r="D470" s="589" t="s">
        <v>689</v>
      </c>
      <c r="E470" s="589" t="s">
        <v>2238</v>
      </c>
      <c r="F470" s="590">
        <v>42934</v>
      </c>
      <c r="G470" s="591">
        <v>205.11</v>
      </c>
      <c r="H470" s="589" t="s">
        <v>474</v>
      </c>
      <c r="I470" s="589" t="s">
        <v>1903</v>
      </c>
      <c r="J470" s="590">
        <v>42935</v>
      </c>
      <c r="K470" s="589" t="s">
        <v>71</v>
      </c>
      <c r="L470" s="589" t="s">
        <v>2217</v>
      </c>
    </row>
    <row r="471" spans="1:12" s="589" customFormat="1" x14ac:dyDescent="0.2">
      <c r="A471" s="589" t="s">
        <v>611</v>
      </c>
      <c r="B471" s="589" t="s">
        <v>687</v>
      </c>
      <c r="C471" s="589" t="s">
        <v>2995</v>
      </c>
      <c r="D471" s="589" t="s">
        <v>689</v>
      </c>
      <c r="E471" s="589" t="s">
        <v>2239</v>
      </c>
      <c r="F471" s="590">
        <v>42934</v>
      </c>
      <c r="G471" s="591">
        <v>438.23</v>
      </c>
      <c r="H471" s="589" t="s">
        <v>474</v>
      </c>
      <c r="I471" s="589" t="s">
        <v>682</v>
      </c>
      <c r="J471" s="590">
        <v>42935</v>
      </c>
      <c r="K471" s="589" t="s">
        <v>71</v>
      </c>
      <c r="L471" s="589" t="s">
        <v>2240</v>
      </c>
    </row>
    <row r="472" spans="1:12" s="589" customFormat="1" x14ac:dyDescent="0.2">
      <c r="A472" s="589" t="s">
        <v>611</v>
      </c>
      <c r="B472" s="589" t="s">
        <v>687</v>
      </c>
      <c r="C472" s="589" t="s">
        <v>2995</v>
      </c>
      <c r="D472" s="589" t="s">
        <v>689</v>
      </c>
      <c r="E472" s="589" t="s">
        <v>2305</v>
      </c>
      <c r="F472" s="590">
        <v>42934</v>
      </c>
      <c r="G472" s="591">
        <v>455</v>
      </c>
      <c r="H472" s="589" t="s">
        <v>474</v>
      </c>
      <c r="I472" s="589" t="s">
        <v>1903</v>
      </c>
      <c r="J472" s="590">
        <v>42935</v>
      </c>
      <c r="K472" s="589" t="s">
        <v>71</v>
      </c>
      <c r="L472" s="589" t="s">
        <v>2306</v>
      </c>
    </row>
    <row r="473" spans="1:12" s="589" customFormat="1" x14ac:dyDescent="0.2">
      <c r="A473" s="589" t="s">
        <v>611</v>
      </c>
      <c r="B473" s="589" t="s">
        <v>687</v>
      </c>
      <c r="C473" s="589" t="s">
        <v>2995</v>
      </c>
      <c r="D473" s="589" t="s">
        <v>689</v>
      </c>
      <c r="E473" s="589" t="s">
        <v>2307</v>
      </c>
      <c r="F473" s="590">
        <v>42934</v>
      </c>
      <c r="G473" s="591">
        <v>455</v>
      </c>
      <c r="H473" s="589" t="s">
        <v>474</v>
      </c>
      <c r="I473" s="589" t="s">
        <v>1903</v>
      </c>
      <c r="J473" s="590">
        <v>42935</v>
      </c>
      <c r="K473" s="589" t="s">
        <v>71</v>
      </c>
      <c r="L473" s="589" t="s">
        <v>2308</v>
      </c>
    </row>
    <row r="474" spans="1:12" s="589" customFormat="1" x14ac:dyDescent="0.2">
      <c r="A474" s="589" t="s">
        <v>611</v>
      </c>
      <c r="B474" s="589" t="s">
        <v>687</v>
      </c>
      <c r="C474" s="589" t="s">
        <v>2995</v>
      </c>
      <c r="D474" s="589" t="s">
        <v>689</v>
      </c>
      <c r="E474" s="589" t="s">
        <v>2309</v>
      </c>
      <c r="F474" s="590">
        <v>42934</v>
      </c>
      <c r="G474" s="591">
        <v>240</v>
      </c>
      <c r="H474" s="589" t="s">
        <v>474</v>
      </c>
      <c r="I474" s="589" t="s">
        <v>1903</v>
      </c>
      <c r="J474" s="590">
        <v>42935</v>
      </c>
      <c r="K474" s="589" t="s">
        <v>71</v>
      </c>
      <c r="L474" s="589" t="s">
        <v>2217</v>
      </c>
    </row>
    <row r="475" spans="1:12" s="589" customFormat="1" x14ac:dyDescent="0.2">
      <c r="A475" s="589" t="s">
        <v>611</v>
      </c>
      <c r="B475" s="589" t="s">
        <v>687</v>
      </c>
      <c r="C475" s="589" t="s">
        <v>2995</v>
      </c>
      <c r="D475" s="589" t="s">
        <v>689</v>
      </c>
      <c r="E475" s="589" t="s">
        <v>2310</v>
      </c>
      <c r="F475" s="590">
        <v>42934</v>
      </c>
      <c r="G475" s="591">
        <v>402.3</v>
      </c>
      <c r="H475" s="589" t="s">
        <v>474</v>
      </c>
      <c r="I475" s="589" t="s">
        <v>682</v>
      </c>
      <c r="J475" s="590">
        <v>42935</v>
      </c>
      <c r="K475" s="589" t="s">
        <v>71</v>
      </c>
      <c r="L475" s="589" t="s">
        <v>2240</v>
      </c>
    </row>
    <row r="476" spans="1:12" s="589" customFormat="1" x14ac:dyDescent="0.2">
      <c r="A476" s="589" t="s">
        <v>611</v>
      </c>
      <c r="B476" s="589" t="s">
        <v>687</v>
      </c>
      <c r="C476" s="589" t="s">
        <v>2995</v>
      </c>
      <c r="D476" s="589" t="s">
        <v>689</v>
      </c>
      <c r="E476" s="589" t="s">
        <v>2225</v>
      </c>
      <c r="F476" s="590">
        <v>42935</v>
      </c>
      <c r="G476" s="591">
        <v>1981.04</v>
      </c>
      <c r="H476" s="589" t="s">
        <v>474</v>
      </c>
      <c r="I476" s="589" t="s">
        <v>1903</v>
      </c>
      <c r="J476" s="590">
        <v>42936</v>
      </c>
      <c r="K476" s="589" t="s">
        <v>71</v>
      </c>
      <c r="L476" s="589" t="s">
        <v>2226</v>
      </c>
    </row>
    <row r="477" spans="1:12" s="589" customFormat="1" x14ac:dyDescent="0.2">
      <c r="A477" s="589" t="s">
        <v>611</v>
      </c>
      <c r="B477" s="589" t="s">
        <v>687</v>
      </c>
      <c r="C477" s="589" t="s">
        <v>2995</v>
      </c>
      <c r="D477" s="589" t="s">
        <v>689</v>
      </c>
      <c r="E477" s="589" t="s">
        <v>2300</v>
      </c>
      <c r="F477" s="590">
        <v>42935</v>
      </c>
      <c r="G477" s="591">
        <v>70</v>
      </c>
      <c r="H477" s="589" t="s">
        <v>474</v>
      </c>
      <c r="I477" s="589" t="s">
        <v>682</v>
      </c>
      <c r="J477" s="590">
        <v>42936</v>
      </c>
      <c r="K477" s="589" t="s">
        <v>71</v>
      </c>
      <c r="L477" s="589" t="s">
        <v>2301</v>
      </c>
    </row>
    <row r="478" spans="1:12" s="589" customFormat="1" x14ac:dyDescent="0.2">
      <c r="A478" s="589" t="s">
        <v>611</v>
      </c>
      <c r="B478" s="589" t="s">
        <v>687</v>
      </c>
      <c r="C478" s="589" t="s">
        <v>2995</v>
      </c>
      <c r="D478" s="589" t="s">
        <v>689</v>
      </c>
      <c r="E478" s="589" t="s">
        <v>2302</v>
      </c>
      <c r="F478" s="590">
        <v>42935</v>
      </c>
      <c r="G478" s="591">
        <v>70</v>
      </c>
      <c r="H478" s="589" t="s">
        <v>474</v>
      </c>
      <c r="I478" s="589" t="s">
        <v>682</v>
      </c>
      <c r="J478" s="590">
        <v>42936</v>
      </c>
      <c r="K478" s="589" t="s">
        <v>71</v>
      </c>
      <c r="L478" s="589" t="s">
        <v>2301</v>
      </c>
    </row>
    <row r="479" spans="1:12" s="589" customFormat="1" x14ac:dyDescent="0.2">
      <c r="A479" s="589" t="s">
        <v>611</v>
      </c>
      <c r="B479" s="589" t="s">
        <v>687</v>
      </c>
      <c r="C479" s="589" t="s">
        <v>2995</v>
      </c>
      <c r="D479" s="589" t="s">
        <v>689</v>
      </c>
      <c r="E479" s="589" t="s">
        <v>2303</v>
      </c>
      <c r="F479" s="590">
        <v>42935</v>
      </c>
      <c r="G479" s="591">
        <v>70</v>
      </c>
      <c r="H479" s="589" t="s">
        <v>474</v>
      </c>
      <c r="I479" s="589" t="s">
        <v>682</v>
      </c>
      <c r="J479" s="590">
        <v>42936</v>
      </c>
      <c r="K479" s="589" t="s">
        <v>71</v>
      </c>
      <c r="L479" s="589" t="s">
        <v>2301</v>
      </c>
    </row>
    <row r="480" spans="1:12" s="589" customFormat="1" x14ac:dyDescent="0.2">
      <c r="A480" s="589" t="s">
        <v>611</v>
      </c>
      <c r="B480" s="589" t="s">
        <v>687</v>
      </c>
      <c r="C480" s="589" t="s">
        <v>2995</v>
      </c>
      <c r="D480" s="589" t="s">
        <v>689</v>
      </c>
      <c r="E480" s="589" t="s">
        <v>2304</v>
      </c>
      <c r="F480" s="590">
        <v>42935</v>
      </c>
      <c r="G480" s="591">
        <v>70</v>
      </c>
      <c r="H480" s="589" t="s">
        <v>474</v>
      </c>
      <c r="I480" s="589" t="s">
        <v>682</v>
      </c>
      <c r="J480" s="590">
        <v>42936</v>
      </c>
      <c r="K480" s="589" t="s">
        <v>71</v>
      </c>
      <c r="L480" s="589" t="s">
        <v>2301</v>
      </c>
    </row>
    <row r="481" spans="1:12" s="589" customFormat="1" x14ac:dyDescent="0.2">
      <c r="A481" s="589" t="s">
        <v>611</v>
      </c>
      <c r="B481" s="589" t="s">
        <v>234</v>
      </c>
      <c r="C481" s="589" t="s">
        <v>342</v>
      </c>
      <c r="D481" s="589" t="s">
        <v>235</v>
      </c>
      <c r="E481" s="589" t="s">
        <v>2409</v>
      </c>
      <c r="F481" s="590">
        <v>42936</v>
      </c>
      <c r="G481" s="591">
        <v>1004.3</v>
      </c>
      <c r="H481" s="589" t="s">
        <v>2410</v>
      </c>
      <c r="I481" s="589" t="s">
        <v>394</v>
      </c>
      <c r="J481" s="590">
        <v>42936</v>
      </c>
      <c r="K481" s="589" t="s">
        <v>71</v>
      </c>
      <c r="L481" s="589" t="s">
        <v>2411</v>
      </c>
    </row>
    <row r="482" spans="1:12" s="589" customFormat="1" x14ac:dyDescent="0.2">
      <c r="A482" s="589" t="s">
        <v>611</v>
      </c>
      <c r="B482" s="589" t="s">
        <v>687</v>
      </c>
      <c r="C482" s="589" t="s">
        <v>2995</v>
      </c>
      <c r="D482" s="589" t="s">
        <v>689</v>
      </c>
      <c r="E482" s="589" t="s">
        <v>2216</v>
      </c>
      <c r="F482" s="590">
        <v>42936</v>
      </c>
      <c r="G482" s="591">
        <v>77</v>
      </c>
      <c r="H482" s="589" t="s">
        <v>474</v>
      </c>
      <c r="I482" s="589" t="s">
        <v>1903</v>
      </c>
      <c r="J482" s="590">
        <v>42937</v>
      </c>
      <c r="K482" s="589" t="s">
        <v>71</v>
      </c>
      <c r="L482" s="589" t="s">
        <v>2217</v>
      </c>
    </row>
    <row r="483" spans="1:12" s="589" customFormat="1" x14ac:dyDescent="0.2">
      <c r="A483" s="589" t="s">
        <v>611</v>
      </c>
      <c r="B483" s="589" t="s">
        <v>687</v>
      </c>
      <c r="C483" s="589" t="s">
        <v>2995</v>
      </c>
      <c r="D483" s="589" t="s">
        <v>689</v>
      </c>
      <c r="E483" s="589" t="s">
        <v>2218</v>
      </c>
      <c r="F483" s="590">
        <v>42936</v>
      </c>
      <c r="G483" s="591">
        <v>154.91999999999999</v>
      </c>
      <c r="H483" s="589" t="s">
        <v>474</v>
      </c>
      <c r="I483" s="589" t="s">
        <v>1903</v>
      </c>
      <c r="J483" s="590">
        <v>42937</v>
      </c>
      <c r="K483" s="589" t="s">
        <v>71</v>
      </c>
      <c r="L483" s="589" t="s">
        <v>2219</v>
      </c>
    </row>
    <row r="484" spans="1:12" s="589" customFormat="1" x14ac:dyDescent="0.2">
      <c r="A484" s="589" t="s">
        <v>611</v>
      </c>
      <c r="B484" s="589" t="s">
        <v>687</v>
      </c>
      <c r="C484" s="589" t="s">
        <v>2995</v>
      </c>
      <c r="D484" s="589" t="s">
        <v>689</v>
      </c>
      <c r="E484" s="589" t="s">
        <v>2220</v>
      </c>
      <c r="F484" s="590">
        <v>42936</v>
      </c>
      <c r="G484" s="591">
        <v>135.69999999999999</v>
      </c>
      <c r="H484" s="589" t="s">
        <v>474</v>
      </c>
      <c r="I484" s="589" t="s">
        <v>1903</v>
      </c>
      <c r="J484" s="590">
        <v>42937</v>
      </c>
      <c r="K484" s="589" t="s">
        <v>71</v>
      </c>
      <c r="L484" s="589" t="s">
        <v>2219</v>
      </c>
    </row>
    <row r="485" spans="1:12" s="589" customFormat="1" x14ac:dyDescent="0.2">
      <c r="A485" s="589" t="s">
        <v>611</v>
      </c>
      <c r="B485" s="589" t="s">
        <v>687</v>
      </c>
      <c r="C485" s="589" t="s">
        <v>2995</v>
      </c>
      <c r="D485" s="589" t="s">
        <v>689</v>
      </c>
      <c r="E485" s="589" t="s">
        <v>2221</v>
      </c>
      <c r="F485" s="590">
        <v>42936</v>
      </c>
      <c r="G485" s="591">
        <v>332.87</v>
      </c>
      <c r="H485" s="589" t="s">
        <v>474</v>
      </c>
      <c r="I485" s="589" t="s">
        <v>1903</v>
      </c>
      <c r="J485" s="590">
        <v>42937</v>
      </c>
      <c r="K485" s="589" t="s">
        <v>71</v>
      </c>
      <c r="L485" s="589" t="s">
        <v>2222</v>
      </c>
    </row>
    <row r="486" spans="1:12" s="589" customFormat="1" x14ac:dyDescent="0.2">
      <c r="A486" s="589" t="s">
        <v>611</v>
      </c>
      <c r="B486" s="589" t="s">
        <v>687</v>
      </c>
      <c r="C486" s="589" t="s">
        <v>2995</v>
      </c>
      <c r="D486" s="589" t="s">
        <v>689</v>
      </c>
      <c r="E486" s="589" t="s">
        <v>2223</v>
      </c>
      <c r="F486" s="590">
        <v>42936</v>
      </c>
      <c r="G486" s="591">
        <v>817.8</v>
      </c>
      <c r="H486" s="589" t="s">
        <v>474</v>
      </c>
      <c r="I486" s="589" t="s">
        <v>1903</v>
      </c>
      <c r="J486" s="590">
        <v>42937</v>
      </c>
      <c r="K486" s="589" t="s">
        <v>71</v>
      </c>
      <c r="L486" s="589" t="s">
        <v>2224</v>
      </c>
    </row>
    <row r="487" spans="1:12" s="589" customFormat="1" x14ac:dyDescent="0.2">
      <c r="A487" s="589" t="s">
        <v>611</v>
      </c>
      <c r="B487" s="589" t="s">
        <v>687</v>
      </c>
      <c r="C487" s="589" t="s">
        <v>2995</v>
      </c>
      <c r="D487" s="589" t="s">
        <v>689</v>
      </c>
      <c r="E487" s="589" t="s">
        <v>2299</v>
      </c>
      <c r="F487" s="590">
        <v>42936</v>
      </c>
      <c r="G487" s="591">
        <v>132</v>
      </c>
      <c r="H487" s="589" t="s">
        <v>474</v>
      </c>
      <c r="I487" s="589" t="s">
        <v>1903</v>
      </c>
      <c r="J487" s="590">
        <v>42937</v>
      </c>
      <c r="K487" s="589" t="s">
        <v>71</v>
      </c>
      <c r="L487" s="589" t="s">
        <v>2233</v>
      </c>
    </row>
    <row r="488" spans="1:12" s="589" customFormat="1" x14ac:dyDescent="0.2">
      <c r="A488" s="589" t="s">
        <v>611</v>
      </c>
      <c r="B488" s="589" t="s">
        <v>2430</v>
      </c>
      <c r="C488" s="589" t="s">
        <v>2431</v>
      </c>
      <c r="D488" s="589" t="s">
        <v>2432</v>
      </c>
      <c r="E488" s="589" t="s">
        <v>2433</v>
      </c>
      <c r="F488" s="590">
        <v>42936</v>
      </c>
      <c r="G488" s="591">
        <v>363</v>
      </c>
      <c r="H488" s="589" t="s">
        <v>474</v>
      </c>
      <c r="I488" s="589" t="s">
        <v>2434</v>
      </c>
      <c r="J488" s="590">
        <v>42937</v>
      </c>
      <c r="K488" s="589" t="s">
        <v>71</v>
      </c>
      <c r="L488" s="589" t="s">
        <v>474</v>
      </c>
    </row>
    <row r="489" spans="1:12" s="589" customFormat="1" x14ac:dyDescent="0.2">
      <c r="A489" s="589" t="s">
        <v>611</v>
      </c>
      <c r="B489" s="589" t="s">
        <v>146</v>
      </c>
      <c r="C489" s="589" t="s">
        <v>397</v>
      </c>
      <c r="D489" s="589" t="s">
        <v>147</v>
      </c>
      <c r="E489" s="589" t="s">
        <v>2141</v>
      </c>
      <c r="F489" s="590">
        <v>42934</v>
      </c>
      <c r="G489" s="591">
        <v>-1252.71</v>
      </c>
      <c r="H489" s="589" t="s">
        <v>474</v>
      </c>
      <c r="I489" s="589" t="s">
        <v>226</v>
      </c>
      <c r="J489" s="590">
        <v>42940</v>
      </c>
      <c r="K489" s="589" t="s">
        <v>71</v>
      </c>
      <c r="L489" s="589" t="s">
        <v>474</v>
      </c>
    </row>
    <row r="490" spans="1:12" s="589" customFormat="1" x14ac:dyDescent="0.2">
      <c r="A490" s="589" t="s">
        <v>611</v>
      </c>
      <c r="B490" s="589" t="s">
        <v>146</v>
      </c>
      <c r="C490" s="589" t="s">
        <v>397</v>
      </c>
      <c r="D490" s="589" t="s">
        <v>147</v>
      </c>
      <c r="E490" s="589" t="s">
        <v>2142</v>
      </c>
      <c r="F490" s="590">
        <v>42928</v>
      </c>
      <c r="G490" s="591">
        <v>-342.88</v>
      </c>
      <c r="H490" s="589" t="s">
        <v>474</v>
      </c>
      <c r="I490" s="589" t="s">
        <v>233</v>
      </c>
      <c r="J490" s="590">
        <v>42940</v>
      </c>
      <c r="K490" s="589" t="s">
        <v>71</v>
      </c>
      <c r="L490" s="589" t="s">
        <v>474</v>
      </c>
    </row>
    <row r="491" spans="1:12" s="589" customFormat="1" x14ac:dyDescent="0.2">
      <c r="A491" s="589" t="s">
        <v>611</v>
      </c>
      <c r="B491" s="589" t="s">
        <v>2160</v>
      </c>
      <c r="C491" s="589" t="s">
        <v>2161</v>
      </c>
      <c r="D491" s="589" t="s">
        <v>2162</v>
      </c>
      <c r="E491" s="589" t="s">
        <v>2163</v>
      </c>
      <c r="F491" s="590">
        <v>42940</v>
      </c>
      <c r="G491" s="591">
        <v>92.06</v>
      </c>
      <c r="H491" s="589" t="s">
        <v>474</v>
      </c>
      <c r="I491" s="589" t="s">
        <v>375</v>
      </c>
      <c r="J491" s="590">
        <v>42941</v>
      </c>
      <c r="K491" s="589" t="s">
        <v>71</v>
      </c>
      <c r="L491" s="589" t="s">
        <v>474</v>
      </c>
    </row>
    <row r="492" spans="1:12" s="589" customFormat="1" x14ac:dyDescent="0.2">
      <c r="A492" s="589" t="s">
        <v>611</v>
      </c>
      <c r="B492" s="589" t="s">
        <v>687</v>
      </c>
      <c r="C492" s="589" t="s">
        <v>2995</v>
      </c>
      <c r="D492" s="589" t="s">
        <v>689</v>
      </c>
      <c r="E492" s="589" t="s">
        <v>2211</v>
      </c>
      <c r="F492" s="590">
        <v>42940</v>
      </c>
      <c r="G492" s="591">
        <v>870.67</v>
      </c>
      <c r="H492" s="589" t="s">
        <v>474</v>
      </c>
      <c r="I492" s="589" t="s">
        <v>539</v>
      </c>
      <c r="J492" s="590">
        <v>42941</v>
      </c>
      <c r="K492" s="589" t="s">
        <v>71</v>
      </c>
      <c r="L492" s="589" t="s">
        <v>2212</v>
      </c>
    </row>
    <row r="493" spans="1:12" s="589" customFormat="1" x14ac:dyDescent="0.2">
      <c r="A493" s="589" t="s">
        <v>611</v>
      </c>
      <c r="B493" s="589" t="s">
        <v>687</v>
      </c>
      <c r="C493" s="589" t="s">
        <v>2995</v>
      </c>
      <c r="D493" s="589" t="s">
        <v>689</v>
      </c>
      <c r="E493" s="589" t="s">
        <v>2213</v>
      </c>
      <c r="F493" s="590">
        <v>42940</v>
      </c>
      <c r="G493" s="591">
        <v>617.5</v>
      </c>
      <c r="H493" s="589" t="s">
        <v>474</v>
      </c>
      <c r="I493" s="589" t="s">
        <v>682</v>
      </c>
      <c r="J493" s="590">
        <v>42941</v>
      </c>
      <c r="K493" s="589" t="s">
        <v>71</v>
      </c>
      <c r="L493" s="589" t="s">
        <v>2214</v>
      </c>
    </row>
    <row r="494" spans="1:12" s="589" customFormat="1" x14ac:dyDescent="0.2">
      <c r="A494" s="589" t="s">
        <v>611</v>
      </c>
      <c r="B494" s="589" t="s">
        <v>630</v>
      </c>
      <c r="C494" s="589" t="s">
        <v>631</v>
      </c>
      <c r="D494" s="589" t="s">
        <v>632</v>
      </c>
      <c r="E494" s="589" t="s">
        <v>2447</v>
      </c>
      <c r="F494" s="590">
        <v>42940</v>
      </c>
      <c r="G494" s="591">
        <v>92.18</v>
      </c>
      <c r="H494" s="589" t="s">
        <v>474</v>
      </c>
      <c r="I494" s="589" t="s">
        <v>237</v>
      </c>
      <c r="J494" s="590">
        <v>42941</v>
      </c>
      <c r="K494" s="589" t="s">
        <v>71</v>
      </c>
      <c r="L494" s="589" t="s">
        <v>474</v>
      </c>
    </row>
    <row r="495" spans="1:12" s="589" customFormat="1" x14ac:dyDescent="0.2">
      <c r="A495" s="589" t="s">
        <v>611</v>
      </c>
      <c r="B495" s="589" t="s">
        <v>687</v>
      </c>
      <c r="C495" s="589" t="s">
        <v>2995</v>
      </c>
      <c r="D495" s="589" t="s">
        <v>689</v>
      </c>
      <c r="E495" s="589" t="s">
        <v>2206</v>
      </c>
      <c r="F495" s="590">
        <v>42941</v>
      </c>
      <c r="G495" s="591">
        <v>179.77</v>
      </c>
      <c r="H495" s="589" t="s">
        <v>474</v>
      </c>
      <c r="I495" s="589" t="s">
        <v>682</v>
      </c>
      <c r="J495" s="590">
        <v>42942</v>
      </c>
      <c r="K495" s="589" t="s">
        <v>71</v>
      </c>
      <c r="L495" s="589" t="s">
        <v>2202</v>
      </c>
    </row>
    <row r="496" spans="1:12" s="589" customFormat="1" x14ac:dyDescent="0.2">
      <c r="A496" s="589" t="s">
        <v>611</v>
      </c>
      <c r="B496" s="589" t="s">
        <v>687</v>
      </c>
      <c r="C496" s="589" t="s">
        <v>2995</v>
      </c>
      <c r="D496" s="589" t="s">
        <v>689</v>
      </c>
      <c r="E496" s="589" t="s">
        <v>2207</v>
      </c>
      <c r="F496" s="590">
        <v>42941</v>
      </c>
      <c r="G496" s="591">
        <v>50.33</v>
      </c>
      <c r="H496" s="589" t="s">
        <v>474</v>
      </c>
      <c r="I496" s="589" t="s">
        <v>682</v>
      </c>
      <c r="J496" s="590">
        <v>42942</v>
      </c>
      <c r="K496" s="589" t="s">
        <v>71</v>
      </c>
      <c r="L496" s="589" t="s">
        <v>2202</v>
      </c>
    </row>
    <row r="497" spans="1:12" s="589" customFormat="1" x14ac:dyDescent="0.2">
      <c r="A497" s="589" t="s">
        <v>611</v>
      </c>
      <c r="B497" s="589" t="s">
        <v>687</v>
      </c>
      <c r="C497" s="589" t="s">
        <v>2995</v>
      </c>
      <c r="D497" s="589" t="s">
        <v>689</v>
      </c>
      <c r="E497" s="589" t="s">
        <v>2297</v>
      </c>
      <c r="F497" s="590">
        <v>42941</v>
      </c>
      <c r="G497" s="591">
        <v>245.61</v>
      </c>
      <c r="H497" s="589" t="s">
        <v>474</v>
      </c>
      <c r="I497" s="589" t="s">
        <v>682</v>
      </c>
      <c r="J497" s="590">
        <v>42942</v>
      </c>
      <c r="K497" s="589" t="s">
        <v>71</v>
      </c>
      <c r="L497" s="589" t="s">
        <v>2202</v>
      </c>
    </row>
    <row r="498" spans="1:12" s="589" customFormat="1" x14ac:dyDescent="0.2">
      <c r="A498" s="589" t="s">
        <v>611</v>
      </c>
      <c r="B498" s="589" t="s">
        <v>158</v>
      </c>
      <c r="C498" s="589" t="s">
        <v>159</v>
      </c>
      <c r="D498" s="589" t="s">
        <v>160</v>
      </c>
      <c r="E498" s="589" t="s">
        <v>2530</v>
      </c>
      <c r="F498" s="590">
        <v>42936</v>
      </c>
      <c r="G498" s="591">
        <v>234.28</v>
      </c>
      <c r="H498" s="589" t="s">
        <v>474</v>
      </c>
      <c r="I498" s="589" t="s">
        <v>224</v>
      </c>
      <c r="J498" s="590">
        <v>42942</v>
      </c>
      <c r="K498" s="589" t="s">
        <v>71</v>
      </c>
      <c r="L498" s="589" t="s">
        <v>474</v>
      </c>
    </row>
    <row r="499" spans="1:12" s="589" customFormat="1" x14ac:dyDescent="0.2">
      <c r="A499" s="589" t="s">
        <v>611</v>
      </c>
      <c r="B499" s="589" t="s">
        <v>687</v>
      </c>
      <c r="C499" s="589" t="s">
        <v>2995</v>
      </c>
      <c r="D499" s="589" t="s">
        <v>689</v>
      </c>
      <c r="E499" s="589" t="s">
        <v>2196</v>
      </c>
      <c r="F499" s="590">
        <v>42942</v>
      </c>
      <c r="G499" s="591">
        <v>129</v>
      </c>
      <c r="H499" s="589" t="s">
        <v>474</v>
      </c>
      <c r="I499" s="589" t="s">
        <v>1903</v>
      </c>
      <c r="J499" s="590">
        <v>42943</v>
      </c>
      <c r="K499" s="589" t="s">
        <v>71</v>
      </c>
      <c r="L499" s="589" t="s">
        <v>2197</v>
      </c>
    </row>
    <row r="500" spans="1:12" s="589" customFormat="1" x14ac:dyDescent="0.2">
      <c r="A500" s="589" t="s">
        <v>611</v>
      </c>
      <c r="B500" s="589" t="s">
        <v>687</v>
      </c>
      <c r="C500" s="589" t="s">
        <v>2995</v>
      </c>
      <c r="D500" s="589" t="s">
        <v>689</v>
      </c>
      <c r="E500" s="589" t="s">
        <v>2198</v>
      </c>
      <c r="F500" s="590">
        <v>42942</v>
      </c>
      <c r="G500" s="591">
        <v>75.459999999999994</v>
      </c>
      <c r="H500" s="589" t="s">
        <v>474</v>
      </c>
      <c r="I500" s="589" t="s">
        <v>2199</v>
      </c>
      <c r="J500" s="590">
        <v>42943</v>
      </c>
      <c r="K500" s="589" t="s">
        <v>71</v>
      </c>
      <c r="L500" s="589" t="s">
        <v>2200</v>
      </c>
    </row>
    <row r="501" spans="1:12" s="589" customFormat="1" x14ac:dyDescent="0.2">
      <c r="A501" s="589" t="s">
        <v>611</v>
      </c>
      <c r="B501" s="589" t="s">
        <v>687</v>
      </c>
      <c r="C501" s="589" t="s">
        <v>2995</v>
      </c>
      <c r="D501" s="589" t="s">
        <v>689</v>
      </c>
      <c r="E501" s="589" t="s">
        <v>2201</v>
      </c>
      <c r="F501" s="590">
        <v>42942</v>
      </c>
      <c r="G501" s="591">
        <v>42.1</v>
      </c>
      <c r="H501" s="589" t="s">
        <v>474</v>
      </c>
      <c r="I501" s="589" t="s">
        <v>682</v>
      </c>
      <c r="J501" s="590">
        <v>42943</v>
      </c>
      <c r="K501" s="589" t="s">
        <v>71</v>
      </c>
      <c r="L501" s="589" t="s">
        <v>2202</v>
      </c>
    </row>
    <row r="502" spans="1:12" s="589" customFormat="1" x14ac:dyDescent="0.2">
      <c r="A502" s="589" t="s">
        <v>611</v>
      </c>
      <c r="B502" s="589" t="s">
        <v>687</v>
      </c>
      <c r="C502" s="589" t="s">
        <v>2995</v>
      </c>
      <c r="D502" s="589" t="s">
        <v>689</v>
      </c>
      <c r="E502" s="589" t="s">
        <v>2205</v>
      </c>
      <c r="F502" s="590">
        <v>42942</v>
      </c>
      <c r="G502" s="591">
        <v>149.97999999999999</v>
      </c>
      <c r="H502" s="589" t="s">
        <v>474</v>
      </c>
      <c r="I502" s="589" t="s">
        <v>2673</v>
      </c>
      <c r="J502" s="590">
        <v>42943</v>
      </c>
      <c r="K502" s="589" t="s">
        <v>71</v>
      </c>
      <c r="L502" s="589" t="s">
        <v>2183</v>
      </c>
    </row>
    <row r="503" spans="1:12" s="589" customFormat="1" x14ac:dyDescent="0.2">
      <c r="A503" s="589" t="s">
        <v>611</v>
      </c>
      <c r="B503" s="589" t="s">
        <v>687</v>
      </c>
      <c r="C503" s="589" t="s">
        <v>2995</v>
      </c>
      <c r="D503" s="589" t="s">
        <v>689</v>
      </c>
      <c r="E503" s="589" t="s">
        <v>2295</v>
      </c>
      <c r="F503" s="590">
        <v>42942</v>
      </c>
      <c r="G503" s="591">
        <v>175</v>
      </c>
      <c r="H503" s="589" t="s">
        <v>474</v>
      </c>
      <c r="I503" s="589" t="s">
        <v>1903</v>
      </c>
      <c r="J503" s="590">
        <v>42943</v>
      </c>
      <c r="K503" s="589" t="s">
        <v>71</v>
      </c>
      <c r="L503" s="589" t="s">
        <v>2296</v>
      </c>
    </row>
    <row r="504" spans="1:12" s="589" customFormat="1" x14ac:dyDescent="0.2">
      <c r="A504" s="589" t="s">
        <v>611</v>
      </c>
      <c r="B504" s="589" t="s">
        <v>119</v>
      </c>
      <c r="C504" s="589" t="s">
        <v>120</v>
      </c>
      <c r="D504" s="589" t="s">
        <v>121</v>
      </c>
      <c r="E504" s="589" t="s">
        <v>2398</v>
      </c>
      <c r="F504" s="590">
        <v>42942</v>
      </c>
      <c r="G504" s="591">
        <v>18.39</v>
      </c>
      <c r="H504" s="589" t="s">
        <v>474</v>
      </c>
      <c r="I504" s="589" t="s">
        <v>629</v>
      </c>
      <c r="J504" s="590">
        <v>42943</v>
      </c>
      <c r="K504" s="589" t="s">
        <v>71</v>
      </c>
      <c r="L504" s="589" t="s">
        <v>474</v>
      </c>
    </row>
    <row r="505" spans="1:12" s="589" customFormat="1" x14ac:dyDescent="0.2">
      <c r="A505" s="589" t="s">
        <v>611</v>
      </c>
      <c r="B505" s="589" t="s">
        <v>687</v>
      </c>
      <c r="C505" s="589" t="s">
        <v>2995</v>
      </c>
      <c r="D505" s="589" t="s">
        <v>689</v>
      </c>
      <c r="E505" s="589" t="s">
        <v>2175</v>
      </c>
      <c r="F505" s="590">
        <v>42943</v>
      </c>
      <c r="G505" s="591">
        <v>40.5</v>
      </c>
      <c r="H505" s="589" t="s">
        <v>474</v>
      </c>
      <c r="I505" s="589" t="s">
        <v>682</v>
      </c>
      <c r="J505" s="590">
        <v>42944</v>
      </c>
      <c r="K505" s="589" t="s">
        <v>71</v>
      </c>
      <c r="L505" s="589" t="s">
        <v>2176</v>
      </c>
    </row>
    <row r="506" spans="1:12" s="589" customFormat="1" x14ac:dyDescent="0.2">
      <c r="A506" s="589" t="s">
        <v>611</v>
      </c>
      <c r="B506" s="589" t="s">
        <v>687</v>
      </c>
      <c r="C506" s="589" t="s">
        <v>2995</v>
      </c>
      <c r="D506" s="589" t="s">
        <v>689</v>
      </c>
      <c r="E506" s="589" t="s">
        <v>2177</v>
      </c>
      <c r="F506" s="590">
        <v>42943</v>
      </c>
      <c r="G506" s="591">
        <v>65</v>
      </c>
      <c r="H506" s="589" t="s">
        <v>474</v>
      </c>
      <c r="I506" s="589" t="s">
        <v>1903</v>
      </c>
      <c r="J506" s="590">
        <v>42944</v>
      </c>
      <c r="K506" s="589" t="s">
        <v>71</v>
      </c>
      <c r="L506" s="589" t="s">
        <v>2178</v>
      </c>
    </row>
    <row r="507" spans="1:12" s="589" customFormat="1" x14ac:dyDescent="0.2">
      <c r="A507" s="589" t="s">
        <v>611</v>
      </c>
      <c r="B507" s="589" t="s">
        <v>687</v>
      </c>
      <c r="C507" s="589" t="s">
        <v>2995</v>
      </c>
      <c r="D507" s="589" t="s">
        <v>689</v>
      </c>
      <c r="E507" s="589" t="s">
        <v>2179</v>
      </c>
      <c r="F507" s="590">
        <v>42943</v>
      </c>
      <c r="G507" s="591">
        <v>65</v>
      </c>
      <c r="H507" s="589" t="s">
        <v>474</v>
      </c>
      <c r="I507" s="589" t="s">
        <v>1903</v>
      </c>
      <c r="J507" s="590">
        <v>42944</v>
      </c>
      <c r="K507" s="589" t="s">
        <v>71</v>
      </c>
      <c r="L507" s="589" t="s">
        <v>2178</v>
      </c>
    </row>
    <row r="508" spans="1:12" s="589" customFormat="1" x14ac:dyDescent="0.2">
      <c r="A508" s="589" t="s">
        <v>611</v>
      </c>
      <c r="B508" s="589" t="s">
        <v>687</v>
      </c>
      <c r="C508" s="589" t="s">
        <v>2995</v>
      </c>
      <c r="D508" s="589" t="s">
        <v>689</v>
      </c>
      <c r="E508" s="589" t="s">
        <v>2180</v>
      </c>
      <c r="F508" s="590">
        <v>42943</v>
      </c>
      <c r="G508" s="591">
        <v>30</v>
      </c>
      <c r="H508" s="589" t="s">
        <v>474</v>
      </c>
      <c r="I508" s="589" t="s">
        <v>1903</v>
      </c>
      <c r="J508" s="590">
        <v>42944</v>
      </c>
      <c r="K508" s="589" t="s">
        <v>71</v>
      </c>
      <c r="L508" s="589" t="s">
        <v>2178</v>
      </c>
    </row>
    <row r="509" spans="1:12" s="589" customFormat="1" x14ac:dyDescent="0.2">
      <c r="A509" s="589" t="s">
        <v>611</v>
      </c>
      <c r="B509" s="589" t="s">
        <v>687</v>
      </c>
      <c r="C509" s="589" t="s">
        <v>2995</v>
      </c>
      <c r="D509" s="589" t="s">
        <v>689</v>
      </c>
      <c r="E509" s="589" t="s">
        <v>2181</v>
      </c>
      <c r="F509" s="590">
        <v>42943</v>
      </c>
      <c r="G509" s="591">
        <v>30</v>
      </c>
      <c r="H509" s="589" t="s">
        <v>474</v>
      </c>
      <c r="I509" s="589" t="s">
        <v>1903</v>
      </c>
      <c r="J509" s="590">
        <v>42944</v>
      </c>
      <c r="K509" s="589" t="s">
        <v>71</v>
      </c>
      <c r="L509" s="589" t="s">
        <v>2178</v>
      </c>
    </row>
    <row r="510" spans="1:12" s="589" customFormat="1" x14ac:dyDescent="0.2">
      <c r="A510" s="589" t="s">
        <v>611</v>
      </c>
      <c r="B510" s="589" t="s">
        <v>687</v>
      </c>
      <c r="C510" s="589" t="s">
        <v>2995</v>
      </c>
      <c r="D510" s="589" t="s">
        <v>689</v>
      </c>
      <c r="E510" s="589" t="s">
        <v>2182</v>
      </c>
      <c r="F510" s="590">
        <v>42943</v>
      </c>
      <c r="G510" s="591">
        <v>149.97999999999999</v>
      </c>
      <c r="H510" s="589" t="s">
        <v>474</v>
      </c>
      <c r="I510" s="589" t="s">
        <v>2673</v>
      </c>
      <c r="J510" s="590">
        <v>42944</v>
      </c>
      <c r="K510" s="589" t="s">
        <v>71</v>
      </c>
      <c r="L510" s="589" t="s">
        <v>2183</v>
      </c>
    </row>
    <row r="511" spans="1:12" s="589" customFormat="1" x14ac:dyDescent="0.2">
      <c r="A511" s="589" t="s">
        <v>611</v>
      </c>
      <c r="B511" s="589" t="s">
        <v>687</v>
      </c>
      <c r="C511" s="589" t="s">
        <v>2995</v>
      </c>
      <c r="D511" s="589" t="s">
        <v>689</v>
      </c>
      <c r="E511" s="589" t="s">
        <v>2184</v>
      </c>
      <c r="F511" s="590">
        <v>42943</v>
      </c>
      <c r="G511" s="591">
        <v>138.94</v>
      </c>
      <c r="H511" s="589" t="s">
        <v>474</v>
      </c>
      <c r="I511" s="589" t="s">
        <v>1903</v>
      </c>
      <c r="J511" s="590">
        <v>42944</v>
      </c>
      <c r="K511" s="589" t="s">
        <v>71</v>
      </c>
      <c r="L511" s="589" t="s">
        <v>2185</v>
      </c>
    </row>
    <row r="512" spans="1:12" s="589" customFormat="1" x14ac:dyDescent="0.2">
      <c r="A512" s="589" t="s">
        <v>611</v>
      </c>
      <c r="B512" s="589" t="s">
        <v>687</v>
      </c>
      <c r="C512" s="589" t="s">
        <v>2995</v>
      </c>
      <c r="D512" s="589" t="s">
        <v>689</v>
      </c>
      <c r="E512" s="589" t="s">
        <v>2186</v>
      </c>
      <c r="F512" s="590">
        <v>42943</v>
      </c>
      <c r="G512" s="591">
        <v>16.25</v>
      </c>
      <c r="H512" s="589" t="s">
        <v>474</v>
      </c>
      <c r="I512" s="589" t="s">
        <v>2125</v>
      </c>
      <c r="J512" s="590">
        <v>42944</v>
      </c>
      <c r="K512" s="589" t="s">
        <v>71</v>
      </c>
      <c r="L512" s="589" t="s">
        <v>2187</v>
      </c>
    </row>
    <row r="513" spans="1:12" s="589" customFormat="1" x14ac:dyDescent="0.2">
      <c r="A513" s="589" t="s">
        <v>611</v>
      </c>
      <c r="B513" s="589" t="s">
        <v>687</v>
      </c>
      <c r="C513" s="589" t="s">
        <v>2995</v>
      </c>
      <c r="D513" s="589" t="s">
        <v>689</v>
      </c>
      <c r="E513" s="589" t="s">
        <v>2188</v>
      </c>
      <c r="F513" s="590">
        <v>42943</v>
      </c>
      <c r="G513" s="591">
        <v>14.55</v>
      </c>
      <c r="H513" s="589" t="s">
        <v>474</v>
      </c>
      <c r="I513" s="589" t="s">
        <v>2125</v>
      </c>
      <c r="J513" s="590">
        <v>42944</v>
      </c>
      <c r="K513" s="589" t="s">
        <v>71</v>
      </c>
      <c r="L513" s="589" t="s">
        <v>2187</v>
      </c>
    </row>
    <row r="514" spans="1:12" s="589" customFormat="1" x14ac:dyDescent="0.2">
      <c r="A514" s="589" t="s">
        <v>611</v>
      </c>
      <c r="B514" s="589" t="s">
        <v>687</v>
      </c>
      <c r="C514" s="589" t="s">
        <v>2995</v>
      </c>
      <c r="D514" s="589" t="s">
        <v>689</v>
      </c>
      <c r="E514" s="589" t="s">
        <v>2189</v>
      </c>
      <c r="F514" s="590">
        <v>42943</v>
      </c>
      <c r="G514" s="591">
        <v>83.24</v>
      </c>
      <c r="H514" s="589" t="s">
        <v>474</v>
      </c>
      <c r="I514" s="589" t="s">
        <v>1903</v>
      </c>
      <c r="J514" s="590">
        <v>42944</v>
      </c>
      <c r="K514" s="589" t="s">
        <v>71</v>
      </c>
      <c r="L514" s="589" t="s">
        <v>2190</v>
      </c>
    </row>
    <row r="515" spans="1:12" s="589" customFormat="1" x14ac:dyDescent="0.2">
      <c r="A515" s="589" t="s">
        <v>611</v>
      </c>
      <c r="B515" s="589" t="s">
        <v>687</v>
      </c>
      <c r="C515" s="589" t="s">
        <v>2995</v>
      </c>
      <c r="D515" s="589" t="s">
        <v>689</v>
      </c>
      <c r="E515" s="589" t="s">
        <v>2191</v>
      </c>
      <c r="F515" s="590">
        <v>42943</v>
      </c>
      <c r="G515" s="591">
        <v>45.92</v>
      </c>
      <c r="H515" s="589" t="s">
        <v>474</v>
      </c>
      <c r="I515" s="589" t="s">
        <v>1903</v>
      </c>
      <c r="J515" s="590">
        <v>42944</v>
      </c>
      <c r="K515" s="589" t="s">
        <v>71</v>
      </c>
      <c r="L515" s="589" t="s">
        <v>2190</v>
      </c>
    </row>
    <row r="516" spans="1:12" s="589" customFormat="1" x14ac:dyDescent="0.2">
      <c r="A516" s="589" t="s">
        <v>611</v>
      </c>
      <c r="B516" s="589" t="s">
        <v>687</v>
      </c>
      <c r="C516" s="589" t="s">
        <v>2995</v>
      </c>
      <c r="D516" s="589" t="s">
        <v>689</v>
      </c>
      <c r="E516" s="589" t="s">
        <v>2192</v>
      </c>
      <c r="F516" s="590">
        <v>42943</v>
      </c>
      <c r="G516" s="591">
        <v>996.16</v>
      </c>
      <c r="H516" s="589" t="s">
        <v>474</v>
      </c>
      <c r="I516" s="589" t="s">
        <v>1903</v>
      </c>
      <c r="J516" s="590">
        <v>42944</v>
      </c>
      <c r="K516" s="589" t="s">
        <v>71</v>
      </c>
      <c r="L516" s="589" t="s">
        <v>2193</v>
      </c>
    </row>
    <row r="517" spans="1:12" s="589" customFormat="1" x14ac:dyDescent="0.2">
      <c r="A517" s="589" t="s">
        <v>611</v>
      </c>
      <c r="B517" s="589" t="s">
        <v>687</v>
      </c>
      <c r="C517" s="589" t="s">
        <v>2995</v>
      </c>
      <c r="D517" s="589" t="s">
        <v>689</v>
      </c>
      <c r="E517" s="589" t="s">
        <v>2194</v>
      </c>
      <c r="F517" s="590">
        <v>42943</v>
      </c>
      <c r="G517" s="591">
        <v>996.16</v>
      </c>
      <c r="H517" s="589" t="s">
        <v>474</v>
      </c>
      <c r="I517" s="589" t="s">
        <v>1903</v>
      </c>
      <c r="J517" s="590">
        <v>42944</v>
      </c>
      <c r="K517" s="589" t="s">
        <v>71</v>
      </c>
      <c r="L517" s="589" t="s">
        <v>2178</v>
      </c>
    </row>
    <row r="518" spans="1:12" s="589" customFormat="1" x14ac:dyDescent="0.2">
      <c r="A518" s="589" t="s">
        <v>611</v>
      </c>
      <c r="B518" s="589" t="s">
        <v>687</v>
      </c>
      <c r="C518" s="589" t="s">
        <v>2995</v>
      </c>
      <c r="D518" s="589" t="s">
        <v>689</v>
      </c>
      <c r="E518" s="589" t="s">
        <v>2292</v>
      </c>
      <c r="F518" s="590">
        <v>42943</v>
      </c>
      <c r="G518" s="591">
        <v>6.5</v>
      </c>
      <c r="H518" s="589" t="s">
        <v>474</v>
      </c>
      <c r="I518" s="589" t="s">
        <v>682</v>
      </c>
      <c r="J518" s="590">
        <v>42944</v>
      </c>
      <c r="K518" s="589" t="s">
        <v>71</v>
      </c>
      <c r="L518" s="589" t="s">
        <v>2259</v>
      </c>
    </row>
    <row r="519" spans="1:12" s="589" customFormat="1" x14ac:dyDescent="0.2">
      <c r="A519" s="589" t="s">
        <v>611</v>
      </c>
      <c r="B519" s="589" t="s">
        <v>687</v>
      </c>
      <c r="C519" s="589" t="s">
        <v>2995</v>
      </c>
      <c r="D519" s="589" t="s">
        <v>689</v>
      </c>
      <c r="E519" s="589" t="s">
        <v>2293</v>
      </c>
      <c r="F519" s="590">
        <v>42943</v>
      </c>
      <c r="G519" s="591">
        <v>268.01</v>
      </c>
      <c r="H519" s="589" t="s">
        <v>474</v>
      </c>
      <c r="I519" s="589" t="s">
        <v>1903</v>
      </c>
      <c r="J519" s="590">
        <v>42944</v>
      </c>
      <c r="K519" s="589" t="s">
        <v>71</v>
      </c>
      <c r="L519" s="589" t="s">
        <v>2294</v>
      </c>
    </row>
    <row r="520" spans="1:12" s="589" customFormat="1" x14ac:dyDescent="0.2">
      <c r="A520" s="589" t="s">
        <v>611</v>
      </c>
      <c r="B520" s="589" t="s">
        <v>140</v>
      </c>
      <c r="C520" s="589" t="s">
        <v>141</v>
      </c>
      <c r="D520" s="589" t="s">
        <v>474</v>
      </c>
      <c r="E520" s="589" t="s">
        <v>2461</v>
      </c>
      <c r="F520" s="590">
        <v>42937</v>
      </c>
      <c r="G520" s="591">
        <v>161.91999999999999</v>
      </c>
      <c r="H520" s="589" t="s">
        <v>474</v>
      </c>
      <c r="I520" s="589" t="s">
        <v>104</v>
      </c>
      <c r="J520" s="590">
        <v>42944</v>
      </c>
      <c r="K520" s="589" t="s">
        <v>71</v>
      </c>
      <c r="L520" s="589" t="s">
        <v>474</v>
      </c>
    </row>
    <row r="521" spans="1:12" s="589" customFormat="1" x14ac:dyDescent="0.2">
      <c r="A521" s="589" t="s">
        <v>611</v>
      </c>
      <c r="B521" s="589" t="s">
        <v>687</v>
      </c>
      <c r="C521" s="589" t="s">
        <v>2995</v>
      </c>
      <c r="D521" s="589" t="s">
        <v>689</v>
      </c>
      <c r="E521" s="589" t="s">
        <v>2168</v>
      </c>
      <c r="F521" s="590">
        <v>42944</v>
      </c>
      <c r="G521" s="591">
        <v>229.98</v>
      </c>
      <c r="H521" s="589" t="s">
        <v>474</v>
      </c>
      <c r="I521" s="589" t="s">
        <v>682</v>
      </c>
      <c r="J521" s="590">
        <v>42945</v>
      </c>
      <c r="K521" s="589" t="s">
        <v>71</v>
      </c>
      <c r="L521" s="589" t="s">
        <v>2169</v>
      </c>
    </row>
    <row r="522" spans="1:12" s="589" customFormat="1" x14ac:dyDescent="0.2">
      <c r="A522" s="589" t="s">
        <v>611</v>
      </c>
      <c r="B522" s="589" t="s">
        <v>687</v>
      </c>
      <c r="C522" s="589" t="s">
        <v>2995</v>
      </c>
      <c r="D522" s="589" t="s">
        <v>689</v>
      </c>
      <c r="E522" s="589" t="s">
        <v>2290</v>
      </c>
      <c r="F522" s="590">
        <v>42944</v>
      </c>
      <c r="G522" s="591">
        <v>145</v>
      </c>
      <c r="H522" s="589" t="s">
        <v>474</v>
      </c>
      <c r="I522" s="589" t="s">
        <v>156</v>
      </c>
      <c r="J522" s="590">
        <v>42945</v>
      </c>
      <c r="K522" s="589" t="s">
        <v>71</v>
      </c>
      <c r="L522" s="589" t="s">
        <v>2215</v>
      </c>
    </row>
    <row r="523" spans="1:12" s="589" customFormat="1" x14ac:dyDescent="0.2">
      <c r="A523" s="589" t="s">
        <v>611</v>
      </c>
      <c r="B523" s="589" t="s">
        <v>146</v>
      </c>
      <c r="C523" s="589" t="s">
        <v>397</v>
      </c>
      <c r="D523" s="589" t="s">
        <v>147</v>
      </c>
      <c r="E523" s="589" t="s">
        <v>2396</v>
      </c>
      <c r="F523" s="590">
        <v>42947</v>
      </c>
      <c r="G523" s="591">
        <v>22438.880000000001</v>
      </c>
      <c r="H523" s="589" t="s">
        <v>474</v>
      </c>
      <c r="I523" s="589" t="s">
        <v>176</v>
      </c>
      <c r="J523" s="590">
        <v>42947</v>
      </c>
      <c r="K523" s="589" t="s">
        <v>71</v>
      </c>
      <c r="L523" s="589" t="s">
        <v>474</v>
      </c>
    </row>
    <row r="524" spans="1:12" s="589" customFormat="1" x14ac:dyDescent="0.2">
      <c r="A524" s="589" t="s">
        <v>611</v>
      </c>
      <c r="B524" s="589" t="s">
        <v>146</v>
      </c>
      <c r="C524" s="589" t="s">
        <v>397</v>
      </c>
      <c r="D524" s="589" t="s">
        <v>147</v>
      </c>
      <c r="E524" s="589" t="s">
        <v>2397</v>
      </c>
      <c r="F524" s="590">
        <v>42947</v>
      </c>
      <c r="G524" s="591">
        <v>13556.03</v>
      </c>
      <c r="H524" s="589" t="s">
        <v>474</v>
      </c>
      <c r="I524" s="589" t="s">
        <v>176</v>
      </c>
      <c r="J524" s="590">
        <v>42947</v>
      </c>
      <c r="K524" s="589" t="s">
        <v>71</v>
      </c>
      <c r="L524" s="589" t="s">
        <v>474</v>
      </c>
    </row>
    <row r="525" spans="1:12" s="589" customFormat="1" x14ac:dyDescent="0.2">
      <c r="A525" s="589" t="s">
        <v>611</v>
      </c>
      <c r="B525" s="589" t="s">
        <v>687</v>
      </c>
      <c r="C525" s="589" t="s">
        <v>2995</v>
      </c>
      <c r="D525" s="589" t="s">
        <v>689</v>
      </c>
      <c r="E525" s="589" t="s">
        <v>2347</v>
      </c>
      <c r="F525" s="590">
        <v>42916</v>
      </c>
      <c r="G525" s="591">
        <v>246.64</v>
      </c>
      <c r="H525" s="589" t="s">
        <v>474</v>
      </c>
      <c r="I525" s="589" t="s">
        <v>540</v>
      </c>
      <c r="J525" s="590">
        <v>42917</v>
      </c>
      <c r="K525" s="589" t="s">
        <v>4</v>
      </c>
      <c r="L525" s="589" t="s">
        <v>2348</v>
      </c>
    </row>
    <row r="526" spans="1:12" s="589" customFormat="1" x14ac:dyDescent="0.2">
      <c r="A526" s="589" t="s">
        <v>611</v>
      </c>
      <c r="B526" s="589" t="s">
        <v>687</v>
      </c>
      <c r="C526" s="589" t="s">
        <v>2995</v>
      </c>
      <c r="D526" s="589" t="s">
        <v>689</v>
      </c>
      <c r="E526" s="589" t="s">
        <v>5392</v>
      </c>
      <c r="F526" s="590">
        <v>42878</v>
      </c>
      <c r="G526" s="591">
        <v>605</v>
      </c>
      <c r="H526" s="589" t="s">
        <v>474</v>
      </c>
      <c r="I526" s="589" t="s">
        <v>524</v>
      </c>
      <c r="J526" s="590">
        <v>42921</v>
      </c>
      <c r="K526" s="589" t="s">
        <v>4</v>
      </c>
      <c r="L526" s="589" t="s">
        <v>474</v>
      </c>
    </row>
    <row r="527" spans="1:12" s="589" customFormat="1" x14ac:dyDescent="0.2">
      <c r="A527" s="589" t="s">
        <v>611</v>
      </c>
      <c r="B527" s="589" t="s">
        <v>687</v>
      </c>
      <c r="C527" s="589" t="s">
        <v>2995</v>
      </c>
      <c r="D527" s="589" t="s">
        <v>689</v>
      </c>
      <c r="E527" s="589" t="s">
        <v>5393</v>
      </c>
      <c r="F527" s="590">
        <v>42878</v>
      </c>
      <c r="G527" s="591">
        <v>307.68</v>
      </c>
      <c r="H527" s="589" t="s">
        <v>474</v>
      </c>
      <c r="I527" s="589" t="s">
        <v>1073</v>
      </c>
      <c r="J527" s="590">
        <v>42921</v>
      </c>
      <c r="K527" s="589" t="s">
        <v>4</v>
      </c>
      <c r="L527" s="589" t="s">
        <v>3256</v>
      </c>
    </row>
    <row r="528" spans="1:12" s="589" customFormat="1" x14ac:dyDescent="0.2">
      <c r="A528" s="589" t="s">
        <v>611</v>
      </c>
      <c r="B528" s="589" t="s">
        <v>687</v>
      </c>
      <c r="C528" s="589" t="s">
        <v>2995</v>
      </c>
      <c r="D528" s="589" t="s">
        <v>689</v>
      </c>
      <c r="E528" s="589" t="s">
        <v>2362</v>
      </c>
      <c r="F528" s="590">
        <v>42877</v>
      </c>
      <c r="G528" s="591">
        <v>120</v>
      </c>
      <c r="H528" s="589" t="s">
        <v>474</v>
      </c>
      <c r="I528" s="589" t="s">
        <v>1073</v>
      </c>
      <c r="J528" s="590">
        <v>42921</v>
      </c>
      <c r="K528" s="589" t="s">
        <v>4</v>
      </c>
      <c r="L528" s="589" t="s">
        <v>2363</v>
      </c>
    </row>
    <row r="529" spans="1:12" s="589" customFormat="1" x14ac:dyDescent="0.2">
      <c r="A529" s="589" t="s">
        <v>611</v>
      </c>
      <c r="B529" s="589" t="s">
        <v>687</v>
      </c>
      <c r="C529" s="589" t="s">
        <v>2995</v>
      </c>
      <c r="D529" s="589" t="s">
        <v>689</v>
      </c>
      <c r="E529" s="589" t="s">
        <v>2364</v>
      </c>
      <c r="F529" s="590">
        <v>42877</v>
      </c>
      <c r="G529" s="591">
        <v>95</v>
      </c>
      <c r="H529" s="589" t="s">
        <v>474</v>
      </c>
      <c r="I529" s="589" t="s">
        <v>1073</v>
      </c>
      <c r="J529" s="590">
        <v>42921</v>
      </c>
      <c r="K529" s="589" t="s">
        <v>4</v>
      </c>
      <c r="L529" s="589" t="s">
        <v>2363</v>
      </c>
    </row>
    <row r="530" spans="1:12" s="589" customFormat="1" x14ac:dyDescent="0.2">
      <c r="A530" s="589" t="s">
        <v>611</v>
      </c>
      <c r="B530" s="589" t="s">
        <v>687</v>
      </c>
      <c r="C530" s="589" t="s">
        <v>2995</v>
      </c>
      <c r="D530" s="589" t="s">
        <v>689</v>
      </c>
      <c r="E530" s="589" t="s">
        <v>3831</v>
      </c>
      <c r="F530" s="590">
        <v>42877</v>
      </c>
      <c r="G530" s="591">
        <v>247.2</v>
      </c>
      <c r="H530" s="589" t="s">
        <v>474</v>
      </c>
      <c r="I530" s="589" t="s">
        <v>3832</v>
      </c>
      <c r="J530" s="590">
        <v>42921</v>
      </c>
      <c r="K530" s="589" t="s">
        <v>4</v>
      </c>
      <c r="L530" s="589" t="s">
        <v>3833</v>
      </c>
    </row>
    <row r="531" spans="1:12" s="589" customFormat="1" x14ac:dyDescent="0.2">
      <c r="A531" s="589" t="s">
        <v>611</v>
      </c>
      <c r="B531" s="589" t="s">
        <v>687</v>
      </c>
      <c r="C531" s="589" t="s">
        <v>2995</v>
      </c>
      <c r="D531" s="589" t="s">
        <v>689</v>
      </c>
      <c r="E531" s="589" t="s">
        <v>2543</v>
      </c>
      <c r="F531" s="590">
        <v>42877</v>
      </c>
      <c r="G531" s="591">
        <v>13</v>
      </c>
      <c r="H531" s="589" t="s">
        <v>474</v>
      </c>
      <c r="I531" s="589" t="s">
        <v>522</v>
      </c>
      <c r="J531" s="590">
        <v>42921</v>
      </c>
      <c r="K531" s="589" t="s">
        <v>4</v>
      </c>
      <c r="L531" s="589" t="s">
        <v>2544</v>
      </c>
    </row>
    <row r="532" spans="1:12" s="589" customFormat="1" x14ac:dyDescent="0.2">
      <c r="A532" s="589" t="s">
        <v>611</v>
      </c>
      <c r="B532" s="589" t="s">
        <v>687</v>
      </c>
      <c r="C532" s="589" t="s">
        <v>2995</v>
      </c>
      <c r="D532" s="589" t="s">
        <v>689</v>
      </c>
      <c r="E532" s="589" t="s">
        <v>2545</v>
      </c>
      <c r="F532" s="590">
        <v>42877</v>
      </c>
      <c r="G532" s="591">
        <v>71.69</v>
      </c>
      <c r="H532" s="589" t="s">
        <v>474</v>
      </c>
      <c r="I532" s="589" t="s">
        <v>522</v>
      </c>
      <c r="J532" s="590">
        <v>42921</v>
      </c>
      <c r="K532" s="589" t="s">
        <v>4</v>
      </c>
      <c r="L532" s="589" t="s">
        <v>2544</v>
      </c>
    </row>
    <row r="533" spans="1:12" s="589" customFormat="1" x14ac:dyDescent="0.2">
      <c r="A533" s="589" t="s">
        <v>611</v>
      </c>
      <c r="B533" s="589" t="s">
        <v>687</v>
      </c>
      <c r="C533" s="589" t="s">
        <v>2995</v>
      </c>
      <c r="D533" s="589" t="s">
        <v>689</v>
      </c>
      <c r="E533" s="589" t="s">
        <v>2546</v>
      </c>
      <c r="F533" s="590">
        <v>42877</v>
      </c>
      <c r="G533" s="591">
        <v>72.95</v>
      </c>
      <c r="H533" s="589" t="s">
        <v>474</v>
      </c>
      <c r="I533" s="589" t="s">
        <v>522</v>
      </c>
      <c r="J533" s="590">
        <v>42921</v>
      </c>
      <c r="K533" s="589" t="s">
        <v>4</v>
      </c>
      <c r="L533" s="589" t="s">
        <v>2544</v>
      </c>
    </row>
    <row r="534" spans="1:12" s="589" customFormat="1" x14ac:dyDescent="0.2">
      <c r="A534" s="589" t="s">
        <v>611</v>
      </c>
      <c r="B534" s="589" t="s">
        <v>2413</v>
      </c>
      <c r="C534" s="589" t="s">
        <v>2414</v>
      </c>
      <c r="D534" s="589" t="s">
        <v>2415</v>
      </c>
      <c r="E534" s="589" t="s">
        <v>2416</v>
      </c>
      <c r="F534" s="590">
        <v>42922</v>
      </c>
      <c r="G534" s="591">
        <v>40.76</v>
      </c>
      <c r="H534" s="589" t="s">
        <v>474</v>
      </c>
      <c r="I534" s="589" t="s">
        <v>104</v>
      </c>
      <c r="J534" s="590">
        <v>42923</v>
      </c>
      <c r="K534" s="589" t="s">
        <v>4</v>
      </c>
      <c r="L534" s="589" t="s">
        <v>2417</v>
      </c>
    </row>
    <row r="535" spans="1:12" s="589" customFormat="1" x14ac:dyDescent="0.2">
      <c r="A535" s="589" t="s">
        <v>611</v>
      </c>
      <c r="B535" s="589" t="s">
        <v>687</v>
      </c>
      <c r="C535" s="589" t="s">
        <v>2995</v>
      </c>
      <c r="D535" s="589" t="s">
        <v>689</v>
      </c>
      <c r="E535" s="589" t="s">
        <v>2137</v>
      </c>
      <c r="F535" s="590">
        <v>42923</v>
      </c>
      <c r="G535" s="591">
        <v>-127.6</v>
      </c>
      <c r="H535" s="589" t="s">
        <v>474</v>
      </c>
      <c r="I535" s="589" t="s">
        <v>522</v>
      </c>
      <c r="J535" s="590">
        <v>42924</v>
      </c>
      <c r="K535" s="589" t="s">
        <v>4</v>
      </c>
      <c r="L535" s="589" t="s">
        <v>1973</v>
      </c>
    </row>
    <row r="536" spans="1:12" s="589" customFormat="1" x14ac:dyDescent="0.2">
      <c r="A536" s="589" t="s">
        <v>611</v>
      </c>
      <c r="B536" s="589" t="s">
        <v>687</v>
      </c>
      <c r="C536" s="589" t="s">
        <v>2995</v>
      </c>
      <c r="D536" s="589" t="s">
        <v>689</v>
      </c>
      <c r="E536" s="589" t="s">
        <v>2273</v>
      </c>
      <c r="F536" s="590">
        <v>42923</v>
      </c>
      <c r="G536" s="591">
        <v>179.98</v>
      </c>
      <c r="H536" s="589" t="s">
        <v>474</v>
      </c>
      <c r="I536" s="589" t="s">
        <v>509</v>
      </c>
      <c r="J536" s="590">
        <v>42924</v>
      </c>
      <c r="K536" s="589" t="s">
        <v>4</v>
      </c>
      <c r="L536" s="589" t="s">
        <v>2136</v>
      </c>
    </row>
    <row r="537" spans="1:12" s="589" customFormat="1" x14ac:dyDescent="0.2">
      <c r="A537" s="589" t="s">
        <v>611</v>
      </c>
      <c r="B537" s="589" t="s">
        <v>687</v>
      </c>
      <c r="C537" s="589" t="s">
        <v>2995</v>
      </c>
      <c r="D537" s="589" t="s">
        <v>689</v>
      </c>
      <c r="E537" s="589" t="s">
        <v>2138</v>
      </c>
      <c r="F537" s="590">
        <v>42849</v>
      </c>
      <c r="G537" s="591">
        <v>-69.36</v>
      </c>
      <c r="H537" s="589" t="s">
        <v>474</v>
      </c>
      <c r="I537" s="589" t="s">
        <v>522</v>
      </c>
      <c r="J537" s="590">
        <v>42927</v>
      </c>
      <c r="K537" s="589" t="s">
        <v>4</v>
      </c>
      <c r="L537" s="589" t="s">
        <v>2139</v>
      </c>
    </row>
    <row r="538" spans="1:12" s="589" customFormat="1" x14ac:dyDescent="0.2">
      <c r="A538" s="589" t="s">
        <v>611</v>
      </c>
      <c r="B538" s="589" t="s">
        <v>687</v>
      </c>
      <c r="C538" s="589" t="s">
        <v>2995</v>
      </c>
      <c r="D538" s="589" t="s">
        <v>689</v>
      </c>
      <c r="E538" s="589" t="s">
        <v>2268</v>
      </c>
      <c r="F538" s="590">
        <v>42926</v>
      </c>
      <c r="G538" s="591">
        <v>194.98</v>
      </c>
      <c r="H538" s="589" t="s">
        <v>474</v>
      </c>
      <c r="I538" s="589" t="s">
        <v>398</v>
      </c>
      <c r="J538" s="590">
        <v>42927</v>
      </c>
      <c r="K538" s="589" t="s">
        <v>4</v>
      </c>
      <c r="L538" s="589" t="s">
        <v>2267</v>
      </c>
    </row>
    <row r="539" spans="1:12" s="589" customFormat="1" x14ac:dyDescent="0.2">
      <c r="A539" s="589" t="s">
        <v>611</v>
      </c>
      <c r="B539" s="589" t="s">
        <v>687</v>
      </c>
      <c r="C539" s="589" t="s">
        <v>2995</v>
      </c>
      <c r="D539" s="589" t="s">
        <v>689</v>
      </c>
      <c r="E539" s="589" t="s">
        <v>5394</v>
      </c>
      <c r="F539" s="590">
        <v>42927</v>
      </c>
      <c r="G539" s="591">
        <v>237.98</v>
      </c>
      <c r="H539" s="589" t="s">
        <v>474</v>
      </c>
      <c r="I539" s="589" t="s">
        <v>674</v>
      </c>
      <c r="J539" s="590">
        <v>42928</v>
      </c>
      <c r="K539" s="589" t="s">
        <v>4</v>
      </c>
      <c r="L539" s="589" t="s">
        <v>5395</v>
      </c>
    </row>
    <row r="540" spans="1:12" s="589" customFormat="1" x14ac:dyDescent="0.2">
      <c r="A540" s="589" t="s">
        <v>611</v>
      </c>
      <c r="B540" s="589" t="s">
        <v>687</v>
      </c>
      <c r="C540" s="589" t="s">
        <v>2995</v>
      </c>
      <c r="D540" s="589" t="s">
        <v>689</v>
      </c>
      <c r="E540" s="589" t="s">
        <v>5396</v>
      </c>
      <c r="F540" s="590">
        <v>42927</v>
      </c>
      <c r="G540" s="591">
        <v>104.5</v>
      </c>
      <c r="H540" s="589" t="s">
        <v>474</v>
      </c>
      <c r="I540" s="589" t="s">
        <v>674</v>
      </c>
      <c r="J540" s="590">
        <v>42928</v>
      </c>
      <c r="K540" s="589" t="s">
        <v>4</v>
      </c>
      <c r="L540" s="589" t="s">
        <v>5395</v>
      </c>
    </row>
    <row r="541" spans="1:12" s="589" customFormat="1" x14ac:dyDescent="0.2">
      <c r="A541" s="589" t="s">
        <v>611</v>
      </c>
      <c r="B541" s="589" t="s">
        <v>687</v>
      </c>
      <c r="C541" s="589" t="s">
        <v>2995</v>
      </c>
      <c r="D541" s="589" t="s">
        <v>689</v>
      </c>
      <c r="E541" s="589" t="s">
        <v>5397</v>
      </c>
      <c r="F541" s="590">
        <v>42867</v>
      </c>
      <c r="G541" s="591">
        <v>195</v>
      </c>
      <c r="H541" s="589" t="s">
        <v>474</v>
      </c>
      <c r="I541" s="589" t="s">
        <v>1073</v>
      </c>
      <c r="J541" s="590">
        <v>42928</v>
      </c>
      <c r="K541" s="589" t="s">
        <v>4</v>
      </c>
      <c r="L541" s="589" t="s">
        <v>3256</v>
      </c>
    </row>
    <row r="542" spans="1:12" s="589" customFormat="1" x14ac:dyDescent="0.2">
      <c r="A542" s="589" t="s">
        <v>611</v>
      </c>
      <c r="B542" s="589" t="s">
        <v>687</v>
      </c>
      <c r="C542" s="589" t="s">
        <v>2995</v>
      </c>
      <c r="D542" s="589" t="s">
        <v>689</v>
      </c>
      <c r="E542" s="589" t="s">
        <v>5398</v>
      </c>
      <c r="F542" s="590">
        <v>42866</v>
      </c>
      <c r="G542" s="591">
        <v>195</v>
      </c>
      <c r="H542" s="589" t="s">
        <v>474</v>
      </c>
      <c r="I542" s="589" t="s">
        <v>1073</v>
      </c>
      <c r="J542" s="590">
        <v>42928</v>
      </c>
      <c r="K542" s="589" t="s">
        <v>4</v>
      </c>
      <c r="L542" s="589" t="s">
        <v>3256</v>
      </c>
    </row>
    <row r="543" spans="1:12" s="589" customFormat="1" x14ac:dyDescent="0.2">
      <c r="A543" s="589" t="s">
        <v>611</v>
      </c>
      <c r="B543" s="589" t="s">
        <v>687</v>
      </c>
      <c r="C543" s="589" t="s">
        <v>2995</v>
      </c>
      <c r="D543" s="589" t="s">
        <v>689</v>
      </c>
      <c r="E543" s="589" t="s">
        <v>5399</v>
      </c>
      <c r="F543" s="590">
        <v>42866</v>
      </c>
      <c r="G543" s="591">
        <v>130</v>
      </c>
      <c r="H543" s="589" t="s">
        <v>474</v>
      </c>
      <c r="I543" s="589" t="s">
        <v>1073</v>
      </c>
      <c r="J543" s="590">
        <v>42928</v>
      </c>
      <c r="K543" s="589" t="s">
        <v>4</v>
      </c>
      <c r="L543" s="589" t="s">
        <v>3256</v>
      </c>
    </row>
    <row r="544" spans="1:12" s="589" customFormat="1" x14ac:dyDescent="0.2">
      <c r="A544" s="589" t="s">
        <v>611</v>
      </c>
      <c r="B544" s="589" t="s">
        <v>687</v>
      </c>
      <c r="C544" s="589" t="s">
        <v>2995</v>
      </c>
      <c r="D544" s="589" t="s">
        <v>689</v>
      </c>
      <c r="E544" s="589" t="s">
        <v>2245</v>
      </c>
      <c r="F544" s="590">
        <v>42933</v>
      </c>
      <c r="G544" s="591">
        <v>925.1</v>
      </c>
      <c r="H544" s="589" t="s">
        <v>474</v>
      </c>
      <c r="I544" s="589" t="s">
        <v>338</v>
      </c>
      <c r="J544" s="590">
        <v>42934</v>
      </c>
      <c r="K544" s="589" t="s">
        <v>4</v>
      </c>
      <c r="L544" s="589" t="s">
        <v>1427</v>
      </c>
    </row>
    <row r="545" spans="1:12" s="589" customFormat="1" x14ac:dyDescent="0.2">
      <c r="A545" s="589" t="s">
        <v>611</v>
      </c>
      <c r="B545" s="589" t="s">
        <v>687</v>
      </c>
      <c r="C545" s="589" t="s">
        <v>2995</v>
      </c>
      <c r="D545" s="589" t="s">
        <v>689</v>
      </c>
      <c r="E545" s="589" t="s">
        <v>2251</v>
      </c>
      <c r="F545" s="590">
        <v>42933</v>
      </c>
      <c r="G545" s="591">
        <v>82.95</v>
      </c>
      <c r="H545" s="589" t="s">
        <v>474</v>
      </c>
      <c r="I545" s="589" t="s">
        <v>540</v>
      </c>
      <c r="J545" s="590">
        <v>42934</v>
      </c>
      <c r="K545" s="589" t="s">
        <v>4</v>
      </c>
      <c r="L545" s="589" t="s">
        <v>2252</v>
      </c>
    </row>
    <row r="546" spans="1:12" s="589" customFormat="1" x14ac:dyDescent="0.2">
      <c r="A546" s="589" t="s">
        <v>611</v>
      </c>
      <c r="B546" s="589" t="s">
        <v>687</v>
      </c>
      <c r="C546" s="589" t="s">
        <v>2995</v>
      </c>
      <c r="D546" s="589" t="s">
        <v>689</v>
      </c>
      <c r="E546" s="589" t="s">
        <v>2253</v>
      </c>
      <c r="F546" s="590">
        <v>42933</v>
      </c>
      <c r="G546" s="591">
        <v>97.85</v>
      </c>
      <c r="H546" s="589" t="s">
        <v>474</v>
      </c>
      <c r="I546" s="589" t="s">
        <v>540</v>
      </c>
      <c r="J546" s="590">
        <v>42934</v>
      </c>
      <c r="K546" s="589" t="s">
        <v>4</v>
      </c>
      <c r="L546" s="589" t="s">
        <v>2252</v>
      </c>
    </row>
    <row r="547" spans="1:12" s="589" customFormat="1" x14ac:dyDescent="0.2">
      <c r="A547" s="589" t="s">
        <v>611</v>
      </c>
      <c r="B547" s="589" t="s">
        <v>215</v>
      </c>
      <c r="C547" s="589" t="s">
        <v>3828</v>
      </c>
      <c r="D547" s="589" t="s">
        <v>216</v>
      </c>
      <c r="E547" s="589" t="s">
        <v>2140</v>
      </c>
      <c r="F547" s="590">
        <v>42935</v>
      </c>
      <c r="G547" s="591">
        <v>-40.97</v>
      </c>
      <c r="H547" s="589" t="s">
        <v>474</v>
      </c>
      <c r="I547" s="589" t="s">
        <v>375</v>
      </c>
      <c r="J547" s="590">
        <v>42935</v>
      </c>
      <c r="K547" s="589" t="s">
        <v>4</v>
      </c>
      <c r="L547" s="589" t="s">
        <v>474</v>
      </c>
    </row>
    <row r="548" spans="1:12" s="589" customFormat="1" x14ac:dyDescent="0.2">
      <c r="A548" s="589" t="s">
        <v>611</v>
      </c>
      <c r="B548" s="589" t="s">
        <v>687</v>
      </c>
      <c r="C548" s="589" t="s">
        <v>2995</v>
      </c>
      <c r="D548" s="589" t="s">
        <v>689</v>
      </c>
      <c r="E548" s="589" t="s">
        <v>5400</v>
      </c>
      <c r="F548" s="590">
        <v>42937</v>
      </c>
      <c r="G548" s="591">
        <v>61.19</v>
      </c>
      <c r="H548" s="589" t="s">
        <v>474</v>
      </c>
      <c r="I548" s="589" t="s">
        <v>415</v>
      </c>
      <c r="J548" s="590">
        <v>42938</v>
      </c>
      <c r="K548" s="589" t="s">
        <v>4</v>
      </c>
      <c r="L548" s="589" t="s">
        <v>474</v>
      </c>
    </row>
    <row r="549" spans="1:12" s="589" customFormat="1" x14ac:dyDescent="0.2">
      <c r="A549" s="589" t="s">
        <v>611</v>
      </c>
      <c r="B549" s="589" t="s">
        <v>687</v>
      </c>
      <c r="C549" s="589" t="s">
        <v>2995</v>
      </c>
      <c r="D549" s="589" t="s">
        <v>689</v>
      </c>
      <c r="E549" s="589" t="s">
        <v>5401</v>
      </c>
      <c r="F549" s="590">
        <v>42937</v>
      </c>
      <c r="G549" s="591">
        <v>759.65</v>
      </c>
      <c r="H549" s="589" t="s">
        <v>474</v>
      </c>
      <c r="I549" s="589" t="s">
        <v>1639</v>
      </c>
      <c r="J549" s="590">
        <v>42938</v>
      </c>
      <c r="K549" s="589" t="s">
        <v>4</v>
      </c>
      <c r="L549" s="589" t="s">
        <v>474</v>
      </c>
    </row>
    <row r="550" spans="1:12" s="589" customFormat="1" x14ac:dyDescent="0.2">
      <c r="A550" s="589" t="s">
        <v>611</v>
      </c>
      <c r="B550" s="589" t="s">
        <v>687</v>
      </c>
      <c r="C550" s="589" t="s">
        <v>2995</v>
      </c>
      <c r="D550" s="589" t="s">
        <v>689</v>
      </c>
      <c r="E550" s="589" t="s">
        <v>5402</v>
      </c>
      <c r="F550" s="590">
        <v>42937</v>
      </c>
      <c r="G550" s="591">
        <v>759.65</v>
      </c>
      <c r="H550" s="589" t="s">
        <v>474</v>
      </c>
      <c r="I550" s="589" t="s">
        <v>1639</v>
      </c>
      <c r="J550" s="590">
        <v>42938</v>
      </c>
      <c r="K550" s="589" t="s">
        <v>4</v>
      </c>
      <c r="L550" s="589" t="s">
        <v>474</v>
      </c>
    </row>
    <row r="551" spans="1:12" s="589" customFormat="1" x14ac:dyDescent="0.2">
      <c r="A551" s="589" t="s">
        <v>611</v>
      </c>
      <c r="B551" s="589" t="s">
        <v>687</v>
      </c>
      <c r="C551" s="589" t="s">
        <v>2995</v>
      </c>
      <c r="D551" s="589" t="s">
        <v>689</v>
      </c>
      <c r="E551" s="589" t="s">
        <v>5403</v>
      </c>
      <c r="F551" s="590">
        <v>42937</v>
      </c>
      <c r="G551" s="591">
        <v>759.65</v>
      </c>
      <c r="H551" s="589" t="s">
        <v>474</v>
      </c>
      <c r="I551" s="589" t="s">
        <v>1639</v>
      </c>
      <c r="J551" s="590">
        <v>42938</v>
      </c>
      <c r="K551" s="589" t="s">
        <v>4</v>
      </c>
      <c r="L551" s="589" t="s">
        <v>474</v>
      </c>
    </row>
    <row r="552" spans="1:12" s="589" customFormat="1" x14ac:dyDescent="0.2">
      <c r="A552" s="589" t="s">
        <v>611</v>
      </c>
      <c r="B552" s="589" t="s">
        <v>687</v>
      </c>
      <c r="C552" s="589" t="s">
        <v>2995</v>
      </c>
      <c r="D552" s="589" t="s">
        <v>689</v>
      </c>
      <c r="E552" s="589" t="s">
        <v>5404</v>
      </c>
      <c r="F552" s="590">
        <v>42937</v>
      </c>
      <c r="G552" s="591">
        <v>99.26</v>
      </c>
      <c r="H552" s="589" t="s">
        <v>474</v>
      </c>
      <c r="I552" s="589" t="s">
        <v>1073</v>
      </c>
      <c r="J552" s="590">
        <v>42938</v>
      </c>
      <c r="K552" s="589" t="s">
        <v>4</v>
      </c>
      <c r="L552" s="589" t="s">
        <v>3256</v>
      </c>
    </row>
    <row r="553" spans="1:12" s="589" customFormat="1" x14ac:dyDescent="0.2">
      <c r="A553" s="589" t="s">
        <v>611</v>
      </c>
      <c r="B553" s="589" t="s">
        <v>146</v>
      </c>
      <c r="C553" s="589" t="s">
        <v>397</v>
      </c>
      <c r="D553" s="589" t="s">
        <v>147</v>
      </c>
      <c r="E553" s="589" t="s">
        <v>3834</v>
      </c>
      <c r="F553" s="590">
        <v>42936</v>
      </c>
      <c r="G553" s="591">
        <v>5524.71</v>
      </c>
      <c r="H553" s="589" t="s">
        <v>2394</v>
      </c>
      <c r="I553" s="589" t="s">
        <v>306</v>
      </c>
      <c r="J553" s="590">
        <v>42940</v>
      </c>
      <c r="K553" s="589" t="s">
        <v>4</v>
      </c>
      <c r="L553" s="589" t="s">
        <v>2395</v>
      </c>
    </row>
    <row r="554" spans="1:12" s="589" customFormat="1" x14ac:dyDescent="0.2">
      <c r="A554" s="589" t="s">
        <v>611</v>
      </c>
      <c r="B554" s="589" t="s">
        <v>687</v>
      </c>
      <c r="C554" s="589" t="s">
        <v>2995</v>
      </c>
      <c r="D554" s="589" t="s">
        <v>689</v>
      </c>
      <c r="E554" s="589" t="s">
        <v>5405</v>
      </c>
      <c r="F554" s="590">
        <v>42940</v>
      </c>
      <c r="G554" s="591">
        <v>-280</v>
      </c>
      <c r="H554" s="589" t="s">
        <v>474</v>
      </c>
      <c r="I554" s="589" t="s">
        <v>1073</v>
      </c>
      <c r="J554" s="590">
        <v>42941</v>
      </c>
      <c r="K554" s="589" t="s">
        <v>4</v>
      </c>
      <c r="L554" s="589" t="s">
        <v>3256</v>
      </c>
    </row>
    <row r="555" spans="1:12" s="589" customFormat="1" x14ac:dyDescent="0.2">
      <c r="A555" s="589" t="s">
        <v>611</v>
      </c>
      <c r="B555" s="589" t="s">
        <v>687</v>
      </c>
      <c r="C555" s="589" t="s">
        <v>2995</v>
      </c>
      <c r="D555" s="589" t="s">
        <v>689</v>
      </c>
      <c r="E555" s="589" t="s">
        <v>3829</v>
      </c>
      <c r="F555" s="590">
        <v>42940</v>
      </c>
      <c r="G555" s="591">
        <v>297.98</v>
      </c>
      <c r="H555" s="589" t="s">
        <v>474</v>
      </c>
      <c r="I555" s="589" t="s">
        <v>674</v>
      </c>
      <c r="J555" s="590">
        <v>42941</v>
      </c>
      <c r="K555" s="589" t="s">
        <v>4</v>
      </c>
      <c r="L555" s="589" t="s">
        <v>3830</v>
      </c>
    </row>
    <row r="556" spans="1:12" s="589" customFormat="1" x14ac:dyDescent="0.2">
      <c r="A556" s="589" t="s">
        <v>611</v>
      </c>
      <c r="B556" s="589" t="s">
        <v>687</v>
      </c>
      <c r="C556" s="589" t="s">
        <v>2995</v>
      </c>
      <c r="D556" s="589" t="s">
        <v>689</v>
      </c>
      <c r="E556" s="589" t="s">
        <v>2208</v>
      </c>
      <c r="F556" s="590">
        <v>42941</v>
      </c>
      <c r="G556" s="591">
        <v>36.9</v>
      </c>
      <c r="H556" s="589" t="s">
        <v>474</v>
      </c>
      <c r="I556" s="589" t="s">
        <v>522</v>
      </c>
      <c r="J556" s="590">
        <v>42942</v>
      </c>
      <c r="K556" s="589" t="s">
        <v>4</v>
      </c>
      <c r="L556" s="589" t="s">
        <v>2209</v>
      </c>
    </row>
    <row r="557" spans="1:12" s="589" customFormat="1" x14ac:dyDescent="0.2">
      <c r="A557" s="589" t="s">
        <v>611</v>
      </c>
      <c r="B557" s="589" t="s">
        <v>687</v>
      </c>
      <c r="C557" s="589" t="s">
        <v>2995</v>
      </c>
      <c r="D557" s="589" t="s">
        <v>689</v>
      </c>
      <c r="E557" s="589" t="s">
        <v>2352</v>
      </c>
      <c r="F557" s="590">
        <v>42912</v>
      </c>
      <c r="G557" s="591">
        <v>82.95</v>
      </c>
      <c r="H557" s="589" t="s">
        <v>474</v>
      </c>
      <c r="I557" s="589" t="s">
        <v>345</v>
      </c>
      <c r="J557" s="590">
        <v>42942</v>
      </c>
      <c r="K557" s="589" t="s">
        <v>4</v>
      </c>
      <c r="L557" s="589" t="s">
        <v>2687</v>
      </c>
    </row>
    <row r="558" spans="1:12" s="589" customFormat="1" x14ac:dyDescent="0.2">
      <c r="A558" s="589" t="s">
        <v>611</v>
      </c>
      <c r="B558" s="589" t="s">
        <v>687</v>
      </c>
      <c r="C558" s="589" t="s">
        <v>2995</v>
      </c>
      <c r="D558" s="589" t="s">
        <v>689</v>
      </c>
      <c r="E558" s="589" t="s">
        <v>2204</v>
      </c>
      <c r="F558" s="590">
        <v>42942</v>
      </c>
      <c r="G558" s="591">
        <v>296.27999999999997</v>
      </c>
      <c r="H558" s="589" t="s">
        <v>474</v>
      </c>
      <c r="I558" s="589" t="s">
        <v>509</v>
      </c>
      <c r="J558" s="590">
        <v>42943</v>
      </c>
      <c r="K558" s="589" t="s">
        <v>4</v>
      </c>
      <c r="L558" s="589" t="s">
        <v>474</v>
      </c>
    </row>
    <row r="559" spans="1:12" s="589" customFormat="1" x14ac:dyDescent="0.2">
      <c r="A559" s="589" t="s">
        <v>611</v>
      </c>
      <c r="B559" s="589" t="s">
        <v>2381</v>
      </c>
      <c r="C559" s="589" t="s">
        <v>2382</v>
      </c>
      <c r="D559" s="589" t="s">
        <v>2383</v>
      </c>
      <c r="E559" s="589" t="s">
        <v>2384</v>
      </c>
      <c r="F559" s="590">
        <v>42943</v>
      </c>
      <c r="G559" s="591">
        <v>142.78</v>
      </c>
      <c r="H559" s="589" t="s">
        <v>2385</v>
      </c>
      <c r="I559" s="589" t="s">
        <v>111</v>
      </c>
      <c r="J559" s="590">
        <v>42943</v>
      </c>
      <c r="K559" s="589" t="s">
        <v>4</v>
      </c>
      <c r="L559" s="589" t="s">
        <v>2386</v>
      </c>
    </row>
    <row r="560" spans="1:12" s="589" customFormat="1" x14ac:dyDescent="0.2">
      <c r="A560" s="589" t="s">
        <v>611</v>
      </c>
      <c r="B560" s="589" t="s">
        <v>687</v>
      </c>
      <c r="C560" s="589" t="s">
        <v>2995</v>
      </c>
      <c r="D560" s="589" t="s">
        <v>689</v>
      </c>
      <c r="E560" s="589" t="s">
        <v>2589</v>
      </c>
      <c r="F560" s="590">
        <v>42947</v>
      </c>
      <c r="G560" s="591">
        <v>71.39</v>
      </c>
      <c r="H560" s="589" t="s">
        <v>474</v>
      </c>
      <c r="I560" s="589" t="s">
        <v>522</v>
      </c>
      <c r="J560" s="590">
        <v>42948</v>
      </c>
      <c r="K560" s="589" t="s">
        <v>71</v>
      </c>
      <c r="L560" s="589" t="s">
        <v>2590</v>
      </c>
    </row>
    <row r="561" spans="1:12" s="589" customFormat="1" x14ac:dyDescent="0.2">
      <c r="A561" s="589" t="s">
        <v>611</v>
      </c>
      <c r="B561" s="589" t="s">
        <v>687</v>
      </c>
      <c r="C561" s="589" t="s">
        <v>2995</v>
      </c>
      <c r="D561" s="589" t="s">
        <v>689</v>
      </c>
      <c r="E561" s="589" t="s">
        <v>2591</v>
      </c>
      <c r="F561" s="590">
        <v>42947</v>
      </c>
      <c r="G561" s="591">
        <v>64.989999999999995</v>
      </c>
      <c r="H561" s="589" t="s">
        <v>474</v>
      </c>
      <c r="I561" s="589" t="s">
        <v>522</v>
      </c>
      <c r="J561" s="590">
        <v>42948</v>
      </c>
      <c r="K561" s="589" t="s">
        <v>71</v>
      </c>
      <c r="L561" s="589" t="s">
        <v>2590</v>
      </c>
    </row>
    <row r="562" spans="1:12" s="589" customFormat="1" x14ac:dyDescent="0.2">
      <c r="A562" s="589" t="s">
        <v>611</v>
      </c>
      <c r="B562" s="589" t="s">
        <v>687</v>
      </c>
      <c r="C562" s="589" t="s">
        <v>2995</v>
      </c>
      <c r="D562" s="589" t="s">
        <v>689</v>
      </c>
      <c r="E562" s="589" t="s">
        <v>2592</v>
      </c>
      <c r="F562" s="590">
        <v>42947</v>
      </c>
      <c r="G562" s="591">
        <v>119.98</v>
      </c>
      <c r="H562" s="589" t="s">
        <v>474</v>
      </c>
      <c r="I562" s="589" t="s">
        <v>682</v>
      </c>
      <c r="J562" s="590">
        <v>42948</v>
      </c>
      <c r="K562" s="589" t="s">
        <v>71</v>
      </c>
      <c r="L562" s="589" t="s">
        <v>2593</v>
      </c>
    </row>
    <row r="563" spans="1:12" s="589" customFormat="1" x14ac:dyDescent="0.2">
      <c r="A563" s="589" t="s">
        <v>611</v>
      </c>
      <c r="B563" s="589" t="s">
        <v>687</v>
      </c>
      <c r="C563" s="589" t="s">
        <v>2995</v>
      </c>
      <c r="D563" s="589" t="s">
        <v>689</v>
      </c>
      <c r="E563" s="589" t="s">
        <v>2595</v>
      </c>
      <c r="F563" s="590">
        <v>42947</v>
      </c>
      <c r="G563" s="591">
        <v>149.97999999999999</v>
      </c>
      <c r="H563" s="589" t="s">
        <v>474</v>
      </c>
      <c r="I563" s="589" t="s">
        <v>682</v>
      </c>
      <c r="J563" s="590">
        <v>42948</v>
      </c>
      <c r="K563" s="589" t="s">
        <v>71</v>
      </c>
      <c r="L563" s="589" t="s">
        <v>2596</v>
      </c>
    </row>
    <row r="564" spans="1:12" s="589" customFormat="1" x14ac:dyDescent="0.2">
      <c r="A564" s="589" t="s">
        <v>611</v>
      </c>
      <c r="B564" s="589" t="s">
        <v>687</v>
      </c>
      <c r="C564" s="589" t="s">
        <v>2995</v>
      </c>
      <c r="D564" s="589" t="s">
        <v>689</v>
      </c>
      <c r="E564" s="589" t="s">
        <v>2597</v>
      </c>
      <c r="F564" s="590">
        <v>42947</v>
      </c>
      <c r="G564" s="591">
        <v>109.98</v>
      </c>
      <c r="H564" s="589" t="s">
        <v>474</v>
      </c>
      <c r="I564" s="589" t="s">
        <v>682</v>
      </c>
      <c r="J564" s="590">
        <v>42948</v>
      </c>
      <c r="K564" s="589" t="s">
        <v>71</v>
      </c>
      <c r="L564" s="589" t="s">
        <v>2598</v>
      </c>
    </row>
    <row r="565" spans="1:12" s="589" customFormat="1" x14ac:dyDescent="0.2">
      <c r="A565" s="589" t="s">
        <v>611</v>
      </c>
      <c r="B565" s="589" t="s">
        <v>687</v>
      </c>
      <c r="C565" s="589" t="s">
        <v>2995</v>
      </c>
      <c r="D565" s="589" t="s">
        <v>689</v>
      </c>
      <c r="E565" s="589" t="s">
        <v>2599</v>
      </c>
      <c r="F565" s="590">
        <v>42947</v>
      </c>
      <c r="G565" s="591">
        <v>109.98</v>
      </c>
      <c r="H565" s="589" t="s">
        <v>474</v>
      </c>
      <c r="I565" s="589" t="s">
        <v>682</v>
      </c>
      <c r="J565" s="590">
        <v>42948</v>
      </c>
      <c r="K565" s="589" t="s">
        <v>71</v>
      </c>
      <c r="L565" s="589" t="s">
        <v>2600</v>
      </c>
    </row>
    <row r="566" spans="1:12" s="589" customFormat="1" x14ac:dyDescent="0.2">
      <c r="A566" s="589" t="s">
        <v>611</v>
      </c>
      <c r="B566" s="589" t="s">
        <v>687</v>
      </c>
      <c r="C566" s="589" t="s">
        <v>2995</v>
      </c>
      <c r="D566" s="589" t="s">
        <v>689</v>
      </c>
      <c r="E566" s="589" t="s">
        <v>2601</v>
      </c>
      <c r="F566" s="590">
        <v>42947</v>
      </c>
      <c r="G566" s="591">
        <v>236.66</v>
      </c>
      <c r="H566" s="589" t="s">
        <v>474</v>
      </c>
      <c r="I566" s="589" t="s">
        <v>1903</v>
      </c>
      <c r="J566" s="590">
        <v>42948</v>
      </c>
      <c r="K566" s="589" t="s">
        <v>71</v>
      </c>
      <c r="L566" s="589" t="s">
        <v>2602</v>
      </c>
    </row>
    <row r="567" spans="1:12" s="589" customFormat="1" x14ac:dyDescent="0.2">
      <c r="A567" s="589" t="s">
        <v>611</v>
      </c>
      <c r="B567" s="589" t="s">
        <v>687</v>
      </c>
      <c r="C567" s="589" t="s">
        <v>2995</v>
      </c>
      <c r="D567" s="589" t="s">
        <v>689</v>
      </c>
      <c r="E567" s="589" t="s">
        <v>2603</v>
      </c>
      <c r="F567" s="590">
        <v>42947</v>
      </c>
      <c r="G567" s="591">
        <v>236.66</v>
      </c>
      <c r="H567" s="589" t="s">
        <v>474</v>
      </c>
      <c r="I567" s="589" t="s">
        <v>1903</v>
      </c>
      <c r="J567" s="590">
        <v>42948</v>
      </c>
      <c r="K567" s="589" t="s">
        <v>71</v>
      </c>
      <c r="L567" s="589" t="s">
        <v>2604</v>
      </c>
    </row>
    <row r="568" spans="1:12" s="589" customFormat="1" x14ac:dyDescent="0.2">
      <c r="A568" s="589" t="s">
        <v>611</v>
      </c>
      <c r="B568" s="589" t="s">
        <v>687</v>
      </c>
      <c r="C568" s="589" t="s">
        <v>2995</v>
      </c>
      <c r="D568" s="589" t="s">
        <v>689</v>
      </c>
      <c r="E568" s="589" t="s">
        <v>2605</v>
      </c>
      <c r="F568" s="590">
        <v>42947</v>
      </c>
      <c r="G568" s="591">
        <v>236.66</v>
      </c>
      <c r="H568" s="589" t="s">
        <v>474</v>
      </c>
      <c r="I568" s="589" t="s">
        <v>1903</v>
      </c>
      <c r="J568" s="590">
        <v>42948</v>
      </c>
      <c r="K568" s="589" t="s">
        <v>71</v>
      </c>
      <c r="L568" s="589" t="s">
        <v>2606</v>
      </c>
    </row>
    <row r="569" spans="1:12" s="589" customFormat="1" x14ac:dyDescent="0.2">
      <c r="A569" s="589" t="s">
        <v>611</v>
      </c>
      <c r="B569" s="589" t="s">
        <v>687</v>
      </c>
      <c r="C569" s="589" t="s">
        <v>2995</v>
      </c>
      <c r="D569" s="589" t="s">
        <v>689</v>
      </c>
      <c r="E569" s="589" t="s">
        <v>2607</v>
      </c>
      <c r="F569" s="590">
        <v>42947</v>
      </c>
      <c r="G569" s="591">
        <v>211.48</v>
      </c>
      <c r="H569" s="589" t="s">
        <v>474</v>
      </c>
      <c r="I569" s="589" t="s">
        <v>848</v>
      </c>
      <c r="J569" s="590">
        <v>42948</v>
      </c>
      <c r="K569" s="589" t="s">
        <v>71</v>
      </c>
      <c r="L569" s="589" t="s">
        <v>2608</v>
      </c>
    </row>
    <row r="570" spans="1:12" s="589" customFormat="1" x14ac:dyDescent="0.2">
      <c r="A570" s="589" t="s">
        <v>611</v>
      </c>
      <c r="B570" s="589" t="s">
        <v>687</v>
      </c>
      <c r="C570" s="589" t="s">
        <v>2995</v>
      </c>
      <c r="D570" s="589" t="s">
        <v>689</v>
      </c>
      <c r="E570" s="589" t="s">
        <v>2612</v>
      </c>
      <c r="F570" s="590">
        <v>42947</v>
      </c>
      <c r="G570" s="591">
        <v>14.55</v>
      </c>
      <c r="H570" s="589" t="s">
        <v>474</v>
      </c>
      <c r="I570" s="589" t="s">
        <v>2610</v>
      </c>
      <c r="J570" s="590">
        <v>42948</v>
      </c>
      <c r="K570" s="589" t="s">
        <v>71</v>
      </c>
      <c r="L570" s="589" t="s">
        <v>2187</v>
      </c>
    </row>
    <row r="571" spans="1:12" s="589" customFormat="1" x14ac:dyDescent="0.2">
      <c r="A571" s="589" t="s">
        <v>611</v>
      </c>
      <c r="B571" s="589" t="s">
        <v>687</v>
      </c>
      <c r="C571" s="589" t="s">
        <v>2995</v>
      </c>
      <c r="D571" s="589" t="s">
        <v>689</v>
      </c>
      <c r="E571" s="589" t="s">
        <v>2613</v>
      </c>
      <c r="F571" s="590">
        <v>42947</v>
      </c>
      <c r="G571" s="591">
        <v>14.55</v>
      </c>
      <c r="H571" s="589" t="s">
        <v>474</v>
      </c>
      <c r="I571" s="589" t="s">
        <v>2610</v>
      </c>
      <c r="J571" s="590">
        <v>42948</v>
      </c>
      <c r="K571" s="589" t="s">
        <v>71</v>
      </c>
      <c r="L571" s="589" t="s">
        <v>2187</v>
      </c>
    </row>
    <row r="572" spans="1:12" s="589" customFormat="1" x14ac:dyDescent="0.2">
      <c r="A572" s="589" t="s">
        <v>611</v>
      </c>
      <c r="B572" s="589" t="s">
        <v>687</v>
      </c>
      <c r="C572" s="589" t="s">
        <v>2995</v>
      </c>
      <c r="D572" s="589" t="s">
        <v>689</v>
      </c>
      <c r="E572" s="589" t="s">
        <v>2614</v>
      </c>
      <c r="F572" s="590">
        <v>42947</v>
      </c>
      <c r="G572" s="591">
        <v>310.86</v>
      </c>
      <c r="H572" s="589" t="s">
        <v>474</v>
      </c>
      <c r="I572" s="589" t="s">
        <v>1903</v>
      </c>
      <c r="J572" s="590">
        <v>42948</v>
      </c>
      <c r="K572" s="589" t="s">
        <v>71</v>
      </c>
      <c r="L572" s="589" t="s">
        <v>2615</v>
      </c>
    </row>
    <row r="573" spans="1:12" s="589" customFormat="1" x14ac:dyDescent="0.2">
      <c r="A573" s="589" t="s">
        <v>611</v>
      </c>
      <c r="B573" s="589" t="s">
        <v>687</v>
      </c>
      <c r="C573" s="589" t="s">
        <v>2995</v>
      </c>
      <c r="D573" s="589" t="s">
        <v>689</v>
      </c>
      <c r="E573" s="589" t="s">
        <v>2640</v>
      </c>
      <c r="F573" s="590">
        <v>42947</v>
      </c>
      <c r="G573" s="591">
        <v>70</v>
      </c>
      <c r="H573" s="589" t="s">
        <v>474</v>
      </c>
      <c r="I573" s="589" t="s">
        <v>522</v>
      </c>
      <c r="J573" s="590">
        <v>42948</v>
      </c>
      <c r="K573" s="589" t="s">
        <v>71</v>
      </c>
      <c r="L573" s="589" t="s">
        <v>2590</v>
      </c>
    </row>
    <row r="574" spans="1:12" s="589" customFormat="1" x14ac:dyDescent="0.2">
      <c r="A574" s="589" t="s">
        <v>611</v>
      </c>
      <c r="B574" s="589" t="s">
        <v>687</v>
      </c>
      <c r="C574" s="589" t="s">
        <v>2995</v>
      </c>
      <c r="D574" s="589" t="s">
        <v>689</v>
      </c>
      <c r="E574" s="589" t="s">
        <v>2641</v>
      </c>
      <c r="F574" s="590">
        <v>42947</v>
      </c>
      <c r="G574" s="591">
        <v>145.12</v>
      </c>
      <c r="H574" s="589" t="s">
        <v>474</v>
      </c>
      <c r="I574" s="589" t="s">
        <v>682</v>
      </c>
      <c r="J574" s="590">
        <v>42948</v>
      </c>
      <c r="K574" s="589" t="s">
        <v>71</v>
      </c>
      <c r="L574" s="589" t="s">
        <v>2593</v>
      </c>
    </row>
    <row r="575" spans="1:12" s="589" customFormat="1" x14ac:dyDescent="0.2">
      <c r="A575" s="589" t="s">
        <v>611</v>
      </c>
      <c r="B575" s="589" t="s">
        <v>687</v>
      </c>
      <c r="C575" s="589" t="s">
        <v>2995</v>
      </c>
      <c r="D575" s="589" t="s">
        <v>689</v>
      </c>
      <c r="E575" s="589" t="s">
        <v>2642</v>
      </c>
      <c r="F575" s="590">
        <v>42947</v>
      </c>
      <c r="G575" s="591">
        <v>140</v>
      </c>
      <c r="H575" s="589" t="s">
        <v>474</v>
      </c>
      <c r="I575" s="589" t="s">
        <v>682</v>
      </c>
      <c r="J575" s="590">
        <v>42948</v>
      </c>
      <c r="K575" s="589" t="s">
        <v>71</v>
      </c>
      <c r="L575" s="589" t="s">
        <v>2596</v>
      </c>
    </row>
    <row r="576" spans="1:12" s="589" customFormat="1" x14ac:dyDescent="0.2">
      <c r="A576" s="589" t="s">
        <v>611</v>
      </c>
      <c r="B576" s="589" t="s">
        <v>687</v>
      </c>
      <c r="C576" s="589" t="s">
        <v>2995</v>
      </c>
      <c r="D576" s="589" t="s">
        <v>689</v>
      </c>
      <c r="E576" s="589" t="s">
        <v>2643</v>
      </c>
      <c r="F576" s="590">
        <v>42947</v>
      </c>
      <c r="G576" s="591">
        <v>170</v>
      </c>
      <c r="H576" s="589" t="s">
        <v>474</v>
      </c>
      <c r="I576" s="589" t="s">
        <v>682</v>
      </c>
      <c r="J576" s="590">
        <v>42948</v>
      </c>
      <c r="K576" s="589" t="s">
        <v>71</v>
      </c>
      <c r="L576" s="589" t="s">
        <v>2598</v>
      </c>
    </row>
    <row r="577" spans="1:12" s="589" customFormat="1" x14ac:dyDescent="0.2">
      <c r="A577" s="589" t="s">
        <v>611</v>
      </c>
      <c r="B577" s="589" t="s">
        <v>687</v>
      </c>
      <c r="C577" s="589" t="s">
        <v>2995</v>
      </c>
      <c r="D577" s="589" t="s">
        <v>689</v>
      </c>
      <c r="E577" s="589" t="s">
        <v>2644</v>
      </c>
      <c r="F577" s="590">
        <v>42947</v>
      </c>
      <c r="G577" s="591">
        <v>170</v>
      </c>
      <c r="H577" s="589" t="s">
        <v>474</v>
      </c>
      <c r="I577" s="589" t="s">
        <v>682</v>
      </c>
      <c r="J577" s="590">
        <v>42948</v>
      </c>
      <c r="K577" s="589" t="s">
        <v>71</v>
      </c>
      <c r="L577" s="589" t="s">
        <v>2600</v>
      </c>
    </row>
    <row r="578" spans="1:12" s="589" customFormat="1" x14ac:dyDescent="0.2">
      <c r="A578" s="589" t="s">
        <v>611</v>
      </c>
      <c r="B578" s="589" t="s">
        <v>687</v>
      </c>
      <c r="C578" s="589" t="s">
        <v>2995</v>
      </c>
      <c r="D578" s="589" t="s">
        <v>689</v>
      </c>
      <c r="E578" s="589" t="s">
        <v>2609</v>
      </c>
      <c r="F578" s="590">
        <v>42947</v>
      </c>
      <c r="G578" s="591">
        <v>-16.25</v>
      </c>
      <c r="H578" s="589" t="s">
        <v>474</v>
      </c>
      <c r="I578" s="589" t="s">
        <v>2610</v>
      </c>
      <c r="J578" s="590">
        <v>42948</v>
      </c>
      <c r="K578" s="589" t="s">
        <v>71</v>
      </c>
      <c r="L578" s="589" t="s">
        <v>2187</v>
      </c>
    </row>
    <row r="579" spans="1:12" s="589" customFormat="1" x14ac:dyDescent="0.2">
      <c r="A579" s="589" t="s">
        <v>611</v>
      </c>
      <c r="B579" s="589" t="s">
        <v>687</v>
      </c>
      <c r="C579" s="589" t="s">
        <v>2995</v>
      </c>
      <c r="D579" s="589" t="s">
        <v>689</v>
      </c>
      <c r="E579" s="589" t="s">
        <v>2611</v>
      </c>
      <c r="F579" s="590">
        <v>42947</v>
      </c>
      <c r="G579" s="591">
        <v>-14.55</v>
      </c>
      <c r="H579" s="589" t="s">
        <v>474</v>
      </c>
      <c r="I579" s="589" t="s">
        <v>2610</v>
      </c>
      <c r="J579" s="590">
        <v>42948</v>
      </c>
      <c r="K579" s="589" t="s">
        <v>71</v>
      </c>
      <c r="L579" s="589" t="s">
        <v>2187</v>
      </c>
    </row>
    <row r="580" spans="1:12" s="589" customFormat="1" x14ac:dyDescent="0.2">
      <c r="A580" s="589" t="s">
        <v>611</v>
      </c>
      <c r="B580" s="589" t="s">
        <v>687</v>
      </c>
      <c r="C580" s="589" t="s">
        <v>2995</v>
      </c>
      <c r="D580" s="589" t="s">
        <v>689</v>
      </c>
      <c r="E580" s="589" t="s">
        <v>2571</v>
      </c>
      <c r="F580" s="590">
        <v>42948</v>
      </c>
      <c r="G580" s="591">
        <v>53.52</v>
      </c>
      <c r="H580" s="589" t="s">
        <v>474</v>
      </c>
      <c r="I580" s="589" t="s">
        <v>2999</v>
      </c>
      <c r="J580" s="590">
        <v>42949</v>
      </c>
      <c r="K580" s="589" t="s">
        <v>71</v>
      </c>
      <c r="L580" s="589" t="s">
        <v>2572</v>
      </c>
    </row>
    <row r="581" spans="1:12" s="589" customFormat="1" x14ac:dyDescent="0.2">
      <c r="A581" s="589" t="s">
        <v>611</v>
      </c>
      <c r="B581" s="589" t="s">
        <v>687</v>
      </c>
      <c r="C581" s="589" t="s">
        <v>2995</v>
      </c>
      <c r="D581" s="589" t="s">
        <v>689</v>
      </c>
      <c r="E581" s="589" t="s">
        <v>2574</v>
      </c>
      <c r="F581" s="590">
        <v>42948</v>
      </c>
      <c r="G581" s="591">
        <v>271.33</v>
      </c>
      <c r="H581" s="589" t="s">
        <v>474</v>
      </c>
      <c r="I581" s="589" t="s">
        <v>682</v>
      </c>
      <c r="J581" s="590">
        <v>42949</v>
      </c>
      <c r="K581" s="589" t="s">
        <v>71</v>
      </c>
      <c r="L581" s="589" t="s">
        <v>2575</v>
      </c>
    </row>
    <row r="582" spans="1:12" s="589" customFormat="1" x14ac:dyDescent="0.2">
      <c r="A582" s="589" t="s">
        <v>611</v>
      </c>
      <c r="B582" s="589" t="s">
        <v>687</v>
      </c>
      <c r="C582" s="589" t="s">
        <v>2995</v>
      </c>
      <c r="D582" s="589" t="s">
        <v>689</v>
      </c>
      <c r="E582" s="589" t="s">
        <v>2577</v>
      </c>
      <c r="F582" s="590">
        <v>42948</v>
      </c>
      <c r="G582" s="591">
        <v>158.65</v>
      </c>
      <c r="H582" s="589" t="s">
        <v>474</v>
      </c>
      <c r="I582" s="589" t="s">
        <v>587</v>
      </c>
      <c r="J582" s="590">
        <v>42949</v>
      </c>
      <c r="K582" s="589" t="s">
        <v>71</v>
      </c>
      <c r="L582" s="589" t="s">
        <v>2578</v>
      </c>
    </row>
    <row r="583" spans="1:12" s="589" customFormat="1" x14ac:dyDescent="0.2">
      <c r="A583" s="589" t="s">
        <v>611</v>
      </c>
      <c r="B583" s="589" t="s">
        <v>687</v>
      </c>
      <c r="C583" s="589" t="s">
        <v>2995</v>
      </c>
      <c r="D583" s="589" t="s">
        <v>689</v>
      </c>
      <c r="E583" s="589" t="s">
        <v>2587</v>
      </c>
      <c r="F583" s="590">
        <v>42948</v>
      </c>
      <c r="G583" s="591">
        <v>97.85</v>
      </c>
      <c r="H583" s="589" t="s">
        <v>474</v>
      </c>
      <c r="I583" s="589" t="s">
        <v>522</v>
      </c>
      <c r="J583" s="590">
        <v>42949</v>
      </c>
      <c r="K583" s="589" t="s">
        <v>71</v>
      </c>
      <c r="L583" s="589" t="s">
        <v>2354</v>
      </c>
    </row>
    <row r="584" spans="1:12" s="589" customFormat="1" x14ac:dyDescent="0.2">
      <c r="A584" s="589" t="s">
        <v>611</v>
      </c>
      <c r="B584" s="589" t="s">
        <v>687</v>
      </c>
      <c r="C584" s="589" t="s">
        <v>2995</v>
      </c>
      <c r="D584" s="589" t="s">
        <v>689</v>
      </c>
      <c r="E584" s="589" t="s">
        <v>2588</v>
      </c>
      <c r="F584" s="590">
        <v>42948</v>
      </c>
      <c r="G584" s="591">
        <v>97.85</v>
      </c>
      <c r="H584" s="589" t="s">
        <v>474</v>
      </c>
      <c r="I584" s="589" t="s">
        <v>522</v>
      </c>
      <c r="J584" s="590">
        <v>42949</v>
      </c>
      <c r="K584" s="589" t="s">
        <v>71</v>
      </c>
      <c r="L584" s="589" t="s">
        <v>2354</v>
      </c>
    </row>
    <row r="585" spans="1:12" s="589" customFormat="1" x14ac:dyDescent="0.2">
      <c r="A585" s="589" t="s">
        <v>611</v>
      </c>
      <c r="B585" s="589" t="s">
        <v>687</v>
      </c>
      <c r="C585" s="589" t="s">
        <v>2995</v>
      </c>
      <c r="D585" s="589" t="s">
        <v>689</v>
      </c>
      <c r="E585" s="589" t="s">
        <v>2628</v>
      </c>
      <c r="F585" s="590">
        <v>42948</v>
      </c>
      <c r="G585" s="591">
        <v>80</v>
      </c>
      <c r="H585" s="589" t="s">
        <v>474</v>
      </c>
      <c r="I585" s="589" t="s">
        <v>682</v>
      </c>
      <c r="J585" s="590">
        <v>42949</v>
      </c>
      <c r="K585" s="589" t="s">
        <v>71</v>
      </c>
      <c r="L585" s="589" t="s">
        <v>2629</v>
      </c>
    </row>
    <row r="586" spans="1:12" s="589" customFormat="1" x14ac:dyDescent="0.2">
      <c r="A586" s="589" t="s">
        <v>611</v>
      </c>
      <c r="B586" s="589" t="s">
        <v>687</v>
      </c>
      <c r="C586" s="589" t="s">
        <v>2995</v>
      </c>
      <c r="D586" s="589" t="s">
        <v>689</v>
      </c>
      <c r="E586" s="589" t="s">
        <v>2630</v>
      </c>
      <c r="F586" s="590">
        <v>42948</v>
      </c>
      <c r="G586" s="591">
        <v>80</v>
      </c>
      <c r="H586" s="589" t="s">
        <v>474</v>
      </c>
      <c r="I586" s="589" t="s">
        <v>682</v>
      </c>
      <c r="J586" s="590">
        <v>42949</v>
      </c>
      <c r="K586" s="589" t="s">
        <v>71</v>
      </c>
      <c r="L586" s="589" t="s">
        <v>2629</v>
      </c>
    </row>
    <row r="587" spans="1:12" s="589" customFormat="1" x14ac:dyDescent="0.2">
      <c r="A587" s="589" t="s">
        <v>611</v>
      </c>
      <c r="B587" s="589" t="s">
        <v>687</v>
      </c>
      <c r="C587" s="589" t="s">
        <v>2995</v>
      </c>
      <c r="D587" s="589" t="s">
        <v>689</v>
      </c>
      <c r="E587" s="589" t="s">
        <v>2631</v>
      </c>
      <c r="F587" s="590">
        <v>42948</v>
      </c>
      <c r="G587" s="591">
        <v>80</v>
      </c>
      <c r="H587" s="589" t="s">
        <v>474</v>
      </c>
      <c r="I587" s="589" t="s">
        <v>682</v>
      </c>
      <c r="J587" s="590">
        <v>42949</v>
      </c>
      <c r="K587" s="589" t="s">
        <v>71</v>
      </c>
      <c r="L587" s="589" t="s">
        <v>2629</v>
      </c>
    </row>
    <row r="588" spans="1:12" s="589" customFormat="1" x14ac:dyDescent="0.2">
      <c r="A588" s="589" t="s">
        <v>611</v>
      </c>
      <c r="B588" s="589" t="s">
        <v>687</v>
      </c>
      <c r="C588" s="589" t="s">
        <v>2995</v>
      </c>
      <c r="D588" s="589" t="s">
        <v>689</v>
      </c>
      <c r="E588" s="589" t="s">
        <v>2632</v>
      </c>
      <c r="F588" s="590">
        <v>42948</v>
      </c>
      <c r="G588" s="591">
        <v>80</v>
      </c>
      <c r="H588" s="589" t="s">
        <v>474</v>
      </c>
      <c r="I588" s="589" t="s">
        <v>682</v>
      </c>
      <c r="J588" s="590">
        <v>42949</v>
      </c>
      <c r="K588" s="589" t="s">
        <v>71</v>
      </c>
      <c r="L588" s="589" t="s">
        <v>2629</v>
      </c>
    </row>
    <row r="589" spans="1:12" s="589" customFormat="1" x14ac:dyDescent="0.2">
      <c r="A589" s="589" t="s">
        <v>611</v>
      </c>
      <c r="B589" s="589" t="s">
        <v>687</v>
      </c>
      <c r="C589" s="589" t="s">
        <v>2995</v>
      </c>
      <c r="D589" s="589" t="s">
        <v>689</v>
      </c>
      <c r="E589" s="589" t="s">
        <v>2633</v>
      </c>
      <c r="F589" s="590">
        <v>42948</v>
      </c>
      <c r="G589" s="591">
        <v>80</v>
      </c>
      <c r="H589" s="589" t="s">
        <v>474</v>
      </c>
      <c r="I589" s="589" t="s">
        <v>682</v>
      </c>
      <c r="J589" s="590">
        <v>42949</v>
      </c>
      <c r="K589" s="589" t="s">
        <v>71</v>
      </c>
      <c r="L589" s="589" t="s">
        <v>2629</v>
      </c>
    </row>
    <row r="590" spans="1:12" s="589" customFormat="1" x14ac:dyDescent="0.2">
      <c r="A590" s="589" t="s">
        <v>611</v>
      </c>
      <c r="B590" s="589" t="s">
        <v>687</v>
      </c>
      <c r="C590" s="589" t="s">
        <v>2995</v>
      </c>
      <c r="D590" s="589" t="s">
        <v>689</v>
      </c>
      <c r="E590" s="589" t="s">
        <v>2634</v>
      </c>
      <c r="F590" s="590">
        <v>42948</v>
      </c>
      <c r="G590" s="591">
        <v>360</v>
      </c>
      <c r="H590" s="589" t="s">
        <v>474</v>
      </c>
      <c r="I590" s="589" t="s">
        <v>682</v>
      </c>
      <c r="J590" s="590">
        <v>42949</v>
      </c>
      <c r="K590" s="589" t="s">
        <v>71</v>
      </c>
      <c r="L590" s="589" t="s">
        <v>2635</v>
      </c>
    </row>
    <row r="591" spans="1:12" s="589" customFormat="1" x14ac:dyDescent="0.2">
      <c r="A591" s="589" t="s">
        <v>611</v>
      </c>
      <c r="B591" s="589" t="s">
        <v>687</v>
      </c>
      <c r="C591" s="589" t="s">
        <v>2995</v>
      </c>
      <c r="D591" s="589" t="s">
        <v>689</v>
      </c>
      <c r="E591" s="589" t="s">
        <v>2637</v>
      </c>
      <c r="F591" s="590">
        <v>42948</v>
      </c>
      <c r="G591" s="591">
        <v>254.8</v>
      </c>
      <c r="H591" s="589" t="s">
        <v>474</v>
      </c>
      <c r="I591" s="589" t="s">
        <v>156</v>
      </c>
      <c r="J591" s="590">
        <v>42949</v>
      </c>
      <c r="K591" s="589" t="s">
        <v>71</v>
      </c>
      <c r="L591" s="589" t="s">
        <v>2638</v>
      </c>
    </row>
    <row r="592" spans="1:12" s="589" customFormat="1" x14ac:dyDescent="0.2">
      <c r="A592" s="589" t="s">
        <v>611</v>
      </c>
      <c r="B592" s="589" t="s">
        <v>687</v>
      </c>
      <c r="C592" s="589" t="s">
        <v>2995</v>
      </c>
      <c r="D592" s="589" t="s">
        <v>689</v>
      </c>
      <c r="E592" s="589" t="s">
        <v>2639</v>
      </c>
      <c r="F592" s="590">
        <v>42948</v>
      </c>
      <c r="G592" s="591">
        <v>240</v>
      </c>
      <c r="H592" s="589" t="s">
        <v>474</v>
      </c>
      <c r="I592" s="589" t="s">
        <v>522</v>
      </c>
      <c r="J592" s="590">
        <v>42949</v>
      </c>
      <c r="K592" s="589" t="s">
        <v>71</v>
      </c>
      <c r="L592" s="589" t="s">
        <v>2590</v>
      </c>
    </row>
    <row r="593" spans="1:12" s="589" customFormat="1" x14ac:dyDescent="0.2">
      <c r="A593" s="589" t="s">
        <v>611</v>
      </c>
      <c r="B593" s="589" t="s">
        <v>687</v>
      </c>
      <c r="C593" s="589" t="s">
        <v>2995</v>
      </c>
      <c r="D593" s="589" t="s">
        <v>689</v>
      </c>
      <c r="E593" s="589" t="s">
        <v>2576</v>
      </c>
      <c r="F593" s="590">
        <v>42948</v>
      </c>
      <c r="G593" s="591">
        <v>-271.33</v>
      </c>
      <c r="H593" s="589" t="s">
        <v>474</v>
      </c>
      <c r="I593" s="589" t="s">
        <v>682</v>
      </c>
      <c r="J593" s="590">
        <v>42949</v>
      </c>
      <c r="K593" s="589" t="s">
        <v>71</v>
      </c>
      <c r="L593" s="589" t="s">
        <v>2575</v>
      </c>
    </row>
    <row r="594" spans="1:12" s="589" customFormat="1" x14ac:dyDescent="0.2">
      <c r="A594" s="589" t="s">
        <v>611</v>
      </c>
      <c r="B594" s="589" t="s">
        <v>687</v>
      </c>
      <c r="C594" s="589" t="s">
        <v>2995</v>
      </c>
      <c r="D594" s="589" t="s">
        <v>689</v>
      </c>
      <c r="E594" s="589" t="s">
        <v>2580</v>
      </c>
      <c r="F594" s="590">
        <v>42948</v>
      </c>
      <c r="G594" s="591">
        <v>-10.3</v>
      </c>
      <c r="H594" s="589" t="s">
        <v>474</v>
      </c>
      <c r="I594" s="589" t="s">
        <v>1073</v>
      </c>
      <c r="J594" s="590">
        <v>42949</v>
      </c>
      <c r="K594" s="589" t="s">
        <v>71</v>
      </c>
      <c r="L594" s="589" t="s">
        <v>1865</v>
      </c>
    </row>
    <row r="595" spans="1:12" s="589" customFormat="1" x14ac:dyDescent="0.2">
      <c r="A595" s="589" t="s">
        <v>611</v>
      </c>
      <c r="B595" s="589" t="s">
        <v>687</v>
      </c>
      <c r="C595" s="589" t="s">
        <v>2995</v>
      </c>
      <c r="D595" s="589" t="s">
        <v>689</v>
      </c>
      <c r="E595" s="589" t="s">
        <v>2581</v>
      </c>
      <c r="F595" s="590">
        <v>42948</v>
      </c>
      <c r="G595" s="591">
        <v>-10.3</v>
      </c>
      <c r="H595" s="589" t="s">
        <v>474</v>
      </c>
      <c r="I595" s="589" t="s">
        <v>1073</v>
      </c>
      <c r="J595" s="590">
        <v>42949</v>
      </c>
      <c r="K595" s="589" t="s">
        <v>71</v>
      </c>
      <c r="L595" s="589" t="s">
        <v>1865</v>
      </c>
    </row>
    <row r="596" spans="1:12" s="589" customFormat="1" x14ac:dyDescent="0.2">
      <c r="A596" s="589" t="s">
        <v>611</v>
      </c>
      <c r="B596" s="589" t="s">
        <v>687</v>
      </c>
      <c r="C596" s="589" t="s">
        <v>2995</v>
      </c>
      <c r="D596" s="589" t="s">
        <v>689</v>
      </c>
      <c r="E596" s="589" t="s">
        <v>2582</v>
      </c>
      <c r="F596" s="590">
        <v>42948</v>
      </c>
      <c r="G596" s="591">
        <v>-97.85</v>
      </c>
      <c r="H596" s="589" t="s">
        <v>474</v>
      </c>
      <c r="I596" s="589" t="s">
        <v>1073</v>
      </c>
      <c r="J596" s="590">
        <v>42949</v>
      </c>
      <c r="K596" s="589" t="s">
        <v>71</v>
      </c>
      <c r="L596" s="589" t="s">
        <v>1865</v>
      </c>
    </row>
    <row r="597" spans="1:12" s="589" customFormat="1" x14ac:dyDescent="0.2">
      <c r="A597" s="589" t="s">
        <v>611</v>
      </c>
      <c r="B597" s="589" t="s">
        <v>687</v>
      </c>
      <c r="C597" s="589" t="s">
        <v>2995</v>
      </c>
      <c r="D597" s="589" t="s">
        <v>689</v>
      </c>
      <c r="E597" s="589" t="s">
        <v>2583</v>
      </c>
      <c r="F597" s="590">
        <v>42948</v>
      </c>
      <c r="G597" s="591">
        <v>-97.85</v>
      </c>
      <c r="H597" s="589" t="s">
        <v>474</v>
      </c>
      <c r="I597" s="589" t="s">
        <v>1073</v>
      </c>
      <c r="J597" s="590">
        <v>42949</v>
      </c>
      <c r="K597" s="589" t="s">
        <v>71</v>
      </c>
      <c r="L597" s="589" t="s">
        <v>1865</v>
      </c>
    </row>
    <row r="598" spans="1:12" s="589" customFormat="1" x14ac:dyDescent="0.2">
      <c r="A598" s="589" t="s">
        <v>611</v>
      </c>
      <c r="B598" s="589" t="s">
        <v>687</v>
      </c>
      <c r="C598" s="589" t="s">
        <v>2995</v>
      </c>
      <c r="D598" s="589" t="s">
        <v>689</v>
      </c>
      <c r="E598" s="589" t="s">
        <v>2584</v>
      </c>
      <c r="F598" s="590">
        <v>42948</v>
      </c>
      <c r="G598" s="591">
        <v>-12.7</v>
      </c>
      <c r="H598" s="589" t="s">
        <v>474</v>
      </c>
      <c r="I598" s="589" t="s">
        <v>522</v>
      </c>
      <c r="J598" s="590">
        <v>42949</v>
      </c>
      <c r="K598" s="589" t="s">
        <v>71</v>
      </c>
      <c r="L598" s="589" t="s">
        <v>2354</v>
      </c>
    </row>
    <row r="599" spans="1:12" s="589" customFormat="1" x14ac:dyDescent="0.2">
      <c r="A599" s="589" t="s">
        <v>611</v>
      </c>
      <c r="B599" s="589" t="s">
        <v>687</v>
      </c>
      <c r="C599" s="589" t="s">
        <v>2995</v>
      </c>
      <c r="D599" s="589" t="s">
        <v>689</v>
      </c>
      <c r="E599" s="589" t="s">
        <v>2585</v>
      </c>
      <c r="F599" s="590">
        <v>42948</v>
      </c>
      <c r="G599" s="591">
        <v>-82.95</v>
      </c>
      <c r="H599" s="589" t="s">
        <v>474</v>
      </c>
      <c r="I599" s="589" t="s">
        <v>522</v>
      </c>
      <c r="J599" s="590">
        <v>42949</v>
      </c>
      <c r="K599" s="589" t="s">
        <v>71</v>
      </c>
      <c r="L599" s="589" t="s">
        <v>2354</v>
      </c>
    </row>
    <row r="600" spans="1:12" s="589" customFormat="1" x14ac:dyDescent="0.2">
      <c r="A600" s="589" t="s">
        <v>611</v>
      </c>
      <c r="B600" s="589" t="s">
        <v>687</v>
      </c>
      <c r="C600" s="589" t="s">
        <v>2995</v>
      </c>
      <c r="D600" s="589" t="s">
        <v>689</v>
      </c>
      <c r="E600" s="589" t="s">
        <v>2586</v>
      </c>
      <c r="F600" s="590">
        <v>42948</v>
      </c>
      <c r="G600" s="591">
        <v>-97.85</v>
      </c>
      <c r="H600" s="589" t="s">
        <v>474</v>
      </c>
      <c r="I600" s="589" t="s">
        <v>522</v>
      </c>
      <c r="J600" s="590">
        <v>42949</v>
      </c>
      <c r="K600" s="589" t="s">
        <v>71</v>
      </c>
      <c r="L600" s="589" t="s">
        <v>2354</v>
      </c>
    </row>
    <row r="601" spans="1:12" s="589" customFormat="1" x14ac:dyDescent="0.2">
      <c r="A601" s="589" t="s">
        <v>611</v>
      </c>
      <c r="B601" s="589" t="s">
        <v>687</v>
      </c>
      <c r="C601" s="589" t="s">
        <v>2995</v>
      </c>
      <c r="D601" s="589" t="s">
        <v>689</v>
      </c>
      <c r="E601" s="589" t="s">
        <v>2636</v>
      </c>
      <c r="F601" s="590">
        <v>42948</v>
      </c>
      <c r="G601" s="591">
        <v>-90</v>
      </c>
      <c r="H601" s="589" t="s">
        <v>474</v>
      </c>
      <c r="I601" s="589" t="s">
        <v>682</v>
      </c>
      <c r="J601" s="590">
        <v>42949</v>
      </c>
      <c r="K601" s="589" t="s">
        <v>71</v>
      </c>
      <c r="L601" s="589" t="s">
        <v>2635</v>
      </c>
    </row>
    <row r="602" spans="1:12" s="589" customFormat="1" x14ac:dyDescent="0.2">
      <c r="A602" s="589" t="s">
        <v>611</v>
      </c>
      <c r="B602" s="589" t="s">
        <v>687</v>
      </c>
      <c r="C602" s="589" t="s">
        <v>2995</v>
      </c>
      <c r="D602" s="589" t="s">
        <v>689</v>
      </c>
      <c r="E602" s="589" t="s">
        <v>2569</v>
      </c>
      <c r="F602" s="590">
        <v>42949</v>
      </c>
      <c r="G602" s="591">
        <v>75.459999999999994</v>
      </c>
      <c r="H602" s="589" t="s">
        <v>474</v>
      </c>
      <c r="I602" s="589" t="s">
        <v>2199</v>
      </c>
      <c r="J602" s="590">
        <v>42950</v>
      </c>
      <c r="K602" s="589" t="s">
        <v>71</v>
      </c>
      <c r="L602" s="589" t="s">
        <v>2200</v>
      </c>
    </row>
    <row r="603" spans="1:12" s="589" customFormat="1" x14ac:dyDescent="0.2">
      <c r="A603" s="589" t="s">
        <v>611</v>
      </c>
      <c r="B603" s="589" t="s">
        <v>687</v>
      </c>
      <c r="C603" s="589" t="s">
        <v>2995</v>
      </c>
      <c r="D603" s="589" t="s">
        <v>689</v>
      </c>
      <c r="E603" s="589" t="s">
        <v>2625</v>
      </c>
      <c r="F603" s="590">
        <v>42949</v>
      </c>
      <c r="G603" s="591">
        <v>455</v>
      </c>
      <c r="H603" s="589" t="s">
        <v>474</v>
      </c>
      <c r="I603" s="589" t="s">
        <v>1903</v>
      </c>
      <c r="J603" s="590">
        <v>42950</v>
      </c>
      <c r="K603" s="589" t="s">
        <v>71</v>
      </c>
      <c r="L603" s="589" t="s">
        <v>2626</v>
      </c>
    </row>
    <row r="604" spans="1:12" s="589" customFormat="1" x14ac:dyDescent="0.2">
      <c r="A604" s="589" t="s">
        <v>611</v>
      </c>
      <c r="B604" s="589" t="s">
        <v>838</v>
      </c>
      <c r="C604" s="589" t="s">
        <v>839</v>
      </c>
      <c r="D604" s="589" t="s">
        <v>840</v>
      </c>
      <c r="E604" s="589" t="s">
        <v>2656</v>
      </c>
      <c r="F604" s="590">
        <v>42947</v>
      </c>
      <c r="G604" s="591">
        <v>78.709999999999994</v>
      </c>
      <c r="H604" s="589" t="s">
        <v>474</v>
      </c>
      <c r="I604" s="589" t="s">
        <v>476</v>
      </c>
      <c r="J604" s="590">
        <v>42950</v>
      </c>
      <c r="K604" s="589" t="s">
        <v>71</v>
      </c>
      <c r="L604" s="589" t="s">
        <v>474</v>
      </c>
    </row>
    <row r="605" spans="1:12" s="589" customFormat="1" x14ac:dyDescent="0.2">
      <c r="A605" s="589" t="s">
        <v>611</v>
      </c>
      <c r="B605" s="589" t="s">
        <v>687</v>
      </c>
      <c r="C605" s="589" t="s">
        <v>2995</v>
      </c>
      <c r="D605" s="589" t="s">
        <v>689</v>
      </c>
      <c r="E605" s="589" t="s">
        <v>2570</v>
      </c>
      <c r="F605" s="590">
        <v>42949</v>
      </c>
      <c r="G605" s="591">
        <v>-75.459999999999994</v>
      </c>
      <c r="H605" s="589" t="s">
        <v>474</v>
      </c>
      <c r="I605" s="589" t="s">
        <v>2199</v>
      </c>
      <c r="J605" s="590">
        <v>42950</v>
      </c>
      <c r="K605" s="589" t="s">
        <v>71</v>
      </c>
      <c r="L605" s="589" t="s">
        <v>2200</v>
      </c>
    </row>
    <row r="606" spans="1:12" s="589" customFormat="1" x14ac:dyDescent="0.2">
      <c r="A606" s="589" t="s">
        <v>611</v>
      </c>
      <c r="B606" s="589" t="s">
        <v>687</v>
      </c>
      <c r="C606" s="589" t="s">
        <v>2995</v>
      </c>
      <c r="D606" s="589" t="s">
        <v>689</v>
      </c>
      <c r="E606" s="589" t="s">
        <v>2621</v>
      </c>
      <c r="F606" s="590">
        <v>42950</v>
      </c>
      <c r="G606" s="591">
        <v>363.07</v>
      </c>
      <c r="H606" s="589" t="s">
        <v>474</v>
      </c>
      <c r="I606" s="589" t="s">
        <v>1560</v>
      </c>
      <c r="J606" s="590">
        <v>42951</v>
      </c>
      <c r="K606" s="589" t="s">
        <v>71</v>
      </c>
      <c r="L606" s="589" t="s">
        <v>2622</v>
      </c>
    </row>
    <row r="607" spans="1:12" s="589" customFormat="1" x14ac:dyDescent="0.2">
      <c r="A607" s="589" t="s">
        <v>611</v>
      </c>
      <c r="B607" s="589" t="s">
        <v>687</v>
      </c>
      <c r="C607" s="589" t="s">
        <v>2995</v>
      </c>
      <c r="D607" s="589" t="s">
        <v>689</v>
      </c>
      <c r="E607" s="589" t="s">
        <v>2623</v>
      </c>
      <c r="F607" s="590">
        <v>42950</v>
      </c>
      <c r="G607" s="591">
        <v>435</v>
      </c>
      <c r="H607" s="589" t="s">
        <v>474</v>
      </c>
      <c r="I607" s="589" t="s">
        <v>5406</v>
      </c>
      <c r="J607" s="590">
        <v>42951</v>
      </c>
      <c r="K607" s="589" t="s">
        <v>71</v>
      </c>
      <c r="L607" s="589" t="s">
        <v>2624</v>
      </c>
    </row>
    <row r="608" spans="1:12" s="589" customFormat="1" x14ac:dyDescent="0.2">
      <c r="A608" s="589" t="s">
        <v>611</v>
      </c>
      <c r="B608" s="589" t="s">
        <v>687</v>
      </c>
      <c r="C608" s="589" t="s">
        <v>2995</v>
      </c>
      <c r="D608" s="589" t="s">
        <v>689</v>
      </c>
      <c r="E608" s="589" t="s">
        <v>2620</v>
      </c>
      <c r="F608" s="590">
        <v>42950</v>
      </c>
      <c r="G608" s="591">
        <v>-122.87</v>
      </c>
      <c r="H608" s="589" t="s">
        <v>474</v>
      </c>
      <c r="I608" s="589" t="s">
        <v>682</v>
      </c>
      <c r="J608" s="590">
        <v>42951</v>
      </c>
      <c r="K608" s="589" t="s">
        <v>71</v>
      </c>
      <c r="L608" s="589" t="s">
        <v>2012</v>
      </c>
    </row>
    <row r="609" spans="1:12" s="589" customFormat="1" x14ac:dyDescent="0.2">
      <c r="A609" s="589" t="s">
        <v>611</v>
      </c>
      <c r="B609" s="589" t="s">
        <v>687</v>
      </c>
      <c r="C609" s="589" t="s">
        <v>2995</v>
      </c>
      <c r="D609" s="589" t="s">
        <v>689</v>
      </c>
      <c r="E609" s="589" t="s">
        <v>2563</v>
      </c>
      <c r="F609" s="590">
        <v>42951</v>
      </c>
      <c r="G609" s="591">
        <v>984.64</v>
      </c>
      <c r="H609" s="589" t="s">
        <v>474</v>
      </c>
      <c r="I609" s="589" t="s">
        <v>848</v>
      </c>
      <c r="J609" s="590">
        <v>42952</v>
      </c>
      <c r="K609" s="589" t="s">
        <v>71</v>
      </c>
      <c r="L609" s="589" t="s">
        <v>2564</v>
      </c>
    </row>
    <row r="610" spans="1:12" s="589" customFormat="1" x14ac:dyDescent="0.2">
      <c r="A610" s="589" t="s">
        <v>611</v>
      </c>
      <c r="B610" s="589" t="s">
        <v>687</v>
      </c>
      <c r="C610" s="589" t="s">
        <v>2995</v>
      </c>
      <c r="D610" s="589" t="s">
        <v>689</v>
      </c>
      <c r="E610" s="589" t="s">
        <v>2618</v>
      </c>
      <c r="F610" s="590">
        <v>42954</v>
      </c>
      <c r="G610" s="591">
        <v>81</v>
      </c>
      <c r="H610" s="589" t="s">
        <v>474</v>
      </c>
      <c r="I610" s="589" t="s">
        <v>368</v>
      </c>
      <c r="J610" s="590">
        <v>42955</v>
      </c>
      <c r="K610" s="589" t="s">
        <v>71</v>
      </c>
      <c r="L610" s="589" t="s">
        <v>2619</v>
      </c>
    </row>
    <row r="611" spans="1:12" s="589" customFormat="1" x14ac:dyDescent="0.2">
      <c r="A611" s="589" t="s">
        <v>611</v>
      </c>
      <c r="B611" s="589" t="s">
        <v>687</v>
      </c>
      <c r="C611" s="589" t="s">
        <v>2995</v>
      </c>
      <c r="D611" s="589" t="s">
        <v>689</v>
      </c>
      <c r="E611" s="589" t="s">
        <v>2561</v>
      </c>
      <c r="F611" s="590">
        <v>42957</v>
      </c>
      <c r="G611" s="591">
        <v>49.99</v>
      </c>
      <c r="H611" s="589" t="s">
        <v>474</v>
      </c>
      <c r="I611" s="589" t="s">
        <v>682</v>
      </c>
      <c r="J611" s="590">
        <v>42959</v>
      </c>
      <c r="K611" s="589" t="s">
        <v>71</v>
      </c>
      <c r="L611" s="589" t="s">
        <v>1472</v>
      </c>
    </row>
    <row r="612" spans="1:12" s="589" customFormat="1" x14ac:dyDescent="0.2">
      <c r="A612" s="589" t="s">
        <v>611</v>
      </c>
      <c r="B612" s="589" t="s">
        <v>687</v>
      </c>
      <c r="C612" s="589" t="s">
        <v>2995</v>
      </c>
      <c r="D612" s="589" t="s">
        <v>689</v>
      </c>
      <c r="E612" s="589" t="s">
        <v>2645</v>
      </c>
      <c r="F612" s="590">
        <v>42913</v>
      </c>
      <c r="G612" s="591">
        <v>113</v>
      </c>
      <c r="H612" s="589" t="s">
        <v>474</v>
      </c>
      <c r="I612" s="589" t="s">
        <v>2436</v>
      </c>
      <c r="J612" s="590">
        <v>42959</v>
      </c>
      <c r="K612" s="589" t="s">
        <v>71</v>
      </c>
      <c r="L612" s="589" t="s">
        <v>2646</v>
      </c>
    </row>
    <row r="613" spans="1:12" s="589" customFormat="1" x14ac:dyDescent="0.2">
      <c r="A613" s="589" t="s">
        <v>611</v>
      </c>
      <c r="B613" s="589" t="s">
        <v>687</v>
      </c>
      <c r="C613" s="589" t="s">
        <v>2995</v>
      </c>
      <c r="D613" s="589" t="s">
        <v>689</v>
      </c>
      <c r="E613" s="589" t="s">
        <v>2617</v>
      </c>
      <c r="F613" s="590">
        <v>42971</v>
      </c>
      <c r="G613" s="591">
        <v>24</v>
      </c>
      <c r="H613" s="589" t="s">
        <v>474</v>
      </c>
      <c r="I613" s="589" t="s">
        <v>1903</v>
      </c>
      <c r="J613" s="590">
        <v>42972</v>
      </c>
      <c r="K613" s="589" t="s">
        <v>71</v>
      </c>
      <c r="L613" s="589" t="s">
        <v>2217</v>
      </c>
    </row>
    <row r="614" spans="1:12" s="589" customFormat="1" x14ac:dyDescent="0.2">
      <c r="A614" s="589" t="s">
        <v>611</v>
      </c>
      <c r="B614" s="589" t="s">
        <v>81</v>
      </c>
      <c r="C614" s="589" t="s">
        <v>82</v>
      </c>
      <c r="D614" s="589" t="s">
        <v>83</v>
      </c>
      <c r="E614" s="589" t="s">
        <v>2664</v>
      </c>
      <c r="F614" s="590">
        <v>42947</v>
      </c>
      <c r="G614" s="591">
        <v>45.01</v>
      </c>
      <c r="H614" s="589" t="s">
        <v>474</v>
      </c>
      <c r="I614" s="589" t="s">
        <v>476</v>
      </c>
      <c r="J614" s="590">
        <v>42976</v>
      </c>
      <c r="K614" s="589" t="s">
        <v>71</v>
      </c>
      <c r="L614" s="589" t="s">
        <v>474</v>
      </c>
    </row>
    <row r="615" spans="1:12" s="589" customFormat="1" x14ac:dyDescent="0.2">
      <c r="A615" s="589" t="s">
        <v>611</v>
      </c>
      <c r="B615" s="589" t="s">
        <v>661</v>
      </c>
      <c r="C615" s="589" t="s">
        <v>662</v>
      </c>
      <c r="D615" s="589" t="s">
        <v>663</v>
      </c>
      <c r="E615" s="589" t="s">
        <v>2672</v>
      </c>
      <c r="F615" s="590">
        <v>42947</v>
      </c>
      <c r="G615" s="591">
        <v>38.26</v>
      </c>
      <c r="H615" s="589" t="s">
        <v>474</v>
      </c>
      <c r="I615" s="589" t="s">
        <v>111</v>
      </c>
      <c r="J615" s="590">
        <v>42976</v>
      </c>
      <c r="K615" s="589" t="s">
        <v>71</v>
      </c>
      <c r="L615" s="589" t="s">
        <v>474</v>
      </c>
    </row>
    <row r="616" spans="1:12" s="589" customFormat="1" x14ac:dyDescent="0.2">
      <c r="A616" s="589" t="s">
        <v>611</v>
      </c>
      <c r="B616" s="589" t="s">
        <v>841</v>
      </c>
      <c r="C616" s="589" t="s">
        <v>842</v>
      </c>
      <c r="D616" s="589" t="s">
        <v>843</v>
      </c>
      <c r="E616" s="589" t="s">
        <v>2657</v>
      </c>
      <c r="F616" s="590">
        <v>42947</v>
      </c>
      <c r="G616" s="591">
        <v>43.54</v>
      </c>
      <c r="H616" s="589" t="s">
        <v>474</v>
      </c>
      <c r="I616" s="589" t="s">
        <v>225</v>
      </c>
      <c r="J616" s="590">
        <v>42977</v>
      </c>
      <c r="K616" s="589" t="s">
        <v>71</v>
      </c>
      <c r="L616" s="589" t="s">
        <v>474</v>
      </c>
    </row>
    <row r="617" spans="1:12" s="589" customFormat="1" x14ac:dyDescent="0.2">
      <c r="A617" s="589" t="s">
        <v>611</v>
      </c>
      <c r="B617" s="589" t="s">
        <v>687</v>
      </c>
      <c r="C617" s="589" t="s">
        <v>2995</v>
      </c>
      <c r="D617" s="589" t="s">
        <v>689</v>
      </c>
      <c r="E617" s="589" t="s">
        <v>2558</v>
      </c>
      <c r="F617" s="590">
        <v>42977</v>
      </c>
      <c r="G617" s="591">
        <v>84.99</v>
      </c>
      <c r="H617" s="589" t="s">
        <v>474</v>
      </c>
      <c r="I617" s="589" t="s">
        <v>1903</v>
      </c>
      <c r="J617" s="590">
        <v>42978</v>
      </c>
      <c r="K617" s="589" t="s">
        <v>71</v>
      </c>
      <c r="L617" s="589" t="s">
        <v>2559</v>
      </c>
    </row>
    <row r="618" spans="1:12" s="589" customFormat="1" x14ac:dyDescent="0.2">
      <c r="A618" s="589" t="s">
        <v>611</v>
      </c>
      <c r="B618" s="589" t="s">
        <v>687</v>
      </c>
      <c r="C618" s="589" t="s">
        <v>2995</v>
      </c>
      <c r="D618" s="589" t="s">
        <v>689</v>
      </c>
      <c r="E618" s="589" t="s">
        <v>2560</v>
      </c>
      <c r="F618" s="590">
        <v>42977</v>
      </c>
      <c r="G618" s="591">
        <v>31.2</v>
      </c>
      <c r="H618" s="589" t="s">
        <v>474</v>
      </c>
      <c r="I618" s="589" t="s">
        <v>1903</v>
      </c>
      <c r="J618" s="590">
        <v>42978</v>
      </c>
      <c r="K618" s="589" t="s">
        <v>71</v>
      </c>
      <c r="L618" s="589" t="s">
        <v>2559</v>
      </c>
    </row>
    <row r="619" spans="1:12" s="589" customFormat="1" x14ac:dyDescent="0.2">
      <c r="A619" s="589" t="s">
        <v>611</v>
      </c>
      <c r="B619" s="589" t="s">
        <v>850</v>
      </c>
      <c r="C619" s="589" t="s">
        <v>1381</v>
      </c>
      <c r="D619" s="589" t="s">
        <v>851</v>
      </c>
      <c r="E619" s="589" t="s">
        <v>2663</v>
      </c>
      <c r="F619" s="590">
        <v>42947</v>
      </c>
      <c r="G619" s="591">
        <v>820.6</v>
      </c>
      <c r="H619" s="589" t="s">
        <v>474</v>
      </c>
      <c r="I619" s="589" t="s">
        <v>254</v>
      </c>
      <c r="J619" s="590">
        <v>42978</v>
      </c>
      <c r="K619" s="589" t="s">
        <v>71</v>
      </c>
      <c r="L619" s="589" t="s">
        <v>474</v>
      </c>
    </row>
    <row r="620" spans="1:12" s="589" customFormat="1" x14ac:dyDescent="0.2">
      <c r="A620" s="589" t="s">
        <v>611</v>
      </c>
      <c r="B620" s="589" t="s">
        <v>687</v>
      </c>
      <c r="C620" s="589" t="s">
        <v>2995</v>
      </c>
      <c r="D620" s="589" t="s">
        <v>689</v>
      </c>
      <c r="E620" s="589" t="s">
        <v>5407</v>
      </c>
      <c r="F620" s="590">
        <v>42949</v>
      </c>
      <c r="G620" s="591">
        <v>-759.65</v>
      </c>
      <c r="H620" s="589" t="s">
        <v>474</v>
      </c>
      <c r="I620" s="589" t="s">
        <v>1639</v>
      </c>
      <c r="J620" s="590">
        <v>42950</v>
      </c>
      <c r="K620" s="589" t="s">
        <v>4</v>
      </c>
      <c r="L620" s="589" t="s">
        <v>474</v>
      </c>
    </row>
    <row r="621" spans="1:12" s="589" customFormat="1" x14ac:dyDescent="0.2">
      <c r="A621" s="589" t="s">
        <v>611</v>
      </c>
      <c r="B621" s="589" t="s">
        <v>687</v>
      </c>
      <c r="C621" s="589" t="s">
        <v>2995</v>
      </c>
      <c r="D621" s="589" t="s">
        <v>689</v>
      </c>
      <c r="E621" s="589" t="s">
        <v>5408</v>
      </c>
      <c r="F621" s="590">
        <v>42949</v>
      </c>
      <c r="G621" s="591">
        <v>-759.65</v>
      </c>
      <c r="H621" s="589" t="s">
        <v>474</v>
      </c>
      <c r="I621" s="589" t="s">
        <v>1639</v>
      </c>
      <c r="J621" s="590">
        <v>42950</v>
      </c>
      <c r="K621" s="589" t="s">
        <v>4</v>
      </c>
      <c r="L621" s="589" t="s">
        <v>474</v>
      </c>
    </row>
    <row r="622" spans="1:12" s="589" customFormat="1" x14ac:dyDescent="0.2">
      <c r="A622" s="589" t="s">
        <v>611</v>
      </c>
      <c r="B622" s="589" t="s">
        <v>687</v>
      </c>
      <c r="C622" s="589" t="s">
        <v>2995</v>
      </c>
      <c r="D622" s="589" t="s">
        <v>689</v>
      </c>
      <c r="E622" s="589" t="s">
        <v>5409</v>
      </c>
      <c r="F622" s="590">
        <v>42949</v>
      </c>
      <c r="G622" s="591">
        <v>-759.65</v>
      </c>
      <c r="H622" s="589" t="s">
        <v>474</v>
      </c>
      <c r="I622" s="589" t="s">
        <v>1639</v>
      </c>
      <c r="J622" s="590">
        <v>42950</v>
      </c>
      <c r="K622" s="589" t="s">
        <v>4</v>
      </c>
      <c r="L622" s="589" t="s">
        <v>474</v>
      </c>
    </row>
    <row r="623" spans="1:12" s="589" customFormat="1" x14ac:dyDescent="0.2">
      <c r="A623" s="589" t="s">
        <v>611</v>
      </c>
      <c r="B623" s="589" t="s">
        <v>687</v>
      </c>
      <c r="C623" s="589" t="s">
        <v>2995</v>
      </c>
      <c r="D623" s="589" t="s">
        <v>689</v>
      </c>
      <c r="E623" s="589" t="s">
        <v>2565</v>
      </c>
      <c r="F623" s="590">
        <v>42949</v>
      </c>
      <c r="G623" s="591">
        <v>245.2</v>
      </c>
      <c r="H623" s="589" t="s">
        <v>474</v>
      </c>
      <c r="I623" s="589" t="s">
        <v>668</v>
      </c>
      <c r="J623" s="590">
        <v>42950</v>
      </c>
      <c r="K623" s="589" t="s">
        <v>4</v>
      </c>
      <c r="L623" s="589" t="s">
        <v>2566</v>
      </c>
    </row>
    <row r="624" spans="1:12" s="589" customFormat="1" x14ac:dyDescent="0.2">
      <c r="A624" s="589" t="s">
        <v>611</v>
      </c>
      <c r="B624" s="589" t="s">
        <v>687</v>
      </c>
      <c r="C624" s="589" t="s">
        <v>2995</v>
      </c>
      <c r="D624" s="589" t="s">
        <v>689</v>
      </c>
      <c r="E624" s="589" t="s">
        <v>2567</v>
      </c>
      <c r="F624" s="590">
        <v>42949</v>
      </c>
      <c r="G624" s="591">
        <v>245.2</v>
      </c>
      <c r="H624" s="589" t="s">
        <v>474</v>
      </c>
      <c r="I624" s="589" t="s">
        <v>668</v>
      </c>
      <c r="J624" s="590">
        <v>42950</v>
      </c>
      <c r="K624" s="589" t="s">
        <v>4</v>
      </c>
      <c r="L624" s="589" t="s">
        <v>2568</v>
      </c>
    </row>
    <row r="625" spans="1:12" s="589" customFormat="1" x14ac:dyDescent="0.2">
      <c r="A625" s="589" t="s">
        <v>611</v>
      </c>
      <c r="B625" s="589" t="s">
        <v>687</v>
      </c>
      <c r="C625" s="589" t="s">
        <v>2995</v>
      </c>
      <c r="D625" s="589" t="s">
        <v>689</v>
      </c>
      <c r="E625" s="589" t="s">
        <v>5410</v>
      </c>
      <c r="F625" s="590">
        <v>42949</v>
      </c>
      <c r="G625" s="591">
        <v>555</v>
      </c>
      <c r="H625" s="589" t="s">
        <v>474</v>
      </c>
      <c r="I625" s="589" t="s">
        <v>1639</v>
      </c>
      <c r="J625" s="590">
        <v>42950</v>
      </c>
      <c r="K625" s="589" t="s">
        <v>4</v>
      </c>
      <c r="L625" s="589" t="s">
        <v>474</v>
      </c>
    </row>
    <row r="626" spans="1:12" s="589" customFormat="1" x14ac:dyDescent="0.2">
      <c r="A626" s="589" t="s">
        <v>611</v>
      </c>
      <c r="B626" s="589" t="s">
        <v>687</v>
      </c>
      <c r="C626" s="589" t="s">
        <v>2995</v>
      </c>
      <c r="D626" s="589" t="s">
        <v>689</v>
      </c>
      <c r="E626" s="589" t="s">
        <v>5411</v>
      </c>
      <c r="F626" s="590">
        <v>42949</v>
      </c>
      <c r="G626" s="591">
        <v>581</v>
      </c>
      <c r="H626" s="589" t="s">
        <v>474</v>
      </c>
      <c r="I626" s="589" t="s">
        <v>1639</v>
      </c>
      <c r="J626" s="590">
        <v>42950</v>
      </c>
      <c r="K626" s="589" t="s">
        <v>4</v>
      </c>
      <c r="L626" s="589" t="s">
        <v>474</v>
      </c>
    </row>
    <row r="627" spans="1:12" s="589" customFormat="1" x14ac:dyDescent="0.2">
      <c r="A627" s="589" t="s">
        <v>611</v>
      </c>
      <c r="B627" s="589" t="s">
        <v>687</v>
      </c>
      <c r="C627" s="589" t="s">
        <v>2995</v>
      </c>
      <c r="D627" s="589" t="s">
        <v>689</v>
      </c>
      <c r="E627" s="589" t="s">
        <v>5412</v>
      </c>
      <c r="F627" s="590">
        <v>42949</v>
      </c>
      <c r="G627" s="591">
        <v>581</v>
      </c>
      <c r="H627" s="589" t="s">
        <v>474</v>
      </c>
      <c r="I627" s="589" t="s">
        <v>1639</v>
      </c>
      <c r="J627" s="590">
        <v>42950</v>
      </c>
      <c r="K627" s="589" t="s">
        <v>4</v>
      </c>
      <c r="L627" s="589" t="s">
        <v>474</v>
      </c>
    </row>
    <row r="628" spans="1:12" s="589" customFormat="1" x14ac:dyDescent="0.2">
      <c r="A628" s="589" t="s">
        <v>611</v>
      </c>
      <c r="B628" s="589" t="s">
        <v>687</v>
      </c>
      <c r="C628" s="589" t="s">
        <v>2995</v>
      </c>
      <c r="D628" s="589" t="s">
        <v>689</v>
      </c>
      <c r="E628" s="589" t="s">
        <v>5413</v>
      </c>
      <c r="F628" s="590">
        <v>42949</v>
      </c>
      <c r="G628" s="591">
        <v>581</v>
      </c>
      <c r="H628" s="589" t="s">
        <v>474</v>
      </c>
      <c r="I628" s="589" t="s">
        <v>1639</v>
      </c>
      <c r="J628" s="590">
        <v>42950</v>
      </c>
      <c r="K628" s="589" t="s">
        <v>4</v>
      </c>
      <c r="L628" s="589" t="s">
        <v>474</v>
      </c>
    </row>
    <row r="629" spans="1:12" s="589" customFormat="1" x14ac:dyDescent="0.2">
      <c r="A629" s="589" t="s">
        <v>611</v>
      </c>
      <c r="B629" s="589" t="s">
        <v>687</v>
      </c>
      <c r="C629" s="589" t="s">
        <v>2995</v>
      </c>
      <c r="D629" s="589" t="s">
        <v>689</v>
      </c>
      <c r="E629" s="589" t="s">
        <v>5414</v>
      </c>
      <c r="F629" s="590">
        <v>42950</v>
      </c>
      <c r="G629" s="591">
        <v>164</v>
      </c>
      <c r="H629" s="589" t="s">
        <v>474</v>
      </c>
      <c r="I629" s="589" t="s">
        <v>1073</v>
      </c>
      <c r="J629" s="590">
        <v>42951</v>
      </c>
      <c r="K629" s="589" t="s">
        <v>4</v>
      </c>
      <c r="L629" s="589" t="s">
        <v>3256</v>
      </c>
    </row>
    <row r="630" spans="1:12" s="589" customFormat="1" x14ac:dyDescent="0.2">
      <c r="A630" s="589" t="s">
        <v>611</v>
      </c>
      <c r="B630" s="589" t="s">
        <v>687</v>
      </c>
      <c r="C630" s="589" t="s">
        <v>2995</v>
      </c>
      <c r="D630" s="589" t="s">
        <v>689</v>
      </c>
      <c r="E630" s="589" t="s">
        <v>2562</v>
      </c>
      <c r="F630" s="590">
        <v>42951</v>
      </c>
      <c r="G630" s="591">
        <v>-361.92</v>
      </c>
      <c r="H630" s="589" t="s">
        <v>474</v>
      </c>
      <c r="I630" s="589" t="s">
        <v>338</v>
      </c>
      <c r="J630" s="590">
        <v>42952</v>
      </c>
      <c r="K630" s="589" t="s">
        <v>4</v>
      </c>
      <c r="L630" s="589" t="s">
        <v>1427</v>
      </c>
    </row>
    <row r="631" spans="1:12" s="589" customFormat="1" x14ac:dyDescent="0.2">
      <c r="A631" s="589" t="s">
        <v>611</v>
      </c>
      <c r="B631" s="589" t="s">
        <v>687</v>
      </c>
      <c r="C631" s="589" t="s">
        <v>2995</v>
      </c>
      <c r="D631" s="589" t="s">
        <v>689</v>
      </c>
      <c r="E631" s="589" t="s">
        <v>5415</v>
      </c>
      <c r="F631" s="590">
        <v>42958</v>
      </c>
      <c r="G631" s="591">
        <v>-197.93</v>
      </c>
      <c r="H631" s="589" t="s">
        <v>474</v>
      </c>
      <c r="I631" s="589" t="s">
        <v>1073</v>
      </c>
      <c r="J631" s="590">
        <v>42959</v>
      </c>
      <c r="K631" s="589" t="s">
        <v>4</v>
      </c>
      <c r="L631" s="589" t="s">
        <v>3256</v>
      </c>
    </row>
    <row r="632" spans="1:12" s="589" customFormat="1" x14ac:dyDescent="0.2">
      <c r="A632" s="589" t="s">
        <v>611</v>
      </c>
      <c r="B632" s="589" t="s">
        <v>687</v>
      </c>
      <c r="C632" s="589" t="s">
        <v>2995</v>
      </c>
      <c r="D632" s="589" t="s">
        <v>689</v>
      </c>
      <c r="E632" s="589" t="s">
        <v>5416</v>
      </c>
      <c r="F632" s="590">
        <v>42958</v>
      </c>
      <c r="G632" s="591">
        <v>-197.93</v>
      </c>
      <c r="H632" s="589" t="s">
        <v>474</v>
      </c>
      <c r="I632" s="589" t="s">
        <v>1073</v>
      </c>
      <c r="J632" s="590">
        <v>42959</v>
      </c>
      <c r="K632" s="589" t="s">
        <v>4</v>
      </c>
      <c r="L632" s="589" t="s">
        <v>3256</v>
      </c>
    </row>
    <row r="633" spans="1:12" s="589" customFormat="1" x14ac:dyDescent="0.2">
      <c r="A633" s="589" t="s">
        <v>611</v>
      </c>
      <c r="B633" s="589" t="s">
        <v>687</v>
      </c>
      <c r="C633" s="589" t="s">
        <v>2995</v>
      </c>
      <c r="D633" s="589" t="s">
        <v>689</v>
      </c>
      <c r="E633" s="589" t="s">
        <v>5417</v>
      </c>
      <c r="F633" s="590">
        <v>42958</v>
      </c>
      <c r="G633" s="591">
        <v>197.93</v>
      </c>
      <c r="H633" s="589" t="s">
        <v>474</v>
      </c>
      <c r="I633" s="589" t="s">
        <v>1073</v>
      </c>
      <c r="J633" s="590">
        <v>42959</v>
      </c>
      <c r="K633" s="589" t="s">
        <v>4</v>
      </c>
      <c r="L633" s="589" t="s">
        <v>3256</v>
      </c>
    </row>
    <row r="634" spans="1:12" s="589" customFormat="1" x14ac:dyDescent="0.2">
      <c r="A634" s="589" t="s">
        <v>611</v>
      </c>
      <c r="B634" s="589" t="s">
        <v>687</v>
      </c>
      <c r="C634" s="589" t="s">
        <v>2995</v>
      </c>
      <c r="D634" s="589" t="s">
        <v>689</v>
      </c>
      <c r="E634" s="589" t="s">
        <v>5418</v>
      </c>
      <c r="F634" s="590">
        <v>42958</v>
      </c>
      <c r="G634" s="591">
        <v>197.93</v>
      </c>
      <c r="H634" s="589" t="s">
        <v>474</v>
      </c>
      <c r="I634" s="589" t="s">
        <v>1073</v>
      </c>
      <c r="J634" s="590">
        <v>42959</v>
      </c>
      <c r="K634" s="589" t="s">
        <v>4</v>
      </c>
      <c r="L634" s="589" t="s">
        <v>3256</v>
      </c>
    </row>
    <row r="635" spans="1:12" s="589" customFormat="1" x14ac:dyDescent="0.2">
      <c r="A635" s="589" t="s">
        <v>611</v>
      </c>
      <c r="B635" s="589" t="s">
        <v>687</v>
      </c>
      <c r="C635" s="589" t="s">
        <v>2995</v>
      </c>
      <c r="D635" s="589" t="s">
        <v>689</v>
      </c>
      <c r="E635" s="589" t="s">
        <v>5419</v>
      </c>
      <c r="F635" s="590">
        <v>42965</v>
      </c>
      <c r="G635" s="591">
        <v>110</v>
      </c>
      <c r="H635" s="589" t="s">
        <v>474</v>
      </c>
      <c r="I635" s="589" t="s">
        <v>1073</v>
      </c>
      <c r="J635" s="590">
        <v>42966</v>
      </c>
      <c r="K635" s="589" t="s">
        <v>4</v>
      </c>
      <c r="L635" s="589" t="s">
        <v>3256</v>
      </c>
    </row>
    <row r="636" spans="1:12" s="589" customFormat="1" x14ac:dyDescent="0.2">
      <c r="A636" s="589" t="s">
        <v>611</v>
      </c>
      <c r="B636" s="589" t="s">
        <v>2516</v>
      </c>
      <c r="C636" s="589" t="s">
        <v>2517</v>
      </c>
      <c r="D636" s="589" t="s">
        <v>2518</v>
      </c>
      <c r="E636" s="589" t="s">
        <v>2653</v>
      </c>
      <c r="F636" s="590">
        <v>42970</v>
      </c>
      <c r="G636" s="591">
        <v>15093.15</v>
      </c>
      <c r="H636" s="589" t="s">
        <v>2654</v>
      </c>
      <c r="I636" s="589" t="s">
        <v>111</v>
      </c>
      <c r="J636" s="590">
        <v>42970</v>
      </c>
      <c r="K636" s="589" t="s">
        <v>4</v>
      </c>
      <c r="L636" s="589" t="s">
        <v>2655</v>
      </c>
    </row>
    <row r="637" spans="1:12" s="589" customFormat="1" x14ac:dyDescent="0.2">
      <c r="A637" s="589" t="s">
        <v>611</v>
      </c>
      <c r="B637" s="589" t="s">
        <v>687</v>
      </c>
      <c r="C637" s="589" t="s">
        <v>2995</v>
      </c>
      <c r="D637" s="589" t="s">
        <v>689</v>
      </c>
      <c r="E637" s="589" t="s">
        <v>5420</v>
      </c>
      <c r="F637" s="590">
        <v>42975</v>
      </c>
      <c r="G637" s="591">
        <v>-61.19</v>
      </c>
      <c r="H637" s="589" t="s">
        <v>474</v>
      </c>
      <c r="I637" s="589" t="s">
        <v>415</v>
      </c>
      <c r="J637" s="590">
        <v>42976</v>
      </c>
      <c r="K637" s="589" t="s">
        <v>4</v>
      </c>
      <c r="L637" s="589" t="s">
        <v>474</v>
      </c>
    </row>
    <row r="638" spans="1:12" s="589" customFormat="1" x14ac:dyDescent="0.2">
      <c r="A638" s="589" t="s">
        <v>611</v>
      </c>
      <c r="B638" s="589" t="s">
        <v>105</v>
      </c>
      <c r="C638" s="589" t="s">
        <v>106</v>
      </c>
      <c r="D638" s="589" t="s">
        <v>107</v>
      </c>
      <c r="E638" s="589" t="s">
        <v>2667</v>
      </c>
      <c r="F638" s="590">
        <v>42947</v>
      </c>
      <c r="G638" s="591">
        <v>-307.29000000000002</v>
      </c>
      <c r="H638" s="589" t="s">
        <v>2496</v>
      </c>
      <c r="I638" s="589" t="s">
        <v>104</v>
      </c>
      <c r="J638" s="590">
        <v>42976</v>
      </c>
      <c r="K638" s="589" t="s">
        <v>4</v>
      </c>
      <c r="L638" s="589" t="s">
        <v>2497</v>
      </c>
    </row>
    <row r="639" spans="1:12" s="589" customFormat="1" x14ac:dyDescent="0.2">
      <c r="A639" s="589" t="s">
        <v>611</v>
      </c>
      <c r="B639" s="589" t="s">
        <v>105</v>
      </c>
      <c r="C639" s="589" t="s">
        <v>106</v>
      </c>
      <c r="D639" s="589" t="s">
        <v>107</v>
      </c>
      <c r="E639" s="589" t="s">
        <v>2666</v>
      </c>
      <c r="F639" s="590">
        <v>42947</v>
      </c>
      <c r="G639" s="591">
        <v>307.29000000000002</v>
      </c>
      <c r="H639" s="589" t="s">
        <v>474</v>
      </c>
      <c r="I639" s="589" t="s">
        <v>104</v>
      </c>
      <c r="J639" s="590">
        <v>42976</v>
      </c>
      <c r="K639" s="589" t="s">
        <v>4</v>
      </c>
      <c r="L639" s="589" t="s">
        <v>2497</v>
      </c>
    </row>
    <row r="640" spans="1:12" s="589" customFormat="1" x14ac:dyDescent="0.2">
      <c r="A640" s="589" t="s">
        <v>611</v>
      </c>
      <c r="B640" s="589" t="s">
        <v>105</v>
      </c>
      <c r="C640" s="589" t="s">
        <v>106</v>
      </c>
      <c r="D640" s="589" t="s">
        <v>107</v>
      </c>
      <c r="E640" s="589" t="s">
        <v>2665</v>
      </c>
      <c r="F640" s="590">
        <v>42947</v>
      </c>
      <c r="G640" s="591">
        <v>3.41</v>
      </c>
      <c r="H640" s="589" t="s">
        <v>474</v>
      </c>
      <c r="I640" s="589" t="s">
        <v>104</v>
      </c>
      <c r="J640" s="590">
        <v>42977</v>
      </c>
      <c r="K640" s="589" t="s">
        <v>4</v>
      </c>
      <c r="L640" s="589" t="s">
        <v>474</v>
      </c>
    </row>
    <row r="641" spans="1:12" s="589" customFormat="1" x14ac:dyDescent="0.2">
      <c r="A641" s="589" t="s">
        <v>611</v>
      </c>
      <c r="B641" s="589" t="s">
        <v>168</v>
      </c>
      <c r="C641" s="589" t="s">
        <v>475</v>
      </c>
      <c r="D641" s="589" t="s">
        <v>169</v>
      </c>
      <c r="E641" s="589" t="s">
        <v>2658</v>
      </c>
      <c r="F641" s="590">
        <v>42968</v>
      </c>
      <c r="G641" s="591">
        <v>67.03</v>
      </c>
      <c r="H641" s="589" t="s">
        <v>2425</v>
      </c>
      <c r="I641" s="589" t="s">
        <v>111</v>
      </c>
      <c r="J641" s="590">
        <v>42978</v>
      </c>
      <c r="K641" s="589" t="s">
        <v>4</v>
      </c>
      <c r="L641" s="589" t="s">
        <v>2426</v>
      </c>
    </row>
    <row r="642" spans="1:12" s="589" customFormat="1" x14ac:dyDescent="0.2">
      <c r="A642" s="589" t="s">
        <v>611</v>
      </c>
      <c r="B642" s="589" t="s">
        <v>75</v>
      </c>
      <c r="C642" s="589" t="s">
        <v>76</v>
      </c>
      <c r="D642" s="589" t="s">
        <v>77</v>
      </c>
      <c r="E642" s="589" t="s">
        <v>2736</v>
      </c>
      <c r="F642" s="590">
        <v>42968</v>
      </c>
      <c r="G642" s="591">
        <v>-192.93</v>
      </c>
      <c r="H642" s="589" t="s">
        <v>2085</v>
      </c>
      <c r="I642" s="589" t="s">
        <v>94</v>
      </c>
      <c r="J642" s="590">
        <v>42979</v>
      </c>
      <c r="K642" s="589" t="s">
        <v>71</v>
      </c>
      <c r="L642" s="589" t="s">
        <v>2086</v>
      </c>
    </row>
    <row r="643" spans="1:12" s="589" customFormat="1" x14ac:dyDescent="0.2">
      <c r="A643" s="589" t="s">
        <v>611</v>
      </c>
      <c r="B643" s="589" t="s">
        <v>75</v>
      </c>
      <c r="C643" s="589" t="s">
        <v>76</v>
      </c>
      <c r="D643" s="589" t="s">
        <v>77</v>
      </c>
      <c r="E643" s="589" t="s">
        <v>2737</v>
      </c>
      <c r="F643" s="590">
        <v>42968</v>
      </c>
      <c r="G643" s="591">
        <v>-411.35</v>
      </c>
      <c r="H643" s="589" t="s">
        <v>2388</v>
      </c>
      <c r="I643" s="589" t="s">
        <v>94</v>
      </c>
      <c r="J643" s="590">
        <v>42979</v>
      </c>
      <c r="K643" s="589" t="s">
        <v>71</v>
      </c>
      <c r="L643" s="589" t="s">
        <v>2389</v>
      </c>
    </row>
    <row r="644" spans="1:12" s="589" customFormat="1" x14ac:dyDescent="0.2">
      <c r="A644" s="589" t="s">
        <v>611</v>
      </c>
      <c r="B644" s="589" t="s">
        <v>687</v>
      </c>
      <c r="C644" s="589" t="s">
        <v>2995</v>
      </c>
      <c r="D644" s="589" t="s">
        <v>689</v>
      </c>
      <c r="E644" s="589" t="s">
        <v>2814</v>
      </c>
      <c r="F644" s="590">
        <v>42978</v>
      </c>
      <c r="G644" s="591">
        <v>142.78</v>
      </c>
      <c r="H644" s="589" t="s">
        <v>474</v>
      </c>
      <c r="I644" s="589" t="s">
        <v>1903</v>
      </c>
      <c r="J644" s="590">
        <v>42979</v>
      </c>
      <c r="K644" s="589" t="s">
        <v>71</v>
      </c>
      <c r="L644" s="589" t="s">
        <v>2272</v>
      </c>
    </row>
    <row r="645" spans="1:12" s="589" customFormat="1" x14ac:dyDescent="0.2">
      <c r="A645" s="589" t="s">
        <v>611</v>
      </c>
      <c r="B645" s="589" t="s">
        <v>687</v>
      </c>
      <c r="C645" s="589" t="s">
        <v>2995</v>
      </c>
      <c r="D645" s="589" t="s">
        <v>689</v>
      </c>
      <c r="E645" s="589" t="s">
        <v>2815</v>
      </c>
      <c r="F645" s="590">
        <v>42978</v>
      </c>
      <c r="G645" s="591">
        <v>142.78</v>
      </c>
      <c r="H645" s="589" t="s">
        <v>474</v>
      </c>
      <c r="I645" s="589" t="s">
        <v>1500</v>
      </c>
      <c r="J645" s="590">
        <v>42979</v>
      </c>
      <c r="K645" s="589" t="s">
        <v>71</v>
      </c>
      <c r="L645" s="589" t="s">
        <v>2816</v>
      </c>
    </row>
    <row r="646" spans="1:12" s="589" customFormat="1" x14ac:dyDescent="0.2">
      <c r="A646" s="589" t="s">
        <v>611</v>
      </c>
      <c r="B646" s="589" t="s">
        <v>687</v>
      </c>
      <c r="C646" s="589" t="s">
        <v>2995</v>
      </c>
      <c r="D646" s="589" t="s">
        <v>689</v>
      </c>
      <c r="E646" s="589" t="s">
        <v>2817</v>
      </c>
      <c r="F646" s="590">
        <v>42978</v>
      </c>
      <c r="G646" s="591">
        <v>101.75</v>
      </c>
      <c r="H646" s="589" t="s">
        <v>474</v>
      </c>
      <c r="I646" s="589" t="s">
        <v>524</v>
      </c>
      <c r="J646" s="590">
        <v>42979</v>
      </c>
      <c r="K646" s="589" t="s">
        <v>71</v>
      </c>
      <c r="L646" s="589" t="s">
        <v>1849</v>
      </c>
    </row>
    <row r="647" spans="1:12" s="589" customFormat="1" x14ac:dyDescent="0.2">
      <c r="A647" s="589" t="s">
        <v>611</v>
      </c>
      <c r="B647" s="589" t="s">
        <v>687</v>
      </c>
      <c r="C647" s="589" t="s">
        <v>2995</v>
      </c>
      <c r="D647" s="589" t="s">
        <v>689</v>
      </c>
      <c r="E647" s="589" t="s">
        <v>2818</v>
      </c>
      <c r="F647" s="590">
        <v>42978</v>
      </c>
      <c r="G647" s="591">
        <v>40</v>
      </c>
      <c r="H647" s="589" t="s">
        <v>474</v>
      </c>
      <c r="I647" s="589" t="s">
        <v>524</v>
      </c>
      <c r="J647" s="590">
        <v>42979</v>
      </c>
      <c r="K647" s="589" t="s">
        <v>71</v>
      </c>
      <c r="L647" s="589" t="s">
        <v>1849</v>
      </c>
    </row>
    <row r="648" spans="1:12" s="589" customFormat="1" x14ac:dyDescent="0.2">
      <c r="A648" s="589" t="s">
        <v>611</v>
      </c>
      <c r="B648" s="589" t="s">
        <v>687</v>
      </c>
      <c r="C648" s="589" t="s">
        <v>2995</v>
      </c>
      <c r="D648" s="589" t="s">
        <v>689</v>
      </c>
      <c r="E648" s="589" t="s">
        <v>2865</v>
      </c>
      <c r="F648" s="590">
        <v>42978</v>
      </c>
      <c r="G648" s="591">
        <v>40.74</v>
      </c>
      <c r="H648" s="589" t="s">
        <v>474</v>
      </c>
      <c r="I648" s="589" t="s">
        <v>1806</v>
      </c>
      <c r="J648" s="590">
        <v>42979</v>
      </c>
      <c r="K648" s="589" t="s">
        <v>71</v>
      </c>
      <c r="L648" s="589" t="s">
        <v>2813</v>
      </c>
    </row>
    <row r="649" spans="1:12" s="589" customFormat="1" x14ac:dyDescent="0.2">
      <c r="A649" s="589" t="s">
        <v>611</v>
      </c>
      <c r="B649" s="589" t="s">
        <v>687</v>
      </c>
      <c r="C649" s="589" t="s">
        <v>2995</v>
      </c>
      <c r="D649" s="589" t="s">
        <v>689</v>
      </c>
      <c r="E649" s="589" t="s">
        <v>2866</v>
      </c>
      <c r="F649" s="590">
        <v>42978</v>
      </c>
      <c r="G649" s="591">
        <v>118.8</v>
      </c>
      <c r="H649" s="589" t="s">
        <v>474</v>
      </c>
      <c r="I649" s="589" t="s">
        <v>1500</v>
      </c>
      <c r="J649" s="590">
        <v>42979</v>
      </c>
      <c r="K649" s="589" t="s">
        <v>71</v>
      </c>
      <c r="L649" s="589" t="s">
        <v>2816</v>
      </c>
    </row>
    <row r="650" spans="1:12" s="589" customFormat="1" x14ac:dyDescent="0.2">
      <c r="A650" s="589" t="s">
        <v>611</v>
      </c>
      <c r="B650" s="589" t="s">
        <v>687</v>
      </c>
      <c r="C650" s="589" t="s">
        <v>2995</v>
      </c>
      <c r="D650" s="589" t="s">
        <v>689</v>
      </c>
      <c r="E650" s="589" t="s">
        <v>2867</v>
      </c>
      <c r="F650" s="590">
        <v>42978</v>
      </c>
      <c r="G650" s="591">
        <v>90</v>
      </c>
      <c r="H650" s="589" t="s">
        <v>474</v>
      </c>
      <c r="I650" s="589" t="s">
        <v>682</v>
      </c>
      <c r="J650" s="590">
        <v>42979</v>
      </c>
      <c r="K650" s="589" t="s">
        <v>71</v>
      </c>
      <c r="L650" s="589" t="s">
        <v>2635</v>
      </c>
    </row>
    <row r="651" spans="1:12" s="589" customFormat="1" x14ac:dyDescent="0.2">
      <c r="A651" s="589" t="s">
        <v>611</v>
      </c>
      <c r="B651" s="589" t="s">
        <v>687</v>
      </c>
      <c r="C651" s="589" t="s">
        <v>2995</v>
      </c>
      <c r="D651" s="589" t="s">
        <v>689</v>
      </c>
      <c r="E651" s="589" t="s">
        <v>2863</v>
      </c>
      <c r="F651" s="590">
        <v>42979</v>
      </c>
      <c r="G651" s="591">
        <v>145.13999999999999</v>
      </c>
      <c r="H651" s="589" t="s">
        <v>474</v>
      </c>
      <c r="I651" s="589" t="s">
        <v>1500</v>
      </c>
      <c r="J651" s="590">
        <v>42980</v>
      </c>
      <c r="K651" s="589" t="s">
        <v>71</v>
      </c>
      <c r="L651" s="589" t="s">
        <v>2812</v>
      </c>
    </row>
    <row r="652" spans="1:12" s="589" customFormat="1" x14ac:dyDescent="0.2">
      <c r="A652" s="589" t="s">
        <v>611</v>
      </c>
      <c r="B652" s="589" t="s">
        <v>687</v>
      </c>
      <c r="C652" s="589" t="s">
        <v>2995</v>
      </c>
      <c r="D652" s="589" t="s">
        <v>689</v>
      </c>
      <c r="E652" s="589" t="s">
        <v>2864</v>
      </c>
      <c r="F652" s="590">
        <v>42979</v>
      </c>
      <c r="G652" s="591">
        <v>149.22</v>
      </c>
      <c r="H652" s="589" t="s">
        <v>474</v>
      </c>
      <c r="I652" s="589" t="s">
        <v>1500</v>
      </c>
      <c r="J652" s="590">
        <v>42980</v>
      </c>
      <c r="K652" s="589" t="s">
        <v>71</v>
      </c>
      <c r="L652" s="589" t="s">
        <v>2812</v>
      </c>
    </row>
    <row r="653" spans="1:12" s="589" customFormat="1" x14ac:dyDescent="0.2">
      <c r="A653" s="589" t="s">
        <v>611</v>
      </c>
      <c r="B653" s="589" t="s">
        <v>1065</v>
      </c>
      <c r="C653" s="589" t="s">
        <v>1066</v>
      </c>
      <c r="D653" s="589" t="s">
        <v>1067</v>
      </c>
      <c r="E653" s="589" t="s">
        <v>2738</v>
      </c>
      <c r="F653" s="590">
        <v>42976</v>
      </c>
      <c r="G653" s="591">
        <v>44.77</v>
      </c>
      <c r="H653" s="589" t="s">
        <v>2739</v>
      </c>
      <c r="I653" s="589" t="s">
        <v>375</v>
      </c>
      <c r="J653" s="590">
        <v>42982</v>
      </c>
      <c r="K653" s="589" t="s">
        <v>71</v>
      </c>
      <c r="L653" s="589" t="s">
        <v>2740</v>
      </c>
    </row>
    <row r="654" spans="1:12" s="589" customFormat="1" x14ac:dyDescent="0.2">
      <c r="A654" s="589" t="s">
        <v>611</v>
      </c>
      <c r="B654" s="589" t="s">
        <v>661</v>
      </c>
      <c r="C654" s="589" t="s">
        <v>662</v>
      </c>
      <c r="D654" s="589" t="s">
        <v>663</v>
      </c>
      <c r="E654" s="589" t="s">
        <v>2957</v>
      </c>
      <c r="F654" s="590">
        <v>42947</v>
      </c>
      <c r="G654" s="591">
        <v>38.26</v>
      </c>
      <c r="H654" s="589" t="s">
        <v>474</v>
      </c>
      <c r="I654" s="589" t="s">
        <v>3827</v>
      </c>
      <c r="J654" s="590">
        <v>42982</v>
      </c>
      <c r="K654" s="589" t="s">
        <v>71</v>
      </c>
      <c r="L654" s="589" t="s">
        <v>474</v>
      </c>
    </row>
    <row r="655" spans="1:12" s="589" customFormat="1" x14ac:dyDescent="0.2">
      <c r="A655" s="589" t="s">
        <v>611</v>
      </c>
      <c r="B655" s="589" t="s">
        <v>115</v>
      </c>
      <c r="C655" s="589" t="s">
        <v>116</v>
      </c>
      <c r="D655" s="589" t="s">
        <v>117</v>
      </c>
      <c r="E655" s="589" t="s">
        <v>2958</v>
      </c>
      <c r="F655" s="590">
        <v>42976</v>
      </c>
      <c r="G655" s="591">
        <v>188.76</v>
      </c>
      <c r="H655" s="589" t="s">
        <v>2959</v>
      </c>
      <c r="I655" s="589" t="s">
        <v>438</v>
      </c>
      <c r="J655" s="590">
        <v>42982</v>
      </c>
      <c r="K655" s="589" t="s">
        <v>71</v>
      </c>
      <c r="L655" s="589" t="s">
        <v>2960</v>
      </c>
    </row>
    <row r="656" spans="1:12" s="589" customFormat="1" x14ac:dyDescent="0.2">
      <c r="A656" s="589" t="s">
        <v>611</v>
      </c>
      <c r="B656" s="589" t="s">
        <v>687</v>
      </c>
      <c r="C656" s="589" t="s">
        <v>2995</v>
      </c>
      <c r="D656" s="589" t="s">
        <v>689</v>
      </c>
      <c r="E656" s="589" t="s">
        <v>2731</v>
      </c>
      <c r="F656" s="590">
        <v>42951</v>
      </c>
      <c r="G656" s="591">
        <v>-450.22</v>
      </c>
      <c r="H656" s="589" t="s">
        <v>474</v>
      </c>
      <c r="I656" s="589" t="s">
        <v>515</v>
      </c>
      <c r="J656" s="590">
        <v>42983</v>
      </c>
      <c r="K656" s="589" t="s">
        <v>71</v>
      </c>
      <c r="L656" s="589" t="s">
        <v>474</v>
      </c>
    </row>
    <row r="657" spans="1:12" s="589" customFormat="1" x14ac:dyDescent="0.2">
      <c r="A657" s="589" t="s">
        <v>611</v>
      </c>
      <c r="B657" s="589" t="s">
        <v>687</v>
      </c>
      <c r="C657" s="589" t="s">
        <v>2995</v>
      </c>
      <c r="D657" s="589" t="s">
        <v>689</v>
      </c>
      <c r="E657" s="589" t="s">
        <v>2733</v>
      </c>
      <c r="F657" s="590">
        <v>42949</v>
      </c>
      <c r="G657" s="591">
        <v>-59.17</v>
      </c>
      <c r="H657" s="589" t="s">
        <v>474</v>
      </c>
      <c r="I657" s="589" t="s">
        <v>1073</v>
      </c>
      <c r="J657" s="590">
        <v>42983</v>
      </c>
      <c r="K657" s="589" t="s">
        <v>71</v>
      </c>
      <c r="L657" s="589" t="s">
        <v>3256</v>
      </c>
    </row>
    <row r="658" spans="1:12" s="589" customFormat="1" x14ac:dyDescent="0.2">
      <c r="A658" s="589" t="s">
        <v>611</v>
      </c>
      <c r="B658" s="589" t="s">
        <v>687</v>
      </c>
      <c r="C658" s="589" t="s">
        <v>2995</v>
      </c>
      <c r="D658" s="589" t="s">
        <v>689</v>
      </c>
      <c r="E658" s="589" t="s">
        <v>2734</v>
      </c>
      <c r="F658" s="590">
        <v>42949</v>
      </c>
      <c r="G658" s="591">
        <v>-59.17</v>
      </c>
      <c r="H658" s="589" t="s">
        <v>474</v>
      </c>
      <c r="I658" s="589" t="s">
        <v>1073</v>
      </c>
      <c r="J658" s="590">
        <v>42983</v>
      </c>
      <c r="K658" s="589" t="s">
        <v>71</v>
      </c>
      <c r="L658" s="589" t="s">
        <v>3256</v>
      </c>
    </row>
    <row r="659" spans="1:12" s="589" customFormat="1" x14ac:dyDescent="0.2">
      <c r="A659" s="589" t="s">
        <v>611</v>
      </c>
      <c r="B659" s="589" t="s">
        <v>687</v>
      </c>
      <c r="C659" s="589" t="s">
        <v>2995</v>
      </c>
      <c r="D659" s="589" t="s">
        <v>689</v>
      </c>
      <c r="E659" s="589" t="s">
        <v>2735</v>
      </c>
      <c r="F659" s="590">
        <v>42949</v>
      </c>
      <c r="G659" s="591">
        <v>-59.17</v>
      </c>
      <c r="H659" s="589" t="s">
        <v>474</v>
      </c>
      <c r="I659" s="589" t="s">
        <v>1073</v>
      </c>
      <c r="J659" s="590">
        <v>42983</v>
      </c>
      <c r="K659" s="589" t="s">
        <v>71</v>
      </c>
      <c r="L659" s="589" t="s">
        <v>3256</v>
      </c>
    </row>
    <row r="660" spans="1:12" s="589" customFormat="1" x14ac:dyDescent="0.2">
      <c r="A660" s="589" t="s">
        <v>611</v>
      </c>
      <c r="B660" s="589" t="s">
        <v>687</v>
      </c>
      <c r="C660" s="589" t="s">
        <v>2995</v>
      </c>
      <c r="D660" s="589" t="s">
        <v>689</v>
      </c>
      <c r="E660" s="589" t="s">
        <v>2810</v>
      </c>
      <c r="F660" s="590">
        <v>42982</v>
      </c>
      <c r="G660" s="591">
        <v>149.97999999999999</v>
      </c>
      <c r="H660" s="589" t="s">
        <v>474</v>
      </c>
      <c r="I660" s="589" t="s">
        <v>682</v>
      </c>
      <c r="J660" s="590">
        <v>42983</v>
      </c>
      <c r="K660" s="589" t="s">
        <v>71</v>
      </c>
      <c r="L660" s="589" t="s">
        <v>2811</v>
      </c>
    </row>
    <row r="661" spans="1:12" s="589" customFormat="1" x14ac:dyDescent="0.2">
      <c r="A661" s="589" t="s">
        <v>611</v>
      </c>
      <c r="B661" s="589" t="s">
        <v>687</v>
      </c>
      <c r="C661" s="589" t="s">
        <v>2995</v>
      </c>
      <c r="D661" s="589" t="s">
        <v>689</v>
      </c>
      <c r="E661" s="589" t="s">
        <v>2860</v>
      </c>
      <c r="F661" s="590">
        <v>42982</v>
      </c>
      <c r="G661" s="591">
        <v>464.78</v>
      </c>
      <c r="H661" s="589" t="s">
        <v>474</v>
      </c>
      <c r="I661" s="589" t="s">
        <v>682</v>
      </c>
      <c r="J661" s="590">
        <v>42983</v>
      </c>
      <c r="K661" s="589" t="s">
        <v>71</v>
      </c>
      <c r="L661" s="589" t="s">
        <v>2861</v>
      </c>
    </row>
    <row r="662" spans="1:12" s="589" customFormat="1" x14ac:dyDescent="0.2">
      <c r="A662" s="589" t="s">
        <v>611</v>
      </c>
      <c r="B662" s="589" t="s">
        <v>687</v>
      </c>
      <c r="C662" s="589" t="s">
        <v>2995</v>
      </c>
      <c r="D662" s="589" t="s">
        <v>689</v>
      </c>
      <c r="E662" s="589" t="s">
        <v>2862</v>
      </c>
      <c r="F662" s="590">
        <v>42982</v>
      </c>
      <c r="G662" s="591">
        <v>145</v>
      </c>
      <c r="H662" s="589" t="s">
        <v>474</v>
      </c>
      <c r="I662" s="589" t="s">
        <v>682</v>
      </c>
      <c r="J662" s="590">
        <v>42983</v>
      </c>
      <c r="K662" s="589" t="s">
        <v>71</v>
      </c>
      <c r="L662" s="589" t="s">
        <v>2811</v>
      </c>
    </row>
    <row r="663" spans="1:12" s="589" customFormat="1" x14ac:dyDescent="0.2">
      <c r="A663" s="589" t="s">
        <v>611</v>
      </c>
      <c r="B663" s="589" t="s">
        <v>2462</v>
      </c>
      <c r="C663" s="589" t="s">
        <v>2463</v>
      </c>
      <c r="D663" s="589" t="s">
        <v>474</v>
      </c>
      <c r="E663" s="589" t="s">
        <v>2903</v>
      </c>
      <c r="F663" s="590">
        <v>42956</v>
      </c>
      <c r="G663" s="591">
        <v>341</v>
      </c>
      <c r="H663" s="589" t="s">
        <v>474</v>
      </c>
      <c r="I663" s="589" t="s">
        <v>520</v>
      </c>
      <c r="J663" s="590">
        <v>42983</v>
      </c>
      <c r="K663" s="589" t="s">
        <v>71</v>
      </c>
      <c r="L663" s="589" t="s">
        <v>474</v>
      </c>
    </row>
    <row r="664" spans="1:12" s="589" customFormat="1" x14ac:dyDescent="0.2">
      <c r="A664" s="589" t="s">
        <v>611</v>
      </c>
      <c r="B664" s="589" t="s">
        <v>687</v>
      </c>
      <c r="C664" s="589" t="s">
        <v>2995</v>
      </c>
      <c r="D664" s="589" t="s">
        <v>689</v>
      </c>
      <c r="E664" s="589" t="s">
        <v>2924</v>
      </c>
      <c r="F664" s="590">
        <v>42951</v>
      </c>
      <c r="G664" s="591">
        <v>209.98</v>
      </c>
      <c r="H664" s="589" t="s">
        <v>474</v>
      </c>
      <c r="I664" s="589" t="s">
        <v>394</v>
      </c>
      <c r="J664" s="590">
        <v>42983</v>
      </c>
      <c r="K664" s="589" t="s">
        <v>71</v>
      </c>
      <c r="L664" s="589" t="s">
        <v>474</v>
      </c>
    </row>
    <row r="665" spans="1:12" s="589" customFormat="1" x14ac:dyDescent="0.2">
      <c r="A665" s="589" t="s">
        <v>611</v>
      </c>
      <c r="B665" s="589" t="s">
        <v>687</v>
      </c>
      <c r="C665" s="589" t="s">
        <v>2995</v>
      </c>
      <c r="D665" s="589" t="s">
        <v>689</v>
      </c>
      <c r="E665" s="589" t="s">
        <v>2925</v>
      </c>
      <c r="F665" s="590">
        <v>42786</v>
      </c>
      <c r="G665" s="591">
        <v>1634.65</v>
      </c>
      <c r="H665" s="589" t="s">
        <v>474</v>
      </c>
      <c r="I665" s="589" t="s">
        <v>609</v>
      </c>
      <c r="J665" s="590">
        <v>42983</v>
      </c>
      <c r="K665" s="589" t="s">
        <v>71</v>
      </c>
      <c r="L665" s="589" t="s">
        <v>5421</v>
      </c>
    </row>
    <row r="666" spans="1:12" s="589" customFormat="1" x14ac:dyDescent="0.2">
      <c r="A666" s="589" t="s">
        <v>611</v>
      </c>
      <c r="B666" s="589" t="s">
        <v>687</v>
      </c>
      <c r="C666" s="589" t="s">
        <v>2995</v>
      </c>
      <c r="D666" s="589" t="s">
        <v>689</v>
      </c>
      <c r="E666" s="589" t="s">
        <v>2935</v>
      </c>
      <c r="F666" s="590">
        <v>42955</v>
      </c>
      <c r="G666" s="591">
        <v>249.68</v>
      </c>
      <c r="H666" s="589" t="s">
        <v>474</v>
      </c>
      <c r="I666" s="589" t="s">
        <v>142</v>
      </c>
      <c r="J666" s="590">
        <v>42983</v>
      </c>
      <c r="K666" s="589" t="s">
        <v>71</v>
      </c>
      <c r="L666" s="589" t="s">
        <v>474</v>
      </c>
    </row>
    <row r="667" spans="1:12" s="589" customFormat="1" x14ac:dyDescent="0.2">
      <c r="A667" s="589" t="s">
        <v>611</v>
      </c>
      <c r="B667" s="589" t="s">
        <v>687</v>
      </c>
      <c r="C667" s="589" t="s">
        <v>2995</v>
      </c>
      <c r="D667" s="589" t="s">
        <v>689</v>
      </c>
      <c r="E667" s="589" t="s">
        <v>2936</v>
      </c>
      <c r="F667" s="590">
        <v>42955</v>
      </c>
      <c r="G667" s="591">
        <v>612</v>
      </c>
      <c r="H667" s="589" t="s">
        <v>474</v>
      </c>
      <c r="I667" s="589" t="s">
        <v>398</v>
      </c>
      <c r="J667" s="590">
        <v>42983</v>
      </c>
      <c r="K667" s="589" t="s">
        <v>71</v>
      </c>
      <c r="L667" s="589" t="s">
        <v>474</v>
      </c>
    </row>
    <row r="668" spans="1:12" s="589" customFormat="1" x14ac:dyDescent="0.2">
      <c r="A668" s="589" t="s">
        <v>611</v>
      </c>
      <c r="B668" s="589" t="s">
        <v>687</v>
      </c>
      <c r="C668" s="589" t="s">
        <v>2995</v>
      </c>
      <c r="D668" s="589" t="s">
        <v>689</v>
      </c>
      <c r="E668" s="589" t="s">
        <v>2938</v>
      </c>
      <c r="F668" s="590">
        <v>42951</v>
      </c>
      <c r="G668" s="591">
        <v>79</v>
      </c>
      <c r="H668" s="589" t="s">
        <v>474</v>
      </c>
      <c r="I668" s="589" t="s">
        <v>2482</v>
      </c>
      <c r="J668" s="590">
        <v>42983</v>
      </c>
      <c r="K668" s="589" t="s">
        <v>71</v>
      </c>
      <c r="L668" s="589" t="s">
        <v>474</v>
      </c>
    </row>
    <row r="669" spans="1:12" s="589" customFormat="1" x14ac:dyDescent="0.2">
      <c r="A669" s="589" t="s">
        <v>611</v>
      </c>
      <c r="B669" s="589" t="s">
        <v>687</v>
      </c>
      <c r="C669" s="589" t="s">
        <v>2995</v>
      </c>
      <c r="D669" s="589" t="s">
        <v>689</v>
      </c>
      <c r="E669" s="589" t="s">
        <v>2939</v>
      </c>
      <c r="F669" s="590">
        <v>42949</v>
      </c>
      <c r="G669" s="591">
        <v>208.8</v>
      </c>
      <c r="H669" s="589" t="s">
        <v>474</v>
      </c>
      <c r="I669" s="589" t="s">
        <v>3002</v>
      </c>
      <c r="J669" s="590">
        <v>42983</v>
      </c>
      <c r="K669" s="589" t="s">
        <v>71</v>
      </c>
      <c r="L669" s="589" t="s">
        <v>474</v>
      </c>
    </row>
    <row r="670" spans="1:12" s="589" customFormat="1" x14ac:dyDescent="0.2">
      <c r="A670" s="589" t="s">
        <v>611</v>
      </c>
      <c r="B670" s="589" t="s">
        <v>687</v>
      </c>
      <c r="C670" s="589" t="s">
        <v>2995</v>
      </c>
      <c r="D670" s="589" t="s">
        <v>689</v>
      </c>
      <c r="E670" s="589" t="s">
        <v>2940</v>
      </c>
      <c r="F670" s="590">
        <v>42948</v>
      </c>
      <c r="G670" s="591">
        <v>592.12</v>
      </c>
      <c r="H670" s="589" t="s">
        <v>474</v>
      </c>
      <c r="I670" s="589" t="s">
        <v>2451</v>
      </c>
      <c r="J670" s="590">
        <v>42983</v>
      </c>
      <c r="K670" s="589" t="s">
        <v>71</v>
      </c>
      <c r="L670" s="589" t="s">
        <v>474</v>
      </c>
    </row>
    <row r="671" spans="1:12" s="589" customFormat="1" x14ac:dyDescent="0.2">
      <c r="A671" s="589" t="s">
        <v>611</v>
      </c>
      <c r="B671" s="589" t="s">
        <v>661</v>
      </c>
      <c r="C671" s="589" t="s">
        <v>662</v>
      </c>
      <c r="D671" s="589" t="s">
        <v>663</v>
      </c>
      <c r="E671" s="589" t="s">
        <v>2954</v>
      </c>
      <c r="F671" s="590">
        <v>42978</v>
      </c>
      <c r="G671" s="591">
        <v>101.64</v>
      </c>
      <c r="H671" s="589" t="s">
        <v>474</v>
      </c>
      <c r="I671" s="589" t="s">
        <v>476</v>
      </c>
      <c r="J671" s="590">
        <v>42983</v>
      </c>
      <c r="K671" s="589" t="s">
        <v>71</v>
      </c>
      <c r="L671" s="589" t="s">
        <v>474</v>
      </c>
    </row>
    <row r="672" spans="1:12" s="589" customFormat="1" x14ac:dyDescent="0.2">
      <c r="A672" s="589" t="s">
        <v>611</v>
      </c>
      <c r="B672" s="589" t="s">
        <v>661</v>
      </c>
      <c r="C672" s="589" t="s">
        <v>662</v>
      </c>
      <c r="D672" s="589" t="s">
        <v>663</v>
      </c>
      <c r="E672" s="589" t="s">
        <v>2956</v>
      </c>
      <c r="F672" s="590">
        <v>42978</v>
      </c>
      <c r="G672" s="591">
        <v>38.26</v>
      </c>
      <c r="H672" s="589" t="s">
        <v>474</v>
      </c>
      <c r="I672" s="589" t="s">
        <v>3826</v>
      </c>
      <c r="J672" s="590">
        <v>42983</v>
      </c>
      <c r="K672" s="589" t="s">
        <v>71</v>
      </c>
      <c r="L672" s="589" t="s">
        <v>474</v>
      </c>
    </row>
    <row r="673" spans="1:12" s="589" customFormat="1" x14ac:dyDescent="0.2">
      <c r="A673" s="589" t="s">
        <v>611</v>
      </c>
      <c r="B673" s="589" t="s">
        <v>687</v>
      </c>
      <c r="C673" s="589" t="s">
        <v>2995</v>
      </c>
      <c r="D673" s="589" t="s">
        <v>689</v>
      </c>
      <c r="E673" s="589" t="s">
        <v>2721</v>
      </c>
      <c r="F673" s="590">
        <v>42983</v>
      </c>
      <c r="G673" s="591">
        <v>-22.2</v>
      </c>
      <c r="H673" s="589" t="s">
        <v>474</v>
      </c>
      <c r="I673" s="589" t="s">
        <v>522</v>
      </c>
      <c r="J673" s="590">
        <v>42984</v>
      </c>
      <c r="K673" s="589" t="s">
        <v>71</v>
      </c>
      <c r="L673" s="589" t="s">
        <v>2254</v>
      </c>
    </row>
    <row r="674" spans="1:12" s="589" customFormat="1" x14ac:dyDescent="0.2">
      <c r="A674" s="589" t="s">
        <v>611</v>
      </c>
      <c r="B674" s="589" t="s">
        <v>687</v>
      </c>
      <c r="C674" s="589" t="s">
        <v>2995</v>
      </c>
      <c r="D674" s="589" t="s">
        <v>689</v>
      </c>
      <c r="E674" s="589" t="s">
        <v>2730</v>
      </c>
      <c r="F674" s="590">
        <v>42978</v>
      </c>
      <c r="G674" s="591">
        <v>-273.18</v>
      </c>
      <c r="H674" s="589" t="s">
        <v>474</v>
      </c>
      <c r="I674" s="589" t="s">
        <v>1073</v>
      </c>
      <c r="J674" s="590">
        <v>42984</v>
      </c>
      <c r="K674" s="589" t="s">
        <v>71</v>
      </c>
      <c r="L674" s="589" t="s">
        <v>474</v>
      </c>
    </row>
    <row r="675" spans="1:12" s="589" customFormat="1" x14ac:dyDescent="0.2">
      <c r="A675" s="589" t="s">
        <v>611</v>
      </c>
      <c r="B675" s="589" t="s">
        <v>687</v>
      </c>
      <c r="C675" s="589" t="s">
        <v>2995</v>
      </c>
      <c r="D675" s="589" t="s">
        <v>689</v>
      </c>
      <c r="E675" s="589" t="s">
        <v>2732</v>
      </c>
      <c r="F675" s="590">
        <v>42961</v>
      </c>
      <c r="G675" s="591">
        <v>-275</v>
      </c>
      <c r="H675" s="589" t="s">
        <v>474</v>
      </c>
      <c r="I675" s="589" t="s">
        <v>225</v>
      </c>
      <c r="J675" s="590">
        <v>42984</v>
      </c>
      <c r="K675" s="589" t="s">
        <v>71</v>
      </c>
      <c r="L675" s="589" t="s">
        <v>3836</v>
      </c>
    </row>
    <row r="676" spans="1:12" s="589" customFormat="1" x14ac:dyDescent="0.2">
      <c r="A676" s="589" t="s">
        <v>611</v>
      </c>
      <c r="B676" s="589" t="s">
        <v>687</v>
      </c>
      <c r="C676" s="589" t="s">
        <v>2995</v>
      </c>
      <c r="D676" s="589" t="s">
        <v>689</v>
      </c>
      <c r="E676" s="589" t="s">
        <v>2858</v>
      </c>
      <c r="F676" s="590">
        <v>42983</v>
      </c>
      <c r="G676" s="591">
        <v>298.7</v>
      </c>
      <c r="H676" s="589" t="s">
        <v>474</v>
      </c>
      <c r="I676" s="589" t="s">
        <v>1903</v>
      </c>
      <c r="J676" s="590">
        <v>42984</v>
      </c>
      <c r="K676" s="589" t="s">
        <v>71</v>
      </c>
      <c r="L676" s="589" t="s">
        <v>2859</v>
      </c>
    </row>
    <row r="677" spans="1:12" s="589" customFormat="1" x14ac:dyDescent="0.2">
      <c r="A677" s="589" t="s">
        <v>611</v>
      </c>
      <c r="B677" s="589" t="s">
        <v>215</v>
      </c>
      <c r="C677" s="589" t="s">
        <v>3828</v>
      </c>
      <c r="D677" s="589" t="s">
        <v>216</v>
      </c>
      <c r="E677" s="589" t="s">
        <v>2878</v>
      </c>
      <c r="F677" s="590">
        <v>42983</v>
      </c>
      <c r="G677" s="591">
        <v>98.49</v>
      </c>
      <c r="H677" s="589" t="s">
        <v>2876</v>
      </c>
      <c r="I677" s="589" t="s">
        <v>237</v>
      </c>
      <c r="J677" s="590">
        <v>42984</v>
      </c>
      <c r="K677" s="589" t="s">
        <v>71</v>
      </c>
      <c r="L677" s="589" t="s">
        <v>2877</v>
      </c>
    </row>
    <row r="678" spans="1:12" s="589" customFormat="1" x14ac:dyDescent="0.2">
      <c r="A678" s="589" t="s">
        <v>611</v>
      </c>
      <c r="B678" s="589" t="s">
        <v>687</v>
      </c>
      <c r="C678" s="589" t="s">
        <v>2995</v>
      </c>
      <c r="D678" s="589" t="s">
        <v>689</v>
      </c>
      <c r="E678" s="589" t="s">
        <v>2912</v>
      </c>
      <c r="F678" s="590">
        <v>42977</v>
      </c>
      <c r="G678" s="591">
        <v>65</v>
      </c>
      <c r="H678" s="589" t="s">
        <v>474</v>
      </c>
      <c r="I678" s="589" t="s">
        <v>2195</v>
      </c>
      <c r="J678" s="590">
        <v>42984</v>
      </c>
      <c r="K678" s="589" t="s">
        <v>71</v>
      </c>
      <c r="L678" s="589" t="s">
        <v>474</v>
      </c>
    </row>
    <row r="679" spans="1:12" s="589" customFormat="1" x14ac:dyDescent="0.2">
      <c r="A679" s="589" t="s">
        <v>611</v>
      </c>
      <c r="B679" s="589" t="s">
        <v>687</v>
      </c>
      <c r="C679" s="589" t="s">
        <v>2995</v>
      </c>
      <c r="D679" s="589" t="s">
        <v>689</v>
      </c>
      <c r="E679" s="589" t="s">
        <v>2913</v>
      </c>
      <c r="F679" s="590">
        <v>42972</v>
      </c>
      <c r="G679" s="591">
        <v>59.15</v>
      </c>
      <c r="H679" s="589" t="s">
        <v>474</v>
      </c>
      <c r="I679" s="589" t="s">
        <v>394</v>
      </c>
      <c r="J679" s="590">
        <v>42984</v>
      </c>
      <c r="K679" s="589" t="s">
        <v>71</v>
      </c>
      <c r="L679" s="589" t="s">
        <v>3838</v>
      </c>
    </row>
    <row r="680" spans="1:12" s="589" customFormat="1" x14ac:dyDescent="0.2">
      <c r="A680" s="589" t="s">
        <v>611</v>
      </c>
      <c r="B680" s="589" t="s">
        <v>687</v>
      </c>
      <c r="C680" s="589" t="s">
        <v>2995</v>
      </c>
      <c r="D680" s="589" t="s">
        <v>689</v>
      </c>
      <c r="E680" s="589" t="s">
        <v>2914</v>
      </c>
      <c r="F680" s="590">
        <v>42972</v>
      </c>
      <c r="G680" s="591">
        <v>59.15</v>
      </c>
      <c r="H680" s="589" t="s">
        <v>474</v>
      </c>
      <c r="I680" s="589" t="s">
        <v>394</v>
      </c>
      <c r="J680" s="590">
        <v>42984</v>
      </c>
      <c r="K680" s="589" t="s">
        <v>71</v>
      </c>
      <c r="L680" s="589" t="s">
        <v>3838</v>
      </c>
    </row>
    <row r="681" spans="1:12" s="589" customFormat="1" x14ac:dyDescent="0.2">
      <c r="A681" s="589" t="s">
        <v>611</v>
      </c>
      <c r="B681" s="589" t="s">
        <v>687</v>
      </c>
      <c r="C681" s="589" t="s">
        <v>2995</v>
      </c>
      <c r="D681" s="589" t="s">
        <v>689</v>
      </c>
      <c r="E681" s="589" t="s">
        <v>2915</v>
      </c>
      <c r="F681" s="590">
        <v>42971</v>
      </c>
      <c r="G681" s="591">
        <v>45.92</v>
      </c>
      <c r="H681" s="589" t="s">
        <v>474</v>
      </c>
      <c r="I681" s="589" t="s">
        <v>394</v>
      </c>
      <c r="J681" s="590">
        <v>42984</v>
      </c>
      <c r="K681" s="589" t="s">
        <v>71</v>
      </c>
      <c r="L681" s="589" t="s">
        <v>3839</v>
      </c>
    </row>
    <row r="682" spans="1:12" s="589" customFormat="1" x14ac:dyDescent="0.2">
      <c r="A682" s="589" t="s">
        <v>611</v>
      </c>
      <c r="B682" s="589" t="s">
        <v>687</v>
      </c>
      <c r="C682" s="589" t="s">
        <v>2995</v>
      </c>
      <c r="D682" s="589" t="s">
        <v>689</v>
      </c>
      <c r="E682" s="589" t="s">
        <v>2916</v>
      </c>
      <c r="F682" s="590">
        <v>42971</v>
      </c>
      <c r="G682" s="591">
        <v>84.99</v>
      </c>
      <c r="H682" s="589" t="s">
        <v>474</v>
      </c>
      <c r="I682" s="589" t="s">
        <v>394</v>
      </c>
      <c r="J682" s="590">
        <v>42984</v>
      </c>
      <c r="K682" s="589" t="s">
        <v>71</v>
      </c>
      <c r="L682" s="589" t="s">
        <v>3839</v>
      </c>
    </row>
    <row r="683" spans="1:12" s="589" customFormat="1" x14ac:dyDescent="0.2">
      <c r="A683" s="589" t="s">
        <v>611</v>
      </c>
      <c r="B683" s="589" t="s">
        <v>687</v>
      </c>
      <c r="C683" s="589" t="s">
        <v>2995</v>
      </c>
      <c r="D683" s="589" t="s">
        <v>689</v>
      </c>
      <c r="E683" s="589" t="s">
        <v>2917</v>
      </c>
      <c r="F683" s="590">
        <v>42971</v>
      </c>
      <c r="G683" s="591">
        <v>559.16</v>
      </c>
      <c r="H683" s="589" t="s">
        <v>474</v>
      </c>
      <c r="I683" s="589" t="s">
        <v>157</v>
      </c>
      <c r="J683" s="590">
        <v>42984</v>
      </c>
      <c r="K683" s="589" t="s">
        <v>71</v>
      </c>
      <c r="L683" s="589" t="s">
        <v>474</v>
      </c>
    </row>
    <row r="684" spans="1:12" s="589" customFormat="1" x14ac:dyDescent="0.2">
      <c r="A684" s="589" t="s">
        <v>611</v>
      </c>
      <c r="B684" s="589" t="s">
        <v>687</v>
      </c>
      <c r="C684" s="589" t="s">
        <v>2995</v>
      </c>
      <c r="D684" s="589" t="s">
        <v>689</v>
      </c>
      <c r="E684" s="589" t="s">
        <v>2918</v>
      </c>
      <c r="F684" s="590">
        <v>42969</v>
      </c>
      <c r="G684" s="591">
        <v>45</v>
      </c>
      <c r="H684" s="589" t="s">
        <v>474</v>
      </c>
      <c r="I684" s="589" t="s">
        <v>377</v>
      </c>
      <c r="J684" s="590">
        <v>42984</v>
      </c>
      <c r="K684" s="589" t="s">
        <v>71</v>
      </c>
      <c r="L684" s="589" t="s">
        <v>474</v>
      </c>
    </row>
    <row r="685" spans="1:12" s="589" customFormat="1" x14ac:dyDescent="0.2">
      <c r="A685" s="589" t="s">
        <v>611</v>
      </c>
      <c r="B685" s="589" t="s">
        <v>687</v>
      </c>
      <c r="C685" s="589" t="s">
        <v>2995</v>
      </c>
      <c r="D685" s="589" t="s">
        <v>689</v>
      </c>
      <c r="E685" s="589" t="s">
        <v>2919</v>
      </c>
      <c r="F685" s="590">
        <v>42969</v>
      </c>
      <c r="G685" s="591">
        <v>82.95</v>
      </c>
      <c r="H685" s="589" t="s">
        <v>474</v>
      </c>
      <c r="I685" s="589" t="s">
        <v>260</v>
      </c>
      <c r="J685" s="590">
        <v>42984</v>
      </c>
      <c r="K685" s="589" t="s">
        <v>71</v>
      </c>
      <c r="L685" s="589" t="s">
        <v>474</v>
      </c>
    </row>
    <row r="686" spans="1:12" s="589" customFormat="1" x14ac:dyDescent="0.2">
      <c r="A686" s="589" t="s">
        <v>611</v>
      </c>
      <c r="B686" s="589" t="s">
        <v>687</v>
      </c>
      <c r="C686" s="589" t="s">
        <v>2995</v>
      </c>
      <c r="D686" s="589" t="s">
        <v>689</v>
      </c>
      <c r="E686" s="589" t="s">
        <v>2920</v>
      </c>
      <c r="F686" s="590">
        <v>42969</v>
      </c>
      <c r="G686" s="591">
        <v>82.95</v>
      </c>
      <c r="H686" s="589" t="s">
        <v>474</v>
      </c>
      <c r="I686" s="589" t="s">
        <v>260</v>
      </c>
      <c r="J686" s="590">
        <v>42984</v>
      </c>
      <c r="K686" s="589" t="s">
        <v>71</v>
      </c>
      <c r="L686" s="589" t="s">
        <v>474</v>
      </c>
    </row>
    <row r="687" spans="1:12" s="589" customFormat="1" x14ac:dyDescent="0.2">
      <c r="A687" s="589" t="s">
        <v>611</v>
      </c>
      <c r="B687" s="589" t="s">
        <v>687</v>
      </c>
      <c r="C687" s="589" t="s">
        <v>2995</v>
      </c>
      <c r="D687" s="589" t="s">
        <v>689</v>
      </c>
      <c r="E687" s="589" t="s">
        <v>2921</v>
      </c>
      <c r="F687" s="590">
        <v>42964</v>
      </c>
      <c r="G687" s="591">
        <v>1024.93</v>
      </c>
      <c r="H687" s="589" t="s">
        <v>474</v>
      </c>
      <c r="I687" s="589" t="s">
        <v>2035</v>
      </c>
      <c r="J687" s="590">
        <v>42984</v>
      </c>
      <c r="K687" s="589" t="s">
        <v>71</v>
      </c>
      <c r="L687" s="589" t="s">
        <v>474</v>
      </c>
    </row>
    <row r="688" spans="1:12" s="589" customFormat="1" x14ac:dyDescent="0.2">
      <c r="A688" s="589" t="s">
        <v>611</v>
      </c>
      <c r="B688" s="589" t="s">
        <v>687</v>
      </c>
      <c r="C688" s="589" t="s">
        <v>2995</v>
      </c>
      <c r="D688" s="589" t="s">
        <v>689</v>
      </c>
      <c r="E688" s="589" t="s">
        <v>2922</v>
      </c>
      <c r="F688" s="590">
        <v>42957</v>
      </c>
      <c r="G688" s="591">
        <v>273.18</v>
      </c>
      <c r="H688" s="589" t="s">
        <v>474</v>
      </c>
      <c r="I688" s="589" t="s">
        <v>1073</v>
      </c>
      <c r="J688" s="590">
        <v>42984</v>
      </c>
      <c r="K688" s="589" t="s">
        <v>71</v>
      </c>
      <c r="L688" s="589" t="s">
        <v>474</v>
      </c>
    </row>
    <row r="689" spans="1:12" s="589" customFormat="1" x14ac:dyDescent="0.2">
      <c r="A689" s="589" t="s">
        <v>611</v>
      </c>
      <c r="B689" s="589" t="s">
        <v>687</v>
      </c>
      <c r="C689" s="589" t="s">
        <v>2995</v>
      </c>
      <c r="D689" s="589" t="s">
        <v>689</v>
      </c>
      <c r="E689" s="589" t="s">
        <v>2923</v>
      </c>
      <c r="F689" s="590">
        <v>42955</v>
      </c>
      <c r="G689" s="591">
        <v>283.62</v>
      </c>
      <c r="H689" s="589" t="s">
        <v>474</v>
      </c>
      <c r="I689" s="589" t="s">
        <v>398</v>
      </c>
      <c r="J689" s="590">
        <v>42984</v>
      </c>
      <c r="K689" s="589" t="s">
        <v>71</v>
      </c>
      <c r="L689" s="589" t="s">
        <v>474</v>
      </c>
    </row>
    <row r="690" spans="1:12" s="589" customFormat="1" x14ac:dyDescent="0.2">
      <c r="A690" s="589" t="s">
        <v>611</v>
      </c>
      <c r="B690" s="589" t="s">
        <v>687</v>
      </c>
      <c r="C690" s="589" t="s">
        <v>2995</v>
      </c>
      <c r="D690" s="589" t="s">
        <v>689</v>
      </c>
      <c r="E690" s="589" t="s">
        <v>2928</v>
      </c>
      <c r="F690" s="590">
        <v>42975</v>
      </c>
      <c r="G690" s="591">
        <v>66</v>
      </c>
      <c r="H690" s="589" t="s">
        <v>474</v>
      </c>
      <c r="I690" s="589" t="s">
        <v>394</v>
      </c>
      <c r="J690" s="590">
        <v>42984</v>
      </c>
      <c r="K690" s="589" t="s">
        <v>71</v>
      </c>
      <c r="L690" s="589" t="s">
        <v>3838</v>
      </c>
    </row>
    <row r="691" spans="1:12" s="589" customFormat="1" x14ac:dyDescent="0.2">
      <c r="A691" s="589" t="s">
        <v>611</v>
      </c>
      <c r="B691" s="589" t="s">
        <v>687</v>
      </c>
      <c r="C691" s="589" t="s">
        <v>2995</v>
      </c>
      <c r="D691" s="589" t="s">
        <v>689</v>
      </c>
      <c r="E691" s="589" t="s">
        <v>2929</v>
      </c>
      <c r="F691" s="590">
        <v>42975</v>
      </c>
      <c r="G691" s="591">
        <v>294</v>
      </c>
      <c r="H691" s="589" t="s">
        <v>474</v>
      </c>
      <c r="I691" s="589" t="s">
        <v>394</v>
      </c>
      <c r="J691" s="590">
        <v>42984</v>
      </c>
      <c r="K691" s="589" t="s">
        <v>71</v>
      </c>
      <c r="L691" s="589" t="s">
        <v>3838</v>
      </c>
    </row>
    <row r="692" spans="1:12" s="589" customFormat="1" x14ac:dyDescent="0.2">
      <c r="A692" s="589" t="s">
        <v>611</v>
      </c>
      <c r="B692" s="589" t="s">
        <v>687</v>
      </c>
      <c r="C692" s="589" t="s">
        <v>2995</v>
      </c>
      <c r="D692" s="589" t="s">
        <v>689</v>
      </c>
      <c r="E692" s="589" t="s">
        <v>2930</v>
      </c>
      <c r="F692" s="590">
        <v>42975</v>
      </c>
      <c r="G692" s="591">
        <v>170</v>
      </c>
      <c r="H692" s="589" t="s">
        <v>474</v>
      </c>
      <c r="I692" s="589" t="s">
        <v>394</v>
      </c>
      <c r="J692" s="590">
        <v>42984</v>
      </c>
      <c r="K692" s="589" t="s">
        <v>71</v>
      </c>
      <c r="L692" s="589" t="s">
        <v>3838</v>
      </c>
    </row>
    <row r="693" spans="1:12" s="589" customFormat="1" x14ac:dyDescent="0.2">
      <c r="A693" s="589" t="s">
        <v>611</v>
      </c>
      <c r="B693" s="589" t="s">
        <v>687</v>
      </c>
      <c r="C693" s="589" t="s">
        <v>2995</v>
      </c>
      <c r="D693" s="589" t="s">
        <v>689</v>
      </c>
      <c r="E693" s="589" t="s">
        <v>2931</v>
      </c>
      <c r="F693" s="590">
        <v>42971</v>
      </c>
      <c r="G693" s="591">
        <v>181.26</v>
      </c>
      <c r="H693" s="589" t="s">
        <v>474</v>
      </c>
      <c r="I693" s="589" t="s">
        <v>394</v>
      </c>
      <c r="J693" s="590">
        <v>42984</v>
      </c>
      <c r="K693" s="589" t="s">
        <v>71</v>
      </c>
      <c r="L693" s="589" t="s">
        <v>3839</v>
      </c>
    </row>
    <row r="694" spans="1:12" s="589" customFormat="1" x14ac:dyDescent="0.2">
      <c r="A694" s="589" t="s">
        <v>611</v>
      </c>
      <c r="B694" s="589" t="s">
        <v>687</v>
      </c>
      <c r="C694" s="589" t="s">
        <v>2995</v>
      </c>
      <c r="D694" s="589" t="s">
        <v>689</v>
      </c>
      <c r="E694" s="589" t="s">
        <v>2932</v>
      </c>
      <c r="F694" s="590">
        <v>42963</v>
      </c>
      <c r="G694" s="591">
        <v>650</v>
      </c>
      <c r="H694" s="589" t="s">
        <v>474</v>
      </c>
      <c r="I694" s="589" t="s">
        <v>394</v>
      </c>
      <c r="J694" s="590">
        <v>42984</v>
      </c>
      <c r="K694" s="589" t="s">
        <v>71</v>
      </c>
      <c r="L694" s="589" t="s">
        <v>3838</v>
      </c>
    </row>
    <row r="695" spans="1:12" s="589" customFormat="1" x14ac:dyDescent="0.2">
      <c r="A695" s="589" t="s">
        <v>611</v>
      </c>
      <c r="B695" s="589" t="s">
        <v>687</v>
      </c>
      <c r="C695" s="589" t="s">
        <v>2995</v>
      </c>
      <c r="D695" s="589" t="s">
        <v>689</v>
      </c>
      <c r="E695" s="589" t="s">
        <v>2933</v>
      </c>
      <c r="F695" s="590">
        <v>42956</v>
      </c>
      <c r="G695" s="591">
        <v>262.48</v>
      </c>
      <c r="H695" s="589" t="s">
        <v>474</v>
      </c>
      <c r="I695" s="589" t="s">
        <v>465</v>
      </c>
      <c r="J695" s="590">
        <v>42984</v>
      </c>
      <c r="K695" s="589" t="s">
        <v>71</v>
      </c>
      <c r="L695" s="589" t="s">
        <v>474</v>
      </c>
    </row>
    <row r="696" spans="1:12" s="589" customFormat="1" x14ac:dyDescent="0.2">
      <c r="A696" s="589" t="s">
        <v>611</v>
      </c>
      <c r="B696" s="589" t="s">
        <v>687</v>
      </c>
      <c r="C696" s="589" t="s">
        <v>2995</v>
      </c>
      <c r="D696" s="589" t="s">
        <v>689</v>
      </c>
      <c r="E696" s="589" t="s">
        <v>2934</v>
      </c>
      <c r="F696" s="590">
        <v>42955</v>
      </c>
      <c r="G696" s="591">
        <v>679.59</v>
      </c>
      <c r="H696" s="589" t="s">
        <v>474</v>
      </c>
      <c r="I696" s="589" t="s">
        <v>398</v>
      </c>
      <c r="J696" s="590">
        <v>42984</v>
      </c>
      <c r="K696" s="589" t="s">
        <v>71</v>
      </c>
      <c r="L696" s="589" t="s">
        <v>474</v>
      </c>
    </row>
    <row r="697" spans="1:12" s="589" customFormat="1" x14ac:dyDescent="0.2">
      <c r="A697" s="589" t="s">
        <v>611</v>
      </c>
      <c r="B697" s="589" t="s">
        <v>2511</v>
      </c>
      <c r="C697" s="589" t="s">
        <v>3840</v>
      </c>
      <c r="D697" s="589" t="s">
        <v>2512</v>
      </c>
      <c r="E697" s="589" t="s">
        <v>2961</v>
      </c>
      <c r="F697" s="590">
        <v>42950</v>
      </c>
      <c r="G697" s="591">
        <v>1512.5</v>
      </c>
      <c r="H697" s="589" t="s">
        <v>474</v>
      </c>
      <c r="I697" s="589" t="s">
        <v>247</v>
      </c>
      <c r="J697" s="590">
        <v>42984</v>
      </c>
      <c r="K697" s="589" t="s">
        <v>71</v>
      </c>
      <c r="L697" s="589" t="s">
        <v>474</v>
      </c>
    </row>
    <row r="698" spans="1:12" s="589" customFormat="1" x14ac:dyDescent="0.2">
      <c r="A698" s="589" t="s">
        <v>611</v>
      </c>
      <c r="B698" s="589" t="s">
        <v>2511</v>
      </c>
      <c r="C698" s="589" t="s">
        <v>3840</v>
      </c>
      <c r="D698" s="589" t="s">
        <v>2512</v>
      </c>
      <c r="E698" s="589" t="s">
        <v>2962</v>
      </c>
      <c r="F698" s="590">
        <v>42950</v>
      </c>
      <c r="G698" s="591">
        <v>60.5</v>
      </c>
      <c r="H698" s="589" t="s">
        <v>474</v>
      </c>
      <c r="I698" s="589" t="s">
        <v>247</v>
      </c>
      <c r="J698" s="590">
        <v>42984</v>
      </c>
      <c r="K698" s="589" t="s">
        <v>71</v>
      </c>
      <c r="L698" s="589" t="s">
        <v>474</v>
      </c>
    </row>
    <row r="699" spans="1:12" s="589" customFormat="1" x14ac:dyDescent="0.2">
      <c r="A699" s="589" t="s">
        <v>611</v>
      </c>
      <c r="B699" s="589" t="s">
        <v>2511</v>
      </c>
      <c r="C699" s="589" t="s">
        <v>3840</v>
      </c>
      <c r="D699" s="589" t="s">
        <v>2512</v>
      </c>
      <c r="E699" s="589" t="s">
        <v>2963</v>
      </c>
      <c r="F699" s="590">
        <v>42950</v>
      </c>
      <c r="G699" s="591">
        <v>847</v>
      </c>
      <c r="H699" s="589" t="s">
        <v>474</v>
      </c>
      <c r="I699" s="589" t="s">
        <v>247</v>
      </c>
      <c r="J699" s="590">
        <v>42984</v>
      </c>
      <c r="K699" s="589" t="s">
        <v>71</v>
      </c>
      <c r="L699" s="589" t="s">
        <v>474</v>
      </c>
    </row>
    <row r="700" spans="1:12" s="589" customFormat="1" x14ac:dyDescent="0.2">
      <c r="A700" s="589" t="s">
        <v>611</v>
      </c>
      <c r="B700" s="589" t="s">
        <v>687</v>
      </c>
      <c r="C700" s="589" t="s">
        <v>2995</v>
      </c>
      <c r="D700" s="589" t="s">
        <v>689</v>
      </c>
      <c r="E700" s="589" t="s">
        <v>2795</v>
      </c>
      <c r="F700" s="590">
        <v>42984</v>
      </c>
      <c r="G700" s="591">
        <v>62.85</v>
      </c>
      <c r="H700" s="589" t="s">
        <v>474</v>
      </c>
      <c r="I700" s="589" t="s">
        <v>377</v>
      </c>
      <c r="J700" s="590">
        <v>42985</v>
      </c>
      <c r="K700" s="589" t="s">
        <v>71</v>
      </c>
      <c r="L700" s="589" t="s">
        <v>2594</v>
      </c>
    </row>
    <row r="701" spans="1:12" s="589" customFormat="1" x14ac:dyDescent="0.2">
      <c r="A701" s="589" t="s">
        <v>611</v>
      </c>
      <c r="B701" s="589" t="s">
        <v>687</v>
      </c>
      <c r="C701" s="589" t="s">
        <v>2995</v>
      </c>
      <c r="D701" s="589" t="s">
        <v>689</v>
      </c>
      <c r="E701" s="589" t="s">
        <v>2796</v>
      </c>
      <c r="F701" s="590">
        <v>42984</v>
      </c>
      <c r="G701" s="591">
        <v>97.85</v>
      </c>
      <c r="H701" s="589" t="s">
        <v>474</v>
      </c>
      <c r="I701" s="589" t="s">
        <v>682</v>
      </c>
      <c r="J701" s="590">
        <v>42985</v>
      </c>
      <c r="K701" s="589" t="s">
        <v>71</v>
      </c>
      <c r="L701" s="589" t="s">
        <v>2797</v>
      </c>
    </row>
    <row r="702" spans="1:12" s="589" customFormat="1" x14ac:dyDescent="0.2">
      <c r="A702" s="589" t="s">
        <v>611</v>
      </c>
      <c r="B702" s="589" t="s">
        <v>687</v>
      </c>
      <c r="C702" s="589" t="s">
        <v>2995</v>
      </c>
      <c r="D702" s="589" t="s">
        <v>689</v>
      </c>
      <c r="E702" s="589" t="s">
        <v>2798</v>
      </c>
      <c r="F702" s="590">
        <v>42984</v>
      </c>
      <c r="G702" s="591">
        <v>75</v>
      </c>
      <c r="H702" s="589" t="s">
        <v>474</v>
      </c>
      <c r="I702" s="589" t="s">
        <v>682</v>
      </c>
      <c r="J702" s="590">
        <v>42985</v>
      </c>
      <c r="K702" s="589" t="s">
        <v>71</v>
      </c>
      <c r="L702" s="589" t="s">
        <v>2797</v>
      </c>
    </row>
    <row r="703" spans="1:12" s="589" customFormat="1" x14ac:dyDescent="0.2">
      <c r="A703" s="589" t="s">
        <v>611</v>
      </c>
      <c r="B703" s="589" t="s">
        <v>687</v>
      </c>
      <c r="C703" s="589" t="s">
        <v>2995</v>
      </c>
      <c r="D703" s="589" t="s">
        <v>689</v>
      </c>
      <c r="E703" s="589" t="s">
        <v>2799</v>
      </c>
      <c r="F703" s="590">
        <v>42984</v>
      </c>
      <c r="G703" s="591">
        <v>97.85</v>
      </c>
      <c r="H703" s="589" t="s">
        <v>474</v>
      </c>
      <c r="I703" s="589" t="s">
        <v>682</v>
      </c>
      <c r="J703" s="590">
        <v>42985</v>
      </c>
      <c r="K703" s="589" t="s">
        <v>71</v>
      </c>
      <c r="L703" s="589" t="s">
        <v>2800</v>
      </c>
    </row>
    <row r="704" spans="1:12" s="589" customFormat="1" x14ac:dyDescent="0.2">
      <c r="A704" s="589" t="s">
        <v>611</v>
      </c>
      <c r="B704" s="589" t="s">
        <v>687</v>
      </c>
      <c r="C704" s="589" t="s">
        <v>2995</v>
      </c>
      <c r="D704" s="589" t="s">
        <v>689</v>
      </c>
      <c r="E704" s="589" t="s">
        <v>2801</v>
      </c>
      <c r="F704" s="590">
        <v>42984</v>
      </c>
      <c r="G704" s="591">
        <v>75</v>
      </c>
      <c r="H704" s="589" t="s">
        <v>474</v>
      </c>
      <c r="I704" s="589" t="s">
        <v>682</v>
      </c>
      <c r="J704" s="590">
        <v>42985</v>
      </c>
      <c r="K704" s="589" t="s">
        <v>71</v>
      </c>
      <c r="L704" s="589" t="s">
        <v>2800</v>
      </c>
    </row>
    <row r="705" spans="1:12" s="589" customFormat="1" x14ac:dyDescent="0.2">
      <c r="A705" s="589" t="s">
        <v>611</v>
      </c>
      <c r="B705" s="589" t="s">
        <v>687</v>
      </c>
      <c r="C705" s="589" t="s">
        <v>2995</v>
      </c>
      <c r="D705" s="589" t="s">
        <v>689</v>
      </c>
      <c r="E705" s="589" t="s">
        <v>2802</v>
      </c>
      <c r="F705" s="590">
        <v>42984</v>
      </c>
      <c r="G705" s="591">
        <v>104.99</v>
      </c>
      <c r="H705" s="589" t="s">
        <v>474</v>
      </c>
      <c r="I705" s="589" t="s">
        <v>377</v>
      </c>
      <c r="J705" s="590">
        <v>42985</v>
      </c>
      <c r="K705" s="589" t="s">
        <v>71</v>
      </c>
      <c r="L705" s="589" t="s">
        <v>2594</v>
      </c>
    </row>
    <row r="706" spans="1:12" s="589" customFormat="1" x14ac:dyDescent="0.2">
      <c r="A706" s="589" t="s">
        <v>611</v>
      </c>
      <c r="B706" s="589" t="s">
        <v>687</v>
      </c>
      <c r="C706" s="589" t="s">
        <v>2995</v>
      </c>
      <c r="D706" s="589" t="s">
        <v>689</v>
      </c>
      <c r="E706" s="589" t="s">
        <v>2804</v>
      </c>
      <c r="F706" s="590">
        <v>42984</v>
      </c>
      <c r="G706" s="591">
        <v>89.63</v>
      </c>
      <c r="H706" s="589" t="s">
        <v>474</v>
      </c>
      <c r="I706" s="589" t="s">
        <v>522</v>
      </c>
      <c r="J706" s="590">
        <v>42985</v>
      </c>
      <c r="K706" s="589" t="s">
        <v>71</v>
      </c>
      <c r="L706" s="589" t="s">
        <v>2803</v>
      </c>
    </row>
    <row r="707" spans="1:12" s="589" customFormat="1" x14ac:dyDescent="0.2">
      <c r="A707" s="589" t="s">
        <v>611</v>
      </c>
      <c r="B707" s="589" t="s">
        <v>687</v>
      </c>
      <c r="C707" s="589" t="s">
        <v>2995</v>
      </c>
      <c r="D707" s="589" t="s">
        <v>689</v>
      </c>
      <c r="E707" s="589" t="s">
        <v>2805</v>
      </c>
      <c r="F707" s="590">
        <v>42984</v>
      </c>
      <c r="G707" s="591">
        <v>59.98</v>
      </c>
      <c r="H707" s="589" t="s">
        <v>474</v>
      </c>
      <c r="I707" s="589" t="s">
        <v>1903</v>
      </c>
      <c r="J707" s="590">
        <v>42985</v>
      </c>
      <c r="K707" s="589" t="s">
        <v>71</v>
      </c>
      <c r="L707" s="589" t="s">
        <v>2806</v>
      </c>
    </row>
    <row r="708" spans="1:12" s="589" customFormat="1" x14ac:dyDescent="0.2">
      <c r="A708" s="589" t="s">
        <v>611</v>
      </c>
      <c r="B708" s="589" t="s">
        <v>687</v>
      </c>
      <c r="C708" s="589" t="s">
        <v>2995</v>
      </c>
      <c r="D708" s="589" t="s">
        <v>689</v>
      </c>
      <c r="E708" s="589" t="s">
        <v>2807</v>
      </c>
      <c r="F708" s="590">
        <v>42984</v>
      </c>
      <c r="G708" s="591">
        <v>54.99</v>
      </c>
      <c r="H708" s="589" t="s">
        <v>474</v>
      </c>
      <c r="I708" s="589" t="s">
        <v>1903</v>
      </c>
      <c r="J708" s="590">
        <v>42985</v>
      </c>
      <c r="K708" s="589" t="s">
        <v>71</v>
      </c>
      <c r="L708" s="589" t="s">
        <v>2808</v>
      </c>
    </row>
    <row r="709" spans="1:12" s="589" customFormat="1" x14ac:dyDescent="0.2">
      <c r="A709" s="589" t="s">
        <v>611</v>
      </c>
      <c r="B709" s="589" t="s">
        <v>687</v>
      </c>
      <c r="C709" s="589" t="s">
        <v>2995</v>
      </c>
      <c r="D709" s="589" t="s">
        <v>689</v>
      </c>
      <c r="E709" s="589" t="s">
        <v>2809</v>
      </c>
      <c r="F709" s="590">
        <v>42984</v>
      </c>
      <c r="G709" s="591">
        <v>24.78</v>
      </c>
      <c r="H709" s="589" t="s">
        <v>474</v>
      </c>
      <c r="I709" s="589" t="s">
        <v>1903</v>
      </c>
      <c r="J709" s="590">
        <v>42985</v>
      </c>
      <c r="K709" s="589" t="s">
        <v>71</v>
      </c>
      <c r="L709" s="589" t="s">
        <v>2808</v>
      </c>
    </row>
    <row r="710" spans="1:12" s="589" customFormat="1" x14ac:dyDescent="0.2">
      <c r="A710" s="589" t="s">
        <v>611</v>
      </c>
      <c r="B710" s="589" t="s">
        <v>687</v>
      </c>
      <c r="C710" s="589" t="s">
        <v>2995</v>
      </c>
      <c r="D710" s="589" t="s">
        <v>689</v>
      </c>
      <c r="E710" s="589" t="s">
        <v>2855</v>
      </c>
      <c r="F710" s="590">
        <v>42984</v>
      </c>
      <c r="G710" s="591">
        <v>68</v>
      </c>
      <c r="H710" s="589" t="s">
        <v>474</v>
      </c>
      <c r="I710" s="589" t="s">
        <v>682</v>
      </c>
      <c r="J710" s="590">
        <v>42985</v>
      </c>
      <c r="K710" s="589" t="s">
        <v>71</v>
      </c>
      <c r="L710" s="589" t="s">
        <v>2797</v>
      </c>
    </row>
    <row r="711" spans="1:12" s="589" customFormat="1" x14ac:dyDescent="0.2">
      <c r="A711" s="589" t="s">
        <v>611</v>
      </c>
      <c r="B711" s="589" t="s">
        <v>687</v>
      </c>
      <c r="C711" s="589" t="s">
        <v>2995</v>
      </c>
      <c r="D711" s="589" t="s">
        <v>689</v>
      </c>
      <c r="E711" s="589" t="s">
        <v>2856</v>
      </c>
      <c r="F711" s="590">
        <v>42984</v>
      </c>
      <c r="G711" s="591">
        <v>68</v>
      </c>
      <c r="H711" s="589" t="s">
        <v>474</v>
      </c>
      <c r="I711" s="589" t="s">
        <v>682</v>
      </c>
      <c r="J711" s="590">
        <v>42985</v>
      </c>
      <c r="K711" s="589" t="s">
        <v>71</v>
      </c>
      <c r="L711" s="589" t="s">
        <v>2800</v>
      </c>
    </row>
    <row r="712" spans="1:12" s="589" customFormat="1" x14ac:dyDescent="0.2">
      <c r="A712" s="589" t="s">
        <v>611</v>
      </c>
      <c r="B712" s="589" t="s">
        <v>687</v>
      </c>
      <c r="C712" s="589" t="s">
        <v>2995</v>
      </c>
      <c r="D712" s="589" t="s">
        <v>689</v>
      </c>
      <c r="E712" s="589" t="s">
        <v>2857</v>
      </c>
      <c r="F712" s="590">
        <v>42984</v>
      </c>
      <c r="G712" s="591">
        <v>125.52</v>
      </c>
      <c r="H712" s="589" t="s">
        <v>474</v>
      </c>
      <c r="I712" s="589" t="s">
        <v>1903</v>
      </c>
      <c r="J712" s="590">
        <v>42985</v>
      </c>
      <c r="K712" s="589" t="s">
        <v>71</v>
      </c>
      <c r="L712" s="589" t="s">
        <v>2808</v>
      </c>
    </row>
    <row r="713" spans="1:12" s="589" customFormat="1" x14ac:dyDescent="0.2">
      <c r="A713" s="589" t="s">
        <v>611</v>
      </c>
      <c r="B713" s="589" t="s">
        <v>153</v>
      </c>
      <c r="C713" s="589" t="s">
        <v>154</v>
      </c>
      <c r="D713" s="589" t="s">
        <v>155</v>
      </c>
      <c r="E713" s="589" t="s">
        <v>2897</v>
      </c>
      <c r="F713" s="590">
        <v>42984</v>
      </c>
      <c r="G713" s="591">
        <v>7.26</v>
      </c>
      <c r="H713" s="589" t="s">
        <v>474</v>
      </c>
      <c r="I713" s="589" t="s">
        <v>233</v>
      </c>
      <c r="J713" s="590">
        <v>42985</v>
      </c>
      <c r="K713" s="589" t="s">
        <v>71</v>
      </c>
      <c r="L713" s="589" t="s">
        <v>474</v>
      </c>
    </row>
    <row r="714" spans="1:12" s="589" customFormat="1" x14ac:dyDescent="0.2">
      <c r="A714" s="589" t="s">
        <v>611</v>
      </c>
      <c r="B714" s="589" t="s">
        <v>661</v>
      </c>
      <c r="C714" s="589" t="s">
        <v>662</v>
      </c>
      <c r="D714" s="589" t="s">
        <v>663</v>
      </c>
      <c r="E714" s="589" t="s">
        <v>2955</v>
      </c>
      <c r="F714" s="590">
        <v>42978</v>
      </c>
      <c r="G714" s="591">
        <v>38.26</v>
      </c>
      <c r="H714" s="589" t="s">
        <v>474</v>
      </c>
      <c r="I714" s="589" t="s">
        <v>3827</v>
      </c>
      <c r="J714" s="590">
        <v>42985</v>
      </c>
      <c r="K714" s="589" t="s">
        <v>71</v>
      </c>
      <c r="L714" s="589" t="s">
        <v>474</v>
      </c>
    </row>
    <row r="715" spans="1:12" s="589" customFormat="1" x14ac:dyDescent="0.2">
      <c r="A715" s="589" t="s">
        <v>611</v>
      </c>
      <c r="B715" s="589" t="s">
        <v>108</v>
      </c>
      <c r="C715" s="589" t="s">
        <v>109</v>
      </c>
      <c r="D715" s="589" t="s">
        <v>110</v>
      </c>
      <c r="E715" s="589" t="s">
        <v>2964</v>
      </c>
      <c r="F715" s="590">
        <v>42980</v>
      </c>
      <c r="G715" s="591">
        <v>48.4</v>
      </c>
      <c r="H715" s="589" t="s">
        <v>474</v>
      </c>
      <c r="I715" s="589" t="s">
        <v>396</v>
      </c>
      <c r="J715" s="590">
        <v>42985</v>
      </c>
      <c r="K715" s="589" t="s">
        <v>71</v>
      </c>
      <c r="L715" s="589" t="s">
        <v>474</v>
      </c>
    </row>
    <row r="716" spans="1:12" s="589" customFormat="1" x14ac:dyDescent="0.2">
      <c r="A716" s="589" t="s">
        <v>611</v>
      </c>
      <c r="B716" s="589" t="s">
        <v>687</v>
      </c>
      <c r="C716" s="589" t="s">
        <v>2995</v>
      </c>
      <c r="D716" s="589" t="s">
        <v>689</v>
      </c>
      <c r="E716" s="589" t="s">
        <v>2719</v>
      </c>
      <c r="F716" s="590">
        <v>42985</v>
      </c>
      <c r="G716" s="591">
        <v>-62.85</v>
      </c>
      <c r="H716" s="589" t="s">
        <v>474</v>
      </c>
      <c r="I716" s="589" t="s">
        <v>377</v>
      </c>
      <c r="J716" s="590">
        <v>42986</v>
      </c>
      <c r="K716" s="589" t="s">
        <v>71</v>
      </c>
      <c r="L716" s="589" t="s">
        <v>2594</v>
      </c>
    </row>
    <row r="717" spans="1:12" s="589" customFormat="1" x14ac:dyDescent="0.2">
      <c r="A717" s="589" t="s">
        <v>611</v>
      </c>
      <c r="B717" s="589" t="s">
        <v>687</v>
      </c>
      <c r="C717" s="589" t="s">
        <v>2995</v>
      </c>
      <c r="D717" s="589" t="s">
        <v>689</v>
      </c>
      <c r="E717" s="589" t="s">
        <v>2720</v>
      </c>
      <c r="F717" s="590">
        <v>42985</v>
      </c>
      <c r="G717" s="591">
        <v>-104.99</v>
      </c>
      <c r="H717" s="589" t="s">
        <v>474</v>
      </c>
      <c r="I717" s="589" t="s">
        <v>377</v>
      </c>
      <c r="J717" s="590">
        <v>42986</v>
      </c>
      <c r="K717" s="589" t="s">
        <v>71</v>
      </c>
      <c r="L717" s="589" t="s">
        <v>2594</v>
      </c>
    </row>
    <row r="718" spans="1:12" s="589" customFormat="1" x14ac:dyDescent="0.2">
      <c r="A718" s="589" t="s">
        <v>611</v>
      </c>
      <c r="B718" s="589" t="s">
        <v>687</v>
      </c>
      <c r="C718" s="589" t="s">
        <v>2995</v>
      </c>
      <c r="D718" s="589" t="s">
        <v>689</v>
      </c>
      <c r="E718" s="589" t="s">
        <v>2728</v>
      </c>
      <c r="F718" s="590">
        <v>42985</v>
      </c>
      <c r="G718" s="591">
        <v>-48</v>
      </c>
      <c r="H718" s="589" t="s">
        <v>474</v>
      </c>
      <c r="I718" s="589" t="s">
        <v>522</v>
      </c>
      <c r="J718" s="590">
        <v>42986</v>
      </c>
      <c r="K718" s="589" t="s">
        <v>71</v>
      </c>
      <c r="L718" s="589" t="s">
        <v>2729</v>
      </c>
    </row>
    <row r="719" spans="1:12" s="589" customFormat="1" x14ac:dyDescent="0.2">
      <c r="A719" s="589" t="s">
        <v>611</v>
      </c>
      <c r="B719" s="589" t="s">
        <v>687</v>
      </c>
      <c r="C719" s="589" t="s">
        <v>2995</v>
      </c>
      <c r="D719" s="589" t="s">
        <v>689</v>
      </c>
      <c r="E719" s="589" t="s">
        <v>2854</v>
      </c>
      <c r="F719" s="590">
        <v>42985</v>
      </c>
      <c r="G719" s="591">
        <v>35</v>
      </c>
      <c r="H719" s="589" t="s">
        <v>474</v>
      </c>
      <c r="I719" s="589" t="s">
        <v>377</v>
      </c>
      <c r="J719" s="590">
        <v>42986</v>
      </c>
      <c r="K719" s="589" t="s">
        <v>71</v>
      </c>
      <c r="L719" s="589" t="s">
        <v>1947</v>
      </c>
    </row>
    <row r="720" spans="1:12" s="589" customFormat="1" x14ac:dyDescent="0.2">
      <c r="A720" s="589" t="s">
        <v>611</v>
      </c>
      <c r="B720" s="589" t="s">
        <v>2892</v>
      </c>
      <c r="C720" s="589" t="s">
        <v>2893</v>
      </c>
      <c r="D720" s="589" t="s">
        <v>474</v>
      </c>
      <c r="E720" s="589" t="s">
        <v>2894</v>
      </c>
      <c r="F720" s="590">
        <v>42984</v>
      </c>
      <c r="G720" s="591">
        <v>204.85</v>
      </c>
      <c r="H720" s="589" t="s">
        <v>474</v>
      </c>
      <c r="I720" s="589" t="s">
        <v>640</v>
      </c>
      <c r="J720" s="590">
        <v>42986</v>
      </c>
      <c r="K720" s="589" t="s">
        <v>71</v>
      </c>
      <c r="L720" s="589" t="s">
        <v>474</v>
      </c>
    </row>
    <row r="721" spans="1:12" s="589" customFormat="1" x14ac:dyDescent="0.2">
      <c r="A721" s="589" t="s">
        <v>611</v>
      </c>
      <c r="B721" s="589" t="s">
        <v>544</v>
      </c>
      <c r="C721" s="589" t="s">
        <v>545</v>
      </c>
      <c r="D721" s="589" t="s">
        <v>546</v>
      </c>
      <c r="E721" s="589" t="s">
        <v>2950</v>
      </c>
      <c r="F721" s="590">
        <v>42978</v>
      </c>
      <c r="G721" s="591">
        <v>16.940000000000001</v>
      </c>
      <c r="H721" s="589" t="s">
        <v>474</v>
      </c>
      <c r="I721" s="589" t="s">
        <v>531</v>
      </c>
      <c r="J721" s="590">
        <v>42986</v>
      </c>
      <c r="K721" s="589" t="s">
        <v>71</v>
      </c>
      <c r="L721" s="589" t="s">
        <v>474</v>
      </c>
    </row>
    <row r="722" spans="1:12" s="589" customFormat="1" x14ac:dyDescent="0.2">
      <c r="A722" s="589" t="s">
        <v>611</v>
      </c>
      <c r="B722" s="589" t="s">
        <v>687</v>
      </c>
      <c r="C722" s="589" t="s">
        <v>2995</v>
      </c>
      <c r="D722" s="589" t="s">
        <v>689</v>
      </c>
      <c r="E722" s="589" t="s">
        <v>2791</v>
      </c>
      <c r="F722" s="590">
        <v>42986</v>
      </c>
      <c r="G722" s="591">
        <v>202.66</v>
      </c>
      <c r="H722" s="589" t="s">
        <v>474</v>
      </c>
      <c r="I722" s="589" t="s">
        <v>682</v>
      </c>
      <c r="J722" s="590">
        <v>42987</v>
      </c>
      <c r="K722" s="589" t="s">
        <v>71</v>
      </c>
      <c r="L722" s="589" t="s">
        <v>2792</v>
      </c>
    </row>
    <row r="723" spans="1:12" s="589" customFormat="1" x14ac:dyDescent="0.2">
      <c r="A723" s="589" t="s">
        <v>611</v>
      </c>
      <c r="B723" s="589" t="s">
        <v>687</v>
      </c>
      <c r="C723" s="589" t="s">
        <v>2995</v>
      </c>
      <c r="D723" s="589" t="s">
        <v>689</v>
      </c>
      <c r="E723" s="589" t="s">
        <v>2793</v>
      </c>
      <c r="F723" s="590">
        <v>42986</v>
      </c>
      <c r="G723" s="591">
        <v>202.66</v>
      </c>
      <c r="H723" s="589" t="s">
        <v>474</v>
      </c>
      <c r="I723" s="589" t="s">
        <v>682</v>
      </c>
      <c r="J723" s="590">
        <v>42987</v>
      </c>
      <c r="K723" s="589" t="s">
        <v>71</v>
      </c>
      <c r="L723" s="589" t="s">
        <v>2794</v>
      </c>
    </row>
    <row r="724" spans="1:12" s="589" customFormat="1" x14ac:dyDescent="0.2">
      <c r="A724" s="589" t="s">
        <v>611</v>
      </c>
      <c r="B724" s="589" t="s">
        <v>687</v>
      </c>
      <c r="C724" s="589" t="s">
        <v>2995</v>
      </c>
      <c r="D724" s="589" t="s">
        <v>689</v>
      </c>
      <c r="E724" s="589" t="s">
        <v>2851</v>
      </c>
      <c r="F724" s="590">
        <v>42986</v>
      </c>
      <c r="G724" s="591">
        <v>13.14</v>
      </c>
      <c r="H724" s="589" t="s">
        <v>474</v>
      </c>
      <c r="I724" s="589" t="s">
        <v>682</v>
      </c>
      <c r="J724" s="590">
        <v>42987</v>
      </c>
      <c r="K724" s="589" t="s">
        <v>71</v>
      </c>
      <c r="L724" s="589" t="s">
        <v>2012</v>
      </c>
    </row>
    <row r="725" spans="1:12" s="589" customFormat="1" x14ac:dyDescent="0.2">
      <c r="A725" s="589" t="s">
        <v>611</v>
      </c>
      <c r="B725" s="589" t="s">
        <v>687</v>
      </c>
      <c r="C725" s="589" t="s">
        <v>2995</v>
      </c>
      <c r="D725" s="589" t="s">
        <v>689</v>
      </c>
      <c r="E725" s="589" t="s">
        <v>2852</v>
      </c>
      <c r="F725" s="590">
        <v>42986</v>
      </c>
      <c r="G725" s="591">
        <v>160.47999999999999</v>
      </c>
      <c r="H725" s="589" t="s">
        <v>474</v>
      </c>
      <c r="I725" s="589" t="s">
        <v>522</v>
      </c>
      <c r="J725" s="590">
        <v>42987</v>
      </c>
      <c r="K725" s="589" t="s">
        <v>71</v>
      </c>
      <c r="L725" s="589" t="s">
        <v>2853</v>
      </c>
    </row>
    <row r="726" spans="1:12" s="589" customFormat="1" x14ac:dyDescent="0.2">
      <c r="A726" s="589" t="s">
        <v>611</v>
      </c>
      <c r="B726" s="589" t="s">
        <v>687</v>
      </c>
      <c r="C726" s="589" t="s">
        <v>2995</v>
      </c>
      <c r="D726" s="589" t="s">
        <v>689</v>
      </c>
      <c r="E726" s="589" t="s">
        <v>2927</v>
      </c>
      <c r="F726" s="590">
        <v>42986</v>
      </c>
      <c r="G726" s="591">
        <v>75.28</v>
      </c>
      <c r="H726" s="589" t="s">
        <v>474</v>
      </c>
      <c r="I726" s="589" t="s">
        <v>398</v>
      </c>
      <c r="J726" s="590">
        <v>42990</v>
      </c>
      <c r="K726" s="589" t="s">
        <v>71</v>
      </c>
      <c r="L726" s="589" t="s">
        <v>474</v>
      </c>
    </row>
    <row r="727" spans="1:12" s="589" customFormat="1" x14ac:dyDescent="0.2">
      <c r="A727" s="589" t="s">
        <v>611</v>
      </c>
      <c r="B727" s="589" t="s">
        <v>687</v>
      </c>
      <c r="C727" s="589" t="s">
        <v>2995</v>
      </c>
      <c r="D727" s="589" t="s">
        <v>689</v>
      </c>
      <c r="E727" s="589" t="s">
        <v>2937</v>
      </c>
      <c r="F727" s="590">
        <v>42951</v>
      </c>
      <c r="G727" s="591">
        <v>140</v>
      </c>
      <c r="H727" s="589" t="s">
        <v>474</v>
      </c>
      <c r="I727" s="589" t="s">
        <v>394</v>
      </c>
      <c r="J727" s="590">
        <v>42990</v>
      </c>
      <c r="K727" s="589" t="s">
        <v>71</v>
      </c>
      <c r="L727" s="589" t="s">
        <v>474</v>
      </c>
    </row>
    <row r="728" spans="1:12" s="589" customFormat="1" x14ac:dyDescent="0.2">
      <c r="A728" s="589" t="s">
        <v>611</v>
      </c>
      <c r="B728" s="589" t="s">
        <v>687</v>
      </c>
      <c r="C728" s="589" t="s">
        <v>2995</v>
      </c>
      <c r="D728" s="589" t="s">
        <v>689</v>
      </c>
      <c r="E728" s="589" t="s">
        <v>2849</v>
      </c>
      <c r="F728" s="590">
        <v>42990</v>
      </c>
      <c r="G728" s="591">
        <v>360</v>
      </c>
      <c r="H728" s="589" t="s">
        <v>474</v>
      </c>
      <c r="I728" s="589" t="s">
        <v>539</v>
      </c>
      <c r="J728" s="590">
        <v>42991</v>
      </c>
      <c r="K728" s="589" t="s">
        <v>71</v>
      </c>
      <c r="L728" s="589" t="s">
        <v>2850</v>
      </c>
    </row>
    <row r="729" spans="1:12" s="589" customFormat="1" x14ac:dyDescent="0.2">
      <c r="A729" s="589" t="s">
        <v>611</v>
      </c>
      <c r="B729" s="589" t="s">
        <v>687</v>
      </c>
      <c r="C729" s="589" t="s">
        <v>2995</v>
      </c>
      <c r="D729" s="589" t="s">
        <v>689</v>
      </c>
      <c r="E729" s="589" t="s">
        <v>2908</v>
      </c>
      <c r="F729" s="590">
        <v>42969</v>
      </c>
      <c r="G729" s="591">
        <v>46.35</v>
      </c>
      <c r="H729" s="589" t="s">
        <v>474</v>
      </c>
      <c r="I729" s="589" t="s">
        <v>538</v>
      </c>
      <c r="J729" s="590">
        <v>42991</v>
      </c>
      <c r="K729" s="589" t="s">
        <v>71</v>
      </c>
      <c r="L729" s="589" t="s">
        <v>474</v>
      </c>
    </row>
    <row r="730" spans="1:12" s="589" customFormat="1" x14ac:dyDescent="0.2">
      <c r="A730" s="589" t="s">
        <v>611</v>
      </c>
      <c r="B730" s="589" t="s">
        <v>687</v>
      </c>
      <c r="C730" s="589" t="s">
        <v>2995</v>
      </c>
      <c r="D730" s="589" t="s">
        <v>689</v>
      </c>
      <c r="E730" s="589" t="s">
        <v>2909</v>
      </c>
      <c r="F730" s="590">
        <v>42955</v>
      </c>
      <c r="G730" s="591">
        <v>201.96</v>
      </c>
      <c r="H730" s="589" t="s">
        <v>474</v>
      </c>
      <c r="I730" s="589" t="s">
        <v>524</v>
      </c>
      <c r="J730" s="590">
        <v>42991</v>
      </c>
      <c r="K730" s="589" t="s">
        <v>71</v>
      </c>
      <c r="L730" s="589" t="s">
        <v>474</v>
      </c>
    </row>
    <row r="731" spans="1:12" s="589" customFormat="1" x14ac:dyDescent="0.2">
      <c r="A731" s="589" t="s">
        <v>611</v>
      </c>
      <c r="B731" s="589" t="s">
        <v>687</v>
      </c>
      <c r="C731" s="589" t="s">
        <v>2995</v>
      </c>
      <c r="D731" s="589" t="s">
        <v>689</v>
      </c>
      <c r="E731" s="589" t="s">
        <v>2926</v>
      </c>
      <c r="F731" s="590">
        <v>42951</v>
      </c>
      <c r="G731" s="591">
        <v>140</v>
      </c>
      <c r="H731" s="589" t="s">
        <v>474</v>
      </c>
      <c r="I731" s="589" t="s">
        <v>394</v>
      </c>
      <c r="J731" s="590">
        <v>42991</v>
      </c>
      <c r="K731" s="589" t="s">
        <v>71</v>
      </c>
      <c r="L731" s="589" t="s">
        <v>474</v>
      </c>
    </row>
    <row r="732" spans="1:12" s="589" customFormat="1" x14ac:dyDescent="0.2">
      <c r="A732" s="589" t="s">
        <v>611</v>
      </c>
      <c r="B732" s="589" t="s">
        <v>448</v>
      </c>
      <c r="C732" s="589" t="s">
        <v>449</v>
      </c>
      <c r="D732" s="589" t="s">
        <v>450</v>
      </c>
      <c r="E732" s="589" t="s">
        <v>5422</v>
      </c>
      <c r="F732" s="590">
        <v>42986</v>
      </c>
      <c r="G732" s="591">
        <v>339.01</v>
      </c>
      <c r="H732" s="589" t="s">
        <v>2951</v>
      </c>
      <c r="I732" s="589" t="s">
        <v>306</v>
      </c>
      <c r="J732" s="590">
        <v>42991</v>
      </c>
      <c r="K732" s="589" t="s">
        <v>71</v>
      </c>
      <c r="L732" s="589" t="s">
        <v>2952</v>
      </c>
    </row>
    <row r="733" spans="1:12" s="589" customFormat="1" x14ac:dyDescent="0.2">
      <c r="A733" s="589" t="s">
        <v>611</v>
      </c>
      <c r="B733" s="589" t="s">
        <v>687</v>
      </c>
      <c r="C733" s="589" t="s">
        <v>2995</v>
      </c>
      <c r="D733" s="589" t="s">
        <v>689</v>
      </c>
      <c r="E733" s="589" t="s">
        <v>2715</v>
      </c>
      <c r="F733" s="590">
        <v>42992</v>
      </c>
      <c r="G733" s="591">
        <v>-167.51</v>
      </c>
      <c r="H733" s="589" t="s">
        <v>474</v>
      </c>
      <c r="I733" s="589" t="s">
        <v>1073</v>
      </c>
      <c r="J733" s="590">
        <v>42993</v>
      </c>
      <c r="K733" s="589" t="s">
        <v>71</v>
      </c>
      <c r="L733" s="589" t="s">
        <v>2716</v>
      </c>
    </row>
    <row r="734" spans="1:12" s="589" customFormat="1" x14ac:dyDescent="0.2">
      <c r="A734" s="589" t="s">
        <v>611</v>
      </c>
      <c r="B734" s="589" t="s">
        <v>687</v>
      </c>
      <c r="C734" s="589" t="s">
        <v>2995</v>
      </c>
      <c r="D734" s="589" t="s">
        <v>689</v>
      </c>
      <c r="E734" s="589" t="s">
        <v>2717</v>
      </c>
      <c r="F734" s="590">
        <v>42992</v>
      </c>
      <c r="G734" s="591">
        <v>-12.7</v>
      </c>
      <c r="H734" s="589" t="s">
        <v>474</v>
      </c>
      <c r="I734" s="589" t="s">
        <v>378</v>
      </c>
      <c r="J734" s="590">
        <v>42993</v>
      </c>
      <c r="K734" s="589" t="s">
        <v>71</v>
      </c>
      <c r="L734" s="589" t="s">
        <v>2718</v>
      </c>
    </row>
    <row r="735" spans="1:12" s="589" customFormat="1" x14ac:dyDescent="0.2">
      <c r="A735" s="589" t="s">
        <v>611</v>
      </c>
      <c r="B735" s="589" t="s">
        <v>687</v>
      </c>
      <c r="C735" s="589" t="s">
        <v>2995</v>
      </c>
      <c r="D735" s="589" t="s">
        <v>689</v>
      </c>
      <c r="E735" s="589" t="s">
        <v>2773</v>
      </c>
      <c r="F735" s="590">
        <v>42992</v>
      </c>
      <c r="G735" s="591">
        <v>76.849999999999994</v>
      </c>
      <c r="H735" s="589" t="s">
        <v>474</v>
      </c>
      <c r="I735" s="589" t="s">
        <v>682</v>
      </c>
      <c r="J735" s="590">
        <v>42993</v>
      </c>
      <c r="K735" s="589" t="s">
        <v>71</v>
      </c>
      <c r="L735" s="589" t="s">
        <v>2774</v>
      </c>
    </row>
    <row r="736" spans="1:12" s="589" customFormat="1" x14ac:dyDescent="0.2">
      <c r="A736" s="589" t="s">
        <v>611</v>
      </c>
      <c r="B736" s="589" t="s">
        <v>687</v>
      </c>
      <c r="C736" s="589" t="s">
        <v>2995</v>
      </c>
      <c r="D736" s="589" t="s">
        <v>689</v>
      </c>
      <c r="E736" s="589" t="s">
        <v>2775</v>
      </c>
      <c r="F736" s="590">
        <v>42992</v>
      </c>
      <c r="G736" s="591">
        <v>119.98</v>
      </c>
      <c r="H736" s="589" t="s">
        <v>474</v>
      </c>
      <c r="I736" s="589" t="s">
        <v>682</v>
      </c>
      <c r="J736" s="590">
        <v>42993</v>
      </c>
      <c r="K736" s="589" t="s">
        <v>71</v>
      </c>
      <c r="L736" s="589" t="s">
        <v>2776</v>
      </c>
    </row>
    <row r="737" spans="1:12" s="589" customFormat="1" x14ac:dyDescent="0.2">
      <c r="A737" s="589" t="s">
        <v>611</v>
      </c>
      <c r="B737" s="589" t="s">
        <v>687</v>
      </c>
      <c r="C737" s="589" t="s">
        <v>2995</v>
      </c>
      <c r="D737" s="589" t="s">
        <v>689</v>
      </c>
      <c r="E737" s="589" t="s">
        <v>2777</v>
      </c>
      <c r="F737" s="590">
        <v>42992</v>
      </c>
      <c r="G737" s="591">
        <v>130.62</v>
      </c>
      <c r="H737" s="589" t="s">
        <v>474</v>
      </c>
      <c r="I737" s="589" t="s">
        <v>682</v>
      </c>
      <c r="J737" s="590">
        <v>42993</v>
      </c>
      <c r="K737" s="589" t="s">
        <v>71</v>
      </c>
      <c r="L737" s="589" t="s">
        <v>2778</v>
      </c>
    </row>
    <row r="738" spans="1:12" s="589" customFormat="1" x14ac:dyDescent="0.2">
      <c r="A738" s="589" t="s">
        <v>611</v>
      </c>
      <c r="B738" s="589" t="s">
        <v>687</v>
      </c>
      <c r="C738" s="589" t="s">
        <v>2995</v>
      </c>
      <c r="D738" s="589" t="s">
        <v>689</v>
      </c>
      <c r="E738" s="589" t="s">
        <v>2779</v>
      </c>
      <c r="F738" s="590">
        <v>42992</v>
      </c>
      <c r="G738" s="591">
        <v>80.8</v>
      </c>
      <c r="H738" s="589" t="s">
        <v>474</v>
      </c>
      <c r="I738" s="589" t="s">
        <v>682</v>
      </c>
      <c r="J738" s="590">
        <v>42993</v>
      </c>
      <c r="K738" s="589" t="s">
        <v>71</v>
      </c>
      <c r="L738" s="589" t="s">
        <v>2780</v>
      </c>
    </row>
    <row r="739" spans="1:12" s="589" customFormat="1" x14ac:dyDescent="0.2">
      <c r="A739" s="589" t="s">
        <v>611</v>
      </c>
      <c r="B739" s="589" t="s">
        <v>687</v>
      </c>
      <c r="C739" s="589" t="s">
        <v>2995</v>
      </c>
      <c r="D739" s="589" t="s">
        <v>689</v>
      </c>
      <c r="E739" s="589" t="s">
        <v>2781</v>
      </c>
      <c r="F739" s="590">
        <v>42992</v>
      </c>
      <c r="G739" s="591">
        <v>64.599999999999994</v>
      </c>
      <c r="H739" s="589" t="s">
        <v>474</v>
      </c>
      <c r="I739" s="589" t="s">
        <v>682</v>
      </c>
      <c r="J739" s="590">
        <v>42993</v>
      </c>
      <c r="K739" s="589" t="s">
        <v>71</v>
      </c>
      <c r="L739" s="589" t="s">
        <v>2780</v>
      </c>
    </row>
    <row r="740" spans="1:12" s="589" customFormat="1" x14ac:dyDescent="0.2">
      <c r="A740" s="589" t="s">
        <v>611</v>
      </c>
      <c r="B740" s="589" t="s">
        <v>687</v>
      </c>
      <c r="C740" s="589" t="s">
        <v>2995</v>
      </c>
      <c r="D740" s="589" t="s">
        <v>689</v>
      </c>
      <c r="E740" s="589" t="s">
        <v>2782</v>
      </c>
      <c r="F740" s="590">
        <v>42992</v>
      </c>
      <c r="G740" s="591">
        <v>114.99</v>
      </c>
      <c r="H740" s="589" t="s">
        <v>474</v>
      </c>
      <c r="I740" s="589" t="s">
        <v>682</v>
      </c>
      <c r="J740" s="590">
        <v>42993</v>
      </c>
      <c r="K740" s="589" t="s">
        <v>71</v>
      </c>
      <c r="L740" s="589" t="s">
        <v>2783</v>
      </c>
    </row>
    <row r="741" spans="1:12" s="589" customFormat="1" x14ac:dyDescent="0.2">
      <c r="A741" s="589" t="s">
        <v>611</v>
      </c>
      <c r="B741" s="589" t="s">
        <v>687</v>
      </c>
      <c r="C741" s="589" t="s">
        <v>2995</v>
      </c>
      <c r="D741" s="589" t="s">
        <v>689</v>
      </c>
      <c r="E741" s="589" t="s">
        <v>2784</v>
      </c>
      <c r="F741" s="590">
        <v>42992</v>
      </c>
      <c r="G741" s="591">
        <v>114.99</v>
      </c>
      <c r="H741" s="589" t="s">
        <v>474</v>
      </c>
      <c r="I741" s="589" t="s">
        <v>682</v>
      </c>
      <c r="J741" s="590">
        <v>42993</v>
      </c>
      <c r="K741" s="589" t="s">
        <v>71</v>
      </c>
      <c r="L741" s="589" t="s">
        <v>2785</v>
      </c>
    </row>
    <row r="742" spans="1:12" s="589" customFormat="1" x14ac:dyDescent="0.2">
      <c r="A742" s="589" t="s">
        <v>611</v>
      </c>
      <c r="B742" s="589" t="s">
        <v>687</v>
      </c>
      <c r="C742" s="589" t="s">
        <v>2995</v>
      </c>
      <c r="D742" s="589" t="s">
        <v>689</v>
      </c>
      <c r="E742" s="589" t="s">
        <v>2786</v>
      </c>
      <c r="F742" s="590">
        <v>42992</v>
      </c>
      <c r="G742" s="591">
        <v>105.92</v>
      </c>
      <c r="H742" s="589" t="s">
        <v>474</v>
      </c>
      <c r="I742" s="589" t="s">
        <v>682</v>
      </c>
      <c r="J742" s="590">
        <v>42993</v>
      </c>
      <c r="K742" s="589" t="s">
        <v>71</v>
      </c>
      <c r="L742" s="589" t="s">
        <v>2785</v>
      </c>
    </row>
    <row r="743" spans="1:12" s="589" customFormat="1" x14ac:dyDescent="0.2">
      <c r="A743" s="589" t="s">
        <v>611</v>
      </c>
      <c r="B743" s="589" t="s">
        <v>687</v>
      </c>
      <c r="C743" s="589" t="s">
        <v>2995</v>
      </c>
      <c r="D743" s="589" t="s">
        <v>689</v>
      </c>
      <c r="E743" s="589" t="s">
        <v>2787</v>
      </c>
      <c r="F743" s="590">
        <v>42992</v>
      </c>
      <c r="G743" s="591">
        <v>115.92</v>
      </c>
      <c r="H743" s="589" t="s">
        <v>474</v>
      </c>
      <c r="I743" s="589" t="s">
        <v>682</v>
      </c>
      <c r="J743" s="590">
        <v>42993</v>
      </c>
      <c r="K743" s="589" t="s">
        <v>71</v>
      </c>
      <c r="L743" s="589" t="s">
        <v>2783</v>
      </c>
    </row>
    <row r="744" spans="1:12" s="589" customFormat="1" x14ac:dyDescent="0.2">
      <c r="A744" s="589" t="s">
        <v>611</v>
      </c>
      <c r="B744" s="589" t="s">
        <v>687</v>
      </c>
      <c r="C744" s="589" t="s">
        <v>2995</v>
      </c>
      <c r="D744" s="589" t="s">
        <v>689</v>
      </c>
      <c r="E744" s="589" t="s">
        <v>2789</v>
      </c>
      <c r="F744" s="590">
        <v>42992</v>
      </c>
      <c r="G744" s="591">
        <v>303.79000000000002</v>
      </c>
      <c r="H744" s="589" t="s">
        <v>474</v>
      </c>
      <c r="I744" s="589" t="s">
        <v>522</v>
      </c>
      <c r="J744" s="590">
        <v>42993</v>
      </c>
      <c r="K744" s="589" t="s">
        <v>71</v>
      </c>
      <c r="L744" s="589" t="s">
        <v>2790</v>
      </c>
    </row>
    <row r="745" spans="1:12" s="589" customFormat="1" x14ac:dyDescent="0.2">
      <c r="A745" s="589" t="s">
        <v>611</v>
      </c>
      <c r="B745" s="589" t="s">
        <v>687</v>
      </c>
      <c r="C745" s="589" t="s">
        <v>2995</v>
      </c>
      <c r="D745" s="589" t="s">
        <v>689</v>
      </c>
      <c r="E745" s="589" t="s">
        <v>2840</v>
      </c>
      <c r="F745" s="590">
        <v>42992</v>
      </c>
      <c r="G745" s="591">
        <v>228.6</v>
      </c>
      <c r="H745" s="589" t="s">
        <v>474</v>
      </c>
      <c r="I745" s="589" t="s">
        <v>682</v>
      </c>
      <c r="J745" s="590">
        <v>42993</v>
      </c>
      <c r="K745" s="589" t="s">
        <v>71</v>
      </c>
      <c r="L745" s="589" t="s">
        <v>2776</v>
      </c>
    </row>
    <row r="746" spans="1:12" s="589" customFormat="1" x14ac:dyDescent="0.2">
      <c r="A746" s="589" t="s">
        <v>611</v>
      </c>
      <c r="B746" s="589" t="s">
        <v>687</v>
      </c>
      <c r="C746" s="589" t="s">
        <v>2995</v>
      </c>
      <c r="D746" s="589" t="s">
        <v>689</v>
      </c>
      <c r="E746" s="589" t="s">
        <v>2841</v>
      </c>
      <c r="F746" s="590">
        <v>42992</v>
      </c>
      <c r="G746" s="591">
        <v>72</v>
      </c>
      <c r="H746" s="589" t="s">
        <v>474</v>
      </c>
      <c r="I746" s="589" t="s">
        <v>2195</v>
      </c>
      <c r="J746" s="590">
        <v>42993</v>
      </c>
      <c r="K746" s="589" t="s">
        <v>71</v>
      </c>
      <c r="L746" s="589" t="s">
        <v>2842</v>
      </c>
    </row>
    <row r="747" spans="1:12" s="589" customFormat="1" x14ac:dyDescent="0.2">
      <c r="A747" s="589" t="s">
        <v>611</v>
      </c>
      <c r="B747" s="589" t="s">
        <v>687</v>
      </c>
      <c r="C747" s="589" t="s">
        <v>2995</v>
      </c>
      <c r="D747" s="589" t="s">
        <v>689</v>
      </c>
      <c r="E747" s="589" t="s">
        <v>2843</v>
      </c>
      <c r="F747" s="590">
        <v>42992</v>
      </c>
      <c r="G747" s="591">
        <v>72</v>
      </c>
      <c r="H747" s="589" t="s">
        <v>474</v>
      </c>
      <c r="I747" s="589" t="s">
        <v>2195</v>
      </c>
      <c r="J747" s="590">
        <v>42993</v>
      </c>
      <c r="K747" s="589" t="s">
        <v>71</v>
      </c>
      <c r="L747" s="589" t="s">
        <v>2844</v>
      </c>
    </row>
    <row r="748" spans="1:12" s="589" customFormat="1" x14ac:dyDescent="0.2">
      <c r="A748" s="589" t="s">
        <v>611</v>
      </c>
      <c r="B748" s="589" t="s">
        <v>687</v>
      </c>
      <c r="C748" s="589" t="s">
        <v>2995</v>
      </c>
      <c r="D748" s="589" t="s">
        <v>689</v>
      </c>
      <c r="E748" s="589" t="s">
        <v>2845</v>
      </c>
      <c r="F748" s="590">
        <v>42992</v>
      </c>
      <c r="G748" s="591">
        <v>72</v>
      </c>
      <c r="H748" s="589" t="s">
        <v>474</v>
      </c>
      <c r="I748" s="589" t="s">
        <v>2195</v>
      </c>
      <c r="J748" s="590">
        <v>42993</v>
      </c>
      <c r="K748" s="589" t="s">
        <v>71</v>
      </c>
      <c r="L748" s="589" t="s">
        <v>2846</v>
      </c>
    </row>
    <row r="749" spans="1:12" s="589" customFormat="1" x14ac:dyDescent="0.2">
      <c r="A749" s="589" t="s">
        <v>611</v>
      </c>
      <c r="B749" s="589" t="s">
        <v>687</v>
      </c>
      <c r="C749" s="589" t="s">
        <v>2995</v>
      </c>
      <c r="D749" s="589" t="s">
        <v>689</v>
      </c>
      <c r="E749" s="589" t="s">
        <v>2847</v>
      </c>
      <c r="F749" s="590">
        <v>42992</v>
      </c>
      <c r="G749" s="591">
        <v>19</v>
      </c>
      <c r="H749" s="589" t="s">
        <v>474</v>
      </c>
      <c r="I749" s="589" t="s">
        <v>2379</v>
      </c>
      <c r="J749" s="590">
        <v>42993</v>
      </c>
      <c r="K749" s="589" t="s">
        <v>71</v>
      </c>
      <c r="L749" s="589" t="s">
        <v>2848</v>
      </c>
    </row>
    <row r="750" spans="1:12" s="589" customFormat="1" x14ac:dyDescent="0.2">
      <c r="A750" s="589" t="s">
        <v>611</v>
      </c>
      <c r="B750" s="589" t="s">
        <v>687</v>
      </c>
      <c r="C750" s="589" t="s">
        <v>2995</v>
      </c>
      <c r="D750" s="589" t="s">
        <v>689</v>
      </c>
      <c r="E750" s="589" t="s">
        <v>2993</v>
      </c>
      <c r="F750" s="590">
        <v>42993</v>
      </c>
      <c r="G750" s="591">
        <v>-82.33</v>
      </c>
      <c r="H750" s="589" t="s">
        <v>474</v>
      </c>
      <c r="I750" s="589" t="s">
        <v>345</v>
      </c>
      <c r="J750" s="590">
        <v>42994</v>
      </c>
      <c r="K750" s="589" t="s">
        <v>71</v>
      </c>
      <c r="L750" s="589" t="s">
        <v>2171</v>
      </c>
    </row>
    <row r="751" spans="1:12" s="589" customFormat="1" x14ac:dyDescent="0.2">
      <c r="A751" s="589" t="s">
        <v>611</v>
      </c>
      <c r="B751" s="589" t="s">
        <v>687</v>
      </c>
      <c r="C751" s="589" t="s">
        <v>2995</v>
      </c>
      <c r="D751" s="589" t="s">
        <v>689</v>
      </c>
      <c r="E751" s="589" t="s">
        <v>2763</v>
      </c>
      <c r="F751" s="590">
        <v>42993</v>
      </c>
      <c r="G751" s="591">
        <v>100</v>
      </c>
      <c r="H751" s="589" t="s">
        <v>474</v>
      </c>
      <c r="I751" s="589" t="s">
        <v>682</v>
      </c>
      <c r="J751" s="590">
        <v>42994</v>
      </c>
      <c r="K751" s="589" t="s">
        <v>71</v>
      </c>
      <c r="L751" s="589" t="s">
        <v>2764</v>
      </c>
    </row>
    <row r="752" spans="1:12" s="589" customFormat="1" x14ac:dyDescent="0.2">
      <c r="A752" s="589" t="s">
        <v>611</v>
      </c>
      <c r="B752" s="589" t="s">
        <v>687</v>
      </c>
      <c r="C752" s="589" t="s">
        <v>2995</v>
      </c>
      <c r="D752" s="589" t="s">
        <v>689</v>
      </c>
      <c r="E752" s="589" t="s">
        <v>2765</v>
      </c>
      <c r="F752" s="590">
        <v>42993</v>
      </c>
      <c r="G752" s="591">
        <v>677.64</v>
      </c>
      <c r="H752" s="589" t="s">
        <v>474</v>
      </c>
      <c r="I752" s="589" t="s">
        <v>377</v>
      </c>
      <c r="J752" s="590">
        <v>42994</v>
      </c>
      <c r="K752" s="589" t="s">
        <v>71</v>
      </c>
      <c r="L752" s="589" t="s">
        <v>2766</v>
      </c>
    </row>
    <row r="753" spans="1:12" s="589" customFormat="1" x14ac:dyDescent="0.2">
      <c r="A753" s="589" t="s">
        <v>611</v>
      </c>
      <c r="B753" s="589" t="s">
        <v>687</v>
      </c>
      <c r="C753" s="589" t="s">
        <v>2995</v>
      </c>
      <c r="D753" s="589" t="s">
        <v>689</v>
      </c>
      <c r="E753" s="589" t="s">
        <v>2767</v>
      </c>
      <c r="F753" s="590">
        <v>42993</v>
      </c>
      <c r="G753" s="591">
        <v>544.61</v>
      </c>
      <c r="H753" s="589" t="s">
        <v>474</v>
      </c>
      <c r="I753" s="589" t="s">
        <v>1903</v>
      </c>
      <c r="J753" s="590">
        <v>42994</v>
      </c>
      <c r="K753" s="589" t="s">
        <v>71</v>
      </c>
      <c r="L753" s="589" t="s">
        <v>2768</v>
      </c>
    </row>
    <row r="754" spans="1:12" s="589" customFormat="1" x14ac:dyDescent="0.2">
      <c r="A754" s="589" t="s">
        <v>611</v>
      </c>
      <c r="B754" s="589" t="s">
        <v>687</v>
      </c>
      <c r="C754" s="589" t="s">
        <v>2995</v>
      </c>
      <c r="D754" s="589" t="s">
        <v>689</v>
      </c>
      <c r="E754" s="589" t="s">
        <v>2769</v>
      </c>
      <c r="F754" s="590">
        <v>42993</v>
      </c>
      <c r="G754" s="591">
        <v>722.33</v>
      </c>
      <c r="H754" s="589" t="s">
        <v>474</v>
      </c>
      <c r="I754" s="589" t="s">
        <v>1903</v>
      </c>
      <c r="J754" s="590">
        <v>42994</v>
      </c>
      <c r="K754" s="589" t="s">
        <v>71</v>
      </c>
      <c r="L754" s="589" t="s">
        <v>2770</v>
      </c>
    </row>
    <row r="755" spans="1:12" s="589" customFormat="1" x14ac:dyDescent="0.2">
      <c r="A755" s="589" t="s">
        <v>611</v>
      </c>
      <c r="B755" s="589" t="s">
        <v>687</v>
      </c>
      <c r="C755" s="589" t="s">
        <v>2995</v>
      </c>
      <c r="D755" s="589" t="s">
        <v>689</v>
      </c>
      <c r="E755" s="589" t="s">
        <v>2771</v>
      </c>
      <c r="F755" s="590">
        <v>42993</v>
      </c>
      <c r="G755" s="591">
        <v>227.77</v>
      </c>
      <c r="H755" s="589" t="s">
        <v>474</v>
      </c>
      <c r="I755" s="589" t="s">
        <v>156</v>
      </c>
      <c r="J755" s="590">
        <v>42994</v>
      </c>
      <c r="K755" s="589" t="s">
        <v>71</v>
      </c>
      <c r="L755" s="589" t="s">
        <v>2772</v>
      </c>
    </row>
    <row r="756" spans="1:12" s="589" customFormat="1" x14ac:dyDescent="0.2">
      <c r="A756" s="589" t="s">
        <v>611</v>
      </c>
      <c r="B756" s="589" t="s">
        <v>687</v>
      </c>
      <c r="C756" s="589" t="s">
        <v>2995</v>
      </c>
      <c r="D756" s="589" t="s">
        <v>689</v>
      </c>
      <c r="E756" s="589" t="s">
        <v>2839</v>
      </c>
      <c r="F756" s="590">
        <v>42993</v>
      </c>
      <c r="G756" s="591">
        <v>99</v>
      </c>
      <c r="H756" s="589" t="s">
        <v>474</v>
      </c>
      <c r="I756" s="589" t="s">
        <v>156</v>
      </c>
      <c r="J756" s="590">
        <v>42994</v>
      </c>
      <c r="K756" s="589" t="s">
        <v>71</v>
      </c>
      <c r="L756" s="589" t="s">
        <v>2772</v>
      </c>
    </row>
    <row r="757" spans="1:12" s="589" customFormat="1" x14ac:dyDescent="0.2">
      <c r="A757" s="589" t="s">
        <v>611</v>
      </c>
      <c r="B757" s="589" t="s">
        <v>661</v>
      </c>
      <c r="C757" s="589" t="s">
        <v>662</v>
      </c>
      <c r="D757" s="589" t="s">
        <v>663</v>
      </c>
      <c r="E757" s="589" t="s">
        <v>2953</v>
      </c>
      <c r="F757" s="590">
        <v>42993</v>
      </c>
      <c r="G757" s="591">
        <v>101.64</v>
      </c>
      <c r="H757" s="589" t="s">
        <v>474</v>
      </c>
      <c r="I757" s="589" t="s">
        <v>3826</v>
      </c>
      <c r="J757" s="590">
        <v>42996</v>
      </c>
      <c r="K757" s="589" t="s">
        <v>71</v>
      </c>
      <c r="L757" s="589" t="s">
        <v>474</v>
      </c>
    </row>
    <row r="758" spans="1:12" s="589" customFormat="1" x14ac:dyDescent="0.2">
      <c r="A758" s="589" t="s">
        <v>611</v>
      </c>
      <c r="B758" s="589" t="s">
        <v>184</v>
      </c>
      <c r="C758" s="589" t="s">
        <v>185</v>
      </c>
      <c r="D758" s="589" t="s">
        <v>186</v>
      </c>
      <c r="E758" s="589" t="s">
        <v>2971</v>
      </c>
      <c r="F758" s="590">
        <v>42990</v>
      </c>
      <c r="G758" s="591">
        <v>40.46</v>
      </c>
      <c r="H758" s="589" t="s">
        <v>2972</v>
      </c>
      <c r="I758" s="589" t="s">
        <v>403</v>
      </c>
      <c r="J758" s="590">
        <v>42996</v>
      </c>
      <c r="K758" s="589" t="s">
        <v>71</v>
      </c>
      <c r="L758" s="589" t="s">
        <v>2973</v>
      </c>
    </row>
    <row r="759" spans="1:12" s="589" customFormat="1" x14ac:dyDescent="0.2">
      <c r="A759" s="589" t="s">
        <v>307</v>
      </c>
      <c r="B759" s="589" t="s">
        <v>2982</v>
      </c>
      <c r="C759" s="589" t="s">
        <v>2983</v>
      </c>
      <c r="D759" s="589" t="s">
        <v>2984</v>
      </c>
      <c r="E759" s="589" t="s">
        <v>2985</v>
      </c>
      <c r="F759" s="590">
        <v>42565</v>
      </c>
      <c r="G759" s="591">
        <v>3800</v>
      </c>
      <c r="H759" s="589" t="s">
        <v>474</v>
      </c>
      <c r="I759" s="589" t="s">
        <v>2647</v>
      </c>
      <c r="J759" s="590">
        <v>42996</v>
      </c>
      <c r="K759" s="589" t="s">
        <v>71</v>
      </c>
      <c r="L759" s="589" t="s">
        <v>474</v>
      </c>
    </row>
    <row r="760" spans="1:12" s="589" customFormat="1" x14ac:dyDescent="0.2">
      <c r="A760" s="589" t="s">
        <v>307</v>
      </c>
      <c r="B760" s="589" t="s">
        <v>72</v>
      </c>
      <c r="C760" s="589" t="s">
        <v>73</v>
      </c>
      <c r="D760" s="589" t="s">
        <v>74</v>
      </c>
      <c r="E760" s="589" t="s">
        <v>2990</v>
      </c>
      <c r="F760" s="590">
        <v>42550</v>
      </c>
      <c r="G760" s="591">
        <v>169.4</v>
      </c>
      <c r="H760" s="589" t="s">
        <v>474</v>
      </c>
      <c r="I760" s="589" t="s">
        <v>196</v>
      </c>
      <c r="J760" s="590">
        <v>42996</v>
      </c>
      <c r="K760" s="589" t="s">
        <v>71</v>
      </c>
      <c r="L760" s="589" t="s">
        <v>474</v>
      </c>
    </row>
    <row r="761" spans="1:12" s="589" customFormat="1" x14ac:dyDescent="0.2">
      <c r="A761" s="589" t="s">
        <v>307</v>
      </c>
      <c r="B761" s="589" t="s">
        <v>72</v>
      </c>
      <c r="C761" s="589" t="s">
        <v>73</v>
      </c>
      <c r="D761" s="589" t="s">
        <v>74</v>
      </c>
      <c r="E761" s="589" t="s">
        <v>2991</v>
      </c>
      <c r="F761" s="590">
        <v>42704</v>
      </c>
      <c r="G761" s="591">
        <v>91.1</v>
      </c>
      <c r="H761" s="589" t="s">
        <v>474</v>
      </c>
      <c r="I761" s="589" t="s">
        <v>2992</v>
      </c>
      <c r="J761" s="590">
        <v>42996</v>
      </c>
      <c r="K761" s="589" t="s">
        <v>71</v>
      </c>
      <c r="L761" s="589" t="s">
        <v>474</v>
      </c>
    </row>
    <row r="762" spans="1:12" s="589" customFormat="1" x14ac:dyDescent="0.2">
      <c r="A762" s="589" t="s">
        <v>611</v>
      </c>
      <c r="B762" s="589" t="s">
        <v>630</v>
      </c>
      <c r="C762" s="589" t="s">
        <v>631</v>
      </c>
      <c r="D762" s="589" t="s">
        <v>632</v>
      </c>
      <c r="E762" s="589" t="s">
        <v>2896</v>
      </c>
      <c r="F762" s="590">
        <v>42996</v>
      </c>
      <c r="G762" s="591">
        <v>26.77</v>
      </c>
      <c r="H762" s="589" t="s">
        <v>474</v>
      </c>
      <c r="I762" s="589" t="s">
        <v>237</v>
      </c>
      <c r="J762" s="590">
        <v>42997</v>
      </c>
      <c r="K762" s="589" t="s">
        <v>71</v>
      </c>
      <c r="L762" s="589" t="s">
        <v>474</v>
      </c>
    </row>
    <row r="763" spans="1:12" s="589" customFormat="1" x14ac:dyDescent="0.2">
      <c r="A763" s="589" t="s">
        <v>611</v>
      </c>
      <c r="B763" s="589" t="s">
        <v>203</v>
      </c>
      <c r="C763" s="589" t="s">
        <v>204</v>
      </c>
      <c r="D763" s="589" t="s">
        <v>205</v>
      </c>
      <c r="E763" s="589" t="s">
        <v>2879</v>
      </c>
      <c r="F763" s="590">
        <v>42997</v>
      </c>
      <c r="G763" s="591">
        <v>276.97000000000003</v>
      </c>
      <c r="H763" s="589" t="s">
        <v>2880</v>
      </c>
      <c r="I763" s="589" t="s">
        <v>237</v>
      </c>
      <c r="J763" s="590">
        <v>42998</v>
      </c>
      <c r="K763" s="589" t="s">
        <v>71</v>
      </c>
      <c r="L763" s="589" t="s">
        <v>2881</v>
      </c>
    </row>
    <row r="764" spans="1:12" s="589" customFormat="1" x14ac:dyDescent="0.2">
      <c r="A764" s="589" t="s">
        <v>611</v>
      </c>
      <c r="B764" s="589" t="s">
        <v>168</v>
      </c>
      <c r="C764" s="589" t="s">
        <v>475</v>
      </c>
      <c r="D764" s="589" t="s">
        <v>169</v>
      </c>
      <c r="E764" s="589" t="s">
        <v>2886</v>
      </c>
      <c r="F764" s="590">
        <v>42991</v>
      </c>
      <c r="G764" s="591">
        <v>147.15</v>
      </c>
      <c r="H764" s="589" t="s">
        <v>2887</v>
      </c>
      <c r="I764" s="589" t="s">
        <v>438</v>
      </c>
      <c r="J764" s="590">
        <v>42998</v>
      </c>
      <c r="K764" s="589" t="s">
        <v>71</v>
      </c>
      <c r="L764" s="589" t="s">
        <v>2888</v>
      </c>
    </row>
    <row r="765" spans="1:12" s="589" customFormat="1" x14ac:dyDescent="0.2">
      <c r="A765" s="589" t="s">
        <v>611</v>
      </c>
      <c r="B765" s="589" t="s">
        <v>2900</v>
      </c>
      <c r="C765" s="589" t="s">
        <v>2901</v>
      </c>
      <c r="D765" s="589" t="s">
        <v>474</v>
      </c>
      <c r="E765" s="589" t="s">
        <v>2902</v>
      </c>
      <c r="F765" s="590">
        <v>42965</v>
      </c>
      <c r="G765" s="591">
        <v>52</v>
      </c>
      <c r="H765" s="589" t="s">
        <v>474</v>
      </c>
      <c r="I765" s="589" t="s">
        <v>612</v>
      </c>
      <c r="J765" s="590">
        <v>42998</v>
      </c>
      <c r="K765" s="589" t="s">
        <v>71</v>
      </c>
      <c r="L765" s="589" t="s">
        <v>474</v>
      </c>
    </row>
    <row r="766" spans="1:12" s="589" customFormat="1" x14ac:dyDescent="0.2">
      <c r="A766" s="589" t="s">
        <v>611</v>
      </c>
      <c r="B766" s="589" t="s">
        <v>687</v>
      </c>
      <c r="C766" s="589" t="s">
        <v>2995</v>
      </c>
      <c r="D766" s="589" t="s">
        <v>689</v>
      </c>
      <c r="E766" s="589" t="s">
        <v>2750</v>
      </c>
      <c r="F766" s="590">
        <v>42998</v>
      </c>
      <c r="G766" s="591">
        <v>224.6</v>
      </c>
      <c r="H766" s="589" t="s">
        <v>474</v>
      </c>
      <c r="I766" s="589" t="s">
        <v>1903</v>
      </c>
      <c r="J766" s="590">
        <v>42999</v>
      </c>
      <c r="K766" s="589" t="s">
        <v>71</v>
      </c>
      <c r="L766" s="589" t="s">
        <v>2751</v>
      </c>
    </row>
    <row r="767" spans="1:12" s="589" customFormat="1" x14ac:dyDescent="0.2">
      <c r="A767" s="589" t="s">
        <v>611</v>
      </c>
      <c r="B767" s="589" t="s">
        <v>687</v>
      </c>
      <c r="C767" s="589" t="s">
        <v>2995</v>
      </c>
      <c r="D767" s="589" t="s">
        <v>689</v>
      </c>
      <c r="E767" s="589" t="s">
        <v>2752</v>
      </c>
      <c r="F767" s="590">
        <v>42998</v>
      </c>
      <c r="G767" s="591">
        <v>224.6</v>
      </c>
      <c r="H767" s="589" t="s">
        <v>474</v>
      </c>
      <c r="I767" s="589" t="s">
        <v>1903</v>
      </c>
      <c r="J767" s="590">
        <v>42999</v>
      </c>
      <c r="K767" s="589" t="s">
        <v>71</v>
      </c>
      <c r="L767" s="589" t="s">
        <v>2753</v>
      </c>
    </row>
    <row r="768" spans="1:12" s="589" customFormat="1" x14ac:dyDescent="0.2">
      <c r="A768" s="589" t="s">
        <v>611</v>
      </c>
      <c r="B768" s="589" t="s">
        <v>687</v>
      </c>
      <c r="C768" s="589" t="s">
        <v>2995</v>
      </c>
      <c r="D768" s="589" t="s">
        <v>689</v>
      </c>
      <c r="E768" s="589" t="s">
        <v>2754</v>
      </c>
      <c r="F768" s="590">
        <v>42998</v>
      </c>
      <c r="G768" s="591">
        <v>224.6</v>
      </c>
      <c r="H768" s="589" t="s">
        <v>474</v>
      </c>
      <c r="I768" s="589" t="s">
        <v>1903</v>
      </c>
      <c r="J768" s="590">
        <v>42999</v>
      </c>
      <c r="K768" s="589" t="s">
        <v>71</v>
      </c>
      <c r="L768" s="589" t="s">
        <v>2755</v>
      </c>
    </row>
    <row r="769" spans="1:12" s="589" customFormat="1" x14ac:dyDescent="0.2">
      <c r="A769" s="589" t="s">
        <v>611</v>
      </c>
      <c r="B769" s="589" t="s">
        <v>687</v>
      </c>
      <c r="C769" s="589" t="s">
        <v>2995</v>
      </c>
      <c r="D769" s="589" t="s">
        <v>689</v>
      </c>
      <c r="E769" s="589" t="s">
        <v>2756</v>
      </c>
      <c r="F769" s="590">
        <v>42998</v>
      </c>
      <c r="G769" s="591">
        <v>84.98</v>
      </c>
      <c r="H769" s="589" t="s">
        <v>474</v>
      </c>
      <c r="I769" s="589" t="s">
        <v>682</v>
      </c>
      <c r="J769" s="590">
        <v>42999</v>
      </c>
      <c r="K769" s="589" t="s">
        <v>71</v>
      </c>
      <c r="L769" s="589" t="s">
        <v>2757</v>
      </c>
    </row>
    <row r="770" spans="1:12" s="589" customFormat="1" x14ac:dyDescent="0.2">
      <c r="A770" s="589" t="s">
        <v>611</v>
      </c>
      <c r="B770" s="589" t="s">
        <v>687</v>
      </c>
      <c r="C770" s="589" t="s">
        <v>2995</v>
      </c>
      <c r="D770" s="589" t="s">
        <v>689</v>
      </c>
      <c r="E770" s="589" t="s">
        <v>2758</v>
      </c>
      <c r="F770" s="590">
        <v>42998</v>
      </c>
      <c r="G770" s="591">
        <v>117.9</v>
      </c>
      <c r="H770" s="589" t="s">
        <v>474</v>
      </c>
      <c r="I770" s="589" t="s">
        <v>682</v>
      </c>
      <c r="J770" s="590">
        <v>42999</v>
      </c>
      <c r="K770" s="589" t="s">
        <v>71</v>
      </c>
      <c r="L770" s="589" t="s">
        <v>2759</v>
      </c>
    </row>
    <row r="771" spans="1:12" s="589" customFormat="1" x14ac:dyDescent="0.2">
      <c r="A771" s="589" t="s">
        <v>611</v>
      </c>
      <c r="B771" s="589" t="s">
        <v>687</v>
      </c>
      <c r="C771" s="589" t="s">
        <v>2995</v>
      </c>
      <c r="D771" s="589" t="s">
        <v>689</v>
      </c>
      <c r="E771" s="589" t="s">
        <v>2760</v>
      </c>
      <c r="F771" s="590">
        <v>42998</v>
      </c>
      <c r="G771" s="591">
        <v>116.79</v>
      </c>
      <c r="H771" s="589" t="s">
        <v>474</v>
      </c>
      <c r="I771" s="589" t="s">
        <v>682</v>
      </c>
      <c r="J771" s="590">
        <v>42999</v>
      </c>
      <c r="K771" s="589" t="s">
        <v>71</v>
      </c>
      <c r="L771" s="589" t="s">
        <v>2759</v>
      </c>
    </row>
    <row r="772" spans="1:12" s="589" customFormat="1" x14ac:dyDescent="0.2">
      <c r="A772" s="589" t="s">
        <v>611</v>
      </c>
      <c r="B772" s="589" t="s">
        <v>687</v>
      </c>
      <c r="C772" s="589" t="s">
        <v>2995</v>
      </c>
      <c r="D772" s="589" t="s">
        <v>689</v>
      </c>
      <c r="E772" s="589" t="s">
        <v>2761</v>
      </c>
      <c r="F772" s="590">
        <v>42998</v>
      </c>
      <c r="G772" s="591">
        <v>94.99</v>
      </c>
      <c r="H772" s="589" t="s">
        <v>474</v>
      </c>
      <c r="I772" s="589" t="s">
        <v>226</v>
      </c>
      <c r="J772" s="590">
        <v>42999</v>
      </c>
      <c r="K772" s="589" t="s">
        <v>71</v>
      </c>
      <c r="L772" s="589" t="s">
        <v>3237</v>
      </c>
    </row>
    <row r="773" spans="1:12" s="589" customFormat="1" x14ac:dyDescent="0.2">
      <c r="A773" s="589" t="s">
        <v>611</v>
      </c>
      <c r="B773" s="589" t="s">
        <v>687</v>
      </c>
      <c r="C773" s="589" t="s">
        <v>2995</v>
      </c>
      <c r="D773" s="589" t="s">
        <v>689</v>
      </c>
      <c r="E773" s="589" t="s">
        <v>2821</v>
      </c>
      <c r="F773" s="590">
        <v>42769</v>
      </c>
      <c r="G773" s="591">
        <v>668.23</v>
      </c>
      <c r="H773" s="589" t="s">
        <v>474</v>
      </c>
      <c r="I773" s="589" t="s">
        <v>682</v>
      </c>
      <c r="J773" s="590">
        <v>42999</v>
      </c>
      <c r="K773" s="589" t="s">
        <v>71</v>
      </c>
      <c r="L773" s="589" t="s">
        <v>2822</v>
      </c>
    </row>
    <row r="774" spans="1:12" s="589" customFormat="1" x14ac:dyDescent="0.2">
      <c r="A774" s="589" t="s">
        <v>611</v>
      </c>
      <c r="B774" s="589" t="s">
        <v>687</v>
      </c>
      <c r="C774" s="589" t="s">
        <v>2995</v>
      </c>
      <c r="D774" s="589" t="s">
        <v>689</v>
      </c>
      <c r="E774" s="589" t="s">
        <v>2830</v>
      </c>
      <c r="F774" s="590">
        <v>42998</v>
      </c>
      <c r="G774" s="591">
        <v>130.5</v>
      </c>
      <c r="H774" s="589" t="s">
        <v>474</v>
      </c>
      <c r="I774" s="589" t="s">
        <v>522</v>
      </c>
      <c r="J774" s="590">
        <v>42999</v>
      </c>
      <c r="K774" s="589" t="s">
        <v>71</v>
      </c>
      <c r="L774" s="589" t="s">
        <v>2831</v>
      </c>
    </row>
    <row r="775" spans="1:12" s="589" customFormat="1" x14ac:dyDescent="0.2">
      <c r="A775" s="589" t="s">
        <v>611</v>
      </c>
      <c r="B775" s="589" t="s">
        <v>687</v>
      </c>
      <c r="C775" s="589" t="s">
        <v>2995</v>
      </c>
      <c r="D775" s="589" t="s">
        <v>689</v>
      </c>
      <c r="E775" s="589" t="s">
        <v>2832</v>
      </c>
      <c r="F775" s="590">
        <v>42998</v>
      </c>
      <c r="G775" s="591">
        <v>130.5</v>
      </c>
      <c r="H775" s="589" t="s">
        <v>474</v>
      </c>
      <c r="I775" s="589" t="s">
        <v>682</v>
      </c>
      <c r="J775" s="590">
        <v>42999</v>
      </c>
      <c r="K775" s="589" t="s">
        <v>71</v>
      </c>
      <c r="L775" s="589" t="s">
        <v>2833</v>
      </c>
    </row>
    <row r="776" spans="1:12" s="589" customFormat="1" x14ac:dyDescent="0.2">
      <c r="A776" s="589" t="s">
        <v>611</v>
      </c>
      <c r="B776" s="589" t="s">
        <v>687</v>
      </c>
      <c r="C776" s="589" t="s">
        <v>2995</v>
      </c>
      <c r="D776" s="589" t="s">
        <v>689</v>
      </c>
      <c r="E776" s="589" t="s">
        <v>2835</v>
      </c>
      <c r="F776" s="590">
        <v>42998</v>
      </c>
      <c r="G776" s="591">
        <v>130</v>
      </c>
      <c r="H776" s="589" t="s">
        <v>474</v>
      </c>
      <c r="I776" s="589" t="s">
        <v>377</v>
      </c>
      <c r="J776" s="590">
        <v>42999</v>
      </c>
      <c r="K776" s="589" t="s">
        <v>71</v>
      </c>
      <c r="L776" s="589" t="s">
        <v>2836</v>
      </c>
    </row>
    <row r="777" spans="1:12" s="589" customFormat="1" x14ac:dyDescent="0.2">
      <c r="A777" s="589" t="s">
        <v>611</v>
      </c>
      <c r="B777" s="589" t="s">
        <v>687</v>
      </c>
      <c r="C777" s="589" t="s">
        <v>2995</v>
      </c>
      <c r="D777" s="589" t="s">
        <v>689</v>
      </c>
      <c r="E777" s="589" t="s">
        <v>2837</v>
      </c>
      <c r="F777" s="590">
        <v>42998</v>
      </c>
      <c r="G777" s="591">
        <v>480</v>
      </c>
      <c r="H777" s="589" t="s">
        <v>474</v>
      </c>
      <c r="I777" s="589" t="s">
        <v>350</v>
      </c>
      <c r="J777" s="590">
        <v>42999</v>
      </c>
      <c r="K777" s="589" t="s">
        <v>71</v>
      </c>
      <c r="L777" s="589" t="s">
        <v>2838</v>
      </c>
    </row>
    <row r="778" spans="1:12" s="589" customFormat="1" x14ac:dyDescent="0.2">
      <c r="A778" s="589" t="s">
        <v>611</v>
      </c>
      <c r="B778" s="589" t="s">
        <v>687</v>
      </c>
      <c r="C778" s="589" t="s">
        <v>2995</v>
      </c>
      <c r="D778" s="589" t="s">
        <v>689</v>
      </c>
      <c r="E778" s="589" t="s">
        <v>2868</v>
      </c>
      <c r="F778" s="590">
        <v>42852</v>
      </c>
      <c r="G778" s="591">
        <v>12.95</v>
      </c>
      <c r="H778" s="589" t="s">
        <v>474</v>
      </c>
      <c r="I778" s="589" t="s">
        <v>682</v>
      </c>
      <c r="J778" s="590">
        <v>42999</v>
      </c>
      <c r="K778" s="589" t="s">
        <v>71</v>
      </c>
      <c r="L778" s="589" t="s">
        <v>2869</v>
      </c>
    </row>
    <row r="779" spans="1:12" s="589" customFormat="1" x14ac:dyDescent="0.2">
      <c r="A779" s="589" t="s">
        <v>611</v>
      </c>
      <c r="B779" s="589" t="s">
        <v>687</v>
      </c>
      <c r="C779" s="589" t="s">
        <v>2995</v>
      </c>
      <c r="D779" s="589" t="s">
        <v>689</v>
      </c>
      <c r="E779" s="589" t="s">
        <v>2870</v>
      </c>
      <c r="F779" s="590">
        <v>42852</v>
      </c>
      <c r="G779" s="591">
        <v>12.95</v>
      </c>
      <c r="H779" s="589" t="s">
        <v>474</v>
      </c>
      <c r="I779" s="589" t="s">
        <v>682</v>
      </c>
      <c r="J779" s="590">
        <v>42999</v>
      </c>
      <c r="K779" s="589" t="s">
        <v>71</v>
      </c>
      <c r="L779" s="589" t="s">
        <v>2869</v>
      </c>
    </row>
    <row r="780" spans="1:12" s="589" customFormat="1" x14ac:dyDescent="0.2">
      <c r="A780" s="589" t="s">
        <v>611</v>
      </c>
      <c r="B780" s="589" t="s">
        <v>687</v>
      </c>
      <c r="C780" s="589" t="s">
        <v>2995</v>
      </c>
      <c r="D780" s="589" t="s">
        <v>689</v>
      </c>
      <c r="E780" s="589" t="s">
        <v>2871</v>
      </c>
      <c r="F780" s="590">
        <v>42822</v>
      </c>
      <c r="G780" s="591">
        <v>81.349999999999994</v>
      </c>
      <c r="H780" s="589" t="s">
        <v>474</v>
      </c>
      <c r="I780" s="589" t="s">
        <v>682</v>
      </c>
      <c r="J780" s="590">
        <v>42999</v>
      </c>
      <c r="K780" s="589" t="s">
        <v>71</v>
      </c>
      <c r="L780" s="589" t="s">
        <v>2872</v>
      </c>
    </row>
    <row r="781" spans="1:12" s="589" customFormat="1" x14ac:dyDescent="0.2">
      <c r="A781" s="589" t="s">
        <v>611</v>
      </c>
      <c r="B781" s="589" t="s">
        <v>687</v>
      </c>
      <c r="C781" s="589" t="s">
        <v>2995</v>
      </c>
      <c r="D781" s="589" t="s">
        <v>689</v>
      </c>
      <c r="E781" s="589" t="s">
        <v>2873</v>
      </c>
      <c r="F781" s="590">
        <v>42822</v>
      </c>
      <c r="G781" s="591">
        <v>81.349999999999994</v>
      </c>
      <c r="H781" s="589" t="s">
        <v>474</v>
      </c>
      <c r="I781" s="589" t="s">
        <v>682</v>
      </c>
      <c r="J781" s="590">
        <v>42999</v>
      </c>
      <c r="K781" s="589" t="s">
        <v>71</v>
      </c>
      <c r="L781" s="589" t="s">
        <v>2872</v>
      </c>
    </row>
    <row r="782" spans="1:12" s="589" customFormat="1" x14ac:dyDescent="0.2">
      <c r="A782" s="589" t="s">
        <v>611</v>
      </c>
      <c r="B782" s="589" t="s">
        <v>687</v>
      </c>
      <c r="C782" s="589" t="s">
        <v>2995</v>
      </c>
      <c r="D782" s="589" t="s">
        <v>689</v>
      </c>
      <c r="E782" s="589" t="s">
        <v>2911</v>
      </c>
      <c r="F782" s="590">
        <v>42998</v>
      </c>
      <c r="G782" s="591">
        <v>94.99</v>
      </c>
      <c r="H782" s="589" t="s">
        <v>474</v>
      </c>
      <c r="I782" s="589" t="s">
        <v>683</v>
      </c>
      <c r="J782" s="590">
        <v>42999</v>
      </c>
      <c r="K782" s="589" t="s">
        <v>71</v>
      </c>
      <c r="L782" s="589" t="s">
        <v>474</v>
      </c>
    </row>
    <row r="783" spans="1:12" s="589" customFormat="1" x14ac:dyDescent="0.2">
      <c r="A783" s="589" t="s">
        <v>611</v>
      </c>
      <c r="B783" s="589" t="s">
        <v>687</v>
      </c>
      <c r="C783" s="589" t="s">
        <v>2995</v>
      </c>
      <c r="D783" s="589" t="s">
        <v>689</v>
      </c>
      <c r="E783" s="589" t="s">
        <v>2712</v>
      </c>
      <c r="F783" s="590">
        <v>42999</v>
      </c>
      <c r="G783" s="591">
        <v>-3.65</v>
      </c>
      <c r="H783" s="589" t="s">
        <v>474</v>
      </c>
      <c r="I783" s="589" t="s">
        <v>2610</v>
      </c>
      <c r="J783" s="590">
        <v>43000</v>
      </c>
      <c r="K783" s="589" t="s">
        <v>71</v>
      </c>
      <c r="L783" s="589" t="s">
        <v>2713</v>
      </c>
    </row>
    <row r="784" spans="1:12" s="589" customFormat="1" x14ac:dyDescent="0.2">
      <c r="A784" s="589" t="s">
        <v>611</v>
      </c>
      <c r="B784" s="589" t="s">
        <v>687</v>
      </c>
      <c r="C784" s="589" t="s">
        <v>2995</v>
      </c>
      <c r="D784" s="589" t="s">
        <v>689</v>
      </c>
      <c r="E784" s="589" t="s">
        <v>2724</v>
      </c>
      <c r="F784" s="590">
        <v>42999</v>
      </c>
      <c r="G784" s="591">
        <v>-364.41</v>
      </c>
      <c r="H784" s="589" t="s">
        <v>474</v>
      </c>
      <c r="I784" s="589" t="s">
        <v>539</v>
      </c>
      <c r="J784" s="590">
        <v>43000</v>
      </c>
      <c r="K784" s="589" t="s">
        <v>71</v>
      </c>
      <c r="L784" s="589" t="s">
        <v>2616</v>
      </c>
    </row>
    <row r="785" spans="1:12" s="589" customFormat="1" x14ac:dyDescent="0.2">
      <c r="A785" s="589" t="s">
        <v>611</v>
      </c>
      <c r="B785" s="589" t="s">
        <v>687</v>
      </c>
      <c r="C785" s="589" t="s">
        <v>2995</v>
      </c>
      <c r="D785" s="589" t="s">
        <v>689</v>
      </c>
      <c r="E785" s="589" t="s">
        <v>2725</v>
      </c>
      <c r="F785" s="590">
        <v>42999</v>
      </c>
      <c r="G785" s="591">
        <v>-616.33000000000004</v>
      </c>
      <c r="H785" s="589" t="s">
        <v>474</v>
      </c>
      <c r="I785" s="589" t="s">
        <v>539</v>
      </c>
      <c r="J785" s="590">
        <v>43000</v>
      </c>
      <c r="K785" s="589" t="s">
        <v>71</v>
      </c>
      <c r="L785" s="589" t="s">
        <v>3111</v>
      </c>
    </row>
    <row r="786" spans="1:12" s="589" customFormat="1" x14ac:dyDescent="0.2">
      <c r="A786" s="589" t="s">
        <v>611</v>
      </c>
      <c r="B786" s="589" t="s">
        <v>687</v>
      </c>
      <c r="C786" s="589" t="s">
        <v>2995</v>
      </c>
      <c r="D786" s="589" t="s">
        <v>689</v>
      </c>
      <c r="E786" s="589" t="s">
        <v>2726</v>
      </c>
      <c r="F786" s="590">
        <v>42999</v>
      </c>
      <c r="G786" s="591">
        <v>-102.3</v>
      </c>
      <c r="H786" s="589" t="s">
        <v>474</v>
      </c>
      <c r="I786" s="589" t="s">
        <v>1073</v>
      </c>
      <c r="J786" s="590">
        <v>43000</v>
      </c>
      <c r="K786" s="589" t="s">
        <v>71</v>
      </c>
      <c r="L786" s="589" t="s">
        <v>2727</v>
      </c>
    </row>
    <row r="787" spans="1:12" s="589" customFormat="1" x14ac:dyDescent="0.2">
      <c r="A787" s="589" t="s">
        <v>611</v>
      </c>
      <c r="B787" s="589" t="s">
        <v>687</v>
      </c>
      <c r="C787" s="589" t="s">
        <v>2995</v>
      </c>
      <c r="D787" s="589" t="s">
        <v>689</v>
      </c>
      <c r="E787" s="589" t="s">
        <v>2749</v>
      </c>
      <c r="F787" s="590">
        <v>42999</v>
      </c>
      <c r="G787" s="591">
        <v>40.5</v>
      </c>
      <c r="H787" s="589" t="s">
        <v>474</v>
      </c>
      <c r="I787" s="589" t="s">
        <v>2610</v>
      </c>
      <c r="J787" s="590">
        <v>43000</v>
      </c>
      <c r="K787" s="589" t="s">
        <v>71</v>
      </c>
      <c r="L787" s="589" t="s">
        <v>2713</v>
      </c>
    </row>
    <row r="788" spans="1:12" s="589" customFormat="1" x14ac:dyDescent="0.2">
      <c r="A788" s="589" t="s">
        <v>611</v>
      </c>
      <c r="B788" s="589" t="s">
        <v>687</v>
      </c>
      <c r="C788" s="589" t="s">
        <v>2995</v>
      </c>
      <c r="D788" s="589" t="s">
        <v>689</v>
      </c>
      <c r="E788" s="589" t="s">
        <v>2826</v>
      </c>
      <c r="F788" s="590">
        <v>42999</v>
      </c>
      <c r="G788" s="591">
        <v>109.35</v>
      </c>
      <c r="H788" s="589" t="s">
        <v>474</v>
      </c>
      <c r="I788" s="589" t="s">
        <v>682</v>
      </c>
      <c r="J788" s="590">
        <v>43000</v>
      </c>
      <c r="K788" s="589" t="s">
        <v>71</v>
      </c>
      <c r="L788" s="589" t="s">
        <v>2827</v>
      </c>
    </row>
    <row r="789" spans="1:12" s="589" customFormat="1" x14ac:dyDescent="0.2">
      <c r="A789" s="589" t="s">
        <v>611</v>
      </c>
      <c r="B789" s="589" t="s">
        <v>687</v>
      </c>
      <c r="C789" s="589" t="s">
        <v>2995</v>
      </c>
      <c r="D789" s="589" t="s">
        <v>689</v>
      </c>
      <c r="E789" s="589" t="s">
        <v>2828</v>
      </c>
      <c r="F789" s="590">
        <v>42999</v>
      </c>
      <c r="G789" s="591">
        <v>97.2</v>
      </c>
      <c r="H789" s="589" t="s">
        <v>474</v>
      </c>
      <c r="I789" s="589" t="s">
        <v>682</v>
      </c>
      <c r="J789" s="590">
        <v>43000</v>
      </c>
      <c r="K789" s="589" t="s">
        <v>71</v>
      </c>
      <c r="L789" s="589" t="s">
        <v>2827</v>
      </c>
    </row>
    <row r="790" spans="1:12" s="589" customFormat="1" x14ac:dyDescent="0.2">
      <c r="A790" s="589" t="s">
        <v>611</v>
      </c>
      <c r="B790" s="589" t="s">
        <v>687</v>
      </c>
      <c r="C790" s="589" t="s">
        <v>2995</v>
      </c>
      <c r="D790" s="589" t="s">
        <v>689</v>
      </c>
      <c r="E790" s="589" t="s">
        <v>2829</v>
      </c>
      <c r="F790" s="590">
        <v>42999</v>
      </c>
      <c r="G790" s="591">
        <v>622</v>
      </c>
      <c r="H790" s="589" t="s">
        <v>474</v>
      </c>
      <c r="I790" s="589" t="s">
        <v>377</v>
      </c>
      <c r="J790" s="590">
        <v>43000</v>
      </c>
      <c r="K790" s="589" t="s">
        <v>71</v>
      </c>
      <c r="L790" s="589" t="s">
        <v>2766</v>
      </c>
    </row>
    <row r="791" spans="1:12" s="589" customFormat="1" x14ac:dyDescent="0.2">
      <c r="A791" s="589" t="s">
        <v>611</v>
      </c>
      <c r="B791" s="589" t="s">
        <v>687</v>
      </c>
      <c r="C791" s="589" t="s">
        <v>2995</v>
      </c>
      <c r="D791" s="589" t="s">
        <v>689</v>
      </c>
      <c r="E791" s="589" t="s">
        <v>2910</v>
      </c>
      <c r="F791" s="590">
        <v>42999</v>
      </c>
      <c r="G791" s="591">
        <v>8.99</v>
      </c>
      <c r="H791" s="589" t="s">
        <v>474</v>
      </c>
      <c r="I791" s="589" t="s">
        <v>396</v>
      </c>
      <c r="J791" s="590">
        <v>43000</v>
      </c>
      <c r="K791" s="589" t="s">
        <v>71</v>
      </c>
      <c r="L791" s="589" t="s">
        <v>474</v>
      </c>
    </row>
    <row r="792" spans="1:12" s="589" customFormat="1" x14ac:dyDescent="0.2">
      <c r="A792" s="589" t="s">
        <v>611</v>
      </c>
      <c r="B792" s="589" t="s">
        <v>158</v>
      </c>
      <c r="C792" s="589" t="s">
        <v>159</v>
      </c>
      <c r="D792" s="589" t="s">
        <v>160</v>
      </c>
      <c r="E792" s="589" t="s">
        <v>2974</v>
      </c>
      <c r="F792" s="590">
        <v>42998</v>
      </c>
      <c r="G792" s="591">
        <v>41.38</v>
      </c>
      <c r="H792" s="589" t="s">
        <v>474</v>
      </c>
      <c r="I792" s="589" t="s">
        <v>587</v>
      </c>
      <c r="J792" s="590">
        <v>43000</v>
      </c>
      <c r="K792" s="589" t="s">
        <v>71</v>
      </c>
      <c r="L792" s="589" t="s">
        <v>474</v>
      </c>
    </row>
    <row r="793" spans="1:12" s="589" customFormat="1" x14ac:dyDescent="0.2">
      <c r="A793" s="589" t="s">
        <v>611</v>
      </c>
      <c r="B793" s="589" t="s">
        <v>687</v>
      </c>
      <c r="C793" s="589" t="s">
        <v>2995</v>
      </c>
      <c r="D793" s="589" t="s">
        <v>689</v>
      </c>
      <c r="E793" s="589" t="s">
        <v>2696</v>
      </c>
      <c r="F793" s="590">
        <v>43000</v>
      </c>
      <c r="G793" s="591">
        <v>-192</v>
      </c>
      <c r="H793" s="589" t="s">
        <v>474</v>
      </c>
      <c r="I793" s="589" t="s">
        <v>1073</v>
      </c>
      <c r="J793" s="590">
        <v>43001</v>
      </c>
      <c r="K793" s="589" t="s">
        <v>71</v>
      </c>
      <c r="L793" s="589" t="s">
        <v>2697</v>
      </c>
    </row>
    <row r="794" spans="1:12" s="589" customFormat="1" x14ac:dyDescent="0.2">
      <c r="A794" s="589" t="s">
        <v>611</v>
      </c>
      <c r="B794" s="589" t="s">
        <v>687</v>
      </c>
      <c r="C794" s="589" t="s">
        <v>2995</v>
      </c>
      <c r="D794" s="589" t="s">
        <v>689</v>
      </c>
      <c r="E794" s="589" t="s">
        <v>2698</v>
      </c>
      <c r="F794" s="590">
        <v>43000</v>
      </c>
      <c r="G794" s="591">
        <v>-82.95</v>
      </c>
      <c r="H794" s="589" t="s">
        <v>474</v>
      </c>
      <c r="I794" s="589" t="s">
        <v>2436</v>
      </c>
      <c r="J794" s="590">
        <v>43001</v>
      </c>
      <c r="K794" s="589" t="s">
        <v>71</v>
      </c>
      <c r="L794" s="589" t="s">
        <v>2699</v>
      </c>
    </row>
    <row r="795" spans="1:12" s="589" customFormat="1" x14ac:dyDescent="0.2">
      <c r="A795" s="589" t="s">
        <v>611</v>
      </c>
      <c r="B795" s="589" t="s">
        <v>687</v>
      </c>
      <c r="C795" s="589" t="s">
        <v>2995</v>
      </c>
      <c r="D795" s="589" t="s">
        <v>689</v>
      </c>
      <c r="E795" s="589" t="s">
        <v>2700</v>
      </c>
      <c r="F795" s="590">
        <v>43000</v>
      </c>
      <c r="G795" s="591">
        <v>-82.95</v>
      </c>
      <c r="H795" s="589" t="s">
        <v>474</v>
      </c>
      <c r="I795" s="589" t="s">
        <v>1073</v>
      </c>
      <c r="J795" s="590">
        <v>43001</v>
      </c>
      <c r="K795" s="589" t="s">
        <v>71</v>
      </c>
      <c r="L795" s="589" t="s">
        <v>71</v>
      </c>
    </row>
    <row r="796" spans="1:12" s="589" customFormat="1" x14ac:dyDescent="0.2">
      <c r="A796" s="589" t="s">
        <v>611</v>
      </c>
      <c r="B796" s="589" t="s">
        <v>687</v>
      </c>
      <c r="C796" s="589" t="s">
        <v>2995</v>
      </c>
      <c r="D796" s="589" t="s">
        <v>689</v>
      </c>
      <c r="E796" s="589" t="s">
        <v>2701</v>
      </c>
      <c r="F796" s="590">
        <v>43000</v>
      </c>
      <c r="G796" s="591">
        <v>-82.95</v>
      </c>
      <c r="H796" s="589" t="s">
        <v>474</v>
      </c>
      <c r="I796" s="589" t="s">
        <v>1073</v>
      </c>
      <c r="J796" s="590">
        <v>43001</v>
      </c>
      <c r="K796" s="589" t="s">
        <v>71</v>
      </c>
      <c r="L796" s="589" t="s">
        <v>71</v>
      </c>
    </row>
    <row r="797" spans="1:12" s="589" customFormat="1" x14ac:dyDescent="0.2">
      <c r="A797" s="589" t="s">
        <v>611</v>
      </c>
      <c r="B797" s="589" t="s">
        <v>687</v>
      </c>
      <c r="C797" s="589" t="s">
        <v>2995</v>
      </c>
      <c r="D797" s="589" t="s">
        <v>689</v>
      </c>
      <c r="E797" s="589" t="s">
        <v>2702</v>
      </c>
      <c r="F797" s="590">
        <v>43000</v>
      </c>
      <c r="G797" s="591">
        <v>-262.39</v>
      </c>
      <c r="H797" s="589" t="s">
        <v>474</v>
      </c>
      <c r="I797" s="589" t="s">
        <v>1073</v>
      </c>
      <c r="J797" s="590">
        <v>43001</v>
      </c>
      <c r="K797" s="589" t="s">
        <v>71</v>
      </c>
      <c r="L797" s="589" t="s">
        <v>2695</v>
      </c>
    </row>
    <row r="798" spans="1:12" s="589" customFormat="1" x14ac:dyDescent="0.2">
      <c r="A798" s="589" t="s">
        <v>611</v>
      </c>
      <c r="B798" s="589" t="s">
        <v>687</v>
      </c>
      <c r="C798" s="589" t="s">
        <v>2995</v>
      </c>
      <c r="D798" s="589" t="s">
        <v>689</v>
      </c>
      <c r="E798" s="589" t="s">
        <v>2704</v>
      </c>
      <c r="F798" s="590">
        <v>43000</v>
      </c>
      <c r="G798" s="591">
        <v>-129</v>
      </c>
      <c r="H798" s="589" t="s">
        <v>474</v>
      </c>
      <c r="I798" s="589" t="s">
        <v>1903</v>
      </c>
      <c r="J798" s="590">
        <v>43001</v>
      </c>
      <c r="K798" s="589" t="s">
        <v>71</v>
      </c>
      <c r="L798" s="589" t="s">
        <v>2197</v>
      </c>
    </row>
    <row r="799" spans="1:12" s="589" customFormat="1" x14ac:dyDescent="0.2">
      <c r="A799" s="589" t="s">
        <v>611</v>
      </c>
      <c r="B799" s="589" t="s">
        <v>687</v>
      </c>
      <c r="C799" s="589" t="s">
        <v>2995</v>
      </c>
      <c r="D799" s="589" t="s">
        <v>689</v>
      </c>
      <c r="E799" s="589" t="s">
        <v>2705</v>
      </c>
      <c r="F799" s="590">
        <v>43000</v>
      </c>
      <c r="G799" s="591">
        <v>-90.7</v>
      </c>
      <c r="H799" s="589" t="s">
        <v>474</v>
      </c>
      <c r="I799" s="589" t="s">
        <v>2436</v>
      </c>
      <c r="J799" s="590">
        <v>43001</v>
      </c>
      <c r="K799" s="589" t="s">
        <v>71</v>
      </c>
      <c r="L799" s="589" t="s">
        <v>2706</v>
      </c>
    </row>
    <row r="800" spans="1:12" s="589" customFormat="1" x14ac:dyDescent="0.2">
      <c r="A800" s="589" t="s">
        <v>611</v>
      </c>
      <c r="B800" s="589" t="s">
        <v>687</v>
      </c>
      <c r="C800" s="589" t="s">
        <v>2995</v>
      </c>
      <c r="D800" s="589" t="s">
        <v>689</v>
      </c>
      <c r="E800" s="589" t="s">
        <v>2707</v>
      </c>
      <c r="F800" s="590">
        <v>43000</v>
      </c>
      <c r="G800" s="591">
        <v>-82.95</v>
      </c>
      <c r="H800" s="589" t="s">
        <v>474</v>
      </c>
      <c r="I800" s="589" t="s">
        <v>1073</v>
      </c>
      <c r="J800" s="590">
        <v>43001</v>
      </c>
      <c r="K800" s="589" t="s">
        <v>71</v>
      </c>
      <c r="L800" s="589" t="s">
        <v>2708</v>
      </c>
    </row>
    <row r="801" spans="1:12" s="589" customFormat="1" x14ac:dyDescent="0.2">
      <c r="A801" s="589" t="s">
        <v>611</v>
      </c>
      <c r="B801" s="589" t="s">
        <v>687</v>
      </c>
      <c r="C801" s="589" t="s">
        <v>2995</v>
      </c>
      <c r="D801" s="589" t="s">
        <v>689</v>
      </c>
      <c r="E801" s="589" t="s">
        <v>2709</v>
      </c>
      <c r="F801" s="590">
        <v>43000</v>
      </c>
      <c r="G801" s="591">
        <v>-1.45</v>
      </c>
      <c r="H801" s="589" t="s">
        <v>474</v>
      </c>
      <c r="I801" s="589" t="s">
        <v>2610</v>
      </c>
      <c r="J801" s="590">
        <v>43001</v>
      </c>
      <c r="K801" s="589" t="s">
        <v>71</v>
      </c>
      <c r="L801" s="589" t="s">
        <v>2187</v>
      </c>
    </row>
    <row r="802" spans="1:12" s="589" customFormat="1" x14ac:dyDescent="0.2">
      <c r="A802" s="589" t="s">
        <v>611</v>
      </c>
      <c r="B802" s="589" t="s">
        <v>687</v>
      </c>
      <c r="C802" s="589" t="s">
        <v>2995</v>
      </c>
      <c r="D802" s="589" t="s">
        <v>689</v>
      </c>
      <c r="E802" s="589" t="s">
        <v>2710</v>
      </c>
      <c r="F802" s="590">
        <v>43000</v>
      </c>
      <c r="G802" s="591">
        <v>-14.55</v>
      </c>
      <c r="H802" s="589" t="s">
        <v>474</v>
      </c>
      <c r="I802" s="589" t="s">
        <v>2610</v>
      </c>
      <c r="J802" s="590">
        <v>43001</v>
      </c>
      <c r="K802" s="589" t="s">
        <v>71</v>
      </c>
      <c r="L802" s="589" t="s">
        <v>2187</v>
      </c>
    </row>
    <row r="803" spans="1:12" s="589" customFormat="1" x14ac:dyDescent="0.2">
      <c r="A803" s="589" t="s">
        <v>611</v>
      </c>
      <c r="B803" s="589" t="s">
        <v>687</v>
      </c>
      <c r="C803" s="589" t="s">
        <v>2995</v>
      </c>
      <c r="D803" s="589" t="s">
        <v>689</v>
      </c>
      <c r="E803" s="589" t="s">
        <v>2711</v>
      </c>
      <c r="F803" s="590">
        <v>43000</v>
      </c>
      <c r="G803" s="591">
        <v>-14.55</v>
      </c>
      <c r="H803" s="589" t="s">
        <v>474</v>
      </c>
      <c r="I803" s="589" t="s">
        <v>2610</v>
      </c>
      <c r="J803" s="590">
        <v>43001</v>
      </c>
      <c r="K803" s="589" t="s">
        <v>71</v>
      </c>
      <c r="L803" s="589" t="s">
        <v>2187</v>
      </c>
    </row>
    <row r="804" spans="1:12" s="589" customFormat="1" x14ac:dyDescent="0.2">
      <c r="A804" s="589" t="s">
        <v>611</v>
      </c>
      <c r="B804" s="589" t="s">
        <v>687</v>
      </c>
      <c r="C804" s="589" t="s">
        <v>2995</v>
      </c>
      <c r="D804" s="589" t="s">
        <v>689</v>
      </c>
      <c r="E804" s="589" t="s">
        <v>2722</v>
      </c>
      <c r="F804" s="590">
        <v>43000</v>
      </c>
      <c r="G804" s="591">
        <v>-223.2</v>
      </c>
      <c r="H804" s="589" t="s">
        <v>474</v>
      </c>
      <c r="I804" s="589" t="s">
        <v>1073</v>
      </c>
      <c r="J804" s="590">
        <v>43001</v>
      </c>
      <c r="K804" s="589" t="s">
        <v>71</v>
      </c>
      <c r="L804" s="589" t="s">
        <v>2723</v>
      </c>
    </row>
    <row r="805" spans="1:12" s="589" customFormat="1" x14ac:dyDescent="0.2">
      <c r="A805" s="589" t="s">
        <v>611</v>
      </c>
      <c r="B805" s="589" t="s">
        <v>687</v>
      </c>
      <c r="C805" s="589" t="s">
        <v>2995</v>
      </c>
      <c r="D805" s="589" t="s">
        <v>689</v>
      </c>
      <c r="E805" s="589" t="s">
        <v>2743</v>
      </c>
      <c r="F805" s="590">
        <v>43000</v>
      </c>
      <c r="G805" s="591">
        <v>115.94</v>
      </c>
      <c r="H805" s="589" t="s">
        <v>474</v>
      </c>
      <c r="I805" s="589" t="s">
        <v>156</v>
      </c>
      <c r="J805" s="590">
        <v>43001</v>
      </c>
      <c r="K805" s="589" t="s">
        <v>71</v>
      </c>
      <c r="L805" s="589" t="s">
        <v>2298</v>
      </c>
    </row>
    <row r="806" spans="1:12" s="589" customFormat="1" x14ac:dyDescent="0.2">
      <c r="A806" s="589" t="s">
        <v>611</v>
      </c>
      <c r="B806" s="589" t="s">
        <v>687</v>
      </c>
      <c r="C806" s="589" t="s">
        <v>2995</v>
      </c>
      <c r="D806" s="589" t="s">
        <v>689</v>
      </c>
      <c r="E806" s="589" t="s">
        <v>2744</v>
      </c>
      <c r="F806" s="590">
        <v>43000</v>
      </c>
      <c r="G806" s="591">
        <v>30.59</v>
      </c>
      <c r="H806" s="589" t="s">
        <v>474</v>
      </c>
      <c r="I806" s="589" t="s">
        <v>377</v>
      </c>
      <c r="J806" s="590">
        <v>43001</v>
      </c>
      <c r="K806" s="589" t="s">
        <v>71</v>
      </c>
      <c r="L806" s="589" t="s">
        <v>2573</v>
      </c>
    </row>
    <row r="807" spans="1:12" s="589" customFormat="1" x14ac:dyDescent="0.2">
      <c r="A807" s="589" t="s">
        <v>611</v>
      </c>
      <c r="B807" s="589" t="s">
        <v>687</v>
      </c>
      <c r="C807" s="589" t="s">
        <v>2995</v>
      </c>
      <c r="D807" s="589" t="s">
        <v>689</v>
      </c>
      <c r="E807" s="589" t="s">
        <v>2746</v>
      </c>
      <c r="F807" s="590">
        <v>43000</v>
      </c>
      <c r="G807" s="591">
        <v>135.38</v>
      </c>
      <c r="H807" s="589" t="s">
        <v>474</v>
      </c>
      <c r="I807" s="589" t="s">
        <v>1903</v>
      </c>
      <c r="J807" s="590">
        <v>43001</v>
      </c>
      <c r="K807" s="589" t="s">
        <v>71</v>
      </c>
      <c r="L807" s="589" t="s">
        <v>2197</v>
      </c>
    </row>
    <row r="808" spans="1:12" s="589" customFormat="1" x14ac:dyDescent="0.2">
      <c r="A808" s="589" t="s">
        <v>611</v>
      </c>
      <c r="B808" s="589" t="s">
        <v>687</v>
      </c>
      <c r="C808" s="589" t="s">
        <v>2995</v>
      </c>
      <c r="D808" s="589" t="s">
        <v>689</v>
      </c>
      <c r="E808" s="589" t="s">
        <v>2748</v>
      </c>
      <c r="F808" s="590">
        <v>43000</v>
      </c>
      <c r="G808" s="591">
        <v>14.55</v>
      </c>
      <c r="H808" s="589" t="s">
        <v>474</v>
      </c>
      <c r="I808" s="589" t="s">
        <v>2610</v>
      </c>
      <c r="J808" s="590">
        <v>43001</v>
      </c>
      <c r="K808" s="589" t="s">
        <v>71</v>
      </c>
      <c r="L808" s="589" t="s">
        <v>2187</v>
      </c>
    </row>
    <row r="809" spans="1:12" s="589" customFormat="1" x14ac:dyDescent="0.2">
      <c r="A809" s="589" t="s">
        <v>611</v>
      </c>
      <c r="B809" s="589" t="s">
        <v>687</v>
      </c>
      <c r="C809" s="589" t="s">
        <v>2995</v>
      </c>
      <c r="D809" s="589" t="s">
        <v>689</v>
      </c>
      <c r="E809" s="589" t="s">
        <v>2823</v>
      </c>
      <c r="F809" s="590">
        <v>43000</v>
      </c>
      <c r="G809" s="591">
        <v>675.06</v>
      </c>
      <c r="H809" s="589" t="s">
        <v>474</v>
      </c>
      <c r="I809" s="589" t="s">
        <v>1903</v>
      </c>
      <c r="J809" s="590">
        <v>43001</v>
      </c>
      <c r="K809" s="589" t="s">
        <v>71</v>
      </c>
      <c r="L809" s="589" t="s">
        <v>2751</v>
      </c>
    </row>
    <row r="810" spans="1:12" s="589" customFormat="1" x14ac:dyDescent="0.2">
      <c r="A810" s="589" t="s">
        <v>611</v>
      </c>
      <c r="B810" s="589" t="s">
        <v>687</v>
      </c>
      <c r="C810" s="589" t="s">
        <v>2995</v>
      </c>
      <c r="D810" s="589" t="s">
        <v>689</v>
      </c>
      <c r="E810" s="589" t="s">
        <v>2824</v>
      </c>
      <c r="F810" s="590">
        <v>43000</v>
      </c>
      <c r="G810" s="591">
        <v>675.06</v>
      </c>
      <c r="H810" s="589" t="s">
        <v>474</v>
      </c>
      <c r="I810" s="589" t="s">
        <v>1903</v>
      </c>
      <c r="J810" s="590">
        <v>43001</v>
      </c>
      <c r="K810" s="589" t="s">
        <v>71</v>
      </c>
      <c r="L810" s="589" t="s">
        <v>2755</v>
      </c>
    </row>
    <row r="811" spans="1:12" s="589" customFormat="1" x14ac:dyDescent="0.2">
      <c r="A811" s="589" t="s">
        <v>611</v>
      </c>
      <c r="B811" s="589" t="s">
        <v>687</v>
      </c>
      <c r="C811" s="589" t="s">
        <v>2995</v>
      </c>
      <c r="D811" s="589" t="s">
        <v>689</v>
      </c>
      <c r="E811" s="589" t="s">
        <v>2825</v>
      </c>
      <c r="F811" s="590">
        <v>43000</v>
      </c>
      <c r="G811" s="591">
        <v>1350.12</v>
      </c>
      <c r="H811" s="589" t="s">
        <v>474</v>
      </c>
      <c r="I811" s="589" t="s">
        <v>1903</v>
      </c>
      <c r="J811" s="590">
        <v>43001</v>
      </c>
      <c r="K811" s="589" t="s">
        <v>71</v>
      </c>
      <c r="L811" s="589" t="s">
        <v>2753</v>
      </c>
    </row>
    <row r="812" spans="1:12" s="589" customFormat="1" x14ac:dyDescent="0.2">
      <c r="A812" s="589" t="s">
        <v>611</v>
      </c>
      <c r="B812" s="589" t="s">
        <v>687</v>
      </c>
      <c r="C812" s="589" t="s">
        <v>2995</v>
      </c>
      <c r="D812" s="589" t="s">
        <v>689</v>
      </c>
      <c r="E812" s="589" t="s">
        <v>2747</v>
      </c>
      <c r="F812" s="590">
        <v>43000</v>
      </c>
      <c r="G812" s="591">
        <v>16.25</v>
      </c>
      <c r="H812" s="589" t="s">
        <v>474</v>
      </c>
      <c r="I812" s="589" t="s">
        <v>2610</v>
      </c>
      <c r="J812" s="590">
        <v>43003</v>
      </c>
      <c r="K812" s="589" t="s">
        <v>71</v>
      </c>
      <c r="L812" s="589" t="s">
        <v>2187</v>
      </c>
    </row>
    <row r="813" spans="1:12" s="589" customFormat="1" x14ac:dyDescent="0.2">
      <c r="A813" s="589" t="s">
        <v>611</v>
      </c>
      <c r="B813" s="589" t="s">
        <v>91</v>
      </c>
      <c r="C813" s="589" t="s">
        <v>92</v>
      </c>
      <c r="D813" s="589" t="s">
        <v>93</v>
      </c>
      <c r="E813" s="589" t="s">
        <v>2874</v>
      </c>
      <c r="F813" s="590">
        <v>43003</v>
      </c>
      <c r="G813" s="591">
        <v>740.52</v>
      </c>
      <c r="H813" s="589" t="s">
        <v>474</v>
      </c>
      <c r="I813" s="589" t="s">
        <v>232</v>
      </c>
      <c r="J813" s="590">
        <v>43003</v>
      </c>
      <c r="K813" s="589" t="s">
        <v>71</v>
      </c>
      <c r="L813" s="589" t="s">
        <v>474</v>
      </c>
    </row>
    <row r="814" spans="1:12" s="589" customFormat="1" x14ac:dyDescent="0.2">
      <c r="A814" s="589" t="s">
        <v>611</v>
      </c>
      <c r="B814" s="589" t="s">
        <v>2421</v>
      </c>
      <c r="C814" s="589" t="s">
        <v>2422</v>
      </c>
      <c r="D814" s="589" t="s">
        <v>2423</v>
      </c>
      <c r="E814" s="589" t="s">
        <v>2885</v>
      </c>
      <c r="F814" s="590">
        <v>43003</v>
      </c>
      <c r="G814" s="591">
        <v>101.64</v>
      </c>
      <c r="H814" s="589" t="s">
        <v>474</v>
      </c>
      <c r="I814" s="589" t="s">
        <v>2522</v>
      </c>
      <c r="J814" s="590">
        <v>43003</v>
      </c>
      <c r="K814" s="589" t="s">
        <v>71</v>
      </c>
      <c r="L814" s="589" t="s">
        <v>474</v>
      </c>
    </row>
    <row r="815" spans="1:12" s="589" customFormat="1" x14ac:dyDescent="0.2">
      <c r="A815" s="589" t="s">
        <v>611</v>
      </c>
      <c r="B815" s="589" t="s">
        <v>630</v>
      </c>
      <c r="C815" s="589" t="s">
        <v>631</v>
      </c>
      <c r="D815" s="589" t="s">
        <v>632</v>
      </c>
      <c r="E815" s="589" t="s">
        <v>2895</v>
      </c>
      <c r="F815" s="590">
        <v>43003</v>
      </c>
      <c r="G815" s="591">
        <v>19.12</v>
      </c>
      <c r="H815" s="589" t="s">
        <v>474</v>
      </c>
      <c r="I815" s="589" t="s">
        <v>237</v>
      </c>
      <c r="J815" s="590">
        <v>43004</v>
      </c>
      <c r="K815" s="589" t="s">
        <v>71</v>
      </c>
      <c r="L815" s="589" t="s">
        <v>474</v>
      </c>
    </row>
    <row r="816" spans="1:12" s="589" customFormat="1" x14ac:dyDescent="0.2">
      <c r="A816" s="589" t="s">
        <v>611</v>
      </c>
      <c r="B816" s="589" t="s">
        <v>215</v>
      </c>
      <c r="C816" s="589" t="s">
        <v>3828</v>
      </c>
      <c r="D816" s="589" t="s">
        <v>216</v>
      </c>
      <c r="E816" s="589" t="s">
        <v>2875</v>
      </c>
      <c r="F816" s="590">
        <v>42984</v>
      </c>
      <c r="G816" s="591">
        <v>54.38</v>
      </c>
      <c r="H816" s="589" t="s">
        <v>2876</v>
      </c>
      <c r="I816" s="589" t="s">
        <v>237</v>
      </c>
      <c r="J816" s="590">
        <v>43006</v>
      </c>
      <c r="K816" s="589" t="s">
        <v>71</v>
      </c>
      <c r="L816" s="589" t="s">
        <v>2877</v>
      </c>
    </row>
    <row r="817" spans="1:12" s="589" customFormat="1" x14ac:dyDescent="0.2">
      <c r="A817" s="589" t="s">
        <v>611</v>
      </c>
      <c r="B817" s="589" t="s">
        <v>687</v>
      </c>
      <c r="C817" s="589" t="s">
        <v>2995</v>
      </c>
      <c r="D817" s="589" t="s">
        <v>689</v>
      </c>
      <c r="E817" s="589" t="s">
        <v>2693</v>
      </c>
      <c r="F817" s="590">
        <v>43006</v>
      </c>
      <c r="G817" s="591">
        <v>-20.8</v>
      </c>
      <c r="H817" s="589" t="s">
        <v>474</v>
      </c>
      <c r="I817" s="589" t="s">
        <v>1073</v>
      </c>
      <c r="J817" s="590">
        <v>43007</v>
      </c>
      <c r="K817" s="589" t="s">
        <v>71</v>
      </c>
      <c r="L817" s="589" t="s">
        <v>2690</v>
      </c>
    </row>
    <row r="818" spans="1:12" s="589" customFormat="1" x14ac:dyDescent="0.2">
      <c r="A818" s="589" t="s">
        <v>611</v>
      </c>
      <c r="B818" s="589" t="s">
        <v>687</v>
      </c>
      <c r="C818" s="589" t="s">
        <v>2995</v>
      </c>
      <c r="D818" s="589" t="s">
        <v>689</v>
      </c>
      <c r="E818" s="589" t="s">
        <v>2694</v>
      </c>
      <c r="F818" s="590">
        <v>43006</v>
      </c>
      <c r="G818" s="591">
        <v>-25.05</v>
      </c>
      <c r="H818" s="589" t="s">
        <v>474</v>
      </c>
      <c r="I818" s="589" t="s">
        <v>1073</v>
      </c>
      <c r="J818" s="590">
        <v>43007</v>
      </c>
      <c r="K818" s="589" t="s">
        <v>71</v>
      </c>
      <c r="L818" s="589" t="s">
        <v>2695</v>
      </c>
    </row>
    <row r="819" spans="1:12" s="589" customFormat="1" x14ac:dyDescent="0.2">
      <c r="A819" s="589" t="s">
        <v>611</v>
      </c>
      <c r="B819" s="589" t="s">
        <v>1827</v>
      </c>
      <c r="C819" s="589" t="s">
        <v>3001</v>
      </c>
      <c r="D819" s="589" t="s">
        <v>1828</v>
      </c>
      <c r="E819" s="589" t="s">
        <v>2907</v>
      </c>
      <c r="F819" s="590">
        <v>43006</v>
      </c>
      <c r="G819" s="591">
        <v>25</v>
      </c>
      <c r="H819" s="589" t="s">
        <v>474</v>
      </c>
      <c r="I819" s="589" t="s">
        <v>85</v>
      </c>
      <c r="J819" s="590">
        <v>43007</v>
      </c>
      <c r="K819" s="589" t="s">
        <v>71</v>
      </c>
      <c r="L819" s="589" t="s">
        <v>474</v>
      </c>
    </row>
    <row r="820" spans="1:12" s="589" customFormat="1" x14ac:dyDescent="0.2">
      <c r="A820" s="589" t="s">
        <v>611</v>
      </c>
      <c r="B820" s="589" t="s">
        <v>687</v>
      </c>
      <c r="C820" s="589" t="s">
        <v>2995</v>
      </c>
      <c r="D820" s="589" t="s">
        <v>689</v>
      </c>
      <c r="E820" s="589" t="s">
        <v>2689</v>
      </c>
      <c r="F820" s="590">
        <v>43007</v>
      </c>
      <c r="G820" s="591">
        <v>-78.8</v>
      </c>
      <c r="H820" s="589" t="s">
        <v>474</v>
      </c>
      <c r="I820" s="589" t="s">
        <v>1073</v>
      </c>
      <c r="J820" s="590">
        <v>43008</v>
      </c>
      <c r="K820" s="589" t="s">
        <v>71</v>
      </c>
      <c r="L820" s="589" t="s">
        <v>2690</v>
      </c>
    </row>
    <row r="821" spans="1:12" s="589" customFormat="1" x14ac:dyDescent="0.2">
      <c r="A821" s="589" t="s">
        <v>611</v>
      </c>
      <c r="B821" s="589" t="s">
        <v>687</v>
      </c>
      <c r="C821" s="589" t="s">
        <v>2995</v>
      </c>
      <c r="D821" s="589" t="s">
        <v>689</v>
      </c>
      <c r="E821" s="589" t="s">
        <v>2691</v>
      </c>
      <c r="F821" s="590">
        <v>43007</v>
      </c>
      <c r="G821" s="591">
        <v>-92.95</v>
      </c>
      <c r="H821" s="589" t="s">
        <v>474</v>
      </c>
      <c r="I821" s="589" t="s">
        <v>1073</v>
      </c>
      <c r="J821" s="590">
        <v>43008</v>
      </c>
      <c r="K821" s="589" t="s">
        <v>71</v>
      </c>
      <c r="L821" s="589" t="s">
        <v>2690</v>
      </c>
    </row>
    <row r="822" spans="1:12" s="589" customFormat="1" x14ac:dyDescent="0.2">
      <c r="A822" s="589" t="s">
        <v>611</v>
      </c>
      <c r="B822" s="589" t="s">
        <v>687</v>
      </c>
      <c r="C822" s="589" t="s">
        <v>2995</v>
      </c>
      <c r="D822" s="589" t="s">
        <v>689</v>
      </c>
      <c r="E822" s="589" t="s">
        <v>5423</v>
      </c>
      <c r="F822" s="590">
        <v>42984</v>
      </c>
      <c r="G822" s="591">
        <v>40.9</v>
      </c>
      <c r="H822" s="589" t="s">
        <v>474</v>
      </c>
      <c r="I822" s="589" t="s">
        <v>1073</v>
      </c>
      <c r="J822" s="590">
        <v>42985</v>
      </c>
      <c r="K822" s="589" t="s">
        <v>4</v>
      </c>
      <c r="L822" s="589" t="s">
        <v>3256</v>
      </c>
    </row>
    <row r="823" spans="1:12" s="589" customFormat="1" x14ac:dyDescent="0.2">
      <c r="A823" s="589" t="s">
        <v>611</v>
      </c>
      <c r="B823" s="589" t="s">
        <v>687</v>
      </c>
      <c r="C823" s="589" t="s">
        <v>2995</v>
      </c>
      <c r="D823" s="589" t="s">
        <v>689</v>
      </c>
      <c r="E823" s="589" t="s">
        <v>5424</v>
      </c>
      <c r="F823" s="590">
        <v>42984</v>
      </c>
      <c r="G823" s="591">
        <v>35.450000000000003</v>
      </c>
      <c r="H823" s="589" t="s">
        <v>474</v>
      </c>
      <c r="I823" s="589" t="s">
        <v>1073</v>
      </c>
      <c r="J823" s="590">
        <v>42985</v>
      </c>
      <c r="K823" s="589" t="s">
        <v>4</v>
      </c>
      <c r="L823" s="589" t="s">
        <v>3256</v>
      </c>
    </row>
    <row r="824" spans="1:12" s="589" customFormat="1" x14ac:dyDescent="0.2">
      <c r="A824" s="589" t="s">
        <v>611</v>
      </c>
      <c r="B824" s="589" t="s">
        <v>687</v>
      </c>
      <c r="C824" s="589" t="s">
        <v>2995</v>
      </c>
      <c r="D824" s="589" t="s">
        <v>689</v>
      </c>
      <c r="E824" s="589" t="s">
        <v>5425</v>
      </c>
      <c r="F824" s="590">
        <v>42985</v>
      </c>
      <c r="G824" s="591">
        <v>-40.9</v>
      </c>
      <c r="H824" s="589" t="s">
        <v>474</v>
      </c>
      <c r="I824" s="589" t="s">
        <v>1073</v>
      </c>
      <c r="J824" s="590">
        <v>42986</v>
      </c>
      <c r="K824" s="589" t="s">
        <v>4</v>
      </c>
      <c r="L824" s="589" t="s">
        <v>3256</v>
      </c>
    </row>
    <row r="825" spans="1:12" s="589" customFormat="1" x14ac:dyDescent="0.2">
      <c r="A825" s="589" t="s">
        <v>611</v>
      </c>
      <c r="B825" s="589" t="s">
        <v>687</v>
      </c>
      <c r="C825" s="589" t="s">
        <v>2995</v>
      </c>
      <c r="D825" s="589" t="s">
        <v>689</v>
      </c>
      <c r="E825" s="589" t="s">
        <v>5426</v>
      </c>
      <c r="F825" s="590">
        <v>42985</v>
      </c>
      <c r="G825" s="591">
        <v>-35.450000000000003</v>
      </c>
      <c r="H825" s="589" t="s">
        <v>474</v>
      </c>
      <c r="I825" s="589" t="s">
        <v>1073</v>
      </c>
      <c r="J825" s="590">
        <v>42986</v>
      </c>
      <c r="K825" s="589" t="s">
        <v>4</v>
      </c>
      <c r="L825" s="589" t="s">
        <v>3256</v>
      </c>
    </row>
    <row r="826" spans="1:12" s="589" customFormat="1" x14ac:dyDescent="0.2">
      <c r="A826" s="589" t="s">
        <v>611</v>
      </c>
      <c r="B826" s="589" t="s">
        <v>687</v>
      </c>
      <c r="C826" s="589" t="s">
        <v>2995</v>
      </c>
      <c r="D826" s="589" t="s">
        <v>689</v>
      </c>
      <c r="E826" s="589" t="s">
        <v>2714</v>
      </c>
      <c r="F826" s="590">
        <v>42993</v>
      </c>
      <c r="G826" s="591">
        <v>-88.35</v>
      </c>
      <c r="H826" s="589" t="s">
        <v>474</v>
      </c>
      <c r="I826" s="589" t="s">
        <v>407</v>
      </c>
      <c r="J826" s="590">
        <v>42994</v>
      </c>
      <c r="K826" s="589" t="s">
        <v>4</v>
      </c>
      <c r="L826" s="589" t="s">
        <v>1991</v>
      </c>
    </row>
    <row r="827" spans="1:12" s="589" customFormat="1" x14ac:dyDescent="0.2">
      <c r="A827" s="589" t="s">
        <v>307</v>
      </c>
      <c r="B827" s="589" t="s">
        <v>2986</v>
      </c>
      <c r="C827" s="589" t="s">
        <v>2987</v>
      </c>
      <c r="D827" s="589" t="s">
        <v>2988</v>
      </c>
      <c r="E827" s="589" t="s">
        <v>2989</v>
      </c>
      <c r="F827" s="590">
        <v>42552</v>
      </c>
      <c r="G827" s="591">
        <v>1439.9</v>
      </c>
      <c r="H827" s="589" t="s">
        <v>474</v>
      </c>
      <c r="I827" s="589" t="s">
        <v>224</v>
      </c>
      <c r="J827" s="590">
        <v>42998</v>
      </c>
      <c r="K827" s="589" t="s">
        <v>4</v>
      </c>
      <c r="L827" s="589" t="s">
        <v>474</v>
      </c>
    </row>
    <row r="828" spans="1:12" s="589" customFormat="1" x14ac:dyDescent="0.2">
      <c r="A828" s="589" t="s">
        <v>611</v>
      </c>
      <c r="B828" s="589" t="s">
        <v>687</v>
      </c>
      <c r="C828" s="589" t="s">
        <v>2995</v>
      </c>
      <c r="D828" s="589" t="s">
        <v>689</v>
      </c>
      <c r="E828" s="589" t="s">
        <v>2819</v>
      </c>
      <c r="F828" s="590">
        <v>42822</v>
      </c>
      <c r="G828" s="591">
        <v>257.31</v>
      </c>
      <c r="H828" s="589" t="s">
        <v>474</v>
      </c>
      <c r="I828" s="589" t="s">
        <v>682</v>
      </c>
      <c r="J828" s="590">
        <v>42999</v>
      </c>
      <c r="K828" s="589" t="s">
        <v>4</v>
      </c>
      <c r="L828" s="589" t="s">
        <v>2820</v>
      </c>
    </row>
    <row r="829" spans="1:12" s="589" customFormat="1" x14ac:dyDescent="0.2">
      <c r="A829" s="589" t="s">
        <v>611</v>
      </c>
      <c r="B829" s="589" t="s">
        <v>409</v>
      </c>
      <c r="C829" s="589" t="s">
        <v>410</v>
      </c>
      <c r="D829" s="589" t="s">
        <v>411</v>
      </c>
      <c r="E829" s="589" t="s">
        <v>2968</v>
      </c>
      <c r="F829" s="590">
        <v>42998</v>
      </c>
      <c r="G829" s="591">
        <v>415.03</v>
      </c>
      <c r="H829" s="589" t="s">
        <v>2969</v>
      </c>
      <c r="I829" s="589" t="s">
        <v>617</v>
      </c>
      <c r="J829" s="590">
        <v>42999</v>
      </c>
      <c r="K829" s="589" t="s">
        <v>4</v>
      </c>
      <c r="L829" s="589" t="s">
        <v>2970</v>
      </c>
    </row>
    <row r="830" spans="1:12" s="589" customFormat="1" x14ac:dyDescent="0.2">
      <c r="A830" s="589" t="s">
        <v>611</v>
      </c>
      <c r="B830" s="589" t="s">
        <v>1065</v>
      </c>
      <c r="C830" s="589" t="s">
        <v>1066</v>
      </c>
      <c r="D830" s="589" t="s">
        <v>1067</v>
      </c>
      <c r="E830" s="589" t="s">
        <v>2688</v>
      </c>
      <c r="F830" s="590">
        <v>42997</v>
      </c>
      <c r="G830" s="591">
        <v>-30.25</v>
      </c>
      <c r="H830" s="589" t="s">
        <v>2149</v>
      </c>
      <c r="I830" s="589" t="s">
        <v>104</v>
      </c>
      <c r="J830" s="590">
        <v>43000</v>
      </c>
      <c r="K830" s="589" t="s">
        <v>4</v>
      </c>
      <c r="L830" s="589" t="s">
        <v>2150</v>
      </c>
    </row>
    <row r="831" spans="1:12" s="589" customFormat="1" x14ac:dyDescent="0.2">
      <c r="A831" s="589" t="s">
        <v>611</v>
      </c>
      <c r="B831" s="589" t="s">
        <v>687</v>
      </c>
      <c r="C831" s="589" t="s">
        <v>2995</v>
      </c>
      <c r="D831" s="589" t="s">
        <v>689</v>
      </c>
      <c r="E831" s="589" t="s">
        <v>2742</v>
      </c>
      <c r="F831" s="590">
        <v>43000</v>
      </c>
      <c r="G831" s="591">
        <v>22.85</v>
      </c>
      <c r="H831" s="589" t="s">
        <v>474</v>
      </c>
      <c r="I831" s="589" t="s">
        <v>2648</v>
      </c>
      <c r="J831" s="590">
        <v>43001</v>
      </c>
      <c r="K831" s="589" t="s">
        <v>4</v>
      </c>
      <c r="L831" s="589" t="s">
        <v>2741</v>
      </c>
    </row>
    <row r="832" spans="1:12" s="589" customFormat="1" x14ac:dyDescent="0.2">
      <c r="A832" s="589" t="s">
        <v>611</v>
      </c>
      <c r="B832" s="589" t="s">
        <v>687</v>
      </c>
      <c r="C832" s="589" t="s">
        <v>2995</v>
      </c>
      <c r="D832" s="589" t="s">
        <v>689</v>
      </c>
      <c r="E832" s="589" t="s">
        <v>2745</v>
      </c>
      <c r="F832" s="590">
        <v>43000</v>
      </c>
      <c r="G832" s="591">
        <v>213.91</v>
      </c>
      <c r="H832" s="589" t="s">
        <v>474</v>
      </c>
      <c r="I832" s="589" t="s">
        <v>3835</v>
      </c>
      <c r="J832" s="590">
        <v>43001</v>
      </c>
      <c r="K832" s="589" t="s">
        <v>4</v>
      </c>
      <c r="L832" s="589" t="s">
        <v>474</v>
      </c>
    </row>
    <row r="833" spans="1:12" s="589" customFormat="1" x14ac:dyDescent="0.2">
      <c r="A833" s="589" t="s">
        <v>611</v>
      </c>
      <c r="B833" s="589" t="s">
        <v>687</v>
      </c>
      <c r="C833" s="589" t="s">
        <v>2995</v>
      </c>
      <c r="D833" s="589" t="s">
        <v>689</v>
      </c>
      <c r="E833" s="589" t="s">
        <v>2703</v>
      </c>
      <c r="F833" s="590">
        <v>43000</v>
      </c>
      <c r="G833" s="591">
        <v>-213.79</v>
      </c>
      <c r="H833" s="589" t="s">
        <v>474</v>
      </c>
      <c r="I833" s="589" t="s">
        <v>625</v>
      </c>
      <c r="J833" s="590">
        <v>43001</v>
      </c>
      <c r="K833" s="589" t="s">
        <v>4</v>
      </c>
      <c r="L833" s="589" t="s">
        <v>474</v>
      </c>
    </row>
    <row r="834" spans="1:12" s="589" customFormat="1" x14ac:dyDescent="0.2">
      <c r="A834" s="589" t="s">
        <v>611</v>
      </c>
      <c r="B834" s="589" t="s">
        <v>687</v>
      </c>
      <c r="C834" s="589" t="s">
        <v>2995</v>
      </c>
      <c r="D834" s="589" t="s">
        <v>689</v>
      </c>
      <c r="E834" s="589" t="s">
        <v>5427</v>
      </c>
      <c r="F834" s="590">
        <v>43000</v>
      </c>
      <c r="G834" s="591">
        <v>-46.35</v>
      </c>
      <c r="H834" s="589" t="s">
        <v>474</v>
      </c>
      <c r="I834" s="589" t="s">
        <v>524</v>
      </c>
      <c r="J834" s="590">
        <v>43001</v>
      </c>
      <c r="K834" s="589" t="s">
        <v>4</v>
      </c>
      <c r="L834" s="589" t="s">
        <v>474</v>
      </c>
    </row>
    <row r="835" spans="1:12" s="589" customFormat="1" x14ac:dyDescent="0.2">
      <c r="A835" s="589" t="s">
        <v>611</v>
      </c>
      <c r="B835" s="589" t="s">
        <v>687</v>
      </c>
      <c r="C835" s="589" t="s">
        <v>2995</v>
      </c>
      <c r="D835" s="589" t="s">
        <v>689</v>
      </c>
      <c r="E835" s="589" t="s">
        <v>5428</v>
      </c>
      <c r="F835" s="590">
        <v>43000</v>
      </c>
      <c r="G835" s="591">
        <v>55.6</v>
      </c>
      <c r="H835" s="589" t="s">
        <v>474</v>
      </c>
      <c r="I835" s="589" t="s">
        <v>524</v>
      </c>
      <c r="J835" s="590">
        <v>43001</v>
      </c>
      <c r="K835" s="589" t="s">
        <v>4</v>
      </c>
      <c r="L835" s="589" t="s">
        <v>474</v>
      </c>
    </row>
    <row r="836" spans="1:12" s="589" customFormat="1" x14ac:dyDescent="0.2">
      <c r="A836" s="589" t="s">
        <v>611</v>
      </c>
      <c r="B836" s="589" t="s">
        <v>687</v>
      </c>
      <c r="C836" s="589" t="s">
        <v>2995</v>
      </c>
      <c r="D836" s="589" t="s">
        <v>689</v>
      </c>
      <c r="E836" s="589" t="s">
        <v>5429</v>
      </c>
      <c r="F836" s="590">
        <v>43005</v>
      </c>
      <c r="G836" s="591">
        <v>280</v>
      </c>
      <c r="H836" s="589" t="s">
        <v>474</v>
      </c>
      <c r="I836" s="589" t="s">
        <v>1073</v>
      </c>
      <c r="J836" s="590">
        <v>43006</v>
      </c>
      <c r="K836" s="589" t="s">
        <v>4</v>
      </c>
      <c r="L836" s="589" t="s">
        <v>3256</v>
      </c>
    </row>
    <row r="837" spans="1:12" s="589" customFormat="1" x14ac:dyDescent="0.2">
      <c r="A837" s="589" t="s">
        <v>611</v>
      </c>
      <c r="B837" s="589" t="s">
        <v>687</v>
      </c>
      <c r="C837" s="589" t="s">
        <v>2995</v>
      </c>
      <c r="D837" s="589" t="s">
        <v>689</v>
      </c>
      <c r="E837" s="589" t="s">
        <v>2692</v>
      </c>
      <c r="F837" s="590">
        <v>43006</v>
      </c>
      <c r="G837" s="591">
        <v>-900.7</v>
      </c>
      <c r="H837" s="589" t="s">
        <v>474</v>
      </c>
      <c r="I837" s="589" t="s">
        <v>1073</v>
      </c>
      <c r="J837" s="590">
        <v>43007</v>
      </c>
      <c r="K837" s="589" t="s">
        <v>4</v>
      </c>
      <c r="L837" s="589" t="s">
        <v>3256</v>
      </c>
    </row>
    <row r="838" spans="1:12" s="589" customFormat="1" x14ac:dyDescent="0.2">
      <c r="F838" s="590"/>
      <c r="G838" s="599">
        <f>SUM(G2:G837)</f>
        <v>291706.70999999985</v>
      </c>
      <c r="J838" s="590"/>
      <c r="K838" s="684"/>
    </row>
    <row r="839" spans="1:12" s="589" customFormat="1" x14ac:dyDescent="0.2">
      <c r="F839" s="590"/>
      <c r="G839" s="591"/>
      <c r="J839" s="590"/>
      <c r="K839" s="684"/>
    </row>
    <row r="840" spans="1:12" s="589" customFormat="1" x14ac:dyDescent="0.2">
      <c r="F840" s="590"/>
      <c r="G840" s="591"/>
      <c r="J840" s="590"/>
      <c r="K840" s="684"/>
    </row>
    <row r="841" spans="1:12" s="589" customFormat="1" x14ac:dyDescent="0.2">
      <c r="F841" s="590"/>
      <c r="G841" s="591"/>
      <c r="J841" s="590"/>
      <c r="K841" s="684"/>
    </row>
    <row r="842" spans="1:12" s="589" customFormat="1" x14ac:dyDescent="0.2">
      <c r="F842" s="590"/>
      <c r="G842" s="591"/>
      <c r="J842" s="590"/>
      <c r="K842" s="684"/>
    </row>
    <row r="843" spans="1:12" s="589" customFormat="1" x14ac:dyDescent="0.2">
      <c r="F843" s="590"/>
      <c r="G843" s="591"/>
      <c r="J843" s="590"/>
      <c r="K843" s="684"/>
    </row>
    <row r="844" spans="1:12" s="589" customFormat="1" x14ac:dyDescent="0.2">
      <c r="F844" s="590"/>
      <c r="G844" s="591"/>
      <c r="J844" s="590"/>
      <c r="K844" s="684"/>
    </row>
    <row r="845" spans="1:12" s="589" customFormat="1" x14ac:dyDescent="0.2">
      <c r="F845" s="590"/>
      <c r="G845" s="591"/>
      <c r="J845" s="590"/>
      <c r="K845" s="684"/>
    </row>
    <row r="846" spans="1:12" s="589" customFormat="1" x14ac:dyDescent="0.2">
      <c r="F846" s="590"/>
      <c r="G846" s="591"/>
      <c r="J846" s="590"/>
      <c r="K846" s="684"/>
    </row>
    <row r="847" spans="1:12" s="589" customFormat="1" x14ac:dyDescent="0.2">
      <c r="F847" s="590"/>
      <c r="G847" s="591"/>
      <c r="J847" s="590"/>
      <c r="K847" s="684"/>
    </row>
    <row r="848" spans="1:12" s="589" customFormat="1" x14ac:dyDescent="0.2">
      <c r="F848" s="590"/>
      <c r="G848" s="591"/>
      <c r="J848" s="590"/>
      <c r="K848" s="684"/>
    </row>
    <row r="849" spans="6:11" s="589" customFormat="1" x14ac:dyDescent="0.2">
      <c r="F849" s="590"/>
      <c r="G849" s="591"/>
      <c r="J849" s="590"/>
      <c r="K849" s="684"/>
    </row>
    <row r="850" spans="6:11" s="589" customFormat="1" x14ac:dyDescent="0.2">
      <c r="F850" s="590"/>
      <c r="G850" s="591"/>
      <c r="J850" s="590"/>
      <c r="K850" s="684"/>
    </row>
    <row r="851" spans="6:11" s="589" customFormat="1" x14ac:dyDescent="0.2">
      <c r="F851" s="590"/>
      <c r="G851" s="591"/>
      <c r="J851" s="590"/>
      <c r="K851" s="684"/>
    </row>
    <row r="852" spans="6:11" s="589" customFormat="1" x14ac:dyDescent="0.2">
      <c r="F852" s="590"/>
      <c r="G852" s="591"/>
      <c r="J852" s="590"/>
      <c r="K852" s="684"/>
    </row>
    <row r="853" spans="6:11" s="589" customFormat="1" x14ac:dyDescent="0.2">
      <c r="F853" s="590"/>
      <c r="G853" s="591"/>
      <c r="J853" s="590"/>
      <c r="K853" s="684"/>
    </row>
    <row r="854" spans="6:11" s="589" customFormat="1" x14ac:dyDescent="0.2">
      <c r="F854" s="590"/>
      <c r="G854" s="591"/>
      <c r="J854" s="590"/>
      <c r="K854" s="684"/>
    </row>
    <row r="855" spans="6:11" s="589" customFormat="1" x14ac:dyDescent="0.2">
      <c r="F855" s="590"/>
      <c r="G855" s="591"/>
      <c r="J855" s="590"/>
      <c r="K855" s="684"/>
    </row>
    <row r="856" spans="6:11" s="589" customFormat="1" x14ac:dyDescent="0.2">
      <c r="F856" s="590"/>
      <c r="G856" s="591"/>
      <c r="J856" s="590"/>
      <c r="K856" s="684"/>
    </row>
    <row r="857" spans="6:11" s="589" customFormat="1" x14ac:dyDescent="0.2">
      <c r="F857" s="590"/>
      <c r="G857" s="591"/>
      <c r="J857" s="590"/>
      <c r="K857" s="684"/>
    </row>
    <row r="858" spans="6:11" s="589" customFormat="1" x14ac:dyDescent="0.2">
      <c r="F858" s="590"/>
      <c r="G858" s="591"/>
      <c r="J858" s="590"/>
      <c r="K858" s="684"/>
    </row>
    <row r="859" spans="6:11" s="589" customFormat="1" x14ac:dyDescent="0.2">
      <c r="F859" s="590"/>
      <c r="G859" s="591"/>
      <c r="J859" s="590"/>
      <c r="K859" s="684"/>
    </row>
    <row r="860" spans="6:11" s="589" customFormat="1" x14ac:dyDescent="0.2">
      <c r="F860" s="590"/>
      <c r="G860" s="591"/>
      <c r="J860" s="590"/>
      <c r="K860" s="684"/>
    </row>
    <row r="861" spans="6:11" s="589" customFormat="1" x14ac:dyDescent="0.2">
      <c r="F861" s="590"/>
      <c r="G861" s="591"/>
      <c r="J861" s="590"/>
      <c r="K861" s="684"/>
    </row>
    <row r="862" spans="6:11" s="589" customFormat="1" x14ac:dyDescent="0.2">
      <c r="F862" s="590"/>
      <c r="G862" s="591"/>
      <c r="J862" s="590"/>
      <c r="K862" s="684"/>
    </row>
    <row r="863" spans="6:11" s="589" customFormat="1" x14ac:dyDescent="0.2">
      <c r="F863" s="590"/>
      <c r="G863" s="591"/>
      <c r="J863" s="590"/>
      <c r="K863" s="684"/>
    </row>
    <row r="864" spans="6:11" s="589" customFormat="1" x14ac:dyDescent="0.2">
      <c r="F864" s="590"/>
      <c r="G864" s="591"/>
      <c r="J864" s="590"/>
      <c r="K864" s="684"/>
    </row>
    <row r="865" spans="6:11" s="589" customFormat="1" x14ac:dyDescent="0.2">
      <c r="F865" s="590"/>
      <c r="G865" s="591"/>
      <c r="J865" s="590"/>
      <c r="K865" s="684"/>
    </row>
    <row r="866" spans="6:11" s="589" customFormat="1" x14ac:dyDescent="0.2">
      <c r="F866" s="590"/>
      <c r="G866" s="591"/>
      <c r="J866" s="590"/>
      <c r="K866" s="684"/>
    </row>
    <row r="867" spans="6:11" s="589" customFormat="1" x14ac:dyDescent="0.2">
      <c r="F867" s="590"/>
      <c r="G867" s="591"/>
      <c r="J867" s="590"/>
      <c r="K867" s="684"/>
    </row>
    <row r="868" spans="6:11" s="589" customFormat="1" x14ac:dyDescent="0.2">
      <c r="F868" s="590"/>
      <c r="G868" s="591"/>
      <c r="J868" s="590"/>
      <c r="K868" s="684"/>
    </row>
    <row r="869" spans="6:11" s="589" customFormat="1" x14ac:dyDescent="0.2">
      <c r="F869" s="590"/>
      <c r="G869" s="591"/>
      <c r="J869" s="590"/>
      <c r="K869" s="684"/>
    </row>
    <row r="870" spans="6:11" s="589" customFormat="1" x14ac:dyDescent="0.2">
      <c r="F870" s="590"/>
      <c r="G870" s="591"/>
      <c r="J870" s="590"/>
      <c r="K870" s="684"/>
    </row>
    <row r="871" spans="6:11" s="589" customFormat="1" x14ac:dyDescent="0.2">
      <c r="F871" s="590"/>
      <c r="G871" s="591"/>
      <c r="J871" s="590"/>
      <c r="K871" s="684"/>
    </row>
    <row r="872" spans="6:11" s="589" customFormat="1" x14ac:dyDescent="0.2">
      <c r="F872" s="590"/>
      <c r="G872" s="591"/>
      <c r="J872" s="590"/>
      <c r="K872" s="684"/>
    </row>
    <row r="873" spans="6:11" s="589" customFormat="1" x14ac:dyDescent="0.2">
      <c r="F873" s="590"/>
      <c r="G873" s="591"/>
      <c r="J873" s="590"/>
      <c r="K873" s="684"/>
    </row>
    <row r="874" spans="6:11" s="589" customFormat="1" x14ac:dyDescent="0.2">
      <c r="F874" s="590"/>
      <c r="G874" s="591"/>
      <c r="J874" s="590"/>
      <c r="K874" s="684"/>
    </row>
    <row r="875" spans="6:11" s="589" customFormat="1" x14ac:dyDescent="0.2">
      <c r="F875" s="590"/>
      <c r="G875" s="591"/>
      <c r="J875" s="590"/>
      <c r="K875" s="684"/>
    </row>
    <row r="876" spans="6:11" s="589" customFormat="1" x14ac:dyDescent="0.2">
      <c r="F876" s="590"/>
      <c r="G876" s="591"/>
      <c r="J876" s="590"/>
      <c r="K876" s="684"/>
    </row>
    <row r="877" spans="6:11" s="589" customFormat="1" x14ac:dyDescent="0.2">
      <c r="F877" s="590"/>
      <c r="G877" s="591"/>
      <c r="J877" s="590"/>
      <c r="K877" s="684"/>
    </row>
    <row r="878" spans="6:11" s="589" customFormat="1" x14ac:dyDescent="0.2">
      <c r="F878" s="590"/>
      <c r="G878" s="591"/>
      <c r="J878" s="590"/>
      <c r="K878" s="684"/>
    </row>
    <row r="879" spans="6:11" s="589" customFormat="1" x14ac:dyDescent="0.2">
      <c r="F879" s="590"/>
      <c r="G879" s="591"/>
      <c r="J879" s="590"/>
      <c r="K879" s="684"/>
    </row>
    <row r="880" spans="6:11" s="589" customFormat="1" x14ac:dyDescent="0.2">
      <c r="F880" s="590"/>
      <c r="G880" s="591"/>
      <c r="J880" s="590"/>
      <c r="K880" s="684"/>
    </row>
    <row r="881" spans="6:11" s="589" customFormat="1" x14ac:dyDescent="0.2">
      <c r="F881" s="590"/>
      <c r="G881" s="591"/>
      <c r="J881" s="590"/>
      <c r="K881" s="684"/>
    </row>
    <row r="882" spans="6:11" s="589" customFormat="1" x14ac:dyDescent="0.2">
      <c r="F882" s="590"/>
      <c r="G882" s="591"/>
      <c r="J882" s="590"/>
      <c r="K882" s="684"/>
    </row>
    <row r="883" spans="6:11" s="589" customFormat="1" x14ac:dyDescent="0.2">
      <c r="F883" s="590"/>
      <c r="G883" s="591"/>
      <c r="J883" s="590"/>
      <c r="K883" s="684"/>
    </row>
    <row r="884" spans="6:11" s="589" customFormat="1" x14ac:dyDescent="0.2">
      <c r="F884" s="590"/>
      <c r="G884" s="591"/>
      <c r="J884" s="590"/>
      <c r="K884" s="684"/>
    </row>
    <row r="885" spans="6:11" s="589" customFormat="1" x14ac:dyDescent="0.2">
      <c r="F885" s="590"/>
      <c r="G885" s="591"/>
      <c r="J885" s="590"/>
      <c r="K885" s="684"/>
    </row>
    <row r="886" spans="6:11" s="589" customFormat="1" x14ac:dyDescent="0.2">
      <c r="F886" s="590"/>
      <c r="G886" s="591"/>
      <c r="J886" s="590"/>
      <c r="K886" s="684"/>
    </row>
    <row r="887" spans="6:11" s="589" customFormat="1" x14ac:dyDescent="0.2">
      <c r="F887" s="590"/>
      <c r="G887" s="591"/>
      <c r="J887" s="590"/>
      <c r="K887" s="684"/>
    </row>
    <row r="888" spans="6:11" s="589" customFormat="1" x14ac:dyDescent="0.2">
      <c r="F888" s="590"/>
      <c r="G888" s="591"/>
      <c r="J888" s="590"/>
      <c r="K888" s="684"/>
    </row>
    <row r="889" spans="6:11" s="589" customFormat="1" x14ac:dyDescent="0.2">
      <c r="F889" s="590"/>
      <c r="G889" s="591"/>
      <c r="J889" s="590"/>
      <c r="K889" s="684"/>
    </row>
    <row r="890" spans="6:11" s="589" customFormat="1" x14ac:dyDescent="0.2">
      <c r="F890" s="590"/>
      <c r="G890" s="591"/>
      <c r="J890" s="590"/>
      <c r="K890" s="684"/>
    </row>
    <row r="891" spans="6:11" s="589" customFormat="1" x14ac:dyDescent="0.2">
      <c r="F891" s="590"/>
      <c r="G891" s="591"/>
      <c r="J891" s="590"/>
      <c r="K891" s="684"/>
    </row>
    <row r="892" spans="6:11" s="589" customFormat="1" x14ac:dyDescent="0.2">
      <c r="F892" s="590"/>
      <c r="G892" s="591"/>
      <c r="J892" s="590"/>
      <c r="K892" s="684"/>
    </row>
    <row r="893" spans="6:11" s="589" customFormat="1" x14ac:dyDescent="0.2">
      <c r="F893" s="590"/>
      <c r="G893" s="591"/>
      <c r="J893" s="590"/>
      <c r="K893" s="684"/>
    </row>
    <row r="894" spans="6:11" s="589" customFormat="1" x14ac:dyDescent="0.2">
      <c r="F894" s="590"/>
      <c r="G894" s="591"/>
      <c r="J894" s="590"/>
      <c r="K894" s="684"/>
    </row>
    <row r="895" spans="6:11" s="589" customFormat="1" x14ac:dyDescent="0.2">
      <c r="F895" s="590"/>
      <c r="G895" s="591"/>
      <c r="J895" s="590"/>
      <c r="K895" s="684"/>
    </row>
    <row r="896" spans="6:11" s="589" customFormat="1" x14ac:dyDescent="0.2">
      <c r="F896" s="590"/>
      <c r="G896" s="591"/>
      <c r="J896" s="590"/>
      <c r="K896" s="684"/>
    </row>
    <row r="897" spans="6:11" s="589" customFormat="1" x14ac:dyDescent="0.2">
      <c r="F897" s="590"/>
      <c r="G897" s="591"/>
      <c r="J897" s="590"/>
      <c r="K897" s="684"/>
    </row>
    <row r="898" spans="6:11" s="589" customFormat="1" x14ac:dyDescent="0.2">
      <c r="F898" s="590"/>
      <c r="G898" s="591"/>
      <c r="J898" s="590"/>
      <c r="K898" s="684"/>
    </row>
    <row r="899" spans="6:11" s="589" customFormat="1" x14ac:dyDescent="0.2">
      <c r="F899" s="590"/>
      <c r="G899" s="591"/>
      <c r="J899" s="590"/>
      <c r="K899" s="684"/>
    </row>
    <row r="900" spans="6:11" s="589" customFormat="1" x14ac:dyDescent="0.2">
      <c r="F900" s="590"/>
      <c r="G900" s="591"/>
      <c r="J900" s="590"/>
      <c r="K900" s="684"/>
    </row>
    <row r="901" spans="6:11" s="589" customFormat="1" x14ac:dyDescent="0.2">
      <c r="F901" s="590"/>
      <c r="G901" s="591"/>
      <c r="J901" s="590"/>
      <c r="K901" s="684"/>
    </row>
    <row r="902" spans="6:11" s="589" customFormat="1" x14ac:dyDescent="0.2">
      <c r="F902" s="590"/>
      <c r="G902" s="591"/>
      <c r="J902" s="590"/>
      <c r="K902" s="684"/>
    </row>
    <row r="903" spans="6:11" s="589" customFormat="1" x14ac:dyDescent="0.2">
      <c r="F903" s="590"/>
      <c r="G903" s="591"/>
      <c r="J903" s="590"/>
      <c r="K903" s="684"/>
    </row>
    <row r="904" spans="6:11" s="589" customFormat="1" x14ac:dyDescent="0.2">
      <c r="F904" s="590"/>
      <c r="G904" s="591"/>
      <c r="J904" s="590"/>
      <c r="K904" s="684"/>
    </row>
    <row r="905" spans="6:11" s="589" customFormat="1" x14ac:dyDescent="0.2">
      <c r="F905" s="590"/>
      <c r="G905" s="591"/>
      <c r="J905" s="590"/>
      <c r="K905" s="684"/>
    </row>
    <row r="906" spans="6:11" s="589" customFormat="1" x14ac:dyDescent="0.2">
      <c r="F906" s="590"/>
      <c r="G906" s="591"/>
      <c r="J906" s="590"/>
      <c r="K906" s="684"/>
    </row>
    <row r="907" spans="6:11" s="589" customFormat="1" x14ac:dyDescent="0.2">
      <c r="F907" s="590"/>
      <c r="G907" s="591"/>
      <c r="J907" s="590"/>
      <c r="K907" s="684"/>
    </row>
    <row r="908" spans="6:11" s="589" customFormat="1" x14ac:dyDescent="0.2">
      <c r="F908" s="590"/>
      <c r="G908" s="591"/>
      <c r="J908" s="590"/>
      <c r="K908" s="684"/>
    </row>
    <row r="909" spans="6:11" s="589" customFormat="1" x14ac:dyDescent="0.2">
      <c r="F909" s="590"/>
      <c r="G909" s="591"/>
      <c r="J909" s="590"/>
      <c r="K909" s="684"/>
    </row>
    <row r="910" spans="6:11" s="589" customFormat="1" x14ac:dyDescent="0.2">
      <c r="F910" s="590"/>
      <c r="G910" s="591"/>
      <c r="J910" s="590"/>
      <c r="K910" s="684"/>
    </row>
    <row r="911" spans="6:11" s="589" customFormat="1" x14ac:dyDescent="0.2">
      <c r="F911" s="590"/>
      <c r="G911" s="591"/>
      <c r="J911" s="590"/>
      <c r="K911" s="684"/>
    </row>
    <row r="912" spans="6:11" s="589" customFormat="1" x14ac:dyDescent="0.2">
      <c r="F912" s="590"/>
      <c r="G912" s="591"/>
      <c r="J912" s="590"/>
      <c r="K912" s="684"/>
    </row>
    <row r="913" spans="6:11" s="589" customFormat="1" x14ac:dyDescent="0.2">
      <c r="F913" s="590"/>
      <c r="G913" s="591"/>
      <c r="J913" s="590"/>
      <c r="K913" s="684"/>
    </row>
    <row r="914" spans="6:11" s="589" customFormat="1" x14ac:dyDescent="0.2">
      <c r="F914" s="590"/>
      <c r="G914" s="591"/>
      <c r="J914" s="590"/>
      <c r="K914" s="684"/>
    </row>
    <row r="915" spans="6:11" s="589" customFormat="1" x14ac:dyDescent="0.2">
      <c r="F915" s="590"/>
      <c r="G915" s="591"/>
      <c r="J915" s="590"/>
      <c r="K915" s="684"/>
    </row>
    <row r="916" spans="6:11" s="589" customFormat="1" x14ac:dyDescent="0.2">
      <c r="F916" s="590"/>
      <c r="G916" s="591"/>
      <c r="J916" s="590"/>
      <c r="K916" s="684"/>
    </row>
    <row r="917" spans="6:11" s="589" customFormat="1" x14ac:dyDescent="0.2">
      <c r="F917" s="590"/>
      <c r="G917" s="591"/>
      <c r="J917" s="590"/>
      <c r="K917" s="684"/>
    </row>
    <row r="918" spans="6:11" s="589" customFormat="1" x14ac:dyDescent="0.2">
      <c r="F918" s="590"/>
      <c r="G918" s="591"/>
      <c r="J918" s="590"/>
      <c r="K918" s="684"/>
    </row>
    <row r="919" spans="6:11" s="589" customFormat="1" x14ac:dyDescent="0.2">
      <c r="F919" s="590"/>
      <c r="G919" s="591"/>
      <c r="J919" s="590"/>
      <c r="K919" s="684"/>
    </row>
    <row r="920" spans="6:11" s="589" customFormat="1" x14ac:dyDescent="0.2">
      <c r="F920" s="590"/>
      <c r="G920" s="591"/>
      <c r="J920" s="590"/>
      <c r="K920" s="684"/>
    </row>
    <row r="921" spans="6:11" s="589" customFormat="1" x14ac:dyDescent="0.2">
      <c r="F921" s="590"/>
      <c r="G921" s="591"/>
      <c r="J921" s="590"/>
      <c r="K921" s="684"/>
    </row>
    <row r="922" spans="6:11" s="589" customFormat="1" x14ac:dyDescent="0.2">
      <c r="F922" s="590"/>
      <c r="G922" s="591"/>
      <c r="J922" s="590"/>
      <c r="K922" s="684"/>
    </row>
    <row r="923" spans="6:11" s="589" customFormat="1" x14ac:dyDescent="0.2">
      <c r="F923" s="590"/>
      <c r="G923" s="591"/>
      <c r="J923" s="590"/>
      <c r="K923" s="684"/>
    </row>
    <row r="924" spans="6:11" s="589" customFormat="1" x14ac:dyDescent="0.2">
      <c r="F924" s="590"/>
      <c r="G924" s="591"/>
      <c r="J924" s="590"/>
      <c r="K924" s="684"/>
    </row>
    <row r="925" spans="6:11" s="589" customFormat="1" x14ac:dyDescent="0.2">
      <c r="F925" s="590"/>
      <c r="G925" s="591"/>
      <c r="J925" s="590"/>
      <c r="K925" s="684"/>
    </row>
    <row r="926" spans="6:11" s="589" customFormat="1" x14ac:dyDescent="0.2">
      <c r="F926" s="590"/>
      <c r="G926" s="591"/>
      <c r="J926" s="590"/>
      <c r="K926" s="684"/>
    </row>
    <row r="927" spans="6:11" s="589" customFormat="1" x14ac:dyDescent="0.2">
      <c r="F927" s="590"/>
      <c r="G927" s="591"/>
      <c r="J927" s="590"/>
      <c r="K927" s="684"/>
    </row>
    <row r="928" spans="6:11" s="589" customFormat="1" x14ac:dyDescent="0.2">
      <c r="F928" s="590"/>
      <c r="G928" s="591"/>
      <c r="J928" s="590"/>
      <c r="K928" s="684"/>
    </row>
    <row r="929" spans="6:11" s="589" customFormat="1" x14ac:dyDescent="0.2">
      <c r="F929" s="590"/>
      <c r="G929" s="591"/>
      <c r="J929" s="590"/>
      <c r="K929" s="684"/>
    </row>
    <row r="930" spans="6:11" s="589" customFormat="1" x14ac:dyDescent="0.2">
      <c r="F930" s="590"/>
      <c r="G930" s="591"/>
      <c r="J930" s="590"/>
      <c r="K930" s="684"/>
    </row>
    <row r="931" spans="6:11" s="589" customFormat="1" x14ac:dyDescent="0.2">
      <c r="F931" s="590"/>
      <c r="G931" s="591"/>
      <c r="J931" s="590"/>
      <c r="K931" s="684"/>
    </row>
    <row r="932" spans="6:11" s="589" customFormat="1" x14ac:dyDescent="0.2">
      <c r="F932" s="590"/>
      <c r="G932" s="591"/>
      <c r="J932" s="590"/>
      <c r="K932" s="684"/>
    </row>
    <row r="933" spans="6:11" s="589" customFormat="1" x14ac:dyDescent="0.2">
      <c r="F933" s="590"/>
      <c r="G933" s="591"/>
      <c r="J933" s="590"/>
      <c r="K933" s="684"/>
    </row>
    <row r="934" spans="6:11" s="589" customFormat="1" x14ac:dyDescent="0.2">
      <c r="F934" s="590"/>
      <c r="G934" s="591"/>
      <c r="J934" s="590"/>
      <c r="K934" s="684"/>
    </row>
    <row r="935" spans="6:11" s="589" customFormat="1" x14ac:dyDescent="0.2">
      <c r="F935" s="590"/>
      <c r="G935" s="591"/>
      <c r="J935" s="590"/>
      <c r="K935" s="684"/>
    </row>
    <row r="936" spans="6:11" s="589" customFormat="1" x14ac:dyDescent="0.2">
      <c r="F936" s="590"/>
      <c r="G936" s="591"/>
      <c r="J936" s="590"/>
      <c r="K936" s="684"/>
    </row>
    <row r="937" spans="6:11" s="589" customFormat="1" x14ac:dyDescent="0.2">
      <c r="F937" s="590"/>
      <c r="G937" s="591"/>
      <c r="J937" s="590"/>
      <c r="K937" s="684"/>
    </row>
    <row r="938" spans="6:11" s="589" customFormat="1" x14ac:dyDescent="0.2">
      <c r="F938" s="590"/>
      <c r="G938" s="591"/>
      <c r="J938" s="590"/>
      <c r="K938" s="684"/>
    </row>
    <row r="939" spans="6:11" s="589" customFormat="1" x14ac:dyDescent="0.2">
      <c r="F939" s="590"/>
      <c r="G939" s="591"/>
      <c r="J939" s="590"/>
      <c r="K939" s="684"/>
    </row>
    <row r="940" spans="6:11" s="589" customFormat="1" x14ac:dyDescent="0.2">
      <c r="F940" s="590"/>
      <c r="G940" s="591"/>
      <c r="J940" s="590"/>
      <c r="K940" s="684"/>
    </row>
    <row r="941" spans="6:11" s="589" customFormat="1" x14ac:dyDescent="0.2">
      <c r="F941" s="590"/>
      <c r="G941" s="591"/>
      <c r="J941" s="590"/>
      <c r="K941" s="684"/>
    </row>
    <row r="942" spans="6:11" s="589" customFormat="1" x14ac:dyDescent="0.2">
      <c r="F942" s="590"/>
      <c r="G942" s="591"/>
      <c r="J942" s="590"/>
      <c r="K942" s="684"/>
    </row>
    <row r="943" spans="6:11" s="589" customFormat="1" x14ac:dyDescent="0.2">
      <c r="F943" s="590"/>
      <c r="G943" s="591"/>
      <c r="J943" s="590"/>
      <c r="K943" s="684"/>
    </row>
    <row r="944" spans="6:11" s="589" customFormat="1" x14ac:dyDescent="0.2">
      <c r="F944" s="590"/>
      <c r="G944" s="591"/>
      <c r="J944" s="590"/>
      <c r="K944" s="684"/>
    </row>
    <row r="945" spans="6:11" s="589" customFormat="1" x14ac:dyDescent="0.2">
      <c r="F945" s="590"/>
      <c r="G945" s="591"/>
      <c r="J945" s="590"/>
      <c r="K945" s="684"/>
    </row>
    <row r="946" spans="6:11" s="589" customFormat="1" x14ac:dyDescent="0.2">
      <c r="F946" s="590"/>
      <c r="G946" s="591"/>
      <c r="J946" s="590"/>
      <c r="K946" s="684"/>
    </row>
    <row r="947" spans="6:11" s="589" customFormat="1" x14ac:dyDescent="0.2">
      <c r="F947" s="590"/>
      <c r="G947" s="591"/>
      <c r="J947" s="590"/>
      <c r="K947" s="684"/>
    </row>
    <row r="948" spans="6:11" s="589" customFormat="1" x14ac:dyDescent="0.2">
      <c r="F948" s="590"/>
      <c r="G948" s="591"/>
      <c r="J948" s="590"/>
      <c r="K948" s="684"/>
    </row>
    <row r="949" spans="6:11" s="589" customFormat="1" x14ac:dyDescent="0.2">
      <c r="F949" s="590"/>
      <c r="G949" s="591"/>
      <c r="J949" s="590"/>
      <c r="K949" s="684"/>
    </row>
    <row r="950" spans="6:11" s="589" customFormat="1" x14ac:dyDescent="0.2">
      <c r="F950" s="590"/>
      <c r="G950" s="591"/>
      <c r="J950" s="590"/>
      <c r="K950" s="684"/>
    </row>
    <row r="951" spans="6:11" s="589" customFormat="1" x14ac:dyDescent="0.2">
      <c r="F951" s="590"/>
      <c r="G951" s="591"/>
      <c r="J951" s="590"/>
      <c r="K951" s="684"/>
    </row>
    <row r="952" spans="6:11" s="589" customFormat="1" x14ac:dyDescent="0.2">
      <c r="F952" s="590"/>
      <c r="G952" s="591"/>
      <c r="J952" s="590"/>
      <c r="K952" s="684"/>
    </row>
    <row r="953" spans="6:11" s="589" customFormat="1" x14ac:dyDescent="0.2">
      <c r="F953" s="590"/>
      <c r="G953" s="591"/>
      <c r="J953" s="590"/>
      <c r="K953" s="684"/>
    </row>
    <row r="954" spans="6:11" s="589" customFormat="1" x14ac:dyDescent="0.2">
      <c r="F954" s="590"/>
      <c r="G954" s="591"/>
      <c r="J954" s="590"/>
      <c r="K954" s="684"/>
    </row>
    <row r="955" spans="6:11" s="589" customFormat="1" x14ac:dyDescent="0.2">
      <c r="F955" s="590"/>
      <c r="G955" s="591"/>
      <c r="J955" s="590"/>
      <c r="K955" s="684"/>
    </row>
    <row r="956" spans="6:11" s="589" customFormat="1" x14ac:dyDescent="0.2">
      <c r="F956" s="590"/>
      <c r="G956" s="591"/>
      <c r="J956" s="590"/>
      <c r="K956" s="684"/>
    </row>
    <row r="957" spans="6:11" s="589" customFormat="1" x14ac:dyDescent="0.2">
      <c r="F957" s="590"/>
      <c r="G957" s="591"/>
      <c r="J957" s="590"/>
      <c r="K957" s="684"/>
    </row>
    <row r="958" spans="6:11" s="589" customFormat="1" x14ac:dyDescent="0.2">
      <c r="F958" s="590"/>
      <c r="G958" s="591"/>
      <c r="J958" s="590"/>
      <c r="K958" s="684"/>
    </row>
    <row r="959" spans="6:11" s="589" customFormat="1" x14ac:dyDescent="0.2">
      <c r="F959" s="590"/>
      <c r="G959" s="591"/>
      <c r="J959" s="590"/>
      <c r="K959" s="684"/>
    </row>
    <row r="960" spans="6:11" s="589" customFormat="1" x14ac:dyDescent="0.2">
      <c r="F960" s="590"/>
      <c r="G960" s="591"/>
      <c r="J960" s="590"/>
      <c r="K960" s="684"/>
    </row>
    <row r="961" spans="6:11" s="589" customFormat="1" x14ac:dyDescent="0.2">
      <c r="F961" s="590"/>
      <c r="G961" s="591"/>
      <c r="J961" s="590"/>
      <c r="K961" s="684"/>
    </row>
    <row r="962" spans="6:11" s="589" customFormat="1" x14ac:dyDescent="0.2">
      <c r="F962" s="590"/>
      <c r="G962" s="591"/>
      <c r="J962" s="590"/>
      <c r="K962" s="684"/>
    </row>
    <row r="963" spans="6:11" s="589" customFormat="1" x14ac:dyDescent="0.2">
      <c r="F963" s="590"/>
      <c r="G963" s="591"/>
      <c r="J963" s="590"/>
      <c r="K963" s="684"/>
    </row>
    <row r="964" spans="6:11" s="589" customFormat="1" x14ac:dyDescent="0.2">
      <c r="F964" s="590"/>
      <c r="G964" s="591"/>
      <c r="J964" s="590"/>
      <c r="K964" s="684"/>
    </row>
    <row r="965" spans="6:11" s="589" customFormat="1" x14ac:dyDescent="0.2">
      <c r="F965" s="590"/>
      <c r="G965" s="591"/>
      <c r="J965" s="590"/>
      <c r="K965" s="684"/>
    </row>
    <row r="966" spans="6:11" s="589" customFormat="1" x14ac:dyDescent="0.2">
      <c r="F966" s="590"/>
      <c r="G966" s="591"/>
      <c r="J966" s="590"/>
      <c r="K966" s="684"/>
    </row>
    <row r="967" spans="6:11" s="589" customFormat="1" x14ac:dyDescent="0.2">
      <c r="F967" s="590"/>
      <c r="G967" s="591"/>
      <c r="J967" s="590"/>
      <c r="K967" s="684"/>
    </row>
    <row r="968" spans="6:11" s="589" customFormat="1" x14ac:dyDescent="0.2">
      <c r="F968" s="590"/>
      <c r="G968" s="591"/>
      <c r="J968" s="590"/>
      <c r="K968" s="684"/>
    </row>
    <row r="969" spans="6:11" s="589" customFormat="1" x14ac:dyDescent="0.2">
      <c r="F969" s="590"/>
      <c r="G969" s="591"/>
      <c r="J969" s="590"/>
      <c r="K969" s="684"/>
    </row>
    <row r="970" spans="6:11" s="589" customFormat="1" x14ac:dyDescent="0.2">
      <c r="F970" s="590"/>
      <c r="G970" s="591"/>
      <c r="J970" s="590"/>
      <c r="K970" s="684"/>
    </row>
    <row r="971" spans="6:11" s="589" customFormat="1" x14ac:dyDescent="0.2">
      <c r="F971" s="590"/>
      <c r="G971" s="591"/>
      <c r="J971" s="590"/>
      <c r="K971" s="684"/>
    </row>
    <row r="972" spans="6:11" s="589" customFormat="1" x14ac:dyDescent="0.2">
      <c r="F972" s="590"/>
      <c r="G972" s="591"/>
      <c r="J972" s="590"/>
      <c r="K972" s="684"/>
    </row>
    <row r="973" spans="6:11" s="589" customFormat="1" x14ac:dyDescent="0.2">
      <c r="F973" s="590"/>
      <c r="G973" s="591"/>
      <c r="J973" s="590"/>
      <c r="K973" s="684"/>
    </row>
    <row r="974" spans="6:11" s="589" customFormat="1" x14ac:dyDescent="0.2">
      <c r="F974" s="590"/>
      <c r="G974" s="591"/>
      <c r="J974" s="590"/>
      <c r="K974" s="684"/>
    </row>
    <row r="975" spans="6:11" s="589" customFormat="1" x14ac:dyDescent="0.2">
      <c r="F975" s="590"/>
      <c r="G975" s="591"/>
      <c r="J975" s="590"/>
      <c r="K975" s="684"/>
    </row>
    <row r="976" spans="6:11" s="589" customFormat="1" x14ac:dyDescent="0.2">
      <c r="F976" s="590"/>
      <c r="G976" s="591"/>
      <c r="J976" s="590"/>
      <c r="K976" s="684"/>
    </row>
    <row r="977" spans="6:11" s="589" customFormat="1" x14ac:dyDescent="0.2">
      <c r="F977" s="590"/>
      <c r="G977" s="591"/>
      <c r="J977" s="590"/>
      <c r="K977" s="684"/>
    </row>
    <row r="978" spans="6:11" s="589" customFormat="1" x14ac:dyDescent="0.2">
      <c r="F978" s="590"/>
      <c r="G978" s="591"/>
      <c r="J978" s="590"/>
      <c r="K978" s="684"/>
    </row>
    <row r="979" spans="6:11" s="589" customFormat="1" x14ac:dyDescent="0.2">
      <c r="F979" s="590"/>
      <c r="G979" s="591"/>
      <c r="J979" s="590"/>
      <c r="K979" s="684"/>
    </row>
    <row r="980" spans="6:11" s="589" customFormat="1" x14ac:dyDescent="0.2">
      <c r="F980" s="590"/>
      <c r="G980" s="591"/>
      <c r="J980" s="590"/>
      <c r="K980" s="684"/>
    </row>
    <row r="981" spans="6:11" s="589" customFormat="1" x14ac:dyDescent="0.2">
      <c r="F981" s="590"/>
      <c r="G981" s="591"/>
      <c r="J981" s="590"/>
      <c r="K981" s="684"/>
    </row>
    <row r="982" spans="6:11" s="589" customFormat="1" x14ac:dyDescent="0.2">
      <c r="F982" s="590"/>
      <c r="G982" s="591"/>
      <c r="J982" s="590"/>
      <c r="K982" s="684"/>
    </row>
    <row r="983" spans="6:11" s="589" customFormat="1" x14ac:dyDescent="0.2">
      <c r="F983" s="590"/>
      <c r="G983" s="591"/>
      <c r="J983" s="590"/>
      <c r="K983" s="684"/>
    </row>
    <row r="984" spans="6:11" s="589" customFormat="1" x14ac:dyDescent="0.2">
      <c r="F984" s="590"/>
      <c r="G984" s="591"/>
      <c r="J984" s="590"/>
      <c r="K984" s="684"/>
    </row>
    <row r="985" spans="6:11" s="589" customFormat="1" x14ac:dyDescent="0.2">
      <c r="F985" s="590"/>
      <c r="G985" s="591"/>
      <c r="J985" s="590"/>
      <c r="K985" s="684"/>
    </row>
    <row r="986" spans="6:11" s="589" customFormat="1" x14ac:dyDescent="0.2">
      <c r="F986" s="590"/>
      <c r="G986" s="591"/>
      <c r="J986" s="590"/>
      <c r="K986" s="684"/>
    </row>
    <row r="987" spans="6:11" s="589" customFormat="1" x14ac:dyDescent="0.2">
      <c r="F987" s="590"/>
      <c r="G987" s="591"/>
      <c r="J987" s="590"/>
      <c r="K987" s="684"/>
    </row>
    <row r="988" spans="6:11" s="589" customFormat="1" x14ac:dyDescent="0.2">
      <c r="F988" s="590"/>
      <c r="G988" s="591"/>
      <c r="J988" s="590"/>
      <c r="K988" s="684"/>
    </row>
    <row r="989" spans="6:11" s="589" customFormat="1" x14ac:dyDescent="0.2">
      <c r="F989" s="590"/>
      <c r="G989" s="591"/>
      <c r="J989" s="590"/>
      <c r="K989" s="684"/>
    </row>
    <row r="990" spans="6:11" s="589" customFormat="1" x14ac:dyDescent="0.2">
      <c r="F990" s="590"/>
      <c r="G990" s="591"/>
      <c r="J990" s="590"/>
      <c r="K990" s="684"/>
    </row>
    <row r="991" spans="6:11" s="589" customFormat="1" x14ac:dyDescent="0.2">
      <c r="F991" s="590"/>
      <c r="G991" s="591"/>
      <c r="J991" s="590"/>
      <c r="K991" s="684"/>
    </row>
    <row r="992" spans="6:11" s="589" customFormat="1" x14ac:dyDescent="0.2">
      <c r="F992" s="590"/>
      <c r="G992" s="591"/>
      <c r="J992" s="590"/>
      <c r="K992" s="684"/>
    </row>
    <row r="993" spans="6:11" s="589" customFormat="1" x14ac:dyDescent="0.2">
      <c r="F993" s="590"/>
      <c r="G993" s="591"/>
      <c r="J993" s="590"/>
      <c r="K993" s="684"/>
    </row>
    <row r="994" spans="6:11" s="589" customFormat="1" x14ac:dyDescent="0.2">
      <c r="F994" s="590"/>
      <c r="G994" s="591"/>
      <c r="J994" s="590"/>
      <c r="K994" s="684"/>
    </row>
    <row r="995" spans="6:11" s="589" customFormat="1" x14ac:dyDescent="0.2">
      <c r="F995" s="590"/>
      <c r="G995" s="591"/>
      <c r="J995" s="590"/>
      <c r="K995" s="684"/>
    </row>
    <row r="996" spans="6:11" s="589" customFormat="1" x14ac:dyDescent="0.2">
      <c r="F996" s="590"/>
      <c r="G996" s="591"/>
      <c r="J996" s="590"/>
      <c r="K996" s="684"/>
    </row>
    <row r="997" spans="6:11" s="589" customFormat="1" x14ac:dyDescent="0.2">
      <c r="F997" s="590"/>
      <c r="G997" s="591"/>
      <c r="J997" s="590"/>
      <c r="K997" s="684"/>
    </row>
    <row r="998" spans="6:11" s="589" customFormat="1" x14ac:dyDescent="0.2">
      <c r="F998" s="590"/>
      <c r="G998" s="591"/>
      <c r="J998" s="590"/>
      <c r="K998" s="684"/>
    </row>
    <row r="999" spans="6:11" s="589" customFormat="1" x14ac:dyDescent="0.2">
      <c r="F999" s="590"/>
      <c r="G999" s="591"/>
      <c r="J999" s="590"/>
      <c r="K999" s="684"/>
    </row>
    <row r="1000" spans="6:11" s="589" customFormat="1" x14ac:dyDescent="0.2">
      <c r="F1000" s="590"/>
      <c r="G1000" s="591"/>
      <c r="J1000" s="590"/>
      <c r="K1000" s="684"/>
    </row>
    <row r="1001" spans="6:11" s="589" customFormat="1" x14ac:dyDescent="0.2">
      <c r="F1001" s="590"/>
      <c r="G1001" s="591"/>
      <c r="J1001" s="590"/>
      <c r="K1001" s="684"/>
    </row>
    <row r="1002" spans="6:11" s="589" customFormat="1" x14ac:dyDescent="0.2">
      <c r="F1002" s="590"/>
      <c r="G1002" s="591"/>
      <c r="J1002" s="590"/>
      <c r="K1002" s="684"/>
    </row>
    <row r="1003" spans="6:11" s="589" customFormat="1" x14ac:dyDescent="0.2">
      <c r="F1003" s="590"/>
      <c r="G1003" s="591"/>
      <c r="J1003" s="590"/>
      <c r="K1003" s="684"/>
    </row>
    <row r="1004" spans="6:11" s="589" customFormat="1" x14ac:dyDescent="0.2">
      <c r="F1004" s="590"/>
      <c r="G1004" s="591"/>
      <c r="J1004" s="590"/>
      <c r="K1004" s="684"/>
    </row>
    <row r="1005" spans="6:11" s="589" customFormat="1" x14ac:dyDescent="0.2">
      <c r="F1005" s="590"/>
      <c r="G1005" s="591"/>
      <c r="J1005" s="590"/>
      <c r="K1005" s="684"/>
    </row>
    <row r="1006" spans="6:11" s="589" customFormat="1" x14ac:dyDescent="0.2">
      <c r="F1006" s="590"/>
      <c r="G1006" s="591"/>
      <c r="J1006" s="590"/>
      <c r="K1006" s="684"/>
    </row>
    <row r="1007" spans="6:11" s="589" customFormat="1" x14ac:dyDescent="0.2">
      <c r="F1007" s="590"/>
      <c r="G1007" s="591"/>
      <c r="J1007" s="590"/>
      <c r="K1007" s="684"/>
    </row>
    <row r="1008" spans="6:11" s="589" customFormat="1" x14ac:dyDescent="0.2">
      <c r="F1008" s="590"/>
      <c r="G1008" s="591"/>
      <c r="J1008" s="590"/>
      <c r="K1008" s="684"/>
    </row>
    <row r="1009" spans="6:11" s="589" customFormat="1" x14ac:dyDescent="0.2">
      <c r="F1009" s="590"/>
      <c r="G1009" s="591"/>
      <c r="J1009" s="590"/>
      <c r="K1009" s="684"/>
    </row>
    <row r="1010" spans="6:11" s="589" customFormat="1" x14ac:dyDescent="0.2">
      <c r="F1010" s="590"/>
      <c r="G1010" s="591"/>
      <c r="J1010" s="590"/>
      <c r="K1010" s="684"/>
    </row>
    <row r="1011" spans="6:11" s="589" customFormat="1" x14ac:dyDescent="0.2">
      <c r="F1011" s="590"/>
      <c r="G1011" s="591"/>
      <c r="J1011" s="590"/>
      <c r="K1011" s="684"/>
    </row>
    <row r="1012" spans="6:11" s="589" customFormat="1" x14ac:dyDescent="0.2">
      <c r="F1012" s="590"/>
      <c r="G1012" s="591"/>
      <c r="J1012" s="590"/>
      <c r="K1012" s="684"/>
    </row>
    <row r="1013" spans="6:11" s="589" customFormat="1" x14ac:dyDescent="0.2">
      <c r="F1013" s="590"/>
      <c r="G1013" s="591"/>
      <c r="J1013" s="590"/>
      <c r="K1013" s="684"/>
    </row>
    <row r="1014" spans="6:11" s="589" customFormat="1" x14ac:dyDescent="0.2">
      <c r="F1014" s="590"/>
      <c r="G1014" s="591"/>
      <c r="J1014" s="590"/>
      <c r="K1014" s="684"/>
    </row>
    <row r="1015" spans="6:11" s="589" customFormat="1" x14ac:dyDescent="0.2">
      <c r="F1015" s="590"/>
      <c r="G1015" s="591"/>
      <c r="J1015" s="590"/>
      <c r="K1015" s="684"/>
    </row>
    <row r="1016" spans="6:11" s="589" customFormat="1" x14ac:dyDescent="0.2">
      <c r="F1016" s="590"/>
      <c r="G1016" s="591"/>
      <c r="J1016" s="590"/>
      <c r="K1016" s="684"/>
    </row>
    <row r="1017" spans="6:11" s="589" customFormat="1" x14ac:dyDescent="0.2">
      <c r="F1017" s="590"/>
      <c r="G1017" s="591"/>
      <c r="J1017" s="590"/>
      <c r="K1017" s="684"/>
    </row>
    <row r="1018" spans="6:11" s="589" customFormat="1" x14ac:dyDescent="0.2">
      <c r="F1018" s="590"/>
      <c r="G1018" s="591"/>
      <c r="J1018" s="590"/>
      <c r="K1018" s="684"/>
    </row>
    <row r="1019" spans="6:11" s="589" customFormat="1" x14ac:dyDescent="0.2">
      <c r="F1019" s="590"/>
      <c r="G1019" s="591"/>
      <c r="J1019" s="590"/>
      <c r="K1019" s="684"/>
    </row>
    <row r="1020" spans="6:11" s="589" customFormat="1" x14ac:dyDescent="0.2">
      <c r="F1020" s="590"/>
      <c r="G1020" s="591"/>
      <c r="J1020" s="590"/>
      <c r="K1020" s="684"/>
    </row>
    <row r="1021" spans="6:11" s="589" customFormat="1" x14ac:dyDescent="0.2">
      <c r="F1021" s="590"/>
      <c r="G1021" s="591"/>
      <c r="J1021" s="590"/>
      <c r="K1021" s="684"/>
    </row>
    <row r="1022" spans="6:11" s="589" customFormat="1" x14ac:dyDescent="0.2">
      <c r="F1022" s="590"/>
      <c r="G1022" s="591"/>
      <c r="J1022" s="590"/>
      <c r="K1022" s="684"/>
    </row>
    <row r="1023" spans="6:11" s="589" customFormat="1" x14ac:dyDescent="0.2">
      <c r="F1023" s="590"/>
      <c r="G1023" s="591"/>
      <c r="J1023" s="590"/>
      <c r="K1023" s="684"/>
    </row>
    <row r="1024" spans="6:11" s="589" customFormat="1" x14ac:dyDescent="0.2">
      <c r="F1024" s="590"/>
      <c r="G1024" s="591"/>
      <c r="J1024" s="590"/>
      <c r="K1024" s="684"/>
    </row>
    <row r="1025" spans="6:11" s="589" customFormat="1" x14ac:dyDescent="0.2">
      <c r="F1025" s="590"/>
      <c r="G1025" s="591"/>
      <c r="J1025" s="590"/>
      <c r="K1025" s="684"/>
    </row>
    <row r="1026" spans="6:11" s="589" customFormat="1" x14ac:dyDescent="0.2">
      <c r="F1026" s="590"/>
      <c r="G1026" s="591"/>
      <c r="J1026" s="590"/>
      <c r="K1026" s="684"/>
    </row>
    <row r="1027" spans="6:11" s="589" customFormat="1" x14ac:dyDescent="0.2">
      <c r="F1027" s="590"/>
      <c r="G1027" s="591"/>
      <c r="J1027" s="590"/>
      <c r="K1027" s="684"/>
    </row>
    <row r="1028" spans="6:11" s="589" customFormat="1" x14ac:dyDescent="0.2">
      <c r="F1028" s="590"/>
      <c r="G1028" s="591"/>
      <c r="J1028" s="590"/>
      <c r="K1028" s="684"/>
    </row>
    <row r="1029" spans="6:11" s="589" customFormat="1" x14ac:dyDescent="0.2">
      <c r="F1029" s="590"/>
      <c r="G1029" s="591"/>
      <c r="J1029" s="590"/>
      <c r="K1029" s="684"/>
    </row>
    <row r="1030" spans="6:11" s="589" customFormat="1" x14ac:dyDescent="0.2">
      <c r="F1030" s="590"/>
      <c r="G1030" s="591"/>
      <c r="J1030" s="590"/>
      <c r="K1030" s="684"/>
    </row>
    <row r="1031" spans="6:11" s="589" customFormat="1" x14ac:dyDescent="0.2">
      <c r="F1031" s="590"/>
      <c r="G1031" s="591"/>
      <c r="J1031" s="590"/>
      <c r="K1031" s="684"/>
    </row>
    <row r="1032" spans="6:11" s="589" customFormat="1" x14ac:dyDescent="0.2">
      <c r="F1032" s="590"/>
      <c r="G1032" s="591"/>
      <c r="J1032" s="590"/>
      <c r="K1032" s="684"/>
    </row>
    <row r="1033" spans="6:11" s="589" customFormat="1" x14ac:dyDescent="0.2">
      <c r="F1033" s="590"/>
      <c r="G1033" s="591"/>
      <c r="J1033" s="590"/>
      <c r="K1033" s="684"/>
    </row>
    <row r="1034" spans="6:11" s="589" customFormat="1" x14ac:dyDescent="0.2">
      <c r="F1034" s="590"/>
      <c r="G1034" s="591"/>
      <c r="J1034" s="590"/>
      <c r="K1034" s="684"/>
    </row>
    <row r="1035" spans="6:11" s="589" customFormat="1" x14ac:dyDescent="0.2">
      <c r="F1035" s="590"/>
      <c r="G1035" s="591"/>
      <c r="J1035" s="590"/>
      <c r="K1035" s="684"/>
    </row>
    <row r="1036" spans="6:11" s="589" customFormat="1" x14ac:dyDescent="0.2">
      <c r="F1036" s="590"/>
      <c r="G1036" s="591"/>
      <c r="J1036" s="590"/>
      <c r="K1036" s="684"/>
    </row>
    <row r="1037" spans="6:11" s="589" customFormat="1" x14ac:dyDescent="0.2">
      <c r="F1037" s="590"/>
      <c r="G1037" s="591"/>
      <c r="J1037" s="590"/>
      <c r="K1037" s="684"/>
    </row>
    <row r="1038" spans="6:11" s="589" customFormat="1" x14ac:dyDescent="0.2">
      <c r="F1038" s="590"/>
      <c r="G1038" s="591"/>
      <c r="J1038" s="590"/>
      <c r="K1038" s="684"/>
    </row>
    <row r="1039" spans="6:11" s="589" customFormat="1" x14ac:dyDescent="0.2">
      <c r="F1039" s="590"/>
      <c r="G1039" s="591"/>
      <c r="J1039" s="590"/>
      <c r="K1039" s="684"/>
    </row>
    <row r="1040" spans="6:11" s="589" customFormat="1" x14ac:dyDescent="0.2">
      <c r="F1040" s="590"/>
      <c r="G1040" s="591"/>
      <c r="J1040" s="590"/>
      <c r="K1040" s="684"/>
    </row>
    <row r="1041" spans="6:11" s="589" customFormat="1" x14ac:dyDescent="0.2">
      <c r="F1041" s="590"/>
      <c r="G1041" s="591"/>
      <c r="J1041" s="590"/>
      <c r="K1041" s="684"/>
    </row>
    <row r="1042" spans="6:11" s="589" customFormat="1" x14ac:dyDescent="0.2">
      <c r="F1042" s="590"/>
      <c r="G1042" s="591"/>
      <c r="J1042" s="590"/>
      <c r="K1042" s="684"/>
    </row>
    <row r="1043" spans="6:11" s="589" customFormat="1" x14ac:dyDescent="0.2">
      <c r="F1043" s="590"/>
      <c r="G1043" s="591"/>
      <c r="J1043" s="590"/>
      <c r="K1043" s="684"/>
    </row>
    <row r="1044" spans="6:11" s="589" customFormat="1" x14ac:dyDescent="0.2">
      <c r="F1044" s="590"/>
      <c r="G1044" s="591"/>
      <c r="J1044" s="590"/>
      <c r="K1044" s="684"/>
    </row>
    <row r="1045" spans="6:11" s="589" customFormat="1" x14ac:dyDescent="0.2">
      <c r="F1045" s="590"/>
      <c r="G1045" s="591"/>
      <c r="J1045" s="590"/>
      <c r="K1045" s="684"/>
    </row>
    <row r="1046" spans="6:11" s="589" customFormat="1" x14ac:dyDescent="0.2">
      <c r="F1046" s="590"/>
      <c r="G1046" s="591"/>
      <c r="J1046" s="590"/>
      <c r="K1046" s="684"/>
    </row>
    <row r="1047" spans="6:11" s="589" customFormat="1" x14ac:dyDescent="0.2">
      <c r="F1047" s="590"/>
      <c r="G1047" s="591"/>
      <c r="J1047" s="590"/>
      <c r="K1047" s="684"/>
    </row>
    <row r="1048" spans="6:11" s="589" customFormat="1" x14ac:dyDescent="0.2">
      <c r="F1048" s="590"/>
      <c r="G1048" s="591"/>
      <c r="J1048" s="590"/>
      <c r="K1048" s="684"/>
    </row>
    <row r="1049" spans="6:11" s="589" customFormat="1" x14ac:dyDescent="0.2">
      <c r="F1049" s="590"/>
      <c r="G1049" s="591"/>
      <c r="J1049" s="590"/>
      <c r="K1049" s="684"/>
    </row>
    <row r="1050" spans="6:11" s="589" customFormat="1" x14ac:dyDescent="0.2">
      <c r="F1050" s="590"/>
      <c r="G1050" s="591"/>
      <c r="J1050" s="590"/>
      <c r="K1050" s="684"/>
    </row>
    <row r="1051" spans="6:11" s="589" customFormat="1" x14ac:dyDescent="0.2">
      <c r="F1051" s="590"/>
      <c r="G1051" s="591"/>
      <c r="J1051" s="590"/>
      <c r="K1051" s="684"/>
    </row>
    <row r="1052" spans="6:11" s="589" customFormat="1" x14ac:dyDescent="0.2">
      <c r="F1052" s="590"/>
      <c r="G1052" s="591"/>
      <c r="J1052" s="590"/>
      <c r="K1052" s="684"/>
    </row>
    <row r="1053" spans="6:11" s="589" customFormat="1" x14ac:dyDescent="0.2">
      <c r="F1053" s="590"/>
      <c r="G1053" s="591"/>
      <c r="J1053" s="590"/>
      <c r="K1053" s="684"/>
    </row>
    <row r="1054" spans="6:11" s="589" customFormat="1" x14ac:dyDescent="0.2">
      <c r="F1054" s="590"/>
      <c r="G1054" s="591"/>
      <c r="J1054" s="590"/>
      <c r="K1054" s="684"/>
    </row>
    <row r="1055" spans="6:11" s="589" customFormat="1" x14ac:dyDescent="0.2">
      <c r="F1055" s="590"/>
      <c r="G1055" s="591"/>
      <c r="J1055" s="590"/>
      <c r="K1055" s="684"/>
    </row>
    <row r="1056" spans="6:11" s="589" customFormat="1" x14ac:dyDescent="0.2">
      <c r="F1056" s="590"/>
      <c r="G1056" s="591"/>
      <c r="J1056" s="590"/>
      <c r="K1056" s="684"/>
    </row>
    <row r="1057" spans="6:11" s="589" customFormat="1" x14ac:dyDescent="0.2">
      <c r="F1057" s="590"/>
      <c r="G1057" s="591"/>
      <c r="J1057" s="590"/>
      <c r="K1057" s="684"/>
    </row>
    <row r="1058" spans="6:11" s="589" customFormat="1" x14ac:dyDescent="0.2">
      <c r="F1058" s="590"/>
      <c r="G1058" s="591"/>
      <c r="J1058" s="590"/>
      <c r="K1058" s="684"/>
    </row>
    <row r="1059" spans="6:11" s="589" customFormat="1" x14ac:dyDescent="0.2">
      <c r="F1059" s="590"/>
      <c r="G1059" s="591"/>
      <c r="J1059" s="590"/>
      <c r="K1059" s="684"/>
    </row>
    <row r="1060" spans="6:11" s="589" customFormat="1" x14ac:dyDescent="0.2">
      <c r="F1060" s="590"/>
      <c r="G1060" s="591"/>
      <c r="J1060" s="590"/>
      <c r="K1060" s="684"/>
    </row>
    <row r="1061" spans="6:11" s="589" customFormat="1" x14ac:dyDescent="0.2">
      <c r="F1061" s="590"/>
      <c r="G1061" s="591"/>
      <c r="J1061" s="590"/>
      <c r="K1061" s="684"/>
    </row>
    <row r="1062" spans="6:11" s="589" customFormat="1" x14ac:dyDescent="0.2">
      <c r="F1062" s="590"/>
      <c r="G1062" s="591"/>
      <c r="J1062" s="590"/>
      <c r="K1062" s="684"/>
    </row>
    <row r="1063" spans="6:11" s="589" customFormat="1" x14ac:dyDescent="0.2">
      <c r="F1063" s="590"/>
      <c r="G1063" s="591"/>
      <c r="J1063" s="590"/>
      <c r="K1063" s="684"/>
    </row>
    <row r="1064" spans="6:11" s="589" customFormat="1" x14ac:dyDescent="0.2">
      <c r="F1064" s="590"/>
      <c r="G1064" s="591"/>
      <c r="J1064" s="590"/>
      <c r="K1064" s="684"/>
    </row>
    <row r="1065" spans="6:11" s="589" customFormat="1" x14ac:dyDescent="0.2">
      <c r="F1065" s="590"/>
      <c r="G1065" s="591"/>
      <c r="J1065" s="590"/>
      <c r="K1065" s="684"/>
    </row>
    <row r="1066" spans="6:11" s="589" customFormat="1" x14ac:dyDescent="0.2">
      <c r="F1066" s="590"/>
      <c r="G1066" s="591"/>
      <c r="J1066" s="590"/>
      <c r="K1066" s="684"/>
    </row>
    <row r="1067" spans="6:11" s="589" customFormat="1" x14ac:dyDescent="0.2">
      <c r="F1067" s="590"/>
      <c r="G1067" s="591"/>
      <c r="J1067" s="590"/>
      <c r="K1067" s="684"/>
    </row>
    <row r="1068" spans="6:11" s="589" customFormat="1" x14ac:dyDescent="0.2">
      <c r="F1068" s="590"/>
      <c r="G1068" s="591"/>
      <c r="J1068" s="590"/>
      <c r="K1068" s="684"/>
    </row>
    <row r="1069" spans="6:11" s="589" customFormat="1" x14ac:dyDescent="0.2">
      <c r="F1069" s="590"/>
      <c r="G1069" s="591"/>
      <c r="J1069" s="590"/>
      <c r="K1069" s="684"/>
    </row>
    <row r="1070" spans="6:11" s="589" customFormat="1" x14ac:dyDescent="0.2">
      <c r="F1070" s="590"/>
      <c r="G1070" s="591"/>
      <c r="J1070" s="590"/>
      <c r="K1070" s="684"/>
    </row>
    <row r="1071" spans="6:11" s="589" customFormat="1" x14ac:dyDescent="0.2">
      <c r="F1071" s="590"/>
      <c r="G1071" s="591"/>
      <c r="J1071" s="590"/>
      <c r="K1071" s="684"/>
    </row>
    <row r="1072" spans="6:11" s="589" customFormat="1" x14ac:dyDescent="0.2">
      <c r="F1072" s="590"/>
      <c r="G1072" s="591"/>
      <c r="J1072" s="590"/>
      <c r="K1072" s="684"/>
    </row>
    <row r="1073" spans="6:11" s="589" customFormat="1" x14ac:dyDescent="0.2">
      <c r="F1073" s="590"/>
      <c r="G1073" s="591"/>
      <c r="J1073" s="590"/>
      <c r="K1073" s="684"/>
    </row>
    <row r="1074" spans="6:11" s="589" customFormat="1" x14ac:dyDescent="0.2">
      <c r="F1074" s="590"/>
      <c r="G1074" s="591"/>
      <c r="J1074" s="590"/>
      <c r="K1074" s="684"/>
    </row>
    <row r="1075" spans="6:11" s="589" customFormat="1" x14ac:dyDescent="0.2">
      <c r="F1075" s="590"/>
      <c r="G1075" s="591"/>
      <c r="J1075" s="590"/>
      <c r="K1075" s="684"/>
    </row>
    <row r="1076" spans="6:11" s="589" customFormat="1" x14ac:dyDescent="0.2">
      <c r="F1076" s="590"/>
      <c r="G1076" s="591"/>
      <c r="J1076" s="590"/>
      <c r="K1076" s="684"/>
    </row>
    <row r="1077" spans="6:11" s="589" customFormat="1" x14ac:dyDescent="0.2">
      <c r="F1077" s="590"/>
      <c r="G1077" s="591"/>
      <c r="J1077" s="590"/>
      <c r="K1077" s="684"/>
    </row>
    <row r="1078" spans="6:11" s="589" customFormat="1" x14ac:dyDescent="0.2">
      <c r="F1078" s="590"/>
      <c r="G1078" s="591"/>
      <c r="J1078" s="590"/>
      <c r="K1078" s="684"/>
    </row>
    <row r="1079" spans="6:11" s="589" customFormat="1" x14ac:dyDescent="0.2">
      <c r="F1079" s="590"/>
      <c r="G1079" s="591"/>
      <c r="J1079" s="590"/>
      <c r="K1079" s="684"/>
    </row>
    <row r="1080" spans="6:11" s="589" customFormat="1" x14ac:dyDescent="0.2">
      <c r="F1080" s="590"/>
      <c r="G1080" s="591"/>
      <c r="J1080" s="590"/>
      <c r="K1080" s="684"/>
    </row>
    <row r="1081" spans="6:11" s="589" customFormat="1" x14ac:dyDescent="0.2">
      <c r="F1081" s="590"/>
      <c r="G1081" s="591"/>
      <c r="J1081" s="590"/>
      <c r="K1081" s="684"/>
    </row>
    <row r="1082" spans="6:11" s="589" customFormat="1" x14ac:dyDescent="0.2">
      <c r="F1082" s="590"/>
      <c r="G1082" s="591"/>
      <c r="J1082" s="590"/>
      <c r="K1082" s="684"/>
    </row>
    <row r="1083" spans="6:11" s="589" customFormat="1" x14ac:dyDescent="0.2">
      <c r="F1083" s="590"/>
      <c r="G1083" s="591"/>
      <c r="J1083" s="590"/>
      <c r="K1083" s="684"/>
    </row>
    <row r="1084" spans="6:11" s="589" customFormat="1" x14ac:dyDescent="0.2">
      <c r="F1084" s="590"/>
      <c r="G1084" s="591"/>
      <c r="J1084" s="590"/>
      <c r="K1084" s="684"/>
    </row>
    <row r="1085" spans="6:11" s="589" customFormat="1" x14ac:dyDescent="0.2">
      <c r="F1085" s="590"/>
      <c r="G1085" s="591"/>
      <c r="J1085" s="590"/>
      <c r="K1085" s="684"/>
    </row>
    <row r="1086" spans="6:11" s="589" customFormat="1" x14ac:dyDescent="0.2">
      <c r="F1086" s="590"/>
      <c r="G1086" s="591"/>
      <c r="J1086" s="590"/>
      <c r="K1086" s="684"/>
    </row>
    <row r="1087" spans="6:11" s="589" customFormat="1" x14ac:dyDescent="0.2">
      <c r="F1087" s="590"/>
      <c r="G1087" s="591"/>
      <c r="J1087" s="590"/>
      <c r="K1087" s="684"/>
    </row>
    <row r="1088" spans="6:11" s="589" customFormat="1" x14ac:dyDescent="0.2">
      <c r="F1088" s="590"/>
      <c r="G1088" s="591"/>
      <c r="J1088" s="590"/>
      <c r="K1088" s="684"/>
    </row>
    <row r="1089" spans="6:11" s="589" customFormat="1" x14ac:dyDescent="0.2">
      <c r="F1089" s="590"/>
      <c r="G1089" s="591"/>
      <c r="J1089" s="590"/>
      <c r="K1089" s="684"/>
    </row>
    <row r="1090" spans="6:11" s="589" customFormat="1" x14ac:dyDescent="0.2">
      <c r="F1090" s="590"/>
      <c r="G1090" s="591"/>
      <c r="J1090" s="590"/>
      <c r="K1090" s="684"/>
    </row>
    <row r="1091" spans="6:11" s="589" customFormat="1" x14ac:dyDescent="0.2">
      <c r="F1091" s="590"/>
      <c r="G1091" s="591"/>
      <c r="J1091" s="590"/>
      <c r="K1091" s="684"/>
    </row>
    <row r="1092" spans="6:11" s="589" customFormat="1" x14ac:dyDescent="0.2">
      <c r="F1092" s="590"/>
      <c r="G1092" s="591"/>
      <c r="J1092" s="590"/>
      <c r="K1092" s="684"/>
    </row>
    <row r="1093" spans="6:11" s="589" customFormat="1" x14ac:dyDescent="0.2">
      <c r="F1093" s="590"/>
      <c r="G1093" s="591"/>
      <c r="J1093" s="590"/>
      <c r="K1093" s="684"/>
    </row>
    <row r="1094" spans="6:11" s="589" customFormat="1" x14ac:dyDescent="0.2">
      <c r="F1094" s="590"/>
      <c r="G1094" s="591"/>
      <c r="J1094" s="590"/>
      <c r="K1094" s="684"/>
    </row>
    <row r="1095" spans="6:11" s="589" customFormat="1" x14ac:dyDescent="0.2">
      <c r="F1095" s="590"/>
      <c r="G1095" s="591"/>
      <c r="J1095" s="590"/>
      <c r="K1095" s="684"/>
    </row>
    <row r="1096" spans="6:11" s="589" customFormat="1" x14ac:dyDescent="0.2">
      <c r="F1096" s="590"/>
      <c r="G1096" s="591"/>
      <c r="J1096" s="590"/>
      <c r="K1096" s="684"/>
    </row>
    <row r="1097" spans="6:11" s="589" customFormat="1" x14ac:dyDescent="0.2">
      <c r="F1097" s="590"/>
      <c r="G1097" s="591"/>
      <c r="J1097" s="590"/>
      <c r="K1097" s="684"/>
    </row>
    <row r="1098" spans="6:11" s="589" customFormat="1" x14ac:dyDescent="0.2">
      <c r="F1098" s="590"/>
      <c r="G1098" s="591"/>
      <c r="J1098" s="590"/>
      <c r="K1098" s="684"/>
    </row>
    <row r="1099" spans="6:11" s="589" customFormat="1" x14ac:dyDescent="0.2">
      <c r="F1099" s="590"/>
      <c r="G1099" s="591"/>
      <c r="J1099" s="590"/>
      <c r="K1099" s="684"/>
    </row>
    <row r="1100" spans="6:11" s="589" customFormat="1" x14ac:dyDescent="0.2">
      <c r="F1100" s="590"/>
      <c r="G1100" s="591"/>
      <c r="J1100" s="590"/>
      <c r="K1100" s="684"/>
    </row>
    <row r="1101" spans="6:11" s="589" customFormat="1" x14ac:dyDescent="0.2">
      <c r="F1101" s="590"/>
      <c r="G1101" s="591"/>
      <c r="J1101" s="590"/>
      <c r="K1101" s="684"/>
    </row>
    <row r="1102" spans="6:11" s="589" customFormat="1" x14ac:dyDescent="0.2">
      <c r="F1102" s="590"/>
      <c r="G1102" s="591"/>
      <c r="J1102" s="590"/>
      <c r="K1102" s="684"/>
    </row>
    <row r="1103" spans="6:11" s="589" customFormat="1" x14ac:dyDescent="0.2">
      <c r="F1103" s="590"/>
      <c r="G1103" s="591"/>
      <c r="J1103" s="590"/>
      <c r="K1103" s="684"/>
    </row>
    <row r="1104" spans="6:11" s="589" customFormat="1" x14ac:dyDescent="0.2">
      <c r="F1104" s="590"/>
      <c r="G1104" s="591"/>
      <c r="J1104" s="590"/>
      <c r="K1104" s="684"/>
    </row>
    <row r="1105" spans="6:11" s="589" customFormat="1" x14ac:dyDescent="0.2">
      <c r="F1105" s="590"/>
      <c r="G1105" s="591"/>
      <c r="J1105" s="590"/>
      <c r="K1105" s="684"/>
    </row>
    <row r="1106" spans="6:11" s="589" customFormat="1" x14ac:dyDescent="0.2">
      <c r="F1106" s="590"/>
      <c r="G1106" s="591"/>
      <c r="J1106" s="590"/>
      <c r="K1106" s="684"/>
    </row>
    <row r="1107" spans="6:11" s="589" customFormat="1" x14ac:dyDescent="0.2">
      <c r="F1107" s="590"/>
      <c r="G1107" s="591"/>
      <c r="J1107" s="590"/>
      <c r="K1107" s="684"/>
    </row>
    <row r="1108" spans="6:11" s="589" customFormat="1" x14ac:dyDescent="0.2">
      <c r="F1108" s="590"/>
      <c r="G1108" s="591"/>
      <c r="J1108" s="590"/>
      <c r="K1108" s="684"/>
    </row>
    <row r="1109" spans="6:11" s="589" customFormat="1" x14ac:dyDescent="0.2">
      <c r="F1109" s="590"/>
      <c r="G1109" s="591"/>
      <c r="J1109" s="590"/>
      <c r="K1109" s="684"/>
    </row>
    <row r="1110" spans="6:11" s="589" customFormat="1" x14ac:dyDescent="0.2">
      <c r="F1110" s="590"/>
      <c r="G1110" s="591"/>
      <c r="J1110" s="590"/>
      <c r="K1110" s="684"/>
    </row>
    <row r="1111" spans="6:11" s="589" customFormat="1" x14ac:dyDescent="0.2">
      <c r="F1111" s="590"/>
      <c r="G1111" s="591"/>
      <c r="J1111" s="590"/>
      <c r="K1111" s="684"/>
    </row>
    <row r="1112" spans="6:11" s="589" customFormat="1" x14ac:dyDescent="0.2">
      <c r="F1112" s="590"/>
      <c r="G1112" s="591"/>
      <c r="J1112" s="590"/>
      <c r="K1112" s="684"/>
    </row>
    <row r="1113" spans="6:11" s="589" customFormat="1" x14ac:dyDescent="0.2">
      <c r="F1113" s="590"/>
      <c r="G1113" s="591"/>
      <c r="J1113" s="590"/>
      <c r="K1113" s="684"/>
    </row>
    <row r="1114" spans="6:11" s="589" customFormat="1" x14ac:dyDescent="0.2">
      <c r="F1114" s="590"/>
      <c r="G1114" s="591"/>
      <c r="J1114" s="590"/>
      <c r="K1114" s="684"/>
    </row>
    <row r="1115" spans="6:11" s="589" customFormat="1" x14ac:dyDescent="0.2">
      <c r="F1115" s="590"/>
      <c r="G1115" s="591"/>
      <c r="J1115" s="590"/>
      <c r="K1115" s="684"/>
    </row>
    <row r="1116" spans="6:11" s="589" customFormat="1" x14ac:dyDescent="0.2">
      <c r="F1116" s="590"/>
      <c r="G1116" s="591"/>
      <c r="J1116" s="590"/>
      <c r="K1116" s="684"/>
    </row>
    <row r="1117" spans="6:11" s="589" customFormat="1" x14ac:dyDescent="0.2">
      <c r="F1117" s="590"/>
      <c r="G1117" s="591"/>
      <c r="J1117" s="590"/>
      <c r="K1117" s="684"/>
    </row>
    <row r="1118" spans="6:11" s="589" customFormat="1" x14ac:dyDescent="0.2">
      <c r="F1118" s="590"/>
      <c r="G1118" s="591"/>
      <c r="J1118" s="590"/>
      <c r="K1118" s="684"/>
    </row>
    <row r="1119" spans="6:11" s="589" customFormat="1" x14ac:dyDescent="0.2">
      <c r="F1119" s="590"/>
      <c r="G1119" s="591"/>
      <c r="J1119" s="590"/>
      <c r="K1119" s="684"/>
    </row>
    <row r="1120" spans="6:11" s="589" customFormat="1" x14ac:dyDescent="0.2">
      <c r="F1120" s="590"/>
      <c r="G1120" s="591"/>
      <c r="J1120" s="590"/>
      <c r="K1120" s="684"/>
    </row>
    <row r="1121" spans="6:11" s="589" customFormat="1" x14ac:dyDescent="0.2">
      <c r="F1121" s="590"/>
      <c r="G1121" s="591"/>
      <c r="J1121" s="590"/>
      <c r="K1121" s="684"/>
    </row>
    <row r="1122" spans="6:11" s="589" customFormat="1" x14ac:dyDescent="0.2">
      <c r="F1122" s="590"/>
      <c r="G1122" s="591"/>
      <c r="J1122" s="590"/>
      <c r="K1122" s="684"/>
    </row>
    <row r="1123" spans="6:11" s="589" customFormat="1" x14ac:dyDescent="0.2">
      <c r="F1123" s="590"/>
      <c r="G1123" s="591"/>
      <c r="J1123" s="590"/>
      <c r="K1123" s="684"/>
    </row>
    <row r="1124" spans="6:11" s="589" customFormat="1" x14ac:dyDescent="0.2">
      <c r="F1124" s="590"/>
      <c r="G1124" s="591"/>
      <c r="J1124" s="590"/>
      <c r="K1124" s="684"/>
    </row>
    <row r="1125" spans="6:11" s="589" customFormat="1" x14ac:dyDescent="0.2">
      <c r="F1125" s="590"/>
      <c r="G1125" s="591"/>
      <c r="J1125" s="590"/>
      <c r="K1125" s="684"/>
    </row>
    <row r="1126" spans="6:11" s="589" customFormat="1" x14ac:dyDescent="0.2">
      <c r="F1126" s="590"/>
      <c r="G1126" s="591"/>
      <c r="J1126" s="590"/>
      <c r="K1126" s="684"/>
    </row>
    <row r="1127" spans="6:11" s="589" customFormat="1" x14ac:dyDescent="0.2">
      <c r="F1127" s="590"/>
      <c r="G1127" s="591"/>
      <c r="J1127" s="590"/>
      <c r="K1127" s="684"/>
    </row>
    <row r="1128" spans="6:11" s="589" customFormat="1" x14ac:dyDescent="0.2">
      <c r="F1128" s="590"/>
      <c r="G1128" s="591"/>
      <c r="J1128" s="590"/>
      <c r="K1128" s="684"/>
    </row>
    <row r="1129" spans="6:11" s="589" customFormat="1" x14ac:dyDescent="0.2">
      <c r="F1129" s="590"/>
      <c r="G1129" s="591"/>
      <c r="J1129" s="590"/>
      <c r="K1129" s="684"/>
    </row>
    <row r="1130" spans="6:11" s="589" customFormat="1" x14ac:dyDescent="0.2">
      <c r="F1130" s="590"/>
      <c r="G1130" s="591"/>
      <c r="J1130" s="590"/>
      <c r="K1130" s="684"/>
    </row>
    <row r="1131" spans="6:11" s="589" customFormat="1" x14ac:dyDescent="0.2">
      <c r="F1131" s="590"/>
      <c r="G1131" s="591"/>
      <c r="J1131" s="590"/>
      <c r="K1131" s="684"/>
    </row>
    <row r="1132" spans="6:11" s="589" customFormat="1" x14ac:dyDescent="0.2">
      <c r="F1132" s="590"/>
      <c r="G1132" s="591"/>
      <c r="J1132" s="590"/>
      <c r="K1132" s="684"/>
    </row>
    <row r="1133" spans="6:11" s="589" customFormat="1" x14ac:dyDescent="0.2">
      <c r="F1133" s="590"/>
      <c r="G1133" s="591"/>
      <c r="J1133" s="590"/>
      <c r="K1133" s="684"/>
    </row>
    <row r="1134" spans="6:11" s="589" customFormat="1" x14ac:dyDescent="0.2">
      <c r="F1134" s="590"/>
      <c r="G1134" s="591"/>
      <c r="J1134" s="590"/>
      <c r="K1134" s="684"/>
    </row>
    <row r="1135" spans="6:11" s="589" customFormat="1" x14ac:dyDescent="0.2">
      <c r="F1135" s="590"/>
      <c r="G1135" s="591"/>
      <c r="J1135" s="590"/>
      <c r="K1135" s="684"/>
    </row>
    <row r="1136" spans="6:11" s="589" customFormat="1" x14ac:dyDescent="0.2">
      <c r="F1136" s="590"/>
      <c r="G1136" s="591"/>
      <c r="J1136" s="590"/>
      <c r="K1136" s="684"/>
    </row>
    <row r="1137" spans="6:11" s="589" customFormat="1" x14ac:dyDescent="0.2">
      <c r="F1137" s="590"/>
      <c r="G1137" s="591"/>
      <c r="J1137" s="590"/>
      <c r="K1137" s="684"/>
    </row>
    <row r="1138" spans="6:11" s="589" customFormat="1" x14ac:dyDescent="0.2">
      <c r="F1138" s="590"/>
      <c r="G1138" s="591"/>
      <c r="J1138" s="590"/>
      <c r="K1138" s="684"/>
    </row>
    <row r="1139" spans="6:11" s="589" customFormat="1" x14ac:dyDescent="0.2">
      <c r="F1139" s="590"/>
      <c r="G1139" s="591"/>
      <c r="J1139" s="590"/>
      <c r="K1139" s="684"/>
    </row>
    <row r="1140" spans="6:11" s="589" customFormat="1" x14ac:dyDescent="0.2">
      <c r="F1140" s="590"/>
      <c r="G1140" s="591"/>
      <c r="J1140" s="590"/>
      <c r="K1140" s="684"/>
    </row>
    <row r="1141" spans="6:11" s="589" customFormat="1" x14ac:dyDescent="0.2">
      <c r="F1141" s="590"/>
      <c r="G1141" s="591"/>
      <c r="J1141" s="590"/>
      <c r="K1141" s="684"/>
    </row>
    <row r="1142" spans="6:11" s="589" customFormat="1" x14ac:dyDescent="0.2">
      <c r="F1142" s="590"/>
      <c r="G1142" s="591"/>
      <c r="J1142" s="590"/>
      <c r="K1142" s="684"/>
    </row>
    <row r="1143" spans="6:11" s="589" customFormat="1" x14ac:dyDescent="0.2">
      <c r="F1143" s="590"/>
      <c r="G1143" s="591"/>
      <c r="J1143" s="590"/>
      <c r="K1143" s="684"/>
    </row>
    <row r="1144" spans="6:11" s="589" customFormat="1" x14ac:dyDescent="0.2">
      <c r="F1144" s="590"/>
      <c r="G1144" s="591"/>
      <c r="J1144" s="590"/>
      <c r="K1144" s="684"/>
    </row>
    <row r="1145" spans="6:11" s="589" customFormat="1" x14ac:dyDescent="0.2">
      <c r="F1145" s="590"/>
      <c r="G1145" s="591"/>
      <c r="J1145" s="590"/>
      <c r="K1145" s="684"/>
    </row>
    <row r="1146" spans="6:11" s="589" customFormat="1" x14ac:dyDescent="0.2">
      <c r="F1146" s="590"/>
      <c r="G1146" s="591"/>
      <c r="J1146" s="590"/>
      <c r="K1146" s="684"/>
    </row>
    <row r="1147" spans="6:11" s="589" customFormat="1" x14ac:dyDescent="0.2">
      <c r="F1147" s="590"/>
      <c r="G1147" s="591"/>
      <c r="J1147" s="590"/>
      <c r="K1147" s="684"/>
    </row>
    <row r="1148" spans="6:11" s="589" customFormat="1" x14ac:dyDescent="0.2">
      <c r="F1148" s="590"/>
      <c r="G1148" s="591"/>
      <c r="J1148" s="590"/>
      <c r="K1148" s="684"/>
    </row>
    <row r="1149" spans="6:11" s="589" customFormat="1" x14ac:dyDescent="0.2">
      <c r="F1149" s="590"/>
      <c r="G1149" s="591"/>
      <c r="J1149" s="590"/>
      <c r="K1149" s="684"/>
    </row>
    <row r="1150" spans="6:11" s="589" customFormat="1" x14ac:dyDescent="0.2">
      <c r="F1150" s="590"/>
      <c r="G1150" s="591"/>
      <c r="J1150" s="590"/>
      <c r="K1150" s="684"/>
    </row>
    <row r="1151" spans="6:11" s="589" customFormat="1" x14ac:dyDescent="0.2">
      <c r="F1151" s="590"/>
      <c r="G1151" s="591"/>
      <c r="J1151" s="590"/>
      <c r="K1151" s="684"/>
    </row>
    <row r="1152" spans="6:11" s="589" customFormat="1" x14ac:dyDescent="0.2">
      <c r="F1152" s="590"/>
      <c r="G1152" s="591"/>
      <c r="J1152" s="590"/>
      <c r="K1152" s="684"/>
    </row>
    <row r="1153" spans="6:11" s="589" customFormat="1" x14ac:dyDescent="0.2">
      <c r="F1153" s="590"/>
      <c r="G1153" s="591"/>
      <c r="J1153" s="590"/>
      <c r="K1153" s="684"/>
    </row>
    <row r="1154" spans="6:11" s="589" customFormat="1" x14ac:dyDescent="0.2">
      <c r="F1154" s="590"/>
      <c r="G1154" s="591"/>
      <c r="J1154" s="590"/>
      <c r="K1154" s="684"/>
    </row>
    <row r="1155" spans="6:11" s="589" customFormat="1" x14ac:dyDescent="0.2">
      <c r="F1155" s="590"/>
      <c r="G1155" s="591"/>
      <c r="J1155" s="590"/>
      <c r="K1155" s="684"/>
    </row>
    <row r="1156" spans="6:11" s="589" customFormat="1" x14ac:dyDescent="0.2">
      <c r="F1156" s="590"/>
      <c r="G1156" s="591"/>
      <c r="J1156" s="590"/>
      <c r="K1156" s="684"/>
    </row>
    <row r="1157" spans="6:11" s="589" customFormat="1" x14ac:dyDescent="0.2">
      <c r="F1157" s="590"/>
      <c r="G1157" s="591"/>
      <c r="J1157" s="590"/>
      <c r="K1157" s="684"/>
    </row>
    <row r="1158" spans="6:11" s="589" customFormat="1" x14ac:dyDescent="0.2">
      <c r="F1158" s="590"/>
      <c r="G1158" s="591"/>
      <c r="J1158" s="590"/>
      <c r="K1158" s="684"/>
    </row>
    <row r="1159" spans="6:11" s="589" customFormat="1" x14ac:dyDescent="0.2">
      <c r="F1159" s="590"/>
      <c r="G1159" s="591"/>
      <c r="J1159" s="590"/>
      <c r="K1159" s="684"/>
    </row>
    <row r="1160" spans="6:11" s="589" customFormat="1" x14ac:dyDescent="0.2">
      <c r="F1160" s="590"/>
      <c r="G1160" s="591"/>
      <c r="J1160" s="590"/>
      <c r="K1160" s="684"/>
    </row>
    <row r="1161" spans="6:11" s="589" customFormat="1" x14ac:dyDescent="0.2">
      <c r="F1161" s="590"/>
      <c r="G1161" s="591"/>
      <c r="J1161" s="590"/>
      <c r="K1161" s="684"/>
    </row>
    <row r="1162" spans="6:11" s="589" customFormat="1" x14ac:dyDescent="0.2">
      <c r="F1162" s="590"/>
      <c r="G1162" s="591"/>
      <c r="J1162" s="590"/>
      <c r="K1162" s="684"/>
    </row>
    <row r="1163" spans="6:11" s="589" customFormat="1" x14ac:dyDescent="0.2">
      <c r="F1163" s="590"/>
      <c r="G1163" s="591"/>
      <c r="J1163" s="590"/>
      <c r="K1163" s="684"/>
    </row>
    <row r="1164" spans="6:11" s="589" customFormat="1" x14ac:dyDescent="0.2">
      <c r="F1164" s="590"/>
      <c r="G1164" s="591"/>
      <c r="J1164" s="590"/>
      <c r="K1164" s="684"/>
    </row>
    <row r="1165" spans="6:11" s="589" customFormat="1" x14ac:dyDescent="0.2">
      <c r="F1165" s="590"/>
      <c r="G1165" s="591"/>
      <c r="J1165" s="590"/>
      <c r="K1165" s="684"/>
    </row>
    <row r="1166" spans="6:11" s="589" customFormat="1" x14ac:dyDescent="0.2">
      <c r="F1166" s="590"/>
      <c r="G1166" s="591"/>
      <c r="J1166" s="590"/>
      <c r="K1166" s="684"/>
    </row>
    <row r="1167" spans="6:11" s="589" customFormat="1" x14ac:dyDescent="0.2">
      <c r="F1167" s="590"/>
      <c r="G1167" s="591"/>
      <c r="J1167" s="590"/>
      <c r="K1167" s="684"/>
    </row>
    <row r="1168" spans="6:11" s="589" customFormat="1" x14ac:dyDescent="0.2">
      <c r="F1168" s="590"/>
      <c r="G1168" s="591"/>
      <c r="J1168" s="590"/>
      <c r="K1168" s="684"/>
    </row>
    <row r="1169" spans="6:11" s="589" customFormat="1" x14ac:dyDescent="0.2">
      <c r="F1169" s="590"/>
      <c r="G1169" s="591"/>
      <c r="J1169" s="590"/>
      <c r="K1169" s="684"/>
    </row>
    <row r="1170" spans="6:11" s="589" customFormat="1" x14ac:dyDescent="0.2">
      <c r="F1170" s="590"/>
      <c r="G1170" s="591"/>
      <c r="J1170" s="590"/>
      <c r="K1170" s="684"/>
    </row>
    <row r="1171" spans="6:11" s="589" customFormat="1" x14ac:dyDescent="0.2">
      <c r="F1171" s="590"/>
      <c r="G1171" s="591"/>
      <c r="J1171" s="590"/>
      <c r="K1171" s="684"/>
    </row>
    <row r="1172" spans="6:11" s="589" customFormat="1" x14ac:dyDescent="0.2">
      <c r="F1172" s="590"/>
      <c r="G1172" s="591"/>
      <c r="J1172" s="590"/>
      <c r="K1172" s="684"/>
    </row>
    <row r="1173" spans="6:11" s="589" customFormat="1" x14ac:dyDescent="0.2">
      <c r="F1173" s="590"/>
      <c r="G1173" s="591"/>
      <c r="J1173" s="590"/>
      <c r="K1173" s="684"/>
    </row>
    <row r="1174" spans="6:11" s="589" customFormat="1" x14ac:dyDescent="0.2">
      <c r="F1174" s="590"/>
      <c r="G1174" s="591"/>
      <c r="J1174" s="590"/>
      <c r="K1174" s="684"/>
    </row>
    <row r="1175" spans="6:11" s="589" customFormat="1" x14ac:dyDescent="0.2">
      <c r="F1175" s="590"/>
      <c r="G1175" s="591"/>
      <c r="J1175" s="590"/>
      <c r="K1175" s="684"/>
    </row>
    <row r="1176" spans="6:11" s="589" customFormat="1" x14ac:dyDescent="0.2">
      <c r="F1176" s="590"/>
      <c r="G1176" s="591"/>
      <c r="J1176" s="590"/>
      <c r="K1176" s="684"/>
    </row>
    <row r="1177" spans="6:11" s="589" customFormat="1" x14ac:dyDescent="0.2">
      <c r="F1177" s="590"/>
      <c r="G1177" s="591"/>
      <c r="J1177" s="590"/>
      <c r="K1177" s="684"/>
    </row>
    <row r="1178" spans="6:11" s="589" customFormat="1" x14ac:dyDescent="0.2">
      <c r="F1178" s="590"/>
      <c r="G1178" s="591"/>
      <c r="J1178" s="590"/>
      <c r="K1178" s="684"/>
    </row>
    <row r="1179" spans="6:11" s="589" customFormat="1" x14ac:dyDescent="0.2">
      <c r="F1179" s="590"/>
      <c r="G1179" s="591"/>
      <c r="J1179" s="590"/>
      <c r="K1179" s="684"/>
    </row>
    <row r="1180" spans="6:11" s="589" customFormat="1" x14ac:dyDescent="0.2">
      <c r="F1180" s="590"/>
      <c r="G1180" s="591"/>
      <c r="J1180" s="590"/>
      <c r="K1180" s="684"/>
    </row>
    <row r="1181" spans="6:11" s="589" customFormat="1" x14ac:dyDescent="0.2">
      <c r="F1181" s="590"/>
      <c r="G1181" s="591"/>
      <c r="J1181" s="590"/>
      <c r="K1181" s="684"/>
    </row>
    <row r="1182" spans="6:11" s="589" customFormat="1" x14ac:dyDescent="0.2">
      <c r="F1182" s="590"/>
      <c r="G1182" s="591"/>
      <c r="J1182" s="590"/>
      <c r="K1182" s="684"/>
    </row>
    <row r="1183" spans="6:11" s="589" customFormat="1" x14ac:dyDescent="0.2">
      <c r="F1183" s="590"/>
      <c r="G1183" s="591"/>
      <c r="J1183" s="590"/>
      <c r="K1183" s="684"/>
    </row>
    <row r="1184" spans="6:11" s="589" customFormat="1" x14ac:dyDescent="0.2">
      <c r="F1184" s="590"/>
      <c r="G1184" s="591"/>
      <c r="J1184" s="590"/>
      <c r="K1184" s="684"/>
    </row>
    <row r="1185" spans="6:11" s="589" customFormat="1" x14ac:dyDescent="0.2">
      <c r="F1185" s="590"/>
      <c r="G1185" s="591"/>
      <c r="J1185" s="590"/>
      <c r="K1185" s="684"/>
    </row>
    <row r="1186" spans="6:11" s="589" customFormat="1" x14ac:dyDescent="0.2">
      <c r="F1186" s="590"/>
      <c r="G1186" s="591"/>
      <c r="J1186" s="590"/>
      <c r="K1186" s="684"/>
    </row>
    <row r="1187" spans="6:11" s="589" customFormat="1" x14ac:dyDescent="0.2">
      <c r="F1187" s="590"/>
      <c r="G1187" s="591"/>
      <c r="J1187" s="590"/>
      <c r="K1187" s="684"/>
    </row>
    <row r="1188" spans="6:11" s="589" customFormat="1" x14ac:dyDescent="0.2">
      <c r="F1188" s="590"/>
      <c r="G1188" s="591"/>
      <c r="J1188" s="590"/>
      <c r="K1188" s="684"/>
    </row>
    <row r="1189" spans="6:11" s="589" customFormat="1" x14ac:dyDescent="0.2">
      <c r="F1189" s="590"/>
      <c r="G1189" s="591"/>
      <c r="J1189" s="590"/>
      <c r="K1189" s="684"/>
    </row>
    <row r="1190" spans="6:11" s="589" customFormat="1" x14ac:dyDescent="0.2">
      <c r="F1190" s="590"/>
      <c r="G1190" s="591"/>
      <c r="J1190" s="590"/>
      <c r="K1190" s="684"/>
    </row>
    <row r="1191" spans="6:11" s="589" customFormat="1" x14ac:dyDescent="0.2">
      <c r="F1191" s="590"/>
      <c r="G1191" s="591"/>
      <c r="J1191" s="590"/>
      <c r="K1191" s="684"/>
    </row>
    <row r="1192" spans="6:11" s="589" customFormat="1" x14ac:dyDescent="0.2">
      <c r="F1192" s="590"/>
      <c r="G1192" s="591"/>
      <c r="J1192" s="590"/>
      <c r="K1192" s="684"/>
    </row>
    <row r="1193" spans="6:11" s="589" customFormat="1" x14ac:dyDescent="0.2">
      <c r="F1193" s="590"/>
      <c r="G1193" s="591"/>
      <c r="J1193" s="590"/>
      <c r="K1193" s="684"/>
    </row>
    <row r="1194" spans="6:11" s="589" customFormat="1" x14ac:dyDescent="0.2">
      <c r="F1194" s="590"/>
      <c r="G1194" s="591"/>
      <c r="J1194" s="590"/>
      <c r="K1194" s="684"/>
    </row>
    <row r="1195" spans="6:11" s="589" customFormat="1" x14ac:dyDescent="0.2">
      <c r="F1195" s="590"/>
      <c r="G1195" s="591"/>
      <c r="J1195" s="590"/>
      <c r="K1195" s="684"/>
    </row>
    <row r="1196" spans="6:11" s="589" customFormat="1" x14ac:dyDescent="0.2">
      <c r="F1196" s="590"/>
      <c r="G1196" s="591"/>
      <c r="J1196" s="590"/>
      <c r="K1196" s="684"/>
    </row>
    <row r="1197" spans="6:11" s="589" customFormat="1" x14ac:dyDescent="0.2">
      <c r="F1197" s="590"/>
      <c r="G1197" s="591"/>
      <c r="J1197" s="590"/>
      <c r="K1197" s="684"/>
    </row>
    <row r="1198" spans="6:11" s="589" customFormat="1" x14ac:dyDescent="0.2">
      <c r="F1198" s="590"/>
      <c r="G1198" s="591"/>
      <c r="J1198" s="590"/>
      <c r="K1198" s="684"/>
    </row>
    <row r="1199" spans="6:11" s="589" customFormat="1" x14ac:dyDescent="0.2">
      <c r="F1199" s="590"/>
      <c r="G1199" s="591"/>
      <c r="J1199" s="590"/>
      <c r="K1199" s="684"/>
    </row>
    <row r="1200" spans="6:11" s="589" customFormat="1" x14ac:dyDescent="0.2">
      <c r="F1200" s="590"/>
      <c r="G1200" s="591"/>
      <c r="J1200" s="590"/>
      <c r="K1200" s="684"/>
    </row>
    <row r="1201" spans="6:11" s="589" customFormat="1" x14ac:dyDescent="0.2">
      <c r="F1201" s="590"/>
      <c r="G1201" s="591"/>
      <c r="J1201" s="590"/>
      <c r="K1201" s="684"/>
    </row>
    <row r="1202" spans="6:11" s="589" customFormat="1" x14ac:dyDescent="0.2">
      <c r="F1202" s="590"/>
      <c r="G1202" s="591"/>
      <c r="J1202" s="590"/>
      <c r="K1202" s="684"/>
    </row>
    <row r="1203" spans="6:11" s="589" customFormat="1" x14ac:dyDescent="0.2">
      <c r="F1203" s="590"/>
      <c r="G1203" s="591"/>
      <c r="J1203" s="590"/>
      <c r="K1203" s="684"/>
    </row>
    <row r="1204" spans="6:11" s="589" customFormat="1" x14ac:dyDescent="0.2">
      <c r="F1204" s="590"/>
      <c r="G1204" s="591"/>
      <c r="J1204" s="590"/>
      <c r="K1204" s="684"/>
    </row>
    <row r="1205" spans="6:11" s="589" customFormat="1" x14ac:dyDescent="0.2">
      <c r="F1205" s="590"/>
      <c r="G1205" s="591"/>
      <c r="J1205" s="590"/>
      <c r="K1205" s="684"/>
    </row>
    <row r="1206" spans="6:11" s="589" customFormat="1" x14ac:dyDescent="0.2">
      <c r="F1206" s="590"/>
      <c r="G1206" s="591"/>
      <c r="J1206" s="590"/>
      <c r="K1206" s="684"/>
    </row>
    <row r="1207" spans="6:11" s="589" customFormat="1" x14ac:dyDescent="0.2">
      <c r="F1207" s="590"/>
      <c r="G1207" s="591"/>
      <c r="J1207" s="590"/>
      <c r="K1207" s="684"/>
    </row>
    <row r="1208" spans="6:11" s="589" customFormat="1" x14ac:dyDescent="0.2">
      <c r="F1208" s="590"/>
      <c r="G1208" s="591"/>
      <c r="J1208" s="590"/>
      <c r="K1208" s="684"/>
    </row>
    <row r="1209" spans="6:11" s="589" customFormat="1" x14ac:dyDescent="0.2">
      <c r="F1209" s="590"/>
      <c r="G1209" s="591"/>
      <c r="J1209" s="590"/>
      <c r="K1209" s="684"/>
    </row>
    <row r="1210" spans="6:11" s="589" customFormat="1" x14ac:dyDescent="0.2">
      <c r="F1210" s="590"/>
      <c r="G1210" s="591"/>
      <c r="J1210" s="590"/>
      <c r="K1210" s="684"/>
    </row>
    <row r="1211" spans="6:11" s="589" customFormat="1" x14ac:dyDescent="0.2">
      <c r="F1211" s="590"/>
      <c r="G1211" s="591"/>
      <c r="J1211" s="590"/>
      <c r="K1211" s="684"/>
    </row>
    <row r="1212" spans="6:11" s="589" customFormat="1" x14ac:dyDescent="0.2">
      <c r="F1212" s="590"/>
      <c r="G1212" s="591"/>
      <c r="J1212" s="590"/>
      <c r="K1212" s="684"/>
    </row>
    <row r="1213" spans="6:11" s="589" customFormat="1" x14ac:dyDescent="0.2">
      <c r="F1213" s="590"/>
      <c r="G1213" s="591"/>
      <c r="J1213" s="590"/>
      <c r="K1213" s="684"/>
    </row>
    <row r="1214" spans="6:11" s="589" customFormat="1" x14ac:dyDescent="0.2">
      <c r="F1214" s="590"/>
      <c r="G1214" s="591"/>
      <c r="J1214" s="590"/>
      <c r="K1214" s="684"/>
    </row>
    <row r="1215" spans="6:11" s="589" customFormat="1" x14ac:dyDescent="0.2">
      <c r="F1215" s="590"/>
      <c r="G1215" s="591"/>
      <c r="J1215" s="590"/>
      <c r="K1215" s="684"/>
    </row>
    <row r="1216" spans="6:11" s="589" customFormat="1" x14ac:dyDescent="0.2">
      <c r="F1216" s="590"/>
      <c r="G1216" s="591"/>
      <c r="J1216" s="590"/>
      <c r="K1216" s="684"/>
    </row>
    <row r="1217" spans="6:11" s="589" customFormat="1" x14ac:dyDescent="0.2">
      <c r="F1217" s="590"/>
      <c r="G1217" s="591"/>
      <c r="J1217" s="590"/>
      <c r="K1217" s="684"/>
    </row>
    <row r="1218" spans="6:11" s="589" customFormat="1" x14ac:dyDescent="0.2">
      <c r="F1218" s="590"/>
      <c r="G1218" s="591"/>
      <c r="J1218" s="590"/>
      <c r="K1218" s="684"/>
    </row>
    <row r="1219" spans="6:11" s="589" customFormat="1" x14ac:dyDescent="0.2">
      <c r="F1219" s="590"/>
      <c r="G1219" s="591"/>
      <c r="J1219" s="590"/>
      <c r="K1219" s="684"/>
    </row>
    <row r="1220" spans="6:11" s="589" customFormat="1" x14ac:dyDescent="0.2">
      <c r="F1220" s="590"/>
      <c r="G1220" s="591"/>
      <c r="J1220" s="590"/>
      <c r="K1220" s="684"/>
    </row>
    <row r="1221" spans="6:11" s="589" customFormat="1" x14ac:dyDescent="0.2">
      <c r="F1221" s="590"/>
      <c r="G1221" s="591"/>
      <c r="J1221" s="590"/>
      <c r="K1221" s="684"/>
    </row>
    <row r="1222" spans="6:11" s="589" customFormat="1" x14ac:dyDescent="0.2">
      <c r="F1222" s="590"/>
      <c r="G1222" s="591"/>
      <c r="J1222" s="590"/>
      <c r="K1222" s="684"/>
    </row>
    <row r="1223" spans="6:11" s="589" customFormat="1" x14ac:dyDescent="0.2">
      <c r="F1223" s="590"/>
      <c r="G1223" s="591"/>
      <c r="J1223" s="590"/>
      <c r="K1223" s="684"/>
    </row>
    <row r="1224" spans="6:11" s="589" customFormat="1" x14ac:dyDescent="0.2">
      <c r="F1224" s="590"/>
      <c r="G1224" s="591"/>
      <c r="J1224" s="590"/>
      <c r="K1224" s="684"/>
    </row>
    <row r="1225" spans="6:11" s="589" customFormat="1" x14ac:dyDescent="0.2">
      <c r="F1225" s="590"/>
      <c r="G1225" s="591"/>
      <c r="J1225" s="590"/>
      <c r="K1225" s="684"/>
    </row>
    <row r="1226" spans="6:11" s="589" customFormat="1" x14ac:dyDescent="0.2">
      <c r="F1226" s="590"/>
      <c r="G1226" s="591"/>
      <c r="J1226" s="590"/>
      <c r="K1226" s="684"/>
    </row>
    <row r="1227" spans="6:11" s="589" customFormat="1" x14ac:dyDescent="0.2">
      <c r="F1227" s="590"/>
      <c r="G1227" s="591"/>
      <c r="J1227" s="590"/>
      <c r="K1227" s="684"/>
    </row>
    <row r="1228" spans="6:11" s="589" customFormat="1" x14ac:dyDescent="0.2">
      <c r="F1228" s="590"/>
      <c r="G1228" s="591"/>
      <c r="J1228" s="590"/>
      <c r="K1228" s="684"/>
    </row>
    <row r="1229" spans="6:11" s="589" customFormat="1" x14ac:dyDescent="0.2">
      <c r="F1229" s="590"/>
      <c r="G1229" s="591"/>
      <c r="J1229" s="590"/>
      <c r="K1229" s="684"/>
    </row>
    <row r="1230" spans="6:11" s="589" customFormat="1" x14ac:dyDescent="0.2">
      <c r="F1230" s="590"/>
      <c r="G1230" s="591"/>
      <c r="J1230" s="590"/>
      <c r="K1230" s="684"/>
    </row>
    <row r="1231" spans="6:11" s="589" customFormat="1" x14ac:dyDescent="0.2">
      <c r="F1231" s="590"/>
      <c r="G1231" s="591"/>
      <c r="J1231" s="590"/>
      <c r="K1231" s="684"/>
    </row>
    <row r="1232" spans="6:11" s="589" customFormat="1" x14ac:dyDescent="0.2">
      <c r="F1232" s="590"/>
      <c r="G1232" s="591"/>
      <c r="J1232" s="590"/>
      <c r="K1232" s="684"/>
    </row>
    <row r="1233" spans="6:11" s="589" customFormat="1" x14ac:dyDescent="0.2">
      <c r="F1233" s="590"/>
      <c r="G1233" s="591"/>
      <c r="J1233" s="590"/>
      <c r="K1233" s="684"/>
    </row>
    <row r="1234" spans="6:11" s="589" customFormat="1" x14ac:dyDescent="0.2">
      <c r="F1234" s="590"/>
      <c r="G1234" s="591"/>
      <c r="J1234" s="590"/>
      <c r="K1234" s="684"/>
    </row>
    <row r="1235" spans="6:11" s="589" customFormat="1" x14ac:dyDescent="0.2">
      <c r="F1235" s="590"/>
      <c r="G1235" s="591"/>
      <c r="J1235" s="590"/>
      <c r="K1235" s="684"/>
    </row>
    <row r="1236" spans="6:11" s="589" customFormat="1" x14ac:dyDescent="0.2">
      <c r="F1236" s="590"/>
      <c r="G1236" s="591"/>
      <c r="J1236" s="590"/>
      <c r="K1236" s="684"/>
    </row>
    <row r="1237" spans="6:11" s="589" customFormat="1" x14ac:dyDescent="0.2">
      <c r="F1237" s="590"/>
      <c r="G1237" s="591"/>
      <c r="J1237" s="590"/>
      <c r="K1237" s="684"/>
    </row>
    <row r="1238" spans="6:11" s="589" customFormat="1" x14ac:dyDescent="0.2">
      <c r="F1238" s="590"/>
      <c r="G1238" s="591"/>
      <c r="J1238" s="590"/>
      <c r="K1238" s="684"/>
    </row>
    <row r="1239" spans="6:11" s="589" customFormat="1" x14ac:dyDescent="0.2">
      <c r="F1239" s="590"/>
      <c r="G1239" s="591"/>
      <c r="J1239" s="590"/>
      <c r="K1239" s="684"/>
    </row>
    <row r="1240" spans="6:11" s="589" customFormat="1" x14ac:dyDescent="0.2">
      <c r="F1240" s="590"/>
      <c r="G1240" s="591"/>
      <c r="J1240" s="590"/>
      <c r="K1240" s="684"/>
    </row>
    <row r="1241" spans="6:11" s="589" customFormat="1" x14ac:dyDescent="0.2">
      <c r="F1241" s="590"/>
      <c r="G1241" s="591"/>
      <c r="J1241" s="590"/>
      <c r="K1241" s="684"/>
    </row>
    <row r="1242" spans="6:11" s="589" customFormat="1" x14ac:dyDescent="0.2">
      <c r="F1242" s="590"/>
      <c r="G1242" s="591"/>
      <c r="J1242" s="590"/>
      <c r="K1242" s="684"/>
    </row>
    <row r="1243" spans="6:11" s="589" customFormat="1" x14ac:dyDescent="0.2">
      <c r="F1243" s="590"/>
      <c r="G1243" s="591"/>
      <c r="J1243" s="590"/>
      <c r="K1243" s="684"/>
    </row>
    <row r="1244" spans="6:11" s="589" customFormat="1" x14ac:dyDescent="0.2">
      <c r="F1244" s="590"/>
      <c r="G1244" s="591"/>
      <c r="J1244" s="590"/>
      <c r="K1244" s="684"/>
    </row>
    <row r="1245" spans="6:11" s="589" customFormat="1" x14ac:dyDescent="0.2">
      <c r="F1245" s="590"/>
      <c r="G1245" s="591"/>
      <c r="J1245" s="590"/>
      <c r="K1245" s="684"/>
    </row>
    <row r="1246" spans="6:11" s="589" customFormat="1" x14ac:dyDescent="0.2">
      <c r="F1246" s="590"/>
      <c r="G1246" s="591"/>
      <c r="J1246" s="590"/>
      <c r="K1246" s="684"/>
    </row>
    <row r="1247" spans="6:11" s="589" customFormat="1" x14ac:dyDescent="0.2">
      <c r="F1247" s="590"/>
      <c r="G1247" s="591"/>
      <c r="J1247" s="590"/>
      <c r="K1247" s="684"/>
    </row>
    <row r="1248" spans="6:11" s="589" customFormat="1" x14ac:dyDescent="0.2">
      <c r="F1248" s="590"/>
      <c r="G1248" s="591"/>
      <c r="J1248" s="590"/>
      <c r="K1248" s="684"/>
    </row>
    <row r="1249" spans="6:11" s="589" customFormat="1" x14ac:dyDescent="0.2">
      <c r="F1249" s="590"/>
      <c r="G1249" s="591"/>
      <c r="J1249" s="590"/>
      <c r="K1249" s="684"/>
    </row>
    <row r="1250" spans="6:11" s="589" customFormat="1" x14ac:dyDescent="0.2">
      <c r="F1250" s="590"/>
      <c r="G1250" s="591"/>
      <c r="J1250" s="590"/>
      <c r="K1250" s="684"/>
    </row>
    <row r="1251" spans="6:11" s="589" customFormat="1" x14ac:dyDescent="0.2">
      <c r="F1251" s="590"/>
      <c r="G1251" s="591"/>
      <c r="J1251" s="590"/>
      <c r="K1251" s="684"/>
    </row>
    <row r="1252" spans="6:11" s="589" customFormat="1" x14ac:dyDescent="0.2">
      <c r="F1252" s="590"/>
      <c r="G1252" s="591"/>
      <c r="J1252" s="590"/>
      <c r="K1252" s="684"/>
    </row>
    <row r="1253" spans="6:11" s="589" customFormat="1" x14ac:dyDescent="0.2">
      <c r="F1253" s="590"/>
      <c r="G1253" s="591"/>
      <c r="J1253" s="590"/>
      <c r="K1253" s="684"/>
    </row>
    <row r="1254" spans="6:11" s="589" customFormat="1" x14ac:dyDescent="0.2">
      <c r="F1254" s="590"/>
      <c r="G1254" s="591"/>
      <c r="J1254" s="590"/>
      <c r="K1254" s="684"/>
    </row>
    <row r="1255" spans="6:11" s="589" customFormat="1" x14ac:dyDescent="0.2">
      <c r="F1255" s="590"/>
      <c r="G1255" s="591"/>
      <c r="J1255" s="590"/>
      <c r="K1255" s="684"/>
    </row>
    <row r="1256" spans="6:11" s="589" customFormat="1" x14ac:dyDescent="0.2">
      <c r="F1256" s="590"/>
      <c r="G1256" s="591"/>
      <c r="J1256" s="590"/>
      <c r="K1256" s="684"/>
    </row>
    <row r="1257" spans="6:11" s="589" customFormat="1" x14ac:dyDescent="0.2">
      <c r="F1257" s="590"/>
      <c r="G1257" s="591"/>
      <c r="J1257" s="590"/>
      <c r="K1257" s="684"/>
    </row>
    <row r="1258" spans="6:11" s="589" customFormat="1" x14ac:dyDescent="0.2">
      <c r="F1258" s="590"/>
      <c r="G1258" s="591"/>
      <c r="J1258" s="590"/>
      <c r="K1258" s="684"/>
    </row>
    <row r="1259" spans="6:11" s="589" customFormat="1" x14ac:dyDescent="0.2">
      <c r="F1259" s="590"/>
      <c r="G1259" s="591"/>
      <c r="J1259" s="590"/>
      <c r="K1259" s="684"/>
    </row>
    <row r="1260" spans="6:11" s="589" customFormat="1" x14ac:dyDescent="0.2">
      <c r="F1260" s="590"/>
      <c r="G1260" s="591"/>
      <c r="J1260" s="590"/>
      <c r="K1260" s="684"/>
    </row>
    <row r="1261" spans="6:11" s="589" customFormat="1" x14ac:dyDescent="0.2">
      <c r="F1261" s="590"/>
      <c r="G1261" s="591"/>
      <c r="J1261" s="590"/>
      <c r="K1261" s="684"/>
    </row>
    <row r="1262" spans="6:11" s="589" customFormat="1" x14ac:dyDescent="0.2">
      <c r="F1262" s="590"/>
      <c r="G1262" s="591"/>
      <c r="J1262" s="590"/>
      <c r="K1262" s="684"/>
    </row>
    <row r="1263" spans="6:11" s="589" customFormat="1" x14ac:dyDescent="0.2">
      <c r="F1263" s="590"/>
      <c r="G1263" s="591"/>
      <c r="J1263" s="590"/>
      <c r="K1263" s="684"/>
    </row>
    <row r="1264" spans="6:11" s="589" customFormat="1" x14ac:dyDescent="0.2">
      <c r="F1264" s="590"/>
      <c r="G1264" s="591"/>
      <c r="J1264" s="590"/>
      <c r="K1264" s="684"/>
    </row>
    <row r="1265" spans="6:11" s="589" customFormat="1" x14ac:dyDescent="0.2">
      <c r="F1265" s="590"/>
      <c r="G1265" s="591"/>
      <c r="J1265" s="590"/>
      <c r="K1265" s="684"/>
    </row>
    <row r="1266" spans="6:11" s="589" customFormat="1" x14ac:dyDescent="0.2">
      <c r="F1266" s="590"/>
      <c r="G1266" s="591"/>
      <c r="J1266" s="590"/>
      <c r="K1266" s="684"/>
    </row>
    <row r="1267" spans="6:11" s="589" customFormat="1" x14ac:dyDescent="0.2">
      <c r="F1267" s="590"/>
      <c r="G1267" s="591"/>
      <c r="J1267" s="590"/>
      <c r="K1267" s="684"/>
    </row>
    <row r="1268" spans="6:11" s="589" customFormat="1" x14ac:dyDescent="0.2">
      <c r="F1268" s="590"/>
      <c r="G1268" s="591"/>
      <c r="J1268" s="590"/>
      <c r="K1268" s="684"/>
    </row>
    <row r="1269" spans="6:11" s="589" customFormat="1" x14ac:dyDescent="0.2">
      <c r="F1269" s="590"/>
      <c r="G1269" s="591"/>
      <c r="J1269" s="590"/>
      <c r="K1269" s="684"/>
    </row>
    <row r="1270" spans="6:11" s="589" customFormat="1" x14ac:dyDescent="0.2">
      <c r="F1270" s="590"/>
      <c r="G1270" s="591"/>
      <c r="J1270" s="590"/>
      <c r="K1270" s="684"/>
    </row>
    <row r="1271" spans="6:11" s="589" customFormat="1" x14ac:dyDescent="0.2">
      <c r="F1271" s="590"/>
      <c r="G1271" s="591"/>
      <c r="J1271" s="590"/>
      <c r="K1271" s="684"/>
    </row>
    <row r="1272" spans="6:11" s="589" customFormat="1" x14ac:dyDescent="0.2">
      <c r="F1272" s="590"/>
      <c r="G1272" s="591"/>
      <c r="J1272" s="590"/>
      <c r="K1272" s="684"/>
    </row>
    <row r="1273" spans="6:11" s="600" customFormat="1" x14ac:dyDescent="0.2">
      <c r="F1273" s="603"/>
      <c r="G1273" s="599"/>
      <c r="J1273" s="603"/>
      <c r="K1273" s="685"/>
    </row>
    <row r="1274" spans="6:11" s="600" customFormat="1" x14ac:dyDescent="0.2">
      <c r="F1274" s="603"/>
      <c r="G1274" s="604"/>
      <c r="J1274" s="603"/>
      <c r="K1274" s="685"/>
    </row>
    <row r="1275" spans="6:11" s="600" customFormat="1" x14ac:dyDescent="0.2">
      <c r="F1275" s="603"/>
      <c r="G1275" s="604"/>
      <c r="J1275" s="603"/>
      <c r="K1275" s="685"/>
    </row>
    <row r="1276" spans="6:11" s="600" customFormat="1" x14ac:dyDescent="0.2">
      <c r="F1276" s="603"/>
      <c r="G1276" s="604"/>
      <c r="J1276" s="603"/>
      <c r="K1276" s="685"/>
    </row>
    <row r="1277" spans="6:11" s="600" customFormat="1" x14ac:dyDescent="0.2">
      <c r="F1277" s="603"/>
      <c r="G1277" s="604"/>
      <c r="J1277" s="603"/>
      <c r="K1277" s="685"/>
    </row>
    <row r="1278" spans="6:11" s="600" customFormat="1" x14ac:dyDescent="0.2">
      <c r="F1278" s="603"/>
      <c r="G1278" s="604"/>
      <c r="J1278" s="603"/>
      <c r="K1278" s="685"/>
    </row>
    <row r="1279" spans="6:11" s="600" customFormat="1" x14ac:dyDescent="0.2">
      <c r="F1279" s="603"/>
      <c r="G1279" s="604"/>
      <c r="J1279" s="603"/>
      <c r="K1279" s="685"/>
    </row>
    <row r="1280" spans="6:11" s="600" customFormat="1" x14ac:dyDescent="0.2">
      <c r="F1280" s="603"/>
      <c r="G1280" s="604"/>
      <c r="J1280" s="603"/>
      <c r="K1280" s="685"/>
    </row>
    <row r="1281" spans="6:11" s="600" customFormat="1" x14ac:dyDescent="0.2">
      <c r="F1281" s="603"/>
      <c r="G1281" s="604"/>
      <c r="J1281" s="603"/>
      <c r="K1281" s="685"/>
    </row>
    <row r="1282" spans="6:11" s="600" customFormat="1" x14ac:dyDescent="0.2">
      <c r="F1282" s="603"/>
      <c r="G1282" s="604"/>
      <c r="J1282" s="603"/>
      <c r="K1282" s="685"/>
    </row>
    <row r="1283" spans="6:11" s="600" customFormat="1" x14ac:dyDescent="0.2">
      <c r="F1283" s="603"/>
      <c r="G1283" s="604"/>
      <c r="J1283" s="603"/>
      <c r="K1283" s="685"/>
    </row>
    <row r="1284" spans="6:11" s="600" customFormat="1" x14ac:dyDescent="0.2">
      <c r="F1284" s="603"/>
      <c r="G1284" s="604"/>
      <c r="J1284" s="603"/>
      <c r="K1284" s="685"/>
    </row>
    <row r="1285" spans="6:11" s="600" customFormat="1" x14ac:dyDescent="0.2">
      <c r="F1285" s="603"/>
      <c r="G1285" s="604"/>
      <c r="J1285" s="603"/>
      <c r="K1285" s="685"/>
    </row>
    <row r="1286" spans="6:11" s="600" customFormat="1" x14ac:dyDescent="0.2">
      <c r="F1286" s="603"/>
      <c r="G1286" s="604"/>
      <c r="J1286" s="603"/>
      <c r="K1286" s="685"/>
    </row>
    <row r="1287" spans="6:11" s="600" customFormat="1" x14ac:dyDescent="0.2">
      <c r="F1287" s="603"/>
      <c r="G1287" s="604"/>
      <c r="J1287" s="603"/>
      <c r="K1287" s="685"/>
    </row>
    <row r="1288" spans="6:11" s="600" customFormat="1" x14ac:dyDescent="0.2">
      <c r="F1288" s="603"/>
      <c r="G1288" s="604"/>
      <c r="J1288" s="603"/>
      <c r="K1288" s="685"/>
    </row>
    <row r="1289" spans="6:11" s="600" customFormat="1" x14ac:dyDescent="0.2">
      <c r="F1289" s="603"/>
      <c r="G1289" s="604"/>
      <c r="J1289" s="603"/>
      <c r="K1289" s="685"/>
    </row>
    <row r="1290" spans="6:11" s="600" customFormat="1" x14ac:dyDescent="0.2">
      <c r="F1290" s="603"/>
      <c r="G1290" s="604"/>
      <c r="J1290" s="603"/>
      <c r="K1290" s="685"/>
    </row>
    <row r="1291" spans="6:11" s="600" customFormat="1" x14ac:dyDescent="0.2">
      <c r="F1291" s="603"/>
      <c r="G1291" s="604"/>
      <c r="J1291" s="603"/>
      <c r="K1291" s="685"/>
    </row>
    <row r="1292" spans="6:11" s="600" customFormat="1" x14ac:dyDescent="0.2">
      <c r="F1292" s="603"/>
      <c r="G1292" s="604"/>
      <c r="J1292" s="603"/>
      <c r="K1292" s="685"/>
    </row>
    <row r="1293" spans="6:11" s="600" customFormat="1" x14ac:dyDescent="0.2">
      <c r="F1293" s="603"/>
      <c r="G1293" s="604"/>
      <c r="J1293" s="603"/>
      <c r="K1293" s="685"/>
    </row>
    <row r="1294" spans="6:11" s="600" customFormat="1" x14ac:dyDescent="0.2">
      <c r="F1294" s="603"/>
      <c r="G1294" s="604"/>
      <c r="J1294" s="603"/>
      <c r="K1294" s="685"/>
    </row>
    <row r="1295" spans="6:11" s="600" customFormat="1" x14ac:dyDescent="0.2">
      <c r="F1295" s="603"/>
      <c r="G1295" s="604"/>
      <c r="J1295" s="603"/>
      <c r="K1295" s="685"/>
    </row>
    <row r="1296" spans="6:11" s="600" customFormat="1" x14ac:dyDescent="0.2">
      <c r="F1296" s="603"/>
      <c r="G1296" s="604"/>
      <c r="J1296" s="603"/>
      <c r="K1296" s="685"/>
    </row>
    <row r="1297" spans="6:11" s="600" customFormat="1" x14ac:dyDescent="0.2">
      <c r="F1297" s="603"/>
      <c r="G1297" s="604"/>
      <c r="J1297" s="603"/>
      <c r="K1297" s="685"/>
    </row>
    <row r="1298" spans="6:11" s="600" customFormat="1" x14ac:dyDescent="0.2">
      <c r="F1298" s="603"/>
      <c r="G1298" s="604"/>
      <c r="J1298" s="603"/>
      <c r="K1298" s="685"/>
    </row>
    <row r="1299" spans="6:11" s="600" customFormat="1" x14ac:dyDescent="0.2">
      <c r="F1299" s="603"/>
      <c r="G1299" s="604"/>
      <c r="J1299" s="603"/>
      <c r="K1299" s="685"/>
    </row>
    <row r="1300" spans="6:11" s="600" customFormat="1" x14ac:dyDescent="0.2">
      <c r="F1300" s="603"/>
      <c r="G1300" s="604"/>
      <c r="J1300" s="603"/>
      <c r="K1300" s="685"/>
    </row>
    <row r="1301" spans="6:11" s="600" customFormat="1" x14ac:dyDescent="0.2">
      <c r="F1301" s="603"/>
      <c r="G1301" s="604"/>
      <c r="J1301" s="603"/>
      <c r="K1301" s="685"/>
    </row>
    <row r="1302" spans="6:11" s="600" customFormat="1" x14ac:dyDescent="0.2">
      <c r="F1302" s="603"/>
      <c r="G1302" s="604"/>
      <c r="J1302" s="603"/>
      <c r="K1302" s="685"/>
    </row>
    <row r="1303" spans="6:11" s="600" customFormat="1" x14ac:dyDescent="0.2">
      <c r="F1303" s="603"/>
      <c r="G1303" s="604"/>
      <c r="J1303" s="603"/>
      <c r="K1303" s="685"/>
    </row>
    <row r="1304" spans="6:11" s="600" customFormat="1" x14ac:dyDescent="0.2">
      <c r="F1304" s="603"/>
      <c r="G1304" s="604"/>
      <c r="J1304" s="603"/>
      <c r="K1304" s="685"/>
    </row>
    <row r="1305" spans="6:11" s="600" customFormat="1" x14ac:dyDescent="0.2">
      <c r="F1305" s="603"/>
      <c r="G1305" s="604"/>
      <c r="J1305" s="603"/>
      <c r="K1305" s="685"/>
    </row>
    <row r="1306" spans="6:11" s="600" customFormat="1" x14ac:dyDescent="0.2">
      <c r="F1306" s="603"/>
      <c r="G1306" s="604"/>
      <c r="J1306" s="603"/>
      <c r="K1306" s="685"/>
    </row>
    <row r="1307" spans="6:11" s="600" customFormat="1" x14ac:dyDescent="0.2">
      <c r="F1307" s="603"/>
      <c r="G1307" s="604"/>
      <c r="J1307" s="603"/>
      <c r="K1307" s="685"/>
    </row>
    <row r="1308" spans="6:11" s="600" customFormat="1" x14ac:dyDescent="0.2">
      <c r="F1308" s="603"/>
      <c r="G1308" s="604"/>
      <c r="J1308" s="603"/>
      <c r="K1308" s="685"/>
    </row>
    <row r="1309" spans="6:11" s="600" customFormat="1" x14ac:dyDescent="0.2">
      <c r="F1309" s="603"/>
      <c r="G1309" s="604"/>
      <c r="J1309" s="603"/>
      <c r="K1309" s="685"/>
    </row>
    <row r="1310" spans="6:11" s="600" customFormat="1" x14ac:dyDescent="0.2">
      <c r="F1310" s="603"/>
      <c r="G1310" s="604"/>
      <c r="J1310" s="603"/>
      <c r="K1310" s="685"/>
    </row>
    <row r="1311" spans="6:11" s="600" customFormat="1" x14ac:dyDescent="0.2">
      <c r="F1311" s="603"/>
      <c r="G1311" s="604"/>
      <c r="J1311" s="603"/>
      <c r="K1311" s="685"/>
    </row>
    <row r="1312" spans="6:11" s="600" customFormat="1" x14ac:dyDescent="0.2">
      <c r="F1312" s="603"/>
      <c r="G1312" s="604"/>
      <c r="J1312" s="603"/>
      <c r="K1312" s="685"/>
    </row>
    <row r="1313" spans="6:11" s="600" customFormat="1" x14ac:dyDescent="0.2">
      <c r="F1313" s="603"/>
      <c r="G1313" s="604"/>
      <c r="J1313" s="603"/>
      <c r="K1313" s="685"/>
    </row>
    <row r="1314" spans="6:11" s="600" customFormat="1" x14ac:dyDescent="0.2">
      <c r="F1314" s="603"/>
      <c r="G1314" s="604"/>
      <c r="J1314" s="603"/>
      <c r="K1314" s="685"/>
    </row>
    <row r="1315" spans="6:11" s="600" customFormat="1" x14ac:dyDescent="0.2">
      <c r="F1315" s="603"/>
      <c r="G1315" s="604"/>
      <c r="J1315" s="603"/>
      <c r="K1315" s="685"/>
    </row>
    <row r="1316" spans="6:11" s="600" customFormat="1" x14ac:dyDescent="0.2">
      <c r="F1316" s="603"/>
      <c r="G1316" s="604"/>
      <c r="J1316" s="603"/>
      <c r="K1316" s="685"/>
    </row>
    <row r="1317" spans="6:11" s="600" customFormat="1" x14ac:dyDescent="0.2">
      <c r="F1317" s="603"/>
      <c r="G1317" s="604"/>
      <c r="J1317" s="603"/>
      <c r="K1317" s="685"/>
    </row>
    <row r="1318" spans="6:11" s="600" customFormat="1" x14ac:dyDescent="0.2">
      <c r="F1318" s="603"/>
      <c r="G1318" s="604"/>
      <c r="J1318" s="603"/>
      <c r="K1318" s="685"/>
    </row>
    <row r="1319" spans="6:11" s="600" customFormat="1" x14ac:dyDescent="0.2">
      <c r="F1319" s="603"/>
      <c r="G1319" s="604"/>
      <c r="J1319" s="603"/>
      <c r="K1319" s="685"/>
    </row>
    <row r="1320" spans="6:11" s="600" customFormat="1" x14ac:dyDescent="0.2">
      <c r="F1320" s="603"/>
      <c r="G1320" s="604"/>
      <c r="J1320" s="603"/>
      <c r="K1320" s="685"/>
    </row>
    <row r="1321" spans="6:11" s="600" customFormat="1" x14ac:dyDescent="0.2">
      <c r="F1321" s="603"/>
      <c r="G1321" s="604"/>
      <c r="J1321" s="603"/>
      <c r="K1321" s="685"/>
    </row>
    <row r="1322" spans="6:11" s="600" customFormat="1" x14ac:dyDescent="0.2">
      <c r="F1322" s="603"/>
      <c r="G1322" s="604"/>
      <c r="J1322" s="603"/>
      <c r="K1322" s="685"/>
    </row>
    <row r="1323" spans="6:11" s="600" customFormat="1" x14ac:dyDescent="0.2">
      <c r="F1323" s="603"/>
      <c r="G1323" s="604"/>
      <c r="J1323" s="603"/>
      <c r="K1323" s="685"/>
    </row>
    <row r="1324" spans="6:11" s="600" customFormat="1" x14ac:dyDescent="0.2">
      <c r="F1324" s="603"/>
      <c r="G1324" s="604"/>
      <c r="J1324" s="603"/>
      <c r="K1324" s="685"/>
    </row>
    <row r="1325" spans="6:11" s="600" customFormat="1" x14ac:dyDescent="0.2">
      <c r="F1325" s="603"/>
      <c r="G1325" s="604"/>
      <c r="J1325" s="603"/>
      <c r="K1325" s="685"/>
    </row>
    <row r="1326" spans="6:11" s="600" customFormat="1" x14ac:dyDescent="0.2">
      <c r="F1326" s="603"/>
      <c r="G1326" s="604"/>
      <c r="J1326" s="603"/>
      <c r="K1326" s="685"/>
    </row>
    <row r="1327" spans="6:11" s="600" customFormat="1" x14ac:dyDescent="0.2">
      <c r="F1327" s="603"/>
      <c r="G1327" s="604"/>
      <c r="J1327" s="603"/>
      <c r="K1327" s="685"/>
    </row>
    <row r="1328" spans="6:11" s="600" customFormat="1" x14ac:dyDescent="0.2">
      <c r="F1328" s="603"/>
      <c r="G1328" s="604"/>
      <c r="J1328" s="603"/>
      <c r="K1328" s="685"/>
    </row>
    <row r="1329" spans="6:11" s="600" customFormat="1" x14ac:dyDescent="0.2">
      <c r="F1329" s="603"/>
      <c r="G1329" s="604"/>
      <c r="J1329" s="603"/>
      <c r="K1329" s="685"/>
    </row>
    <row r="1330" spans="6:11" s="600" customFormat="1" x14ac:dyDescent="0.2">
      <c r="F1330" s="603"/>
      <c r="G1330" s="604"/>
      <c r="J1330" s="603"/>
      <c r="K1330" s="685"/>
    </row>
    <row r="1331" spans="6:11" s="600" customFormat="1" x14ac:dyDescent="0.2">
      <c r="F1331" s="603"/>
      <c r="G1331" s="604"/>
      <c r="J1331" s="603"/>
      <c r="K1331" s="685"/>
    </row>
    <row r="1332" spans="6:11" s="600" customFormat="1" x14ac:dyDescent="0.2">
      <c r="F1332" s="603"/>
      <c r="G1332" s="604"/>
      <c r="J1332" s="603"/>
      <c r="K1332" s="685"/>
    </row>
    <row r="1333" spans="6:11" s="600" customFormat="1" x14ac:dyDescent="0.2">
      <c r="F1333" s="603"/>
      <c r="G1333" s="604"/>
      <c r="J1333" s="603"/>
      <c r="K1333" s="685"/>
    </row>
    <row r="1334" spans="6:11" s="600" customFormat="1" x14ac:dyDescent="0.2">
      <c r="F1334" s="603"/>
      <c r="G1334" s="604"/>
      <c r="J1334" s="603"/>
      <c r="K1334" s="685"/>
    </row>
    <row r="1335" spans="6:11" s="600" customFormat="1" x14ac:dyDescent="0.2">
      <c r="F1335" s="603"/>
      <c r="G1335" s="604"/>
      <c r="J1335" s="603"/>
      <c r="K1335" s="685"/>
    </row>
    <row r="1336" spans="6:11" s="600" customFormat="1" x14ac:dyDescent="0.2">
      <c r="F1336" s="603"/>
      <c r="G1336" s="604"/>
      <c r="J1336" s="603"/>
      <c r="K1336" s="685"/>
    </row>
    <row r="1337" spans="6:11" s="600" customFormat="1" x14ac:dyDescent="0.2">
      <c r="F1337" s="603"/>
      <c r="G1337" s="604"/>
      <c r="J1337" s="603"/>
      <c r="K1337" s="685"/>
    </row>
    <row r="1338" spans="6:11" s="600" customFormat="1" x14ac:dyDescent="0.2">
      <c r="F1338" s="603"/>
      <c r="G1338" s="604"/>
      <c r="J1338" s="603"/>
      <c r="K1338" s="685"/>
    </row>
    <row r="1339" spans="6:11" s="600" customFormat="1" x14ac:dyDescent="0.2">
      <c r="F1339" s="603"/>
      <c r="G1339" s="604"/>
      <c r="J1339" s="603"/>
      <c r="K1339" s="685"/>
    </row>
    <row r="1340" spans="6:11" s="600" customFormat="1" x14ac:dyDescent="0.2">
      <c r="F1340" s="603"/>
      <c r="G1340" s="604"/>
      <c r="J1340" s="603"/>
      <c r="K1340" s="685"/>
    </row>
    <row r="1341" spans="6:11" s="600" customFormat="1" x14ac:dyDescent="0.2">
      <c r="F1341" s="603"/>
      <c r="G1341" s="604"/>
      <c r="J1341" s="603"/>
      <c r="K1341" s="685"/>
    </row>
    <row r="1342" spans="6:11" s="600" customFormat="1" x14ac:dyDescent="0.2">
      <c r="F1342" s="603"/>
      <c r="G1342" s="604"/>
      <c r="J1342" s="603"/>
      <c r="K1342" s="685"/>
    </row>
    <row r="1343" spans="6:11" s="600" customFormat="1" x14ac:dyDescent="0.2">
      <c r="F1343" s="603"/>
      <c r="G1343" s="604"/>
      <c r="J1343" s="603"/>
      <c r="K1343" s="685"/>
    </row>
    <row r="1344" spans="6:11" s="600" customFormat="1" x14ac:dyDescent="0.2">
      <c r="F1344" s="603"/>
      <c r="G1344" s="604"/>
      <c r="J1344" s="603"/>
      <c r="K1344" s="685"/>
    </row>
    <row r="1345" spans="6:11" s="600" customFormat="1" x14ac:dyDescent="0.2">
      <c r="F1345" s="603"/>
      <c r="G1345" s="604"/>
      <c r="J1345" s="603"/>
      <c r="K1345" s="685"/>
    </row>
    <row r="1346" spans="6:11" s="600" customFormat="1" x14ac:dyDescent="0.2">
      <c r="F1346" s="603"/>
      <c r="G1346" s="604"/>
      <c r="J1346" s="603"/>
      <c r="K1346" s="685"/>
    </row>
    <row r="1347" spans="6:11" s="600" customFormat="1" x14ac:dyDescent="0.2">
      <c r="F1347" s="603"/>
      <c r="G1347" s="604"/>
      <c r="J1347" s="603"/>
      <c r="K1347" s="685"/>
    </row>
    <row r="1348" spans="6:11" s="600" customFormat="1" x14ac:dyDescent="0.2">
      <c r="F1348" s="603"/>
      <c r="G1348" s="604"/>
      <c r="J1348" s="603"/>
      <c r="K1348" s="685"/>
    </row>
    <row r="1349" spans="6:11" s="600" customFormat="1" x14ac:dyDescent="0.2">
      <c r="F1349" s="603"/>
      <c r="G1349" s="604"/>
      <c r="J1349" s="603"/>
      <c r="K1349" s="685"/>
    </row>
    <row r="1350" spans="6:11" s="600" customFormat="1" x14ac:dyDescent="0.2">
      <c r="F1350" s="603"/>
      <c r="G1350" s="604"/>
      <c r="J1350" s="603"/>
      <c r="K1350" s="685"/>
    </row>
    <row r="1351" spans="6:11" s="600" customFormat="1" x14ac:dyDescent="0.2">
      <c r="F1351" s="603"/>
      <c r="G1351" s="604"/>
      <c r="J1351" s="603"/>
      <c r="K1351" s="685"/>
    </row>
    <row r="1352" spans="6:11" s="600" customFormat="1" x14ac:dyDescent="0.2">
      <c r="F1352" s="603"/>
      <c r="G1352" s="604"/>
      <c r="J1352" s="603"/>
      <c r="K1352" s="685"/>
    </row>
    <row r="1353" spans="6:11" s="600" customFormat="1" x14ac:dyDescent="0.2">
      <c r="F1353" s="603"/>
      <c r="G1353" s="604"/>
      <c r="J1353" s="603"/>
      <c r="K1353" s="685"/>
    </row>
    <row r="1354" spans="6:11" s="600" customFormat="1" x14ac:dyDescent="0.2">
      <c r="F1354" s="603"/>
      <c r="G1354" s="604"/>
      <c r="J1354" s="603"/>
      <c r="K1354" s="685"/>
    </row>
    <row r="1355" spans="6:11" s="600" customFormat="1" x14ac:dyDescent="0.2">
      <c r="F1355" s="603"/>
      <c r="G1355" s="604"/>
      <c r="J1355" s="603"/>
      <c r="K1355" s="685"/>
    </row>
    <row r="1356" spans="6:11" s="600" customFormat="1" x14ac:dyDescent="0.2">
      <c r="F1356" s="603"/>
      <c r="G1356" s="604"/>
      <c r="J1356" s="603"/>
      <c r="K1356" s="685"/>
    </row>
    <row r="1357" spans="6:11" s="600" customFormat="1" x14ac:dyDescent="0.2">
      <c r="F1357" s="603"/>
      <c r="G1357" s="604"/>
      <c r="J1357" s="603"/>
      <c r="K1357" s="685"/>
    </row>
    <row r="1358" spans="6:11" s="600" customFormat="1" x14ac:dyDescent="0.2">
      <c r="F1358" s="603"/>
      <c r="G1358" s="604"/>
      <c r="J1358" s="603"/>
      <c r="K1358" s="685"/>
    </row>
    <row r="1359" spans="6:11" s="600" customFormat="1" x14ac:dyDescent="0.2">
      <c r="F1359" s="603"/>
      <c r="G1359" s="604"/>
      <c r="J1359" s="603"/>
      <c r="K1359" s="685"/>
    </row>
    <row r="1360" spans="6:11" s="600" customFormat="1" x14ac:dyDescent="0.2">
      <c r="F1360" s="603"/>
      <c r="G1360" s="604"/>
      <c r="J1360" s="603"/>
      <c r="K1360" s="685"/>
    </row>
    <row r="1361" spans="6:11" s="600" customFormat="1" x14ac:dyDescent="0.2">
      <c r="F1361" s="603"/>
      <c r="G1361" s="604"/>
      <c r="J1361" s="603"/>
      <c r="K1361" s="685"/>
    </row>
    <row r="1362" spans="6:11" s="600" customFormat="1" x14ac:dyDescent="0.2">
      <c r="F1362" s="603"/>
      <c r="G1362" s="604"/>
      <c r="J1362" s="603"/>
      <c r="K1362" s="685"/>
    </row>
    <row r="1363" spans="6:11" s="600" customFormat="1" x14ac:dyDescent="0.2">
      <c r="F1363" s="603"/>
      <c r="G1363" s="604"/>
      <c r="J1363" s="603"/>
      <c r="K1363" s="685"/>
    </row>
    <row r="1364" spans="6:11" s="600" customFormat="1" x14ac:dyDescent="0.2">
      <c r="F1364" s="603"/>
      <c r="G1364" s="604"/>
      <c r="J1364" s="603"/>
      <c r="K1364" s="685"/>
    </row>
    <row r="1365" spans="6:11" s="600" customFormat="1" x14ac:dyDescent="0.2">
      <c r="F1365" s="603"/>
      <c r="G1365" s="604"/>
      <c r="J1365" s="603"/>
      <c r="K1365" s="685"/>
    </row>
    <row r="1366" spans="6:11" s="600" customFormat="1" x14ac:dyDescent="0.2">
      <c r="F1366" s="603"/>
      <c r="G1366" s="604"/>
      <c r="J1366" s="603"/>
      <c r="K1366" s="685"/>
    </row>
    <row r="1367" spans="6:11" s="600" customFormat="1" x14ac:dyDescent="0.2">
      <c r="F1367" s="603"/>
      <c r="G1367" s="604"/>
      <c r="J1367" s="603"/>
      <c r="K1367" s="685"/>
    </row>
    <row r="1368" spans="6:11" s="600" customFormat="1" x14ac:dyDescent="0.2">
      <c r="F1368" s="603"/>
      <c r="G1368" s="604"/>
      <c r="J1368" s="603"/>
      <c r="K1368" s="685"/>
    </row>
    <row r="1369" spans="6:11" s="600" customFormat="1" x14ac:dyDescent="0.2">
      <c r="F1369" s="603"/>
      <c r="G1369" s="604"/>
      <c r="J1369" s="603"/>
      <c r="K1369" s="685"/>
    </row>
    <row r="1370" spans="6:11" s="600" customFormat="1" x14ac:dyDescent="0.2">
      <c r="F1370" s="603"/>
      <c r="G1370" s="604"/>
      <c r="J1370" s="603"/>
      <c r="K1370" s="685"/>
    </row>
    <row r="1371" spans="6:11" s="600" customFormat="1" x14ac:dyDescent="0.2">
      <c r="F1371" s="603"/>
      <c r="G1371" s="604"/>
      <c r="J1371" s="603"/>
      <c r="K1371" s="685"/>
    </row>
    <row r="1372" spans="6:11" s="600" customFormat="1" x14ac:dyDescent="0.2">
      <c r="F1372" s="603"/>
      <c r="G1372" s="604"/>
      <c r="J1372" s="603"/>
      <c r="K1372" s="685"/>
    </row>
    <row r="1373" spans="6:11" s="600" customFormat="1" x14ac:dyDescent="0.2">
      <c r="F1373" s="603"/>
      <c r="G1373" s="604"/>
      <c r="J1373" s="603"/>
      <c r="K1373" s="685"/>
    </row>
    <row r="1374" spans="6:11" s="600" customFormat="1" x14ac:dyDescent="0.2">
      <c r="F1374" s="603"/>
      <c r="G1374" s="604"/>
      <c r="J1374" s="603"/>
      <c r="K1374" s="685"/>
    </row>
    <row r="1375" spans="6:11" s="600" customFormat="1" x14ac:dyDescent="0.2">
      <c r="F1375" s="603"/>
      <c r="G1375" s="604"/>
      <c r="J1375" s="603"/>
      <c r="K1375" s="685"/>
    </row>
    <row r="1376" spans="6:11" s="600" customFormat="1" x14ac:dyDescent="0.2">
      <c r="F1376" s="603"/>
      <c r="G1376" s="604"/>
      <c r="J1376" s="603"/>
      <c r="K1376" s="685"/>
    </row>
    <row r="1377" spans="6:11" s="600" customFormat="1" x14ac:dyDescent="0.2">
      <c r="F1377" s="603"/>
      <c r="G1377" s="604"/>
      <c r="J1377" s="603"/>
      <c r="K1377" s="685"/>
    </row>
    <row r="1378" spans="6:11" s="600" customFormat="1" x14ac:dyDescent="0.2">
      <c r="F1378" s="603"/>
      <c r="G1378" s="604"/>
      <c r="J1378" s="603"/>
      <c r="K1378" s="685"/>
    </row>
    <row r="1379" spans="6:11" s="600" customFormat="1" x14ac:dyDescent="0.2">
      <c r="F1379" s="603"/>
      <c r="G1379" s="604"/>
      <c r="J1379" s="603"/>
      <c r="K1379" s="685"/>
    </row>
    <row r="1380" spans="6:11" s="600" customFormat="1" x14ac:dyDescent="0.2">
      <c r="F1380" s="603"/>
      <c r="G1380" s="604"/>
      <c r="J1380" s="603"/>
      <c r="K1380" s="685"/>
    </row>
    <row r="1381" spans="6:11" s="600" customFormat="1" x14ac:dyDescent="0.2">
      <c r="F1381" s="603"/>
      <c r="G1381" s="604"/>
      <c r="J1381" s="603"/>
      <c r="K1381" s="685"/>
    </row>
    <row r="1382" spans="6:11" s="600" customFormat="1" x14ac:dyDescent="0.2">
      <c r="F1382" s="603"/>
      <c r="G1382" s="604"/>
      <c r="J1382" s="603"/>
      <c r="K1382" s="685"/>
    </row>
    <row r="1383" spans="6:11" s="600" customFormat="1" x14ac:dyDescent="0.2">
      <c r="F1383" s="603"/>
      <c r="G1383" s="604"/>
      <c r="J1383" s="603"/>
      <c r="K1383" s="685"/>
    </row>
    <row r="1384" spans="6:11" s="600" customFormat="1" x14ac:dyDescent="0.2">
      <c r="F1384" s="603"/>
      <c r="G1384" s="604"/>
      <c r="J1384" s="603"/>
      <c r="K1384" s="685"/>
    </row>
    <row r="1385" spans="6:11" s="600" customFormat="1" x14ac:dyDescent="0.2">
      <c r="F1385" s="603"/>
      <c r="G1385" s="604"/>
      <c r="J1385" s="603"/>
      <c r="K1385" s="685"/>
    </row>
    <row r="1386" spans="6:11" s="600" customFormat="1" x14ac:dyDescent="0.2">
      <c r="F1386" s="603"/>
      <c r="G1386" s="604"/>
      <c r="J1386" s="603"/>
      <c r="K1386" s="685"/>
    </row>
    <row r="1387" spans="6:11" s="600" customFormat="1" x14ac:dyDescent="0.2">
      <c r="F1387" s="603"/>
      <c r="G1387" s="604"/>
      <c r="J1387" s="603"/>
      <c r="K1387" s="685"/>
    </row>
    <row r="1388" spans="6:11" s="600" customFormat="1" x14ac:dyDescent="0.2">
      <c r="F1388" s="603"/>
      <c r="G1388" s="604"/>
      <c r="J1388" s="603"/>
      <c r="K1388" s="685"/>
    </row>
    <row r="1389" spans="6:11" s="600" customFormat="1" x14ac:dyDescent="0.2">
      <c r="F1389" s="603"/>
      <c r="G1389" s="604"/>
      <c r="J1389" s="603"/>
      <c r="K1389" s="685"/>
    </row>
    <row r="1390" spans="6:11" s="600" customFormat="1" x14ac:dyDescent="0.2">
      <c r="F1390" s="603"/>
      <c r="G1390" s="604"/>
      <c r="J1390" s="603"/>
      <c r="K1390" s="685"/>
    </row>
    <row r="1391" spans="6:11" s="600" customFormat="1" x14ac:dyDescent="0.2">
      <c r="F1391" s="603"/>
      <c r="G1391" s="604"/>
      <c r="J1391" s="603"/>
      <c r="K1391" s="685"/>
    </row>
    <row r="1392" spans="6:11" s="600" customFormat="1" x14ac:dyDescent="0.2">
      <c r="F1392" s="603"/>
      <c r="G1392" s="604"/>
      <c r="J1392" s="603"/>
      <c r="K1392" s="685"/>
    </row>
    <row r="1393" spans="6:11" s="600" customFormat="1" x14ac:dyDescent="0.2">
      <c r="F1393" s="603"/>
      <c r="G1393" s="604"/>
      <c r="J1393" s="603"/>
      <c r="K1393" s="685"/>
    </row>
    <row r="1394" spans="6:11" s="600" customFormat="1" x14ac:dyDescent="0.2">
      <c r="F1394" s="603"/>
      <c r="G1394" s="604"/>
      <c r="J1394" s="603"/>
      <c r="K1394" s="685"/>
    </row>
    <row r="1395" spans="6:11" s="600" customFormat="1" x14ac:dyDescent="0.2">
      <c r="F1395" s="603"/>
      <c r="G1395" s="604"/>
      <c r="J1395" s="603"/>
      <c r="K1395" s="685"/>
    </row>
    <row r="1396" spans="6:11" s="600" customFormat="1" x14ac:dyDescent="0.2">
      <c r="F1396" s="603"/>
      <c r="G1396" s="604"/>
      <c r="J1396" s="603"/>
      <c r="K1396" s="685"/>
    </row>
    <row r="1397" spans="6:11" s="600" customFormat="1" x14ac:dyDescent="0.2">
      <c r="F1397" s="603"/>
      <c r="G1397" s="604"/>
      <c r="J1397" s="603"/>
      <c r="K1397" s="685"/>
    </row>
    <row r="1398" spans="6:11" s="600" customFormat="1" x14ac:dyDescent="0.2">
      <c r="F1398" s="603"/>
      <c r="G1398" s="604"/>
      <c r="J1398" s="603"/>
      <c r="K1398" s="685"/>
    </row>
    <row r="1399" spans="6:11" s="600" customFormat="1" x14ac:dyDescent="0.2">
      <c r="F1399" s="603"/>
      <c r="G1399" s="604"/>
      <c r="J1399" s="603"/>
      <c r="K1399" s="685"/>
    </row>
    <row r="1400" spans="6:11" s="600" customFormat="1" x14ac:dyDescent="0.2">
      <c r="F1400" s="603"/>
      <c r="G1400" s="604"/>
      <c r="J1400" s="603"/>
      <c r="K1400" s="685"/>
    </row>
    <row r="1401" spans="6:11" s="600" customFormat="1" x14ac:dyDescent="0.2">
      <c r="F1401" s="603"/>
      <c r="G1401" s="604"/>
      <c r="J1401" s="603"/>
      <c r="K1401" s="685"/>
    </row>
    <row r="1402" spans="6:11" s="600" customFormat="1" x14ac:dyDescent="0.2">
      <c r="F1402" s="603"/>
      <c r="G1402" s="604"/>
      <c r="J1402" s="603"/>
      <c r="K1402" s="685"/>
    </row>
    <row r="1403" spans="6:11" s="600" customFormat="1" x14ac:dyDescent="0.2">
      <c r="F1403" s="603"/>
      <c r="G1403" s="604"/>
      <c r="J1403" s="603"/>
      <c r="K1403" s="685"/>
    </row>
    <row r="1404" spans="6:11" s="600" customFormat="1" x14ac:dyDescent="0.2">
      <c r="F1404" s="603"/>
      <c r="G1404" s="604"/>
      <c r="J1404" s="603"/>
      <c r="K1404" s="685"/>
    </row>
    <row r="1405" spans="6:11" s="600" customFormat="1" x14ac:dyDescent="0.2">
      <c r="F1405" s="603"/>
      <c r="G1405" s="604"/>
      <c r="J1405" s="603"/>
      <c r="K1405" s="685"/>
    </row>
    <row r="1406" spans="6:11" s="600" customFormat="1" x14ac:dyDescent="0.2">
      <c r="F1406" s="603"/>
      <c r="G1406" s="604"/>
      <c r="J1406" s="603"/>
      <c r="K1406" s="685"/>
    </row>
    <row r="1407" spans="6:11" s="600" customFormat="1" x14ac:dyDescent="0.2">
      <c r="F1407" s="603"/>
      <c r="G1407" s="604"/>
      <c r="J1407" s="603"/>
      <c r="K1407" s="685"/>
    </row>
    <row r="1408" spans="6:11" s="600" customFormat="1" x14ac:dyDescent="0.2">
      <c r="F1408" s="603"/>
      <c r="G1408" s="604"/>
      <c r="J1408" s="603"/>
      <c r="K1408" s="685"/>
    </row>
    <row r="1409" spans="6:11" s="600" customFormat="1" x14ac:dyDescent="0.2">
      <c r="F1409" s="603"/>
      <c r="G1409" s="604"/>
      <c r="J1409" s="603"/>
      <c r="K1409" s="685"/>
    </row>
    <row r="1410" spans="6:11" s="600" customFormat="1" x14ac:dyDescent="0.2">
      <c r="F1410" s="603"/>
      <c r="G1410" s="604"/>
      <c r="J1410" s="603"/>
      <c r="K1410" s="685"/>
    </row>
    <row r="1411" spans="6:11" s="600" customFormat="1" x14ac:dyDescent="0.2">
      <c r="F1411" s="603"/>
      <c r="G1411" s="604"/>
      <c r="J1411" s="603"/>
      <c r="K1411" s="685"/>
    </row>
    <row r="1412" spans="6:11" s="600" customFormat="1" x14ac:dyDescent="0.2">
      <c r="F1412" s="603"/>
      <c r="G1412" s="604"/>
      <c r="J1412" s="603"/>
      <c r="K1412" s="685"/>
    </row>
    <row r="1413" spans="6:11" s="600" customFormat="1" x14ac:dyDescent="0.2">
      <c r="F1413" s="603"/>
      <c r="G1413" s="604"/>
      <c r="J1413" s="603"/>
      <c r="K1413" s="685"/>
    </row>
    <row r="1414" spans="6:11" s="600" customFormat="1" x14ac:dyDescent="0.2">
      <c r="F1414" s="603"/>
      <c r="G1414" s="604"/>
      <c r="J1414" s="603"/>
      <c r="K1414" s="685"/>
    </row>
    <row r="1415" spans="6:11" s="600" customFormat="1" x14ac:dyDescent="0.2">
      <c r="F1415" s="603"/>
      <c r="G1415" s="604"/>
      <c r="J1415" s="603"/>
      <c r="K1415" s="685"/>
    </row>
    <row r="1416" spans="6:11" s="600" customFormat="1" x14ac:dyDescent="0.2">
      <c r="F1416" s="603"/>
      <c r="G1416" s="604"/>
      <c r="J1416" s="603"/>
      <c r="K1416" s="685"/>
    </row>
    <row r="1417" spans="6:11" s="600" customFormat="1" x14ac:dyDescent="0.2">
      <c r="F1417" s="603"/>
      <c r="G1417" s="604"/>
      <c r="J1417" s="603"/>
      <c r="K1417" s="685"/>
    </row>
    <row r="1418" spans="6:11" s="600" customFormat="1" x14ac:dyDescent="0.2">
      <c r="F1418" s="603"/>
      <c r="G1418" s="604"/>
      <c r="J1418" s="603"/>
      <c r="K1418" s="685"/>
    </row>
    <row r="1419" spans="6:11" s="600" customFormat="1" x14ac:dyDescent="0.2">
      <c r="F1419" s="603"/>
      <c r="G1419" s="604"/>
      <c r="J1419" s="603"/>
      <c r="K1419" s="685"/>
    </row>
    <row r="1420" spans="6:11" s="600" customFormat="1" x14ac:dyDescent="0.2">
      <c r="F1420" s="603"/>
      <c r="G1420" s="604"/>
      <c r="J1420" s="603"/>
      <c r="K1420" s="685"/>
    </row>
    <row r="1421" spans="6:11" s="600" customFormat="1" x14ac:dyDescent="0.2">
      <c r="F1421" s="603"/>
      <c r="G1421" s="604"/>
      <c r="J1421" s="603"/>
      <c r="K1421" s="685"/>
    </row>
    <row r="1422" spans="6:11" s="600" customFormat="1" x14ac:dyDescent="0.2">
      <c r="F1422" s="603"/>
      <c r="G1422" s="604"/>
      <c r="J1422" s="603"/>
      <c r="K1422" s="685"/>
    </row>
    <row r="1423" spans="6:11" s="600" customFormat="1" x14ac:dyDescent="0.2">
      <c r="F1423" s="603"/>
      <c r="G1423" s="604"/>
      <c r="J1423" s="603"/>
      <c r="K1423" s="685"/>
    </row>
    <row r="1424" spans="6:11" s="600" customFormat="1" x14ac:dyDescent="0.2">
      <c r="F1424" s="603"/>
      <c r="G1424" s="604"/>
      <c r="J1424" s="603"/>
      <c r="K1424" s="685"/>
    </row>
    <row r="1425" spans="6:11" s="600" customFormat="1" x14ac:dyDescent="0.2">
      <c r="F1425" s="603"/>
      <c r="G1425" s="604"/>
      <c r="J1425" s="603"/>
      <c r="K1425" s="685"/>
    </row>
    <row r="1426" spans="6:11" s="600" customFormat="1" x14ac:dyDescent="0.2">
      <c r="F1426" s="603"/>
      <c r="G1426" s="604"/>
      <c r="J1426" s="603"/>
      <c r="K1426" s="685"/>
    </row>
    <row r="1427" spans="6:11" s="600" customFormat="1" x14ac:dyDescent="0.2">
      <c r="F1427" s="603"/>
      <c r="G1427" s="604"/>
      <c r="J1427" s="603"/>
      <c r="K1427" s="685"/>
    </row>
    <row r="1428" spans="6:11" s="600" customFormat="1" x14ac:dyDescent="0.2">
      <c r="F1428" s="603"/>
      <c r="G1428" s="604"/>
      <c r="J1428" s="603"/>
      <c r="K1428" s="685"/>
    </row>
    <row r="1429" spans="6:11" s="600" customFormat="1" x14ac:dyDescent="0.2">
      <c r="F1429" s="603"/>
      <c r="G1429" s="604"/>
      <c r="J1429" s="603"/>
      <c r="K1429" s="685"/>
    </row>
    <row r="1430" spans="6:11" s="600" customFormat="1" x14ac:dyDescent="0.2">
      <c r="F1430" s="603"/>
      <c r="G1430" s="604"/>
      <c r="J1430" s="603"/>
      <c r="K1430" s="685"/>
    </row>
    <row r="1431" spans="6:11" s="600" customFormat="1" x14ac:dyDescent="0.2">
      <c r="F1431" s="603"/>
      <c r="G1431" s="604"/>
      <c r="J1431" s="603"/>
      <c r="K1431" s="685"/>
    </row>
    <row r="1432" spans="6:11" s="600" customFormat="1" x14ac:dyDescent="0.2">
      <c r="F1432" s="603"/>
      <c r="G1432" s="604"/>
      <c r="J1432" s="603"/>
      <c r="K1432" s="685"/>
    </row>
    <row r="1433" spans="6:11" s="600" customFormat="1" x14ac:dyDescent="0.2">
      <c r="F1433" s="603"/>
      <c r="G1433" s="604"/>
      <c r="J1433" s="603"/>
      <c r="K1433" s="685"/>
    </row>
    <row r="1434" spans="6:11" s="600" customFormat="1" x14ac:dyDescent="0.2">
      <c r="F1434" s="603"/>
      <c r="G1434" s="604"/>
      <c r="J1434" s="603"/>
      <c r="K1434" s="685"/>
    </row>
    <row r="1435" spans="6:11" s="600" customFormat="1" x14ac:dyDescent="0.2">
      <c r="F1435" s="603"/>
      <c r="G1435" s="604"/>
      <c r="J1435" s="603"/>
      <c r="K1435" s="685"/>
    </row>
    <row r="1436" spans="6:11" s="600" customFormat="1" x14ac:dyDescent="0.2">
      <c r="F1436" s="603"/>
      <c r="G1436" s="604"/>
      <c r="J1436" s="603"/>
      <c r="K1436" s="685"/>
    </row>
    <row r="1437" spans="6:11" s="600" customFormat="1" x14ac:dyDescent="0.2">
      <c r="F1437" s="603"/>
      <c r="G1437" s="604"/>
      <c r="J1437" s="603"/>
      <c r="K1437" s="685"/>
    </row>
    <row r="1438" spans="6:11" s="600" customFormat="1" x14ac:dyDescent="0.2">
      <c r="F1438" s="603"/>
      <c r="G1438" s="604"/>
      <c r="J1438" s="603"/>
      <c r="K1438" s="685"/>
    </row>
    <row r="1439" spans="6:11" s="600" customFormat="1" x14ac:dyDescent="0.2">
      <c r="F1439" s="603"/>
      <c r="G1439" s="604"/>
      <c r="J1439" s="603"/>
      <c r="K1439" s="685"/>
    </row>
    <row r="1440" spans="6:11" s="600" customFormat="1" x14ac:dyDescent="0.2">
      <c r="F1440" s="603"/>
      <c r="G1440" s="604"/>
      <c r="J1440" s="603"/>
      <c r="K1440" s="685"/>
    </row>
    <row r="1441" spans="6:11" s="600" customFormat="1" x14ac:dyDescent="0.2">
      <c r="F1441" s="603"/>
      <c r="G1441" s="604"/>
      <c r="J1441" s="603"/>
      <c r="K1441" s="685"/>
    </row>
    <row r="1442" spans="6:11" s="600" customFormat="1" x14ac:dyDescent="0.2">
      <c r="F1442" s="603"/>
      <c r="G1442" s="604"/>
      <c r="J1442" s="603"/>
      <c r="K1442" s="685"/>
    </row>
    <row r="1443" spans="6:11" s="600" customFormat="1" x14ac:dyDescent="0.2">
      <c r="F1443" s="603"/>
      <c r="G1443" s="604"/>
      <c r="J1443" s="603"/>
      <c r="K1443" s="685"/>
    </row>
    <row r="1444" spans="6:11" s="600" customFormat="1" x14ac:dyDescent="0.2">
      <c r="F1444" s="603"/>
      <c r="G1444" s="604"/>
      <c r="J1444" s="603"/>
      <c r="K1444" s="685"/>
    </row>
    <row r="1445" spans="6:11" s="600" customFormat="1" x14ac:dyDescent="0.2">
      <c r="F1445" s="603"/>
      <c r="G1445" s="604"/>
      <c r="J1445" s="603"/>
      <c r="K1445" s="685"/>
    </row>
    <row r="1446" spans="6:11" s="600" customFormat="1" x14ac:dyDescent="0.2">
      <c r="F1446" s="603"/>
      <c r="G1446" s="604"/>
      <c r="J1446" s="603"/>
      <c r="K1446" s="685"/>
    </row>
    <row r="1447" spans="6:11" s="600" customFormat="1" x14ac:dyDescent="0.2">
      <c r="F1447" s="603"/>
      <c r="G1447" s="604"/>
      <c r="J1447" s="603"/>
      <c r="K1447" s="685"/>
    </row>
    <row r="1448" spans="6:11" s="600" customFormat="1" x14ac:dyDescent="0.2">
      <c r="F1448" s="603"/>
      <c r="G1448" s="604"/>
      <c r="J1448" s="603"/>
      <c r="K1448" s="685"/>
    </row>
    <row r="1449" spans="6:11" s="600" customFormat="1" x14ac:dyDescent="0.2">
      <c r="F1449" s="603"/>
      <c r="G1449" s="604"/>
      <c r="J1449" s="603"/>
      <c r="K1449" s="685"/>
    </row>
    <row r="1450" spans="6:11" s="600" customFormat="1" x14ac:dyDescent="0.2">
      <c r="F1450" s="603"/>
      <c r="G1450" s="604"/>
      <c r="J1450" s="603"/>
      <c r="K1450" s="685"/>
    </row>
    <row r="1451" spans="6:11" s="600" customFormat="1" x14ac:dyDescent="0.2">
      <c r="F1451" s="603"/>
      <c r="G1451" s="604"/>
      <c r="J1451" s="603"/>
      <c r="K1451" s="685"/>
    </row>
    <row r="1452" spans="6:11" s="600" customFormat="1" x14ac:dyDescent="0.2">
      <c r="F1452" s="603"/>
      <c r="G1452" s="604"/>
      <c r="J1452" s="603"/>
      <c r="K1452" s="685"/>
    </row>
    <row r="1453" spans="6:11" s="600" customFormat="1" x14ac:dyDescent="0.2">
      <c r="F1453" s="603"/>
      <c r="G1453" s="604"/>
      <c r="J1453" s="603"/>
      <c r="K1453" s="685"/>
    </row>
    <row r="1454" spans="6:11" s="600" customFormat="1" x14ac:dyDescent="0.2">
      <c r="F1454" s="603"/>
      <c r="G1454" s="604"/>
      <c r="J1454" s="603"/>
      <c r="K1454" s="685"/>
    </row>
    <row r="1455" spans="6:11" s="600" customFormat="1" x14ac:dyDescent="0.2">
      <c r="F1455" s="603"/>
      <c r="G1455" s="604"/>
      <c r="J1455" s="603"/>
      <c r="K1455" s="685"/>
    </row>
    <row r="1456" spans="6:11" s="600" customFormat="1" x14ac:dyDescent="0.2">
      <c r="F1456" s="603"/>
      <c r="G1456" s="604"/>
      <c r="J1456" s="603"/>
      <c r="K1456" s="685"/>
    </row>
    <row r="1457" spans="6:11" s="600" customFormat="1" x14ac:dyDescent="0.2">
      <c r="F1457" s="603"/>
      <c r="G1457" s="604"/>
      <c r="J1457" s="603"/>
      <c r="K1457" s="685"/>
    </row>
    <row r="1458" spans="6:11" s="600" customFormat="1" x14ac:dyDescent="0.2">
      <c r="F1458" s="603"/>
      <c r="G1458" s="604"/>
      <c r="J1458" s="603"/>
      <c r="K1458" s="685"/>
    </row>
    <row r="1459" spans="6:11" s="600" customFormat="1" x14ac:dyDescent="0.2">
      <c r="F1459" s="603"/>
      <c r="G1459" s="604"/>
      <c r="J1459" s="603"/>
      <c r="K1459" s="685"/>
    </row>
    <row r="1460" spans="6:11" s="600" customFormat="1" x14ac:dyDescent="0.2">
      <c r="F1460" s="603"/>
      <c r="G1460" s="604"/>
      <c r="J1460" s="603"/>
      <c r="K1460" s="685"/>
    </row>
    <row r="1461" spans="6:11" s="600" customFormat="1" x14ac:dyDescent="0.2">
      <c r="F1461" s="603"/>
      <c r="G1461" s="604"/>
      <c r="J1461" s="603"/>
      <c r="K1461" s="685"/>
    </row>
    <row r="1462" spans="6:11" s="600" customFormat="1" x14ac:dyDescent="0.2">
      <c r="F1462" s="603"/>
      <c r="G1462" s="604"/>
      <c r="J1462" s="603"/>
      <c r="K1462" s="685"/>
    </row>
    <row r="1463" spans="6:11" s="600" customFormat="1" x14ac:dyDescent="0.2">
      <c r="F1463" s="603"/>
      <c r="G1463" s="604"/>
      <c r="J1463" s="603"/>
      <c r="K1463" s="685"/>
    </row>
    <row r="1464" spans="6:11" s="600" customFormat="1" x14ac:dyDescent="0.2">
      <c r="F1464" s="603"/>
      <c r="G1464" s="604"/>
      <c r="J1464" s="603"/>
      <c r="K1464" s="685"/>
    </row>
    <row r="1465" spans="6:11" s="600" customFormat="1" x14ac:dyDescent="0.2">
      <c r="F1465" s="603"/>
      <c r="G1465" s="604"/>
      <c r="J1465" s="603"/>
      <c r="K1465" s="685"/>
    </row>
    <row r="1466" spans="6:11" s="600" customFormat="1" x14ac:dyDescent="0.2">
      <c r="F1466" s="603"/>
      <c r="G1466" s="604"/>
      <c r="J1466" s="603"/>
      <c r="K1466" s="685"/>
    </row>
    <row r="1467" spans="6:11" s="600" customFormat="1" x14ac:dyDescent="0.2">
      <c r="F1467" s="603"/>
      <c r="G1467" s="604"/>
      <c r="J1467" s="603"/>
      <c r="K1467" s="685"/>
    </row>
    <row r="1468" spans="6:11" s="600" customFormat="1" x14ac:dyDescent="0.2">
      <c r="F1468" s="603"/>
      <c r="G1468" s="604"/>
      <c r="J1468" s="603"/>
      <c r="K1468" s="685"/>
    </row>
    <row r="1469" spans="6:11" s="600" customFormat="1" x14ac:dyDescent="0.2">
      <c r="F1469" s="603"/>
      <c r="G1469" s="604"/>
      <c r="J1469" s="603"/>
      <c r="K1469" s="685"/>
    </row>
    <row r="1470" spans="6:11" s="600" customFormat="1" x14ac:dyDescent="0.2">
      <c r="F1470" s="603"/>
      <c r="G1470" s="604"/>
      <c r="J1470" s="603"/>
      <c r="K1470" s="685"/>
    </row>
    <row r="1471" spans="6:11" s="600" customFormat="1" x14ac:dyDescent="0.2">
      <c r="F1471" s="603"/>
      <c r="G1471" s="604"/>
      <c r="J1471" s="603"/>
      <c r="K1471" s="685"/>
    </row>
    <row r="1472" spans="6:11" s="600" customFormat="1" x14ac:dyDescent="0.2">
      <c r="F1472" s="603"/>
      <c r="G1472" s="604"/>
      <c r="J1472" s="603"/>
      <c r="K1472" s="685"/>
    </row>
    <row r="1473" spans="6:11" s="600" customFormat="1" x14ac:dyDescent="0.2">
      <c r="F1473" s="603"/>
      <c r="G1473" s="604"/>
      <c r="J1473" s="603"/>
      <c r="K1473" s="685"/>
    </row>
    <row r="1474" spans="6:11" s="600" customFormat="1" x14ac:dyDescent="0.2">
      <c r="F1474" s="603"/>
      <c r="G1474" s="604"/>
      <c r="J1474" s="603"/>
      <c r="K1474" s="685"/>
    </row>
    <row r="1475" spans="6:11" s="600" customFormat="1" x14ac:dyDescent="0.2">
      <c r="F1475" s="603"/>
      <c r="G1475" s="604"/>
      <c r="J1475" s="603"/>
      <c r="K1475" s="685"/>
    </row>
    <row r="1476" spans="6:11" s="600" customFormat="1" x14ac:dyDescent="0.2">
      <c r="F1476" s="603"/>
      <c r="G1476" s="604"/>
      <c r="J1476" s="603"/>
      <c r="K1476" s="685"/>
    </row>
    <row r="1477" spans="6:11" s="600" customFormat="1" x14ac:dyDescent="0.2">
      <c r="F1477" s="603"/>
      <c r="G1477" s="604"/>
      <c r="J1477" s="603"/>
      <c r="K1477" s="685"/>
    </row>
    <row r="1478" spans="6:11" s="600" customFormat="1" x14ac:dyDescent="0.2">
      <c r="F1478" s="603"/>
      <c r="G1478" s="604"/>
      <c r="J1478" s="603"/>
      <c r="K1478" s="685"/>
    </row>
    <row r="1479" spans="6:11" s="600" customFormat="1" x14ac:dyDescent="0.2">
      <c r="F1479" s="603"/>
      <c r="G1479" s="604"/>
      <c r="J1479" s="603"/>
      <c r="K1479" s="685"/>
    </row>
    <row r="1480" spans="6:11" s="600" customFormat="1" x14ac:dyDescent="0.2">
      <c r="F1480" s="603"/>
      <c r="G1480" s="604"/>
      <c r="J1480" s="603"/>
      <c r="K1480" s="685"/>
    </row>
    <row r="1481" spans="6:11" s="600" customFormat="1" x14ac:dyDescent="0.2">
      <c r="F1481" s="603"/>
      <c r="G1481" s="604"/>
      <c r="J1481" s="603"/>
      <c r="K1481" s="685"/>
    </row>
    <row r="1482" spans="6:11" s="600" customFormat="1" x14ac:dyDescent="0.2">
      <c r="F1482" s="603"/>
      <c r="G1482" s="604"/>
      <c r="J1482" s="603"/>
      <c r="K1482" s="685"/>
    </row>
    <row r="1483" spans="6:11" s="600" customFormat="1" x14ac:dyDescent="0.2">
      <c r="F1483" s="603"/>
      <c r="G1483" s="604"/>
      <c r="J1483" s="603"/>
      <c r="K1483" s="685"/>
    </row>
    <row r="1484" spans="6:11" s="600" customFormat="1" x14ac:dyDescent="0.2">
      <c r="F1484" s="603"/>
      <c r="G1484" s="604"/>
      <c r="J1484" s="603"/>
      <c r="K1484" s="685"/>
    </row>
    <row r="1485" spans="6:11" s="600" customFormat="1" x14ac:dyDescent="0.2">
      <c r="F1485" s="603"/>
      <c r="G1485" s="604"/>
      <c r="J1485" s="603"/>
      <c r="K1485" s="685"/>
    </row>
    <row r="1486" spans="6:11" s="600" customFormat="1" x14ac:dyDescent="0.2">
      <c r="F1486" s="603"/>
      <c r="G1486" s="604"/>
      <c r="J1486" s="603"/>
      <c r="K1486" s="685"/>
    </row>
    <row r="1487" spans="6:11" s="600" customFormat="1" x14ac:dyDescent="0.2">
      <c r="F1487" s="603"/>
      <c r="G1487" s="604"/>
      <c r="J1487" s="603"/>
      <c r="K1487" s="685"/>
    </row>
    <row r="1488" spans="6:11" s="600" customFormat="1" x14ac:dyDescent="0.2">
      <c r="F1488" s="603"/>
      <c r="G1488" s="604"/>
      <c r="J1488" s="603"/>
      <c r="K1488" s="685"/>
    </row>
    <row r="1489" spans="6:11" s="600" customFormat="1" x14ac:dyDescent="0.2">
      <c r="F1489" s="603"/>
      <c r="G1489" s="604"/>
      <c r="J1489" s="603"/>
      <c r="K1489" s="685"/>
    </row>
    <row r="1490" spans="6:11" s="600" customFormat="1" x14ac:dyDescent="0.2">
      <c r="F1490" s="603"/>
      <c r="G1490" s="604"/>
      <c r="J1490" s="603"/>
      <c r="K1490" s="685"/>
    </row>
    <row r="1491" spans="6:11" s="600" customFormat="1" x14ac:dyDescent="0.2">
      <c r="F1491" s="603"/>
      <c r="G1491" s="604"/>
      <c r="J1491" s="603"/>
      <c r="K1491" s="685"/>
    </row>
    <row r="1492" spans="6:11" s="600" customFormat="1" x14ac:dyDescent="0.2">
      <c r="F1492" s="603"/>
      <c r="G1492" s="604"/>
      <c r="J1492" s="603"/>
      <c r="K1492" s="685"/>
    </row>
    <row r="1493" spans="6:11" s="600" customFormat="1" x14ac:dyDescent="0.2">
      <c r="F1493" s="603"/>
      <c r="G1493" s="604"/>
      <c r="J1493" s="603"/>
      <c r="K1493" s="685"/>
    </row>
    <row r="1494" spans="6:11" s="600" customFormat="1" x14ac:dyDescent="0.2">
      <c r="F1494" s="603"/>
      <c r="G1494" s="604"/>
      <c r="J1494" s="603"/>
      <c r="K1494" s="685"/>
    </row>
    <row r="1495" spans="6:11" s="600" customFormat="1" x14ac:dyDescent="0.2">
      <c r="F1495" s="603"/>
      <c r="G1495" s="604"/>
      <c r="J1495" s="603"/>
      <c r="K1495" s="685"/>
    </row>
    <row r="1496" spans="6:11" s="600" customFormat="1" x14ac:dyDescent="0.2">
      <c r="F1496" s="603"/>
      <c r="G1496" s="604"/>
      <c r="J1496" s="603"/>
      <c r="K1496" s="685"/>
    </row>
    <row r="1497" spans="6:11" s="600" customFormat="1" x14ac:dyDescent="0.2">
      <c r="F1497" s="603"/>
      <c r="G1497" s="604"/>
      <c r="J1497" s="603"/>
      <c r="K1497" s="685"/>
    </row>
    <row r="1498" spans="6:11" s="600" customFormat="1" x14ac:dyDescent="0.2">
      <c r="F1498" s="603"/>
      <c r="G1498" s="604"/>
      <c r="J1498" s="603"/>
      <c r="K1498" s="685"/>
    </row>
    <row r="1499" spans="6:11" s="600" customFormat="1" x14ac:dyDescent="0.2">
      <c r="F1499" s="603"/>
      <c r="G1499" s="604"/>
      <c r="J1499" s="603"/>
      <c r="K1499" s="685"/>
    </row>
    <row r="1500" spans="6:11" s="600" customFormat="1" x14ac:dyDescent="0.2">
      <c r="F1500" s="603"/>
      <c r="G1500" s="604"/>
      <c r="J1500" s="603"/>
      <c r="K1500" s="685"/>
    </row>
    <row r="1501" spans="6:11" s="600" customFormat="1" x14ac:dyDescent="0.2">
      <c r="F1501" s="603"/>
      <c r="G1501" s="604"/>
      <c r="J1501" s="603"/>
      <c r="K1501" s="685"/>
    </row>
    <row r="1502" spans="6:11" s="600" customFormat="1" x14ac:dyDescent="0.2">
      <c r="F1502" s="603"/>
      <c r="G1502" s="604"/>
      <c r="J1502" s="603"/>
      <c r="K1502" s="685"/>
    </row>
    <row r="1503" spans="6:11" s="600" customFormat="1" x14ac:dyDescent="0.2">
      <c r="F1503" s="603"/>
      <c r="G1503" s="604"/>
      <c r="J1503" s="603"/>
      <c r="K1503" s="685"/>
    </row>
    <row r="1504" spans="6:11" s="600" customFormat="1" x14ac:dyDescent="0.2">
      <c r="F1504" s="603"/>
      <c r="G1504" s="604"/>
      <c r="J1504" s="603"/>
      <c r="K1504" s="685"/>
    </row>
    <row r="1505" spans="6:11" s="600" customFormat="1" x14ac:dyDescent="0.2">
      <c r="F1505" s="603"/>
      <c r="G1505" s="604"/>
      <c r="J1505" s="603"/>
      <c r="K1505" s="685"/>
    </row>
    <row r="1506" spans="6:11" s="600" customFormat="1" x14ac:dyDescent="0.2">
      <c r="F1506" s="603"/>
      <c r="G1506" s="604"/>
      <c r="J1506" s="603"/>
      <c r="K1506" s="685"/>
    </row>
    <row r="1507" spans="6:11" s="600" customFormat="1" x14ac:dyDescent="0.2">
      <c r="F1507" s="603"/>
      <c r="G1507" s="604"/>
      <c r="J1507" s="603"/>
      <c r="K1507" s="685"/>
    </row>
    <row r="1508" spans="6:11" s="600" customFormat="1" x14ac:dyDescent="0.2">
      <c r="F1508" s="603"/>
      <c r="G1508" s="604"/>
      <c r="J1508" s="603"/>
      <c r="K1508" s="685"/>
    </row>
    <row r="1509" spans="6:11" s="600" customFormat="1" x14ac:dyDescent="0.2">
      <c r="F1509" s="603"/>
      <c r="G1509" s="604"/>
      <c r="J1509" s="603"/>
      <c r="K1509" s="685"/>
    </row>
    <row r="1510" spans="6:11" s="600" customFormat="1" x14ac:dyDescent="0.2">
      <c r="F1510" s="603"/>
      <c r="G1510" s="604"/>
      <c r="J1510" s="603"/>
      <c r="K1510" s="685"/>
    </row>
    <row r="1511" spans="6:11" s="600" customFormat="1" x14ac:dyDescent="0.2">
      <c r="F1511" s="603"/>
      <c r="G1511" s="604"/>
      <c r="J1511" s="603"/>
      <c r="K1511" s="685"/>
    </row>
    <row r="1512" spans="6:11" s="600" customFormat="1" x14ac:dyDescent="0.2">
      <c r="F1512" s="603"/>
      <c r="G1512" s="604"/>
      <c r="J1512" s="603"/>
      <c r="K1512" s="685"/>
    </row>
    <row r="1513" spans="6:11" s="600" customFormat="1" x14ac:dyDescent="0.2">
      <c r="F1513" s="603"/>
      <c r="G1513" s="604"/>
      <c r="J1513" s="603"/>
      <c r="K1513" s="685"/>
    </row>
    <row r="1514" spans="6:11" s="600" customFormat="1" x14ac:dyDescent="0.2">
      <c r="F1514" s="603"/>
      <c r="G1514" s="604"/>
      <c r="J1514" s="603"/>
      <c r="K1514" s="685"/>
    </row>
    <row r="1515" spans="6:11" s="600" customFormat="1" x14ac:dyDescent="0.2">
      <c r="F1515" s="603"/>
      <c r="G1515" s="604"/>
      <c r="J1515" s="603"/>
      <c r="K1515" s="685"/>
    </row>
    <row r="1516" spans="6:11" s="600" customFormat="1" x14ac:dyDescent="0.2">
      <c r="F1516" s="603"/>
      <c r="G1516" s="604"/>
      <c r="J1516" s="603"/>
      <c r="K1516" s="685"/>
    </row>
    <row r="1517" spans="6:11" s="600" customFormat="1" x14ac:dyDescent="0.2">
      <c r="F1517" s="603"/>
      <c r="G1517" s="604"/>
      <c r="J1517" s="603"/>
      <c r="K1517" s="685"/>
    </row>
    <row r="1518" spans="6:11" s="600" customFormat="1" x14ac:dyDescent="0.2">
      <c r="F1518" s="603"/>
      <c r="G1518" s="604"/>
      <c r="J1518" s="603"/>
      <c r="K1518" s="685"/>
    </row>
    <row r="1519" spans="6:11" s="600" customFormat="1" x14ac:dyDescent="0.2">
      <c r="F1519" s="603"/>
      <c r="G1519" s="604"/>
      <c r="J1519" s="603"/>
      <c r="K1519" s="685"/>
    </row>
    <row r="1520" spans="6:11" s="600" customFormat="1" x14ac:dyDescent="0.2">
      <c r="F1520" s="603"/>
      <c r="G1520" s="604"/>
      <c r="J1520" s="603"/>
      <c r="K1520" s="685"/>
    </row>
    <row r="1521" spans="6:11" s="600" customFormat="1" x14ac:dyDescent="0.2">
      <c r="F1521" s="603"/>
      <c r="G1521" s="604"/>
      <c r="J1521" s="603"/>
      <c r="K1521" s="685"/>
    </row>
    <row r="1522" spans="6:11" s="600" customFormat="1" x14ac:dyDescent="0.2">
      <c r="F1522" s="603"/>
      <c r="G1522" s="604"/>
      <c r="J1522" s="603"/>
      <c r="K1522" s="685"/>
    </row>
    <row r="1523" spans="6:11" s="600" customFormat="1" x14ac:dyDescent="0.2">
      <c r="F1523" s="603"/>
      <c r="G1523" s="604"/>
      <c r="J1523" s="603"/>
      <c r="K1523" s="685"/>
    </row>
    <row r="1524" spans="6:11" s="600" customFormat="1" x14ac:dyDescent="0.2">
      <c r="F1524" s="603"/>
      <c r="G1524" s="604"/>
      <c r="J1524" s="603"/>
      <c r="K1524" s="685"/>
    </row>
    <row r="1525" spans="6:11" s="600" customFormat="1" x14ac:dyDescent="0.2">
      <c r="F1525" s="603"/>
      <c r="G1525" s="604"/>
      <c r="J1525" s="603"/>
      <c r="K1525" s="685"/>
    </row>
    <row r="1526" spans="6:11" s="600" customFormat="1" x14ac:dyDescent="0.2">
      <c r="F1526" s="603"/>
      <c r="G1526" s="604"/>
      <c r="J1526" s="603"/>
      <c r="K1526" s="685"/>
    </row>
    <row r="1527" spans="6:11" s="600" customFormat="1" x14ac:dyDescent="0.2">
      <c r="F1527" s="603"/>
      <c r="G1527" s="604"/>
      <c r="J1527" s="603"/>
      <c r="K1527" s="685"/>
    </row>
    <row r="1528" spans="6:11" s="600" customFormat="1" x14ac:dyDescent="0.2">
      <c r="F1528" s="603"/>
      <c r="G1528" s="604"/>
      <c r="J1528" s="603"/>
      <c r="K1528" s="685"/>
    </row>
    <row r="1529" spans="6:11" s="600" customFormat="1" x14ac:dyDescent="0.2">
      <c r="F1529" s="603"/>
      <c r="G1529" s="604"/>
      <c r="J1529" s="603"/>
      <c r="K1529" s="685"/>
    </row>
    <row r="1530" spans="6:11" s="600" customFormat="1" x14ac:dyDescent="0.2">
      <c r="F1530" s="603"/>
      <c r="G1530" s="604"/>
      <c r="J1530" s="603"/>
      <c r="K1530" s="685"/>
    </row>
    <row r="1531" spans="6:11" s="600" customFormat="1" x14ac:dyDescent="0.2">
      <c r="F1531" s="603"/>
      <c r="G1531" s="604"/>
      <c r="J1531" s="603"/>
      <c r="K1531" s="685"/>
    </row>
    <row r="1532" spans="6:11" s="600" customFormat="1" x14ac:dyDescent="0.2">
      <c r="F1532" s="603"/>
      <c r="G1532" s="604"/>
      <c r="J1532" s="603"/>
      <c r="K1532" s="685"/>
    </row>
    <row r="1533" spans="6:11" s="600" customFormat="1" x14ac:dyDescent="0.2">
      <c r="F1533" s="603"/>
      <c r="G1533" s="604"/>
      <c r="J1533" s="603"/>
      <c r="K1533" s="685"/>
    </row>
    <row r="1534" spans="6:11" s="600" customFormat="1" x14ac:dyDescent="0.2">
      <c r="F1534" s="603"/>
      <c r="G1534" s="604"/>
      <c r="J1534" s="603"/>
      <c r="K1534" s="685"/>
    </row>
    <row r="1535" spans="6:11" s="600" customFormat="1" x14ac:dyDescent="0.2">
      <c r="F1535" s="603"/>
      <c r="G1535" s="604"/>
      <c r="J1535" s="603"/>
      <c r="K1535" s="685"/>
    </row>
    <row r="1536" spans="6:11" s="600" customFormat="1" x14ac:dyDescent="0.2">
      <c r="F1536" s="603"/>
      <c r="G1536" s="604"/>
      <c r="J1536" s="603"/>
      <c r="K1536" s="685"/>
    </row>
    <row r="1537" spans="6:11" s="600" customFormat="1" x14ac:dyDescent="0.2">
      <c r="F1537" s="603"/>
      <c r="G1537" s="604"/>
      <c r="J1537" s="603"/>
      <c r="K1537" s="685"/>
    </row>
    <row r="1538" spans="6:11" s="600" customFormat="1" x14ac:dyDescent="0.2">
      <c r="F1538" s="603"/>
      <c r="G1538" s="604"/>
      <c r="J1538" s="603"/>
      <c r="K1538" s="685"/>
    </row>
    <row r="1539" spans="6:11" s="600" customFormat="1" x14ac:dyDescent="0.2">
      <c r="F1539" s="603"/>
      <c r="G1539" s="604"/>
      <c r="J1539" s="603"/>
      <c r="K1539" s="685"/>
    </row>
    <row r="1540" spans="6:11" s="600" customFormat="1" x14ac:dyDescent="0.2">
      <c r="F1540" s="603"/>
      <c r="G1540" s="604"/>
      <c r="J1540" s="603"/>
      <c r="K1540" s="685"/>
    </row>
    <row r="1541" spans="6:11" s="600" customFormat="1" x14ac:dyDescent="0.2">
      <c r="F1541" s="603"/>
      <c r="G1541" s="604"/>
      <c r="J1541" s="603"/>
      <c r="K1541" s="685"/>
    </row>
    <row r="1542" spans="6:11" s="600" customFormat="1" x14ac:dyDescent="0.2">
      <c r="F1542" s="603"/>
      <c r="G1542" s="604"/>
      <c r="J1542" s="603"/>
      <c r="K1542" s="685"/>
    </row>
    <row r="1543" spans="6:11" s="600" customFormat="1" x14ac:dyDescent="0.2">
      <c r="F1543" s="603"/>
      <c r="G1543" s="604"/>
      <c r="J1543" s="603"/>
      <c r="K1543" s="685"/>
    </row>
    <row r="1544" spans="6:11" s="600" customFormat="1" x14ac:dyDescent="0.2">
      <c r="F1544" s="603"/>
      <c r="G1544" s="604"/>
      <c r="J1544" s="603"/>
      <c r="K1544" s="685"/>
    </row>
    <row r="1545" spans="6:11" s="600" customFormat="1" x14ac:dyDescent="0.2">
      <c r="F1545" s="603"/>
      <c r="G1545" s="604"/>
      <c r="J1545" s="603"/>
      <c r="K1545" s="685"/>
    </row>
    <row r="1546" spans="6:11" s="600" customFormat="1" x14ac:dyDescent="0.2">
      <c r="F1546" s="603"/>
      <c r="G1546" s="604"/>
      <c r="J1546" s="603"/>
      <c r="K1546" s="685"/>
    </row>
    <row r="1547" spans="6:11" s="600" customFormat="1" x14ac:dyDescent="0.2">
      <c r="F1547" s="603"/>
      <c r="G1547" s="604"/>
      <c r="J1547" s="603"/>
      <c r="K1547" s="685"/>
    </row>
    <row r="1548" spans="6:11" s="600" customFormat="1" x14ac:dyDescent="0.2">
      <c r="F1548" s="603"/>
      <c r="G1548" s="604"/>
      <c r="J1548" s="603"/>
      <c r="K1548" s="685"/>
    </row>
    <row r="1549" spans="6:11" s="600" customFormat="1" x14ac:dyDescent="0.2">
      <c r="F1549" s="603"/>
      <c r="G1549" s="604"/>
      <c r="J1549" s="603"/>
      <c r="K1549" s="685"/>
    </row>
    <row r="1550" spans="6:11" s="600" customFormat="1" x14ac:dyDescent="0.2">
      <c r="F1550" s="603"/>
      <c r="G1550" s="604"/>
      <c r="J1550" s="603"/>
      <c r="K1550" s="685"/>
    </row>
    <row r="1551" spans="6:11" s="600" customFormat="1" x14ac:dyDescent="0.2">
      <c r="F1551" s="603"/>
      <c r="G1551" s="604"/>
      <c r="J1551" s="603"/>
      <c r="K1551" s="685"/>
    </row>
    <row r="1552" spans="6:11" s="600" customFormat="1" x14ac:dyDescent="0.2">
      <c r="F1552" s="603"/>
      <c r="G1552" s="604"/>
      <c r="J1552" s="603"/>
      <c r="K1552" s="685"/>
    </row>
    <row r="1553" spans="6:11" s="600" customFormat="1" x14ac:dyDescent="0.2">
      <c r="F1553" s="603"/>
      <c r="G1553" s="604"/>
      <c r="J1553" s="603"/>
      <c r="K1553" s="685"/>
    </row>
    <row r="1554" spans="6:11" s="600" customFormat="1" x14ac:dyDescent="0.2">
      <c r="F1554" s="603"/>
      <c r="G1554" s="604"/>
      <c r="J1554" s="603"/>
      <c r="K1554" s="685"/>
    </row>
    <row r="1555" spans="6:11" s="600" customFormat="1" x14ac:dyDescent="0.2">
      <c r="F1555" s="603"/>
      <c r="G1555" s="604"/>
      <c r="J1555" s="603"/>
      <c r="K1555" s="685"/>
    </row>
    <row r="1556" spans="6:11" s="600" customFormat="1" x14ac:dyDescent="0.2">
      <c r="F1556" s="603"/>
      <c r="G1556" s="604"/>
      <c r="J1556" s="603"/>
      <c r="K1556" s="685"/>
    </row>
    <row r="1557" spans="6:11" s="600" customFormat="1" x14ac:dyDescent="0.2">
      <c r="F1557" s="603"/>
      <c r="G1557" s="604"/>
      <c r="J1557" s="603"/>
      <c r="K1557" s="685"/>
    </row>
    <row r="1558" spans="6:11" s="600" customFormat="1" x14ac:dyDescent="0.2">
      <c r="F1558" s="603"/>
      <c r="G1558" s="604"/>
      <c r="J1558" s="603"/>
      <c r="K1558" s="685"/>
    </row>
    <row r="1559" spans="6:11" s="600" customFormat="1" x14ac:dyDescent="0.2">
      <c r="F1559" s="603"/>
      <c r="G1559" s="604"/>
      <c r="J1559" s="603"/>
      <c r="K1559" s="685"/>
    </row>
    <row r="1560" spans="6:11" s="600" customFormat="1" x14ac:dyDescent="0.2">
      <c r="F1560" s="603"/>
      <c r="G1560" s="604"/>
      <c r="J1560" s="603"/>
      <c r="K1560" s="685"/>
    </row>
    <row r="1561" spans="6:11" s="600" customFormat="1" x14ac:dyDescent="0.2">
      <c r="F1561" s="603"/>
      <c r="G1561" s="604"/>
      <c r="J1561" s="603"/>
      <c r="K1561" s="685"/>
    </row>
    <row r="1562" spans="6:11" s="600" customFormat="1" x14ac:dyDescent="0.2">
      <c r="F1562" s="603"/>
      <c r="G1562" s="604"/>
      <c r="J1562" s="603"/>
      <c r="K1562" s="685"/>
    </row>
    <row r="1563" spans="6:11" s="600" customFormat="1" x14ac:dyDescent="0.2">
      <c r="F1563" s="603"/>
      <c r="G1563" s="604"/>
      <c r="J1563" s="603"/>
      <c r="K1563" s="685"/>
    </row>
    <row r="1564" spans="6:11" s="600" customFormat="1" x14ac:dyDescent="0.2">
      <c r="F1564" s="603"/>
      <c r="G1564" s="604"/>
      <c r="J1564" s="603"/>
      <c r="K1564" s="685"/>
    </row>
    <row r="1565" spans="6:11" s="600" customFormat="1" x14ac:dyDescent="0.2">
      <c r="F1565" s="603"/>
      <c r="G1565" s="604"/>
      <c r="J1565" s="603"/>
      <c r="K1565" s="685"/>
    </row>
    <row r="1566" spans="6:11" s="600" customFormat="1" x14ac:dyDescent="0.2">
      <c r="F1566" s="603"/>
      <c r="G1566" s="604"/>
      <c r="J1566" s="603"/>
      <c r="K1566" s="685"/>
    </row>
    <row r="1567" spans="6:11" s="600" customFormat="1" x14ac:dyDescent="0.2">
      <c r="F1567" s="603"/>
      <c r="G1567" s="604"/>
      <c r="J1567" s="603"/>
      <c r="K1567" s="685"/>
    </row>
    <row r="1568" spans="6:11" s="600" customFormat="1" x14ac:dyDescent="0.2">
      <c r="F1568" s="603"/>
      <c r="G1568" s="604"/>
      <c r="J1568" s="603"/>
      <c r="K1568" s="685"/>
    </row>
    <row r="1569" spans="6:11" s="600" customFormat="1" x14ac:dyDescent="0.2">
      <c r="F1569" s="603"/>
      <c r="G1569" s="604"/>
      <c r="J1569" s="603"/>
      <c r="K1569" s="685"/>
    </row>
    <row r="1570" spans="6:11" s="600" customFormat="1" x14ac:dyDescent="0.2">
      <c r="F1570" s="603"/>
      <c r="G1570" s="604"/>
      <c r="J1570" s="603"/>
      <c r="K1570" s="685"/>
    </row>
    <row r="1571" spans="6:11" s="600" customFormat="1" x14ac:dyDescent="0.2">
      <c r="F1571" s="603"/>
      <c r="G1571" s="604"/>
      <c r="J1571" s="603"/>
      <c r="K1571" s="685"/>
    </row>
    <row r="1572" spans="6:11" s="600" customFormat="1" x14ac:dyDescent="0.2">
      <c r="F1572" s="603"/>
      <c r="G1572" s="604"/>
      <c r="J1572" s="603"/>
      <c r="K1572" s="685"/>
    </row>
    <row r="1573" spans="6:11" s="589" customFormat="1" x14ac:dyDescent="0.2">
      <c r="F1573" s="590"/>
      <c r="G1573" s="591"/>
      <c r="J1573" s="590"/>
      <c r="K1573" s="684"/>
    </row>
    <row r="1574" spans="6:11" s="589" customFormat="1" x14ac:dyDescent="0.2">
      <c r="F1574" s="590"/>
      <c r="G1574" s="591"/>
      <c r="J1574" s="590"/>
      <c r="K1574" s="684"/>
    </row>
    <row r="1575" spans="6:11" s="589" customFormat="1" x14ac:dyDescent="0.2">
      <c r="F1575" s="590"/>
      <c r="G1575" s="591"/>
      <c r="J1575" s="590"/>
      <c r="K1575" s="684"/>
    </row>
    <row r="1576" spans="6:11" s="589" customFormat="1" x14ac:dyDescent="0.2">
      <c r="F1576" s="590"/>
      <c r="G1576" s="591"/>
      <c r="J1576" s="590"/>
      <c r="K1576" s="684"/>
    </row>
    <row r="1577" spans="6:11" s="589" customFormat="1" x14ac:dyDescent="0.2">
      <c r="F1577" s="590"/>
      <c r="G1577" s="591"/>
      <c r="J1577" s="590"/>
      <c r="K1577" s="684"/>
    </row>
    <row r="1578" spans="6:11" s="589" customFormat="1" x14ac:dyDescent="0.2">
      <c r="F1578" s="590"/>
      <c r="G1578" s="591"/>
      <c r="J1578" s="590"/>
      <c r="K1578" s="684"/>
    </row>
    <row r="1579" spans="6:11" s="589" customFormat="1" x14ac:dyDescent="0.2">
      <c r="F1579" s="590"/>
      <c r="G1579" s="591"/>
      <c r="J1579" s="590"/>
      <c r="K1579" s="684"/>
    </row>
    <row r="1580" spans="6:11" s="589" customFormat="1" x14ac:dyDescent="0.2">
      <c r="F1580" s="590"/>
      <c r="G1580" s="591"/>
      <c r="J1580" s="590"/>
      <c r="K1580" s="684"/>
    </row>
    <row r="1581" spans="6:11" s="589" customFormat="1" x14ac:dyDescent="0.2">
      <c r="F1581" s="590"/>
      <c r="G1581" s="591"/>
      <c r="J1581" s="590"/>
      <c r="K1581" s="684"/>
    </row>
    <row r="1582" spans="6:11" s="600" customFormat="1" x14ac:dyDescent="0.2">
      <c r="F1582" s="603"/>
      <c r="G1582" s="604"/>
      <c r="J1582" s="603"/>
      <c r="K1582" s="685"/>
    </row>
    <row r="1583" spans="6:11" s="589" customFormat="1" x14ac:dyDescent="0.2">
      <c r="F1583" s="590"/>
      <c r="G1583" s="591"/>
      <c r="J1583" s="590"/>
      <c r="K1583" s="684"/>
    </row>
    <row r="1584" spans="6:11" s="589" customFormat="1" x14ac:dyDescent="0.2">
      <c r="F1584" s="590"/>
      <c r="G1584" s="591"/>
      <c r="J1584" s="590"/>
      <c r="K1584" s="684"/>
    </row>
    <row r="1585" spans="1:12" s="589" customFormat="1" x14ac:dyDescent="0.2">
      <c r="F1585" s="590"/>
      <c r="G1585" s="591"/>
      <c r="J1585" s="590"/>
      <c r="K1585" s="684"/>
    </row>
    <row r="1586" spans="1:12" s="589" customFormat="1" x14ac:dyDescent="0.2">
      <c r="F1586" s="590"/>
      <c r="G1586" s="591"/>
      <c r="J1586" s="590"/>
      <c r="K1586" s="684"/>
    </row>
    <row r="1587" spans="1:12" s="589" customFormat="1" x14ac:dyDescent="0.2">
      <c r="F1587" s="590"/>
      <c r="G1587" s="591"/>
      <c r="J1587" s="590"/>
      <c r="K1587" s="684"/>
    </row>
    <row r="1588" spans="1:12" s="589" customFormat="1" x14ac:dyDescent="0.2">
      <c r="F1588" s="590"/>
      <c r="G1588" s="591"/>
      <c r="J1588" s="590"/>
      <c r="K1588" s="684"/>
    </row>
    <row r="1589" spans="1:12" s="589" customFormat="1" x14ac:dyDescent="0.2">
      <c r="F1589" s="590"/>
      <c r="G1589" s="591"/>
      <c r="J1589" s="590"/>
      <c r="K1589" s="684"/>
    </row>
    <row r="1590" spans="1:12" s="589" customFormat="1" x14ac:dyDescent="0.2">
      <c r="F1590" s="590"/>
      <c r="G1590" s="591"/>
      <c r="J1590" s="590"/>
      <c r="K1590" s="684"/>
    </row>
    <row r="1591" spans="1:12" s="589" customFormat="1" x14ac:dyDescent="0.2">
      <c r="F1591" s="590"/>
      <c r="G1591" s="591"/>
      <c r="J1591" s="590"/>
      <c r="K1591" s="684"/>
    </row>
    <row r="1592" spans="1:12" s="589" customFormat="1" x14ac:dyDescent="0.2">
      <c r="F1592" s="590"/>
      <c r="G1592" s="591"/>
      <c r="J1592" s="590"/>
      <c r="K1592" s="684"/>
    </row>
    <row r="1593" spans="1:12" s="589" customFormat="1" x14ac:dyDescent="0.2">
      <c r="F1593" s="590"/>
      <c r="G1593" s="591"/>
      <c r="J1593" s="590"/>
      <c r="K1593" s="684"/>
    </row>
    <row r="1594" spans="1:12" s="589" customFormat="1" x14ac:dyDescent="0.2">
      <c r="A1594" s="600"/>
      <c r="B1594" s="600"/>
      <c r="C1594" s="600"/>
      <c r="D1594" s="600"/>
      <c r="E1594" s="600"/>
      <c r="F1594" s="603"/>
      <c r="G1594" s="604"/>
      <c r="H1594" s="600"/>
      <c r="I1594" s="600"/>
      <c r="J1594" s="603"/>
      <c r="K1594" s="685"/>
      <c r="L1594" s="600"/>
    </row>
    <row r="1595" spans="1:12" s="589" customFormat="1" x14ac:dyDescent="0.2">
      <c r="A1595" s="600"/>
      <c r="B1595" s="600"/>
      <c r="C1595" s="600"/>
      <c r="D1595" s="600"/>
      <c r="E1595" s="600"/>
      <c r="F1595" s="603"/>
      <c r="G1595" s="604"/>
      <c r="H1595" s="600"/>
      <c r="I1595" s="600"/>
      <c r="J1595" s="603"/>
      <c r="K1595" s="685"/>
      <c r="L1595" s="600"/>
    </row>
    <row r="1596" spans="1:12" s="589" customFormat="1" x14ac:dyDescent="0.2">
      <c r="A1596" s="600"/>
      <c r="B1596" s="600"/>
      <c r="C1596" s="600"/>
      <c r="D1596" s="600"/>
      <c r="E1596" s="600"/>
      <c r="F1596" s="603"/>
      <c r="G1596" s="604"/>
      <c r="H1596" s="600"/>
      <c r="I1596" s="600"/>
      <c r="J1596" s="603"/>
      <c r="K1596" s="685"/>
      <c r="L1596" s="600"/>
    </row>
    <row r="1597" spans="1:12" s="589" customFormat="1" x14ac:dyDescent="0.2">
      <c r="A1597" s="600"/>
      <c r="B1597" s="600"/>
      <c r="C1597" s="600"/>
      <c r="D1597" s="600"/>
      <c r="E1597" s="600"/>
      <c r="F1597" s="603"/>
      <c r="G1597" s="604"/>
      <c r="H1597" s="600"/>
      <c r="I1597" s="600"/>
      <c r="J1597" s="603"/>
      <c r="K1597" s="685"/>
      <c r="L1597" s="600"/>
    </row>
    <row r="1598" spans="1:12" s="589" customFormat="1" x14ac:dyDescent="0.2">
      <c r="A1598" s="600"/>
      <c r="B1598" s="600"/>
      <c r="C1598" s="600"/>
      <c r="D1598" s="600"/>
      <c r="E1598" s="600"/>
      <c r="F1598" s="603"/>
      <c r="G1598" s="604"/>
      <c r="H1598" s="600"/>
      <c r="I1598" s="600"/>
      <c r="J1598" s="603"/>
      <c r="K1598" s="685"/>
      <c r="L1598" s="600"/>
    </row>
    <row r="1599" spans="1:12" s="651" customFormat="1" x14ac:dyDescent="0.2">
      <c r="A1599" s="600"/>
      <c r="B1599" s="600"/>
      <c r="C1599" s="600"/>
      <c r="D1599" s="600"/>
      <c r="E1599" s="600"/>
      <c r="F1599" s="603"/>
      <c r="G1599" s="604"/>
      <c r="H1599" s="600"/>
      <c r="I1599" s="600"/>
      <c r="J1599" s="603"/>
      <c r="K1599" s="685"/>
      <c r="L1599" s="600"/>
    </row>
    <row r="1600" spans="1:12" s="589" customFormat="1" x14ac:dyDescent="0.2">
      <c r="A1600" s="600"/>
      <c r="B1600" s="600"/>
      <c r="C1600" s="600"/>
      <c r="D1600" s="600"/>
      <c r="E1600" s="600"/>
      <c r="F1600" s="603"/>
      <c r="G1600" s="604"/>
      <c r="H1600" s="600"/>
      <c r="I1600" s="600"/>
      <c r="J1600" s="603"/>
      <c r="K1600" s="685"/>
      <c r="L1600" s="600"/>
    </row>
    <row r="1601" spans="1:12" s="651" customFormat="1" x14ac:dyDescent="0.2">
      <c r="A1601" s="600"/>
      <c r="B1601" s="600"/>
      <c r="C1601" s="600"/>
      <c r="D1601" s="600"/>
      <c r="E1601" s="600"/>
      <c r="F1601" s="603"/>
      <c r="G1601" s="604"/>
      <c r="H1601" s="600"/>
      <c r="I1601" s="600"/>
      <c r="J1601" s="603"/>
      <c r="K1601" s="685"/>
      <c r="L1601" s="600"/>
    </row>
    <row r="1602" spans="1:12" s="589" customFormat="1" x14ac:dyDescent="0.2">
      <c r="A1602" s="600"/>
      <c r="B1602" s="600"/>
      <c r="C1602" s="600"/>
      <c r="D1602" s="600"/>
      <c r="E1602" s="600"/>
      <c r="F1602" s="603"/>
      <c r="G1602" s="604"/>
      <c r="H1602" s="600"/>
      <c r="I1602" s="600"/>
      <c r="J1602" s="603"/>
      <c r="K1602" s="685"/>
      <c r="L1602" s="600"/>
    </row>
    <row r="1603" spans="1:12" s="589" customFormat="1" x14ac:dyDescent="0.2">
      <c r="A1603" s="600"/>
      <c r="B1603" s="600"/>
      <c r="C1603" s="600"/>
      <c r="D1603" s="600"/>
      <c r="E1603" s="600"/>
      <c r="F1603" s="603"/>
      <c r="G1603" s="604"/>
      <c r="H1603" s="600"/>
      <c r="I1603" s="600"/>
      <c r="J1603" s="603"/>
      <c r="K1603" s="685"/>
      <c r="L1603" s="600"/>
    </row>
    <row r="1604" spans="1:12" s="589" customFormat="1" x14ac:dyDescent="0.2">
      <c r="A1604" s="600"/>
      <c r="B1604" s="600"/>
      <c r="C1604" s="600"/>
      <c r="D1604" s="600"/>
      <c r="E1604" s="600"/>
      <c r="F1604" s="603"/>
      <c r="G1604" s="604"/>
      <c r="H1604" s="600"/>
      <c r="I1604" s="600"/>
      <c r="J1604" s="603"/>
      <c r="K1604" s="685"/>
      <c r="L1604" s="600"/>
    </row>
    <row r="1605" spans="1:12" s="589" customFormat="1" x14ac:dyDescent="0.2">
      <c r="A1605" s="600"/>
      <c r="B1605" s="600"/>
      <c r="C1605" s="600"/>
      <c r="D1605" s="600"/>
      <c r="E1605" s="600"/>
      <c r="F1605" s="603"/>
      <c r="G1605" s="604"/>
      <c r="H1605" s="600"/>
      <c r="I1605" s="600"/>
      <c r="J1605" s="603"/>
      <c r="K1605" s="685"/>
      <c r="L1605" s="600"/>
    </row>
    <row r="1606" spans="1:12" s="589" customFormat="1" x14ac:dyDescent="0.2">
      <c r="A1606" s="600"/>
      <c r="B1606" s="600"/>
      <c r="C1606" s="600"/>
      <c r="D1606" s="600"/>
      <c r="E1606" s="600"/>
      <c r="F1606" s="603"/>
      <c r="G1606" s="604"/>
      <c r="H1606" s="600"/>
      <c r="I1606" s="600"/>
      <c r="J1606" s="603"/>
      <c r="K1606" s="685"/>
      <c r="L1606" s="600"/>
    </row>
    <row r="1607" spans="1:12" s="589" customFormat="1" x14ac:dyDescent="0.2">
      <c r="A1607" s="600"/>
      <c r="B1607" s="600"/>
      <c r="C1607" s="600"/>
      <c r="D1607" s="600"/>
      <c r="E1607" s="600"/>
      <c r="F1607" s="603"/>
      <c r="G1607" s="604"/>
      <c r="H1607" s="600"/>
      <c r="I1607" s="600"/>
      <c r="J1607" s="603"/>
      <c r="K1607" s="685"/>
      <c r="L1607" s="600"/>
    </row>
    <row r="1608" spans="1:12" s="589" customFormat="1" x14ac:dyDescent="0.2">
      <c r="A1608" s="600"/>
      <c r="B1608" s="600"/>
      <c r="C1608" s="600"/>
      <c r="D1608" s="600"/>
      <c r="E1608" s="600"/>
      <c r="F1608" s="603"/>
      <c r="G1608" s="604"/>
      <c r="H1608" s="600"/>
      <c r="I1608" s="600"/>
      <c r="J1608" s="603"/>
      <c r="K1608" s="685"/>
      <c r="L1608" s="600"/>
    </row>
    <row r="1609" spans="1:12" s="589" customFormat="1" x14ac:dyDescent="0.2">
      <c r="A1609" s="600"/>
      <c r="B1609" s="600"/>
      <c r="C1609" s="600"/>
      <c r="D1609" s="600"/>
      <c r="E1609" s="600"/>
      <c r="F1609" s="603"/>
      <c r="G1609" s="604"/>
      <c r="H1609" s="600"/>
      <c r="I1609" s="600"/>
      <c r="J1609" s="603"/>
      <c r="K1609" s="685"/>
      <c r="L1609" s="600"/>
    </row>
    <row r="1610" spans="1:12" s="589" customFormat="1" x14ac:dyDescent="0.2">
      <c r="A1610" s="600"/>
      <c r="B1610" s="600"/>
      <c r="C1610" s="600"/>
      <c r="D1610" s="600"/>
      <c r="E1610" s="600"/>
      <c r="F1610" s="603"/>
      <c r="G1610" s="604"/>
      <c r="H1610" s="600"/>
      <c r="I1610" s="600"/>
      <c r="J1610" s="603"/>
      <c r="K1610" s="685"/>
      <c r="L1610" s="600"/>
    </row>
    <row r="1611" spans="1:12" s="589" customFormat="1" x14ac:dyDescent="0.2">
      <c r="A1611" s="600"/>
      <c r="B1611" s="600"/>
      <c r="C1611" s="600"/>
      <c r="D1611" s="600"/>
      <c r="E1611" s="600"/>
      <c r="F1611" s="603"/>
      <c r="G1611" s="604"/>
      <c r="H1611" s="600"/>
      <c r="I1611" s="600"/>
      <c r="J1611" s="603"/>
      <c r="K1611" s="685"/>
      <c r="L1611" s="600"/>
    </row>
    <row r="1612" spans="1:12" s="589" customFormat="1" x14ac:dyDescent="0.2">
      <c r="A1612" s="600"/>
      <c r="B1612" s="600"/>
      <c r="C1612" s="600"/>
      <c r="D1612" s="600"/>
      <c r="E1612" s="600"/>
      <c r="F1612" s="603"/>
      <c r="G1612" s="604"/>
      <c r="H1612" s="600"/>
      <c r="I1612" s="600"/>
      <c r="J1612" s="603"/>
      <c r="K1612" s="685"/>
      <c r="L1612" s="600"/>
    </row>
    <row r="1613" spans="1:12" s="589" customFormat="1" x14ac:dyDescent="0.2">
      <c r="A1613" s="600"/>
      <c r="B1613" s="600"/>
      <c r="C1613" s="600"/>
      <c r="D1613" s="600"/>
      <c r="E1613" s="600"/>
      <c r="F1613" s="603"/>
      <c r="G1613" s="604"/>
      <c r="H1613" s="600"/>
      <c r="I1613" s="600"/>
      <c r="J1613" s="603"/>
      <c r="K1613" s="685"/>
      <c r="L1613" s="600"/>
    </row>
    <row r="1614" spans="1:12" s="589" customFormat="1" x14ac:dyDescent="0.2">
      <c r="A1614" s="600"/>
      <c r="B1614" s="600"/>
      <c r="C1614" s="600"/>
      <c r="D1614" s="600"/>
      <c r="E1614" s="600"/>
      <c r="F1614" s="603"/>
      <c r="G1614" s="604"/>
      <c r="H1614" s="600"/>
      <c r="I1614" s="600"/>
      <c r="J1614" s="603"/>
      <c r="K1614" s="685"/>
      <c r="L1614" s="600"/>
    </row>
    <row r="1615" spans="1:12" s="589" customFormat="1" x14ac:dyDescent="0.2">
      <c r="F1615" s="590"/>
      <c r="G1615" s="591"/>
      <c r="J1615" s="590"/>
      <c r="K1615" s="684"/>
    </row>
    <row r="1616" spans="1:12" s="589" customFormat="1" x14ac:dyDescent="0.2">
      <c r="F1616" s="590"/>
      <c r="G1616" s="591"/>
      <c r="J1616" s="590"/>
      <c r="K1616" s="684"/>
    </row>
    <row r="1617" spans="6:11" s="589" customFormat="1" x14ac:dyDescent="0.2">
      <c r="F1617" s="590"/>
      <c r="G1617" s="591"/>
      <c r="J1617" s="590"/>
      <c r="K1617" s="684"/>
    </row>
    <row r="1618" spans="6:11" s="589" customFormat="1" x14ac:dyDescent="0.2">
      <c r="F1618" s="590"/>
      <c r="G1618" s="591"/>
      <c r="J1618" s="590"/>
      <c r="K1618" s="684"/>
    </row>
    <row r="1619" spans="6:11" s="589" customFormat="1" x14ac:dyDescent="0.2">
      <c r="F1619" s="590"/>
      <c r="G1619" s="591"/>
      <c r="J1619" s="590"/>
      <c r="K1619" s="684"/>
    </row>
    <row r="1620" spans="6:11" s="589" customFormat="1" x14ac:dyDescent="0.2">
      <c r="F1620" s="590"/>
      <c r="G1620" s="591"/>
      <c r="J1620" s="590"/>
      <c r="K1620" s="684"/>
    </row>
    <row r="1621" spans="6:11" s="589" customFormat="1" x14ac:dyDescent="0.2">
      <c r="F1621" s="590"/>
      <c r="G1621" s="591"/>
      <c r="J1621" s="590"/>
      <c r="K1621" s="684"/>
    </row>
    <row r="1622" spans="6:11" s="589" customFormat="1" x14ac:dyDescent="0.2">
      <c r="F1622" s="590"/>
      <c r="G1622" s="591"/>
      <c r="J1622" s="590"/>
      <c r="K1622" s="684"/>
    </row>
    <row r="1623" spans="6:11" s="589" customFormat="1" x14ac:dyDescent="0.2">
      <c r="F1623" s="590"/>
      <c r="G1623" s="591"/>
      <c r="J1623" s="590"/>
      <c r="K1623" s="684"/>
    </row>
    <row r="1624" spans="6:11" s="589" customFormat="1" x14ac:dyDescent="0.2">
      <c r="F1624" s="590"/>
      <c r="G1624" s="591"/>
      <c r="J1624" s="590"/>
      <c r="K1624" s="684"/>
    </row>
    <row r="1625" spans="6:11" s="589" customFormat="1" x14ac:dyDescent="0.2">
      <c r="F1625" s="590"/>
      <c r="G1625" s="591"/>
      <c r="J1625" s="590"/>
      <c r="K1625" s="684"/>
    </row>
    <row r="1626" spans="6:11" s="589" customFormat="1" x14ac:dyDescent="0.2">
      <c r="F1626" s="590"/>
      <c r="G1626" s="591"/>
      <c r="J1626" s="590"/>
      <c r="K1626" s="684"/>
    </row>
    <row r="1627" spans="6:11" s="589" customFormat="1" x14ac:dyDescent="0.2">
      <c r="F1627" s="590"/>
      <c r="G1627" s="591"/>
      <c r="J1627" s="590"/>
      <c r="K1627" s="684"/>
    </row>
    <row r="1628" spans="6:11" s="589" customFormat="1" x14ac:dyDescent="0.2">
      <c r="F1628" s="590"/>
      <c r="G1628" s="591"/>
      <c r="J1628" s="590"/>
      <c r="K1628" s="684"/>
    </row>
    <row r="1629" spans="6:11" s="589" customFormat="1" x14ac:dyDescent="0.2">
      <c r="F1629" s="590"/>
      <c r="G1629" s="591"/>
      <c r="J1629" s="590"/>
      <c r="K1629" s="684"/>
    </row>
    <row r="1630" spans="6:11" s="589" customFormat="1" x14ac:dyDescent="0.2">
      <c r="F1630" s="590"/>
      <c r="G1630" s="591"/>
      <c r="J1630" s="590"/>
      <c r="K1630" s="684"/>
    </row>
    <row r="1631" spans="6:11" s="589" customFormat="1" x14ac:dyDescent="0.2">
      <c r="F1631" s="590"/>
      <c r="G1631" s="591"/>
      <c r="J1631" s="590"/>
      <c r="K1631" s="684"/>
    </row>
    <row r="1632" spans="6:11" s="589" customFormat="1" x14ac:dyDescent="0.2">
      <c r="F1632" s="590"/>
      <c r="G1632" s="591"/>
      <c r="J1632" s="590"/>
      <c r="K1632" s="684"/>
    </row>
    <row r="1633" spans="6:11" s="589" customFormat="1" x14ac:dyDescent="0.2">
      <c r="F1633" s="590"/>
      <c r="G1633" s="591"/>
      <c r="J1633" s="590"/>
      <c r="K1633" s="684"/>
    </row>
    <row r="1634" spans="6:11" s="589" customFormat="1" x14ac:dyDescent="0.2">
      <c r="F1634" s="590"/>
      <c r="G1634" s="591"/>
      <c r="J1634" s="590"/>
      <c r="K1634" s="684"/>
    </row>
    <row r="1635" spans="6:11" s="589" customFormat="1" x14ac:dyDescent="0.2">
      <c r="F1635" s="590"/>
      <c r="G1635" s="591"/>
      <c r="J1635" s="590"/>
      <c r="K1635" s="684"/>
    </row>
    <row r="1636" spans="6:11" s="589" customFormat="1" x14ac:dyDescent="0.2">
      <c r="F1636" s="590"/>
      <c r="G1636" s="591"/>
      <c r="J1636" s="590"/>
      <c r="K1636" s="684"/>
    </row>
    <row r="1637" spans="6:11" s="589" customFormat="1" x14ac:dyDescent="0.2">
      <c r="F1637" s="590"/>
      <c r="G1637" s="591"/>
      <c r="J1637" s="590"/>
      <c r="K1637" s="684"/>
    </row>
    <row r="1638" spans="6:11" s="589" customFormat="1" x14ac:dyDescent="0.2">
      <c r="F1638" s="590"/>
      <c r="G1638" s="591"/>
      <c r="J1638" s="590"/>
      <c r="K1638" s="684"/>
    </row>
    <row r="1639" spans="6:11" s="589" customFormat="1" x14ac:dyDescent="0.2">
      <c r="F1639" s="590"/>
      <c r="G1639" s="591"/>
      <c r="J1639" s="590"/>
      <c r="K1639" s="684"/>
    </row>
    <row r="1640" spans="6:11" s="589" customFormat="1" x14ac:dyDescent="0.2">
      <c r="F1640" s="590"/>
      <c r="G1640" s="591"/>
      <c r="J1640" s="590"/>
      <c r="K1640" s="684"/>
    </row>
    <row r="1641" spans="6:11" s="589" customFormat="1" x14ac:dyDescent="0.2">
      <c r="F1641" s="590"/>
      <c r="G1641" s="591"/>
      <c r="J1641" s="590"/>
      <c r="K1641" s="684"/>
    </row>
    <row r="1642" spans="6:11" s="589" customFormat="1" x14ac:dyDescent="0.2">
      <c r="F1642" s="590"/>
      <c r="G1642" s="591"/>
      <c r="J1642" s="590"/>
      <c r="K1642" s="684"/>
    </row>
    <row r="1643" spans="6:11" s="589" customFormat="1" x14ac:dyDescent="0.2">
      <c r="F1643" s="590"/>
      <c r="G1643" s="591"/>
      <c r="J1643" s="590"/>
      <c r="K1643" s="684"/>
    </row>
    <row r="1644" spans="6:11" s="589" customFormat="1" x14ac:dyDescent="0.2">
      <c r="F1644" s="590"/>
      <c r="G1644" s="591"/>
      <c r="J1644" s="590"/>
      <c r="K1644" s="684"/>
    </row>
    <row r="1645" spans="6:11" s="589" customFormat="1" x14ac:dyDescent="0.2">
      <c r="F1645" s="590"/>
      <c r="G1645" s="591"/>
      <c r="J1645" s="590"/>
      <c r="K1645" s="684"/>
    </row>
    <row r="1646" spans="6:11" s="589" customFormat="1" x14ac:dyDescent="0.2">
      <c r="F1646" s="590"/>
      <c r="G1646" s="591"/>
      <c r="J1646" s="590"/>
      <c r="K1646" s="684"/>
    </row>
    <row r="1647" spans="6:11" s="589" customFormat="1" x14ac:dyDescent="0.2">
      <c r="F1647" s="590"/>
      <c r="G1647" s="591"/>
      <c r="J1647" s="590"/>
      <c r="K1647" s="684"/>
    </row>
    <row r="1648" spans="6:11" s="589" customFormat="1" x14ac:dyDescent="0.2">
      <c r="F1648" s="590"/>
      <c r="G1648" s="591"/>
      <c r="J1648" s="590"/>
      <c r="K1648" s="684"/>
    </row>
    <row r="1649" spans="6:11" s="589" customFormat="1" x14ac:dyDescent="0.2">
      <c r="F1649" s="590"/>
      <c r="G1649" s="591"/>
      <c r="J1649" s="590"/>
      <c r="K1649" s="684"/>
    </row>
    <row r="1650" spans="6:11" s="589" customFormat="1" x14ac:dyDescent="0.2">
      <c r="F1650" s="590"/>
      <c r="G1650" s="591"/>
      <c r="J1650" s="590"/>
      <c r="K1650" s="684"/>
    </row>
    <row r="1651" spans="6:11" s="589" customFormat="1" x14ac:dyDescent="0.2">
      <c r="F1651" s="590"/>
      <c r="G1651" s="591"/>
      <c r="J1651" s="590"/>
      <c r="K1651" s="684"/>
    </row>
    <row r="1652" spans="6:11" s="589" customFormat="1" x14ac:dyDescent="0.2">
      <c r="F1652" s="590"/>
      <c r="G1652" s="591"/>
      <c r="J1652" s="590"/>
      <c r="K1652" s="684"/>
    </row>
    <row r="1653" spans="6:11" s="589" customFormat="1" x14ac:dyDescent="0.2">
      <c r="F1653" s="590"/>
      <c r="G1653" s="591"/>
      <c r="J1653" s="590"/>
      <c r="K1653" s="684"/>
    </row>
    <row r="1654" spans="6:11" s="589" customFormat="1" x14ac:dyDescent="0.2">
      <c r="F1654" s="590"/>
      <c r="G1654" s="591"/>
      <c r="J1654" s="590"/>
      <c r="K1654" s="684"/>
    </row>
    <row r="1655" spans="6:11" s="589" customFormat="1" x14ac:dyDescent="0.2">
      <c r="F1655" s="590"/>
      <c r="G1655" s="591"/>
      <c r="J1655" s="590"/>
      <c r="K1655" s="684"/>
    </row>
    <row r="1656" spans="6:11" s="589" customFormat="1" x14ac:dyDescent="0.2">
      <c r="F1656" s="590"/>
      <c r="G1656" s="591"/>
      <c r="J1656" s="590"/>
      <c r="K1656" s="684"/>
    </row>
    <row r="1657" spans="6:11" s="589" customFormat="1" x14ac:dyDescent="0.2">
      <c r="F1657" s="590"/>
      <c r="G1657" s="591"/>
      <c r="J1657" s="590"/>
      <c r="K1657" s="684"/>
    </row>
    <row r="1658" spans="6:11" s="589" customFormat="1" x14ac:dyDescent="0.2">
      <c r="F1658" s="590"/>
      <c r="G1658" s="591"/>
      <c r="J1658" s="590"/>
      <c r="K1658" s="684"/>
    </row>
    <row r="1659" spans="6:11" s="589" customFormat="1" x14ac:dyDescent="0.2">
      <c r="F1659" s="590"/>
      <c r="G1659" s="591"/>
      <c r="J1659" s="590"/>
      <c r="K1659" s="684"/>
    </row>
    <row r="1660" spans="6:11" s="589" customFormat="1" x14ac:dyDescent="0.2">
      <c r="F1660" s="590"/>
      <c r="G1660" s="591"/>
      <c r="J1660" s="590"/>
      <c r="K1660" s="684"/>
    </row>
    <row r="1661" spans="6:11" s="589" customFormat="1" x14ac:dyDescent="0.2">
      <c r="F1661" s="590"/>
      <c r="G1661" s="591"/>
      <c r="J1661" s="590"/>
      <c r="K1661" s="684"/>
    </row>
    <row r="1662" spans="6:11" s="589" customFormat="1" x14ac:dyDescent="0.2">
      <c r="F1662" s="590"/>
      <c r="G1662" s="591"/>
      <c r="J1662" s="590"/>
      <c r="K1662" s="684"/>
    </row>
    <row r="1663" spans="6:11" s="589" customFormat="1" x14ac:dyDescent="0.2">
      <c r="F1663" s="590"/>
      <c r="G1663" s="591"/>
      <c r="J1663" s="590"/>
      <c r="K1663" s="684"/>
    </row>
    <row r="1664" spans="6:11" s="589" customFormat="1" x14ac:dyDescent="0.2">
      <c r="F1664" s="590"/>
      <c r="G1664" s="591"/>
      <c r="J1664" s="590"/>
      <c r="K1664" s="684"/>
    </row>
    <row r="1665" spans="6:11" s="589" customFormat="1" x14ac:dyDescent="0.2">
      <c r="F1665" s="590"/>
      <c r="G1665" s="591"/>
      <c r="J1665" s="590"/>
      <c r="K1665" s="684"/>
    </row>
    <row r="1666" spans="6:11" s="589" customFormat="1" x14ac:dyDescent="0.2">
      <c r="F1666" s="590"/>
      <c r="G1666" s="591"/>
      <c r="J1666" s="590"/>
      <c r="K1666" s="684"/>
    </row>
    <row r="1667" spans="6:11" s="589" customFormat="1" x14ac:dyDescent="0.2">
      <c r="F1667" s="590"/>
      <c r="G1667" s="591"/>
      <c r="J1667" s="590"/>
      <c r="K1667" s="684"/>
    </row>
    <row r="1668" spans="6:11" s="589" customFormat="1" x14ac:dyDescent="0.2">
      <c r="F1668" s="590"/>
      <c r="G1668" s="591"/>
      <c r="J1668" s="590"/>
      <c r="K1668" s="684"/>
    </row>
    <row r="1669" spans="6:11" s="589" customFormat="1" x14ac:dyDescent="0.2">
      <c r="F1669" s="590"/>
      <c r="G1669" s="591"/>
      <c r="J1669" s="590"/>
      <c r="K1669" s="684"/>
    </row>
    <row r="1670" spans="6:11" s="589" customFormat="1" x14ac:dyDescent="0.2">
      <c r="F1670" s="590"/>
      <c r="G1670" s="591"/>
      <c r="J1670" s="590"/>
      <c r="K1670" s="684"/>
    </row>
    <row r="1671" spans="6:11" s="589" customFormat="1" x14ac:dyDescent="0.2">
      <c r="F1671" s="590"/>
      <c r="G1671" s="591"/>
      <c r="J1671" s="590"/>
      <c r="K1671" s="684"/>
    </row>
    <row r="1672" spans="6:11" s="589" customFormat="1" x14ac:dyDescent="0.2">
      <c r="F1672" s="590"/>
      <c r="G1672" s="591"/>
      <c r="J1672" s="590"/>
      <c r="K1672" s="684"/>
    </row>
    <row r="1673" spans="6:11" s="589" customFormat="1" x14ac:dyDescent="0.2">
      <c r="F1673" s="590"/>
      <c r="G1673" s="591"/>
      <c r="J1673" s="590"/>
      <c r="K1673" s="684"/>
    </row>
    <row r="1674" spans="6:11" s="589" customFormat="1" x14ac:dyDescent="0.2">
      <c r="F1674" s="590"/>
      <c r="G1674" s="591"/>
      <c r="J1674" s="590"/>
      <c r="K1674" s="684"/>
    </row>
    <row r="1675" spans="6:11" s="589" customFormat="1" x14ac:dyDescent="0.2">
      <c r="F1675" s="590"/>
      <c r="G1675" s="591"/>
      <c r="J1675" s="590"/>
      <c r="K1675" s="684"/>
    </row>
    <row r="1676" spans="6:11" s="589" customFormat="1" x14ac:dyDescent="0.2">
      <c r="F1676" s="590"/>
      <c r="G1676" s="591"/>
      <c r="J1676" s="590"/>
      <c r="K1676" s="684"/>
    </row>
    <row r="1677" spans="6:11" s="589" customFormat="1" x14ac:dyDescent="0.2">
      <c r="F1677" s="590"/>
      <c r="G1677" s="591"/>
      <c r="J1677" s="590"/>
      <c r="K1677" s="684"/>
    </row>
    <row r="1678" spans="6:11" s="589" customFormat="1" x14ac:dyDescent="0.2">
      <c r="F1678" s="590"/>
      <c r="G1678" s="591"/>
      <c r="J1678" s="590"/>
      <c r="K1678" s="684"/>
    </row>
    <row r="1679" spans="6:11" s="589" customFormat="1" x14ac:dyDescent="0.2">
      <c r="F1679" s="590"/>
      <c r="G1679" s="591"/>
      <c r="J1679" s="590"/>
      <c r="K1679" s="684"/>
    </row>
    <row r="1680" spans="6:11" s="589" customFormat="1" x14ac:dyDescent="0.2">
      <c r="F1680" s="590"/>
      <c r="G1680" s="591"/>
      <c r="J1680" s="590"/>
      <c r="K1680" s="684"/>
    </row>
    <row r="1681" spans="6:11" s="589" customFormat="1" x14ac:dyDescent="0.2">
      <c r="F1681" s="590"/>
      <c r="G1681" s="591"/>
      <c r="J1681" s="590"/>
      <c r="K1681" s="684"/>
    </row>
    <row r="1682" spans="6:11" s="589" customFormat="1" x14ac:dyDescent="0.2">
      <c r="F1682" s="590"/>
      <c r="G1682" s="591"/>
      <c r="J1682" s="590"/>
      <c r="K1682" s="684"/>
    </row>
    <row r="1683" spans="6:11" s="589" customFormat="1" x14ac:dyDescent="0.2">
      <c r="F1683" s="590"/>
      <c r="G1683" s="591"/>
      <c r="J1683" s="590"/>
      <c r="K1683" s="684"/>
    </row>
    <row r="1684" spans="6:11" s="589" customFormat="1" x14ac:dyDescent="0.2">
      <c r="F1684" s="590"/>
      <c r="G1684" s="591"/>
      <c r="J1684" s="590"/>
      <c r="K1684" s="684"/>
    </row>
    <row r="1685" spans="6:11" s="589" customFormat="1" x14ac:dyDescent="0.2">
      <c r="F1685" s="590"/>
      <c r="G1685" s="591"/>
      <c r="J1685" s="590"/>
      <c r="K1685" s="684"/>
    </row>
    <row r="1686" spans="6:11" s="589" customFormat="1" x14ac:dyDescent="0.2">
      <c r="F1686" s="590"/>
      <c r="G1686" s="591"/>
      <c r="J1686" s="590"/>
      <c r="K1686" s="684"/>
    </row>
    <row r="1687" spans="6:11" s="589" customFormat="1" x14ac:dyDescent="0.2">
      <c r="F1687" s="590"/>
      <c r="G1687" s="591"/>
      <c r="J1687" s="590"/>
      <c r="K1687" s="684"/>
    </row>
    <row r="1688" spans="6:11" s="589" customFormat="1" x14ac:dyDescent="0.2">
      <c r="F1688" s="590"/>
      <c r="G1688" s="591"/>
      <c r="J1688" s="590"/>
      <c r="K1688" s="684"/>
    </row>
    <row r="1689" spans="6:11" s="589" customFormat="1" x14ac:dyDescent="0.2">
      <c r="F1689" s="590"/>
      <c r="G1689" s="591"/>
      <c r="J1689" s="590"/>
      <c r="K1689" s="684"/>
    </row>
    <row r="1690" spans="6:11" s="589" customFormat="1" x14ac:dyDescent="0.2">
      <c r="F1690" s="590"/>
      <c r="G1690" s="591"/>
      <c r="J1690" s="590"/>
      <c r="K1690" s="684"/>
    </row>
    <row r="1691" spans="6:11" s="589" customFormat="1" x14ac:dyDescent="0.2">
      <c r="F1691" s="590"/>
      <c r="G1691" s="591"/>
      <c r="J1691" s="590"/>
      <c r="K1691" s="684"/>
    </row>
    <row r="1692" spans="6:11" s="589" customFormat="1" x14ac:dyDescent="0.2">
      <c r="F1692" s="590"/>
      <c r="G1692" s="591"/>
      <c r="J1692" s="590"/>
      <c r="K1692" s="684"/>
    </row>
    <row r="1693" spans="6:11" s="589" customFormat="1" x14ac:dyDescent="0.2">
      <c r="F1693" s="590"/>
      <c r="G1693" s="591"/>
      <c r="J1693" s="590"/>
      <c r="K1693" s="684"/>
    </row>
    <row r="1694" spans="6:11" s="589" customFormat="1" x14ac:dyDescent="0.2">
      <c r="F1694" s="590"/>
      <c r="G1694" s="591"/>
      <c r="J1694" s="590"/>
      <c r="K1694" s="684"/>
    </row>
    <row r="1695" spans="6:11" s="589" customFormat="1" x14ac:dyDescent="0.2">
      <c r="F1695" s="590"/>
      <c r="G1695" s="591"/>
      <c r="J1695" s="590"/>
      <c r="K1695" s="684"/>
    </row>
    <row r="1696" spans="6:11" s="589" customFormat="1" x14ac:dyDescent="0.2">
      <c r="F1696" s="590"/>
      <c r="G1696" s="591"/>
      <c r="J1696" s="590"/>
      <c r="K1696" s="684"/>
    </row>
    <row r="1697" spans="6:11" s="589" customFormat="1" x14ac:dyDescent="0.2">
      <c r="F1697" s="590"/>
      <c r="G1697" s="591"/>
      <c r="J1697" s="590"/>
      <c r="K1697" s="684"/>
    </row>
    <row r="1698" spans="6:11" s="589" customFormat="1" x14ac:dyDescent="0.2">
      <c r="F1698" s="590"/>
      <c r="G1698" s="591"/>
      <c r="J1698" s="590"/>
      <c r="K1698" s="684"/>
    </row>
    <row r="1699" spans="6:11" s="589" customFormat="1" x14ac:dyDescent="0.2">
      <c r="F1699" s="590"/>
      <c r="G1699" s="591"/>
      <c r="J1699" s="590"/>
      <c r="K1699" s="684"/>
    </row>
    <row r="1700" spans="6:11" s="589" customFormat="1" x14ac:dyDescent="0.2">
      <c r="F1700" s="590"/>
      <c r="G1700" s="591"/>
      <c r="J1700" s="590"/>
      <c r="K1700" s="684"/>
    </row>
    <row r="1701" spans="6:11" s="589" customFormat="1" x14ac:dyDescent="0.2">
      <c r="F1701" s="590"/>
      <c r="G1701" s="591"/>
      <c r="J1701" s="590"/>
      <c r="K1701" s="684"/>
    </row>
    <row r="1702" spans="6:11" s="589" customFormat="1" x14ac:dyDescent="0.2">
      <c r="F1702" s="590"/>
      <c r="G1702" s="591"/>
      <c r="J1702" s="590"/>
      <c r="K1702" s="684"/>
    </row>
    <row r="1703" spans="6:11" s="589" customFormat="1" x14ac:dyDescent="0.2">
      <c r="F1703" s="590"/>
      <c r="G1703" s="591"/>
      <c r="J1703" s="590"/>
      <c r="K1703" s="684"/>
    </row>
    <row r="1704" spans="6:11" s="589" customFormat="1" x14ac:dyDescent="0.2">
      <c r="F1704" s="590"/>
      <c r="G1704" s="591"/>
      <c r="J1704" s="590"/>
      <c r="K1704" s="684"/>
    </row>
    <row r="1705" spans="6:11" s="589" customFormat="1" x14ac:dyDescent="0.2">
      <c r="F1705" s="590"/>
      <c r="G1705" s="591"/>
      <c r="J1705" s="590"/>
      <c r="K1705" s="684"/>
    </row>
    <row r="1706" spans="6:11" s="589" customFormat="1" x14ac:dyDescent="0.2">
      <c r="F1706" s="590"/>
      <c r="G1706" s="591"/>
      <c r="J1706" s="590"/>
      <c r="K1706" s="684"/>
    </row>
    <row r="1707" spans="6:11" s="589" customFormat="1" x14ac:dyDescent="0.2">
      <c r="F1707" s="590"/>
      <c r="G1707" s="591"/>
      <c r="J1707" s="590"/>
      <c r="K1707" s="684"/>
    </row>
    <row r="1708" spans="6:11" s="589" customFormat="1" x14ac:dyDescent="0.2">
      <c r="F1708" s="590"/>
      <c r="G1708" s="591"/>
      <c r="J1708" s="590"/>
      <c r="K1708" s="684"/>
    </row>
    <row r="1709" spans="6:11" s="589" customFormat="1" x14ac:dyDescent="0.2">
      <c r="F1709" s="590"/>
      <c r="G1709" s="591"/>
      <c r="J1709" s="590"/>
      <c r="K1709" s="684"/>
    </row>
    <row r="1710" spans="6:11" s="589" customFormat="1" x14ac:dyDescent="0.2">
      <c r="F1710" s="590"/>
      <c r="G1710" s="591"/>
      <c r="J1710" s="590"/>
      <c r="K1710" s="684"/>
    </row>
    <row r="1711" spans="6:11" s="589" customFormat="1" x14ac:dyDescent="0.2">
      <c r="F1711" s="590"/>
      <c r="G1711" s="591"/>
      <c r="J1711" s="590"/>
      <c r="K1711" s="684"/>
    </row>
    <row r="1712" spans="6:11" s="589" customFormat="1" x14ac:dyDescent="0.2">
      <c r="F1712" s="590"/>
      <c r="G1712" s="591"/>
      <c r="J1712" s="590"/>
      <c r="K1712" s="684"/>
    </row>
    <row r="1713" spans="6:11" s="589" customFormat="1" x14ac:dyDescent="0.2">
      <c r="F1713" s="590"/>
      <c r="G1713" s="591"/>
      <c r="J1713" s="590"/>
      <c r="K1713" s="684"/>
    </row>
    <row r="1714" spans="6:11" s="589" customFormat="1" x14ac:dyDescent="0.2">
      <c r="F1714" s="590"/>
      <c r="G1714" s="591"/>
      <c r="J1714" s="590"/>
      <c r="K1714" s="684"/>
    </row>
    <row r="1715" spans="6:11" s="589" customFormat="1" x14ac:dyDescent="0.2">
      <c r="F1715" s="590"/>
      <c r="G1715" s="591"/>
      <c r="J1715" s="590"/>
      <c r="K1715" s="684"/>
    </row>
    <row r="1716" spans="6:11" s="589" customFormat="1" x14ac:dyDescent="0.2">
      <c r="F1716" s="590"/>
      <c r="G1716" s="591"/>
      <c r="J1716" s="590"/>
      <c r="K1716" s="684"/>
    </row>
    <row r="1717" spans="6:11" s="589" customFormat="1" x14ac:dyDescent="0.2">
      <c r="F1717" s="590"/>
      <c r="G1717" s="591"/>
      <c r="J1717" s="590"/>
      <c r="K1717" s="684"/>
    </row>
    <row r="1718" spans="6:11" s="589" customFormat="1" x14ac:dyDescent="0.2">
      <c r="F1718" s="590"/>
      <c r="G1718" s="591"/>
      <c r="J1718" s="590"/>
      <c r="K1718" s="684"/>
    </row>
    <row r="1719" spans="6:11" s="589" customFormat="1" x14ac:dyDescent="0.2">
      <c r="F1719" s="590"/>
      <c r="G1719" s="591"/>
      <c r="J1719" s="590"/>
      <c r="K1719" s="684"/>
    </row>
    <row r="1720" spans="6:11" s="589" customFormat="1" x14ac:dyDescent="0.2">
      <c r="F1720" s="590"/>
      <c r="G1720" s="591"/>
      <c r="J1720" s="590"/>
      <c r="K1720" s="684"/>
    </row>
    <row r="1721" spans="6:11" s="589" customFormat="1" x14ac:dyDescent="0.2">
      <c r="F1721" s="590"/>
      <c r="G1721" s="591"/>
      <c r="J1721" s="590"/>
      <c r="K1721" s="684"/>
    </row>
    <row r="1722" spans="6:11" s="589" customFormat="1" x14ac:dyDescent="0.2">
      <c r="F1722" s="590"/>
      <c r="G1722" s="591"/>
      <c r="J1722" s="590"/>
      <c r="K1722" s="684"/>
    </row>
    <row r="1723" spans="6:11" s="589" customFormat="1" x14ac:dyDescent="0.2">
      <c r="F1723" s="590"/>
      <c r="G1723" s="591"/>
      <c r="J1723" s="590"/>
      <c r="K1723" s="684"/>
    </row>
    <row r="1724" spans="6:11" s="589" customFormat="1" x14ac:dyDescent="0.2">
      <c r="F1724" s="590"/>
      <c r="G1724" s="591"/>
      <c r="J1724" s="590"/>
      <c r="K1724" s="684"/>
    </row>
    <row r="1725" spans="6:11" s="589" customFormat="1" x14ac:dyDescent="0.2">
      <c r="F1725" s="590"/>
      <c r="G1725" s="591"/>
      <c r="J1725" s="590"/>
      <c r="K1725" s="684"/>
    </row>
    <row r="1726" spans="6:11" s="589" customFormat="1" x14ac:dyDescent="0.2">
      <c r="F1726" s="590"/>
      <c r="G1726" s="591"/>
      <c r="J1726" s="590"/>
      <c r="K1726" s="684"/>
    </row>
    <row r="1727" spans="6:11" s="589" customFormat="1" x14ac:dyDescent="0.2">
      <c r="F1727" s="590"/>
      <c r="G1727" s="591"/>
      <c r="J1727" s="590"/>
      <c r="K1727" s="684"/>
    </row>
    <row r="1728" spans="6:11" s="589" customFormat="1" x14ac:dyDescent="0.2">
      <c r="F1728" s="590"/>
      <c r="G1728" s="591"/>
      <c r="J1728" s="590"/>
      <c r="K1728" s="684"/>
    </row>
    <row r="1729" spans="6:11" s="589" customFormat="1" x14ac:dyDescent="0.2">
      <c r="F1729" s="590"/>
      <c r="G1729" s="591"/>
      <c r="J1729" s="590"/>
      <c r="K1729" s="684"/>
    </row>
    <row r="1730" spans="6:11" s="589" customFormat="1" x14ac:dyDescent="0.2">
      <c r="F1730" s="590"/>
      <c r="G1730" s="591"/>
      <c r="J1730" s="590"/>
      <c r="K1730" s="684"/>
    </row>
    <row r="1731" spans="6:11" s="589" customFormat="1" x14ac:dyDescent="0.2">
      <c r="F1731" s="590"/>
      <c r="G1731" s="591"/>
      <c r="J1731" s="590"/>
      <c r="K1731" s="684"/>
    </row>
    <row r="1732" spans="6:11" s="589" customFormat="1" x14ac:dyDescent="0.2">
      <c r="F1732" s="590"/>
      <c r="G1732" s="591"/>
      <c r="J1732" s="590"/>
      <c r="K1732" s="684"/>
    </row>
    <row r="1733" spans="6:11" s="589" customFormat="1" x14ac:dyDescent="0.2">
      <c r="F1733" s="590"/>
      <c r="G1733" s="591"/>
      <c r="J1733" s="590"/>
      <c r="K1733" s="684"/>
    </row>
    <row r="1734" spans="6:11" s="589" customFormat="1" x14ac:dyDescent="0.2">
      <c r="F1734" s="590"/>
      <c r="G1734" s="591"/>
      <c r="J1734" s="590"/>
      <c r="K1734" s="684"/>
    </row>
    <row r="1735" spans="6:11" s="589" customFormat="1" x14ac:dyDescent="0.2">
      <c r="F1735" s="590"/>
      <c r="G1735" s="591"/>
      <c r="J1735" s="590"/>
      <c r="K1735" s="684"/>
    </row>
    <row r="1736" spans="6:11" s="589" customFormat="1" x14ac:dyDescent="0.2">
      <c r="F1736" s="590"/>
      <c r="G1736" s="591"/>
      <c r="J1736" s="590"/>
      <c r="K1736" s="684"/>
    </row>
    <row r="1737" spans="6:11" s="589" customFormat="1" x14ac:dyDescent="0.2">
      <c r="F1737" s="590"/>
      <c r="G1737" s="591"/>
      <c r="J1737" s="590"/>
      <c r="K1737" s="684"/>
    </row>
    <row r="1738" spans="6:11" s="589" customFormat="1" x14ac:dyDescent="0.2">
      <c r="F1738" s="590"/>
      <c r="G1738" s="591"/>
      <c r="J1738" s="590"/>
      <c r="K1738" s="684"/>
    </row>
    <row r="1739" spans="6:11" s="589" customFormat="1" x14ac:dyDescent="0.2">
      <c r="F1739" s="590"/>
      <c r="G1739" s="591"/>
      <c r="J1739" s="590"/>
      <c r="K1739" s="684"/>
    </row>
    <row r="1740" spans="6:11" s="589" customFormat="1" x14ac:dyDescent="0.2">
      <c r="F1740" s="590"/>
      <c r="G1740" s="591"/>
      <c r="J1740" s="590"/>
      <c r="K1740" s="684"/>
    </row>
    <row r="1741" spans="6:11" s="589" customFormat="1" x14ac:dyDescent="0.2">
      <c r="F1741" s="590"/>
      <c r="G1741" s="591"/>
      <c r="J1741" s="590"/>
      <c r="K1741" s="684"/>
    </row>
    <row r="1742" spans="6:11" s="589" customFormat="1" x14ac:dyDescent="0.2">
      <c r="F1742" s="590"/>
      <c r="G1742" s="591"/>
      <c r="J1742" s="590"/>
      <c r="K1742" s="684"/>
    </row>
    <row r="1743" spans="6:11" s="589" customFormat="1" x14ac:dyDescent="0.2">
      <c r="F1743" s="590"/>
      <c r="G1743" s="591"/>
      <c r="J1743" s="590"/>
      <c r="K1743" s="684"/>
    </row>
    <row r="1744" spans="6:11" s="589" customFormat="1" x14ac:dyDescent="0.2">
      <c r="F1744" s="590"/>
      <c r="G1744" s="591"/>
      <c r="J1744" s="590"/>
      <c r="K1744" s="684"/>
    </row>
    <row r="1745" spans="6:11" s="589" customFormat="1" x14ac:dyDescent="0.2">
      <c r="F1745" s="590"/>
      <c r="G1745" s="591"/>
      <c r="J1745" s="590"/>
      <c r="K1745" s="684"/>
    </row>
    <row r="1746" spans="6:11" s="589" customFormat="1" x14ac:dyDescent="0.2">
      <c r="F1746" s="590"/>
      <c r="G1746" s="591"/>
      <c r="J1746" s="590"/>
      <c r="K1746" s="684"/>
    </row>
    <row r="1747" spans="6:11" s="589" customFormat="1" x14ac:dyDescent="0.2">
      <c r="F1747" s="590"/>
      <c r="G1747" s="591"/>
      <c r="J1747" s="590"/>
      <c r="K1747" s="684"/>
    </row>
    <row r="1748" spans="6:11" s="589" customFormat="1" x14ac:dyDescent="0.2">
      <c r="F1748" s="590"/>
      <c r="G1748" s="591"/>
      <c r="J1748" s="590"/>
      <c r="K1748" s="684"/>
    </row>
    <row r="1749" spans="6:11" s="589" customFormat="1" x14ac:dyDescent="0.2">
      <c r="F1749" s="590"/>
      <c r="G1749" s="591"/>
      <c r="J1749" s="590"/>
      <c r="K1749" s="684"/>
    </row>
    <row r="1750" spans="6:11" s="589" customFormat="1" x14ac:dyDescent="0.2">
      <c r="F1750" s="590"/>
      <c r="G1750" s="591"/>
      <c r="J1750" s="590"/>
      <c r="K1750" s="684"/>
    </row>
    <row r="1751" spans="6:11" s="589" customFormat="1" x14ac:dyDescent="0.2">
      <c r="F1751" s="590"/>
      <c r="G1751" s="591"/>
      <c r="J1751" s="590"/>
      <c r="K1751" s="684"/>
    </row>
    <row r="1752" spans="6:11" s="589" customFormat="1" x14ac:dyDescent="0.2">
      <c r="F1752" s="590"/>
      <c r="G1752" s="591"/>
      <c r="J1752" s="590"/>
      <c r="K1752" s="684"/>
    </row>
    <row r="1753" spans="6:11" s="589" customFormat="1" x14ac:dyDescent="0.2">
      <c r="F1753" s="590"/>
      <c r="G1753" s="591"/>
      <c r="J1753" s="590"/>
      <c r="K1753" s="684"/>
    </row>
    <row r="1754" spans="6:11" s="589" customFormat="1" x14ac:dyDescent="0.2">
      <c r="F1754" s="590"/>
      <c r="G1754" s="591"/>
      <c r="J1754" s="590"/>
      <c r="K1754" s="684"/>
    </row>
    <row r="1755" spans="6:11" s="589" customFormat="1" x14ac:dyDescent="0.2">
      <c r="F1755" s="590"/>
      <c r="G1755" s="591"/>
      <c r="J1755" s="590"/>
      <c r="K1755" s="684"/>
    </row>
    <row r="1756" spans="6:11" s="589" customFormat="1" x14ac:dyDescent="0.2">
      <c r="F1756" s="590"/>
      <c r="G1756" s="591"/>
      <c r="J1756" s="590"/>
      <c r="K1756" s="684"/>
    </row>
    <row r="1757" spans="6:11" s="589" customFormat="1" x14ac:dyDescent="0.2">
      <c r="F1757" s="590"/>
      <c r="G1757" s="591"/>
      <c r="J1757" s="590"/>
      <c r="K1757" s="684"/>
    </row>
    <row r="1758" spans="6:11" s="589" customFormat="1" x14ac:dyDescent="0.2">
      <c r="F1758" s="590"/>
      <c r="G1758" s="591"/>
      <c r="J1758" s="590"/>
      <c r="K1758" s="684"/>
    </row>
    <row r="1759" spans="6:11" s="589" customFormat="1" x14ac:dyDescent="0.2">
      <c r="F1759" s="590"/>
      <c r="G1759" s="591"/>
      <c r="J1759" s="590"/>
      <c r="K1759" s="684"/>
    </row>
    <row r="1760" spans="6:11" s="589" customFormat="1" x14ac:dyDescent="0.2">
      <c r="F1760" s="590"/>
      <c r="G1760" s="591"/>
      <c r="J1760" s="590"/>
      <c r="K1760" s="684"/>
    </row>
    <row r="1761" spans="6:11" s="589" customFormat="1" x14ac:dyDescent="0.2">
      <c r="F1761" s="590"/>
      <c r="G1761" s="591"/>
      <c r="J1761" s="590"/>
      <c r="K1761" s="684"/>
    </row>
    <row r="1762" spans="6:11" s="589" customFormat="1" x14ac:dyDescent="0.2">
      <c r="F1762" s="590"/>
      <c r="G1762" s="591"/>
      <c r="J1762" s="590"/>
      <c r="K1762" s="684"/>
    </row>
    <row r="1763" spans="6:11" s="589" customFormat="1" x14ac:dyDescent="0.2">
      <c r="F1763" s="590"/>
      <c r="G1763" s="591"/>
      <c r="J1763" s="590"/>
      <c r="K1763" s="684"/>
    </row>
    <row r="1764" spans="6:11" s="589" customFormat="1" x14ac:dyDescent="0.2">
      <c r="F1764" s="590"/>
      <c r="G1764" s="591"/>
      <c r="J1764" s="590"/>
      <c r="K1764" s="684"/>
    </row>
    <row r="1765" spans="6:11" s="589" customFormat="1" x14ac:dyDescent="0.2">
      <c r="F1765" s="590"/>
      <c r="G1765" s="591"/>
      <c r="J1765" s="590"/>
      <c r="K1765" s="684"/>
    </row>
    <row r="1766" spans="6:11" s="589" customFormat="1" x14ac:dyDescent="0.2">
      <c r="F1766" s="590"/>
      <c r="G1766" s="591"/>
      <c r="J1766" s="590"/>
      <c r="K1766" s="684"/>
    </row>
    <row r="1767" spans="6:11" s="589" customFormat="1" x14ac:dyDescent="0.2">
      <c r="F1767" s="590"/>
      <c r="G1767" s="591"/>
      <c r="J1767" s="590"/>
      <c r="K1767" s="684"/>
    </row>
    <row r="1768" spans="6:11" s="589" customFormat="1" x14ac:dyDescent="0.2">
      <c r="F1768" s="590"/>
      <c r="G1768" s="591"/>
      <c r="J1768" s="590"/>
      <c r="K1768" s="684"/>
    </row>
    <row r="1769" spans="6:11" s="589" customFormat="1" x14ac:dyDescent="0.2">
      <c r="F1769" s="590"/>
      <c r="G1769" s="591"/>
      <c r="J1769" s="590"/>
      <c r="K1769" s="684"/>
    </row>
    <row r="1770" spans="6:11" s="589" customFormat="1" x14ac:dyDescent="0.2">
      <c r="F1770" s="590"/>
      <c r="G1770" s="591"/>
      <c r="J1770" s="590"/>
      <c r="K1770" s="684"/>
    </row>
    <row r="1771" spans="6:11" s="589" customFormat="1" x14ac:dyDescent="0.2">
      <c r="F1771" s="590"/>
      <c r="G1771" s="591"/>
      <c r="J1771" s="590"/>
      <c r="K1771" s="684"/>
    </row>
    <row r="1772" spans="6:11" s="589" customFormat="1" x14ac:dyDescent="0.2">
      <c r="F1772" s="590"/>
      <c r="G1772" s="591"/>
      <c r="J1772" s="590"/>
      <c r="K1772" s="684"/>
    </row>
    <row r="1773" spans="6:11" s="589" customFormat="1" x14ac:dyDescent="0.2">
      <c r="F1773" s="590"/>
      <c r="G1773" s="591"/>
      <c r="J1773" s="590"/>
      <c r="K1773" s="684"/>
    </row>
    <row r="1774" spans="6:11" s="589" customFormat="1" x14ac:dyDescent="0.2">
      <c r="F1774" s="590"/>
      <c r="G1774" s="591"/>
      <c r="J1774" s="590"/>
      <c r="K1774" s="684"/>
    </row>
    <row r="1775" spans="6:11" s="589" customFormat="1" x14ac:dyDescent="0.2">
      <c r="F1775" s="590"/>
      <c r="G1775" s="591"/>
      <c r="J1775" s="590"/>
      <c r="K1775" s="684"/>
    </row>
    <row r="1776" spans="6:11" s="589" customFormat="1" x14ac:dyDescent="0.2">
      <c r="F1776" s="590"/>
      <c r="G1776" s="591"/>
      <c r="J1776" s="590"/>
      <c r="K1776" s="684"/>
    </row>
    <row r="1777" spans="6:11" s="589" customFormat="1" x14ac:dyDescent="0.2">
      <c r="F1777" s="590"/>
      <c r="G1777" s="591"/>
      <c r="J1777" s="590"/>
      <c r="K1777" s="684"/>
    </row>
    <row r="1778" spans="6:11" s="589" customFormat="1" x14ac:dyDescent="0.2">
      <c r="F1778" s="590"/>
      <c r="G1778" s="591"/>
      <c r="J1778" s="590"/>
      <c r="K1778" s="684"/>
    </row>
    <row r="1779" spans="6:11" s="589" customFormat="1" x14ac:dyDescent="0.2">
      <c r="F1779" s="590"/>
      <c r="G1779" s="591"/>
      <c r="J1779" s="590"/>
      <c r="K1779" s="684"/>
    </row>
    <row r="1780" spans="6:11" s="589" customFormat="1" x14ac:dyDescent="0.2">
      <c r="F1780" s="590"/>
      <c r="G1780" s="591"/>
      <c r="J1780" s="590"/>
      <c r="K1780" s="684"/>
    </row>
    <row r="1781" spans="6:11" s="589" customFormat="1" x14ac:dyDescent="0.2">
      <c r="F1781" s="590"/>
      <c r="G1781" s="591"/>
      <c r="J1781" s="590"/>
      <c r="K1781" s="684"/>
    </row>
    <row r="1782" spans="6:11" s="589" customFormat="1" x14ac:dyDescent="0.2">
      <c r="F1782" s="590"/>
      <c r="G1782" s="591"/>
      <c r="J1782" s="590"/>
      <c r="K1782" s="684"/>
    </row>
    <row r="1783" spans="6:11" s="589" customFormat="1" x14ac:dyDescent="0.2">
      <c r="F1783" s="590"/>
      <c r="G1783" s="591"/>
      <c r="J1783" s="590"/>
      <c r="K1783" s="684"/>
    </row>
    <row r="1784" spans="6:11" s="589" customFormat="1" x14ac:dyDescent="0.2">
      <c r="F1784" s="590"/>
      <c r="G1784" s="591"/>
      <c r="J1784" s="590"/>
      <c r="K1784" s="684"/>
    </row>
    <row r="1785" spans="6:11" s="589" customFormat="1" x14ac:dyDescent="0.2">
      <c r="F1785" s="590"/>
      <c r="G1785" s="591"/>
      <c r="J1785" s="590"/>
      <c r="K1785" s="684"/>
    </row>
    <row r="1786" spans="6:11" s="589" customFormat="1" x14ac:dyDescent="0.2">
      <c r="F1786" s="590"/>
      <c r="G1786" s="591"/>
      <c r="J1786" s="590"/>
      <c r="K1786" s="684"/>
    </row>
    <row r="1787" spans="6:11" s="589" customFormat="1" x14ac:dyDescent="0.2">
      <c r="F1787" s="590"/>
      <c r="G1787" s="591"/>
      <c r="J1787" s="590"/>
      <c r="K1787" s="684"/>
    </row>
    <row r="1788" spans="6:11" s="589" customFormat="1" x14ac:dyDescent="0.2">
      <c r="F1788" s="590"/>
      <c r="G1788" s="591"/>
      <c r="J1788" s="590"/>
      <c r="K1788" s="684"/>
    </row>
    <row r="1789" spans="6:11" s="589" customFormat="1" x14ac:dyDescent="0.2">
      <c r="F1789" s="590"/>
      <c r="G1789" s="591"/>
      <c r="J1789" s="590"/>
      <c r="K1789" s="684"/>
    </row>
    <row r="1790" spans="6:11" s="589" customFormat="1" x14ac:dyDescent="0.2">
      <c r="F1790" s="590"/>
      <c r="G1790" s="591"/>
      <c r="J1790" s="590"/>
      <c r="K1790" s="684"/>
    </row>
    <row r="1791" spans="6:11" s="589" customFormat="1" x14ac:dyDescent="0.2">
      <c r="F1791" s="590"/>
      <c r="G1791" s="591"/>
      <c r="J1791" s="590"/>
      <c r="K1791" s="684"/>
    </row>
    <row r="1792" spans="6:11" s="589" customFormat="1" x14ac:dyDescent="0.2">
      <c r="F1792" s="590"/>
      <c r="G1792" s="591"/>
      <c r="J1792" s="590"/>
      <c r="K1792" s="684"/>
    </row>
    <row r="1793" spans="6:11" s="589" customFormat="1" x14ac:dyDescent="0.2">
      <c r="F1793" s="590"/>
      <c r="G1793" s="591"/>
      <c r="J1793" s="590"/>
      <c r="K1793" s="684"/>
    </row>
    <row r="1794" spans="6:11" s="589" customFormat="1" x14ac:dyDescent="0.2">
      <c r="F1794" s="590"/>
      <c r="G1794" s="591"/>
      <c r="J1794" s="590"/>
      <c r="K1794" s="684"/>
    </row>
    <row r="1795" spans="6:11" s="589" customFormat="1" x14ac:dyDescent="0.2">
      <c r="F1795" s="590"/>
      <c r="G1795" s="591"/>
      <c r="J1795" s="590"/>
      <c r="K1795" s="684"/>
    </row>
    <row r="1796" spans="6:11" s="589" customFormat="1" x14ac:dyDescent="0.2">
      <c r="F1796" s="590"/>
      <c r="G1796" s="591"/>
      <c r="J1796" s="590"/>
      <c r="K1796" s="684"/>
    </row>
    <row r="1797" spans="6:11" s="589" customFormat="1" x14ac:dyDescent="0.2">
      <c r="F1797" s="590"/>
      <c r="G1797" s="591"/>
      <c r="J1797" s="590"/>
      <c r="K1797" s="684"/>
    </row>
    <row r="1798" spans="6:11" s="589" customFormat="1" x14ac:dyDescent="0.2">
      <c r="F1798" s="590"/>
      <c r="G1798" s="591"/>
      <c r="J1798" s="590"/>
      <c r="K1798" s="684"/>
    </row>
    <row r="1799" spans="6:11" s="589" customFormat="1" x14ac:dyDescent="0.2">
      <c r="F1799" s="590"/>
      <c r="G1799" s="591"/>
      <c r="J1799" s="590"/>
      <c r="K1799" s="684"/>
    </row>
    <row r="1800" spans="6:11" s="589" customFormat="1" x14ac:dyDescent="0.2">
      <c r="F1800" s="590"/>
      <c r="G1800" s="591"/>
      <c r="J1800" s="590"/>
      <c r="K1800" s="684"/>
    </row>
    <row r="1801" spans="6:11" s="589" customFormat="1" x14ac:dyDescent="0.2">
      <c r="F1801" s="590"/>
      <c r="G1801" s="591"/>
      <c r="J1801" s="590"/>
      <c r="K1801" s="684"/>
    </row>
    <row r="1802" spans="6:11" s="589" customFormat="1" x14ac:dyDescent="0.2">
      <c r="F1802" s="590"/>
      <c r="G1802" s="591"/>
      <c r="J1802" s="590"/>
      <c r="K1802" s="684"/>
    </row>
    <row r="1803" spans="6:11" s="589" customFormat="1" x14ac:dyDescent="0.2">
      <c r="F1803" s="590"/>
      <c r="G1803" s="591"/>
      <c r="J1803" s="590"/>
      <c r="K1803" s="684"/>
    </row>
    <row r="1804" spans="6:11" s="589" customFormat="1" x14ac:dyDescent="0.2">
      <c r="F1804" s="590"/>
      <c r="G1804" s="591"/>
      <c r="J1804" s="590"/>
      <c r="K1804" s="684"/>
    </row>
    <row r="1805" spans="6:11" s="589" customFormat="1" x14ac:dyDescent="0.2">
      <c r="F1805" s="590"/>
      <c r="G1805" s="591"/>
      <c r="J1805" s="590"/>
      <c r="K1805" s="684"/>
    </row>
    <row r="1806" spans="6:11" s="589" customFormat="1" x14ac:dyDescent="0.2">
      <c r="F1806" s="590"/>
      <c r="G1806" s="591"/>
      <c r="J1806" s="590"/>
      <c r="K1806" s="684"/>
    </row>
    <row r="1807" spans="6:11" s="589" customFormat="1" x14ac:dyDescent="0.2">
      <c r="F1807" s="590"/>
      <c r="G1807" s="591"/>
      <c r="J1807" s="590"/>
      <c r="K1807" s="684"/>
    </row>
    <row r="1808" spans="6:11" s="589" customFormat="1" x14ac:dyDescent="0.2">
      <c r="F1808" s="590"/>
      <c r="G1808" s="591"/>
      <c r="J1808" s="590"/>
      <c r="K1808" s="684"/>
    </row>
    <row r="1809" spans="6:11" s="589" customFormat="1" x14ac:dyDescent="0.2">
      <c r="F1809" s="590"/>
      <c r="G1809" s="591"/>
      <c r="J1809" s="590"/>
      <c r="K1809" s="684"/>
    </row>
    <row r="1810" spans="6:11" s="589" customFormat="1" x14ac:dyDescent="0.2">
      <c r="F1810" s="590"/>
      <c r="G1810" s="591"/>
      <c r="J1810" s="590"/>
      <c r="K1810" s="684"/>
    </row>
    <row r="1811" spans="6:11" s="589" customFormat="1" x14ac:dyDescent="0.2">
      <c r="F1811" s="590"/>
      <c r="G1811" s="591"/>
      <c r="J1811" s="590"/>
      <c r="K1811" s="684"/>
    </row>
    <row r="1812" spans="6:11" s="589" customFormat="1" x14ac:dyDescent="0.2">
      <c r="F1812" s="590"/>
      <c r="G1812" s="591"/>
      <c r="J1812" s="590"/>
      <c r="K1812" s="684"/>
    </row>
    <row r="1813" spans="6:11" s="589" customFormat="1" x14ac:dyDescent="0.2">
      <c r="F1813" s="590"/>
      <c r="G1813" s="591"/>
      <c r="J1813" s="590"/>
      <c r="K1813" s="684"/>
    </row>
    <row r="1814" spans="6:11" s="589" customFormat="1" x14ac:dyDescent="0.2">
      <c r="F1814" s="590"/>
      <c r="G1814" s="591"/>
      <c r="J1814" s="590"/>
      <c r="K1814" s="684"/>
    </row>
    <row r="1815" spans="6:11" s="589" customFormat="1" x14ac:dyDescent="0.2">
      <c r="F1815" s="590"/>
      <c r="G1815" s="591"/>
      <c r="J1815" s="590"/>
      <c r="K1815" s="684"/>
    </row>
    <row r="1816" spans="6:11" s="589" customFormat="1" x14ac:dyDescent="0.2">
      <c r="F1816" s="590"/>
      <c r="G1816" s="591"/>
      <c r="J1816" s="590"/>
      <c r="K1816" s="684"/>
    </row>
    <row r="1817" spans="6:11" s="589" customFormat="1" x14ac:dyDescent="0.2">
      <c r="F1817" s="590"/>
      <c r="G1817" s="591"/>
      <c r="J1817" s="590"/>
      <c r="K1817" s="684"/>
    </row>
    <row r="1818" spans="6:11" s="589" customFormat="1" x14ac:dyDescent="0.2">
      <c r="F1818" s="590"/>
      <c r="G1818" s="591"/>
      <c r="J1818" s="590"/>
      <c r="K1818" s="684"/>
    </row>
    <row r="1819" spans="6:11" s="589" customFormat="1" x14ac:dyDescent="0.2">
      <c r="F1819" s="590"/>
      <c r="G1819" s="591"/>
      <c r="J1819" s="590"/>
      <c r="K1819" s="684"/>
    </row>
    <row r="1820" spans="6:11" s="589" customFormat="1" x14ac:dyDescent="0.2">
      <c r="F1820" s="590"/>
      <c r="G1820" s="591"/>
      <c r="J1820" s="590"/>
      <c r="K1820" s="684"/>
    </row>
    <row r="1821" spans="6:11" s="589" customFormat="1" x14ac:dyDescent="0.2">
      <c r="F1821" s="590"/>
      <c r="G1821" s="591"/>
      <c r="J1821" s="590"/>
      <c r="K1821" s="684"/>
    </row>
    <row r="1822" spans="6:11" s="589" customFormat="1" x14ac:dyDescent="0.2">
      <c r="F1822" s="590"/>
      <c r="G1822" s="591"/>
      <c r="J1822" s="590"/>
      <c r="K1822" s="684"/>
    </row>
    <row r="1823" spans="6:11" s="589" customFormat="1" x14ac:dyDescent="0.2">
      <c r="F1823" s="590"/>
      <c r="G1823" s="591"/>
      <c r="J1823" s="590"/>
      <c r="K1823" s="684"/>
    </row>
    <row r="1824" spans="6:11" s="589" customFormat="1" x14ac:dyDescent="0.2">
      <c r="F1824" s="590"/>
      <c r="G1824" s="591"/>
      <c r="J1824" s="590"/>
      <c r="K1824" s="684"/>
    </row>
    <row r="1825" spans="6:11" s="589" customFormat="1" x14ac:dyDescent="0.2">
      <c r="F1825" s="590"/>
      <c r="G1825" s="591"/>
      <c r="J1825" s="590"/>
      <c r="K1825" s="684"/>
    </row>
    <row r="1826" spans="6:11" s="589" customFormat="1" x14ac:dyDescent="0.2">
      <c r="F1826" s="590"/>
      <c r="G1826" s="591"/>
      <c r="J1826" s="590"/>
      <c r="K1826" s="684"/>
    </row>
    <row r="1827" spans="6:11" s="589" customFormat="1" x14ac:dyDescent="0.2">
      <c r="F1827" s="590"/>
      <c r="G1827" s="591"/>
      <c r="J1827" s="590"/>
      <c r="K1827" s="684"/>
    </row>
    <row r="1828" spans="6:11" s="589" customFormat="1" x14ac:dyDescent="0.2">
      <c r="F1828" s="590"/>
      <c r="G1828" s="591"/>
      <c r="J1828" s="590"/>
      <c r="K1828" s="684"/>
    </row>
    <row r="1829" spans="6:11" s="589" customFormat="1" x14ac:dyDescent="0.2">
      <c r="F1829" s="590"/>
      <c r="G1829" s="591"/>
      <c r="J1829" s="590"/>
      <c r="K1829" s="684"/>
    </row>
    <row r="1830" spans="6:11" s="589" customFormat="1" x14ac:dyDescent="0.2">
      <c r="F1830" s="590"/>
      <c r="G1830" s="591"/>
      <c r="J1830" s="590"/>
      <c r="K1830" s="684"/>
    </row>
    <row r="1831" spans="6:11" s="589" customFormat="1" x14ac:dyDescent="0.2">
      <c r="F1831" s="590"/>
      <c r="G1831" s="591"/>
      <c r="J1831" s="590"/>
      <c r="K1831" s="684"/>
    </row>
    <row r="1832" spans="6:11" s="589" customFormat="1" x14ac:dyDescent="0.2">
      <c r="F1832" s="590"/>
      <c r="G1832" s="591"/>
      <c r="J1832" s="590"/>
      <c r="K1832" s="684"/>
    </row>
    <row r="1833" spans="6:11" s="589" customFormat="1" x14ac:dyDescent="0.2">
      <c r="F1833" s="590"/>
      <c r="G1833" s="591"/>
      <c r="J1833" s="590"/>
      <c r="K1833" s="684"/>
    </row>
    <row r="1834" spans="6:11" s="589" customFormat="1" x14ac:dyDescent="0.2">
      <c r="F1834" s="590"/>
      <c r="G1834" s="591"/>
      <c r="J1834" s="590"/>
      <c r="K1834" s="684"/>
    </row>
    <row r="1835" spans="6:11" s="589" customFormat="1" x14ac:dyDescent="0.2">
      <c r="F1835" s="590"/>
      <c r="G1835" s="591"/>
      <c r="J1835" s="590"/>
      <c r="K1835" s="684"/>
    </row>
    <row r="1836" spans="6:11" s="589" customFormat="1" x14ac:dyDescent="0.2">
      <c r="F1836" s="590"/>
      <c r="G1836" s="591"/>
      <c r="J1836" s="590"/>
      <c r="K1836" s="684"/>
    </row>
    <row r="1837" spans="6:11" s="589" customFormat="1" x14ac:dyDescent="0.2">
      <c r="F1837" s="590"/>
      <c r="G1837" s="591"/>
      <c r="J1837" s="590"/>
      <c r="K1837" s="684"/>
    </row>
    <row r="1838" spans="6:11" s="589" customFormat="1" x14ac:dyDescent="0.2">
      <c r="F1838" s="590"/>
      <c r="G1838" s="591"/>
      <c r="J1838" s="590"/>
      <c r="K1838" s="684"/>
    </row>
    <row r="1839" spans="6:11" s="589" customFormat="1" x14ac:dyDescent="0.2">
      <c r="F1839" s="590"/>
      <c r="G1839" s="591"/>
      <c r="J1839" s="590"/>
      <c r="K1839" s="684"/>
    </row>
    <row r="1840" spans="6:11" s="589" customFormat="1" x14ac:dyDescent="0.2">
      <c r="F1840" s="590"/>
      <c r="G1840" s="591"/>
      <c r="J1840" s="590"/>
      <c r="K1840" s="684"/>
    </row>
    <row r="1841" spans="6:11" s="589" customFormat="1" x14ac:dyDescent="0.2">
      <c r="F1841" s="590"/>
      <c r="G1841" s="591"/>
      <c r="J1841" s="590"/>
      <c r="K1841" s="684"/>
    </row>
    <row r="1842" spans="6:11" s="589" customFormat="1" x14ac:dyDescent="0.2">
      <c r="F1842" s="590"/>
      <c r="G1842" s="591"/>
      <c r="J1842" s="590"/>
      <c r="K1842" s="684"/>
    </row>
    <row r="1843" spans="6:11" s="589" customFormat="1" x14ac:dyDescent="0.2">
      <c r="F1843" s="590"/>
      <c r="G1843" s="591"/>
      <c r="J1843" s="590"/>
      <c r="K1843" s="684"/>
    </row>
    <row r="1844" spans="6:11" s="589" customFormat="1" x14ac:dyDescent="0.2">
      <c r="F1844" s="590"/>
      <c r="G1844" s="591"/>
      <c r="J1844" s="590"/>
      <c r="K1844" s="684"/>
    </row>
    <row r="1845" spans="6:11" s="589" customFormat="1" x14ac:dyDescent="0.2">
      <c r="F1845" s="590"/>
      <c r="G1845" s="591"/>
      <c r="J1845" s="590"/>
      <c r="K1845" s="684"/>
    </row>
    <row r="1846" spans="6:11" s="589" customFormat="1" x14ac:dyDescent="0.2">
      <c r="F1846" s="590"/>
      <c r="G1846" s="591"/>
      <c r="J1846" s="590"/>
      <c r="K1846" s="684"/>
    </row>
    <row r="1847" spans="6:11" s="589" customFormat="1" x14ac:dyDescent="0.2">
      <c r="F1847" s="590"/>
      <c r="G1847" s="591"/>
      <c r="J1847" s="590"/>
      <c r="K1847" s="684"/>
    </row>
    <row r="1848" spans="6:11" s="589" customFormat="1" x14ac:dyDescent="0.2">
      <c r="F1848" s="590"/>
      <c r="G1848" s="591"/>
      <c r="J1848" s="590"/>
      <c r="K1848" s="684"/>
    </row>
    <row r="1849" spans="6:11" s="589" customFormat="1" x14ac:dyDescent="0.2">
      <c r="F1849" s="590"/>
      <c r="G1849" s="591"/>
      <c r="J1849" s="590"/>
      <c r="K1849" s="684"/>
    </row>
    <row r="1850" spans="6:11" s="589" customFormat="1" x14ac:dyDescent="0.2">
      <c r="F1850" s="590"/>
      <c r="G1850" s="591"/>
      <c r="J1850" s="590"/>
      <c r="K1850" s="684"/>
    </row>
    <row r="1851" spans="6:11" s="589" customFormat="1" x14ac:dyDescent="0.2">
      <c r="F1851" s="590"/>
      <c r="G1851" s="591"/>
      <c r="J1851" s="590"/>
      <c r="K1851" s="684"/>
    </row>
    <row r="1852" spans="6:11" s="589" customFormat="1" x14ac:dyDescent="0.2">
      <c r="F1852" s="590"/>
      <c r="G1852" s="591"/>
      <c r="J1852" s="590"/>
      <c r="K1852" s="684"/>
    </row>
    <row r="1853" spans="6:11" s="589" customFormat="1" x14ac:dyDescent="0.2">
      <c r="F1853" s="590"/>
      <c r="G1853" s="591"/>
      <c r="J1853" s="590"/>
      <c r="K1853" s="684"/>
    </row>
    <row r="1854" spans="6:11" s="589" customFormat="1" x14ac:dyDescent="0.2">
      <c r="F1854" s="590"/>
      <c r="G1854" s="591"/>
      <c r="J1854" s="590"/>
      <c r="K1854" s="684"/>
    </row>
    <row r="1855" spans="6:11" s="589" customFormat="1" x14ac:dyDescent="0.2">
      <c r="F1855" s="590"/>
      <c r="G1855" s="591"/>
      <c r="J1855" s="590"/>
      <c r="K1855" s="684"/>
    </row>
    <row r="1856" spans="6:11" s="589" customFormat="1" x14ac:dyDescent="0.2">
      <c r="F1856" s="590"/>
      <c r="G1856" s="591"/>
      <c r="J1856" s="590"/>
      <c r="K1856" s="684"/>
    </row>
    <row r="1857" spans="6:11" s="589" customFormat="1" x14ac:dyDescent="0.2">
      <c r="F1857" s="590"/>
      <c r="G1857" s="591"/>
      <c r="J1857" s="590"/>
      <c r="K1857" s="684"/>
    </row>
    <row r="1858" spans="6:11" s="589" customFormat="1" x14ac:dyDescent="0.2">
      <c r="F1858" s="590"/>
      <c r="G1858" s="591"/>
      <c r="J1858" s="590"/>
      <c r="K1858" s="684"/>
    </row>
    <row r="1859" spans="6:11" s="589" customFormat="1" x14ac:dyDescent="0.2">
      <c r="F1859" s="590"/>
      <c r="G1859" s="591"/>
      <c r="J1859" s="590"/>
      <c r="K1859" s="684"/>
    </row>
    <row r="1860" spans="6:11" s="589" customFormat="1" x14ac:dyDescent="0.2">
      <c r="F1860" s="590"/>
      <c r="G1860" s="591"/>
      <c r="J1860" s="590"/>
      <c r="K1860" s="684"/>
    </row>
    <row r="1861" spans="6:11" s="589" customFormat="1" x14ac:dyDescent="0.2">
      <c r="F1861" s="590"/>
      <c r="G1861" s="591"/>
      <c r="J1861" s="590"/>
      <c r="K1861" s="684"/>
    </row>
    <row r="1862" spans="6:11" s="589" customFormat="1" x14ac:dyDescent="0.2">
      <c r="F1862" s="590"/>
      <c r="G1862" s="591"/>
      <c r="J1862" s="590"/>
      <c r="K1862" s="684"/>
    </row>
    <row r="1863" spans="6:11" s="589" customFormat="1" x14ac:dyDescent="0.2">
      <c r="F1863" s="590"/>
      <c r="G1863" s="591"/>
      <c r="J1863" s="590"/>
      <c r="K1863" s="684"/>
    </row>
    <row r="1864" spans="6:11" s="589" customFormat="1" x14ac:dyDescent="0.2">
      <c r="F1864" s="590"/>
      <c r="G1864" s="591"/>
      <c r="J1864" s="590"/>
      <c r="K1864" s="684"/>
    </row>
    <row r="1865" spans="6:11" s="589" customFormat="1" x14ac:dyDescent="0.2">
      <c r="F1865" s="590"/>
      <c r="G1865" s="591"/>
      <c r="J1865" s="590"/>
      <c r="K1865" s="684"/>
    </row>
    <row r="1866" spans="6:11" s="589" customFormat="1" x14ac:dyDescent="0.2">
      <c r="F1866" s="590"/>
      <c r="G1866" s="591"/>
      <c r="J1866" s="590"/>
      <c r="K1866" s="684"/>
    </row>
    <row r="1867" spans="6:11" s="589" customFormat="1" x14ac:dyDescent="0.2">
      <c r="F1867" s="590"/>
      <c r="G1867" s="591"/>
      <c r="J1867" s="590"/>
      <c r="K1867" s="684"/>
    </row>
    <row r="1868" spans="6:11" s="589" customFormat="1" x14ac:dyDescent="0.2">
      <c r="F1868" s="590"/>
      <c r="G1868" s="591"/>
      <c r="J1868" s="590"/>
      <c r="K1868" s="684"/>
    </row>
    <row r="1869" spans="6:11" s="589" customFormat="1" x14ac:dyDescent="0.2">
      <c r="F1869" s="590"/>
      <c r="G1869" s="591"/>
      <c r="J1869" s="590"/>
      <c r="K1869" s="684"/>
    </row>
    <row r="1870" spans="6:11" s="589" customFormat="1" x14ac:dyDescent="0.2">
      <c r="F1870" s="590"/>
      <c r="G1870" s="591"/>
      <c r="J1870" s="590"/>
      <c r="K1870" s="684"/>
    </row>
    <row r="1871" spans="6:11" s="589" customFormat="1" x14ac:dyDescent="0.2">
      <c r="F1871" s="590"/>
      <c r="G1871" s="591"/>
      <c r="J1871" s="590"/>
      <c r="K1871" s="684"/>
    </row>
    <row r="1872" spans="6:11" s="589" customFormat="1" x14ac:dyDescent="0.2">
      <c r="F1872" s="590"/>
      <c r="G1872" s="591"/>
      <c r="J1872" s="590"/>
      <c r="K1872" s="684"/>
    </row>
    <row r="1873" spans="6:11" s="589" customFormat="1" x14ac:dyDescent="0.2">
      <c r="F1873" s="590"/>
      <c r="G1873" s="591"/>
      <c r="J1873" s="590"/>
      <c r="K1873" s="684"/>
    </row>
    <row r="1874" spans="6:11" s="589" customFormat="1" x14ac:dyDescent="0.2">
      <c r="F1874" s="590"/>
      <c r="G1874" s="591"/>
      <c r="J1874" s="590"/>
      <c r="K1874" s="684"/>
    </row>
    <row r="1875" spans="6:11" s="589" customFormat="1" x14ac:dyDescent="0.2">
      <c r="F1875" s="590"/>
      <c r="G1875" s="591"/>
      <c r="J1875" s="590"/>
      <c r="K1875" s="684"/>
    </row>
    <row r="1876" spans="6:11" s="589" customFormat="1" x14ac:dyDescent="0.2">
      <c r="F1876" s="590"/>
      <c r="G1876" s="591"/>
      <c r="J1876" s="590"/>
      <c r="K1876" s="684"/>
    </row>
    <row r="1877" spans="6:11" s="589" customFormat="1" x14ac:dyDescent="0.2">
      <c r="F1877" s="590"/>
      <c r="G1877" s="591"/>
      <c r="J1877" s="590"/>
      <c r="K1877" s="684"/>
    </row>
    <row r="1878" spans="6:11" s="589" customFormat="1" x14ac:dyDescent="0.2">
      <c r="F1878" s="590"/>
      <c r="G1878" s="591"/>
      <c r="J1878" s="590"/>
      <c r="K1878" s="684"/>
    </row>
    <row r="1879" spans="6:11" s="589" customFormat="1" x14ac:dyDescent="0.2">
      <c r="F1879" s="590"/>
      <c r="G1879" s="591"/>
      <c r="J1879" s="590"/>
      <c r="K1879" s="684"/>
    </row>
    <row r="1880" spans="6:11" s="589" customFormat="1" x14ac:dyDescent="0.2">
      <c r="F1880" s="590"/>
      <c r="G1880" s="591"/>
      <c r="J1880" s="590"/>
      <c r="K1880" s="684"/>
    </row>
    <row r="1881" spans="6:11" s="589" customFormat="1" x14ac:dyDescent="0.2">
      <c r="F1881" s="590"/>
      <c r="G1881" s="591"/>
      <c r="J1881" s="590"/>
      <c r="K1881" s="684"/>
    </row>
    <row r="1882" spans="6:11" s="589" customFormat="1" x14ac:dyDescent="0.2">
      <c r="F1882" s="590"/>
      <c r="G1882" s="591"/>
      <c r="J1882" s="590"/>
      <c r="K1882" s="684"/>
    </row>
    <row r="1883" spans="6:11" s="589" customFormat="1" x14ac:dyDescent="0.2">
      <c r="F1883" s="590"/>
      <c r="G1883" s="591"/>
      <c r="J1883" s="590"/>
      <c r="K1883" s="684"/>
    </row>
    <row r="1884" spans="6:11" s="589" customFormat="1" x14ac:dyDescent="0.2">
      <c r="F1884" s="590"/>
      <c r="G1884" s="591"/>
      <c r="J1884" s="590"/>
      <c r="K1884" s="684"/>
    </row>
    <row r="1885" spans="6:11" s="589" customFormat="1" x14ac:dyDescent="0.2">
      <c r="F1885" s="590"/>
      <c r="G1885" s="591"/>
      <c r="J1885" s="590"/>
      <c r="K1885" s="684"/>
    </row>
    <row r="1886" spans="6:11" s="589" customFormat="1" x14ac:dyDescent="0.2">
      <c r="F1886" s="590"/>
      <c r="G1886" s="591"/>
      <c r="J1886" s="590"/>
      <c r="K1886" s="684"/>
    </row>
    <row r="1887" spans="6:11" s="589" customFormat="1" x14ac:dyDescent="0.2">
      <c r="F1887" s="590"/>
      <c r="G1887" s="591"/>
      <c r="J1887" s="590"/>
      <c r="K1887" s="684"/>
    </row>
    <row r="1888" spans="6:11" s="589" customFormat="1" x14ac:dyDescent="0.2">
      <c r="F1888" s="590"/>
      <c r="G1888" s="591"/>
      <c r="J1888" s="590"/>
      <c r="K1888" s="684"/>
    </row>
    <row r="1889" spans="6:11" s="589" customFormat="1" x14ac:dyDescent="0.2">
      <c r="F1889" s="590"/>
      <c r="G1889" s="591"/>
      <c r="J1889" s="590"/>
      <c r="K1889" s="684"/>
    </row>
    <row r="1890" spans="6:11" s="589" customFormat="1" x14ac:dyDescent="0.2">
      <c r="F1890" s="590"/>
      <c r="G1890" s="591"/>
      <c r="J1890" s="590"/>
      <c r="K1890" s="684"/>
    </row>
    <row r="1891" spans="6:11" s="589" customFormat="1" x14ac:dyDescent="0.2">
      <c r="F1891" s="590"/>
      <c r="G1891" s="591"/>
      <c r="J1891" s="590"/>
      <c r="K1891" s="684"/>
    </row>
    <row r="1892" spans="6:11" s="589" customFormat="1" x14ac:dyDescent="0.2">
      <c r="F1892" s="590"/>
      <c r="G1892" s="591"/>
      <c r="J1892" s="590"/>
      <c r="K1892" s="684"/>
    </row>
    <row r="1893" spans="6:11" s="589" customFormat="1" x14ac:dyDescent="0.2">
      <c r="F1893" s="590"/>
      <c r="G1893" s="591"/>
      <c r="J1893" s="590"/>
      <c r="K1893" s="684"/>
    </row>
    <row r="1894" spans="6:11" s="589" customFormat="1" x14ac:dyDescent="0.2">
      <c r="F1894" s="590"/>
      <c r="G1894" s="591"/>
      <c r="J1894" s="590"/>
      <c r="K1894" s="684"/>
    </row>
    <row r="1895" spans="6:11" s="589" customFormat="1" x14ac:dyDescent="0.2">
      <c r="F1895" s="590"/>
      <c r="G1895" s="591"/>
      <c r="J1895" s="590"/>
      <c r="K1895" s="684"/>
    </row>
    <row r="1896" spans="6:11" s="589" customFormat="1" x14ac:dyDescent="0.2">
      <c r="F1896" s="590"/>
      <c r="G1896" s="591"/>
      <c r="J1896" s="590"/>
      <c r="K1896" s="684"/>
    </row>
    <row r="1897" spans="6:11" s="589" customFormat="1" x14ac:dyDescent="0.2">
      <c r="F1897" s="590"/>
      <c r="G1897" s="591"/>
      <c r="J1897" s="590"/>
      <c r="K1897" s="684"/>
    </row>
    <row r="1898" spans="6:11" s="589" customFormat="1" x14ac:dyDescent="0.2">
      <c r="F1898" s="590"/>
      <c r="G1898" s="591"/>
      <c r="J1898" s="590"/>
      <c r="K1898" s="684"/>
    </row>
    <row r="1899" spans="6:11" s="589" customFormat="1" x14ac:dyDescent="0.2">
      <c r="F1899" s="590"/>
      <c r="G1899" s="591"/>
      <c r="J1899" s="590"/>
      <c r="K1899" s="684"/>
    </row>
    <row r="1900" spans="6:11" s="589" customFormat="1" x14ac:dyDescent="0.2">
      <c r="F1900" s="590"/>
      <c r="G1900" s="591"/>
      <c r="J1900" s="590"/>
      <c r="K1900" s="684"/>
    </row>
    <row r="1901" spans="6:11" s="589" customFormat="1" x14ac:dyDescent="0.2">
      <c r="F1901" s="590"/>
      <c r="G1901" s="591"/>
      <c r="J1901" s="590"/>
      <c r="K1901" s="684"/>
    </row>
    <row r="1902" spans="6:11" s="589" customFormat="1" x14ac:dyDescent="0.2">
      <c r="F1902" s="590"/>
      <c r="G1902" s="591"/>
      <c r="J1902" s="590"/>
      <c r="K1902" s="684"/>
    </row>
    <row r="1903" spans="6:11" s="589" customFormat="1" x14ac:dyDescent="0.2">
      <c r="F1903" s="590"/>
      <c r="G1903" s="591"/>
      <c r="J1903" s="590"/>
      <c r="K1903" s="684"/>
    </row>
    <row r="1904" spans="6:11" s="589" customFormat="1" x14ac:dyDescent="0.2">
      <c r="F1904" s="590"/>
      <c r="G1904" s="591"/>
      <c r="J1904" s="590"/>
      <c r="K1904" s="684"/>
    </row>
    <row r="1905" spans="6:11" s="589" customFormat="1" x14ac:dyDescent="0.2">
      <c r="F1905" s="590"/>
      <c r="G1905" s="591"/>
      <c r="J1905" s="590"/>
      <c r="K1905" s="684"/>
    </row>
    <row r="1906" spans="6:11" s="589" customFormat="1" x14ac:dyDescent="0.2">
      <c r="F1906" s="590"/>
      <c r="G1906" s="591"/>
      <c r="J1906" s="590"/>
      <c r="K1906" s="684"/>
    </row>
    <row r="1907" spans="6:11" s="589" customFormat="1" x14ac:dyDescent="0.2">
      <c r="F1907" s="590"/>
      <c r="G1907" s="591"/>
      <c r="J1907" s="590"/>
      <c r="K1907" s="684"/>
    </row>
    <row r="1908" spans="6:11" s="589" customFormat="1" x14ac:dyDescent="0.2">
      <c r="F1908" s="590"/>
      <c r="G1908" s="591"/>
      <c r="J1908" s="590"/>
      <c r="K1908" s="684"/>
    </row>
    <row r="1909" spans="6:11" s="589" customFormat="1" x14ac:dyDescent="0.2">
      <c r="F1909" s="590"/>
      <c r="G1909" s="591"/>
      <c r="J1909" s="590"/>
      <c r="K1909" s="684"/>
    </row>
    <row r="1910" spans="6:11" s="589" customFormat="1" x14ac:dyDescent="0.2">
      <c r="F1910" s="590"/>
      <c r="G1910" s="591"/>
      <c r="J1910" s="590"/>
      <c r="K1910" s="684"/>
    </row>
    <row r="1911" spans="6:11" s="589" customFormat="1" x14ac:dyDescent="0.2">
      <c r="F1911" s="590"/>
      <c r="G1911" s="591"/>
      <c r="J1911" s="590"/>
      <c r="K1911" s="684"/>
    </row>
    <row r="1912" spans="6:11" s="589" customFormat="1" x14ac:dyDescent="0.2">
      <c r="F1912" s="590"/>
      <c r="G1912" s="591"/>
      <c r="J1912" s="590"/>
      <c r="K1912" s="684"/>
    </row>
    <row r="1913" spans="6:11" s="589" customFormat="1" x14ac:dyDescent="0.2">
      <c r="F1913" s="590"/>
      <c r="G1913" s="591"/>
      <c r="J1913" s="590"/>
      <c r="K1913" s="684"/>
    </row>
    <row r="1914" spans="6:11" s="589" customFormat="1" x14ac:dyDescent="0.2">
      <c r="F1914" s="590"/>
      <c r="G1914" s="591"/>
      <c r="J1914" s="590"/>
      <c r="K1914" s="684"/>
    </row>
    <row r="1915" spans="6:11" s="589" customFormat="1" x14ac:dyDescent="0.2">
      <c r="F1915" s="590"/>
      <c r="G1915" s="591"/>
      <c r="J1915" s="590"/>
      <c r="K1915" s="684"/>
    </row>
    <row r="1916" spans="6:11" s="589" customFormat="1" x14ac:dyDescent="0.2">
      <c r="F1916" s="590"/>
      <c r="G1916" s="591"/>
      <c r="J1916" s="590"/>
      <c r="K1916" s="684"/>
    </row>
    <row r="1917" spans="6:11" s="589" customFormat="1" x14ac:dyDescent="0.2">
      <c r="F1917" s="590"/>
      <c r="G1917" s="591"/>
      <c r="J1917" s="590"/>
      <c r="K1917" s="684"/>
    </row>
    <row r="1918" spans="6:11" s="589" customFormat="1" x14ac:dyDescent="0.2">
      <c r="F1918" s="590"/>
      <c r="G1918" s="591"/>
      <c r="J1918" s="590"/>
      <c r="K1918" s="684"/>
    </row>
    <row r="1919" spans="6:11" s="589" customFormat="1" x14ac:dyDescent="0.2">
      <c r="F1919" s="590"/>
      <c r="G1919" s="591"/>
      <c r="J1919" s="590"/>
      <c r="K1919" s="684"/>
    </row>
    <row r="1920" spans="6:11" s="589" customFormat="1" x14ac:dyDescent="0.2">
      <c r="F1920" s="590"/>
      <c r="G1920" s="591"/>
      <c r="J1920" s="590"/>
      <c r="K1920" s="684"/>
    </row>
    <row r="1921" spans="6:11" s="589" customFormat="1" x14ac:dyDescent="0.2">
      <c r="F1921" s="590"/>
      <c r="G1921" s="591"/>
      <c r="J1921" s="590"/>
      <c r="K1921" s="684"/>
    </row>
    <row r="1922" spans="6:11" s="589" customFormat="1" x14ac:dyDescent="0.2">
      <c r="F1922" s="590"/>
      <c r="G1922" s="591"/>
      <c r="J1922" s="590"/>
      <c r="K1922" s="684"/>
    </row>
    <row r="1923" spans="6:11" s="589" customFormat="1" x14ac:dyDescent="0.2">
      <c r="F1923" s="590"/>
      <c r="G1923" s="591"/>
      <c r="J1923" s="590"/>
      <c r="K1923" s="684"/>
    </row>
    <row r="1924" spans="6:11" s="589" customFormat="1" x14ac:dyDescent="0.2">
      <c r="F1924" s="590"/>
      <c r="G1924" s="591"/>
      <c r="J1924" s="590"/>
      <c r="K1924" s="684"/>
    </row>
    <row r="1925" spans="6:11" s="589" customFormat="1" x14ac:dyDescent="0.2">
      <c r="F1925" s="590"/>
      <c r="G1925" s="591"/>
      <c r="J1925" s="590"/>
      <c r="K1925" s="684"/>
    </row>
    <row r="1926" spans="6:11" s="589" customFormat="1" x14ac:dyDescent="0.2">
      <c r="F1926" s="590"/>
      <c r="G1926" s="591"/>
      <c r="J1926" s="590"/>
      <c r="K1926" s="684"/>
    </row>
    <row r="1927" spans="6:11" s="589" customFormat="1" x14ac:dyDescent="0.2">
      <c r="F1927" s="590"/>
      <c r="G1927" s="591"/>
      <c r="J1927" s="590"/>
      <c r="K1927" s="684"/>
    </row>
    <row r="1928" spans="6:11" s="589" customFormat="1" x14ac:dyDescent="0.2">
      <c r="F1928" s="590"/>
      <c r="G1928" s="591"/>
      <c r="J1928" s="590"/>
      <c r="K1928" s="684"/>
    </row>
    <row r="1929" spans="6:11" s="589" customFormat="1" x14ac:dyDescent="0.2">
      <c r="F1929" s="590"/>
      <c r="G1929" s="591"/>
      <c r="J1929" s="590"/>
      <c r="K1929" s="684"/>
    </row>
    <row r="1930" spans="6:11" s="589" customFormat="1" x14ac:dyDescent="0.2">
      <c r="F1930" s="590"/>
      <c r="G1930" s="591"/>
      <c r="J1930" s="590"/>
      <c r="K1930" s="684"/>
    </row>
    <row r="1931" spans="6:11" s="589" customFormat="1" x14ac:dyDescent="0.2">
      <c r="F1931" s="590"/>
      <c r="G1931" s="591"/>
      <c r="J1931" s="590"/>
      <c r="K1931" s="684"/>
    </row>
    <row r="1932" spans="6:11" s="589" customFormat="1" x14ac:dyDescent="0.2">
      <c r="F1932" s="590"/>
      <c r="G1932" s="591"/>
      <c r="J1932" s="590"/>
      <c r="K1932" s="684"/>
    </row>
    <row r="1933" spans="6:11" s="589" customFormat="1" x14ac:dyDescent="0.2">
      <c r="F1933" s="590"/>
      <c r="G1933" s="591"/>
      <c r="J1933" s="590"/>
      <c r="K1933" s="684"/>
    </row>
    <row r="1934" spans="6:11" s="589" customFormat="1" x14ac:dyDescent="0.2">
      <c r="F1934" s="590"/>
      <c r="G1934" s="591"/>
      <c r="J1934" s="590"/>
      <c r="K1934" s="684"/>
    </row>
    <row r="1935" spans="6:11" s="589" customFormat="1" x14ac:dyDescent="0.2">
      <c r="F1935" s="590"/>
      <c r="G1935" s="591"/>
      <c r="J1935" s="590"/>
      <c r="K1935" s="684"/>
    </row>
    <row r="1936" spans="6:11" s="589" customFormat="1" x14ac:dyDescent="0.2">
      <c r="F1936" s="590"/>
      <c r="G1936" s="591"/>
      <c r="J1936" s="590"/>
      <c r="K1936" s="684"/>
    </row>
    <row r="1937" spans="6:11" s="589" customFormat="1" x14ac:dyDescent="0.2">
      <c r="F1937" s="590"/>
      <c r="G1937" s="591"/>
      <c r="J1937" s="590"/>
      <c r="K1937" s="684"/>
    </row>
    <row r="1938" spans="6:11" s="589" customFormat="1" x14ac:dyDescent="0.2">
      <c r="F1938" s="590"/>
      <c r="G1938" s="591"/>
      <c r="J1938" s="590"/>
      <c r="K1938" s="684"/>
    </row>
    <row r="1939" spans="6:11" s="589" customFormat="1" x14ac:dyDescent="0.2">
      <c r="F1939" s="590"/>
      <c r="G1939" s="591"/>
      <c r="J1939" s="590"/>
      <c r="K1939" s="684"/>
    </row>
    <row r="1940" spans="6:11" s="589" customFormat="1" x14ac:dyDescent="0.2">
      <c r="F1940" s="590"/>
      <c r="G1940" s="591"/>
      <c r="J1940" s="590"/>
      <c r="K1940" s="684"/>
    </row>
    <row r="1941" spans="6:11" s="589" customFormat="1" x14ac:dyDescent="0.2">
      <c r="F1941" s="590"/>
      <c r="G1941" s="591"/>
      <c r="J1941" s="590"/>
      <c r="K1941" s="684"/>
    </row>
    <row r="1942" spans="6:11" s="589" customFormat="1" x14ac:dyDescent="0.2">
      <c r="F1942" s="590"/>
      <c r="G1942" s="591"/>
      <c r="J1942" s="590"/>
      <c r="K1942" s="684"/>
    </row>
    <row r="1943" spans="6:11" s="589" customFormat="1" x14ac:dyDescent="0.2">
      <c r="F1943" s="590"/>
      <c r="G1943" s="591"/>
      <c r="J1943" s="590"/>
      <c r="K1943" s="684"/>
    </row>
    <row r="1944" spans="6:11" s="589" customFormat="1" x14ac:dyDescent="0.2">
      <c r="F1944" s="590"/>
      <c r="G1944" s="591"/>
      <c r="J1944" s="590"/>
      <c r="K1944" s="684"/>
    </row>
    <row r="1945" spans="6:11" s="589" customFormat="1" x14ac:dyDescent="0.2">
      <c r="F1945" s="590"/>
      <c r="G1945" s="591"/>
      <c r="J1945" s="590"/>
      <c r="K1945" s="684"/>
    </row>
    <row r="1946" spans="6:11" s="589" customFormat="1" x14ac:dyDescent="0.2">
      <c r="F1946" s="590"/>
      <c r="G1946" s="591"/>
      <c r="J1946" s="590"/>
      <c r="K1946" s="684"/>
    </row>
    <row r="1947" spans="6:11" s="589" customFormat="1" x14ac:dyDescent="0.2">
      <c r="F1947" s="590"/>
      <c r="G1947" s="591"/>
      <c r="J1947" s="590"/>
      <c r="K1947" s="684"/>
    </row>
    <row r="1948" spans="6:11" s="589" customFormat="1" x14ac:dyDescent="0.2">
      <c r="F1948" s="590"/>
      <c r="G1948" s="591"/>
      <c r="J1948" s="590"/>
      <c r="K1948" s="684"/>
    </row>
    <row r="1949" spans="6:11" s="589" customFormat="1" x14ac:dyDescent="0.2">
      <c r="F1949" s="590"/>
      <c r="G1949" s="591"/>
      <c r="J1949" s="590"/>
      <c r="K1949" s="684"/>
    </row>
    <row r="1950" spans="6:11" s="589" customFormat="1" x14ac:dyDescent="0.2">
      <c r="F1950" s="590"/>
      <c r="G1950" s="591"/>
      <c r="J1950" s="590"/>
      <c r="K1950" s="684"/>
    </row>
    <row r="1951" spans="6:11" s="589" customFormat="1" x14ac:dyDescent="0.2">
      <c r="F1951" s="590"/>
      <c r="G1951" s="591"/>
      <c r="J1951" s="590"/>
      <c r="K1951" s="684"/>
    </row>
    <row r="1952" spans="6:11" s="589" customFormat="1" x14ac:dyDescent="0.2">
      <c r="F1952" s="590"/>
      <c r="G1952" s="591"/>
      <c r="J1952" s="590"/>
      <c r="K1952" s="684"/>
    </row>
    <row r="1953" spans="6:11" s="589" customFormat="1" x14ac:dyDescent="0.2">
      <c r="F1953" s="590"/>
      <c r="G1953" s="591"/>
      <c r="J1953" s="590"/>
      <c r="K1953" s="684"/>
    </row>
    <row r="1954" spans="6:11" s="589" customFormat="1" x14ac:dyDescent="0.2">
      <c r="F1954" s="590"/>
      <c r="G1954" s="591"/>
      <c r="J1954" s="590"/>
      <c r="K1954" s="684"/>
    </row>
    <row r="1955" spans="6:11" s="589" customFormat="1" x14ac:dyDescent="0.2">
      <c r="F1955" s="590"/>
      <c r="G1955" s="591"/>
      <c r="J1955" s="590"/>
      <c r="K1955" s="684"/>
    </row>
    <row r="1956" spans="6:11" s="589" customFormat="1" x14ac:dyDescent="0.2">
      <c r="F1956" s="590"/>
      <c r="G1956" s="591"/>
      <c r="J1956" s="590"/>
      <c r="K1956" s="684"/>
    </row>
    <row r="1957" spans="6:11" s="589" customFormat="1" x14ac:dyDescent="0.2">
      <c r="F1957" s="590"/>
      <c r="G1957" s="591"/>
      <c r="J1957" s="590"/>
      <c r="K1957" s="684"/>
    </row>
    <row r="1958" spans="6:11" s="589" customFormat="1" x14ac:dyDescent="0.2">
      <c r="F1958" s="590"/>
      <c r="G1958" s="591"/>
      <c r="J1958" s="590"/>
      <c r="K1958" s="684"/>
    </row>
    <row r="1959" spans="6:11" s="589" customFormat="1" x14ac:dyDescent="0.2">
      <c r="F1959" s="590"/>
      <c r="G1959" s="591"/>
      <c r="J1959" s="590"/>
      <c r="K1959" s="684"/>
    </row>
    <row r="1960" spans="6:11" s="589" customFormat="1" x14ac:dyDescent="0.2">
      <c r="F1960" s="590"/>
      <c r="G1960" s="591"/>
      <c r="J1960" s="590"/>
      <c r="K1960" s="684"/>
    </row>
    <row r="1961" spans="6:11" s="589" customFormat="1" x14ac:dyDescent="0.2">
      <c r="F1961" s="590"/>
      <c r="G1961" s="591"/>
      <c r="J1961" s="590"/>
      <c r="K1961" s="684"/>
    </row>
    <row r="1962" spans="6:11" s="589" customFormat="1" x14ac:dyDescent="0.2">
      <c r="F1962" s="590"/>
      <c r="G1962" s="591"/>
      <c r="J1962" s="590"/>
      <c r="K1962" s="684"/>
    </row>
    <row r="1963" spans="6:11" s="589" customFormat="1" x14ac:dyDescent="0.2">
      <c r="F1963" s="590"/>
      <c r="G1963" s="591"/>
      <c r="J1963" s="590"/>
      <c r="K1963" s="684"/>
    </row>
    <row r="1964" spans="6:11" s="589" customFormat="1" x14ac:dyDescent="0.2">
      <c r="F1964" s="590"/>
      <c r="G1964" s="591"/>
      <c r="J1964" s="590"/>
      <c r="K1964" s="684"/>
    </row>
    <row r="1965" spans="6:11" s="589" customFormat="1" x14ac:dyDescent="0.2">
      <c r="F1965" s="590"/>
      <c r="G1965" s="591"/>
      <c r="J1965" s="590"/>
      <c r="K1965" s="684"/>
    </row>
    <row r="1966" spans="6:11" s="589" customFormat="1" x14ac:dyDescent="0.2">
      <c r="F1966" s="590"/>
      <c r="G1966" s="591"/>
      <c r="J1966" s="590"/>
      <c r="K1966" s="684"/>
    </row>
    <row r="1967" spans="6:11" s="589" customFormat="1" x14ac:dyDescent="0.2">
      <c r="F1967" s="590"/>
      <c r="G1967" s="591"/>
      <c r="J1967" s="590"/>
      <c r="K1967" s="684"/>
    </row>
    <row r="1968" spans="6:11" s="589" customFormat="1" x14ac:dyDescent="0.2">
      <c r="F1968" s="590"/>
      <c r="G1968" s="591"/>
      <c r="J1968" s="590"/>
      <c r="K1968" s="684"/>
    </row>
    <row r="1969" spans="6:11" s="589" customFormat="1" x14ac:dyDescent="0.2">
      <c r="F1969" s="590"/>
      <c r="G1969" s="591"/>
      <c r="J1969" s="590"/>
      <c r="K1969" s="684"/>
    </row>
    <row r="1970" spans="6:11" s="589" customFormat="1" x14ac:dyDescent="0.2">
      <c r="F1970" s="590"/>
      <c r="G1970" s="591"/>
      <c r="J1970" s="590"/>
      <c r="K1970" s="684"/>
    </row>
    <row r="1971" spans="6:11" s="589" customFormat="1" x14ac:dyDescent="0.2">
      <c r="F1971" s="590"/>
      <c r="G1971" s="591"/>
      <c r="J1971" s="590"/>
      <c r="K1971" s="684"/>
    </row>
    <row r="1972" spans="6:11" s="589" customFormat="1" x14ac:dyDescent="0.2">
      <c r="F1972" s="590"/>
      <c r="G1972" s="591"/>
      <c r="J1972" s="590"/>
      <c r="K1972" s="684"/>
    </row>
    <row r="1973" spans="6:11" s="589" customFormat="1" x14ac:dyDescent="0.2">
      <c r="F1973" s="590"/>
      <c r="G1973" s="591"/>
      <c r="J1973" s="590"/>
      <c r="K1973" s="684"/>
    </row>
    <row r="1974" spans="6:11" s="589" customFormat="1" x14ac:dyDescent="0.2">
      <c r="F1974" s="590"/>
      <c r="G1974" s="591"/>
      <c r="J1974" s="590"/>
      <c r="K1974" s="684"/>
    </row>
    <row r="1975" spans="6:11" s="589" customFormat="1" x14ac:dyDescent="0.2">
      <c r="F1975" s="590"/>
      <c r="G1975" s="591"/>
      <c r="J1975" s="590"/>
      <c r="K1975" s="684"/>
    </row>
    <row r="1976" spans="6:11" s="589" customFormat="1" x14ac:dyDescent="0.2">
      <c r="F1976" s="590"/>
      <c r="G1976" s="591"/>
      <c r="J1976" s="590"/>
      <c r="K1976" s="684"/>
    </row>
    <row r="1977" spans="6:11" s="589" customFormat="1" x14ac:dyDescent="0.2">
      <c r="F1977" s="590"/>
      <c r="G1977" s="591"/>
      <c r="J1977" s="590"/>
      <c r="K1977" s="684"/>
    </row>
    <row r="1978" spans="6:11" s="589" customFormat="1" x14ac:dyDescent="0.2">
      <c r="F1978" s="590"/>
      <c r="G1978" s="591"/>
      <c r="J1978" s="590"/>
      <c r="K1978" s="684"/>
    </row>
    <row r="1979" spans="6:11" s="589" customFormat="1" x14ac:dyDescent="0.2">
      <c r="F1979" s="590"/>
      <c r="G1979" s="591"/>
      <c r="J1979" s="590"/>
      <c r="K1979" s="684"/>
    </row>
    <row r="1980" spans="6:11" s="589" customFormat="1" x14ac:dyDescent="0.2">
      <c r="F1980" s="590"/>
      <c r="G1980" s="591"/>
      <c r="J1980" s="590"/>
      <c r="K1980" s="684"/>
    </row>
    <row r="1981" spans="6:11" s="589" customFormat="1" x14ac:dyDescent="0.2">
      <c r="F1981" s="590"/>
      <c r="G1981" s="591"/>
      <c r="J1981" s="590"/>
      <c r="K1981" s="684"/>
    </row>
    <row r="1982" spans="6:11" s="589" customFormat="1" x14ac:dyDescent="0.2">
      <c r="F1982" s="590"/>
      <c r="G1982" s="591"/>
      <c r="J1982" s="590"/>
      <c r="K1982" s="684"/>
    </row>
    <row r="1983" spans="6:11" s="589" customFormat="1" x14ac:dyDescent="0.2">
      <c r="F1983" s="590"/>
      <c r="G1983" s="591"/>
      <c r="J1983" s="590"/>
      <c r="K1983" s="684"/>
    </row>
    <row r="1984" spans="6:11" s="589" customFormat="1" x14ac:dyDescent="0.2">
      <c r="F1984" s="590"/>
      <c r="G1984" s="591"/>
      <c r="J1984" s="590"/>
      <c r="K1984" s="684"/>
    </row>
    <row r="1985" spans="6:11" s="589" customFormat="1" x14ac:dyDescent="0.2">
      <c r="F1985" s="590"/>
      <c r="G1985" s="591"/>
      <c r="J1985" s="590"/>
      <c r="K1985" s="684"/>
    </row>
    <row r="1986" spans="6:11" s="589" customFormat="1" x14ac:dyDescent="0.2">
      <c r="F1986" s="590"/>
      <c r="G1986" s="591"/>
      <c r="J1986" s="590"/>
      <c r="K1986" s="684"/>
    </row>
    <row r="1987" spans="6:11" s="589" customFormat="1" x14ac:dyDescent="0.2">
      <c r="F1987" s="590"/>
      <c r="G1987" s="591"/>
      <c r="J1987" s="590"/>
      <c r="K1987" s="684"/>
    </row>
    <row r="1988" spans="6:11" s="589" customFormat="1" x14ac:dyDescent="0.2">
      <c r="F1988" s="590"/>
      <c r="G1988" s="591"/>
      <c r="J1988" s="590"/>
      <c r="K1988" s="684"/>
    </row>
    <row r="1989" spans="6:11" s="589" customFormat="1" x14ac:dyDescent="0.2">
      <c r="F1989" s="590"/>
      <c r="G1989" s="591"/>
      <c r="J1989" s="590"/>
      <c r="K1989" s="684"/>
    </row>
    <row r="1990" spans="6:11" s="589" customFormat="1" x14ac:dyDescent="0.2">
      <c r="F1990" s="590"/>
      <c r="G1990" s="591"/>
      <c r="J1990" s="590"/>
      <c r="K1990" s="684"/>
    </row>
    <row r="1991" spans="6:11" s="589" customFormat="1" x14ac:dyDescent="0.2">
      <c r="F1991" s="590"/>
      <c r="G1991" s="591"/>
      <c r="J1991" s="590"/>
      <c r="K1991" s="684"/>
    </row>
    <row r="1992" spans="6:11" s="589" customFormat="1" x14ac:dyDescent="0.2">
      <c r="F1992" s="590"/>
      <c r="G1992" s="591"/>
      <c r="J1992" s="590"/>
      <c r="K1992" s="684"/>
    </row>
    <row r="1993" spans="6:11" s="589" customFormat="1" x14ac:dyDescent="0.2">
      <c r="F1993" s="590"/>
      <c r="G1993" s="591"/>
      <c r="J1993" s="590"/>
      <c r="K1993" s="684"/>
    </row>
    <row r="1994" spans="6:11" s="589" customFormat="1" x14ac:dyDescent="0.2">
      <c r="F1994" s="590"/>
      <c r="G1994" s="591"/>
      <c r="J1994" s="590"/>
      <c r="K1994" s="684"/>
    </row>
    <row r="1995" spans="6:11" s="589" customFormat="1" x14ac:dyDescent="0.2">
      <c r="F1995" s="590"/>
      <c r="G1995" s="591"/>
      <c r="J1995" s="590"/>
      <c r="K1995" s="684"/>
    </row>
    <row r="1996" spans="6:11" s="589" customFormat="1" x14ac:dyDescent="0.2">
      <c r="F1996" s="590"/>
      <c r="G1996" s="591"/>
      <c r="J1996" s="590"/>
      <c r="K1996" s="684"/>
    </row>
    <row r="1997" spans="6:11" s="589" customFormat="1" x14ac:dyDescent="0.2">
      <c r="F1997" s="590"/>
      <c r="G1997" s="591"/>
      <c r="J1997" s="590"/>
      <c r="K1997" s="684"/>
    </row>
    <row r="1998" spans="6:11" s="589" customFormat="1" x14ac:dyDescent="0.2">
      <c r="F1998" s="590"/>
      <c r="G1998" s="591"/>
      <c r="J1998" s="590"/>
      <c r="K1998" s="684"/>
    </row>
    <row r="1999" spans="6:11" s="589" customFormat="1" x14ac:dyDescent="0.2">
      <c r="F1999" s="590"/>
      <c r="G1999" s="591"/>
      <c r="J1999" s="590"/>
      <c r="K1999" s="684"/>
    </row>
    <row r="2000" spans="6:11" s="589" customFormat="1" x14ac:dyDescent="0.2">
      <c r="F2000" s="590"/>
      <c r="G2000" s="591"/>
      <c r="J2000" s="590"/>
      <c r="K2000" s="684"/>
    </row>
    <row r="2001" spans="6:11" s="589" customFormat="1" x14ac:dyDescent="0.2">
      <c r="F2001" s="590"/>
      <c r="G2001" s="591"/>
      <c r="J2001" s="590"/>
      <c r="K2001" s="684"/>
    </row>
    <row r="2002" spans="6:11" s="589" customFormat="1" x14ac:dyDescent="0.2">
      <c r="F2002" s="590"/>
      <c r="G2002" s="591"/>
      <c r="J2002" s="590"/>
      <c r="K2002" s="684"/>
    </row>
    <row r="2003" spans="6:11" s="589" customFormat="1" x14ac:dyDescent="0.2">
      <c r="F2003" s="590"/>
      <c r="G2003" s="591"/>
      <c r="J2003" s="590"/>
      <c r="K2003" s="684"/>
    </row>
    <row r="2004" spans="6:11" s="589" customFormat="1" x14ac:dyDescent="0.2">
      <c r="F2004" s="590"/>
      <c r="G2004" s="591"/>
      <c r="J2004" s="590"/>
      <c r="K2004" s="684"/>
    </row>
    <row r="2005" spans="6:11" s="589" customFormat="1" x14ac:dyDescent="0.2">
      <c r="F2005" s="590"/>
      <c r="G2005" s="591"/>
      <c r="J2005" s="590"/>
      <c r="K2005" s="684"/>
    </row>
    <row r="2006" spans="6:11" s="589" customFormat="1" x14ac:dyDescent="0.2">
      <c r="F2006" s="590"/>
      <c r="G2006" s="591"/>
      <c r="J2006" s="590"/>
      <c r="K2006" s="684"/>
    </row>
    <row r="2007" spans="6:11" s="589" customFormat="1" x14ac:dyDescent="0.2">
      <c r="F2007" s="590"/>
      <c r="G2007" s="591"/>
      <c r="J2007" s="590"/>
      <c r="K2007" s="684"/>
    </row>
    <row r="2008" spans="6:11" s="589" customFormat="1" x14ac:dyDescent="0.2">
      <c r="F2008" s="590"/>
      <c r="G2008" s="591"/>
      <c r="J2008" s="590"/>
      <c r="K2008" s="684"/>
    </row>
    <row r="2009" spans="6:11" s="589" customFormat="1" x14ac:dyDescent="0.2">
      <c r="F2009" s="590"/>
      <c r="G2009" s="591"/>
      <c r="J2009" s="590"/>
      <c r="K2009" s="684"/>
    </row>
    <row r="2010" spans="6:11" s="589" customFormat="1" x14ac:dyDescent="0.2">
      <c r="F2010" s="590"/>
      <c r="G2010" s="591"/>
      <c r="J2010" s="590"/>
      <c r="K2010" s="684"/>
    </row>
    <row r="2011" spans="6:11" s="589" customFormat="1" x14ac:dyDescent="0.2">
      <c r="F2011" s="590"/>
      <c r="G2011" s="591"/>
      <c r="J2011" s="590"/>
      <c r="K2011" s="684"/>
    </row>
    <row r="2012" spans="6:11" s="589" customFormat="1" x14ac:dyDescent="0.2">
      <c r="F2012" s="590"/>
      <c r="G2012" s="591"/>
      <c r="J2012" s="590"/>
      <c r="K2012" s="684"/>
    </row>
    <row r="2013" spans="6:11" s="589" customFormat="1" x14ac:dyDescent="0.2">
      <c r="F2013" s="590"/>
      <c r="G2013" s="591"/>
      <c r="J2013" s="590"/>
      <c r="K2013" s="684"/>
    </row>
    <row r="2014" spans="6:11" s="589" customFormat="1" x14ac:dyDescent="0.2">
      <c r="F2014" s="590"/>
      <c r="G2014" s="591"/>
      <c r="J2014" s="590"/>
      <c r="K2014" s="684"/>
    </row>
    <row r="2015" spans="6:11" s="589" customFormat="1" x14ac:dyDescent="0.2">
      <c r="F2015" s="590"/>
      <c r="G2015" s="591"/>
      <c r="J2015" s="590"/>
      <c r="K2015" s="684"/>
    </row>
    <row r="2016" spans="6:11" s="589" customFormat="1" x14ac:dyDescent="0.2">
      <c r="F2016" s="590"/>
      <c r="G2016" s="591"/>
      <c r="J2016" s="590"/>
      <c r="K2016" s="684"/>
    </row>
    <row r="2017" spans="6:11" s="589" customFormat="1" x14ac:dyDescent="0.2">
      <c r="F2017" s="590"/>
      <c r="G2017" s="591"/>
      <c r="J2017" s="590"/>
      <c r="K2017" s="684"/>
    </row>
    <row r="2018" spans="6:11" s="589" customFormat="1" x14ac:dyDescent="0.2">
      <c r="F2018" s="590"/>
      <c r="G2018" s="591"/>
      <c r="J2018" s="590"/>
      <c r="K2018" s="684"/>
    </row>
    <row r="2019" spans="6:11" s="589" customFormat="1" x14ac:dyDescent="0.2">
      <c r="F2019" s="590"/>
      <c r="G2019" s="591"/>
      <c r="J2019" s="590"/>
      <c r="K2019" s="684"/>
    </row>
    <row r="2020" spans="6:11" s="589" customFormat="1" x14ac:dyDescent="0.2">
      <c r="F2020" s="590"/>
      <c r="G2020" s="591"/>
      <c r="J2020" s="590"/>
      <c r="K2020" s="684"/>
    </row>
    <row r="2021" spans="6:11" s="589" customFormat="1" x14ac:dyDescent="0.2">
      <c r="F2021" s="590"/>
      <c r="G2021" s="591"/>
      <c r="J2021" s="590"/>
      <c r="K2021" s="684"/>
    </row>
    <row r="2022" spans="6:11" s="589" customFormat="1" x14ac:dyDescent="0.2">
      <c r="F2022" s="590"/>
      <c r="G2022" s="591"/>
      <c r="J2022" s="590"/>
      <c r="K2022" s="684"/>
    </row>
    <row r="2023" spans="6:11" s="589" customFormat="1" x14ac:dyDescent="0.2">
      <c r="F2023" s="590"/>
      <c r="G2023" s="591"/>
      <c r="J2023" s="590"/>
      <c r="K2023" s="684"/>
    </row>
    <row r="2024" spans="6:11" s="589" customFormat="1" x14ac:dyDescent="0.2">
      <c r="F2024" s="590"/>
      <c r="G2024" s="591"/>
      <c r="J2024" s="590"/>
      <c r="K2024" s="684"/>
    </row>
    <row r="2025" spans="6:11" s="589" customFormat="1" x14ac:dyDescent="0.2">
      <c r="F2025" s="590"/>
      <c r="G2025" s="591"/>
      <c r="J2025" s="590"/>
      <c r="K2025" s="684"/>
    </row>
    <row r="2026" spans="6:11" s="589" customFormat="1" x14ac:dyDescent="0.2">
      <c r="F2026" s="590"/>
      <c r="G2026" s="591"/>
      <c r="J2026" s="590"/>
      <c r="K2026" s="684"/>
    </row>
    <row r="2027" spans="6:11" s="589" customFormat="1" x14ac:dyDescent="0.2">
      <c r="F2027" s="590"/>
      <c r="G2027" s="591"/>
      <c r="J2027" s="590"/>
      <c r="K2027" s="684"/>
    </row>
    <row r="2028" spans="6:11" s="589" customFormat="1" x14ac:dyDescent="0.2">
      <c r="F2028" s="590"/>
      <c r="G2028" s="591"/>
      <c r="J2028" s="590"/>
      <c r="K2028" s="684"/>
    </row>
    <row r="2029" spans="6:11" s="589" customFormat="1" x14ac:dyDescent="0.2">
      <c r="F2029" s="590"/>
      <c r="G2029" s="591"/>
      <c r="J2029" s="590"/>
      <c r="K2029" s="684"/>
    </row>
    <row r="2030" spans="6:11" s="589" customFormat="1" x14ac:dyDescent="0.2">
      <c r="F2030" s="590"/>
      <c r="G2030" s="591"/>
      <c r="J2030" s="590"/>
      <c r="K2030" s="684"/>
    </row>
    <row r="2031" spans="6:11" s="589" customFormat="1" x14ac:dyDescent="0.2">
      <c r="F2031" s="590"/>
      <c r="G2031" s="591"/>
      <c r="J2031" s="590"/>
      <c r="K2031" s="684"/>
    </row>
    <row r="2032" spans="6:11" s="589" customFormat="1" x14ac:dyDescent="0.2">
      <c r="F2032" s="590"/>
      <c r="G2032" s="591"/>
      <c r="J2032" s="590"/>
      <c r="K2032" s="684"/>
    </row>
    <row r="2033" spans="6:11" s="589" customFormat="1" x14ac:dyDescent="0.2">
      <c r="F2033" s="590"/>
      <c r="G2033" s="591"/>
      <c r="J2033" s="590"/>
      <c r="K2033" s="684"/>
    </row>
    <row r="2034" spans="6:11" s="589" customFormat="1" x14ac:dyDescent="0.2">
      <c r="F2034" s="590"/>
      <c r="G2034" s="591"/>
      <c r="J2034" s="590"/>
      <c r="K2034" s="684"/>
    </row>
    <row r="2035" spans="6:11" s="589" customFormat="1" x14ac:dyDescent="0.2">
      <c r="F2035" s="590"/>
      <c r="G2035" s="591"/>
      <c r="J2035" s="590"/>
      <c r="K2035" s="684"/>
    </row>
    <row r="2036" spans="6:11" s="589" customFormat="1" x14ac:dyDescent="0.2">
      <c r="F2036" s="590"/>
      <c r="G2036" s="591"/>
      <c r="J2036" s="590"/>
      <c r="K2036" s="684"/>
    </row>
    <row r="2037" spans="6:11" s="589" customFormat="1" x14ac:dyDescent="0.2">
      <c r="F2037" s="590"/>
      <c r="G2037" s="591"/>
      <c r="J2037" s="590"/>
      <c r="K2037" s="684"/>
    </row>
    <row r="2038" spans="6:11" s="589" customFormat="1" x14ac:dyDescent="0.2">
      <c r="F2038" s="590"/>
      <c r="G2038" s="591"/>
      <c r="J2038" s="590"/>
      <c r="K2038" s="684"/>
    </row>
    <row r="2039" spans="6:11" s="589" customFormat="1" x14ac:dyDescent="0.2">
      <c r="F2039" s="590"/>
      <c r="G2039" s="591"/>
      <c r="J2039" s="590"/>
      <c r="K2039" s="684"/>
    </row>
    <row r="2040" spans="6:11" s="589" customFormat="1" x14ac:dyDescent="0.2">
      <c r="F2040" s="590"/>
      <c r="G2040" s="591"/>
      <c r="J2040" s="590"/>
      <c r="K2040" s="684"/>
    </row>
    <row r="2041" spans="6:11" s="589" customFormat="1" x14ac:dyDescent="0.2">
      <c r="F2041" s="590"/>
      <c r="G2041" s="591"/>
      <c r="J2041" s="590"/>
      <c r="K2041" s="684"/>
    </row>
    <row r="2042" spans="6:11" s="589" customFormat="1" x14ac:dyDescent="0.2">
      <c r="F2042" s="590"/>
      <c r="G2042" s="591"/>
      <c r="J2042" s="590"/>
      <c r="K2042" s="684"/>
    </row>
    <row r="2043" spans="6:11" s="589" customFormat="1" x14ac:dyDescent="0.2">
      <c r="F2043" s="590"/>
      <c r="G2043" s="591"/>
      <c r="J2043" s="590"/>
      <c r="K2043" s="684"/>
    </row>
    <row r="2044" spans="6:11" s="589" customFormat="1" x14ac:dyDescent="0.2">
      <c r="F2044" s="590"/>
      <c r="G2044" s="591"/>
      <c r="J2044" s="590"/>
      <c r="K2044" s="684"/>
    </row>
    <row r="2045" spans="6:11" s="589" customFormat="1" x14ac:dyDescent="0.2">
      <c r="F2045" s="590"/>
      <c r="G2045" s="591"/>
      <c r="J2045" s="590"/>
      <c r="K2045" s="684"/>
    </row>
    <row r="2046" spans="6:11" s="589" customFormat="1" x14ac:dyDescent="0.2">
      <c r="F2046" s="590"/>
      <c r="G2046" s="591"/>
      <c r="J2046" s="590"/>
      <c r="K2046" s="684"/>
    </row>
    <row r="2047" spans="6:11" s="589" customFormat="1" x14ac:dyDescent="0.2">
      <c r="F2047" s="590"/>
      <c r="G2047" s="591"/>
      <c r="J2047" s="590"/>
      <c r="K2047" s="684"/>
    </row>
    <row r="2048" spans="6:11" s="589" customFormat="1" x14ac:dyDescent="0.2">
      <c r="F2048" s="590"/>
      <c r="G2048" s="591"/>
      <c r="J2048" s="590"/>
      <c r="K2048" s="684"/>
    </row>
    <row r="2049" spans="6:11" s="589" customFormat="1" x14ac:dyDescent="0.2">
      <c r="F2049" s="590"/>
      <c r="G2049" s="591"/>
      <c r="J2049" s="590"/>
      <c r="K2049" s="684"/>
    </row>
    <row r="2050" spans="6:11" s="589" customFormat="1" x14ac:dyDescent="0.2">
      <c r="F2050" s="590"/>
      <c r="G2050" s="591"/>
      <c r="J2050" s="590"/>
      <c r="K2050" s="684"/>
    </row>
    <row r="2051" spans="6:11" s="589" customFormat="1" x14ac:dyDescent="0.2">
      <c r="F2051" s="590"/>
      <c r="G2051" s="591"/>
      <c r="J2051" s="590"/>
      <c r="K2051" s="684"/>
    </row>
    <row r="2052" spans="6:11" s="589" customFormat="1" x14ac:dyDescent="0.2">
      <c r="F2052" s="590"/>
      <c r="G2052" s="591"/>
      <c r="J2052" s="590"/>
      <c r="K2052" s="684"/>
    </row>
    <row r="2053" spans="6:11" s="589" customFormat="1" x14ac:dyDescent="0.2">
      <c r="F2053" s="590"/>
      <c r="G2053" s="591"/>
      <c r="J2053" s="590"/>
      <c r="K2053" s="684"/>
    </row>
    <row r="2054" spans="6:11" s="589" customFormat="1" x14ac:dyDescent="0.2">
      <c r="F2054" s="590"/>
      <c r="G2054" s="591"/>
      <c r="J2054" s="590"/>
      <c r="K2054" s="684"/>
    </row>
    <row r="2055" spans="6:11" s="589" customFormat="1" x14ac:dyDescent="0.2">
      <c r="F2055" s="590"/>
      <c r="G2055" s="591"/>
      <c r="J2055" s="590"/>
      <c r="K2055" s="684"/>
    </row>
    <row r="2056" spans="6:11" s="589" customFormat="1" x14ac:dyDescent="0.2">
      <c r="F2056" s="590"/>
      <c r="G2056" s="591"/>
      <c r="J2056" s="590"/>
      <c r="K2056" s="684"/>
    </row>
    <row r="2057" spans="6:11" s="589" customFormat="1" x14ac:dyDescent="0.2">
      <c r="F2057" s="590"/>
      <c r="G2057" s="591"/>
      <c r="J2057" s="590"/>
      <c r="K2057" s="684"/>
    </row>
    <row r="2058" spans="6:11" s="589" customFormat="1" x14ac:dyDescent="0.2">
      <c r="F2058" s="590"/>
      <c r="G2058" s="591"/>
      <c r="J2058" s="590"/>
      <c r="K2058" s="684"/>
    </row>
    <row r="2059" spans="6:11" s="589" customFormat="1" x14ac:dyDescent="0.2">
      <c r="F2059" s="590"/>
      <c r="G2059" s="591"/>
      <c r="J2059" s="590"/>
      <c r="K2059" s="684"/>
    </row>
    <row r="2060" spans="6:11" s="589" customFormat="1" x14ac:dyDescent="0.2">
      <c r="F2060" s="590"/>
      <c r="G2060" s="591"/>
      <c r="J2060" s="590"/>
      <c r="K2060" s="684"/>
    </row>
    <row r="2061" spans="6:11" s="589" customFormat="1" x14ac:dyDescent="0.2">
      <c r="F2061" s="590"/>
      <c r="G2061" s="591"/>
      <c r="J2061" s="590"/>
      <c r="K2061" s="684"/>
    </row>
    <row r="2062" spans="6:11" s="589" customFormat="1" x14ac:dyDescent="0.2">
      <c r="F2062" s="590"/>
      <c r="G2062" s="591"/>
      <c r="J2062" s="590"/>
      <c r="K2062" s="684"/>
    </row>
    <row r="2063" spans="6:11" s="589" customFormat="1" x14ac:dyDescent="0.2">
      <c r="F2063" s="590"/>
      <c r="G2063" s="591"/>
      <c r="J2063" s="590"/>
      <c r="K2063" s="684"/>
    </row>
    <row r="2064" spans="6:11" s="589" customFormat="1" x14ac:dyDescent="0.2">
      <c r="F2064" s="590"/>
      <c r="G2064" s="591"/>
      <c r="J2064" s="590"/>
      <c r="K2064" s="684"/>
    </row>
    <row r="2065" spans="6:11" s="589" customFormat="1" x14ac:dyDescent="0.2">
      <c r="F2065" s="590"/>
      <c r="G2065" s="591"/>
      <c r="J2065" s="590"/>
      <c r="K2065" s="684"/>
    </row>
    <row r="2066" spans="6:11" s="589" customFormat="1" x14ac:dyDescent="0.2">
      <c r="F2066" s="590"/>
      <c r="G2066" s="591"/>
      <c r="J2066" s="590"/>
      <c r="K2066" s="684"/>
    </row>
    <row r="2067" spans="6:11" s="589" customFormat="1" x14ac:dyDescent="0.2">
      <c r="F2067" s="590"/>
      <c r="G2067" s="591"/>
      <c r="J2067" s="590"/>
      <c r="K2067" s="684"/>
    </row>
    <row r="2068" spans="6:11" s="589" customFormat="1" x14ac:dyDescent="0.2">
      <c r="F2068" s="590"/>
      <c r="G2068" s="591"/>
      <c r="J2068" s="590"/>
      <c r="K2068" s="684"/>
    </row>
    <row r="2069" spans="6:11" s="589" customFormat="1" x14ac:dyDescent="0.2">
      <c r="F2069" s="590"/>
      <c r="G2069" s="591"/>
      <c r="J2069" s="590"/>
      <c r="K2069" s="684"/>
    </row>
    <row r="2070" spans="6:11" s="589" customFormat="1" x14ac:dyDescent="0.2">
      <c r="F2070" s="590"/>
      <c r="G2070" s="591"/>
      <c r="J2070" s="590"/>
      <c r="K2070" s="684"/>
    </row>
    <row r="2071" spans="6:11" s="589" customFormat="1" x14ac:dyDescent="0.2">
      <c r="F2071" s="590"/>
      <c r="G2071" s="591"/>
      <c r="J2071" s="590"/>
      <c r="K2071" s="684"/>
    </row>
    <row r="2072" spans="6:11" s="589" customFormat="1" x14ac:dyDescent="0.2">
      <c r="F2072" s="590"/>
      <c r="G2072" s="591"/>
      <c r="J2072" s="590"/>
      <c r="K2072" s="684"/>
    </row>
    <row r="2073" spans="6:11" s="589" customFormat="1" x14ac:dyDescent="0.2">
      <c r="F2073" s="590"/>
      <c r="G2073" s="591"/>
      <c r="J2073" s="590"/>
      <c r="K2073" s="684"/>
    </row>
    <row r="2074" spans="6:11" s="589" customFormat="1" x14ac:dyDescent="0.2">
      <c r="F2074" s="590"/>
      <c r="G2074" s="591"/>
      <c r="J2074" s="590"/>
      <c r="K2074" s="684"/>
    </row>
    <row r="2075" spans="6:11" s="589" customFormat="1" x14ac:dyDescent="0.2">
      <c r="F2075" s="590"/>
      <c r="G2075" s="591"/>
      <c r="J2075" s="590"/>
      <c r="K2075" s="684"/>
    </row>
    <row r="2076" spans="6:11" s="589" customFormat="1" x14ac:dyDescent="0.2">
      <c r="F2076" s="590"/>
      <c r="G2076" s="591"/>
      <c r="J2076" s="590"/>
      <c r="K2076" s="684"/>
    </row>
    <row r="2077" spans="6:11" s="589" customFormat="1" x14ac:dyDescent="0.2">
      <c r="F2077" s="590"/>
      <c r="G2077" s="591"/>
      <c r="J2077" s="590"/>
      <c r="K2077" s="684"/>
    </row>
    <row r="2078" spans="6:11" s="589" customFormat="1" x14ac:dyDescent="0.2">
      <c r="F2078" s="590"/>
      <c r="G2078" s="591"/>
      <c r="J2078" s="590"/>
      <c r="K2078" s="684"/>
    </row>
    <row r="2079" spans="6:11" s="589" customFormat="1" x14ac:dyDescent="0.2">
      <c r="F2079" s="590"/>
      <c r="G2079" s="591"/>
      <c r="J2079" s="590"/>
      <c r="K2079" s="684"/>
    </row>
    <row r="2080" spans="6:11" s="589" customFormat="1" x14ac:dyDescent="0.2">
      <c r="F2080" s="590"/>
      <c r="G2080" s="591"/>
      <c r="J2080" s="590"/>
      <c r="K2080" s="684"/>
    </row>
    <row r="2081" spans="6:11" s="589" customFormat="1" x14ac:dyDescent="0.2">
      <c r="F2081" s="590"/>
      <c r="G2081" s="591"/>
      <c r="J2081" s="590"/>
      <c r="K2081" s="684"/>
    </row>
    <row r="2082" spans="6:11" s="589" customFormat="1" x14ac:dyDescent="0.2">
      <c r="F2082" s="590"/>
      <c r="G2082" s="591"/>
      <c r="J2082" s="590"/>
      <c r="K2082" s="684"/>
    </row>
    <row r="2083" spans="6:11" s="589" customFormat="1" x14ac:dyDescent="0.2">
      <c r="F2083" s="590"/>
      <c r="G2083" s="591"/>
      <c r="J2083" s="590"/>
      <c r="K2083" s="684"/>
    </row>
    <row r="2084" spans="6:11" s="589" customFormat="1" x14ac:dyDescent="0.2">
      <c r="F2084" s="590"/>
      <c r="G2084" s="591"/>
      <c r="J2084" s="590"/>
      <c r="K2084" s="684"/>
    </row>
    <row r="2085" spans="6:11" s="589" customFormat="1" x14ac:dyDescent="0.2">
      <c r="F2085" s="590"/>
      <c r="G2085" s="591"/>
      <c r="J2085" s="590"/>
      <c r="K2085" s="684"/>
    </row>
    <row r="2086" spans="6:11" s="589" customFormat="1" x14ac:dyDescent="0.2">
      <c r="F2086" s="590"/>
      <c r="G2086" s="591"/>
      <c r="J2086" s="590"/>
      <c r="K2086" s="684"/>
    </row>
    <row r="2087" spans="6:11" s="589" customFormat="1" x14ac:dyDescent="0.2">
      <c r="F2087" s="590"/>
      <c r="G2087" s="591"/>
      <c r="J2087" s="590"/>
      <c r="K2087" s="684"/>
    </row>
    <row r="2088" spans="6:11" s="589" customFormat="1" x14ac:dyDescent="0.2">
      <c r="F2088" s="590"/>
      <c r="G2088" s="591"/>
      <c r="J2088" s="590"/>
      <c r="K2088" s="684"/>
    </row>
    <row r="2089" spans="6:11" s="589" customFormat="1" x14ac:dyDescent="0.2">
      <c r="F2089" s="590"/>
      <c r="G2089" s="591"/>
      <c r="J2089" s="590"/>
      <c r="K2089" s="684"/>
    </row>
    <row r="2090" spans="6:11" s="589" customFormat="1" x14ac:dyDescent="0.2">
      <c r="F2090" s="590"/>
      <c r="G2090" s="591"/>
      <c r="J2090" s="590"/>
      <c r="K2090" s="684"/>
    </row>
    <row r="2091" spans="6:11" s="589" customFormat="1" x14ac:dyDescent="0.2">
      <c r="F2091" s="590"/>
      <c r="G2091" s="591"/>
      <c r="J2091" s="590"/>
      <c r="K2091" s="684"/>
    </row>
    <row r="2092" spans="6:11" s="589" customFormat="1" x14ac:dyDescent="0.2">
      <c r="F2092" s="590"/>
      <c r="G2092" s="591"/>
      <c r="J2092" s="590"/>
      <c r="K2092" s="684"/>
    </row>
    <row r="2093" spans="6:11" s="589" customFormat="1" x14ac:dyDescent="0.2">
      <c r="F2093" s="590"/>
      <c r="G2093" s="591"/>
      <c r="J2093" s="590"/>
      <c r="K2093" s="684"/>
    </row>
    <row r="2094" spans="6:11" s="589" customFormat="1" x14ac:dyDescent="0.2">
      <c r="F2094" s="590"/>
      <c r="G2094" s="591"/>
      <c r="J2094" s="590"/>
      <c r="K2094" s="684"/>
    </row>
    <row r="2095" spans="6:11" s="589" customFormat="1" x14ac:dyDescent="0.2">
      <c r="F2095" s="590"/>
      <c r="G2095" s="591"/>
      <c r="J2095" s="590"/>
      <c r="K2095" s="684"/>
    </row>
    <row r="2096" spans="6:11" s="589" customFormat="1" x14ac:dyDescent="0.2">
      <c r="F2096" s="590"/>
      <c r="G2096" s="591"/>
      <c r="J2096" s="590"/>
      <c r="K2096" s="684"/>
    </row>
    <row r="2097" spans="6:11" s="589" customFormat="1" x14ac:dyDescent="0.2">
      <c r="F2097" s="590"/>
      <c r="G2097" s="591"/>
      <c r="J2097" s="590"/>
      <c r="K2097" s="684"/>
    </row>
    <row r="2098" spans="6:11" s="589" customFormat="1" x14ac:dyDescent="0.2">
      <c r="F2098" s="590"/>
      <c r="G2098" s="591"/>
      <c r="J2098" s="590"/>
      <c r="K2098" s="684"/>
    </row>
    <row r="2099" spans="6:11" s="589" customFormat="1" x14ac:dyDescent="0.2">
      <c r="F2099" s="590"/>
      <c r="G2099" s="591"/>
      <c r="J2099" s="590"/>
      <c r="K2099" s="684"/>
    </row>
    <row r="2100" spans="6:11" s="589" customFormat="1" x14ac:dyDescent="0.2">
      <c r="F2100" s="590"/>
      <c r="G2100" s="591"/>
      <c r="J2100" s="590"/>
      <c r="K2100" s="684"/>
    </row>
    <row r="2101" spans="6:11" s="589" customFormat="1" x14ac:dyDescent="0.2">
      <c r="F2101" s="590"/>
      <c r="G2101" s="591"/>
      <c r="J2101" s="590"/>
      <c r="K2101" s="684"/>
    </row>
    <row r="2102" spans="6:11" s="589" customFormat="1" x14ac:dyDescent="0.2">
      <c r="F2102" s="590"/>
      <c r="G2102" s="591"/>
      <c r="J2102" s="590"/>
      <c r="K2102" s="684"/>
    </row>
    <row r="2103" spans="6:11" s="589" customFormat="1" x14ac:dyDescent="0.2">
      <c r="F2103" s="590"/>
      <c r="G2103" s="591"/>
      <c r="J2103" s="590"/>
      <c r="K2103" s="684"/>
    </row>
    <row r="2104" spans="6:11" s="589" customFormat="1" x14ac:dyDescent="0.2">
      <c r="F2104" s="590"/>
      <c r="G2104" s="591"/>
      <c r="J2104" s="590"/>
      <c r="K2104" s="684"/>
    </row>
    <row r="2105" spans="6:11" s="589" customFormat="1" x14ac:dyDescent="0.2">
      <c r="F2105" s="590"/>
      <c r="G2105" s="591"/>
      <c r="J2105" s="590"/>
      <c r="K2105" s="684"/>
    </row>
    <row r="2106" spans="6:11" s="589" customFormat="1" x14ac:dyDescent="0.2">
      <c r="F2106" s="590"/>
      <c r="G2106" s="591"/>
      <c r="J2106" s="590"/>
      <c r="K2106" s="684"/>
    </row>
    <row r="2107" spans="6:11" s="589" customFormat="1" x14ac:dyDescent="0.2">
      <c r="F2107" s="590"/>
      <c r="G2107" s="591"/>
      <c r="J2107" s="590"/>
      <c r="K2107" s="684"/>
    </row>
    <row r="2108" spans="6:11" s="589" customFormat="1" x14ac:dyDescent="0.2">
      <c r="F2108" s="590"/>
      <c r="G2108" s="591"/>
      <c r="J2108" s="590"/>
      <c r="K2108" s="684"/>
    </row>
    <row r="2109" spans="6:11" s="589" customFormat="1" x14ac:dyDescent="0.2">
      <c r="F2109" s="590"/>
      <c r="G2109" s="591"/>
      <c r="J2109" s="590"/>
      <c r="K2109" s="684"/>
    </row>
    <row r="2110" spans="6:11" s="589" customFormat="1" x14ac:dyDescent="0.2">
      <c r="F2110" s="590"/>
      <c r="G2110" s="591"/>
      <c r="J2110" s="590"/>
      <c r="K2110" s="684"/>
    </row>
    <row r="2111" spans="6:11" s="589" customFormat="1" x14ac:dyDescent="0.2">
      <c r="F2111" s="590"/>
      <c r="G2111" s="591"/>
      <c r="J2111" s="590"/>
      <c r="K2111" s="684"/>
    </row>
    <row r="2112" spans="6:11" s="589" customFormat="1" x14ac:dyDescent="0.2">
      <c r="F2112" s="590"/>
      <c r="G2112" s="591"/>
      <c r="J2112" s="590"/>
      <c r="K2112" s="684"/>
    </row>
    <row r="2113" spans="6:11" s="589" customFormat="1" x14ac:dyDescent="0.2">
      <c r="F2113" s="590"/>
      <c r="G2113" s="591"/>
      <c r="J2113" s="590"/>
      <c r="K2113" s="684"/>
    </row>
    <row r="2114" spans="6:11" s="589" customFormat="1" x14ac:dyDescent="0.2">
      <c r="F2114" s="590"/>
      <c r="G2114" s="591"/>
      <c r="J2114" s="590"/>
      <c r="K2114" s="684"/>
    </row>
    <row r="2115" spans="6:11" s="589" customFormat="1" x14ac:dyDescent="0.2">
      <c r="F2115" s="590"/>
      <c r="G2115" s="591"/>
      <c r="J2115" s="590"/>
      <c r="K2115" s="684"/>
    </row>
    <row r="2116" spans="6:11" s="589" customFormat="1" x14ac:dyDescent="0.2">
      <c r="F2116" s="590"/>
      <c r="G2116" s="591"/>
      <c r="J2116" s="590"/>
      <c r="K2116" s="684"/>
    </row>
    <row r="2117" spans="6:11" s="589" customFormat="1" x14ac:dyDescent="0.2">
      <c r="F2117" s="590"/>
      <c r="G2117" s="591"/>
      <c r="J2117" s="590"/>
      <c r="K2117" s="684"/>
    </row>
    <row r="2118" spans="6:11" s="589" customFormat="1" x14ac:dyDescent="0.2">
      <c r="F2118" s="590"/>
      <c r="G2118" s="591"/>
      <c r="J2118" s="590"/>
      <c r="K2118" s="684"/>
    </row>
    <row r="2119" spans="6:11" s="589" customFormat="1" x14ac:dyDescent="0.2">
      <c r="F2119" s="590"/>
      <c r="G2119" s="591"/>
      <c r="J2119" s="590"/>
      <c r="K2119" s="684"/>
    </row>
    <row r="2120" spans="6:11" s="589" customFormat="1" x14ac:dyDescent="0.2">
      <c r="F2120" s="590"/>
      <c r="G2120" s="591"/>
      <c r="J2120" s="590"/>
      <c r="K2120" s="684"/>
    </row>
    <row r="2121" spans="6:11" s="589" customFormat="1" x14ac:dyDescent="0.2">
      <c r="F2121" s="590"/>
      <c r="G2121" s="591"/>
      <c r="J2121" s="590"/>
      <c r="K2121" s="684"/>
    </row>
    <row r="2122" spans="6:11" s="589" customFormat="1" x14ac:dyDescent="0.2">
      <c r="F2122" s="590"/>
      <c r="G2122" s="591"/>
      <c r="J2122" s="590"/>
      <c r="K2122" s="684"/>
    </row>
    <row r="2123" spans="6:11" s="589" customFormat="1" x14ac:dyDescent="0.2">
      <c r="F2123" s="590"/>
      <c r="G2123" s="591"/>
      <c r="J2123" s="590"/>
      <c r="K2123" s="684"/>
    </row>
    <row r="2124" spans="6:11" s="589" customFormat="1" x14ac:dyDescent="0.2">
      <c r="F2124" s="590"/>
      <c r="G2124" s="591"/>
      <c r="J2124" s="590"/>
      <c r="K2124" s="684"/>
    </row>
    <row r="2125" spans="6:11" s="589" customFormat="1" x14ac:dyDescent="0.2">
      <c r="F2125" s="590"/>
      <c r="G2125" s="591"/>
      <c r="J2125" s="590"/>
      <c r="K2125" s="684"/>
    </row>
    <row r="2126" spans="6:11" s="589" customFormat="1" x14ac:dyDescent="0.2">
      <c r="F2126" s="590"/>
      <c r="G2126" s="591"/>
      <c r="J2126" s="590"/>
      <c r="K2126" s="684"/>
    </row>
    <row r="2127" spans="6:11" s="589" customFormat="1" x14ac:dyDescent="0.2">
      <c r="F2127" s="590"/>
      <c r="G2127" s="591"/>
      <c r="J2127" s="590"/>
      <c r="K2127" s="684"/>
    </row>
    <row r="2128" spans="6:11" s="589" customFormat="1" x14ac:dyDescent="0.2">
      <c r="F2128" s="590"/>
      <c r="G2128" s="591"/>
      <c r="J2128" s="590"/>
      <c r="K2128" s="684"/>
    </row>
    <row r="2129" spans="6:11" s="589" customFormat="1" x14ac:dyDescent="0.2">
      <c r="F2129" s="590"/>
      <c r="G2129" s="591"/>
      <c r="J2129" s="590"/>
      <c r="K2129" s="684"/>
    </row>
    <row r="2130" spans="6:11" s="589" customFormat="1" x14ac:dyDescent="0.2">
      <c r="F2130" s="590"/>
      <c r="G2130" s="591"/>
      <c r="J2130" s="590"/>
      <c r="K2130" s="684"/>
    </row>
    <row r="2131" spans="6:11" s="589" customFormat="1" x14ac:dyDescent="0.2">
      <c r="F2131" s="590"/>
      <c r="G2131" s="591"/>
      <c r="J2131" s="590"/>
      <c r="K2131" s="684"/>
    </row>
    <row r="2132" spans="6:11" s="589" customFormat="1" x14ac:dyDescent="0.2">
      <c r="F2132" s="590"/>
      <c r="G2132" s="591"/>
      <c r="J2132" s="590"/>
      <c r="K2132" s="684"/>
    </row>
    <row r="2133" spans="6:11" s="589" customFormat="1" x14ac:dyDescent="0.2">
      <c r="F2133" s="590"/>
      <c r="G2133" s="591"/>
      <c r="J2133" s="590"/>
      <c r="K2133" s="684"/>
    </row>
    <row r="2134" spans="6:11" s="589" customFormat="1" x14ac:dyDescent="0.2">
      <c r="F2134" s="590"/>
      <c r="G2134" s="591"/>
      <c r="J2134" s="590"/>
      <c r="K2134" s="684"/>
    </row>
    <row r="2135" spans="6:11" s="589" customFormat="1" x14ac:dyDescent="0.2">
      <c r="F2135" s="590"/>
      <c r="G2135" s="591"/>
      <c r="J2135" s="590"/>
      <c r="K2135" s="684"/>
    </row>
    <row r="2136" spans="6:11" s="589" customFormat="1" x14ac:dyDescent="0.2">
      <c r="F2136" s="590"/>
      <c r="G2136" s="591"/>
      <c r="J2136" s="590"/>
      <c r="K2136" s="684"/>
    </row>
    <row r="2137" spans="6:11" s="589" customFormat="1" x14ac:dyDescent="0.2">
      <c r="F2137" s="590"/>
      <c r="G2137" s="591"/>
      <c r="J2137" s="590"/>
      <c r="K2137" s="684"/>
    </row>
    <row r="2138" spans="6:11" s="589" customFormat="1" x14ac:dyDescent="0.2">
      <c r="F2138" s="590"/>
      <c r="G2138" s="591"/>
      <c r="J2138" s="590"/>
      <c r="K2138" s="684"/>
    </row>
    <row r="2139" spans="6:11" s="589" customFormat="1" x14ac:dyDescent="0.2">
      <c r="F2139" s="590"/>
      <c r="G2139" s="591"/>
      <c r="J2139" s="590"/>
      <c r="K2139" s="684"/>
    </row>
    <row r="2140" spans="6:11" s="589" customFormat="1" x14ac:dyDescent="0.2">
      <c r="F2140" s="590"/>
      <c r="G2140" s="591"/>
      <c r="J2140" s="590"/>
      <c r="K2140" s="684"/>
    </row>
    <row r="2141" spans="6:11" s="589" customFormat="1" x14ac:dyDescent="0.2">
      <c r="F2141" s="590"/>
      <c r="G2141" s="591"/>
      <c r="J2141" s="590"/>
      <c r="K2141" s="684"/>
    </row>
    <row r="2142" spans="6:11" s="589" customFormat="1" x14ac:dyDescent="0.2">
      <c r="F2142" s="590"/>
      <c r="G2142" s="591"/>
      <c r="J2142" s="590"/>
      <c r="K2142" s="684"/>
    </row>
    <row r="2143" spans="6:11" s="589" customFormat="1" x14ac:dyDescent="0.2">
      <c r="F2143" s="590"/>
      <c r="G2143" s="591"/>
      <c r="J2143" s="590"/>
      <c r="K2143" s="684"/>
    </row>
    <row r="2144" spans="6:11" s="589" customFormat="1" x14ac:dyDescent="0.2">
      <c r="F2144" s="590"/>
      <c r="G2144" s="591"/>
      <c r="J2144" s="590"/>
      <c r="K2144" s="684"/>
    </row>
    <row r="2145" spans="6:11" s="589" customFormat="1" x14ac:dyDescent="0.2">
      <c r="F2145" s="590"/>
      <c r="G2145" s="591"/>
      <c r="J2145" s="590"/>
      <c r="K2145" s="684"/>
    </row>
    <row r="2146" spans="6:11" s="589" customFormat="1" x14ac:dyDescent="0.2">
      <c r="F2146" s="590"/>
      <c r="G2146" s="591"/>
      <c r="J2146" s="590"/>
      <c r="K2146" s="684"/>
    </row>
    <row r="2147" spans="6:11" s="589" customFormat="1" x14ac:dyDescent="0.2">
      <c r="F2147" s="590"/>
      <c r="G2147" s="591"/>
      <c r="J2147" s="590"/>
      <c r="K2147" s="684"/>
    </row>
    <row r="2148" spans="6:11" s="589" customFormat="1" x14ac:dyDescent="0.2">
      <c r="F2148" s="590"/>
      <c r="G2148" s="591"/>
      <c r="J2148" s="590"/>
      <c r="K2148" s="684"/>
    </row>
    <row r="2149" spans="6:11" s="589" customFormat="1" x14ac:dyDescent="0.2">
      <c r="F2149" s="590"/>
      <c r="G2149" s="591"/>
      <c r="J2149" s="590"/>
      <c r="K2149" s="684"/>
    </row>
    <row r="2150" spans="6:11" s="589" customFormat="1" x14ac:dyDescent="0.2">
      <c r="F2150" s="590"/>
      <c r="G2150" s="591"/>
      <c r="J2150" s="590"/>
      <c r="K2150" s="684"/>
    </row>
    <row r="2151" spans="6:11" s="589" customFormat="1" x14ac:dyDescent="0.2">
      <c r="F2151" s="590"/>
      <c r="G2151" s="591"/>
      <c r="J2151" s="590"/>
      <c r="K2151" s="684"/>
    </row>
    <row r="2152" spans="6:11" s="589" customFormat="1" x14ac:dyDescent="0.2">
      <c r="F2152" s="590"/>
      <c r="G2152" s="591"/>
      <c r="J2152" s="590"/>
      <c r="K2152" s="684"/>
    </row>
    <row r="2153" spans="6:11" s="589" customFormat="1" x14ac:dyDescent="0.2">
      <c r="F2153" s="590"/>
      <c r="G2153" s="591"/>
      <c r="J2153" s="590"/>
      <c r="K2153" s="684"/>
    </row>
    <row r="2154" spans="6:11" s="589" customFormat="1" x14ac:dyDescent="0.2">
      <c r="F2154" s="590"/>
      <c r="G2154" s="591"/>
      <c r="J2154" s="590"/>
      <c r="K2154" s="684"/>
    </row>
    <row r="2155" spans="6:11" s="589" customFormat="1" x14ac:dyDescent="0.2">
      <c r="F2155" s="590"/>
      <c r="G2155" s="591"/>
      <c r="J2155" s="590"/>
      <c r="K2155" s="684"/>
    </row>
    <row r="2156" spans="6:11" s="589" customFormat="1" x14ac:dyDescent="0.2">
      <c r="F2156" s="590"/>
      <c r="G2156" s="591"/>
      <c r="J2156" s="590"/>
      <c r="K2156" s="684"/>
    </row>
    <row r="2157" spans="6:11" s="589" customFormat="1" x14ac:dyDescent="0.2">
      <c r="F2157" s="590"/>
      <c r="G2157" s="591"/>
      <c r="J2157" s="590"/>
      <c r="K2157" s="684"/>
    </row>
    <row r="2158" spans="6:11" s="589" customFormat="1" x14ac:dyDescent="0.2">
      <c r="F2158" s="590"/>
      <c r="G2158" s="591"/>
      <c r="J2158" s="590"/>
      <c r="K2158" s="684"/>
    </row>
    <row r="2159" spans="6:11" s="589" customFormat="1" x14ac:dyDescent="0.2">
      <c r="F2159" s="590"/>
      <c r="G2159" s="591"/>
      <c r="J2159" s="590"/>
      <c r="K2159" s="684"/>
    </row>
    <row r="2160" spans="6:11" s="589" customFormat="1" x14ac:dyDescent="0.2">
      <c r="F2160" s="590"/>
      <c r="G2160" s="591"/>
      <c r="J2160" s="590"/>
      <c r="K2160" s="684"/>
    </row>
    <row r="2161" spans="6:11" s="589" customFormat="1" x14ac:dyDescent="0.2">
      <c r="F2161" s="590"/>
      <c r="G2161" s="591"/>
      <c r="J2161" s="590"/>
      <c r="K2161" s="684"/>
    </row>
    <row r="2162" spans="6:11" s="589" customFormat="1" x14ac:dyDescent="0.2">
      <c r="F2162" s="590"/>
      <c r="G2162" s="591"/>
      <c r="J2162" s="590"/>
      <c r="K2162" s="684"/>
    </row>
    <row r="2163" spans="6:11" s="589" customFormat="1" x14ac:dyDescent="0.2">
      <c r="F2163" s="590"/>
      <c r="G2163" s="591"/>
      <c r="J2163" s="590"/>
      <c r="K2163" s="684"/>
    </row>
    <row r="2164" spans="6:11" s="589" customFormat="1" x14ac:dyDescent="0.2">
      <c r="F2164" s="590"/>
      <c r="G2164" s="591"/>
      <c r="J2164" s="590"/>
      <c r="K2164" s="684"/>
    </row>
    <row r="2165" spans="6:11" s="589" customFormat="1" x14ac:dyDescent="0.2">
      <c r="F2165" s="590"/>
      <c r="G2165" s="591"/>
      <c r="J2165" s="590"/>
      <c r="K2165" s="684"/>
    </row>
    <row r="2166" spans="6:11" s="589" customFormat="1" x14ac:dyDescent="0.2">
      <c r="F2166" s="590"/>
      <c r="G2166" s="591"/>
      <c r="J2166" s="590"/>
      <c r="K2166" s="684"/>
    </row>
    <row r="2167" spans="6:11" s="589" customFormat="1" x14ac:dyDescent="0.2">
      <c r="F2167" s="590"/>
      <c r="G2167" s="591"/>
      <c r="J2167" s="590"/>
      <c r="K2167" s="684"/>
    </row>
    <row r="2168" spans="6:11" s="589" customFormat="1" x14ac:dyDescent="0.2">
      <c r="F2168" s="590"/>
      <c r="G2168" s="591"/>
      <c r="J2168" s="590"/>
      <c r="K2168" s="684"/>
    </row>
    <row r="2169" spans="6:11" s="589" customFormat="1" x14ac:dyDescent="0.2">
      <c r="F2169" s="590"/>
      <c r="G2169" s="591"/>
      <c r="J2169" s="590"/>
      <c r="K2169" s="684"/>
    </row>
    <row r="2170" spans="6:11" s="589" customFormat="1" x14ac:dyDescent="0.2">
      <c r="F2170" s="590"/>
      <c r="G2170" s="591"/>
      <c r="J2170" s="590"/>
      <c r="K2170" s="684"/>
    </row>
    <row r="2171" spans="6:11" s="589" customFormat="1" x14ac:dyDescent="0.2">
      <c r="F2171" s="590"/>
      <c r="G2171" s="591"/>
      <c r="J2171" s="590"/>
      <c r="K2171" s="684"/>
    </row>
    <row r="2172" spans="6:11" s="589" customFormat="1" x14ac:dyDescent="0.2">
      <c r="F2172" s="590"/>
      <c r="G2172" s="591"/>
      <c r="J2172" s="590"/>
      <c r="K2172" s="684"/>
    </row>
    <row r="2173" spans="6:11" s="589" customFormat="1" x14ac:dyDescent="0.2">
      <c r="F2173" s="590"/>
      <c r="G2173" s="591"/>
      <c r="J2173" s="590"/>
      <c r="K2173" s="684"/>
    </row>
    <row r="2174" spans="6:11" s="589" customFormat="1" x14ac:dyDescent="0.2">
      <c r="F2174" s="590"/>
      <c r="G2174" s="591"/>
      <c r="J2174" s="590"/>
      <c r="K2174" s="684"/>
    </row>
    <row r="2175" spans="6:11" s="589" customFormat="1" x14ac:dyDescent="0.2">
      <c r="F2175" s="590"/>
      <c r="G2175" s="591"/>
      <c r="J2175" s="590"/>
      <c r="K2175" s="684"/>
    </row>
    <row r="2176" spans="6:11" s="589" customFormat="1" x14ac:dyDescent="0.2">
      <c r="F2176" s="590"/>
      <c r="G2176" s="591"/>
      <c r="J2176" s="590"/>
      <c r="K2176" s="684"/>
    </row>
    <row r="2177" spans="6:11" s="589" customFormat="1" x14ac:dyDescent="0.2">
      <c r="F2177" s="590"/>
      <c r="G2177" s="591"/>
      <c r="J2177" s="590"/>
      <c r="K2177" s="684"/>
    </row>
    <row r="2178" spans="6:11" s="589" customFormat="1" x14ac:dyDescent="0.2">
      <c r="F2178" s="590"/>
      <c r="G2178" s="591"/>
      <c r="J2178" s="590"/>
      <c r="K2178" s="684"/>
    </row>
    <row r="2179" spans="6:11" s="589" customFormat="1" x14ac:dyDescent="0.2">
      <c r="F2179" s="590"/>
      <c r="G2179" s="591"/>
      <c r="J2179" s="590"/>
      <c r="K2179" s="684"/>
    </row>
    <row r="2180" spans="6:11" s="589" customFormat="1" x14ac:dyDescent="0.2">
      <c r="F2180" s="590"/>
      <c r="G2180" s="591"/>
      <c r="J2180" s="590"/>
      <c r="K2180" s="684"/>
    </row>
    <row r="2181" spans="6:11" s="589" customFormat="1" x14ac:dyDescent="0.2">
      <c r="F2181" s="590"/>
      <c r="G2181" s="591"/>
      <c r="J2181" s="590"/>
      <c r="K2181" s="684"/>
    </row>
    <row r="2182" spans="6:11" s="589" customFormat="1" x14ac:dyDescent="0.2">
      <c r="F2182" s="590"/>
      <c r="G2182" s="591"/>
      <c r="J2182" s="590"/>
      <c r="K2182" s="684"/>
    </row>
    <row r="2183" spans="6:11" s="589" customFormat="1" x14ac:dyDescent="0.2">
      <c r="F2183" s="590"/>
      <c r="G2183" s="591"/>
      <c r="J2183" s="590"/>
      <c r="K2183" s="684"/>
    </row>
    <row r="2184" spans="6:11" s="589" customFormat="1" x14ac:dyDescent="0.2">
      <c r="F2184" s="590"/>
      <c r="G2184" s="591"/>
      <c r="J2184" s="590"/>
      <c r="K2184" s="684"/>
    </row>
    <row r="2185" spans="6:11" s="589" customFormat="1" x14ac:dyDescent="0.2">
      <c r="F2185" s="590"/>
      <c r="G2185" s="591"/>
      <c r="J2185" s="590"/>
      <c r="K2185" s="684"/>
    </row>
    <row r="2186" spans="6:11" s="589" customFormat="1" x14ac:dyDescent="0.2">
      <c r="F2186" s="590"/>
      <c r="G2186" s="591"/>
      <c r="J2186" s="590"/>
      <c r="K2186" s="684"/>
    </row>
    <row r="2187" spans="6:11" s="589" customFormat="1" x14ac:dyDescent="0.2">
      <c r="F2187" s="590"/>
      <c r="G2187" s="591"/>
      <c r="J2187" s="590"/>
      <c r="K2187" s="684"/>
    </row>
    <row r="2188" spans="6:11" s="589" customFormat="1" x14ac:dyDescent="0.2">
      <c r="F2188" s="590"/>
      <c r="G2188" s="591"/>
      <c r="J2188" s="590"/>
      <c r="K2188" s="684"/>
    </row>
    <row r="2189" spans="6:11" s="589" customFormat="1" x14ac:dyDescent="0.2">
      <c r="F2189" s="590"/>
      <c r="G2189" s="591"/>
      <c r="J2189" s="590"/>
      <c r="K2189" s="684"/>
    </row>
    <row r="2190" spans="6:11" s="589" customFormat="1" x14ac:dyDescent="0.2">
      <c r="F2190" s="590"/>
      <c r="G2190" s="591"/>
      <c r="J2190" s="590"/>
      <c r="K2190" s="684"/>
    </row>
    <row r="2191" spans="6:11" s="589" customFormat="1" x14ac:dyDescent="0.2">
      <c r="F2191" s="590"/>
      <c r="G2191" s="591"/>
      <c r="J2191" s="590"/>
      <c r="K2191" s="684"/>
    </row>
    <row r="2192" spans="6:11" s="589" customFormat="1" x14ac:dyDescent="0.2">
      <c r="F2192" s="590"/>
      <c r="G2192" s="591"/>
      <c r="J2192" s="590"/>
      <c r="K2192" s="684"/>
    </row>
    <row r="2193" spans="6:11" s="589" customFormat="1" x14ac:dyDescent="0.2">
      <c r="F2193" s="590"/>
      <c r="G2193" s="591"/>
      <c r="J2193" s="590"/>
      <c r="K2193" s="684"/>
    </row>
    <row r="2194" spans="6:11" s="589" customFormat="1" x14ac:dyDescent="0.2">
      <c r="F2194" s="590"/>
      <c r="G2194" s="591"/>
      <c r="J2194" s="590"/>
      <c r="K2194" s="684"/>
    </row>
    <row r="2195" spans="6:11" s="589" customFormat="1" x14ac:dyDescent="0.2">
      <c r="F2195" s="590"/>
      <c r="G2195" s="591"/>
      <c r="J2195" s="590"/>
      <c r="K2195" s="684"/>
    </row>
    <row r="2196" spans="6:11" s="589" customFormat="1" x14ac:dyDescent="0.2">
      <c r="F2196" s="590"/>
      <c r="G2196" s="591"/>
      <c r="J2196" s="590"/>
      <c r="K2196" s="684"/>
    </row>
    <row r="2197" spans="6:11" s="589" customFormat="1" x14ac:dyDescent="0.2">
      <c r="F2197" s="590"/>
      <c r="G2197" s="591"/>
      <c r="J2197" s="590"/>
      <c r="K2197" s="684"/>
    </row>
    <row r="2198" spans="6:11" s="589" customFormat="1" x14ac:dyDescent="0.2">
      <c r="F2198" s="590"/>
      <c r="G2198" s="591"/>
      <c r="J2198" s="590"/>
      <c r="K2198" s="684"/>
    </row>
    <row r="2199" spans="6:11" s="589" customFormat="1" x14ac:dyDescent="0.2">
      <c r="F2199" s="590"/>
      <c r="G2199" s="591"/>
      <c r="J2199" s="590"/>
      <c r="K2199" s="684"/>
    </row>
    <row r="2200" spans="6:11" s="589" customFormat="1" x14ac:dyDescent="0.2">
      <c r="F2200" s="590"/>
      <c r="G2200" s="591"/>
      <c r="J2200" s="590"/>
      <c r="K2200" s="684"/>
    </row>
    <row r="2201" spans="6:11" s="589" customFormat="1" x14ac:dyDescent="0.2">
      <c r="F2201" s="590"/>
      <c r="G2201" s="591"/>
      <c r="J2201" s="590"/>
      <c r="K2201" s="684"/>
    </row>
    <row r="2202" spans="6:11" s="589" customFormat="1" x14ac:dyDescent="0.2">
      <c r="F2202" s="590"/>
      <c r="G2202" s="591"/>
      <c r="J2202" s="590"/>
      <c r="K2202" s="684"/>
    </row>
    <row r="2203" spans="6:11" s="589" customFormat="1" x14ac:dyDescent="0.2">
      <c r="F2203" s="590"/>
      <c r="G2203" s="591"/>
      <c r="J2203" s="590"/>
      <c r="K2203" s="684"/>
    </row>
    <row r="2204" spans="6:11" s="589" customFormat="1" x14ac:dyDescent="0.2">
      <c r="F2204" s="590"/>
      <c r="G2204" s="591"/>
      <c r="J2204" s="590"/>
      <c r="K2204" s="684"/>
    </row>
    <row r="2205" spans="6:11" s="589" customFormat="1" x14ac:dyDescent="0.2">
      <c r="F2205" s="590"/>
      <c r="G2205" s="591"/>
      <c r="J2205" s="590"/>
      <c r="K2205" s="684"/>
    </row>
    <row r="2206" spans="6:11" s="589" customFormat="1" x14ac:dyDescent="0.2">
      <c r="F2206" s="590"/>
      <c r="G2206" s="591"/>
      <c r="J2206" s="590"/>
      <c r="K2206" s="684"/>
    </row>
    <row r="2207" spans="6:11" s="589" customFormat="1" x14ac:dyDescent="0.2">
      <c r="F2207" s="590"/>
      <c r="G2207" s="591"/>
      <c r="J2207" s="590"/>
      <c r="K2207" s="684"/>
    </row>
    <row r="2208" spans="6:11" s="589" customFormat="1" x14ac:dyDescent="0.2">
      <c r="F2208" s="590"/>
      <c r="G2208" s="591"/>
      <c r="J2208" s="590"/>
      <c r="K2208" s="684"/>
    </row>
    <row r="2209" spans="6:11" s="589" customFormat="1" x14ac:dyDescent="0.2">
      <c r="F2209" s="590"/>
      <c r="G2209" s="591"/>
      <c r="J2209" s="590"/>
      <c r="K2209" s="684"/>
    </row>
    <row r="2210" spans="6:11" s="589" customFormat="1" x14ac:dyDescent="0.2">
      <c r="F2210" s="590"/>
      <c r="G2210" s="591"/>
      <c r="J2210" s="590"/>
      <c r="K2210" s="684"/>
    </row>
    <row r="2211" spans="6:11" s="589" customFormat="1" x14ac:dyDescent="0.2">
      <c r="F2211" s="590"/>
      <c r="G2211" s="591"/>
      <c r="J2211" s="590"/>
      <c r="K2211" s="684"/>
    </row>
    <row r="2212" spans="6:11" s="589" customFormat="1" x14ac:dyDescent="0.2">
      <c r="F2212" s="590"/>
      <c r="G2212" s="591"/>
      <c r="J2212" s="590"/>
      <c r="K2212" s="684"/>
    </row>
    <row r="2213" spans="6:11" s="589" customFormat="1" x14ac:dyDescent="0.2">
      <c r="F2213" s="590"/>
      <c r="G2213" s="591"/>
      <c r="J2213" s="590"/>
      <c r="K2213" s="684"/>
    </row>
    <row r="2214" spans="6:11" s="589" customFormat="1" x14ac:dyDescent="0.2">
      <c r="F2214" s="590"/>
      <c r="G2214" s="591"/>
      <c r="J2214" s="590"/>
      <c r="K2214" s="684"/>
    </row>
    <row r="2215" spans="6:11" s="589" customFormat="1" x14ac:dyDescent="0.2">
      <c r="F2215" s="590"/>
      <c r="G2215" s="591"/>
      <c r="J2215" s="590"/>
      <c r="K2215" s="684"/>
    </row>
    <row r="2216" spans="6:11" s="589" customFormat="1" x14ac:dyDescent="0.2">
      <c r="F2216" s="590"/>
      <c r="G2216" s="591"/>
      <c r="J2216" s="590"/>
      <c r="K2216" s="684"/>
    </row>
    <row r="2217" spans="6:11" s="589" customFormat="1" x14ac:dyDescent="0.2">
      <c r="F2217" s="590"/>
      <c r="G2217" s="591"/>
      <c r="J2217" s="590"/>
      <c r="K2217" s="684"/>
    </row>
    <row r="2218" spans="6:11" s="589" customFormat="1" x14ac:dyDescent="0.2">
      <c r="F2218" s="590"/>
      <c r="G2218" s="591"/>
      <c r="J2218" s="590"/>
      <c r="K2218" s="684"/>
    </row>
    <row r="2219" spans="6:11" s="589" customFormat="1" x14ac:dyDescent="0.2">
      <c r="F2219" s="590"/>
      <c r="G2219" s="591"/>
      <c r="J2219" s="590"/>
      <c r="K2219" s="684"/>
    </row>
    <row r="2220" spans="6:11" s="589" customFormat="1" x14ac:dyDescent="0.2">
      <c r="F2220" s="590"/>
      <c r="G2220" s="591"/>
      <c r="J2220" s="590"/>
      <c r="K2220" s="684"/>
    </row>
    <row r="2221" spans="6:11" s="589" customFormat="1" x14ac:dyDescent="0.2">
      <c r="F2221" s="590"/>
      <c r="G2221" s="591"/>
      <c r="J2221" s="590"/>
      <c r="K2221" s="684"/>
    </row>
    <row r="2222" spans="6:11" s="589" customFormat="1" x14ac:dyDescent="0.2">
      <c r="F2222" s="590"/>
      <c r="G2222" s="591"/>
      <c r="J2222" s="590"/>
      <c r="K2222" s="684"/>
    </row>
    <row r="2223" spans="6:11" s="589" customFormat="1" x14ac:dyDescent="0.2">
      <c r="F2223" s="590"/>
      <c r="G2223" s="591"/>
      <c r="J2223" s="590"/>
      <c r="K2223" s="684"/>
    </row>
    <row r="2224" spans="6:11" s="589" customFormat="1" x14ac:dyDescent="0.2">
      <c r="F2224" s="590"/>
      <c r="G2224" s="591"/>
      <c r="J2224" s="590"/>
      <c r="K2224" s="684"/>
    </row>
    <row r="2225" spans="6:11" s="589" customFormat="1" x14ac:dyDescent="0.2">
      <c r="F2225" s="590"/>
      <c r="G2225" s="591"/>
      <c r="J2225" s="590"/>
      <c r="K2225" s="684"/>
    </row>
    <row r="2226" spans="6:11" s="589" customFormat="1" x14ac:dyDescent="0.2">
      <c r="F2226" s="590"/>
      <c r="G2226" s="591"/>
      <c r="J2226" s="590"/>
      <c r="K2226" s="684"/>
    </row>
    <row r="2227" spans="6:11" s="589" customFormat="1" x14ac:dyDescent="0.2">
      <c r="F2227" s="590"/>
      <c r="G2227" s="591"/>
      <c r="J2227" s="590"/>
      <c r="K2227" s="684"/>
    </row>
    <row r="2228" spans="6:11" s="589" customFormat="1" x14ac:dyDescent="0.2">
      <c r="F2228" s="590"/>
      <c r="G2228" s="591"/>
      <c r="J2228" s="590"/>
      <c r="K2228" s="684"/>
    </row>
    <row r="2229" spans="6:11" s="589" customFormat="1" x14ac:dyDescent="0.2">
      <c r="F2229" s="590"/>
      <c r="G2229" s="591"/>
      <c r="J2229" s="590"/>
      <c r="K2229" s="684"/>
    </row>
    <row r="2230" spans="6:11" s="589" customFormat="1" x14ac:dyDescent="0.2">
      <c r="F2230" s="590"/>
      <c r="G2230" s="591"/>
      <c r="J2230" s="590"/>
      <c r="K2230" s="684"/>
    </row>
    <row r="2231" spans="6:11" s="589" customFormat="1" x14ac:dyDescent="0.2">
      <c r="F2231" s="590"/>
      <c r="G2231" s="591"/>
      <c r="J2231" s="590"/>
      <c r="K2231" s="684"/>
    </row>
    <row r="2232" spans="6:11" s="589" customFormat="1" x14ac:dyDescent="0.2">
      <c r="F2232" s="590"/>
      <c r="G2232" s="591"/>
      <c r="J2232" s="590"/>
      <c r="K2232" s="684"/>
    </row>
    <row r="2233" spans="6:11" s="589" customFormat="1" x14ac:dyDescent="0.2">
      <c r="F2233" s="590"/>
      <c r="G2233" s="591"/>
      <c r="J2233" s="590"/>
      <c r="K2233" s="684"/>
    </row>
    <row r="2234" spans="6:11" s="589" customFormat="1" x14ac:dyDescent="0.2">
      <c r="F2234" s="590"/>
      <c r="G2234" s="591"/>
      <c r="J2234" s="590"/>
      <c r="K2234" s="684"/>
    </row>
    <row r="2235" spans="6:11" s="589" customFormat="1" x14ac:dyDescent="0.2">
      <c r="F2235" s="590"/>
      <c r="G2235" s="591"/>
      <c r="J2235" s="590"/>
      <c r="K2235" s="684"/>
    </row>
    <row r="2236" spans="6:11" s="589" customFormat="1" x14ac:dyDescent="0.2">
      <c r="F2236" s="590"/>
      <c r="G2236" s="591"/>
      <c r="J2236" s="590"/>
      <c r="K2236" s="684"/>
    </row>
    <row r="2237" spans="6:11" s="589" customFormat="1" x14ac:dyDescent="0.2">
      <c r="F2237" s="590"/>
      <c r="G2237" s="591"/>
      <c r="J2237" s="590"/>
      <c r="K2237" s="684"/>
    </row>
    <row r="2238" spans="6:11" s="589" customFormat="1" x14ac:dyDescent="0.2">
      <c r="F2238" s="590"/>
      <c r="G2238" s="591"/>
      <c r="J2238" s="590"/>
      <c r="K2238" s="684"/>
    </row>
    <row r="2239" spans="6:11" s="589" customFormat="1" x14ac:dyDescent="0.2">
      <c r="F2239" s="590"/>
      <c r="G2239" s="591"/>
      <c r="J2239" s="590"/>
      <c r="K2239" s="684"/>
    </row>
    <row r="2240" spans="6:11" s="589" customFormat="1" x14ac:dyDescent="0.2">
      <c r="F2240" s="590"/>
      <c r="G2240" s="591"/>
      <c r="J2240" s="590"/>
      <c r="K2240" s="684"/>
    </row>
    <row r="2241" spans="6:11" s="589" customFormat="1" x14ac:dyDescent="0.2">
      <c r="F2241" s="590"/>
      <c r="G2241" s="591"/>
      <c r="J2241" s="590"/>
      <c r="K2241" s="684"/>
    </row>
    <row r="2242" spans="6:11" s="589" customFormat="1" x14ac:dyDescent="0.2">
      <c r="F2242" s="590"/>
      <c r="G2242" s="591"/>
      <c r="J2242" s="590"/>
      <c r="K2242" s="684"/>
    </row>
    <row r="2243" spans="6:11" s="589" customFormat="1" x14ac:dyDescent="0.2">
      <c r="F2243" s="590"/>
      <c r="G2243" s="591"/>
      <c r="J2243" s="590"/>
      <c r="K2243" s="684"/>
    </row>
    <row r="2244" spans="6:11" s="589" customFormat="1" x14ac:dyDescent="0.2">
      <c r="F2244" s="590"/>
      <c r="G2244" s="591"/>
      <c r="J2244" s="590"/>
      <c r="K2244" s="684"/>
    </row>
    <row r="2245" spans="6:11" s="589" customFormat="1" x14ac:dyDescent="0.2">
      <c r="F2245" s="590"/>
      <c r="G2245" s="591"/>
      <c r="J2245" s="590"/>
      <c r="K2245" s="684"/>
    </row>
    <row r="2246" spans="6:11" s="589" customFormat="1" x14ac:dyDescent="0.2">
      <c r="F2246" s="590"/>
      <c r="G2246" s="591"/>
      <c r="J2246" s="590"/>
      <c r="K2246" s="684"/>
    </row>
    <row r="2247" spans="6:11" s="589" customFormat="1" x14ac:dyDescent="0.2">
      <c r="F2247" s="590"/>
      <c r="G2247" s="591"/>
      <c r="J2247" s="590"/>
      <c r="K2247" s="684"/>
    </row>
    <row r="2248" spans="6:11" s="589" customFormat="1" x14ac:dyDescent="0.2">
      <c r="F2248" s="590"/>
      <c r="G2248" s="591"/>
      <c r="J2248" s="590"/>
      <c r="K2248" s="684"/>
    </row>
    <row r="2249" spans="6:11" s="589" customFormat="1" x14ac:dyDescent="0.2">
      <c r="F2249" s="590"/>
      <c r="G2249" s="591"/>
      <c r="J2249" s="590"/>
      <c r="K2249" s="684"/>
    </row>
    <row r="2250" spans="6:11" s="589" customFormat="1" x14ac:dyDescent="0.2">
      <c r="F2250" s="590"/>
      <c r="G2250" s="591"/>
      <c r="J2250" s="590"/>
      <c r="K2250" s="684"/>
    </row>
    <row r="2251" spans="6:11" s="589" customFormat="1" x14ac:dyDescent="0.2">
      <c r="F2251" s="590"/>
      <c r="G2251" s="591"/>
      <c r="J2251" s="590"/>
      <c r="K2251" s="684"/>
    </row>
    <row r="2252" spans="6:11" s="589" customFormat="1" x14ac:dyDescent="0.2">
      <c r="F2252" s="590"/>
      <c r="G2252" s="591"/>
      <c r="J2252" s="590"/>
      <c r="K2252" s="684"/>
    </row>
    <row r="2253" spans="6:11" s="589" customFormat="1" x14ac:dyDescent="0.2">
      <c r="F2253" s="590"/>
      <c r="G2253" s="591"/>
      <c r="J2253" s="590"/>
      <c r="K2253" s="684"/>
    </row>
    <row r="2254" spans="6:11" s="589" customFormat="1" x14ac:dyDescent="0.2">
      <c r="F2254" s="590"/>
      <c r="G2254" s="591"/>
      <c r="J2254" s="590"/>
      <c r="K2254" s="684"/>
    </row>
    <row r="2255" spans="6:11" s="589" customFormat="1" x14ac:dyDescent="0.2">
      <c r="F2255" s="590"/>
      <c r="G2255" s="591"/>
      <c r="J2255" s="590"/>
      <c r="K2255" s="684"/>
    </row>
    <row r="2256" spans="6:11" s="589" customFormat="1" x14ac:dyDescent="0.2">
      <c r="F2256" s="590"/>
      <c r="G2256" s="591"/>
      <c r="J2256" s="590"/>
      <c r="K2256" s="684"/>
    </row>
    <row r="2257" spans="6:11" s="589" customFormat="1" x14ac:dyDescent="0.2">
      <c r="F2257" s="590"/>
      <c r="G2257" s="591"/>
      <c r="J2257" s="590"/>
      <c r="K2257" s="684"/>
    </row>
    <row r="2258" spans="6:11" s="589" customFormat="1" x14ac:dyDescent="0.2">
      <c r="F2258" s="590"/>
      <c r="G2258" s="591"/>
      <c r="J2258" s="590"/>
      <c r="K2258" s="684"/>
    </row>
    <row r="2259" spans="6:11" s="589" customFormat="1" x14ac:dyDescent="0.2">
      <c r="F2259" s="590"/>
      <c r="G2259" s="591"/>
      <c r="J2259" s="590"/>
      <c r="K2259" s="684"/>
    </row>
    <row r="2260" spans="6:11" s="589" customFormat="1" x14ac:dyDescent="0.2">
      <c r="F2260" s="590"/>
      <c r="G2260" s="591"/>
      <c r="J2260" s="590"/>
      <c r="K2260" s="684"/>
    </row>
    <row r="2261" spans="6:11" s="589" customFormat="1" x14ac:dyDescent="0.2">
      <c r="F2261" s="590"/>
      <c r="G2261" s="591"/>
      <c r="J2261" s="590"/>
      <c r="K2261" s="684"/>
    </row>
    <row r="2262" spans="6:11" s="589" customFormat="1" x14ac:dyDescent="0.2">
      <c r="F2262" s="590"/>
      <c r="G2262" s="591"/>
      <c r="J2262" s="590"/>
      <c r="K2262" s="684"/>
    </row>
    <row r="2263" spans="6:11" s="589" customFormat="1" x14ac:dyDescent="0.2">
      <c r="F2263" s="590"/>
      <c r="G2263" s="591"/>
      <c r="J2263" s="590"/>
      <c r="K2263" s="684"/>
    </row>
    <row r="2264" spans="6:11" s="589" customFormat="1" x14ac:dyDescent="0.2">
      <c r="F2264" s="590"/>
      <c r="G2264" s="591"/>
      <c r="J2264" s="590"/>
      <c r="K2264" s="684"/>
    </row>
    <row r="2265" spans="6:11" s="589" customFormat="1" x14ac:dyDescent="0.2">
      <c r="F2265" s="590"/>
      <c r="G2265" s="591"/>
      <c r="J2265" s="590"/>
      <c r="K2265" s="684"/>
    </row>
    <row r="2266" spans="6:11" s="589" customFormat="1" x14ac:dyDescent="0.2">
      <c r="F2266" s="590"/>
      <c r="G2266" s="591"/>
      <c r="J2266" s="590"/>
      <c r="K2266" s="684"/>
    </row>
    <row r="2267" spans="6:11" s="589" customFormat="1" x14ac:dyDescent="0.2">
      <c r="F2267" s="590"/>
      <c r="G2267" s="591"/>
      <c r="J2267" s="590"/>
      <c r="K2267" s="684"/>
    </row>
    <row r="2268" spans="6:11" s="589" customFormat="1" x14ac:dyDescent="0.2">
      <c r="F2268" s="590"/>
      <c r="G2268" s="591"/>
      <c r="J2268" s="590"/>
      <c r="K2268" s="684"/>
    </row>
    <row r="2269" spans="6:11" s="589" customFormat="1" x14ac:dyDescent="0.2">
      <c r="F2269" s="590"/>
      <c r="G2269" s="591"/>
      <c r="J2269" s="590"/>
      <c r="K2269" s="684"/>
    </row>
    <row r="2270" spans="6:11" s="589" customFormat="1" x14ac:dyDescent="0.2">
      <c r="F2270" s="590"/>
      <c r="G2270" s="591"/>
      <c r="J2270" s="590"/>
      <c r="K2270" s="684"/>
    </row>
    <row r="2271" spans="6:11" s="589" customFormat="1" x14ac:dyDescent="0.2">
      <c r="F2271" s="590"/>
      <c r="G2271" s="591"/>
      <c r="J2271" s="590"/>
      <c r="K2271" s="684"/>
    </row>
    <row r="2272" spans="6:11" s="589" customFormat="1" x14ac:dyDescent="0.2">
      <c r="F2272" s="590"/>
      <c r="G2272" s="591"/>
      <c r="J2272" s="590"/>
      <c r="K2272" s="684"/>
    </row>
    <row r="2273" spans="6:11" s="589" customFormat="1" x14ac:dyDescent="0.2">
      <c r="F2273" s="590"/>
      <c r="G2273" s="591"/>
      <c r="J2273" s="590"/>
      <c r="K2273" s="684"/>
    </row>
    <row r="2274" spans="6:11" s="589" customFormat="1" x14ac:dyDescent="0.2">
      <c r="F2274" s="590"/>
      <c r="G2274" s="591"/>
      <c r="J2274" s="590"/>
      <c r="K2274" s="684"/>
    </row>
    <row r="2275" spans="6:11" s="589" customFormat="1" x14ac:dyDescent="0.2">
      <c r="F2275" s="590"/>
      <c r="G2275" s="591"/>
      <c r="J2275" s="590"/>
      <c r="K2275" s="684"/>
    </row>
    <row r="2276" spans="6:11" s="589" customFormat="1" x14ac:dyDescent="0.2">
      <c r="F2276" s="590"/>
      <c r="G2276" s="591"/>
      <c r="J2276" s="590"/>
      <c r="K2276" s="684"/>
    </row>
    <row r="2277" spans="6:11" s="589" customFormat="1" x14ac:dyDescent="0.2">
      <c r="F2277" s="590"/>
      <c r="G2277" s="591"/>
      <c r="J2277" s="590"/>
      <c r="K2277" s="684"/>
    </row>
    <row r="2278" spans="6:11" s="589" customFormat="1" x14ac:dyDescent="0.2">
      <c r="F2278" s="590"/>
      <c r="G2278" s="591"/>
      <c r="J2278" s="590"/>
      <c r="K2278" s="684"/>
    </row>
    <row r="2279" spans="6:11" s="589" customFormat="1" x14ac:dyDescent="0.2">
      <c r="F2279" s="590"/>
      <c r="G2279" s="591"/>
      <c r="J2279" s="590"/>
      <c r="K2279" s="684"/>
    </row>
    <row r="2280" spans="6:11" s="589" customFormat="1" x14ac:dyDescent="0.2">
      <c r="F2280" s="590"/>
      <c r="G2280" s="591"/>
      <c r="J2280" s="590"/>
      <c r="K2280" s="684"/>
    </row>
    <row r="2281" spans="6:11" s="589" customFormat="1" x14ac:dyDescent="0.2">
      <c r="F2281" s="590"/>
      <c r="G2281" s="591"/>
      <c r="J2281" s="590"/>
      <c r="K2281" s="684"/>
    </row>
    <row r="2282" spans="6:11" s="589" customFormat="1" x14ac:dyDescent="0.2">
      <c r="F2282" s="590"/>
      <c r="G2282" s="591"/>
      <c r="J2282" s="590"/>
      <c r="K2282" s="684"/>
    </row>
    <row r="2283" spans="6:11" s="589" customFormat="1" x14ac:dyDescent="0.2">
      <c r="F2283" s="590"/>
      <c r="G2283" s="591"/>
      <c r="J2283" s="590"/>
      <c r="K2283" s="684"/>
    </row>
    <row r="2284" spans="6:11" s="589" customFormat="1" x14ac:dyDescent="0.2">
      <c r="F2284" s="590"/>
      <c r="G2284" s="591"/>
      <c r="J2284" s="590"/>
      <c r="K2284" s="684"/>
    </row>
    <row r="2285" spans="6:11" s="589" customFormat="1" x14ac:dyDescent="0.2">
      <c r="F2285" s="590"/>
      <c r="G2285" s="591"/>
      <c r="J2285" s="590"/>
      <c r="K2285" s="684"/>
    </row>
    <row r="2286" spans="6:11" s="589" customFormat="1" x14ac:dyDescent="0.2">
      <c r="F2286" s="590"/>
      <c r="G2286" s="591"/>
      <c r="J2286" s="590"/>
      <c r="K2286" s="684"/>
    </row>
    <row r="2287" spans="6:11" s="589" customFormat="1" x14ac:dyDescent="0.2">
      <c r="F2287" s="590"/>
      <c r="G2287" s="591"/>
      <c r="J2287" s="590"/>
      <c r="K2287" s="684"/>
    </row>
    <row r="2288" spans="6:11" s="589" customFormat="1" x14ac:dyDescent="0.2">
      <c r="F2288" s="590"/>
      <c r="G2288" s="591"/>
      <c r="J2288" s="590"/>
      <c r="K2288" s="684"/>
    </row>
    <row r="2289" spans="6:11" s="589" customFormat="1" x14ac:dyDescent="0.2">
      <c r="F2289" s="590"/>
      <c r="G2289" s="591"/>
      <c r="J2289" s="590"/>
      <c r="K2289" s="684"/>
    </row>
    <row r="2290" spans="6:11" s="589" customFormat="1" x14ac:dyDescent="0.2">
      <c r="F2290" s="590"/>
      <c r="G2290" s="591"/>
      <c r="J2290" s="590"/>
      <c r="K2290" s="684"/>
    </row>
    <row r="2291" spans="6:11" s="589" customFormat="1" x14ac:dyDescent="0.2">
      <c r="F2291" s="590"/>
      <c r="G2291" s="591"/>
      <c r="J2291" s="590"/>
      <c r="K2291" s="684"/>
    </row>
    <row r="2292" spans="6:11" s="589" customFormat="1" x14ac:dyDescent="0.2">
      <c r="F2292" s="590"/>
      <c r="G2292" s="591"/>
      <c r="J2292" s="590"/>
      <c r="K2292" s="684"/>
    </row>
    <row r="2293" spans="6:11" s="589" customFormat="1" x14ac:dyDescent="0.2">
      <c r="F2293" s="590"/>
      <c r="G2293" s="591"/>
      <c r="J2293" s="590"/>
      <c r="K2293" s="684"/>
    </row>
    <row r="2294" spans="6:11" s="589" customFormat="1" x14ac:dyDescent="0.2">
      <c r="F2294" s="590"/>
      <c r="G2294" s="591"/>
      <c r="J2294" s="590"/>
      <c r="K2294" s="684"/>
    </row>
    <row r="2295" spans="6:11" s="589" customFormat="1" x14ac:dyDescent="0.2">
      <c r="F2295" s="590"/>
      <c r="G2295" s="591"/>
      <c r="J2295" s="590"/>
      <c r="K2295" s="684"/>
    </row>
    <row r="2296" spans="6:11" s="589" customFormat="1" x14ac:dyDescent="0.2">
      <c r="F2296" s="590"/>
      <c r="G2296" s="591"/>
      <c r="J2296" s="590"/>
      <c r="K2296" s="684"/>
    </row>
    <row r="2297" spans="6:11" s="589" customFormat="1" x14ac:dyDescent="0.2">
      <c r="F2297" s="590"/>
      <c r="G2297" s="591"/>
      <c r="J2297" s="590"/>
      <c r="K2297" s="684"/>
    </row>
    <row r="2298" spans="6:11" s="589" customFormat="1" x14ac:dyDescent="0.2">
      <c r="F2298" s="590"/>
      <c r="G2298" s="591"/>
      <c r="J2298" s="590"/>
      <c r="K2298" s="684"/>
    </row>
    <row r="2299" spans="6:11" s="589" customFormat="1" x14ac:dyDescent="0.2">
      <c r="F2299" s="590"/>
      <c r="G2299" s="591"/>
      <c r="J2299" s="590"/>
      <c r="K2299" s="684"/>
    </row>
    <row r="2300" spans="6:11" s="589" customFormat="1" x14ac:dyDescent="0.2">
      <c r="F2300" s="590"/>
      <c r="G2300" s="591"/>
      <c r="J2300" s="590"/>
      <c r="K2300" s="684"/>
    </row>
    <row r="2301" spans="6:11" s="589" customFormat="1" x14ac:dyDescent="0.2">
      <c r="F2301" s="590"/>
      <c r="G2301" s="591"/>
      <c r="J2301" s="590"/>
      <c r="K2301" s="684"/>
    </row>
    <row r="2302" spans="6:11" s="589" customFormat="1" x14ac:dyDescent="0.2">
      <c r="F2302" s="590"/>
      <c r="G2302" s="591"/>
      <c r="J2302" s="590"/>
      <c r="K2302" s="684"/>
    </row>
    <row r="2303" spans="6:11" s="589" customFormat="1" x14ac:dyDescent="0.2">
      <c r="F2303" s="590"/>
      <c r="G2303" s="591"/>
      <c r="J2303" s="590"/>
      <c r="K2303" s="684"/>
    </row>
    <row r="2304" spans="6:11" s="589" customFormat="1" x14ac:dyDescent="0.2">
      <c r="F2304" s="590"/>
      <c r="G2304" s="591"/>
      <c r="J2304" s="590"/>
      <c r="K2304" s="684"/>
    </row>
    <row r="2305" spans="6:11" s="589" customFormat="1" x14ac:dyDescent="0.2">
      <c r="F2305" s="590"/>
      <c r="G2305" s="591"/>
      <c r="J2305" s="590"/>
      <c r="K2305" s="684"/>
    </row>
    <row r="2306" spans="6:11" s="589" customFormat="1" x14ac:dyDescent="0.2">
      <c r="F2306" s="590"/>
      <c r="G2306" s="591"/>
      <c r="J2306" s="590"/>
      <c r="K2306" s="684"/>
    </row>
    <row r="2307" spans="6:11" s="589" customFormat="1" x14ac:dyDescent="0.2">
      <c r="F2307" s="590"/>
      <c r="G2307" s="591"/>
      <c r="J2307" s="590"/>
      <c r="K2307" s="684"/>
    </row>
    <row r="2308" spans="6:11" s="589" customFormat="1" x14ac:dyDescent="0.2">
      <c r="F2308" s="590"/>
      <c r="G2308" s="591"/>
      <c r="J2308" s="590"/>
      <c r="K2308" s="684"/>
    </row>
    <row r="2309" spans="6:11" s="589" customFormat="1" x14ac:dyDescent="0.2">
      <c r="F2309" s="590"/>
      <c r="G2309" s="591"/>
      <c r="J2309" s="590"/>
      <c r="K2309" s="684"/>
    </row>
    <row r="2310" spans="6:11" s="589" customFormat="1" x14ac:dyDescent="0.2">
      <c r="F2310" s="590"/>
      <c r="G2310" s="591"/>
      <c r="J2310" s="590"/>
      <c r="K2310" s="684"/>
    </row>
    <row r="2311" spans="6:11" s="589" customFormat="1" x14ac:dyDescent="0.2">
      <c r="F2311" s="590"/>
      <c r="G2311" s="591"/>
      <c r="J2311" s="590"/>
      <c r="K2311" s="684"/>
    </row>
    <row r="2312" spans="6:11" s="589" customFormat="1" x14ac:dyDescent="0.2">
      <c r="F2312" s="590"/>
      <c r="G2312" s="591"/>
      <c r="J2312" s="590"/>
      <c r="K2312" s="684"/>
    </row>
    <row r="2313" spans="6:11" s="589" customFormat="1" x14ac:dyDescent="0.2">
      <c r="F2313" s="590"/>
      <c r="G2313" s="591"/>
      <c r="J2313" s="590"/>
      <c r="K2313" s="684"/>
    </row>
    <row r="2314" spans="6:11" s="589" customFormat="1" x14ac:dyDescent="0.2">
      <c r="F2314" s="590"/>
      <c r="G2314" s="591"/>
      <c r="J2314" s="590"/>
      <c r="K2314" s="684"/>
    </row>
    <row r="2315" spans="6:11" s="589" customFormat="1" x14ac:dyDescent="0.2">
      <c r="F2315" s="590"/>
      <c r="G2315" s="591"/>
      <c r="J2315" s="590"/>
      <c r="K2315" s="684"/>
    </row>
    <row r="2316" spans="6:11" s="589" customFormat="1" x14ac:dyDescent="0.2">
      <c r="F2316" s="590"/>
      <c r="G2316" s="591"/>
      <c r="J2316" s="590"/>
      <c r="K2316" s="684"/>
    </row>
    <row r="2317" spans="6:11" s="589" customFormat="1" x14ac:dyDescent="0.2">
      <c r="F2317" s="590"/>
      <c r="G2317" s="591"/>
      <c r="J2317" s="590"/>
      <c r="K2317" s="684"/>
    </row>
    <row r="2318" spans="6:11" s="589" customFormat="1" x14ac:dyDescent="0.2">
      <c r="F2318" s="590"/>
      <c r="G2318" s="591"/>
      <c r="J2318" s="590"/>
      <c r="K2318" s="684"/>
    </row>
    <row r="2319" spans="6:11" s="589" customFormat="1" x14ac:dyDescent="0.2">
      <c r="F2319" s="590"/>
      <c r="G2319" s="591"/>
      <c r="J2319" s="590"/>
      <c r="K2319" s="684"/>
    </row>
    <row r="2320" spans="6:11" s="589" customFormat="1" x14ac:dyDescent="0.2">
      <c r="F2320" s="590"/>
      <c r="G2320" s="591"/>
      <c r="J2320" s="590"/>
      <c r="K2320" s="684"/>
    </row>
    <row r="2321" spans="6:11" s="589" customFormat="1" x14ac:dyDescent="0.2">
      <c r="F2321" s="590"/>
      <c r="G2321" s="591"/>
      <c r="J2321" s="590"/>
      <c r="K2321" s="684"/>
    </row>
    <row r="2322" spans="6:11" s="589" customFormat="1" x14ac:dyDescent="0.2">
      <c r="F2322" s="590"/>
      <c r="G2322" s="591"/>
      <c r="J2322" s="590"/>
      <c r="K2322" s="684"/>
    </row>
    <row r="2323" spans="6:11" s="589" customFormat="1" x14ac:dyDescent="0.2">
      <c r="F2323" s="590"/>
      <c r="G2323" s="591"/>
      <c r="J2323" s="590"/>
      <c r="K2323" s="684"/>
    </row>
    <row r="2324" spans="6:11" s="589" customFormat="1" x14ac:dyDescent="0.2">
      <c r="F2324" s="590"/>
      <c r="G2324" s="591"/>
      <c r="J2324" s="590"/>
      <c r="K2324" s="684"/>
    </row>
    <row r="2325" spans="6:11" s="589" customFormat="1" x14ac:dyDescent="0.2">
      <c r="F2325" s="590"/>
      <c r="G2325" s="591"/>
      <c r="J2325" s="590"/>
      <c r="K2325" s="684"/>
    </row>
    <row r="2326" spans="6:11" s="589" customFormat="1" x14ac:dyDescent="0.2">
      <c r="F2326" s="590"/>
      <c r="G2326" s="591"/>
      <c r="J2326" s="590"/>
      <c r="K2326" s="684"/>
    </row>
    <row r="2327" spans="6:11" s="589" customFormat="1" x14ac:dyDescent="0.2">
      <c r="F2327" s="590"/>
      <c r="G2327" s="591"/>
      <c r="J2327" s="590"/>
      <c r="K2327" s="684"/>
    </row>
    <row r="2328" spans="6:11" s="589" customFormat="1" x14ac:dyDescent="0.2">
      <c r="F2328" s="590"/>
      <c r="G2328" s="591"/>
      <c r="J2328" s="590"/>
      <c r="K2328" s="684"/>
    </row>
    <row r="2329" spans="6:11" s="589" customFormat="1" x14ac:dyDescent="0.2">
      <c r="F2329" s="590"/>
      <c r="G2329" s="591"/>
      <c r="J2329" s="590"/>
      <c r="K2329" s="684"/>
    </row>
    <row r="2330" spans="6:11" s="589" customFormat="1" x14ac:dyDescent="0.2">
      <c r="F2330" s="590"/>
      <c r="G2330" s="591"/>
      <c r="J2330" s="590"/>
      <c r="K2330" s="684"/>
    </row>
    <row r="2331" spans="6:11" s="589" customFormat="1" x14ac:dyDescent="0.2">
      <c r="F2331" s="590"/>
      <c r="G2331" s="591"/>
      <c r="J2331" s="590"/>
      <c r="K2331" s="684"/>
    </row>
    <row r="2332" spans="6:11" s="589" customFormat="1" x14ac:dyDescent="0.2">
      <c r="F2332" s="590"/>
      <c r="G2332" s="591"/>
      <c r="J2332" s="590"/>
      <c r="K2332" s="684"/>
    </row>
    <row r="2333" spans="6:11" s="589" customFormat="1" x14ac:dyDescent="0.2">
      <c r="F2333" s="590"/>
      <c r="G2333" s="591"/>
      <c r="J2333" s="590"/>
      <c r="K2333" s="684"/>
    </row>
    <row r="2334" spans="6:11" s="589" customFormat="1" x14ac:dyDescent="0.2">
      <c r="F2334" s="590"/>
      <c r="G2334" s="599">
        <f>SUM(G2:G2333)</f>
        <v>583413.41999999969</v>
      </c>
      <c r="J2334" s="590"/>
      <c r="K2334" s="684"/>
    </row>
    <row r="2335" spans="6:11" s="589" customFormat="1" x14ac:dyDescent="0.2">
      <c r="F2335" s="590"/>
      <c r="G2335" s="591"/>
      <c r="J2335" s="590"/>
      <c r="K2335" s="684"/>
    </row>
    <row r="2336" spans="6:11" s="589" customFormat="1" x14ac:dyDescent="0.2">
      <c r="F2336" s="590"/>
      <c r="G2336" s="591"/>
      <c r="J2336" s="590"/>
      <c r="K2336" s="684"/>
    </row>
    <row r="2337" spans="4:11" s="589" customFormat="1" x14ac:dyDescent="0.2">
      <c r="F2337" s="590"/>
      <c r="G2337" s="591"/>
      <c r="J2337" s="590"/>
      <c r="K2337" s="684"/>
    </row>
    <row r="2338" spans="4:11" s="589" customFormat="1" x14ac:dyDescent="0.2">
      <c r="F2338" s="590"/>
      <c r="G2338" s="591"/>
      <c r="J2338" s="590"/>
      <c r="K2338" s="684"/>
    </row>
    <row r="2339" spans="4:11" s="589" customFormat="1" ht="13.5" thickBot="1" x14ac:dyDescent="0.25">
      <c r="F2339" s="590"/>
      <c r="G2339" s="591"/>
      <c r="J2339" s="590"/>
      <c r="K2339" s="684"/>
    </row>
    <row r="2340" spans="4:11" s="589" customFormat="1" x14ac:dyDescent="0.2">
      <c r="D2340" s="652" t="s">
        <v>2997</v>
      </c>
      <c r="E2340" s="653"/>
      <c r="F2340" s="590"/>
      <c r="G2340" s="591"/>
      <c r="J2340" s="590"/>
      <c r="K2340" s="684"/>
    </row>
    <row r="2341" spans="4:11" s="589" customFormat="1" ht="13.5" thickBot="1" x14ac:dyDescent="0.25">
      <c r="D2341" s="654" t="s">
        <v>2998</v>
      </c>
      <c r="E2341" s="655"/>
      <c r="F2341" s="590"/>
      <c r="G2341" s="591"/>
      <c r="J2341" s="590"/>
      <c r="K2341" s="684"/>
    </row>
    <row r="2342" spans="4:11" s="589" customFormat="1" x14ac:dyDescent="0.2">
      <c r="F2342" s="590"/>
      <c r="G2342" s="591"/>
      <c r="J2342" s="590"/>
      <c r="K2342" s="684"/>
    </row>
    <row r="2343" spans="4:11" s="589" customFormat="1" x14ac:dyDescent="0.2">
      <c r="F2343" s="590"/>
      <c r="G2343" s="591"/>
      <c r="J2343" s="590"/>
      <c r="K2343" s="684"/>
    </row>
    <row r="2344" spans="4:11" s="589" customFormat="1" x14ac:dyDescent="0.2">
      <c r="F2344" s="590"/>
      <c r="G2344" s="591"/>
      <c r="J2344" s="590"/>
      <c r="K2344" s="684"/>
    </row>
    <row r="2345" spans="4:11" s="589" customFormat="1" x14ac:dyDescent="0.2">
      <c r="F2345" s="590"/>
      <c r="G2345" s="591"/>
      <c r="J2345" s="590"/>
      <c r="K2345" s="684"/>
    </row>
    <row r="2346" spans="4:11" s="589" customFormat="1" x14ac:dyDescent="0.2">
      <c r="F2346" s="590"/>
      <c r="G2346" s="591"/>
      <c r="J2346" s="590"/>
      <c r="K2346" s="684"/>
    </row>
    <row r="2347" spans="4:11" s="589" customFormat="1" x14ac:dyDescent="0.2">
      <c r="F2347" s="590"/>
      <c r="G2347" s="591"/>
      <c r="J2347" s="590"/>
      <c r="K2347" s="684"/>
    </row>
    <row r="2348" spans="4:11" s="589" customFormat="1" x14ac:dyDescent="0.2">
      <c r="F2348" s="590"/>
      <c r="G2348" s="591"/>
      <c r="J2348" s="590"/>
      <c r="K2348" s="684"/>
    </row>
    <row r="2349" spans="4:11" s="589" customFormat="1" x14ac:dyDescent="0.2">
      <c r="F2349" s="590"/>
      <c r="G2349" s="591"/>
      <c r="J2349" s="590"/>
      <c r="K2349" s="684"/>
    </row>
    <row r="2350" spans="4:11" s="589" customFormat="1" x14ac:dyDescent="0.2">
      <c r="F2350" s="590"/>
      <c r="G2350" s="591"/>
      <c r="J2350" s="590"/>
      <c r="K2350" s="684"/>
    </row>
    <row r="2351" spans="4:11" s="589" customFormat="1" x14ac:dyDescent="0.2">
      <c r="F2351" s="590"/>
      <c r="G2351" s="591"/>
      <c r="J2351" s="590"/>
      <c r="K2351" s="684"/>
    </row>
    <row r="2352" spans="4:11" s="589" customFormat="1" x14ac:dyDescent="0.2">
      <c r="F2352" s="590"/>
      <c r="G2352" s="591"/>
      <c r="J2352" s="590"/>
      <c r="K2352" s="684"/>
    </row>
    <row r="2353" spans="6:11" s="589" customFormat="1" x14ac:dyDescent="0.2">
      <c r="F2353" s="590"/>
      <c r="G2353" s="591"/>
      <c r="J2353" s="590"/>
      <c r="K2353" s="684"/>
    </row>
    <row r="2354" spans="6:11" s="589" customFormat="1" x14ac:dyDescent="0.2">
      <c r="F2354" s="590"/>
      <c r="G2354" s="591"/>
      <c r="J2354" s="590"/>
      <c r="K2354" s="684"/>
    </row>
    <row r="2355" spans="6:11" s="589" customFormat="1" x14ac:dyDescent="0.2">
      <c r="F2355" s="590"/>
      <c r="G2355" s="591"/>
      <c r="J2355" s="590"/>
      <c r="K2355" s="684"/>
    </row>
    <row r="2356" spans="6:11" s="589" customFormat="1" x14ac:dyDescent="0.2">
      <c r="F2356" s="590"/>
      <c r="G2356" s="591"/>
      <c r="J2356" s="590"/>
      <c r="K2356" s="684"/>
    </row>
    <row r="2357" spans="6:11" s="589" customFormat="1" x14ac:dyDescent="0.2">
      <c r="F2357" s="590"/>
      <c r="G2357" s="591"/>
      <c r="J2357" s="590"/>
      <c r="K2357" s="684"/>
    </row>
    <row r="2358" spans="6:11" s="589" customFormat="1" x14ac:dyDescent="0.2">
      <c r="F2358" s="590"/>
      <c r="G2358" s="591"/>
      <c r="J2358" s="590"/>
      <c r="K2358" s="684"/>
    </row>
    <row r="2359" spans="6:11" s="589" customFormat="1" x14ac:dyDescent="0.2">
      <c r="F2359" s="590"/>
      <c r="G2359" s="591"/>
      <c r="J2359" s="590"/>
      <c r="K2359" s="684"/>
    </row>
    <row r="2360" spans="6:11" s="589" customFormat="1" x14ac:dyDescent="0.2">
      <c r="F2360" s="590"/>
      <c r="G2360" s="591"/>
      <c r="J2360" s="590"/>
      <c r="K2360" s="684"/>
    </row>
    <row r="2361" spans="6:11" s="589" customFormat="1" x14ac:dyDescent="0.2">
      <c r="F2361" s="590"/>
      <c r="G2361" s="591"/>
      <c r="J2361" s="590"/>
      <c r="K2361" s="684"/>
    </row>
    <row r="2362" spans="6:11" s="589" customFormat="1" x14ac:dyDescent="0.2">
      <c r="F2362" s="590"/>
      <c r="G2362" s="591"/>
      <c r="J2362" s="590"/>
      <c r="K2362" s="684"/>
    </row>
    <row r="2363" spans="6:11" s="589" customFormat="1" x14ac:dyDescent="0.2">
      <c r="F2363" s="590"/>
      <c r="G2363" s="591"/>
      <c r="J2363" s="590"/>
      <c r="K2363" s="684"/>
    </row>
    <row r="2364" spans="6:11" s="589" customFormat="1" x14ac:dyDescent="0.2">
      <c r="F2364" s="590"/>
      <c r="G2364" s="591"/>
      <c r="J2364" s="590"/>
      <c r="K2364" s="684"/>
    </row>
    <row r="2365" spans="6:11" s="589" customFormat="1" x14ac:dyDescent="0.2">
      <c r="F2365" s="590"/>
      <c r="G2365" s="591"/>
      <c r="J2365" s="590"/>
      <c r="K2365" s="684"/>
    </row>
    <row r="2366" spans="6:11" s="589" customFormat="1" x14ac:dyDescent="0.2">
      <c r="F2366" s="590"/>
      <c r="G2366" s="591"/>
      <c r="J2366" s="590"/>
      <c r="K2366" s="684"/>
    </row>
    <row r="2367" spans="6:11" s="589" customFormat="1" x14ac:dyDescent="0.2">
      <c r="F2367" s="590"/>
      <c r="G2367" s="591"/>
      <c r="J2367" s="590"/>
      <c r="K2367" s="684"/>
    </row>
    <row r="2368" spans="6:11" s="589" customFormat="1" x14ac:dyDescent="0.2">
      <c r="F2368" s="590"/>
      <c r="G2368" s="591"/>
      <c r="J2368" s="590"/>
      <c r="K2368" s="684"/>
    </row>
    <row r="2369" spans="6:11" s="589" customFormat="1" x14ac:dyDescent="0.2">
      <c r="F2369" s="590"/>
      <c r="G2369" s="591"/>
      <c r="J2369" s="590"/>
      <c r="K2369" s="684"/>
    </row>
    <row r="2370" spans="6:11" s="589" customFormat="1" x14ac:dyDescent="0.2">
      <c r="F2370" s="590"/>
      <c r="G2370" s="591"/>
      <c r="J2370" s="590"/>
      <c r="K2370" s="684"/>
    </row>
    <row r="2371" spans="6:11" s="589" customFormat="1" x14ac:dyDescent="0.2">
      <c r="F2371" s="590"/>
      <c r="G2371" s="591"/>
      <c r="J2371" s="590"/>
      <c r="K2371" s="684"/>
    </row>
    <row r="2372" spans="6:11" s="589" customFormat="1" x14ac:dyDescent="0.2">
      <c r="F2372" s="590"/>
      <c r="G2372" s="591"/>
      <c r="J2372" s="590"/>
      <c r="K2372" s="684"/>
    </row>
    <row r="2373" spans="6:11" s="589" customFormat="1" x14ac:dyDescent="0.2">
      <c r="F2373" s="590"/>
      <c r="G2373" s="591"/>
      <c r="J2373" s="590"/>
      <c r="K2373" s="684"/>
    </row>
    <row r="2374" spans="6:11" s="589" customFormat="1" x14ac:dyDescent="0.2">
      <c r="F2374" s="590"/>
      <c r="G2374" s="591"/>
      <c r="J2374" s="590"/>
      <c r="K2374" s="684"/>
    </row>
    <row r="2375" spans="6:11" s="589" customFormat="1" x14ac:dyDescent="0.2">
      <c r="F2375" s="590"/>
      <c r="G2375" s="591"/>
      <c r="J2375" s="590"/>
      <c r="K2375" s="684"/>
    </row>
    <row r="2376" spans="6:11" s="589" customFormat="1" x14ac:dyDescent="0.2">
      <c r="F2376" s="590"/>
      <c r="G2376" s="591"/>
      <c r="J2376" s="590"/>
      <c r="K2376" s="684"/>
    </row>
    <row r="2377" spans="6:11" s="589" customFormat="1" x14ac:dyDescent="0.2">
      <c r="F2377" s="590"/>
      <c r="G2377" s="591"/>
      <c r="J2377" s="590"/>
      <c r="K2377" s="684"/>
    </row>
    <row r="2378" spans="6:11" s="589" customFormat="1" x14ac:dyDescent="0.2">
      <c r="F2378" s="590"/>
      <c r="G2378" s="591"/>
      <c r="J2378" s="590"/>
      <c r="K2378" s="684"/>
    </row>
    <row r="2379" spans="6:11" s="589" customFormat="1" x14ac:dyDescent="0.2">
      <c r="F2379" s="590"/>
      <c r="G2379" s="591"/>
      <c r="J2379" s="590"/>
      <c r="K2379" s="684"/>
    </row>
    <row r="2380" spans="6:11" s="589" customFormat="1" x14ac:dyDescent="0.2">
      <c r="F2380" s="590"/>
      <c r="G2380" s="591"/>
      <c r="J2380" s="590"/>
      <c r="K2380" s="684"/>
    </row>
    <row r="2381" spans="6:11" s="589" customFormat="1" x14ac:dyDescent="0.2">
      <c r="F2381" s="590"/>
      <c r="G2381" s="591"/>
      <c r="J2381" s="590"/>
      <c r="K2381" s="684"/>
    </row>
    <row r="2382" spans="6:11" s="589" customFormat="1" x14ac:dyDescent="0.2">
      <c r="F2382" s="590"/>
      <c r="G2382" s="591"/>
      <c r="J2382" s="590"/>
      <c r="K2382" s="684"/>
    </row>
    <row r="2383" spans="6:11" s="589" customFormat="1" x14ac:dyDescent="0.2">
      <c r="F2383" s="590"/>
      <c r="G2383" s="591"/>
      <c r="J2383" s="590"/>
      <c r="K2383" s="684"/>
    </row>
    <row r="2384" spans="6:11" s="589" customFormat="1" x14ac:dyDescent="0.2">
      <c r="F2384" s="590"/>
      <c r="G2384" s="591"/>
      <c r="J2384" s="590"/>
      <c r="K2384" s="684"/>
    </row>
    <row r="2385" spans="6:11" s="589" customFormat="1" x14ac:dyDescent="0.2">
      <c r="F2385" s="590"/>
      <c r="G2385" s="591"/>
      <c r="J2385" s="590"/>
      <c r="K2385" s="684"/>
    </row>
    <row r="2386" spans="6:11" s="589" customFormat="1" x14ac:dyDescent="0.2">
      <c r="F2386" s="590"/>
      <c r="G2386" s="591"/>
      <c r="J2386" s="590"/>
      <c r="K2386" s="684"/>
    </row>
    <row r="2387" spans="6:11" s="589" customFormat="1" x14ac:dyDescent="0.2">
      <c r="F2387" s="590"/>
      <c r="G2387" s="591"/>
      <c r="J2387" s="590"/>
      <c r="K2387" s="684"/>
    </row>
    <row r="2388" spans="6:11" s="589" customFormat="1" x14ac:dyDescent="0.2">
      <c r="F2388" s="590"/>
      <c r="G2388" s="591"/>
      <c r="J2388" s="590"/>
      <c r="K2388" s="684"/>
    </row>
    <row r="2389" spans="6:11" s="589" customFormat="1" x14ac:dyDescent="0.2">
      <c r="F2389" s="590"/>
      <c r="G2389" s="591"/>
      <c r="J2389" s="590"/>
      <c r="K2389" s="684"/>
    </row>
    <row r="2390" spans="6:11" s="589" customFormat="1" x14ac:dyDescent="0.2">
      <c r="F2390" s="590"/>
      <c r="G2390" s="591"/>
      <c r="J2390" s="590"/>
      <c r="K2390" s="684"/>
    </row>
    <row r="2391" spans="6:11" s="589" customFormat="1" x14ac:dyDescent="0.2">
      <c r="F2391" s="590"/>
      <c r="G2391" s="591"/>
      <c r="J2391" s="590"/>
      <c r="K2391" s="684"/>
    </row>
    <row r="2392" spans="6:11" s="589" customFormat="1" x14ac:dyDescent="0.2">
      <c r="F2392" s="590"/>
      <c r="G2392" s="591"/>
      <c r="J2392" s="590"/>
      <c r="K2392" s="684"/>
    </row>
    <row r="2393" spans="6:11" s="589" customFormat="1" x14ac:dyDescent="0.2">
      <c r="F2393" s="590"/>
      <c r="G2393" s="591"/>
      <c r="J2393" s="590"/>
      <c r="K2393" s="684"/>
    </row>
    <row r="2394" spans="6:11" s="589" customFormat="1" x14ac:dyDescent="0.2">
      <c r="F2394" s="590"/>
      <c r="G2394" s="591"/>
      <c r="J2394" s="590"/>
      <c r="K2394" s="684"/>
    </row>
    <row r="2395" spans="6:11" s="589" customFormat="1" x14ac:dyDescent="0.2">
      <c r="F2395" s="590"/>
      <c r="G2395" s="591"/>
      <c r="J2395" s="590"/>
      <c r="K2395" s="684"/>
    </row>
    <row r="2396" spans="6:11" s="589" customFormat="1" x14ac:dyDescent="0.2">
      <c r="F2396" s="590"/>
      <c r="G2396" s="591"/>
      <c r="J2396" s="590"/>
      <c r="K2396" s="684"/>
    </row>
    <row r="2397" spans="6:11" s="589" customFormat="1" x14ac:dyDescent="0.2">
      <c r="F2397" s="590"/>
      <c r="G2397" s="591"/>
      <c r="J2397" s="590"/>
      <c r="K2397" s="684"/>
    </row>
    <row r="2398" spans="6:11" s="589" customFormat="1" x14ac:dyDescent="0.2">
      <c r="F2398" s="590"/>
      <c r="G2398" s="591"/>
      <c r="J2398" s="590"/>
      <c r="K2398" s="684"/>
    </row>
    <row r="2399" spans="6:11" s="589" customFormat="1" x14ac:dyDescent="0.2">
      <c r="F2399" s="590"/>
      <c r="G2399" s="591"/>
      <c r="J2399" s="590"/>
      <c r="K2399" s="684"/>
    </row>
    <row r="2400" spans="6:11" s="589" customFormat="1" x14ac:dyDescent="0.2">
      <c r="F2400" s="590"/>
      <c r="G2400" s="591"/>
      <c r="J2400" s="590"/>
      <c r="K2400" s="684"/>
    </row>
    <row r="2401" spans="6:11" s="589" customFormat="1" x14ac:dyDescent="0.2">
      <c r="F2401" s="590"/>
      <c r="G2401" s="591"/>
      <c r="J2401" s="590"/>
      <c r="K2401" s="684"/>
    </row>
    <row r="2402" spans="6:11" s="589" customFormat="1" x14ac:dyDescent="0.2">
      <c r="F2402" s="590"/>
      <c r="G2402" s="591"/>
      <c r="J2402" s="590"/>
      <c r="K2402" s="684"/>
    </row>
    <row r="2403" spans="6:11" s="589" customFormat="1" x14ac:dyDescent="0.2">
      <c r="F2403" s="590"/>
      <c r="G2403" s="591"/>
      <c r="J2403" s="590"/>
      <c r="K2403" s="684"/>
    </row>
    <row r="2404" spans="6:11" s="589" customFormat="1" x14ac:dyDescent="0.2">
      <c r="F2404" s="590"/>
      <c r="G2404" s="591"/>
      <c r="J2404" s="590"/>
      <c r="K2404" s="684"/>
    </row>
    <row r="2405" spans="6:11" s="589" customFormat="1" x14ac:dyDescent="0.2">
      <c r="F2405" s="590"/>
      <c r="G2405" s="591"/>
      <c r="J2405" s="590"/>
      <c r="K2405" s="684"/>
    </row>
    <row r="2406" spans="6:11" s="589" customFormat="1" x14ac:dyDescent="0.2">
      <c r="F2406" s="590"/>
      <c r="G2406" s="591"/>
      <c r="J2406" s="590"/>
      <c r="K2406" s="684"/>
    </row>
    <row r="2407" spans="6:11" s="589" customFormat="1" x14ac:dyDescent="0.2">
      <c r="F2407" s="590"/>
      <c r="G2407" s="591"/>
      <c r="J2407" s="590"/>
      <c r="K2407" s="684"/>
    </row>
    <row r="2408" spans="6:11" s="589" customFormat="1" x14ac:dyDescent="0.2">
      <c r="F2408" s="590"/>
      <c r="G2408" s="591"/>
      <c r="J2408" s="590"/>
      <c r="K2408" s="684"/>
    </row>
    <row r="2409" spans="6:11" s="589" customFormat="1" x14ac:dyDescent="0.2">
      <c r="F2409" s="590"/>
      <c r="G2409" s="591"/>
      <c r="J2409" s="590"/>
      <c r="K2409" s="684"/>
    </row>
    <row r="2410" spans="6:11" s="589" customFormat="1" x14ac:dyDescent="0.2">
      <c r="F2410" s="590"/>
      <c r="G2410" s="591"/>
      <c r="J2410" s="590"/>
      <c r="K2410" s="684"/>
    </row>
    <row r="2411" spans="6:11" s="589" customFormat="1" x14ac:dyDescent="0.2">
      <c r="F2411" s="590"/>
      <c r="G2411" s="591"/>
      <c r="J2411" s="590"/>
      <c r="K2411" s="684"/>
    </row>
    <row r="2412" spans="6:11" s="589" customFormat="1" x14ac:dyDescent="0.2">
      <c r="F2412" s="590"/>
      <c r="G2412" s="591"/>
      <c r="J2412" s="590"/>
      <c r="K2412" s="684"/>
    </row>
    <row r="2413" spans="6:11" s="589" customFormat="1" x14ac:dyDescent="0.2">
      <c r="F2413" s="590"/>
      <c r="G2413" s="591"/>
      <c r="J2413" s="590"/>
      <c r="K2413" s="684"/>
    </row>
    <row r="2414" spans="6:11" s="589" customFormat="1" x14ac:dyDescent="0.2">
      <c r="F2414" s="590"/>
      <c r="G2414" s="591"/>
      <c r="J2414" s="590"/>
      <c r="K2414" s="684"/>
    </row>
    <row r="2415" spans="6:11" s="589" customFormat="1" x14ac:dyDescent="0.2">
      <c r="F2415" s="590"/>
      <c r="G2415" s="591"/>
      <c r="J2415" s="590"/>
      <c r="K2415" s="684"/>
    </row>
    <row r="2416" spans="6:11" s="589" customFormat="1" x14ac:dyDescent="0.2">
      <c r="F2416" s="590"/>
      <c r="G2416" s="591"/>
      <c r="J2416" s="590"/>
      <c r="K2416" s="684"/>
    </row>
    <row r="2417" spans="6:11" s="589" customFormat="1" x14ac:dyDescent="0.2">
      <c r="F2417" s="590"/>
      <c r="G2417" s="591"/>
      <c r="J2417" s="590"/>
      <c r="K2417" s="684"/>
    </row>
    <row r="2418" spans="6:11" s="589" customFormat="1" x14ac:dyDescent="0.2">
      <c r="F2418" s="590"/>
      <c r="G2418" s="591"/>
      <c r="J2418" s="590"/>
      <c r="K2418" s="684"/>
    </row>
    <row r="2419" spans="6:11" s="589" customFormat="1" x14ac:dyDescent="0.2">
      <c r="F2419" s="590"/>
      <c r="G2419" s="591"/>
      <c r="J2419" s="590"/>
      <c r="K2419" s="684"/>
    </row>
    <row r="2420" spans="6:11" s="589" customFormat="1" x14ac:dyDescent="0.2">
      <c r="F2420" s="590"/>
      <c r="G2420" s="591"/>
      <c r="J2420" s="590"/>
      <c r="K2420" s="684"/>
    </row>
    <row r="2421" spans="6:11" s="589" customFormat="1" x14ac:dyDescent="0.2">
      <c r="F2421" s="590"/>
      <c r="G2421" s="591"/>
      <c r="J2421" s="590"/>
      <c r="K2421" s="684"/>
    </row>
    <row r="2422" spans="6:11" s="589" customFormat="1" x14ac:dyDescent="0.2">
      <c r="F2422" s="590"/>
      <c r="G2422" s="591"/>
      <c r="J2422" s="590"/>
      <c r="K2422" s="684"/>
    </row>
    <row r="2423" spans="6:11" s="589" customFormat="1" x14ac:dyDescent="0.2">
      <c r="F2423" s="590"/>
      <c r="G2423" s="591"/>
      <c r="J2423" s="590"/>
      <c r="K2423" s="684"/>
    </row>
    <row r="2424" spans="6:11" s="589" customFormat="1" x14ac:dyDescent="0.2">
      <c r="F2424" s="590"/>
      <c r="G2424" s="591"/>
      <c r="J2424" s="590"/>
      <c r="K2424" s="684"/>
    </row>
    <row r="2425" spans="6:11" s="589" customFormat="1" x14ac:dyDescent="0.2">
      <c r="F2425" s="590"/>
      <c r="G2425" s="591"/>
      <c r="J2425" s="590"/>
      <c r="K2425" s="684"/>
    </row>
    <row r="2426" spans="6:11" s="589" customFormat="1" x14ac:dyDescent="0.2">
      <c r="F2426" s="590"/>
      <c r="G2426" s="591"/>
      <c r="J2426" s="590"/>
      <c r="K2426" s="684"/>
    </row>
    <row r="2427" spans="6:11" s="589" customFormat="1" x14ac:dyDescent="0.2">
      <c r="F2427" s="590"/>
      <c r="G2427" s="591"/>
      <c r="J2427" s="590"/>
      <c r="K2427" s="684"/>
    </row>
    <row r="2428" spans="6:11" s="589" customFormat="1" x14ac:dyDescent="0.2">
      <c r="F2428" s="590"/>
      <c r="G2428" s="591"/>
      <c r="J2428" s="590"/>
      <c r="K2428" s="684"/>
    </row>
    <row r="2429" spans="6:11" s="589" customFormat="1" x14ac:dyDescent="0.2">
      <c r="G2429" s="599"/>
      <c r="H2429" s="591"/>
      <c r="K2429" s="686"/>
    </row>
  </sheetData>
  <sortState ref="A2:L2369">
    <sortCondition ref="I2:I2369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L30" sqref="L30"/>
    </sheetView>
  </sheetViews>
  <sheetFormatPr defaultColWidth="11.42578125" defaultRowHeight="12.75" x14ac:dyDescent="0.2"/>
  <cols>
    <col min="1" max="1" width="7.85546875" style="177" customWidth="1"/>
    <col min="2" max="2" width="7.42578125" style="177" bestFit="1" customWidth="1"/>
    <col min="3" max="3" width="2.85546875" style="177" customWidth="1"/>
    <col min="4" max="4" width="16.85546875" style="177" bestFit="1" customWidth="1"/>
    <col min="5" max="5" width="9.85546875" style="177" bestFit="1" customWidth="1"/>
    <col min="6" max="6" width="13.7109375" style="177" bestFit="1" customWidth="1"/>
    <col min="7" max="7" width="8.28515625" style="177" customWidth="1"/>
    <col min="8" max="8" width="20" style="177" bestFit="1" customWidth="1"/>
    <col min="9" max="9" width="15.140625" style="177" bestFit="1" customWidth="1"/>
    <col min="10" max="10" width="24.7109375" style="177" bestFit="1" customWidth="1"/>
    <col min="11" max="11" width="19.5703125" style="177" bestFit="1" customWidth="1"/>
    <col min="12" max="16384" width="11.42578125" style="177"/>
  </cols>
  <sheetData>
    <row r="1" spans="1:13" x14ac:dyDescent="0.2">
      <c r="A1" s="272" t="s">
        <v>302</v>
      </c>
      <c r="B1" s="272" t="s">
        <v>0</v>
      </c>
      <c r="C1" s="272" t="s">
        <v>303</v>
      </c>
      <c r="D1" s="272" t="s">
        <v>1</v>
      </c>
      <c r="E1" s="272" t="s">
        <v>31</v>
      </c>
      <c r="F1" s="272" t="s">
        <v>32</v>
      </c>
      <c r="G1" s="272" t="s">
        <v>40</v>
      </c>
      <c r="H1" s="272" t="s">
        <v>33</v>
      </c>
      <c r="I1" s="272" t="s">
        <v>2</v>
      </c>
      <c r="J1" s="272" t="s">
        <v>36</v>
      </c>
      <c r="K1" s="272" t="s">
        <v>3</v>
      </c>
      <c r="L1" s="272" t="s">
        <v>34</v>
      </c>
      <c r="M1" s="272" t="s">
        <v>35</v>
      </c>
    </row>
    <row r="2" spans="1:13" x14ac:dyDescent="0.2">
      <c r="I2" s="16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2" sqref="A2:XFD3"/>
    </sheetView>
  </sheetViews>
  <sheetFormatPr defaultRowHeight="12.75" x14ac:dyDescent="0.2"/>
  <cols>
    <col min="1" max="1" width="7.42578125" customWidth="1"/>
    <col min="3" max="3" width="4" customWidth="1"/>
    <col min="4" max="4" width="13.42578125" customWidth="1"/>
    <col min="6" max="6" width="14.5703125" customWidth="1"/>
    <col min="8" max="8" width="11.140625" customWidth="1"/>
    <col min="10" max="10" width="13.28515625" customWidth="1"/>
    <col min="11" max="11" width="16.85546875" customWidth="1"/>
    <col min="12" max="12" width="13.85546875" customWidth="1"/>
    <col min="13" max="13" width="24.140625" customWidth="1"/>
  </cols>
  <sheetData>
    <row r="1" spans="1:15" x14ac:dyDescent="0.2">
      <c r="A1" s="271" t="s">
        <v>302</v>
      </c>
      <c r="B1" s="271" t="s">
        <v>0</v>
      </c>
      <c r="C1" s="271" t="s">
        <v>303</v>
      </c>
      <c r="D1" s="271" t="s">
        <v>1</v>
      </c>
      <c r="E1" s="271" t="s">
        <v>31</v>
      </c>
      <c r="F1" s="271" t="s">
        <v>32</v>
      </c>
      <c r="G1" s="271" t="s">
        <v>40</v>
      </c>
      <c r="H1" s="271" t="s">
        <v>33</v>
      </c>
      <c r="I1" s="271" t="s">
        <v>2</v>
      </c>
      <c r="J1" s="271" t="s">
        <v>36</v>
      </c>
      <c r="K1" s="271" t="s">
        <v>3</v>
      </c>
      <c r="L1" s="271" t="s">
        <v>34</v>
      </c>
      <c r="M1" s="271" t="s">
        <v>35</v>
      </c>
    </row>
    <row r="2" spans="1:15" x14ac:dyDescent="0.2">
      <c r="A2" s="340"/>
      <c r="B2" s="340"/>
      <c r="C2" s="340"/>
      <c r="D2" s="340"/>
      <c r="E2" s="340"/>
      <c r="F2" s="340"/>
      <c r="G2" s="340"/>
      <c r="H2" s="341"/>
      <c r="I2" s="342"/>
      <c r="J2" s="340"/>
      <c r="K2" s="340"/>
      <c r="L2" s="341"/>
      <c r="M2" s="340"/>
    </row>
    <row r="3" spans="1:15" x14ac:dyDescent="0.2">
      <c r="A3" s="340"/>
      <c r="B3" s="340"/>
      <c r="C3" s="340"/>
      <c r="D3" s="340"/>
      <c r="E3" s="340"/>
      <c r="F3" s="340"/>
      <c r="G3" s="340"/>
      <c r="H3" s="341"/>
      <c r="I3" s="342"/>
      <c r="J3" s="340"/>
      <c r="K3" s="340"/>
      <c r="L3" s="341"/>
      <c r="M3" s="340"/>
    </row>
    <row r="4" spans="1:15" x14ac:dyDescent="0.2">
      <c r="I4" s="168">
        <f>SUM(I2:I3)</f>
        <v>0</v>
      </c>
    </row>
    <row r="7" spans="1:15" x14ac:dyDescent="0.2">
      <c r="A7" s="440"/>
      <c r="B7" s="440"/>
      <c r="C7" s="440"/>
      <c r="D7" s="440"/>
      <c r="E7" s="440"/>
      <c r="F7" s="440"/>
      <c r="G7" s="440"/>
      <c r="H7" s="441"/>
      <c r="I7" s="442"/>
      <c r="J7" s="440"/>
      <c r="K7" s="440"/>
      <c r="L7" s="441"/>
      <c r="M7" s="440"/>
    </row>
    <row r="8" spans="1:15" x14ac:dyDescent="0.2">
      <c r="A8" s="440"/>
      <c r="B8" s="440"/>
      <c r="C8" s="440"/>
      <c r="D8" s="440"/>
      <c r="E8" s="440"/>
      <c r="F8" s="440"/>
      <c r="G8" s="440"/>
      <c r="H8" s="441"/>
      <c r="I8" s="442"/>
      <c r="J8" s="440"/>
      <c r="K8" s="440"/>
      <c r="L8" s="441"/>
      <c r="M8" s="440"/>
    </row>
    <row r="9" spans="1:15" x14ac:dyDescent="0.2">
      <c r="A9" s="483"/>
      <c r="B9" s="483"/>
      <c r="C9" s="483"/>
      <c r="D9" s="483"/>
      <c r="E9" s="483"/>
      <c r="F9" s="483"/>
      <c r="G9" s="483"/>
      <c r="H9" s="484"/>
      <c r="I9" s="485"/>
      <c r="J9" s="483"/>
      <c r="K9" s="483"/>
      <c r="L9" s="484"/>
      <c r="M9" s="483"/>
    </row>
    <row r="10" spans="1:15" x14ac:dyDescent="0.2">
      <c r="A10" s="483"/>
      <c r="B10" s="483"/>
      <c r="C10" s="483"/>
      <c r="D10" s="483"/>
      <c r="E10" s="483"/>
      <c r="F10" s="483"/>
      <c r="G10" s="483"/>
      <c r="H10" s="484"/>
      <c r="I10" s="485"/>
      <c r="J10" s="483"/>
      <c r="K10" s="483"/>
      <c r="L10" s="484"/>
      <c r="M10" s="483"/>
      <c r="N10" s="1"/>
      <c r="O10" s="1"/>
    </row>
    <row r="11" spans="1:15" x14ac:dyDescent="0.2">
      <c r="A11" s="506"/>
      <c r="B11" s="506"/>
      <c r="C11" s="506"/>
      <c r="D11" s="506"/>
      <c r="E11" s="506"/>
      <c r="F11" s="506"/>
      <c r="G11" s="506"/>
      <c r="H11" s="507"/>
      <c r="I11" s="508"/>
      <c r="J11" s="506"/>
      <c r="K11" s="506"/>
      <c r="L11" s="507"/>
      <c r="M11" s="506"/>
      <c r="N11" s="1"/>
      <c r="O11" s="1"/>
    </row>
    <row r="12" spans="1:15" x14ac:dyDescent="0.2">
      <c r="A12" s="506"/>
      <c r="B12" s="506"/>
      <c r="C12" s="506"/>
      <c r="D12" s="506"/>
      <c r="E12" s="506"/>
      <c r="F12" s="506"/>
      <c r="G12" s="506"/>
      <c r="H12" s="507"/>
      <c r="I12" s="508"/>
      <c r="J12" s="506"/>
      <c r="K12" s="506"/>
      <c r="L12" s="507"/>
      <c r="M12" s="506"/>
      <c r="N12" s="1"/>
      <c r="O12" s="1"/>
    </row>
    <row r="13" spans="1:15" x14ac:dyDescent="0.2">
      <c r="A13" s="506"/>
      <c r="B13" s="506"/>
      <c r="C13" s="506"/>
      <c r="D13" s="506"/>
      <c r="E13" s="506"/>
      <c r="F13" s="506"/>
      <c r="G13" s="506"/>
      <c r="H13" s="507"/>
      <c r="I13" s="508"/>
      <c r="J13" s="506"/>
      <c r="K13" s="506"/>
      <c r="L13" s="507"/>
      <c r="M13" s="506"/>
      <c r="N13" s="1"/>
      <c r="O13" s="1"/>
    </row>
    <row r="14" spans="1:15" x14ac:dyDescent="0.2">
      <c r="A14" s="506"/>
      <c r="B14" s="506"/>
      <c r="C14" s="506"/>
      <c r="D14" s="506"/>
      <c r="E14" s="506"/>
      <c r="F14" s="506"/>
      <c r="G14" s="506"/>
      <c r="H14" s="507"/>
      <c r="I14" s="508"/>
      <c r="J14" s="506"/>
      <c r="K14" s="506"/>
      <c r="L14" s="507"/>
      <c r="M14" s="506"/>
    </row>
    <row r="15" spans="1:15" x14ac:dyDescent="0.2">
      <c r="A15" s="407"/>
      <c r="B15" s="407"/>
      <c r="C15" s="407"/>
      <c r="D15" s="407"/>
      <c r="E15" s="407"/>
      <c r="F15" s="407"/>
      <c r="G15" s="407"/>
      <c r="H15" s="408"/>
      <c r="I15" s="409"/>
      <c r="J15" s="407"/>
      <c r="K15" s="407"/>
      <c r="L15" s="408"/>
      <c r="M15" s="407"/>
    </row>
    <row r="16" spans="1:15" x14ac:dyDescent="0.2">
      <c r="A16" s="407"/>
      <c r="B16" s="407"/>
      <c r="C16" s="407"/>
      <c r="D16" s="407"/>
      <c r="E16" s="407"/>
      <c r="F16" s="407"/>
      <c r="G16" s="407"/>
      <c r="H16" s="408"/>
      <c r="I16" s="409"/>
      <c r="J16" s="407"/>
      <c r="K16" s="407"/>
      <c r="L16" s="408"/>
      <c r="M16" s="407"/>
    </row>
    <row r="17" spans="1:13" x14ac:dyDescent="0.2">
      <c r="A17" s="407"/>
      <c r="B17" s="407"/>
      <c r="C17" s="407"/>
      <c r="D17" s="407"/>
      <c r="E17" s="407"/>
      <c r="F17" s="407"/>
      <c r="G17" s="407"/>
      <c r="H17" s="408"/>
      <c r="I17" s="409"/>
      <c r="J17" s="407"/>
      <c r="K17" s="407"/>
      <c r="L17" s="408"/>
      <c r="M17" s="407"/>
    </row>
    <row r="18" spans="1:13" x14ac:dyDescent="0.2">
      <c r="A18" s="407"/>
      <c r="B18" s="407"/>
      <c r="C18" s="407"/>
      <c r="D18" s="407"/>
      <c r="E18" s="407"/>
      <c r="F18" s="407"/>
      <c r="G18" s="407"/>
      <c r="H18" s="408"/>
      <c r="I18" s="409"/>
      <c r="J18" s="407"/>
      <c r="K18" s="407"/>
      <c r="L18" s="408"/>
      <c r="M18" s="407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L3"/>
  <sheetViews>
    <sheetView workbookViewId="0">
      <selection activeCell="E16" sqref="E16"/>
    </sheetView>
  </sheetViews>
  <sheetFormatPr defaultColWidth="11.42578125" defaultRowHeight="12.75" x14ac:dyDescent="0.2"/>
  <cols>
    <col min="1" max="1" width="8.5703125" style="37" customWidth="1"/>
    <col min="2" max="2" width="8.42578125" style="37" customWidth="1"/>
    <col min="3" max="3" width="30.7109375" style="37" customWidth="1"/>
    <col min="4" max="5" width="11.42578125" style="37"/>
    <col min="6" max="6" width="11.42578125" style="47"/>
    <col min="7" max="7" width="13.140625" style="37" customWidth="1"/>
    <col min="8" max="8" width="11.85546875" style="37" customWidth="1"/>
    <col min="9" max="9" width="16.28515625" style="37" customWidth="1"/>
    <col min="10" max="10" width="21.140625" style="37" customWidth="1"/>
    <col min="11" max="11" width="19" style="37" customWidth="1"/>
    <col min="12" max="16384" width="11.42578125" style="37"/>
  </cols>
  <sheetData>
    <row r="1" spans="1:12" x14ac:dyDescent="0.2">
      <c r="A1" s="143" t="s">
        <v>0</v>
      </c>
      <c r="B1" s="143" t="s">
        <v>1</v>
      </c>
      <c r="C1" s="143" t="s">
        <v>31</v>
      </c>
      <c r="D1" s="143" t="s">
        <v>32</v>
      </c>
      <c r="E1" s="143" t="s">
        <v>40</v>
      </c>
      <c r="F1" s="143" t="s">
        <v>33</v>
      </c>
      <c r="G1" s="143" t="s">
        <v>2</v>
      </c>
      <c r="H1" s="143" t="s">
        <v>36</v>
      </c>
      <c r="I1" s="143" t="s">
        <v>3</v>
      </c>
      <c r="J1" s="143" t="s">
        <v>34</v>
      </c>
      <c r="K1" s="143" t="s">
        <v>35</v>
      </c>
    </row>
    <row r="2" spans="1:12" s="260" customFormat="1" x14ac:dyDescent="0.2">
      <c r="A2" s="259"/>
      <c r="B2" s="259"/>
      <c r="C2" s="259"/>
      <c r="D2" s="259"/>
      <c r="E2" s="259"/>
      <c r="F2" s="259"/>
      <c r="G2" s="259"/>
      <c r="H2" s="259"/>
      <c r="I2" s="259"/>
      <c r="J2" s="259"/>
      <c r="K2" s="259"/>
    </row>
    <row r="3" spans="1:12" x14ac:dyDescent="0.2">
      <c r="A3" s="142"/>
      <c r="B3" s="142"/>
      <c r="C3" s="142"/>
      <c r="D3" s="142"/>
      <c r="E3" s="142"/>
      <c r="F3" s="144"/>
      <c r="G3" s="166"/>
      <c r="H3" s="142"/>
      <c r="I3" s="142"/>
      <c r="J3" s="144"/>
      <c r="K3" s="142"/>
      <c r="L3" s="140"/>
    </row>
  </sheetData>
  <sortState ref="A2:J4">
    <sortCondition ref="B2:B4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M14"/>
  <sheetViews>
    <sheetView workbookViewId="0">
      <selection activeCell="I2" sqref="I2"/>
    </sheetView>
  </sheetViews>
  <sheetFormatPr defaultColWidth="11.42578125" defaultRowHeight="12.75" x14ac:dyDescent="0.2"/>
  <cols>
    <col min="1" max="1" width="7.42578125" style="37" customWidth="1"/>
    <col min="2" max="2" width="6.7109375" style="37" customWidth="1"/>
    <col min="3" max="3" width="4.28515625" style="37" customWidth="1"/>
    <col min="4" max="4" width="9.28515625" style="37" customWidth="1"/>
    <col min="5" max="5" width="22.85546875" style="37" customWidth="1"/>
    <col min="6" max="6" width="11.42578125" style="47"/>
    <col min="7" max="7" width="11.42578125" style="114"/>
    <col min="8" max="8" width="12.28515625" style="37" customWidth="1"/>
    <col min="9" max="9" width="18.28515625" style="265" customWidth="1"/>
    <col min="10" max="10" width="18.140625" style="37" customWidth="1"/>
    <col min="11" max="11" width="19.42578125" style="37" customWidth="1"/>
    <col min="12" max="16384" width="11.42578125" style="37"/>
  </cols>
  <sheetData>
    <row r="1" spans="1:13" x14ac:dyDescent="0.2">
      <c r="A1" s="273" t="s">
        <v>302</v>
      </c>
      <c r="B1" s="273" t="s">
        <v>0</v>
      </c>
      <c r="C1" s="273" t="s">
        <v>303</v>
      </c>
      <c r="D1" s="273" t="s">
        <v>1</v>
      </c>
      <c r="E1" s="273" t="s">
        <v>31</v>
      </c>
      <c r="F1" s="273" t="s">
        <v>32</v>
      </c>
      <c r="G1" s="273" t="s">
        <v>40</v>
      </c>
      <c r="H1" s="273" t="s">
        <v>33</v>
      </c>
      <c r="I1" s="267" t="s">
        <v>2</v>
      </c>
      <c r="J1" s="273" t="s">
        <v>36</v>
      </c>
      <c r="K1" s="273" t="s">
        <v>3</v>
      </c>
      <c r="L1" s="273" t="s">
        <v>34</v>
      </c>
      <c r="M1" s="273" t="s">
        <v>35</v>
      </c>
    </row>
    <row r="2" spans="1:13" ht="12" customHeight="1" x14ac:dyDescent="0.2">
      <c r="I2" s="266"/>
    </row>
    <row r="5" spans="1:13" x14ac:dyDescent="0.2">
      <c r="A5" s="486"/>
      <c r="B5" s="486"/>
      <c r="C5" s="486"/>
      <c r="D5" s="486"/>
      <c r="E5" s="486"/>
      <c r="F5" s="486"/>
      <c r="G5" s="486"/>
      <c r="H5" s="487"/>
      <c r="I5" s="488"/>
      <c r="J5" s="486"/>
      <c r="K5" s="486"/>
      <c r="L5" s="487"/>
      <c r="M5" s="486"/>
    </row>
    <row r="6" spans="1:13" x14ac:dyDescent="0.2">
      <c r="A6" s="486"/>
      <c r="B6" s="486"/>
      <c r="C6" s="486"/>
      <c r="D6" s="486"/>
      <c r="E6" s="486"/>
      <c r="F6" s="486"/>
      <c r="G6" s="486"/>
      <c r="H6" s="487"/>
      <c r="I6" s="488"/>
      <c r="J6" s="486"/>
      <c r="K6" s="486"/>
      <c r="L6" s="487"/>
      <c r="M6" s="486"/>
    </row>
    <row r="7" spans="1:13" x14ac:dyDescent="0.2">
      <c r="A7" s="486"/>
      <c r="B7" s="486"/>
      <c r="C7" s="486"/>
      <c r="D7" s="486"/>
      <c r="E7" s="486"/>
      <c r="F7" s="486"/>
      <c r="G7" s="486"/>
      <c r="H7" s="487"/>
      <c r="I7" s="488"/>
      <c r="J7" s="486"/>
      <c r="K7" s="486"/>
      <c r="L7" s="487"/>
      <c r="M7" s="486"/>
    </row>
    <row r="8" spans="1:13" x14ac:dyDescent="0.2">
      <c r="A8" s="486"/>
      <c r="B8" s="486"/>
      <c r="C8" s="486"/>
      <c r="D8" s="486"/>
      <c r="E8" s="486"/>
      <c r="F8" s="486"/>
      <c r="G8" s="486"/>
      <c r="H8" s="487"/>
      <c r="I8" s="488"/>
      <c r="J8" s="486"/>
      <c r="K8" s="486"/>
      <c r="L8" s="487"/>
      <c r="M8" s="486"/>
    </row>
    <row r="9" spans="1:13" x14ac:dyDescent="0.2">
      <c r="A9" s="486"/>
      <c r="B9" s="486"/>
      <c r="C9" s="486"/>
      <c r="D9" s="486"/>
      <c r="E9" s="486"/>
      <c r="F9" s="486"/>
      <c r="G9" s="486"/>
      <c r="H9" s="487"/>
      <c r="I9" s="488"/>
      <c r="J9" s="486"/>
      <c r="K9" s="486"/>
      <c r="L9" s="487"/>
      <c r="M9" s="486"/>
    </row>
    <row r="10" spans="1:13" x14ac:dyDescent="0.2">
      <c r="A10" s="486"/>
      <c r="B10" s="486"/>
      <c r="C10" s="486"/>
      <c r="D10" s="486"/>
      <c r="E10" s="486"/>
      <c r="F10" s="486"/>
      <c r="G10" s="486"/>
      <c r="H10" s="487"/>
      <c r="I10" s="488"/>
      <c r="J10" s="486"/>
      <c r="K10" s="486"/>
      <c r="L10" s="487"/>
      <c r="M10" s="486"/>
    </row>
    <row r="11" spans="1:13" x14ac:dyDescent="0.2">
      <c r="A11" s="486"/>
      <c r="B11" s="486"/>
      <c r="C11" s="486"/>
      <c r="D11" s="486"/>
      <c r="E11" s="486"/>
      <c r="F11" s="486"/>
      <c r="G11" s="486"/>
      <c r="H11" s="487"/>
      <c r="I11" s="488"/>
      <c r="J11" s="486"/>
      <c r="K11" s="486"/>
      <c r="L11" s="487"/>
      <c r="M11" s="486"/>
    </row>
    <row r="12" spans="1:13" x14ac:dyDescent="0.2">
      <c r="A12" s="486"/>
      <c r="B12" s="486"/>
      <c r="C12" s="486"/>
      <c r="D12" s="486"/>
      <c r="E12" s="486"/>
      <c r="F12" s="486"/>
      <c r="G12" s="486"/>
      <c r="H12" s="487"/>
      <c r="I12" s="488"/>
      <c r="J12" s="486"/>
      <c r="K12" s="486"/>
      <c r="L12" s="487"/>
      <c r="M12" s="486"/>
    </row>
    <row r="13" spans="1:13" x14ac:dyDescent="0.2">
      <c r="A13" s="486"/>
      <c r="B13" s="486"/>
      <c r="C13" s="486"/>
      <c r="D13" s="486"/>
      <c r="E13" s="486"/>
      <c r="F13" s="486"/>
      <c r="G13" s="486"/>
      <c r="H13" s="487"/>
      <c r="I13" s="488"/>
      <c r="J13" s="486"/>
      <c r="K13" s="486"/>
      <c r="L13" s="487"/>
      <c r="M13" s="486"/>
    </row>
    <row r="14" spans="1:13" x14ac:dyDescent="0.2">
      <c r="A14" s="486"/>
      <c r="B14" s="486"/>
      <c r="C14" s="486"/>
      <c r="D14" s="486"/>
      <c r="E14" s="486"/>
      <c r="F14" s="486"/>
      <c r="G14" s="486"/>
      <c r="H14" s="487"/>
      <c r="I14" s="488"/>
      <c r="J14" s="486"/>
      <c r="K14" s="486"/>
      <c r="L14" s="487"/>
      <c r="M14" s="486"/>
    </row>
  </sheetData>
  <sortState ref="A2:J47">
    <sortCondition ref="B2:B47"/>
  </sortState>
  <pageMargins left="0.75" right="0.75" top="1" bottom="1" header="0.5" footer="0.5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K33"/>
  <sheetViews>
    <sheetView workbookViewId="0">
      <selection activeCell="G18" sqref="G18"/>
    </sheetView>
  </sheetViews>
  <sheetFormatPr defaultColWidth="11.42578125" defaultRowHeight="12.75" x14ac:dyDescent="0.2"/>
  <cols>
    <col min="1" max="1" width="7.85546875" style="37" customWidth="1"/>
    <col min="2" max="2" width="11.5703125" style="37" customWidth="1"/>
    <col min="3" max="3" width="16.42578125" style="37" customWidth="1"/>
    <col min="4" max="4" width="10" style="37" customWidth="1"/>
    <col min="5" max="5" width="11.42578125" style="37"/>
    <col min="6" max="6" width="11.42578125" style="47"/>
    <col min="7" max="7" width="11.42578125" style="37"/>
    <col min="8" max="8" width="10.5703125" style="37" customWidth="1"/>
    <col min="9" max="9" width="16.85546875" style="37" customWidth="1"/>
    <col min="10" max="10" width="11.42578125" style="37"/>
    <col min="11" max="11" width="19.85546875" style="37" customWidth="1"/>
    <col min="12" max="16384" width="11.42578125" style="37"/>
  </cols>
  <sheetData>
    <row r="1" spans="1:11" x14ac:dyDescent="0.2">
      <c r="A1" s="141" t="s">
        <v>0</v>
      </c>
      <c r="B1" s="141" t="s">
        <v>1</v>
      </c>
      <c r="C1" s="141" t="s">
        <v>31</v>
      </c>
      <c r="D1" s="141" t="s">
        <v>32</v>
      </c>
      <c r="E1" s="141" t="s">
        <v>40</v>
      </c>
      <c r="F1" s="141" t="s">
        <v>33</v>
      </c>
      <c r="G1" s="141" t="s">
        <v>2</v>
      </c>
      <c r="H1" s="141" t="s">
        <v>36</v>
      </c>
      <c r="I1" s="141" t="s">
        <v>3</v>
      </c>
      <c r="J1" s="141" t="s">
        <v>34</v>
      </c>
      <c r="K1" s="141" t="s">
        <v>35</v>
      </c>
    </row>
    <row r="31" spans="3:8" x14ac:dyDescent="0.2">
      <c r="C31" s="37" t="s">
        <v>294</v>
      </c>
    </row>
    <row r="32" spans="3:8" x14ac:dyDescent="0.2">
      <c r="H32" s="37" t="s">
        <v>292</v>
      </c>
    </row>
    <row r="33" spans="3:3" x14ac:dyDescent="0.2">
      <c r="C33" s="37" t="s">
        <v>293</v>
      </c>
    </row>
  </sheetData>
  <sortState ref="A2:J10">
    <sortCondition ref="B2:B10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M11"/>
  <sheetViews>
    <sheetView workbookViewId="0">
      <selection activeCell="A2" sqref="A2:XFD2"/>
    </sheetView>
  </sheetViews>
  <sheetFormatPr defaultColWidth="11.42578125" defaultRowHeight="12.75" x14ac:dyDescent="0.2"/>
  <cols>
    <col min="1" max="1" width="6.7109375" style="37" customWidth="1"/>
    <col min="2" max="2" width="8" style="37" customWidth="1"/>
    <col min="3" max="3" width="5" style="37" customWidth="1"/>
    <col min="4" max="4" width="11.42578125" style="37"/>
    <col min="5" max="5" width="11.42578125" style="47"/>
    <col min="6" max="6" width="18.85546875" style="37" customWidth="1"/>
    <col min="7" max="7" width="16.140625" style="37" customWidth="1"/>
    <col min="8" max="8" width="17.28515625" style="37" customWidth="1"/>
    <col min="9" max="9" width="9.28515625" style="265" customWidth="1"/>
    <col min="10" max="16384" width="11.42578125" style="37"/>
  </cols>
  <sheetData>
    <row r="1" spans="1:13" x14ac:dyDescent="0.2">
      <c r="A1" s="274" t="s">
        <v>302</v>
      </c>
      <c r="B1" s="274" t="s">
        <v>0</v>
      </c>
      <c r="C1" s="274" t="s">
        <v>303</v>
      </c>
      <c r="D1" s="274" t="s">
        <v>1</v>
      </c>
      <c r="E1" s="274" t="s">
        <v>31</v>
      </c>
      <c r="F1" s="274" t="s">
        <v>32</v>
      </c>
      <c r="G1" s="274" t="s">
        <v>40</v>
      </c>
      <c r="H1" s="274" t="s">
        <v>33</v>
      </c>
      <c r="I1" s="267" t="s">
        <v>2</v>
      </c>
      <c r="J1" s="274" t="s">
        <v>36</v>
      </c>
      <c r="K1" s="274" t="s">
        <v>3</v>
      </c>
      <c r="L1" s="274" t="s">
        <v>34</v>
      </c>
      <c r="M1" s="274" t="s">
        <v>35</v>
      </c>
    </row>
    <row r="2" spans="1:13" x14ac:dyDescent="0.2">
      <c r="I2" s="266" t="e">
        <f>SUM(#REF!)</f>
        <v>#REF!</v>
      </c>
    </row>
    <row r="5" spans="1:13" x14ac:dyDescent="0.2">
      <c r="A5" s="489"/>
      <c r="B5" s="489"/>
      <c r="C5" s="489"/>
      <c r="D5" s="489"/>
      <c r="E5" s="489"/>
      <c r="F5" s="489"/>
      <c r="G5" s="489"/>
      <c r="H5" s="490"/>
      <c r="I5" s="491"/>
      <c r="J5" s="489"/>
      <c r="K5" s="489"/>
      <c r="L5" s="490"/>
      <c r="M5" s="489"/>
    </row>
    <row r="6" spans="1:13" x14ac:dyDescent="0.2">
      <c r="A6" s="489"/>
      <c r="B6" s="489"/>
      <c r="C6" s="489"/>
      <c r="D6" s="489"/>
      <c r="E6" s="489"/>
      <c r="F6" s="489"/>
      <c r="G6" s="489"/>
      <c r="H6" s="490"/>
      <c r="I6" s="491"/>
      <c r="J6" s="489"/>
      <c r="K6" s="489"/>
      <c r="L6" s="490"/>
      <c r="M6" s="489"/>
    </row>
    <row r="7" spans="1:13" x14ac:dyDescent="0.2">
      <c r="A7" s="489"/>
      <c r="B7" s="489"/>
      <c r="C7" s="489"/>
      <c r="D7" s="489"/>
      <c r="E7" s="489"/>
      <c r="F7" s="489"/>
      <c r="G7" s="489"/>
      <c r="H7" s="490"/>
      <c r="I7" s="491"/>
      <c r="J7" s="489"/>
      <c r="K7" s="489"/>
      <c r="L7" s="490"/>
      <c r="M7" s="489"/>
    </row>
    <row r="8" spans="1:13" x14ac:dyDescent="0.2">
      <c r="A8" s="509"/>
      <c r="B8" s="509"/>
      <c r="C8" s="509"/>
      <c r="D8" s="509"/>
      <c r="E8" s="509"/>
      <c r="F8" s="509"/>
      <c r="G8" s="509"/>
      <c r="H8" s="510"/>
      <c r="I8" s="511"/>
      <c r="J8" s="509"/>
      <c r="K8" s="509"/>
      <c r="L8" s="510"/>
      <c r="M8" s="509"/>
    </row>
    <row r="9" spans="1:13" x14ac:dyDescent="0.2">
      <c r="A9" s="509"/>
      <c r="B9" s="509"/>
      <c r="C9" s="509"/>
      <c r="D9" s="509"/>
      <c r="E9" s="509"/>
      <c r="F9" s="509"/>
      <c r="G9" s="509"/>
      <c r="H9" s="510"/>
      <c r="I9" s="511"/>
      <c r="J9" s="509"/>
      <c r="K9" s="509"/>
      <c r="L9" s="510"/>
      <c r="M9" s="509"/>
    </row>
    <row r="10" spans="1:13" x14ac:dyDescent="0.2">
      <c r="A10" s="509"/>
      <c r="B10" s="509"/>
      <c r="C10" s="509"/>
      <c r="D10" s="509"/>
      <c r="E10" s="509"/>
      <c r="F10" s="509"/>
      <c r="G10" s="509"/>
      <c r="H10" s="510"/>
      <c r="I10" s="511"/>
      <c r="J10" s="509"/>
      <c r="K10" s="509"/>
      <c r="L10" s="510"/>
      <c r="M10" s="509"/>
    </row>
    <row r="11" spans="1:13" x14ac:dyDescent="0.2">
      <c r="A11" s="489"/>
      <c r="B11" s="489"/>
      <c r="C11" s="489"/>
      <c r="D11" s="489"/>
      <c r="E11" s="489"/>
      <c r="F11" s="489"/>
      <c r="G11" s="489"/>
      <c r="H11" s="490"/>
      <c r="I11" s="491"/>
      <c r="J11" s="489"/>
      <c r="K11" s="489"/>
      <c r="L11" s="490"/>
      <c r="M11" s="489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K2"/>
  <sheetViews>
    <sheetView workbookViewId="0">
      <selection activeCell="J22" sqref="J22"/>
    </sheetView>
  </sheetViews>
  <sheetFormatPr defaultColWidth="11.42578125" defaultRowHeight="12.75" x14ac:dyDescent="0.2"/>
  <cols>
    <col min="1" max="1" width="7.28515625" style="37" customWidth="1"/>
    <col min="2" max="2" width="10" style="37" customWidth="1"/>
    <col min="3" max="5" width="11.42578125" style="37"/>
    <col min="6" max="6" width="11.42578125" style="47"/>
    <col min="7" max="7" width="11.42578125" style="37"/>
    <col min="8" max="8" width="13.7109375" style="37" customWidth="1"/>
    <col min="9" max="9" width="15.7109375" style="37" customWidth="1"/>
    <col min="10" max="10" width="16.42578125" style="37" customWidth="1"/>
    <col min="11" max="11" width="21.5703125" style="37" customWidth="1"/>
    <col min="12" max="16384" width="11.42578125" style="37"/>
  </cols>
  <sheetData>
    <row r="1" spans="1:11" x14ac:dyDescent="0.2">
      <c r="A1" s="145" t="s">
        <v>0</v>
      </c>
      <c r="B1" s="145" t="s">
        <v>1</v>
      </c>
      <c r="C1" s="145" t="s">
        <v>31</v>
      </c>
      <c r="D1" s="145" t="s">
        <v>32</v>
      </c>
      <c r="E1" s="145" t="s">
        <v>40</v>
      </c>
      <c r="F1" s="145" t="s">
        <v>33</v>
      </c>
      <c r="G1" s="145" t="s">
        <v>2</v>
      </c>
      <c r="H1" s="145" t="s">
        <v>36</v>
      </c>
      <c r="I1" s="145" t="s">
        <v>3</v>
      </c>
      <c r="J1" s="145" t="s">
        <v>34</v>
      </c>
      <c r="K1" s="145" t="s">
        <v>35</v>
      </c>
    </row>
    <row r="2" spans="1:11" x14ac:dyDescent="0.2">
      <c r="G2" s="166"/>
    </row>
  </sheetData>
  <sortState ref="A2:J15">
    <sortCondition ref="B2:B15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8.28515625" style="37" customWidth="1"/>
    <col min="2" max="2" width="8.7109375" style="37" customWidth="1"/>
    <col min="3" max="3" width="3" style="37" customWidth="1"/>
    <col min="4" max="4" width="9" style="37" customWidth="1"/>
    <col min="5" max="5" width="20.7109375" style="47" customWidth="1"/>
    <col min="6" max="6" width="11.42578125" style="114"/>
    <col min="7" max="7" width="17" style="114" customWidth="1"/>
    <col min="8" max="8" width="14.28515625" style="37" customWidth="1"/>
    <col min="9" max="9" width="20.140625" style="265" customWidth="1"/>
    <col min="10" max="10" width="15.5703125" style="37" customWidth="1"/>
    <col min="11" max="16384" width="11.42578125" style="37"/>
  </cols>
  <sheetData>
    <row r="1" spans="1:13" x14ac:dyDescent="0.2">
      <c r="A1" s="275" t="s">
        <v>302</v>
      </c>
      <c r="B1" s="275" t="s">
        <v>0</v>
      </c>
      <c r="C1" s="275" t="s">
        <v>303</v>
      </c>
      <c r="D1" s="275" t="s">
        <v>1</v>
      </c>
      <c r="E1" s="275" t="s">
        <v>31</v>
      </c>
      <c r="F1" s="275" t="s">
        <v>32</v>
      </c>
      <c r="G1" s="275" t="s">
        <v>40</v>
      </c>
      <c r="H1" s="275" t="s">
        <v>33</v>
      </c>
      <c r="I1" s="267" t="s">
        <v>2</v>
      </c>
      <c r="J1" s="275" t="s">
        <v>36</v>
      </c>
      <c r="K1" s="275" t="s">
        <v>3</v>
      </c>
      <c r="L1" s="275" t="s">
        <v>34</v>
      </c>
      <c r="M1" s="275" t="s">
        <v>35</v>
      </c>
    </row>
    <row r="2" spans="1:13" x14ac:dyDescent="0.2">
      <c r="I2" s="266" t="e">
        <f>SUM(#REF!)</f>
        <v>#REF!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M1"/>
  <sheetViews>
    <sheetView workbookViewId="0">
      <selection activeCell="L32" sqref="L32"/>
    </sheetView>
  </sheetViews>
  <sheetFormatPr defaultColWidth="11.42578125" defaultRowHeight="12.75" x14ac:dyDescent="0.2"/>
  <cols>
    <col min="1" max="1" width="7.85546875" style="37" customWidth="1"/>
    <col min="2" max="2" width="6.7109375" style="37" customWidth="1"/>
    <col min="3" max="3" width="5.85546875" style="37" customWidth="1"/>
    <col min="4" max="4" width="9.140625" style="37" customWidth="1"/>
    <col min="5" max="5" width="15" style="37" customWidth="1"/>
    <col min="6" max="6" width="11.42578125" style="47"/>
    <col min="7" max="7" width="8.85546875" style="114" customWidth="1"/>
    <col min="8" max="8" width="18.85546875" style="37" customWidth="1"/>
    <col min="9" max="9" width="16" style="37" customWidth="1"/>
    <col min="10" max="10" width="20" style="37" customWidth="1"/>
    <col min="11" max="11" width="21.28515625" style="37" customWidth="1"/>
    <col min="12" max="16384" width="11.42578125" style="37"/>
  </cols>
  <sheetData>
    <row r="1" spans="1:13" x14ac:dyDescent="0.2">
      <c r="A1" s="277" t="s">
        <v>302</v>
      </c>
      <c r="B1" s="277" t="s">
        <v>0</v>
      </c>
      <c r="C1" s="277" t="s">
        <v>303</v>
      </c>
      <c r="D1" s="277" t="s">
        <v>1</v>
      </c>
      <c r="E1" s="277" t="s">
        <v>31</v>
      </c>
      <c r="F1" s="277" t="s">
        <v>32</v>
      </c>
      <c r="G1" s="277" t="s">
        <v>40</v>
      </c>
      <c r="H1" s="277" t="s">
        <v>33</v>
      </c>
      <c r="I1" s="277" t="s">
        <v>2</v>
      </c>
      <c r="J1" s="277" t="s">
        <v>36</v>
      </c>
      <c r="K1" s="277" t="s">
        <v>3</v>
      </c>
      <c r="L1" s="277" t="s">
        <v>34</v>
      </c>
      <c r="M1" s="277" t="s">
        <v>35</v>
      </c>
    </row>
  </sheetData>
  <sortState ref="A2:J15">
    <sortCondition ref="B2:B15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M15"/>
  <sheetViews>
    <sheetView workbookViewId="0">
      <selection activeCell="A2" sqref="A2:XFD2"/>
    </sheetView>
  </sheetViews>
  <sheetFormatPr defaultColWidth="11.42578125" defaultRowHeight="12.75" x14ac:dyDescent="0.2"/>
  <cols>
    <col min="1" max="1" width="10.42578125" style="37" customWidth="1"/>
    <col min="2" max="2" width="7.42578125" style="37" customWidth="1"/>
    <col min="3" max="3" width="5.85546875" style="37" customWidth="1"/>
    <col min="4" max="4" width="9.85546875" style="47" customWidth="1"/>
    <col min="5" max="5" width="11.42578125" style="37"/>
    <col min="6" max="6" width="18.42578125" style="114" customWidth="1"/>
    <col min="7" max="7" width="11.42578125" style="37"/>
    <col min="8" max="8" width="14.5703125" style="114" customWidth="1"/>
    <col min="9" max="9" width="12.5703125" style="265" customWidth="1"/>
    <col min="10" max="16384" width="11.42578125" style="37"/>
  </cols>
  <sheetData>
    <row r="1" spans="1:13" x14ac:dyDescent="0.2">
      <c r="A1" s="276" t="s">
        <v>302</v>
      </c>
      <c r="B1" s="276" t="s">
        <v>0</v>
      </c>
      <c r="C1" s="276" t="s">
        <v>303</v>
      </c>
      <c r="D1" s="276" t="s">
        <v>1</v>
      </c>
      <c r="E1" s="276" t="s">
        <v>31</v>
      </c>
      <c r="F1" s="276" t="s">
        <v>32</v>
      </c>
      <c r="G1" s="276" t="s">
        <v>40</v>
      </c>
      <c r="H1" s="276" t="s">
        <v>33</v>
      </c>
      <c r="I1" s="190" t="s">
        <v>2</v>
      </c>
      <c r="J1" s="276" t="s">
        <v>36</v>
      </c>
      <c r="K1" s="276" t="s">
        <v>3</v>
      </c>
      <c r="L1" s="276" t="s">
        <v>34</v>
      </c>
      <c r="M1" s="276" t="s">
        <v>35</v>
      </c>
    </row>
    <row r="2" spans="1:13" x14ac:dyDescent="0.2">
      <c r="I2" s="266" t="e">
        <f>SUM(#REF!)</f>
        <v>#REF!</v>
      </c>
    </row>
    <row r="4" spans="1:13" x14ac:dyDescent="0.2">
      <c r="A4" s="381"/>
      <c r="B4" s="381"/>
      <c r="C4" s="381"/>
      <c r="D4" s="381"/>
      <c r="E4" s="381"/>
      <c r="F4" s="381"/>
      <c r="G4" s="381"/>
      <c r="H4" s="382"/>
      <c r="I4" s="383"/>
      <c r="J4" s="381"/>
      <c r="K4" s="381"/>
      <c r="L4" s="382"/>
      <c r="M4" s="381"/>
    </row>
    <row r="6" spans="1:13" x14ac:dyDescent="0.2">
      <c r="A6" s="492"/>
      <c r="B6" s="492"/>
      <c r="C6" s="492"/>
      <c r="D6" s="492"/>
      <c r="E6" s="492"/>
      <c r="F6" s="492"/>
      <c r="G6" s="492"/>
      <c r="H6" s="493"/>
      <c r="I6" s="494"/>
      <c r="J6" s="492"/>
      <c r="K6" s="492"/>
      <c r="L6" s="493"/>
      <c r="M6" s="492"/>
    </row>
    <row r="7" spans="1:13" x14ac:dyDescent="0.2">
      <c r="A7" s="492"/>
      <c r="B7" s="492"/>
      <c r="C7" s="492"/>
      <c r="D7" s="492"/>
      <c r="E7" s="492"/>
      <c r="F7" s="492"/>
      <c r="G7" s="492"/>
      <c r="H7" s="493"/>
      <c r="I7" s="494"/>
      <c r="J7" s="492"/>
      <c r="K7" s="492"/>
      <c r="L7" s="493"/>
      <c r="M7" s="492"/>
    </row>
    <row r="8" spans="1:13" x14ac:dyDescent="0.2">
      <c r="A8" s="492"/>
      <c r="B8" s="492"/>
      <c r="C8" s="492"/>
      <c r="D8" s="492"/>
      <c r="E8" s="492"/>
      <c r="F8" s="492"/>
      <c r="G8" s="492"/>
      <c r="H8" s="493"/>
      <c r="I8" s="494"/>
      <c r="J8" s="492"/>
      <c r="K8" s="492"/>
      <c r="L8" s="493"/>
      <c r="M8" s="492"/>
    </row>
    <row r="9" spans="1:13" x14ac:dyDescent="0.2">
      <c r="A9" s="492"/>
      <c r="B9" s="492"/>
      <c r="C9" s="492"/>
      <c r="D9" s="492"/>
      <c r="E9" s="492"/>
      <c r="F9" s="492"/>
      <c r="G9" s="492"/>
      <c r="H9" s="493"/>
      <c r="I9" s="494"/>
      <c r="J9" s="492"/>
      <c r="K9" s="492"/>
      <c r="L9" s="493"/>
      <c r="M9" s="492"/>
    </row>
    <row r="10" spans="1:13" x14ac:dyDescent="0.2">
      <c r="A10" s="492"/>
      <c r="B10" s="492"/>
      <c r="C10" s="492"/>
      <c r="D10" s="492"/>
      <c r="E10" s="492"/>
      <c r="F10" s="492"/>
      <c r="G10" s="492"/>
      <c r="H10" s="493"/>
      <c r="I10" s="494"/>
      <c r="J10" s="492"/>
      <c r="K10" s="492"/>
      <c r="L10" s="493"/>
      <c r="M10" s="492"/>
    </row>
    <row r="11" spans="1:13" x14ac:dyDescent="0.2">
      <c r="A11" s="492"/>
      <c r="B11" s="492"/>
      <c r="C11" s="492"/>
      <c r="D11" s="492"/>
      <c r="E11" s="492"/>
      <c r="F11" s="492"/>
      <c r="G11" s="492"/>
      <c r="H11" s="493"/>
      <c r="I11" s="494"/>
      <c r="J11" s="492"/>
      <c r="K11" s="492"/>
      <c r="L11" s="493"/>
      <c r="M11" s="492"/>
    </row>
    <row r="12" spans="1:13" x14ac:dyDescent="0.2">
      <c r="A12" s="512"/>
      <c r="B12" s="512"/>
      <c r="C12" s="512"/>
      <c r="D12" s="512"/>
      <c r="E12" s="512"/>
      <c r="F12" s="512"/>
      <c r="G12" s="512"/>
      <c r="H12" s="513"/>
      <c r="I12" s="514"/>
      <c r="J12" s="512"/>
      <c r="K12" s="512"/>
      <c r="L12" s="513"/>
      <c r="M12" s="512"/>
    </row>
    <row r="13" spans="1:13" x14ac:dyDescent="0.2">
      <c r="A13" s="512"/>
      <c r="B13" s="512"/>
      <c r="C13" s="512"/>
      <c r="D13" s="512"/>
      <c r="E13" s="512"/>
      <c r="F13" s="512"/>
      <c r="G13" s="512"/>
      <c r="H13" s="513"/>
      <c r="I13" s="514"/>
      <c r="J13" s="512"/>
      <c r="K13" s="512"/>
      <c r="L13" s="513"/>
      <c r="M13" s="512"/>
    </row>
    <row r="14" spans="1:13" x14ac:dyDescent="0.2">
      <c r="A14" s="512"/>
      <c r="B14" s="512"/>
      <c r="C14" s="512"/>
      <c r="D14" s="512"/>
      <c r="E14" s="512"/>
      <c r="F14" s="512"/>
      <c r="G14" s="512"/>
      <c r="H14" s="513"/>
      <c r="I14" s="514"/>
      <c r="J14" s="512"/>
      <c r="K14" s="512"/>
      <c r="L14" s="513"/>
      <c r="M14" s="512"/>
    </row>
    <row r="15" spans="1:13" x14ac:dyDescent="0.2">
      <c r="A15" s="512"/>
      <c r="B15" s="512"/>
      <c r="C15" s="512"/>
      <c r="D15" s="512"/>
      <c r="E15" s="512"/>
      <c r="F15" s="512"/>
      <c r="G15" s="512"/>
      <c r="H15" s="513"/>
      <c r="I15" s="514"/>
      <c r="J15" s="512"/>
      <c r="K15" s="512"/>
      <c r="L15" s="513"/>
      <c r="M15" s="5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1:X53"/>
  <sheetViews>
    <sheetView topLeftCell="N20" zoomScaleNormal="100" workbookViewId="0">
      <selection activeCell="O1" sqref="O1:U51"/>
    </sheetView>
  </sheetViews>
  <sheetFormatPr defaultColWidth="11.42578125" defaultRowHeight="12.75" x14ac:dyDescent="0.2"/>
  <cols>
    <col min="1" max="1" width="7.7109375" style="584" customWidth="1"/>
    <col min="2" max="2" width="8.28515625" style="584" customWidth="1"/>
    <col min="3" max="3" width="7.140625" style="584" customWidth="1"/>
    <col min="4" max="4" width="13.7109375" style="584" customWidth="1"/>
    <col min="5" max="5" width="13.7109375" style="569" customWidth="1"/>
    <col min="6" max="6" width="14" style="584" customWidth="1"/>
    <col min="7" max="7" width="12.42578125" style="569" customWidth="1"/>
    <col min="8" max="8" width="11.5703125" style="66" customWidth="1"/>
    <col min="9" max="9" width="19.28515625" style="584" customWidth="1"/>
    <col min="10" max="10" width="12.28515625" style="584" bestFit="1" customWidth="1"/>
    <col min="11" max="11" width="17.42578125" style="584" customWidth="1"/>
    <col min="12" max="12" width="12.28515625" style="584" customWidth="1"/>
    <col min="13" max="13" width="21.140625" style="584" customWidth="1"/>
    <col min="14" max="14" width="22.5703125" style="584" customWidth="1"/>
    <col min="15" max="15" width="11.42578125" style="569"/>
    <col min="16" max="16" width="13.42578125" style="569" customWidth="1"/>
    <col min="17" max="17" width="13.85546875" style="569" bestFit="1" customWidth="1"/>
    <col min="18" max="18" width="14.140625" style="569" customWidth="1"/>
    <col min="19" max="19" width="13.42578125" style="569" bestFit="1" customWidth="1"/>
    <col min="20" max="20" width="14" style="569" customWidth="1"/>
    <col min="21" max="21" width="15.5703125" style="569" customWidth="1"/>
    <col min="22" max="22" width="11.42578125" style="584"/>
    <col min="23" max="24" width="12.28515625" style="584" bestFit="1" customWidth="1"/>
    <col min="25" max="16384" width="11.42578125" style="584"/>
  </cols>
  <sheetData>
    <row r="1" spans="1:24" x14ac:dyDescent="0.2">
      <c r="A1" s="585" t="s">
        <v>302</v>
      </c>
      <c r="B1" s="585" t="s">
        <v>0</v>
      </c>
      <c r="C1" s="585" t="s">
        <v>303</v>
      </c>
      <c r="D1" s="585" t="s">
        <v>1</v>
      </c>
      <c r="E1" s="585" t="s">
        <v>31</v>
      </c>
      <c r="F1" s="585" t="s">
        <v>32</v>
      </c>
      <c r="G1" s="585" t="s">
        <v>40</v>
      </c>
      <c r="H1" s="585" t="s">
        <v>33</v>
      </c>
      <c r="I1" s="585" t="s">
        <v>2</v>
      </c>
      <c r="J1" s="585" t="s">
        <v>36</v>
      </c>
      <c r="K1" s="585" t="s">
        <v>3</v>
      </c>
      <c r="L1" s="585" t="s">
        <v>34</v>
      </c>
      <c r="M1" s="585" t="s">
        <v>35</v>
      </c>
      <c r="N1" s="573"/>
      <c r="O1" s="573"/>
      <c r="P1" s="337" t="s">
        <v>26</v>
      </c>
      <c r="Q1" s="338" t="s">
        <v>25</v>
      </c>
      <c r="R1" s="337" t="s">
        <v>26</v>
      </c>
      <c r="S1" s="338" t="s">
        <v>25</v>
      </c>
      <c r="T1" s="337" t="s">
        <v>26</v>
      </c>
      <c r="U1" s="338" t="s">
        <v>25</v>
      </c>
      <c r="V1" s="569"/>
      <c r="W1" s="83"/>
    </row>
    <row r="2" spans="1:24" x14ac:dyDescent="0.2">
      <c r="E2" s="584"/>
      <c r="G2" s="584"/>
      <c r="H2" s="586"/>
      <c r="I2" s="165"/>
      <c r="L2" s="586"/>
      <c r="N2" s="573"/>
      <c r="O2" s="41"/>
      <c r="P2" s="150"/>
      <c r="Q2" s="40"/>
      <c r="R2" s="150"/>
      <c r="S2" s="473"/>
      <c r="T2" s="169"/>
      <c r="U2" s="169"/>
      <c r="V2" s="569"/>
      <c r="W2" s="93"/>
    </row>
    <row r="3" spans="1:24" x14ac:dyDescent="0.2">
      <c r="E3" s="584"/>
      <c r="G3" s="584"/>
      <c r="H3" s="586"/>
      <c r="I3" s="583"/>
      <c r="L3" s="586"/>
      <c r="N3" s="573"/>
      <c r="O3" s="41" t="s">
        <v>24</v>
      </c>
      <c r="P3" s="637">
        <v>0</v>
      </c>
      <c r="Q3" s="201">
        <v>0</v>
      </c>
      <c r="R3" s="638">
        <v>0</v>
      </c>
      <c r="S3" s="150">
        <v>0</v>
      </c>
      <c r="T3" s="164">
        <f>P3+R3</f>
        <v>0</v>
      </c>
      <c r="U3" s="201">
        <f>Q3+S3</f>
        <v>0</v>
      </c>
      <c r="V3" s="569"/>
      <c r="W3" s="49"/>
      <c r="X3" s="569"/>
    </row>
    <row r="4" spans="1:24" x14ac:dyDescent="0.2">
      <c r="A4" s="573"/>
      <c r="B4" s="573"/>
      <c r="C4" s="573"/>
      <c r="D4" s="573"/>
      <c r="E4" s="573"/>
      <c r="F4" s="573"/>
      <c r="G4" s="573"/>
      <c r="H4" s="575"/>
      <c r="I4" s="270"/>
      <c r="J4" s="573"/>
      <c r="K4" s="573"/>
      <c r="L4" s="573"/>
      <c r="M4" s="573"/>
      <c r="N4" s="573"/>
      <c r="O4" s="39" t="s">
        <v>23</v>
      </c>
      <c r="P4" s="639">
        <v>0</v>
      </c>
      <c r="Q4" s="167">
        <v>0</v>
      </c>
      <c r="R4" s="164">
        <v>0</v>
      </c>
      <c r="S4" s="640">
        <v>0</v>
      </c>
      <c r="T4" s="164">
        <f t="shared" ref="T4:U41" si="0">P4+R4</f>
        <v>0</v>
      </c>
      <c r="U4" s="201">
        <f t="shared" si="0"/>
        <v>0</v>
      </c>
      <c r="V4" s="569"/>
      <c r="W4" s="49"/>
      <c r="X4" s="569"/>
    </row>
    <row r="5" spans="1:24" x14ac:dyDescent="0.2">
      <c r="A5" s="573"/>
      <c r="B5" s="573"/>
      <c r="C5" s="573"/>
      <c r="D5" s="573"/>
      <c r="E5" s="573"/>
      <c r="F5" s="573"/>
      <c r="G5" s="573"/>
      <c r="H5" s="575"/>
      <c r="I5" s="578"/>
      <c r="J5" s="573"/>
      <c r="K5" s="573"/>
      <c r="L5" s="573"/>
      <c r="M5" s="573"/>
      <c r="N5" s="573"/>
      <c r="O5" s="38" t="s">
        <v>22</v>
      </c>
      <c r="P5" s="639">
        <v>0</v>
      </c>
      <c r="Q5" s="167">
        <v>0</v>
      </c>
      <c r="R5" s="164">
        <v>0</v>
      </c>
      <c r="S5" s="640">
        <v>0</v>
      </c>
      <c r="T5" s="164">
        <f t="shared" si="0"/>
        <v>0</v>
      </c>
      <c r="U5" s="201">
        <f t="shared" si="0"/>
        <v>0</v>
      </c>
      <c r="V5" s="569"/>
      <c r="W5" s="49"/>
      <c r="X5" s="569"/>
    </row>
    <row r="6" spans="1:24" x14ac:dyDescent="0.2">
      <c r="J6" s="93"/>
      <c r="K6" s="93"/>
      <c r="L6" s="93"/>
      <c r="M6" s="93"/>
      <c r="N6" s="93"/>
      <c r="O6" s="38" t="s">
        <v>21</v>
      </c>
      <c r="P6" s="639">
        <v>0</v>
      </c>
      <c r="Q6" s="167">
        <v>0</v>
      </c>
      <c r="R6" s="164">
        <v>0</v>
      </c>
      <c r="S6" s="640">
        <v>0</v>
      </c>
      <c r="T6" s="164">
        <f t="shared" si="0"/>
        <v>0</v>
      </c>
      <c r="U6" s="201">
        <f t="shared" si="0"/>
        <v>0</v>
      </c>
      <c r="V6" s="569"/>
      <c r="W6" s="49"/>
      <c r="X6" s="569"/>
    </row>
    <row r="7" spans="1:24" x14ac:dyDescent="0.2">
      <c r="O7" s="38" t="s">
        <v>20</v>
      </c>
      <c r="P7" s="639">
        <v>0</v>
      </c>
      <c r="Q7" s="167">
        <v>0</v>
      </c>
      <c r="R7" s="164">
        <v>0</v>
      </c>
      <c r="S7" s="640">
        <v>0</v>
      </c>
      <c r="T7" s="164">
        <f t="shared" si="0"/>
        <v>0</v>
      </c>
      <c r="U7" s="201">
        <f t="shared" si="0"/>
        <v>0</v>
      </c>
      <c r="V7" s="569"/>
      <c r="W7" s="49"/>
      <c r="X7" s="569"/>
    </row>
    <row r="8" spans="1:24" x14ac:dyDescent="0.2">
      <c r="O8" s="38" t="s">
        <v>19</v>
      </c>
      <c r="P8" s="639">
        <v>0</v>
      </c>
      <c r="Q8" s="641">
        <v>0</v>
      </c>
      <c r="R8" s="164">
        <v>0</v>
      </c>
      <c r="S8" s="640">
        <v>0</v>
      </c>
      <c r="T8" s="164">
        <f t="shared" si="0"/>
        <v>0</v>
      </c>
      <c r="U8" s="201">
        <f t="shared" si="0"/>
        <v>0</v>
      </c>
      <c r="V8" s="569"/>
      <c r="W8" s="49"/>
      <c r="X8" s="569"/>
    </row>
    <row r="9" spans="1:24" x14ac:dyDescent="0.2">
      <c r="O9" s="39" t="s">
        <v>27</v>
      </c>
      <c r="P9" s="639">
        <v>0</v>
      </c>
      <c r="Q9" s="167">
        <v>0</v>
      </c>
      <c r="R9" s="164">
        <v>0</v>
      </c>
      <c r="S9" s="641">
        <v>0</v>
      </c>
      <c r="T9" s="164">
        <f t="shared" si="0"/>
        <v>0</v>
      </c>
      <c r="U9" s="201">
        <f t="shared" si="0"/>
        <v>0</v>
      </c>
      <c r="V9" s="569"/>
      <c r="W9" s="49"/>
      <c r="X9" s="569"/>
    </row>
    <row r="10" spans="1:24" x14ac:dyDescent="0.2">
      <c r="O10" s="39" t="s">
        <v>28</v>
      </c>
      <c r="P10" s="639">
        <v>0</v>
      </c>
      <c r="Q10" s="641">
        <v>0</v>
      </c>
      <c r="R10" s="164">
        <v>0</v>
      </c>
      <c r="S10" s="641">
        <v>0</v>
      </c>
      <c r="T10" s="164">
        <f t="shared" si="0"/>
        <v>0</v>
      </c>
      <c r="U10" s="201">
        <f t="shared" si="0"/>
        <v>0</v>
      </c>
      <c r="V10" s="569"/>
      <c r="W10" s="49"/>
      <c r="X10" s="569"/>
    </row>
    <row r="11" spans="1:24" x14ac:dyDescent="0.2">
      <c r="O11" s="39" t="s">
        <v>29</v>
      </c>
      <c r="P11" s="639">
        <v>1</v>
      </c>
      <c r="Q11" s="641">
        <v>28.03</v>
      </c>
      <c r="R11" s="164">
        <v>0</v>
      </c>
      <c r="S11" s="641">
        <v>0</v>
      </c>
      <c r="T11" s="164">
        <f t="shared" si="0"/>
        <v>1</v>
      </c>
      <c r="U11" s="201">
        <f t="shared" si="0"/>
        <v>28.03</v>
      </c>
      <c r="V11" s="569"/>
      <c r="W11" s="49"/>
      <c r="X11" s="569"/>
    </row>
    <row r="12" spans="1:24" x14ac:dyDescent="0.2">
      <c r="O12" s="39" t="s">
        <v>30</v>
      </c>
      <c r="P12" s="639">
        <v>0</v>
      </c>
      <c r="Q12" s="167">
        <v>0</v>
      </c>
      <c r="R12" s="164">
        <v>0</v>
      </c>
      <c r="S12" s="642">
        <v>0</v>
      </c>
      <c r="T12" s="164">
        <f t="shared" si="0"/>
        <v>0</v>
      </c>
      <c r="U12" s="201">
        <f t="shared" si="0"/>
        <v>0</v>
      </c>
      <c r="V12" s="569"/>
      <c r="W12" s="49"/>
      <c r="X12" s="569"/>
    </row>
    <row r="13" spans="1:24" x14ac:dyDescent="0.2">
      <c r="O13" s="39" t="s">
        <v>37</v>
      </c>
      <c r="P13" s="639">
        <v>0</v>
      </c>
      <c r="Q13" s="167">
        <v>0</v>
      </c>
      <c r="R13" s="164">
        <v>0</v>
      </c>
      <c r="S13" s="167">
        <v>0</v>
      </c>
      <c r="T13" s="164">
        <f t="shared" si="0"/>
        <v>0</v>
      </c>
      <c r="U13" s="201">
        <f t="shared" si="0"/>
        <v>0</v>
      </c>
      <c r="V13" s="569"/>
      <c r="W13" s="49"/>
      <c r="X13" s="569"/>
    </row>
    <row r="14" spans="1:24" s="191" customFormat="1" x14ac:dyDescent="0.2">
      <c r="E14" s="192"/>
      <c r="G14" s="192"/>
      <c r="H14" s="193"/>
      <c r="O14" s="39" t="s">
        <v>38</v>
      </c>
      <c r="P14" s="639">
        <v>0</v>
      </c>
      <c r="Q14" s="167">
        <v>0</v>
      </c>
      <c r="R14" s="164">
        <v>0</v>
      </c>
      <c r="S14" s="167">
        <v>0</v>
      </c>
      <c r="T14" s="164">
        <f t="shared" si="0"/>
        <v>0</v>
      </c>
      <c r="U14" s="201">
        <f t="shared" si="0"/>
        <v>0</v>
      </c>
      <c r="V14" s="569"/>
      <c r="W14" s="49"/>
      <c r="X14" s="569"/>
    </row>
    <row r="15" spans="1:24" s="191" customFormat="1" x14ac:dyDescent="0.2">
      <c r="E15" s="192"/>
      <c r="G15" s="192"/>
      <c r="H15" s="193"/>
      <c r="O15" s="147">
        <v>42005</v>
      </c>
      <c r="P15" s="639">
        <v>0</v>
      </c>
      <c r="Q15" s="167">
        <v>0</v>
      </c>
      <c r="R15" s="164">
        <v>0</v>
      </c>
      <c r="S15" s="167">
        <v>0</v>
      </c>
      <c r="T15" s="164">
        <f t="shared" si="0"/>
        <v>0</v>
      </c>
      <c r="U15" s="201">
        <f t="shared" si="0"/>
        <v>0</v>
      </c>
      <c r="V15" s="569"/>
      <c r="W15" s="49"/>
      <c r="X15" s="569"/>
    </row>
    <row r="16" spans="1:24" s="191" customFormat="1" x14ac:dyDescent="0.2">
      <c r="E16" s="192"/>
      <c r="G16" s="192"/>
      <c r="H16" s="193"/>
      <c r="O16" s="147">
        <v>42036</v>
      </c>
      <c r="P16" s="639">
        <v>0</v>
      </c>
      <c r="Q16" s="641">
        <v>0</v>
      </c>
      <c r="R16" s="164">
        <v>0</v>
      </c>
      <c r="S16" s="641">
        <v>0</v>
      </c>
      <c r="T16" s="164">
        <f t="shared" si="0"/>
        <v>0</v>
      </c>
      <c r="U16" s="201">
        <f t="shared" si="0"/>
        <v>0</v>
      </c>
      <c r="V16" s="569"/>
      <c r="W16" s="49"/>
      <c r="X16" s="569"/>
    </row>
    <row r="17" spans="1:24" s="191" customFormat="1" x14ac:dyDescent="0.2">
      <c r="E17" s="192"/>
      <c r="G17" s="192"/>
      <c r="H17" s="193"/>
      <c r="O17" s="147">
        <v>42064</v>
      </c>
      <c r="P17" s="639">
        <v>1</v>
      </c>
      <c r="Q17" s="167">
        <v>464.62</v>
      </c>
      <c r="R17" s="164">
        <v>0</v>
      </c>
      <c r="S17" s="167">
        <v>0</v>
      </c>
      <c r="T17" s="164">
        <f t="shared" si="0"/>
        <v>1</v>
      </c>
      <c r="U17" s="201">
        <f t="shared" si="0"/>
        <v>464.62</v>
      </c>
      <c r="V17" s="569"/>
      <c r="W17" s="49"/>
      <c r="X17" s="569"/>
    </row>
    <row r="18" spans="1:24" s="191" customFormat="1" x14ac:dyDescent="0.2">
      <c r="E18" s="192"/>
      <c r="G18" s="192"/>
      <c r="H18" s="193"/>
      <c r="O18" s="147">
        <v>42095</v>
      </c>
      <c r="P18" s="639">
        <v>0</v>
      </c>
      <c r="Q18" s="167">
        <v>0</v>
      </c>
      <c r="R18" s="164">
        <v>0</v>
      </c>
      <c r="S18" s="167">
        <v>0</v>
      </c>
      <c r="T18" s="164">
        <f t="shared" si="0"/>
        <v>0</v>
      </c>
      <c r="U18" s="201">
        <f t="shared" si="0"/>
        <v>0</v>
      </c>
      <c r="V18" s="569"/>
      <c r="W18" s="49"/>
      <c r="X18" s="569"/>
    </row>
    <row r="19" spans="1:24" x14ac:dyDescent="0.2">
      <c r="O19" s="163">
        <v>42125</v>
      </c>
      <c r="P19" s="639">
        <v>0</v>
      </c>
      <c r="Q19" s="167">
        <v>0</v>
      </c>
      <c r="R19" s="164">
        <v>0</v>
      </c>
      <c r="S19" s="167">
        <v>0</v>
      </c>
      <c r="T19" s="164">
        <f t="shared" si="0"/>
        <v>0</v>
      </c>
      <c r="U19" s="201">
        <f t="shared" si="0"/>
        <v>0</v>
      </c>
      <c r="W19" s="49"/>
      <c r="X19" s="569"/>
    </row>
    <row r="20" spans="1:24" x14ac:dyDescent="0.2">
      <c r="O20" s="163">
        <v>42156</v>
      </c>
      <c r="P20" s="639">
        <v>1</v>
      </c>
      <c r="Q20" s="167">
        <v>60</v>
      </c>
      <c r="R20" s="164">
        <v>0</v>
      </c>
      <c r="S20" s="167">
        <v>0</v>
      </c>
      <c r="T20" s="164">
        <f t="shared" si="0"/>
        <v>1</v>
      </c>
      <c r="U20" s="201">
        <f t="shared" si="0"/>
        <v>60</v>
      </c>
      <c r="W20" s="49"/>
      <c r="X20" s="569"/>
    </row>
    <row r="21" spans="1:24" x14ac:dyDescent="0.2">
      <c r="O21" s="163">
        <v>42186</v>
      </c>
      <c r="P21" s="639">
        <v>1</v>
      </c>
      <c r="Q21" s="167">
        <v>-38.24</v>
      </c>
      <c r="R21" s="164">
        <v>0</v>
      </c>
      <c r="S21" s="167">
        <v>0</v>
      </c>
      <c r="T21" s="164">
        <f t="shared" si="0"/>
        <v>1</v>
      </c>
      <c r="U21" s="201">
        <f t="shared" si="0"/>
        <v>-38.24</v>
      </c>
      <c r="W21" s="49"/>
      <c r="X21" s="569"/>
    </row>
    <row r="22" spans="1:24" x14ac:dyDescent="0.2">
      <c r="O22" s="163">
        <v>42217</v>
      </c>
      <c r="P22" s="639">
        <v>0</v>
      </c>
      <c r="Q22" s="167">
        <v>0</v>
      </c>
      <c r="R22" s="164">
        <v>0</v>
      </c>
      <c r="S22" s="167">
        <v>0</v>
      </c>
      <c r="T22" s="164">
        <f t="shared" si="0"/>
        <v>0</v>
      </c>
      <c r="U22" s="201">
        <f t="shared" si="0"/>
        <v>0</v>
      </c>
      <c r="W22" s="49"/>
      <c r="X22" s="569"/>
    </row>
    <row r="23" spans="1:24" x14ac:dyDescent="0.2">
      <c r="O23" s="39" t="s">
        <v>273</v>
      </c>
      <c r="P23" s="639">
        <v>1</v>
      </c>
      <c r="Q23" s="167">
        <v>80</v>
      </c>
      <c r="R23" s="164">
        <v>0</v>
      </c>
      <c r="S23" s="167">
        <v>0</v>
      </c>
      <c r="T23" s="164">
        <f t="shared" si="0"/>
        <v>1</v>
      </c>
      <c r="U23" s="201">
        <f t="shared" si="0"/>
        <v>80</v>
      </c>
      <c r="W23" s="49"/>
      <c r="X23" s="569"/>
    </row>
    <row r="24" spans="1:24" x14ac:dyDescent="0.2">
      <c r="O24" s="163">
        <v>42278</v>
      </c>
      <c r="P24" s="86">
        <v>1</v>
      </c>
      <c r="Q24" s="167">
        <v>-99</v>
      </c>
      <c r="R24" s="164">
        <v>0</v>
      </c>
      <c r="S24" s="167">
        <v>0</v>
      </c>
      <c r="T24" s="164">
        <f t="shared" si="0"/>
        <v>1</v>
      </c>
      <c r="U24" s="201">
        <f t="shared" si="0"/>
        <v>-99</v>
      </c>
      <c r="W24" s="49"/>
      <c r="X24" s="569"/>
    </row>
    <row r="25" spans="1:24" x14ac:dyDescent="0.2">
      <c r="A25" s="584" t="s">
        <v>295</v>
      </c>
      <c r="O25" s="163">
        <v>42309</v>
      </c>
      <c r="P25" s="639">
        <v>0</v>
      </c>
      <c r="Q25" s="642">
        <v>0</v>
      </c>
      <c r="R25" s="657">
        <v>0</v>
      </c>
      <c r="S25" s="167">
        <v>0</v>
      </c>
      <c r="T25" s="164">
        <f t="shared" si="0"/>
        <v>0</v>
      </c>
      <c r="U25" s="201">
        <f t="shared" si="0"/>
        <v>0</v>
      </c>
      <c r="W25" s="49"/>
      <c r="X25" s="569"/>
    </row>
    <row r="26" spans="1:24" x14ac:dyDescent="0.2">
      <c r="O26" s="623" t="s">
        <v>299</v>
      </c>
      <c r="P26" s="639">
        <v>0</v>
      </c>
      <c r="Q26" s="167">
        <v>0</v>
      </c>
      <c r="R26" s="164">
        <v>0</v>
      </c>
      <c r="S26" s="167">
        <v>0</v>
      </c>
      <c r="T26" s="164">
        <f t="shared" si="0"/>
        <v>0</v>
      </c>
      <c r="U26" s="201">
        <f t="shared" si="0"/>
        <v>0</v>
      </c>
      <c r="W26" s="49"/>
      <c r="X26" s="569"/>
    </row>
    <row r="27" spans="1:24" x14ac:dyDescent="0.2">
      <c r="O27" s="147">
        <v>42370</v>
      </c>
      <c r="P27" s="86">
        <v>5</v>
      </c>
      <c r="Q27" s="167">
        <v>7112.26</v>
      </c>
      <c r="R27" s="658">
        <v>0</v>
      </c>
      <c r="S27" s="167">
        <v>0</v>
      </c>
      <c r="T27" s="164">
        <f t="shared" si="0"/>
        <v>5</v>
      </c>
      <c r="U27" s="201">
        <f t="shared" si="0"/>
        <v>7112.26</v>
      </c>
      <c r="W27" s="49"/>
      <c r="X27" s="569"/>
    </row>
    <row r="28" spans="1:24" x14ac:dyDescent="0.2">
      <c r="O28" s="432">
        <v>42401</v>
      </c>
      <c r="P28" s="639">
        <v>3</v>
      </c>
      <c r="Q28" s="167">
        <v>263.89999999999998</v>
      </c>
      <c r="R28" s="659">
        <v>1</v>
      </c>
      <c r="S28" s="640">
        <v>-49.13</v>
      </c>
      <c r="T28" s="164">
        <f t="shared" si="0"/>
        <v>4</v>
      </c>
      <c r="U28" s="201">
        <f t="shared" si="0"/>
        <v>214.76999999999998</v>
      </c>
      <c r="V28" s="93"/>
      <c r="W28" s="49"/>
      <c r="X28" s="569"/>
    </row>
    <row r="29" spans="1:24" x14ac:dyDescent="0.2">
      <c r="O29" s="163">
        <v>42430</v>
      </c>
      <c r="P29" s="86">
        <v>4</v>
      </c>
      <c r="Q29" s="640">
        <v>8602.09</v>
      </c>
      <c r="R29" s="660">
        <v>0</v>
      </c>
      <c r="S29" s="661">
        <v>0</v>
      </c>
      <c r="T29" s="164">
        <f t="shared" si="0"/>
        <v>4</v>
      </c>
      <c r="U29" s="201">
        <f t="shared" si="0"/>
        <v>8602.09</v>
      </c>
      <c r="W29" s="49"/>
      <c r="X29" s="569"/>
    </row>
    <row r="30" spans="1:24" x14ac:dyDescent="0.2">
      <c r="O30" s="163">
        <v>42461</v>
      </c>
      <c r="P30" s="662">
        <v>5</v>
      </c>
      <c r="Q30" s="167">
        <v>-642.15</v>
      </c>
      <c r="R30" s="660">
        <v>7</v>
      </c>
      <c r="S30" s="167">
        <v>-858.85</v>
      </c>
      <c r="T30" s="164">
        <f t="shared" si="0"/>
        <v>12</v>
      </c>
      <c r="U30" s="201">
        <f t="shared" si="0"/>
        <v>-1501</v>
      </c>
      <c r="W30" s="49"/>
      <c r="X30" s="569"/>
    </row>
    <row r="31" spans="1:24" x14ac:dyDescent="0.2">
      <c r="O31" s="163">
        <v>42491</v>
      </c>
      <c r="P31" s="662">
        <v>3</v>
      </c>
      <c r="Q31" s="167">
        <v>1515.42</v>
      </c>
      <c r="R31" s="660">
        <v>1</v>
      </c>
      <c r="S31" s="167">
        <v>1385.09</v>
      </c>
      <c r="T31" s="164">
        <f t="shared" si="0"/>
        <v>4</v>
      </c>
      <c r="U31" s="201">
        <f t="shared" si="0"/>
        <v>2900.51</v>
      </c>
      <c r="W31" s="49"/>
      <c r="X31" s="569"/>
    </row>
    <row r="32" spans="1:24" x14ac:dyDescent="0.2">
      <c r="O32" s="560">
        <v>42522</v>
      </c>
      <c r="P32" s="663">
        <v>4</v>
      </c>
      <c r="Q32" s="169">
        <v>2443.9299999999998</v>
      </c>
      <c r="R32" s="664">
        <v>0</v>
      </c>
      <c r="S32" s="169">
        <v>0</v>
      </c>
      <c r="T32" s="665">
        <f t="shared" si="0"/>
        <v>4</v>
      </c>
      <c r="U32" s="169">
        <f t="shared" si="0"/>
        <v>2443.9299999999998</v>
      </c>
      <c r="W32" s="49"/>
      <c r="X32" s="569"/>
    </row>
    <row r="33" spans="15:24" x14ac:dyDescent="0.2">
      <c r="O33" s="560">
        <v>42552</v>
      </c>
      <c r="P33" s="663">
        <v>6</v>
      </c>
      <c r="Q33" s="169">
        <v>3370.71</v>
      </c>
      <c r="R33" s="664">
        <v>3</v>
      </c>
      <c r="S33" s="169">
        <v>660.01</v>
      </c>
      <c r="T33" s="666">
        <f t="shared" si="0"/>
        <v>9</v>
      </c>
      <c r="U33" s="169">
        <f t="shared" si="0"/>
        <v>4030.7200000000003</v>
      </c>
      <c r="W33" s="49"/>
      <c r="X33" s="569"/>
    </row>
    <row r="34" spans="15:24" x14ac:dyDescent="0.2">
      <c r="O34" s="598">
        <v>42583</v>
      </c>
      <c r="P34" s="663">
        <v>0</v>
      </c>
      <c r="Q34" s="169">
        <v>0</v>
      </c>
      <c r="R34" s="664">
        <v>0</v>
      </c>
      <c r="S34" s="169">
        <v>0</v>
      </c>
      <c r="T34" s="666">
        <f t="shared" si="0"/>
        <v>0</v>
      </c>
      <c r="U34" s="169">
        <f t="shared" si="0"/>
        <v>0</v>
      </c>
      <c r="W34" s="49"/>
      <c r="X34" s="569"/>
    </row>
    <row r="35" spans="15:24" x14ac:dyDescent="0.2">
      <c r="O35" s="602">
        <v>42614</v>
      </c>
      <c r="P35" s="664">
        <v>2</v>
      </c>
      <c r="Q35" s="169">
        <v>-124.11</v>
      </c>
      <c r="R35" s="664">
        <v>0</v>
      </c>
      <c r="S35" s="169">
        <v>0</v>
      </c>
      <c r="T35" s="666">
        <f t="shared" si="0"/>
        <v>2</v>
      </c>
      <c r="U35" s="169">
        <f t="shared" si="0"/>
        <v>-124.11</v>
      </c>
      <c r="W35" s="49"/>
      <c r="X35" s="569"/>
    </row>
    <row r="36" spans="15:24" x14ac:dyDescent="0.2">
      <c r="O36" s="608">
        <v>42644</v>
      </c>
      <c r="P36" s="664">
        <v>5</v>
      </c>
      <c r="Q36" s="169">
        <v>8182.3</v>
      </c>
      <c r="R36" s="664">
        <v>2</v>
      </c>
      <c r="S36" s="169">
        <v>2786.35</v>
      </c>
      <c r="T36" s="666">
        <f t="shared" si="0"/>
        <v>7</v>
      </c>
      <c r="U36" s="169">
        <f t="shared" si="0"/>
        <v>10968.65</v>
      </c>
      <c r="W36" s="49"/>
      <c r="X36" s="569"/>
    </row>
    <row r="37" spans="15:24" ht="13.5" thickBot="1" x14ac:dyDescent="0.25">
      <c r="O37" s="163">
        <v>42675</v>
      </c>
      <c r="P37" s="664">
        <v>6</v>
      </c>
      <c r="Q37" s="169">
        <v>3703.25</v>
      </c>
      <c r="R37" s="664">
        <v>0</v>
      </c>
      <c r="S37" s="169">
        <v>0</v>
      </c>
      <c r="T37" s="666">
        <f t="shared" si="0"/>
        <v>6</v>
      </c>
      <c r="U37" s="169">
        <f t="shared" si="0"/>
        <v>3703.25</v>
      </c>
      <c r="W37" s="49"/>
      <c r="X37" s="569"/>
    </row>
    <row r="38" spans="15:24" x14ac:dyDescent="0.2">
      <c r="O38" s="612">
        <v>42705</v>
      </c>
      <c r="P38" s="664">
        <v>3</v>
      </c>
      <c r="Q38" s="169">
        <v>2638.05</v>
      </c>
      <c r="R38" s="664">
        <v>2</v>
      </c>
      <c r="S38" s="169">
        <v>-411.1</v>
      </c>
      <c r="T38" s="666">
        <f t="shared" si="0"/>
        <v>5</v>
      </c>
      <c r="U38" s="169">
        <f t="shared" si="0"/>
        <v>2226.9500000000003</v>
      </c>
      <c r="W38" s="49"/>
      <c r="X38" s="569"/>
    </row>
    <row r="39" spans="15:24" x14ac:dyDescent="0.2">
      <c r="O39" s="627">
        <v>42736</v>
      </c>
      <c r="P39" s="667">
        <v>12</v>
      </c>
      <c r="Q39" s="668">
        <v>15009.06</v>
      </c>
      <c r="R39" s="669">
        <v>2</v>
      </c>
      <c r="S39" s="668">
        <v>79.2</v>
      </c>
      <c r="T39" s="666">
        <f t="shared" si="0"/>
        <v>14</v>
      </c>
      <c r="U39" s="201">
        <f t="shared" si="0"/>
        <v>15088.26</v>
      </c>
      <c r="W39" s="49"/>
      <c r="X39" s="569"/>
    </row>
    <row r="40" spans="15:24" ht="13.5" thickBot="1" x14ac:dyDescent="0.25">
      <c r="O40" s="628">
        <v>42767</v>
      </c>
      <c r="P40" s="670">
        <v>19</v>
      </c>
      <c r="Q40" s="671">
        <v>4487.5200000000004</v>
      </c>
      <c r="R40" s="670">
        <v>8</v>
      </c>
      <c r="S40" s="672">
        <v>499.03</v>
      </c>
      <c r="T40" s="666">
        <f t="shared" si="0"/>
        <v>27</v>
      </c>
      <c r="U40" s="201">
        <f t="shared" si="0"/>
        <v>4986.55</v>
      </c>
      <c r="W40" s="49"/>
      <c r="X40" s="569"/>
    </row>
    <row r="41" spans="15:24" ht="13.5" thickTop="1" x14ac:dyDescent="0.2">
      <c r="O41" s="629">
        <v>42795</v>
      </c>
      <c r="P41" s="659">
        <v>22</v>
      </c>
      <c r="Q41" s="167">
        <v>39069.74</v>
      </c>
      <c r="R41" s="673">
        <v>18</v>
      </c>
      <c r="S41" s="49">
        <v>5794.88</v>
      </c>
      <c r="T41" s="666">
        <f t="shared" si="0"/>
        <v>40</v>
      </c>
      <c r="U41" s="201">
        <f t="shared" si="0"/>
        <v>44864.619999999995</v>
      </c>
      <c r="W41" s="49"/>
      <c r="X41" s="569"/>
    </row>
    <row r="42" spans="15:24" x14ac:dyDescent="0.2">
      <c r="O42" s="608">
        <v>42826</v>
      </c>
      <c r="P42" s="674">
        <v>14</v>
      </c>
      <c r="Q42" s="169">
        <v>-534.16999999999996</v>
      </c>
      <c r="R42" s="675">
        <v>23</v>
      </c>
      <c r="S42" s="676">
        <v>3210.78</v>
      </c>
      <c r="T42" s="666">
        <f t="shared" ref="T42:U50" si="1">P42+R42</f>
        <v>37</v>
      </c>
      <c r="U42" s="201">
        <f t="shared" si="1"/>
        <v>2676.61</v>
      </c>
      <c r="W42" s="49"/>
      <c r="X42" s="569"/>
    </row>
    <row r="43" spans="15:24" x14ac:dyDescent="0.2">
      <c r="O43" s="630">
        <v>42856</v>
      </c>
      <c r="P43" s="667">
        <v>27</v>
      </c>
      <c r="Q43" s="668">
        <v>14280.44</v>
      </c>
      <c r="R43" s="669">
        <v>25</v>
      </c>
      <c r="S43" s="677">
        <v>2813.23</v>
      </c>
      <c r="T43" s="666">
        <f t="shared" si="1"/>
        <v>52</v>
      </c>
      <c r="U43" s="201">
        <f t="shared" si="1"/>
        <v>17093.670000000002</v>
      </c>
      <c r="W43" s="49"/>
      <c r="X43" s="569"/>
    </row>
    <row r="44" spans="15:24" x14ac:dyDescent="0.2">
      <c r="O44" s="608">
        <v>42887</v>
      </c>
      <c r="P44" s="674">
        <v>98</v>
      </c>
      <c r="Q44" s="169">
        <v>34172.03</v>
      </c>
      <c r="R44" s="675">
        <v>41</v>
      </c>
      <c r="S44" s="676">
        <v>2144.1</v>
      </c>
      <c r="T44" s="666">
        <f t="shared" si="1"/>
        <v>139</v>
      </c>
      <c r="U44" s="678">
        <f t="shared" si="1"/>
        <v>36316.129999999997</v>
      </c>
      <c r="W44" s="49"/>
      <c r="X44" s="569"/>
    </row>
    <row r="45" spans="15:24" x14ac:dyDescent="0.2">
      <c r="O45" s="630">
        <v>42917</v>
      </c>
      <c r="P45" s="667">
        <v>146</v>
      </c>
      <c r="Q45" s="668">
        <v>64170.36</v>
      </c>
      <c r="R45" s="669">
        <v>35</v>
      </c>
      <c r="S45" s="677">
        <v>12466.33</v>
      </c>
      <c r="T45" s="679">
        <f t="shared" si="1"/>
        <v>181</v>
      </c>
      <c r="U45" s="680">
        <f t="shared" si="1"/>
        <v>76636.69</v>
      </c>
      <c r="W45" s="49"/>
      <c r="X45" s="569"/>
    </row>
    <row r="46" spans="15:24" x14ac:dyDescent="0.2">
      <c r="O46" s="630">
        <v>42948</v>
      </c>
      <c r="P46" s="667">
        <v>60</v>
      </c>
      <c r="Q46" s="668">
        <v>7240.05</v>
      </c>
      <c r="R46" s="669">
        <v>22</v>
      </c>
      <c r="S46" s="677">
        <v>15523.93</v>
      </c>
      <c r="T46" s="665">
        <f t="shared" si="1"/>
        <v>82</v>
      </c>
      <c r="U46" s="668">
        <f t="shared" si="1"/>
        <v>22763.98</v>
      </c>
      <c r="W46" s="49"/>
      <c r="X46" s="569"/>
    </row>
    <row r="47" spans="15:24" x14ac:dyDescent="0.2">
      <c r="O47" s="682" t="s">
        <v>2675</v>
      </c>
      <c r="P47" s="667">
        <v>180</v>
      </c>
      <c r="Q47" s="668">
        <v>28801.61</v>
      </c>
      <c r="R47" s="669">
        <v>16</v>
      </c>
      <c r="S47" s="677">
        <v>1405.16</v>
      </c>
      <c r="T47" s="665">
        <f t="shared" si="1"/>
        <v>196</v>
      </c>
      <c r="U47" s="668">
        <f t="shared" si="1"/>
        <v>30206.77</v>
      </c>
      <c r="W47" s="49"/>
      <c r="X47" s="569"/>
    </row>
    <row r="48" spans="15:24" x14ac:dyDescent="0.2">
      <c r="O48" s="633">
        <v>43009</v>
      </c>
      <c r="P48" s="644">
        <v>389</v>
      </c>
      <c r="Q48" s="643">
        <v>203699.08</v>
      </c>
      <c r="R48" s="645">
        <v>93</v>
      </c>
      <c r="S48" s="646">
        <v>53601.79</v>
      </c>
      <c r="T48" s="665">
        <f t="shared" si="1"/>
        <v>482</v>
      </c>
      <c r="U48" s="668">
        <f t="shared" si="1"/>
        <v>257300.87</v>
      </c>
      <c r="W48" s="49"/>
      <c r="X48" s="569"/>
    </row>
    <row r="49" spans="5:24" x14ac:dyDescent="0.2">
      <c r="O49" s="633">
        <v>43040</v>
      </c>
      <c r="P49" s="644">
        <v>657</v>
      </c>
      <c r="Q49" s="643">
        <v>273842.53000000003</v>
      </c>
      <c r="R49" s="645">
        <v>91</v>
      </c>
      <c r="S49" s="646">
        <v>12108.32</v>
      </c>
      <c r="T49" s="665">
        <f t="shared" si="1"/>
        <v>748</v>
      </c>
      <c r="U49" s="668">
        <f t="shared" si="1"/>
        <v>285950.85000000003</v>
      </c>
      <c r="W49" s="49"/>
      <c r="X49" s="569"/>
    </row>
    <row r="50" spans="5:24" x14ac:dyDescent="0.2">
      <c r="O50" s="633">
        <v>43070</v>
      </c>
      <c r="P50" s="644">
        <v>2239</v>
      </c>
      <c r="Q50" s="643">
        <v>2117328.66</v>
      </c>
      <c r="R50" s="645">
        <v>186</v>
      </c>
      <c r="S50" s="646">
        <v>103699.03</v>
      </c>
      <c r="T50" s="665">
        <f t="shared" si="1"/>
        <v>2425</v>
      </c>
      <c r="U50" s="668">
        <f t="shared" si="1"/>
        <v>2221027.69</v>
      </c>
      <c r="W50" s="49"/>
      <c r="X50" s="569"/>
    </row>
    <row r="51" spans="5:24" x14ac:dyDescent="0.2">
      <c r="O51" s="464" t="s">
        <v>271</v>
      </c>
      <c r="P51" s="648"/>
      <c r="Q51" s="647"/>
      <c r="R51" s="649"/>
      <c r="S51" s="647"/>
      <c r="T51" s="650">
        <f>SUM(T3:T50)</f>
        <v>4491</v>
      </c>
      <c r="U51" s="647">
        <f>SUM(U3:U50)</f>
        <v>3055986.12</v>
      </c>
      <c r="W51" s="49"/>
      <c r="X51" s="569"/>
    </row>
    <row r="52" spans="5:24" x14ac:dyDescent="0.2">
      <c r="E52" s="584"/>
      <c r="G52" s="584"/>
      <c r="H52" s="584"/>
      <c r="O52" s="584"/>
      <c r="P52" s="584"/>
      <c r="Q52" s="584"/>
      <c r="R52" s="584"/>
      <c r="S52" s="584"/>
      <c r="T52" s="584"/>
      <c r="U52" s="584"/>
      <c r="W52" s="569"/>
    </row>
    <row r="53" spans="5:24" x14ac:dyDescent="0.2">
      <c r="E53" s="584"/>
      <c r="G53" s="584"/>
      <c r="H53" s="584"/>
      <c r="O53" s="584"/>
      <c r="P53" s="584"/>
      <c r="Q53" s="584"/>
      <c r="R53" s="584"/>
      <c r="S53" s="584"/>
      <c r="T53" s="584"/>
      <c r="U53" s="584"/>
    </row>
  </sheetData>
  <pageMargins left="0.7" right="0.7" top="0.75" bottom="0.75" header="0.3" footer="0.3"/>
  <pageSetup paperSize="9" scale="3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5"/>
  <dimension ref="A1:K14"/>
  <sheetViews>
    <sheetView workbookViewId="0">
      <selection activeCell="A2" sqref="A2:XFD2"/>
    </sheetView>
  </sheetViews>
  <sheetFormatPr defaultColWidth="11.42578125" defaultRowHeight="12.75" x14ac:dyDescent="0.2"/>
  <cols>
    <col min="1" max="1" width="10.5703125" customWidth="1"/>
    <col min="2" max="2" width="8.7109375" customWidth="1"/>
    <col min="3" max="3" width="24" customWidth="1"/>
    <col min="4" max="4" width="12.7109375" style="99" customWidth="1"/>
    <col min="5" max="5" width="11.5703125" customWidth="1"/>
    <col min="6" max="6" width="17.28515625" customWidth="1"/>
    <col min="7" max="7" width="15.85546875" customWidth="1"/>
    <col min="8" max="8" width="21.28515625" customWidth="1"/>
    <col min="9" max="9" width="18.5703125" customWidth="1"/>
  </cols>
  <sheetData>
    <row r="1" spans="1:11" x14ac:dyDescent="0.2">
      <c r="A1" s="278" t="s">
        <v>0</v>
      </c>
      <c r="B1" s="278" t="s">
        <v>1</v>
      </c>
      <c r="C1" s="278" t="s">
        <v>31</v>
      </c>
      <c r="D1" s="278" t="s">
        <v>32</v>
      </c>
      <c r="E1" s="278" t="s">
        <v>40</v>
      </c>
      <c r="F1" s="278" t="s">
        <v>33</v>
      </c>
      <c r="G1" s="267" t="s">
        <v>2</v>
      </c>
      <c r="H1" s="278" t="s">
        <v>36</v>
      </c>
      <c r="I1" s="278" t="s">
        <v>3</v>
      </c>
      <c r="J1" s="278" t="s">
        <v>34</v>
      </c>
      <c r="K1" s="278" t="s">
        <v>35</v>
      </c>
    </row>
    <row r="2" spans="1:11" ht="15.75" customHeight="1" x14ac:dyDescent="0.2">
      <c r="G2" s="242" t="e">
        <f>SUM(#REF!)</f>
        <v>#REF!</v>
      </c>
    </row>
    <row r="3" spans="1:11" x14ac:dyDescent="0.2">
      <c r="A3" s="495"/>
      <c r="B3" s="495"/>
      <c r="C3" s="495"/>
      <c r="D3" s="495"/>
      <c r="E3" s="495"/>
      <c r="F3" s="496"/>
      <c r="G3" s="497"/>
      <c r="H3" s="495"/>
      <c r="I3" s="495"/>
      <c r="J3" s="496"/>
      <c r="K3" s="495"/>
    </row>
    <row r="4" spans="1:11" x14ac:dyDescent="0.2">
      <c r="A4" s="495"/>
      <c r="B4" s="495"/>
      <c r="C4" s="495"/>
      <c r="D4" s="495"/>
      <c r="E4" s="495"/>
      <c r="F4" s="496"/>
      <c r="G4" s="497"/>
      <c r="H4" s="495"/>
      <c r="I4" s="495"/>
      <c r="J4" s="496"/>
      <c r="K4" s="495"/>
    </row>
    <row r="5" spans="1:11" x14ac:dyDescent="0.2">
      <c r="A5" s="515"/>
      <c r="B5" s="515"/>
      <c r="C5" s="515"/>
      <c r="D5" s="515"/>
      <c r="E5" s="515"/>
      <c r="F5" s="516"/>
      <c r="G5" s="517"/>
      <c r="H5" s="515"/>
      <c r="I5" s="515"/>
      <c r="J5" s="516"/>
      <c r="K5" s="515"/>
    </row>
    <row r="6" spans="1:11" x14ac:dyDescent="0.2">
      <c r="A6" s="515"/>
      <c r="B6" s="515"/>
      <c r="C6" s="515"/>
      <c r="D6" s="515"/>
      <c r="E6" s="515"/>
      <c r="F6" s="516"/>
      <c r="G6" s="517"/>
      <c r="H6" s="515"/>
      <c r="I6" s="515"/>
      <c r="J6" s="516"/>
      <c r="K6" s="515"/>
    </row>
    <row r="7" spans="1:11" ht="14.25" customHeight="1" x14ac:dyDescent="0.2">
      <c r="A7" s="515"/>
      <c r="B7" s="515"/>
      <c r="C7" s="515"/>
      <c r="D7" s="515"/>
      <c r="E7" s="515"/>
      <c r="F7" s="516"/>
      <c r="G7" s="517"/>
      <c r="H7" s="515"/>
      <c r="I7" s="515"/>
      <c r="J7" s="516"/>
      <c r="K7" s="515"/>
    </row>
    <row r="8" spans="1:11" ht="12" customHeight="1" x14ac:dyDescent="0.2">
      <c r="A8" s="495"/>
      <c r="B8" s="495"/>
      <c r="C8" s="495"/>
      <c r="D8" s="495"/>
      <c r="E8" s="495"/>
      <c r="F8" s="496"/>
      <c r="G8" s="497"/>
      <c r="H8" s="495"/>
      <c r="I8" s="495"/>
      <c r="J8" s="496"/>
      <c r="K8" s="495"/>
    </row>
    <row r="9" spans="1:11" x14ac:dyDescent="0.2">
      <c r="A9" s="446"/>
      <c r="B9" s="446"/>
      <c r="C9" s="446"/>
      <c r="D9" s="446"/>
      <c r="E9" s="446"/>
      <c r="F9" s="447"/>
      <c r="G9" s="448"/>
      <c r="H9" s="446"/>
      <c r="I9" s="446"/>
      <c r="J9" s="447"/>
      <c r="K9" s="446"/>
    </row>
    <row r="10" spans="1:11" x14ac:dyDescent="0.2">
      <c r="A10" s="446"/>
      <c r="B10" s="446"/>
      <c r="C10" s="446"/>
      <c r="D10" s="446"/>
      <c r="E10" s="446"/>
      <c r="F10" s="447"/>
      <c r="G10" s="448"/>
      <c r="H10" s="446"/>
      <c r="I10" s="446"/>
      <c r="J10" s="447"/>
      <c r="K10" s="446"/>
    </row>
    <row r="11" spans="1:11" x14ac:dyDescent="0.2">
      <c r="A11" s="446"/>
      <c r="B11" s="446"/>
      <c r="C11" s="446"/>
      <c r="D11" s="446"/>
      <c r="E11" s="446"/>
      <c r="F11" s="447"/>
      <c r="G11" s="448"/>
      <c r="H11" s="446"/>
      <c r="I11" s="446"/>
      <c r="J11" s="447"/>
      <c r="K11" s="446"/>
    </row>
    <row r="12" spans="1:11" x14ac:dyDescent="0.2">
      <c r="A12" s="446"/>
      <c r="B12" s="446"/>
      <c r="C12" s="446"/>
      <c r="D12" s="446"/>
      <c r="E12" s="446"/>
      <c r="F12" s="447"/>
      <c r="G12" s="448"/>
      <c r="H12" s="446"/>
      <c r="I12" s="446"/>
      <c r="J12" s="447"/>
      <c r="K12" s="446"/>
    </row>
    <row r="13" spans="1:11" x14ac:dyDescent="0.2">
      <c r="A13" s="446"/>
      <c r="B13" s="446"/>
      <c r="C13" s="446"/>
      <c r="D13" s="446"/>
      <c r="E13" s="446"/>
      <c r="F13" s="447"/>
      <c r="G13" s="448"/>
      <c r="H13" s="446"/>
      <c r="I13" s="446"/>
      <c r="J13" s="447"/>
      <c r="K13" s="446"/>
    </row>
    <row r="14" spans="1:11" x14ac:dyDescent="0.2">
      <c r="A14" s="344"/>
      <c r="B14" s="344"/>
      <c r="C14" s="344"/>
      <c r="D14" s="344"/>
      <c r="E14" s="344"/>
      <c r="F14" s="345"/>
      <c r="G14" s="346"/>
      <c r="H14" s="344"/>
      <c r="I14" s="344"/>
      <c r="J14" s="345"/>
      <c r="K14" s="344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M13"/>
  <sheetViews>
    <sheetView workbookViewId="0">
      <selection activeCell="H24" sqref="H24"/>
    </sheetView>
  </sheetViews>
  <sheetFormatPr defaultColWidth="11.42578125" defaultRowHeight="12.75" x14ac:dyDescent="0.2"/>
  <cols>
    <col min="1" max="1" width="6.28515625" customWidth="1"/>
    <col min="2" max="2" width="8.85546875" customWidth="1"/>
    <col min="3" max="3" width="6" customWidth="1"/>
    <col min="5" max="5" width="13.7109375" customWidth="1"/>
    <col min="8" max="8" width="12.7109375" customWidth="1"/>
    <col min="9" max="9" width="11.42578125" customWidth="1"/>
    <col min="10" max="10" width="13.7109375" customWidth="1"/>
    <col min="11" max="11" width="19.42578125" customWidth="1"/>
    <col min="12" max="12" width="14.28515625" customWidth="1"/>
    <col min="13" max="13" width="21.85546875" customWidth="1"/>
  </cols>
  <sheetData>
    <row r="1" spans="1:13" x14ac:dyDescent="0.2">
      <c r="A1" s="343" t="s">
        <v>302</v>
      </c>
      <c r="B1" s="343" t="s">
        <v>0</v>
      </c>
      <c r="C1" s="343" t="s">
        <v>303</v>
      </c>
      <c r="D1" s="343" t="s">
        <v>1</v>
      </c>
      <c r="E1" s="343" t="s">
        <v>31</v>
      </c>
      <c r="F1" s="343" t="s">
        <v>32</v>
      </c>
      <c r="G1" s="343" t="s">
        <v>40</v>
      </c>
      <c r="H1" s="343" t="s">
        <v>33</v>
      </c>
      <c r="I1" s="343" t="s">
        <v>2</v>
      </c>
      <c r="J1" s="343" t="s">
        <v>36</v>
      </c>
      <c r="K1" s="343" t="s">
        <v>3</v>
      </c>
      <c r="L1" s="343" t="s">
        <v>34</v>
      </c>
      <c r="M1" s="343" t="s">
        <v>35</v>
      </c>
    </row>
    <row r="2" spans="1:13" x14ac:dyDescent="0.2">
      <c r="A2" s="443"/>
      <c r="B2" s="443"/>
      <c r="C2" s="443"/>
      <c r="D2" s="443"/>
      <c r="E2" s="443"/>
      <c r="F2" s="443"/>
      <c r="G2" s="443"/>
      <c r="H2" s="444"/>
      <c r="I2" s="445"/>
      <c r="J2" s="443"/>
      <c r="K2" s="443"/>
      <c r="L2" s="444"/>
      <c r="M2" s="443"/>
    </row>
    <row r="3" spans="1:13" x14ac:dyDescent="0.2">
      <c r="A3" s="443"/>
      <c r="B3" s="443"/>
      <c r="C3" s="443"/>
      <c r="D3" s="443"/>
      <c r="E3" s="443"/>
      <c r="F3" s="443"/>
      <c r="G3" s="443"/>
      <c r="H3" s="444"/>
      <c r="I3" s="445"/>
      <c r="J3" s="443"/>
      <c r="K3" s="443"/>
      <c r="L3" s="444"/>
      <c r="M3" s="443"/>
    </row>
    <row r="4" spans="1:13" x14ac:dyDescent="0.2">
      <c r="A4" s="443"/>
      <c r="B4" s="443"/>
      <c r="C4" s="443"/>
      <c r="D4" s="443"/>
      <c r="E4" s="443"/>
      <c r="F4" s="443"/>
      <c r="G4" s="443"/>
      <c r="H4" s="444"/>
      <c r="I4" s="445"/>
      <c r="J4" s="443"/>
      <c r="K4" s="443"/>
      <c r="L4" s="444"/>
      <c r="M4" s="443"/>
    </row>
    <row r="5" spans="1:13" x14ac:dyDescent="0.2">
      <c r="A5" s="443"/>
      <c r="B5" s="443"/>
      <c r="C5" s="443"/>
      <c r="D5" s="443"/>
      <c r="E5" s="443"/>
      <c r="F5" s="443"/>
      <c r="G5" s="443"/>
      <c r="H5" s="444"/>
      <c r="I5" s="445"/>
      <c r="J5" s="443"/>
      <c r="K5" s="443"/>
      <c r="L5" s="444"/>
      <c r="M5" s="443"/>
    </row>
    <row r="6" spans="1:13" x14ac:dyDescent="0.2">
      <c r="A6" s="443"/>
      <c r="B6" s="443"/>
      <c r="C6" s="443"/>
      <c r="D6" s="443"/>
      <c r="E6" s="443"/>
      <c r="F6" s="443"/>
      <c r="G6" s="443"/>
      <c r="H6" s="444"/>
      <c r="I6" s="445"/>
      <c r="J6" s="443"/>
      <c r="K6" s="443"/>
      <c r="L6" s="444"/>
      <c r="M6" s="443"/>
    </row>
    <row r="7" spans="1:13" x14ac:dyDescent="0.2">
      <c r="A7" s="443"/>
      <c r="B7" s="443"/>
      <c r="C7" s="443"/>
      <c r="D7" s="443"/>
      <c r="E7" s="443"/>
      <c r="F7" s="443"/>
      <c r="G7" s="443"/>
      <c r="H7" s="444"/>
      <c r="I7" s="445"/>
      <c r="J7" s="443"/>
      <c r="K7" s="443"/>
      <c r="L7" s="444"/>
      <c r="M7" s="443"/>
    </row>
    <row r="10" spans="1:13" x14ac:dyDescent="0.2">
      <c r="A10" s="216"/>
      <c r="B10" s="216"/>
      <c r="C10" s="216"/>
      <c r="D10" s="216"/>
      <c r="E10" s="216"/>
      <c r="F10" s="216"/>
      <c r="G10" s="216"/>
      <c r="H10" s="217"/>
      <c r="I10" s="218"/>
      <c r="J10" s="216"/>
      <c r="K10" s="216"/>
      <c r="L10" s="217"/>
      <c r="M10" s="216"/>
    </row>
    <row r="11" spans="1:13" x14ac:dyDescent="0.2">
      <c r="A11" s="216"/>
      <c r="B11" s="216"/>
      <c r="C11" s="216"/>
      <c r="D11" s="216"/>
      <c r="E11" s="216"/>
      <c r="F11" s="216"/>
      <c r="G11" s="216"/>
      <c r="H11" s="217"/>
      <c r="I11" s="218"/>
      <c r="J11" s="216"/>
      <c r="K11" s="216"/>
      <c r="L11" s="217"/>
      <c r="M11" s="216"/>
    </row>
    <row r="12" spans="1:13" x14ac:dyDescent="0.2">
      <c r="A12" s="216"/>
      <c r="B12" s="216"/>
      <c r="C12" s="216"/>
      <c r="D12" s="216"/>
      <c r="E12" s="216"/>
      <c r="F12" s="216"/>
      <c r="G12" s="216"/>
      <c r="H12" s="217"/>
      <c r="I12" s="218"/>
      <c r="J12" s="216"/>
      <c r="K12" s="216"/>
      <c r="L12" s="217"/>
      <c r="M12" s="216"/>
    </row>
    <row r="13" spans="1:13" x14ac:dyDescent="0.2">
      <c r="A13" s="216"/>
      <c r="B13" s="216"/>
      <c r="C13" s="216"/>
      <c r="D13" s="216"/>
      <c r="E13" s="216"/>
      <c r="F13" s="216"/>
      <c r="G13" s="216"/>
      <c r="H13" s="217"/>
      <c r="I13" s="218"/>
      <c r="J13" s="216"/>
      <c r="K13" s="216"/>
      <c r="L13" s="217"/>
      <c r="M13" s="216"/>
    </row>
  </sheetData>
  <sortState ref="A2:J28">
    <sortCondition ref="B2:B28"/>
  </sortState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7"/>
  <sheetViews>
    <sheetView workbookViewId="0">
      <selection activeCell="H13" sqref="H13"/>
    </sheetView>
  </sheetViews>
  <sheetFormatPr defaultColWidth="9.85546875" defaultRowHeight="12.75" x14ac:dyDescent="0.2"/>
  <cols>
    <col min="3" max="3" width="3.5703125" customWidth="1"/>
    <col min="7" max="7" width="14.28515625" style="99" customWidth="1"/>
    <col min="8" max="8" width="17.85546875" customWidth="1"/>
    <col min="9" max="9" width="17" style="314" customWidth="1"/>
    <col min="10" max="10" width="9.85546875" style="8"/>
  </cols>
  <sheetData>
    <row r="1" spans="1:14" s="589" customFormat="1" ht="12.75" customHeight="1" x14ac:dyDescent="0.2">
      <c r="A1" s="594" t="s">
        <v>302</v>
      </c>
      <c r="B1" s="594" t="s">
        <v>0</v>
      </c>
      <c r="C1" s="595" t="s">
        <v>303</v>
      </c>
      <c r="D1" s="594" t="s">
        <v>1</v>
      </c>
      <c r="E1" s="594" t="s">
        <v>31</v>
      </c>
      <c r="F1" s="595" t="s">
        <v>32</v>
      </c>
      <c r="G1" s="594" t="s">
        <v>40</v>
      </c>
      <c r="H1" s="594" t="s">
        <v>33</v>
      </c>
      <c r="I1" s="594" t="s">
        <v>2</v>
      </c>
      <c r="J1" s="594" t="s">
        <v>36</v>
      </c>
      <c r="K1" s="594" t="s">
        <v>3</v>
      </c>
      <c r="L1" s="595" t="s">
        <v>34</v>
      </c>
      <c r="M1" s="595" t="s">
        <v>35</v>
      </c>
    </row>
    <row r="2" spans="1:14" x14ac:dyDescent="0.2">
      <c r="A2" s="186"/>
      <c r="B2" s="186"/>
      <c r="C2" s="186"/>
      <c r="D2" s="186"/>
      <c r="E2" s="186"/>
      <c r="F2" s="186"/>
      <c r="G2" s="232"/>
      <c r="H2" s="188"/>
      <c r="I2" s="233" t="e">
        <f>SUM(#REF!)</f>
        <v>#REF!</v>
      </c>
      <c r="J2" s="188"/>
      <c r="K2" s="186"/>
      <c r="L2" s="186"/>
      <c r="M2" s="187"/>
      <c r="N2" s="186"/>
    </row>
    <row r="3" spans="1:14" x14ac:dyDescent="0.2">
      <c r="A3" s="186"/>
      <c r="B3" s="186"/>
      <c r="C3" s="186"/>
      <c r="D3" s="186"/>
      <c r="E3" s="186"/>
      <c r="F3" s="186"/>
      <c r="G3" s="232"/>
      <c r="H3" s="188"/>
      <c r="I3" s="335"/>
      <c r="J3" s="188"/>
      <c r="K3" s="186"/>
      <c r="L3" s="186"/>
      <c r="M3" s="187"/>
      <c r="N3" s="186"/>
    </row>
    <row r="4" spans="1:14" x14ac:dyDescent="0.2">
      <c r="A4" s="186"/>
      <c r="B4" s="186"/>
      <c r="C4" s="186"/>
      <c r="D4" s="186"/>
      <c r="E4" s="186"/>
      <c r="F4" s="186"/>
      <c r="G4" s="232"/>
      <c r="H4" s="188"/>
      <c r="I4" s="335"/>
      <c r="J4" s="188"/>
      <c r="K4" s="186"/>
      <c r="L4" s="186"/>
      <c r="M4" s="187"/>
      <c r="N4" s="186"/>
    </row>
    <row r="5" spans="1:14" x14ac:dyDescent="0.2">
      <c r="A5" s="186"/>
      <c r="B5" s="186"/>
      <c r="C5" s="186"/>
      <c r="D5" s="186"/>
      <c r="E5" s="186"/>
      <c r="F5" s="186"/>
      <c r="G5" s="232"/>
      <c r="H5" s="188"/>
      <c r="I5" s="335"/>
      <c r="J5" s="188"/>
      <c r="K5" s="186"/>
      <c r="L5" s="186"/>
      <c r="M5" s="187"/>
      <c r="N5" s="186"/>
    </row>
    <row r="6" spans="1:14" x14ac:dyDescent="0.2">
      <c r="A6" s="186"/>
      <c r="B6" s="186"/>
      <c r="C6" s="186"/>
      <c r="D6" s="186"/>
      <c r="E6" s="186"/>
      <c r="F6" s="186"/>
      <c r="G6" s="232"/>
      <c r="H6" s="188"/>
      <c r="I6" s="335"/>
      <c r="J6" s="188"/>
      <c r="K6" s="186"/>
      <c r="L6" s="186"/>
      <c r="M6" s="187"/>
      <c r="N6" s="186"/>
    </row>
    <row r="7" spans="1:14" x14ac:dyDescent="0.2">
      <c r="A7" s="186"/>
      <c r="B7" s="186"/>
      <c r="C7" s="186"/>
      <c r="D7" s="186"/>
      <c r="E7" s="186"/>
      <c r="F7" s="186"/>
      <c r="G7" s="232"/>
      <c r="H7" s="188"/>
      <c r="I7" s="335"/>
      <c r="J7" s="188"/>
      <c r="K7" s="186"/>
      <c r="L7" s="186"/>
      <c r="M7" s="187"/>
      <c r="N7" s="186"/>
    </row>
    <row r="8" spans="1:14" x14ac:dyDescent="0.2">
      <c r="A8" s="186"/>
      <c r="B8" s="186"/>
      <c r="C8" s="186"/>
      <c r="D8" s="186"/>
      <c r="E8" s="186"/>
      <c r="F8" s="186"/>
      <c r="G8" s="232"/>
      <c r="H8" s="188"/>
      <c r="I8" s="335"/>
      <c r="J8" s="188"/>
      <c r="K8" s="186"/>
      <c r="L8" s="186"/>
      <c r="M8" s="187"/>
      <c r="N8" s="186"/>
    </row>
    <row r="9" spans="1:14" x14ac:dyDescent="0.2">
      <c r="A9" s="186"/>
      <c r="B9" s="186"/>
      <c r="C9" s="186"/>
      <c r="D9" s="186"/>
      <c r="E9" s="186"/>
      <c r="F9" s="186"/>
      <c r="G9" s="232"/>
      <c r="H9" s="188"/>
      <c r="I9" s="335"/>
      <c r="J9" s="188"/>
      <c r="K9" s="186"/>
      <c r="L9" s="186"/>
      <c r="M9" s="187"/>
      <c r="N9" s="186"/>
    </row>
    <row r="10" spans="1:14" x14ac:dyDescent="0.2">
      <c r="A10" s="186"/>
      <c r="B10" s="186"/>
      <c r="C10" s="186"/>
      <c r="D10" s="186"/>
      <c r="E10" s="186"/>
      <c r="F10" s="186"/>
      <c r="G10" s="232"/>
      <c r="H10" s="188"/>
      <c r="I10" s="335"/>
      <c r="J10" s="188"/>
      <c r="K10" s="186"/>
      <c r="L10" s="186"/>
      <c r="M10" s="187"/>
      <c r="N10" s="186"/>
    </row>
    <row r="11" spans="1:14" x14ac:dyDescent="0.2">
      <c r="A11" s="186"/>
      <c r="B11" s="186"/>
      <c r="C11" s="186"/>
      <c r="D11" s="186"/>
      <c r="E11" s="186"/>
      <c r="F11" s="186"/>
      <c r="G11" s="232"/>
      <c r="H11" s="188"/>
      <c r="I11" s="335"/>
      <c r="J11" s="188"/>
      <c r="K11" s="186"/>
      <c r="L11" s="186"/>
      <c r="M11" s="187"/>
      <c r="N11" s="186"/>
    </row>
    <row r="12" spans="1:14" x14ac:dyDescent="0.2">
      <c r="A12" s="186"/>
      <c r="B12" s="186"/>
      <c r="C12" s="186"/>
      <c r="D12" s="186"/>
      <c r="E12" s="186"/>
      <c r="F12" s="186"/>
      <c r="G12" s="232"/>
      <c r="H12" s="188"/>
      <c r="I12" s="335"/>
      <c r="J12" s="188"/>
      <c r="K12" s="186"/>
      <c r="L12" s="186"/>
      <c r="M12" s="187"/>
      <c r="N12" s="186"/>
    </row>
    <row r="13" spans="1:14" x14ac:dyDescent="0.2">
      <c r="A13" s="186"/>
      <c r="B13" s="186"/>
      <c r="C13" s="186"/>
      <c r="D13" s="186"/>
      <c r="E13" s="186"/>
      <c r="F13" s="186"/>
      <c r="G13" s="232"/>
      <c r="H13" s="188"/>
      <c r="I13" s="335"/>
      <c r="J13" s="188"/>
      <c r="K13" s="186"/>
      <c r="L13" s="186"/>
      <c r="M13" s="187"/>
      <c r="N13" s="186"/>
    </row>
    <row r="14" spans="1:14" x14ac:dyDescent="0.2">
      <c r="A14" s="186"/>
      <c r="B14" s="186"/>
      <c r="C14" s="186"/>
      <c r="D14" s="186"/>
      <c r="E14" s="186"/>
      <c r="F14" s="186"/>
      <c r="G14" s="232"/>
      <c r="H14" s="188"/>
      <c r="I14" s="335"/>
      <c r="J14" s="188"/>
      <c r="K14" s="186"/>
      <c r="L14" s="186"/>
      <c r="M14" s="187"/>
      <c r="N14" s="186"/>
    </row>
    <row r="15" spans="1:14" x14ac:dyDescent="0.2">
      <c r="A15" s="186"/>
      <c r="B15" s="186"/>
      <c r="C15" s="186"/>
      <c r="D15" s="186"/>
      <c r="E15" s="186"/>
      <c r="F15" s="186"/>
      <c r="G15" s="232"/>
      <c r="H15" s="188"/>
      <c r="I15" s="335"/>
      <c r="J15" s="188"/>
      <c r="K15" s="186"/>
      <c r="L15" s="186"/>
      <c r="M15" s="187"/>
      <c r="N15" s="186"/>
    </row>
    <row r="16" spans="1:14" x14ac:dyDescent="0.2">
      <c r="A16" s="186"/>
      <c r="B16" s="186"/>
      <c r="C16" s="186"/>
      <c r="D16" s="186"/>
      <c r="E16" s="186"/>
      <c r="F16" s="186"/>
      <c r="G16" s="232"/>
      <c r="H16" s="188"/>
      <c r="I16" s="335"/>
      <c r="J16" s="188"/>
      <c r="K16" s="186"/>
      <c r="L16" s="186"/>
      <c r="M16" s="187"/>
      <c r="N16" s="186"/>
    </row>
    <row r="17" spans="1:14" x14ac:dyDescent="0.2">
      <c r="A17" s="186"/>
      <c r="B17" s="186"/>
      <c r="C17" s="186"/>
      <c r="D17" s="186"/>
      <c r="E17" s="186"/>
      <c r="F17" s="186"/>
      <c r="G17" s="232"/>
      <c r="H17" s="188"/>
      <c r="I17" s="335"/>
      <c r="J17" s="188"/>
      <c r="K17" s="186"/>
      <c r="L17" s="186"/>
      <c r="M17" s="187"/>
      <c r="N17" s="186"/>
    </row>
    <row r="18" spans="1:14" x14ac:dyDescent="0.2">
      <c r="A18" s="186"/>
      <c r="B18" s="186"/>
      <c r="C18" s="186"/>
      <c r="D18" s="186"/>
      <c r="E18" s="186"/>
      <c r="F18" s="186"/>
      <c r="G18" s="232"/>
      <c r="H18" s="188"/>
      <c r="I18" s="335"/>
      <c r="J18" s="188"/>
      <c r="K18" s="186"/>
      <c r="L18" s="186"/>
      <c r="M18" s="187"/>
      <c r="N18" s="186"/>
    </row>
    <row r="19" spans="1:14" x14ac:dyDescent="0.2">
      <c r="A19" s="186"/>
      <c r="B19" s="186"/>
      <c r="C19" s="186"/>
      <c r="D19" s="186"/>
      <c r="E19" s="186"/>
      <c r="F19" s="186"/>
      <c r="G19" s="232"/>
      <c r="H19" s="188"/>
      <c r="I19" s="335"/>
      <c r="J19" s="188"/>
      <c r="K19" s="186"/>
      <c r="L19" s="186"/>
      <c r="M19" s="187"/>
      <c r="N19" s="186"/>
    </row>
    <row r="20" spans="1:14" x14ac:dyDescent="0.2">
      <c r="A20" s="186"/>
      <c r="B20" s="186"/>
      <c r="C20" s="186"/>
      <c r="D20" s="186"/>
      <c r="E20" s="186"/>
      <c r="F20" s="186"/>
      <c r="G20" s="232"/>
      <c r="H20" s="188"/>
      <c r="I20" s="335"/>
      <c r="J20" s="188"/>
      <c r="K20" s="186"/>
      <c r="L20" s="186"/>
      <c r="M20" s="187"/>
      <c r="N20" s="186"/>
    </row>
    <row r="21" spans="1:14" x14ac:dyDescent="0.2">
      <c r="A21" s="186"/>
      <c r="B21" s="186"/>
      <c r="C21" s="186"/>
      <c r="D21" s="186"/>
      <c r="E21" s="186"/>
      <c r="F21" s="186"/>
      <c r="G21" s="232"/>
      <c r="H21" s="188"/>
      <c r="I21" s="335"/>
      <c r="J21" s="188"/>
      <c r="K21" s="186"/>
      <c r="L21" s="186"/>
      <c r="M21" s="187"/>
      <c r="N21" s="186"/>
    </row>
    <row r="22" spans="1:14" x14ac:dyDescent="0.2">
      <c r="A22" s="186"/>
      <c r="B22" s="186"/>
      <c r="C22" s="186"/>
      <c r="D22" s="186"/>
      <c r="E22" s="186"/>
      <c r="F22" s="186"/>
      <c r="G22" s="232"/>
      <c r="H22" s="188"/>
      <c r="I22" s="335"/>
      <c r="J22" s="188"/>
      <c r="K22" s="186"/>
      <c r="L22" s="186"/>
      <c r="M22" s="187"/>
      <c r="N22" s="186"/>
    </row>
    <row r="23" spans="1:14" x14ac:dyDescent="0.2">
      <c r="A23" s="186"/>
      <c r="B23" s="186"/>
      <c r="C23" s="186"/>
      <c r="D23" s="186"/>
      <c r="E23" s="186"/>
      <c r="F23" s="186"/>
      <c r="G23" s="232"/>
      <c r="H23" s="188"/>
      <c r="I23" s="335"/>
      <c r="J23" s="188"/>
      <c r="K23" s="186"/>
      <c r="L23" s="186"/>
      <c r="M23" s="187"/>
      <c r="N23" s="186"/>
    </row>
    <row r="24" spans="1:14" x14ac:dyDescent="0.2">
      <c r="A24" s="186"/>
      <c r="B24" s="186"/>
      <c r="C24" s="186"/>
      <c r="D24" s="186"/>
      <c r="E24" s="186"/>
      <c r="F24" s="186"/>
      <c r="G24" s="232"/>
      <c r="H24" s="188"/>
      <c r="I24" s="335"/>
      <c r="J24" s="188"/>
      <c r="K24" s="186"/>
      <c r="L24" s="186"/>
      <c r="M24" s="187"/>
      <c r="N24" s="186"/>
    </row>
    <row r="25" spans="1:14" x14ac:dyDescent="0.2">
      <c r="A25" s="186"/>
      <c r="B25" s="186"/>
      <c r="C25" s="186"/>
      <c r="D25" s="186"/>
      <c r="E25" s="186"/>
      <c r="F25" s="186"/>
      <c r="G25" s="232"/>
      <c r="H25" s="188"/>
      <c r="I25" s="335"/>
      <c r="J25" s="188"/>
      <c r="K25" s="186"/>
      <c r="L25" s="186"/>
      <c r="M25" s="187"/>
      <c r="N25" s="186"/>
    </row>
    <row r="26" spans="1:14" x14ac:dyDescent="0.2">
      <c r="A26" s="186"/>
      <c r="B26" s="186"/>
      <c r="C26" s="186"/>
      <c r="D26" s="186"/>
      <c r="E26" s="186"/>
      <c r="F26" s="186"/>
      <c r="G26" s="232"/>
      <c r="H26" s="188"/>
      <c r="I26" s="335"/>
      <c r="J26" s="188"/>
      <c r="K26" s="186"/>
      <c r="L26" s="186"/>
      <c r="M26" s="187"/>
      <c r="N26" s="186"/>
    </row>
    <row r="27" spans="1:14" x14ac:dyDescent="0.2">
      <c r="A27" s="186"/>
      <c r="B27" s="186"/>
      <c r="C27" s="186"/>
      <c r="D27" s="186"/>
      <c r="E27" s="186"/>
      <c r="F27" s="186"/>
      <c r="G27" s="232"/>
      <c r="H27" s="188"/>
      <c r="I27" s="335"/>
      <c r="J27" s="188"/>
      <c r="K27" s="186"/>
      <c r="L27" s="186"/>
      <c r="M27" s="187"/>
      <c r="N27" s="186"/>
    </row>
    <row r="28" spans="1:14" x14ac:dyDescent="0.2">
      <c r="A28" s="186"/>
      <c r="B28" s="186"/>
      <c r="C28" s="186"/>
      <c r="D28" s="186"/>
      <c r="E28" s="186"/>
      <c r="F28" s="186"/>
      <c r="G28" s="232"/>
      <c r="H28" s="188"/>
      <c r="I28" s="335"/>
      <c r="J28" s="188"/>
      <c r="K28" s="186"/>
      <c r="L28" s="186"/>
      <c r="M28" s="187"/>
      <c r="N28" s="186"/>
    </row>
    <row r="29" spans="1:14" x14ac:dyDescent="0.2">
      <c r="A29" s="186"/>
      <c r="B29" s="186"/>
      <c r="C29" s="186"/>
      <c r="D29" s="186"/>
      <c r="E29" s="186"/>
      <c r="F29" s="186"/>
      <c r="G29" s="232"/>
      <c r="H29" s="188"/>
      <c r="I29" s="335"/>
      <c r="J29" s="188"/>
      <c r="K29" s="186"/>
      <c r="L29" s="186"/>
      <c r="M29" s="187"/>
      <c r="N29" s="186"/>
    </row>
    <row r="30" spans="1:14" x14ac:dyDescent="0.2">
      <c r="A30" s="186"/>
      <c r="B30" s="186"/>
      <c r="C30" s="186"/>
      <c r="D30" s="186"/>
      <c r="E30" s="186"/>
      <c r="F30" s="186"/>
      <c r="G30" s="232"/>
      <c r="H30" s="188"/>
      <c r="I30" s="335"/>
      <c r="J30" s="188"/>
      <c r="K30" s="186"/>
      <c r="L30" s="186"/>
      <c r="M30" s="187"/>
      <c r="N30" s="186"/>
    </row>
    <row r="31" spans="1:14" x14ac:dyDescent="0.2">
      <c r="A31" s="186"/>
      <c r="B31" s="186"/>
      <c r="C31" s="186"/>
      <c r="D31" s="186"/>
      <c r="E31" s="186"/>
      <c r="F31" s="186"/>
      <c r="G31" s="232"/>
      <c r="H31" s="188"/>
      <c r="I31" s="335"/>
      <c r="J31" s="188"/>
      <c r="K31" s="186"/>
      <c r="L31" s="186"/>
      <c r="M31" s="187"/>
      <c r="N31" s="186"/>
    </row>
    <row r="32" spans="1:14" x14ac:dyDescent="0.2">
      <c r="A32" s="186"/>
      <c r="B32" s="186"/>
      <c r="C32" s="186"/>
      <c r="D32" s="186"/>
      <c r="E32" s="186"/>
      <c r="F32" s="186"/>
      <c r="G32" s="232"/>
      <c r="H32" s="188"/>
      <c r="I32" s="335"/>
      <c r="J32" s="188"/>
      <c r="K32" s="186"/>
      <c r="L32" s="186"/>
      <c r="M32" s="187"/>
      <c r="N32" s="186"/>
    </row>
    <row r="33" spans="1:14" x14ac:dyDescent="0.2">
      <c r="A33" s="186"/>
      <c r="B33" s="186"/>
      <c r="C33" s="186"/>
      <c r="D33" s="186"/>
      <c r="E33" s="186"/>
      <c r="F33" s="186"/>
      <c r="G33" s="232"/>
      <c r="H33" s="188"/>
      <c r="I33" s="335"/>
      <c r="J33" s="188"/>
      <c r="K33" s="186"/>
      <c r="L33" s="186"/>
      <c r="M33" s="187"/>
      <c r="N33" s="186"/>
    </row>
    <row r="34" spans="1:14" x14ac:dyDescent="0.2">
      <c r="A34" s="186"/>
      <c r="B34" s="186"/>
      <c r="C34" s="186"/>
      <c r="D34" s="186"/>
      <c r="E34" s="186"/>
      <c r="F34" s="186"/>
      <c r="G34" s="232"/>
      <c r="H34" s="188"/>
      <c r="I34" s="335"/>
      <c r="J34" s="188"/>
      <c r="K34" s="186"/>
      <c r="L34" s="186"/>
      <c r="M34" s="187"/>
      <c r="N34" s="186"/>
    </row>
    <row r="35" spans="1:14" x14ac:dyDescent="0.2">
      <c r="A35" s="186"/>
      <c r="B35" s="186"/>
      <c r="C35" s="186"/>
      <c r="D35" s="186"/>
      <c r="E35" s="186"/>
      <c r="F35" s="186"/>
      <c r="G35" s="232"/>
      <c r="H35" s="188"/>
      <c r="I35" s="335"/>
      <c r="J35" s="188"/>
      <c r="K35" s="186"/>
      <c r="L35" s="186"/>
      <c r="M35" s="187"/>
      <c r="N35" s="186"/>
    </row>
    <row r="36" spans="1:14" x14ac:dyDescent="0.2">
      <c r="A36" s="186"/>
      <c r="B36" s="186"/>
      <c r="C36" s="186"/>
      <c r="D36" s="186"/>
      <c r="E36" s="186"/>
      <c r="F36" s="186"/>
      <c r="G36" s="232"/>
      <c r="H36" s="188"/>
      <c r="I36" s="335"/>
      <c r="J36" s="188"/>
      <c r="K36" s="186"/>
      <c r="L36" s="186"/>
      <c r="M36" s="187"/>
      <c r="N36" s="186"/>
    </row>
    <row r="37" spans="1:14" x14ac:dyDescent="0.2">
      <c r="A37" s="186"/>
      <c r="B37" s="186"/>
      <c r="C37" s="186"/>
      <c r="D37" s="186"/>
      <c r="E37" s="186"/>
      <c r="F37" s="186"/>
      <c r="G37" s="232"/>
      <c r="H37" s="188"/>
      <c r="I37" s="335"/>
      <c r="J37" s="188"/>
      <c r="K37" s="186"/>
      <c r="L37" s="186"/>
      <c r="M37" s="187"/>
      <c r="N37" s="186"/>
    </row>
    <row r="38" spans="1:14" x14ac:dyDescent="0.2">
      <c r="A38" s="186"/>
      <c r="B38" s="186"/>
      <c r="C38" s="186"/>
      <c r="D38" s="186"/>
      <c r="E38" s="186"/>
      <c r="F38" s="186"/>
      <c r="G38" s="232"/>
      <c r="H38" s="188"/>
      <c r="I38" s="335"/>
      <c r="J38" s="188"/>
      <c r="K38" s="186"/>
      <c r="L38" s="186"/>
      <c r="M38" s="187"/>
      <c r="N38" s="186"/>
    </row>
    <row r="39" spans="1:14" x14ac:dyDescent="0.2">
      <c r="A39" s="186"/>
      <c r="B39" s="186"/>
      <c r="C39" s="186"/>
      <c r="D39" s="186"/>
      <c r="E39" s="186"/>
      <c r="F39" s="186"/>
      <c r="G39" s="232"/>
      <c r="H39" s="188"/>
      <c r="I39" s="335"/>
      <c r="J39" s="188"/>
      <c r="K39" s="186"/>
      <c r="L39" s="186"/>
      <c r="M39" s="187"/>
      <c r="N39" s="186"/>
    </row>
    <row r="40" spans="1:14" x14ac:dyDescent="0.2">
      <c r="A40" s="186"/>
      <c r="B40" s="186"/>
      <c r="C40" s="186"/>
      <c r="D40" s="186"/>
      <c r="E40" s="186"/>
      <c r="F40" s="186"/>
      <c r="G40" s="232"/>
      <c r="H40" s="188"/>
      <c r="I40" s="335"/>
      <c r="J40" s="188"/>
      <c r="K40" s="186"/>
      <c r="L40" s="186"/>
      <c r="M40" s="187"/>
      <c r="N40" s="186"/>
    </row>
    <row r="41" spans="1:14" x14ac:dyDescent="0.2">
      <c r="A41" s="186"/>
      <c r="B41" s="186"/>
      <c r="C41" s="186"/>
      <c r="D41" s="186"/>
      <c r="E41" s="186"/>
      <c r="F41" s="186"/>
      <c r="G41" s="232"/>
      <c r="H41" s="188"/>
      <c r="I41" s="335"/>
      <c r="J41" s="188"/>
      <c r="K41" s="186"/>
      <c r="L41" s="186"/>
      <c r="M41" s="187"/>
      <c r="N41" s="186"/>
    </row>
    <row r="42" spans="1:14" x14ac:dyDescent="0.2">
      <c r="A42" s="186"/>
      <c r="B42" s="186"/>
      <c r="C42" s="186"/>
      <c r="D42" s="186"/>
      <c r="E42" s="186"/>
      <c r="F42" s="186"/>
      <c r="G42" s="232"/>
      <c r="H42" s="188"/>
      <c r="I42" s="335"/>
      <c r="J42" s="188"/>
      <c r="K42" s="186"/>
      <c r="L42" s="186"/>
      <c r="M42" s="187"/>
      <c r="N42" s="186"/>
    </row>
    <row r="43" spans="1:14" x14ac:dyDescent="0.2">
      <c r="A43" s="186"/>
      <c r="B43" s="186"/>
      <c r="C43" s="186"/>
      <c r="D43" s="186"/>
      <c r="E43" s="186"/>
      <c r="F43" s="186"/>
      <c r="G43" s="232"/>
      <c r="H43" s="188"/>
      <c r="I43" s="335"/>
      <c r="J43" s="188"/>
      <c r="K43" s="186"/>
      <c r="L43" s="186"/>
      <c r="M43" s="187"/>
      <c r="N43" s="186"/>
    </row>
    <row r="44" spans="1:14" x14ac:dyDescent="0.2">
      <c r="A44" s="186"/>
      <c r="B44" s="186"/>
      <c r="C44" s="186"/>
      <c r="D44" s="186"/>
      <c r="E44" s="186"/>
      <c r="F44" s="186"/>
      <c r="G44" s="232"/>
      <c r="H44" s="188"/>
      <c r="I44" s="335"/>
      <c r="J44" s="188"/>
      <c r="K44" s="186"/>
      <c r="L44" s="186"/>
      <c r="M44" s="187"/>
      <c r="N44" s="186"/>
    </row>
    <row r="45" spans="1:14" x14ac:dyDescent="0.2">
      <c r="A45" s="186"/>
      <c r="B45" s="186"/>
      <c r="C45" s="186"/>
      <c r="D45" s="186"/>
      <c r="E45" s="186"/>
      <c r="F45" s="186"/>
      <c r="G45" s="232"/>
      <c r="H45" s="188"/>
      <c r="I45" s="335"/>
      <c r="J45" s="188"/>
      <c r="K45" s="186"/>
      <c r="L45" s="186"/>
      <c r="M45" s="187"/>
      <c r="N45" s="186"/>
    </row>
    <row r="46" spans="1:14" x14ac:dyDescent="0.2">
      <c r="A46" s="186"/>
      <c r="B46" s="186"/>
      <c r="C46" s="186"/>
      <c r="D46" s="186"/>
      <c r="E46" s="186"/>
      <c r="F46" s="186"/>
      <c r="G46" s="232"/>
      <c r="H46" s="188"/>
      <c r="I46" s="335"/>
      <c r="J46" s="188"/>
      <c r="K46" s="186"/>
      <c r="L46" s="186"/>
      <c r="M46" s="187"/>
      <c r="N46" s="186"/>
    </row>
    <row r="47" spans="1:14" x14ac:dyDescent="0.2">
      <c r="A47" s="186"/>
      <c r="B47" s="186"/>
      <c r="C47" s="186"/>
      <c r="D47" s="186"/>
      <c r="E47" s="186"/>
      <c r="F47" s="186"/>
      <c r="G47" s="232"/>
      <c r="H47" s="188"/>
      <c r="I47" s="335"/>
      <c r="J47" s="188"/>
      <c r="K47" s="186"/>
      <c r="L47" s="186"/>
      <c r="M47" s="187"/>
      <c r="N47" s="186"/>
    </row>
    <row r="48" spans="1:14" x14ac:dyDescent="0.2">
      <c r="A48" s="186"/>
      <c r="B48" s="186"/>
      <c r="C48" s="186"/>
      <c r="D48" s="186"/>
      <c r="E48" s="186"/>
      <c r="F48" s="186"/>
      <c r="G48" s="232"/>
      <c r="H48" s="188"/>
      <c r="I48" s="335"/>
      <c r="J48" s="188"/>
      <c r="K48" s="186"/>
      <c r="L48" s="186"/>
      <c r="M48" s="187"/>
      <c r="N48" s="186"/>
    </row>
    <row r="49" spans="1:14" x14ac:dyDescent="0.2">
      <c r="A49" s="186"/>
      <c r="B49" s="186"/>
      <c r="C49" s="186"/>
      <c r="D49" s="186"/>
      <c r="E49" s="186"/>
      <c r="F49" s="186"/>
      <c r="G49" s="232"/>
      <c r="H49" s="188"/>
      <c r="I49" s="335"/>
      <c r="J49" s="188"/>
      <c r="K49" s="186"/>
      <c r="L49" s="186"/>
      <c r="M49" s="187"/>
      <c r="N49" s="186"/>
    </row>
    <row r="50" spans="1:14" x14ac:dyDescent="0.2">
      <c r="A50" s="186"/>
      <c r="B50" s="186"/>
      <c r="C50" s="186"/>
      <c r="D50" s="186"/>
      <c r="E50" s="186"/>
      <c r="F50" s="186"/>
      <c r="G50" s="232"/>
      <c r="H50" s="188"/>
      <c r="I50" s="335"/>
      <c r="J50" s="188"/>
      <c r="K50" s="186"/>
      <c r="L50" s="186"/>
      <c r="M50" s="187"/>
      <c r="N50" s="186"/>
    </row>
    <row r="51" spans="1:14" x14ac:dyDescent="0.2">
      <c r="A51" s="186"/>
      <c r="B51" s="186"/>
      <c r="C51" s="186"/>
      <c r="D51" s="186"/>
      <c r="E51" s="186"/>
      <c r="F51" s="186"/>
      <c r="G51" s="232"/>
      <c r="H51" s="188"/>
      <c r="I51" s="335"/>
      <c r="J51" s="188"/>
      <c r="K51" s="186"/>
      <c r="L51" s="186"/>
      <c r="M51" s="187"/>
      <c r="N51" s="186"/>
    </row>
    <row r="52" spans="1:14" x14ac:dyDescent="0.2">
      <c r="A52" s="186"/>
      <c r="B52" s="186"/>
      <c r="C52" s="186"/>
      <c r="D52" s="186"/>
      <c r="E52" s="186"/>
      <c r="F52" s="186"/>
      <c r="G52" s="232"/>
      <c r="H52" s="188"/>
      <c r="I52" s="335"/>
      <c r="J52" s="188"/>
      <c r="K52" s="186"/>
      <c r="L52" s="186"/>
      <c r="M52" s="187"/>
      <c r="N52" s="186"/>
    </row>
    <row r="53" spans="1:14" x14ac:dyDescent="0.2">
      <c r="A53" s="186"/>
      <c r="B53" s="186"/>
      <c r="C53" s="186"/>
      <c r="D53" s="186"/>
      <c r="E53" s="186"/>
      <c r="F53" s="186"/>
      <c r="G53" s="232"/>
      <c r="H53" s="188"/>
      <c r="I53" s="335"/>
      <c r="J53" s="188"/>
      <c r="K53" s="186"/>
      <c r="L53" s="186"/>
      <c r="M53" s="187"/>
      <c r="N53" s="186"/>
    </row>
    <row r="54" spans="1:14" x14ac:dyDescent="0.2">
      <c r="A54" s="186"/>
      <c r="B54" s="186"/>
      <c r="C54" s="186"/>
      <c r="D54" s="186"/>
      <c r="E54" s="186"/>
      <c r="F54" s="186"/>
      <c r="G54" s="232"/>
      <c r="H54" s="188"/>
      <c r="I54" s="335"/>
      <c r="J54" s="188"/>
      <c r="K54" s="186"/>
      <c r="L54" s="186"/>
      <c r="M54" s="187"/>
      <c r="N54" s="186"/>
    </row>
    <row r="55" spans="1:14" x14ac:dyDescent="0.2">
      <c r="A55" s="186"/>
      <c r="B55" s="186"/>
      <c r="C55" s="186"/>
      <c r="D55" s="186"/>
      <c r="E55" s="186"/>
      <c r="F55" s="186"/>
      <c r="G55" s="232"/>
      <c r="H55" s="188"/>
      <c r="I55" s="335"/>
      <c r="J55" s="188"/>
      <c r="K55" s="186"/>
      <c r="L55" s="186"/>
      <c r="M55" s="187"/>
      <c r="N55" s="186"/>
    </row>
    <row r="56" spans="1:14" x14ac:dyDescent="0.2">
      <c r="A56" s="186"/>
      <c r="B56" s="186"/>
      <c r="C56" s="186"/>
      <c r="D56" s="186"/>
      <c r="E56" s="186"/>
      <c r="F56" s="186"/>
      <c r="G56" s="232"/>
      <c r="H56" s="188"/>
      <c r="I56" s="335"/>
      <c r="J56" s="188"/>
      <c r="K56" s="186"/>
      <c r="L56" s="186"/>
      <c r="M56" s="187"/>
      <c r="N56" s="186"/>
    </row>
    <row r="57" spans="1:14" x14ac:dyDescent="0.2">
      <c r="A57" s="186"/>
      <c r="B57" s="186"/>
      <c r="C57" s="186"/>
      <c r="D57" s="186"/>
      <c r="E57" s="186"/>
      <c r="F57" s="186"/>
      <c r="G57" s="232"/>
      <c r="H57" s="188"/>
      <c r="I57" s="335"/>
      <c r="J57" s="188"/>
      <c r="K57" s="186"/>
      <c r="L57" s="186"/>
      <c r="M57" s="187"/>
      <c r="N57" s="186"/>
    </row>
    <row r="58" spans="1:14" x14ac:dyDescent="0.2">
      <c r="A58" s="186"/>
      <c r="B58" s="186"/>
      <c r="C58" s="186"/>
      <c r="D58" s="186"/>
      <c r="E58" s="186"/>
      <c r="F58" s="186"/>
      <c r="G58" s="232"/>
      <c r="H58" s="188"/>
      <c r="I58" s="335"/>
      <c r="J58" s="188"/>
      <c r="K58" s="186"/>
      <c r="L58" s="186"/>
      <c r="M58" s="187"/>
      <c r="N58" s="186"/>
    </row>
    <row r="59" spans="1:14" x14ac:dyDescent="0.2">
      <c r="A59" s="186"/>
      <c r="B59" s="186"/>
      <c r="C59" s="186"/>
      <c r="D59" s="186"/>
      <c r="E59" s="186"/>
      <c r="F59" s="186"/>
      <c r="G59" s="232"/>
      <c r="H59" s="188"/>
      <c r="I59" s="335"/>
      <c r="J59" s="188"/>
      <c r="K59" s="186"/>
      <c r="L59" s="186"/>
      <c r="M59" s="187"/>
      <c r="N59" s="186"/>
    </row>
    <row r="60" spans="1:14" x14ac:dyDescent="0.2">
      <c r="A60" s="186"/>
      <c r="B60" s="186"/>
      <c r="C60" s="186"/>
      <c r="D60" s="186"/>
      <c r="E60" s="186"/>
      <c r="F60" s="186"/>
      <c r="G60" s="232"/>
      <c r="H60" s="188"/>
      <c r="I60" s="335"/>
      <c r="J60" s="188"/>
      <c r="K60" s="186"/>
      <c r="L60" s="186"/>
      <c r="M60" s="187"/>
      <c r="N60" s="186"/>
    </row>
    <row r="61" spans="1:14" x14ac:dyDescent="0.2">
      <c r="A61" s="186"/>
      <c r="B61" s="186"/>
      <c r="C61" s="186"/>
      <c r="D61" s="186"/>
      <c r="E61" s="186"/>
      <c r="F61" s="186"/>
      <c r="G61" s="232"/>
      <c r="H61" s="188"/>
      <c r="I61" s="335"/>
      <c r="J61" s="188"/>
      <c r="K61" s="186"/>
      <c r="L61" s="186"/>
      <c r="M61" s="187"/>
      <c r="N61" s="186"/>
    </row>
    <row r="62" spans="1:14" x14ac:dyDescent="0.2">
      <c r="A62" s="186"/>
      <c r="B62" s="186"/>
      <c r="C62" s="186"/>
      <c r="D62" s="186"/>
      <c r="E62" s="186"/>
      <c r="F62" s="186"/>
      <c r="G62" s="232"/>
      <c r="H62" s="188"/>
      <c r="I62" s="335"/>
      <c r="J62" s="188"/>
      <c r="K62" s="186"/>
      <c r="L62" s="186"/>
      <c r="M62" s="187"/>
      <c r="N62" s="186"/>
    </row>
    <row r="63" spans="1:14" x14ac:dyDescent="0.2">
      <c r="A63" s="186"/>
      <c r="B63" s="186"/>
      <c r="C63" s="186"/>
      <c r="D63" s="186"/>
      <c r="E63" s="186"/>
      <c r="F63" s="186"/>
      <c r="G63" s="232"/>
      <c r="H63" s="188"/>
      <c r="I63" s="335"/>
      <c r="J63" s="188"/>
      <c r="K63" s="186"/>
      <c r="L63" s="186"/>
      <c r="M63" s="187"/>
      <c r="N63" s="186"/>
    </row>
    <row r="64" spans="1:14" x14ac:dyDescent="0.2">
      <c r="A64" s="186"/>
      <c r="B64" s="186"/>
      <c r="C64" s="186"/>
      <c r="D64" s="186"/>
      <c r="E64" s="186"/>
      <c r="F64" s="186"/>
      <c r="G64" s="232"/>
      <c r="H64" s="188"/>
      <c r="I64" s="335"/>
      <c r="J64" s="188"/>
      <c r="K64" s="186"/>
      <c r="L64" s="186"/>
      <c r="M64" s="187"/>
      <c r="N64" s="186"/>
    </row>
    <row r="65" spans="1:14" x14ac:dyDescent="0.2">
      <c r="A65" s="186"/>
      <c r="B65" s="186"/>
      <c r="C65" s="186"/>
      <c r="D65" s="186"/>
      <c r="E65" s="186"/>
      <c r="F65" s="186"/>
      <c r="G65" s="232"/>
      <c r="H65" s="188"/>
      <c r="I65" s="335"/>
      <c r="J65" s="188"/>
      <c r="K65" s="186"/>
      <c r="L65" s="186"/>
      <c r="M65" s="187"/>
      <c r="N65" s="186"/>
    </row>
    <row r="66" spans="1:14" x14ac:dyDescent="0.2">
      <c r="A66" s="186"/>
      <c r="B66" s="186"/>
      <c r="C66" s="186"/>
      <c r="D66" s="186"/>
      <c r="E66" s="186"/>
      <c r="F66" s="186"/>
      <c r="G66" s="232"/>
      <c r="H66" s="188"/>
      <c r="I66" s="335"/>
      <c r="J66" s="188"/>
      <c r="K66" s="186"/>
      <c r="L66" s="186"/>
      <c r="M66" s="187"/>
      <c r="N66" s="186"/>
    </row>
    <row r="67" spans="1:14" x14ac:dyDescent="0.2">
      <c r="A67" s="186"/>
      <c r="B67" s="186"/>
      <c r="C67" s="186"/>
      <c r="D67" s="186"/>
      <c r="E67" s="186"/>
      <c r="F67" s="186"/>
      <c r="G67" s="232"/>
      <c r="H67" s="188"/>
      <c r="I67" s="335"/>
      <c r="J67" s="188"/>
      <c r="K67" s="186"/>
      <c r="L67" s="186"/>
      <c r="M67" s="187"/>
      <c r="N67" s="186"/>
    </row>
    <row r="68" spans="1:14" x14ac:dyDescent="0.2">
      <c r="A68" s="186"/>
      <c r="B68" s="186"/>
      <c r="C68" s="186"/>
      <c r="D68" s="186"/>
      <c r="E68" s="186"/>
      <c r="F68" s="186"/>
      <c r="G68" s="232"/>
      <c r="H68" s="188"/>
      <c r="I68" s="335"/>
      <c r="J68" s="188"/>
      <c r="K68" s="186"/>
      <c r="L68" s="186"/>
      <c r="M68" s="187"/>
      <c r="N68" s="186"/>
    </row>
    <row r="69" spans="1:14" x14ac:dyDescent="0.2">
      <c r="A69" s="186"/>
      <c r="B69" s="186"/>
      <c r="C69" s="186"/>
      <c r="D69" s="186"/>
      <c r="E69" s="186"/>
      <c r="F69" s="186"/>
      <c r="G69" s="232"/>
      <c r="H69" s="188"/>
      <c r="I69" s="335"/>
      <c r="J69" s="188"/>
      <c r="K69" s="186"/>
      <c r="L69" s="186"/>
      <c r="M69" s="187"/>
      <c r="N69" s="186"/>
    </row>
    <row r="70" spans="1:14" x14ac:dyDescent="0.2">
      <c r="A70" s="186"/>
      <c r="B70" s="186"/>
      <c r="C70" s="186"/>
      <c r="D70" s="186"/>
      <c r="E70" s="186"/>
      <c r="F70" s="186"/>
      <c r="G70" s="232"/>
      <c r="H70" s="188"/>
      <c r="I70" s="335"/>
      <c r="J70" s="188"/>
      <c r="K70" s="186"/>
      <c r="L70" s="186"/>
      <c r="M70" s="187"/>
      <c r="N70" s="186"/>
    </row>
    <row r="71" spans="1:14" x14ac:dyDescent="0.2">
      <c r="A71" s="186"/>
      <c r="B71" s="186"/>
      <c r="C71" s="186"/>
      <c r="D71" s="186"/>
      <c r="E71" s="186"/>
      <c r="F71" s="186"/>
      <c r="G71" s="232"/>
      <c r="H71" s="188"/>
      <c r="I71" s="335"/>
      <c r="J71" s="188"/>
      <c r="K71" s="186"/>
      <c r="L71" s="186"/>
      <c r="M71" s="187"/>
      <c r="N71" s="186"/>
    </row>
    <row r="72" spans="1:14" x14ac:dyDescent="0.2">
      <c r="A72" s="186"/>
      <c r="B72" s="186"/>
      <c r="C72" s="186"/>
      <c r="D72" s="186"/>
      <c r="E72" s="186"/>
      <c r="F72" s="186"/>
      <c r="G72" s="232"/>
      <c r="H72" s="188"/>
      <c r="I72" s="335"/>
      <c r="J72" s="188"/>
      <c r="K72" s="186"/>
      <c r="L72" s="186"/>
      <c r="M72" s="187"/>
      <c r="N72" s="186"/>
    </row>
    <row r="73" spans="1:14" x14ac:dyDescent="0.2">
      <c r="A73" s="186"/>
      <c r="B73" s="186"/>
      <c r="C73" s="186"/>
      <c r="D73" s="186"/>
      <c r="E73" s="186"/>
      <c r="F73" s="186"/>
      <c r="G73" s="232"/>
      <c r="H73" s="188"/>
      <c r="I73" s="335"/>
      <c r="J73" s="188"/>
      <c r="K73" s="186"/>
      <c r="L73" s="186"/>
      <c r="M73" s="187"/>
      <c r="N73" s="186"/>
    </row>
    <row r="74" spans="1:14" x14ac:dyDescent="0.2">
      <c r="A74" s="186"/>
      <c r="B74" s="186"/>
      <c r="C74" s="186"/>
      <c r="D74" s="186"/>
      <c r="E74" s="186"/>
      <c r="F74" s="186"/>
      <c r="G74" s="232"/>
      <c r="H74" s="188"/>
      <c r="I74" s="335"/>
      <c r="J74" s="188"/>
      <c r="K74" s="186"/>
      <c r="L74" s="186"/>
      <c r="M74" s="187"/>
      <c r="N74" s="186"/>
    </row>
    <row r="75" spans="1:14" x14ac:dyDescent="0.2">
      <c r="A75" s="186"/>
      <c r="B75" s="186"/>
      <c r="C75" s="186"/>
      <c r="D75" s="186"/>
      <c r="E75" s="186"/>
      <c r="F75" s="186"/>
      <c r="G75" s="232"/>
      <c r="H75" s="188"/>
      <c r="I75" s="335"/>
      <c r="J75" s="188"/>
      <c r="K75" s="186"/>
      <c r="L75" s="186"/>
      <c r="M75" s="187"/>
      <c r="N75" s="186"/>
    </row>
    <row r="76" spans="1:14" x14ac:dyDescent="0.2">
      <c r="A76" s="186"/>
      <c r="B76" s="186"/>
      <c r="C76" s="186"/>
      <c r="D76" s="186"/>
      <c r="E76" s="186"/>
      <c r="F76" s="186"/>
      <c r="G76" s="232"/>
      <c r="H76" s="188"/>
      <c r="I76" s="335"/>
      <c r="J76" s="188"/>
      <c r="K76" s="186"/>
      <c r="L76" s="186"/>
      <c r="M76" s="187"/>
      <c r="N76" s="186"/>
    </row>
    <row r="77" spans="1:14" x14ac:dyDescent="0.2">
      <c r="A77" s="186"/>
      <c r="B77" s="186"/>
      <c r="C77" s="186"/>
      <c r="D77" s="186"/>
      <c r="E77" s="186"/>
      <c r="F77" s="186"/>
      <c r="G77" s="232"/>
      <c r="H77" s="188"/>
      <c r="I77" s="335"/>
      <c r="J77" s="188"/>
      <c r="K77" s="186"/>
      <c r="L77" s="186"/>
      <c r="M77" s="187"/>
      <c r="N77" s="186"/>
    </row>
    <row r="78" spans="1:14" x14ac:dyDescent="0.2">
      <c r="A78" s="186"/>
      <c r="B78" s="186"/>
      <c r="C78" s="186"/>
      <c r="D78" s="186"/>
      <c r="E78" s="186"/>
      <c r="F78" s="186"/>
      <c r="G78" s="232"/>
      <c r="H78" s="188"/>
      <c r="I78" s="335"/>
      <c r="J78" s="188"/>
      <c r="K78" s="186"/>
      <c r="L78" s="186"/>
      <c r="M78" s="187"/>
      <c r="N78" s="186"/>
    </row>
    <row r="79" spans="1:14" x14ac:dyDescent="0.2">
      <c r="A79" s="186"/>
      <c r="B79" s="186"/>
      <c r="C79" s="186"/>
      <c r="D79" s="186"/>
      <c r="E79" s="186"/>
      <c r="F79" s="186"/>
      <c r="G79" s="232"/>
      <c r="H79" s="188"/>
      <c r="I79" s="335"/>
      <c r="J79" s="188"/>
      <c r="K79" s="186"/>
      <c r="L79" s="186"/>
      <c r="M79" s="187"/>
      <c r="N79" s="186"/>
    </row>
    <row r="80" spans="1:14" x14ac:dyDescent="0.2">
      <c r="A80" s="186"/>
      <c r="B80" s="186"/>
      <c r="C80" s="186"/>
      <c r="D80" s="186"/>
      <c r="E80" s="186"/>
      <c r="F80" s="186"/>
      <c r="G80" s="232"/>
      <c r="H80" s="188"/>
      <c r="I80" s="335"/>
      <c r="J80" s="188"/>
      <c r="K80" s="186"/>
      <c r="L80" s="186"/>
      <c r="M80" s="187"/>
      <c r="N80" s="186"/>
    </row>
    <row r="81" spans="1:14" x14ac:dyDescent="0.2">
      <c r="A81" s="186"/>
      <c r="B81" s="186"/>
      <c r="C81" s="186"/>
      <c r="D81" s="186"/>
      <c r="E81" s="186"/>
      <c r="F81" s="186"/>
      <c r="G81" s="232"/>
      <c r="H81" s="188"/>
      <c r="I81" s="335"/>
      <c r="J81" s="188"/>
      <c r="K81" s="186"/>
      <c r="L81" s="186"/>
      <c r="M81" s="187"/>
      <c r="N81" s="186"/>
    </row>
    <row r="82" spans="1:14" x14ac:dyDescent="0.2">
      <c r="A82" s="186"/>
      <c r="B82" s="186"/>
      <c r="C82" s="186"/>
      <c r="D82" s="186"/>
      <c r="E82" s="186"/>
      <c r="F82" s="186"/>
      <c r="G82" s="232"/>
      <c r="H82" s="188"/>
      <c r="I82" s="335"/>
      <c r="J82" s="188"/>
      <c r="K82" s="186"/>
      <c r="L82" s="186"/>
      <c r="M82" s="187"/>
      <c r="N82" s="186"/>
    </row>
    <row r="83" spans="1:14" x14ac:dyDescent="0.2">
      <c r="A83" s="186"/>
      <c r="B83" s="186"/>
      <c r="C83" s="186"/>
      <c r="D83" s="186"/>
      <c r="E83" s="186"/>
      <c r="F83" s="186"/>
      <c r="G83" s="232"/>
      <c r="H83" s="188"/>
      <c r="I83" s="335"/>
      <c r="J83" s="188"/>
      <c r="K83" s="186"/>
      <c r="L83" s="186"/>
      <c r="M83" s="187"/>
      <c r="N83" s="186"/>
    </row>
    <row r="84" spans="1:14" x14ac:dyDescent="0.2">
      <c r="A84" s="186"/>
      <c r="B84" s="186"/>
      <c r="C84" s="186"/>
      <c r="D84" s="186"/>
      <c r="E84" s="186"/>
      <c r="F84" s="186"/>
      <c r="G84" s="232"/>
      <c r="H84" s="188"/>
      <c r="I84" s="335"/>
      <c r="J84" s="188"/>
      <c r="K84" s="186"/>
      <c r="L84" s="186"/>
      <c r="M84" s="187"/>
      <c r="N84" s="186"/>
    </row>
    <row r="85" spans="1:14" x14ac:dyDescent="0.2">
      <c r="A85" s="186"/>
      <c r="B85" s="186"/>
      <c r="C85" s="186"/>
      <c r="D85" s="186"/>
      <c r="E85" s="186"/>
      <c r="F85" s="186"/>
      <c r="G85" s="232"/>
      <c r="H85" s="188"/>
      <c r="I85" s="335"/>
      <c r="J85" s="188"/>
      <c r="K85" s="186"/>
      <c r="L85" s="186"/>
      <c r="M85" s="187"/>
      <c r="N85" s="186"/>
    </row>
    <row r="86" spans="1:14" x14ac:dyDescent="0.2">
      <c r="A86" s="186"/>
      <c r="B86" s="186"/>
      <c r="C86" s="186"/>
      <c r="D86" s="186"/>
      <c r="E86" s="186"/>
      <c r="F86" s="186"/>
      <c r="G86" s="232"/>
      <c r="H86" s="188"/>
      <c r="I86" s="335"/>
      <c r="J86" s="188"/>
      <c r="K86" s="186"/>
      <c r="L86" s="186"/>
      <c r="M86" s="187"/>
      <c r="N86" s="186"/>
    </row>
    <row r="87" spans="1:14" x14ac:dyDescent="0.2">
      <c r="A87" s="186"/>
      <c r="B87" s="186"/>
      <c r="C87" s="186"/>
      <c r="D87" s="186"/>
      <c r="E87" s="186"/>
      <c r="F87" s="186"/>
      <c r="G87" s="232"/>
      <c r="H87" s="188"/>
      <c r="I87" s="335"/>
      <c r="J87" s="188"/>
      <c r="K87" s="186"/>
      <c r="L87" s="186"/>
      <c r="M87" s="187"/>
      <c r="N87" s="186"/>
    </row>
    <row r="88" spans="1:14" x14ac:dyDescent="0.2">
      <c r="A88" s="186"/>
      <c r="B88" s="186"/>
      <c r="C88" s="186"/>
      <c r="D88" s="186"/>
      <c r="E88" s="186"/>
      <c r="F88" s="186"/>
      <c r="G88" s="232"/>
      <c r="H88" s="188"/>
      <c r="I88" s="335"/>
      <c r="J88" s="188"/>
      <c r="K88" s="186"/>
      <c r="L88" s="186"/>
      <c r="M88" s="187"/>
      <c r="N88" s="186"/>
    </row>
    <row r="89" spans="1:14" x14ac:dyDescent="0.2">
      <c r="A89" s="186"/>
      <c r="B89" s="186"/>
      <c r="C89" s="186"/>
      <c r="D89" s="186"/>
      <c r="E89" s="186"/>
      <c r="F89" s="186"/>
      <c r="G89" s="232"/>
      <c r="H89" s="188"/>
      <c r="I89" s="335"/>
      <c r="J89" s="188"/>
      <c r="K89" s="186"/>
      <c r="L89" s="186"/>
      <c r="M89" s="187"/>
      <c r="N89" s="186"/>
    </row>
    <row r="90" spans="1:14" x14ac:dyDescent="0.2">
      <c r="A90" s="186"/>
      <c r="B90" s="186"/>
      <c r="C90" s="186"/>
      <c r="D90" s="186"/>
      <c r="E90" s="186"/>
      <c r="F90" s="186"/>
      <c r="G90" s="232"/>
      <c r="H90" s="188"/>
      <c r="I90" s="335"/>
      <c r="J90" s="188"/>
      <c r="K90" s="186"/>
      <c r="L90" s="186"/>
      <c r="M90" s="187"/>
      <c r="N90" s="186"/>
    </row>
    <row r="91" spans="1:14" x14ac:dyDescent="0.2">
      <c r="A91" s="186"/>
      <c r="B91" s="186"/>
      <c r="C91" s="186"/>
      <c r="D91" s="186"/>
      <c r="E91" s="186"/>
      <c r="F91" s="186"/>
      <c r="G91" s="232"/>
      <c r="H91" s="188"/>
      <c r="I91" s="335"/>
      <c r="J91" s="188"/>
      <c r="K91" s="186"/>
      <c r="L91" s="186"/>
      <c r="M91" s="187"/>
      <c r="N91" s="186"/>
    </row>
    <row r="92" spans="1:14" x14ac:dyDescent="0.2">
      <c r="A92" s="186"/>
      <c r="B92" s="186"/>
      <c r="C92" s="186"/>
      <c r="D92" s="186"/>
      <c r="E92" s="186"/>
      <c r="F92" s="186"/>
      <c r="G92" s="232"/>
      <c r="H92" s="188"/>
      <c r="I92" s="335"/>
      <c r="J92" s="188"/>
      <c r="K92" s="186"/>
      <c r="L92" s="186"/>
      <c r="M92" s="187"/>
      <c r="N92" s="186"/>
    </row>
    <row r="93" spans="1:14" x14ac:dyDescent="0.2">
      <c r="A93" s="186"/>
      <c r="B93" s="186"/>
      <c r="C93" s="186"/>
      <c r="D93" s="186"/>
      <c r="E93" s="186"/>
      <c r="F93" s="186"/>
      <c r="G93" s="232"/>
      <c r="H93" s="188"/>
      <c r="I93" s="335"/>
      <c r="J93" s="188"/>
      <c r="K93" s="186"/>
      <c r="L93" s="186"/>
      <c r="M93" s="187"/>
      <c r="N93" s="186"/>
    </row>
    <row r="94" spans="1:14" x14ac:dyDescent="0.2">
      <c r="A94" s="186"/>
      <c r="B94" s="186"/>
      <c r="C94" s="186"/>
      <c r="D94" s="186"/>
      <c r="E94" s="186"/>
      <c r="F94" s="186"/>
      <c r="G94" s="232"/>
      <c r="H94" s="188"/>
      <c r="I94" s="335"/>
      <c r="J94" s="188"/>
      <c r="K94" s="186"/>
      <c r="L94" s="186"/>
      <c r="M94" s="187"/>
      <c r="N94" s="186"/>
    </row>
    <row r="95" spans="1:14" x14ac:dyDescent="0.2">
      <c r="A95" s="186"/>
      <c r="B95" s="186"/>
      <c r="C95" s="186"/>
      <c r="D95" s="186"/>
      <c r="E95" s="186"/>
      <c r="F95" s="186"/>
      <c r="G95" s="232"/>
      <c r="H95" s="188"/>
      <c r="I95" s="335"/>
      <c r="J95" s="188"/>
      <c r="K95" s="186"/>
      <c r="L95" s="186"/>
      <c r="M95" s="187"/>
      <c r="N95" s="186"/>
    </row>
    <row r="96" spans="1:14" x14ac:dyDescent="0.2">
      <c r="A96" s="186"/>
      <c r="B96" s="186"/>
      <c r="C96" s="186"/>
      <c r="D96" s="186"/>
      <c r="E96" s="186"/>
      <c r="F96" s="186"/>
      <c r="G96" s="232"/>
      <c r="H96" s="188"/>
      <c r="I96" s="335"/>
      <c r="J96" s="188"/>
      <c r="K96" s="186"/>
      <c r="L96" s="186"/>
      <c r="M96" s="187"/>
      <c r="N96" s="186"/>
    </row>
    <row r="97" spans="1:14" x14ac:dyDescent="0.2">
      <c r="A97" s="186"/>
      <c r="B97" s="186"/>
      <c r="C97" s="186"/>
      <c r="D97" s="186"/>
      <c r="E97" s="186"/>
      <c r="F97" s="186"/>
      <c r="G97" s="232"/>
      <c r="H97" s="188"/>
      <c r="I97" s="335"/>
      <c r="J97" s="188"/>
      <c r="K97" s="186"/>
      <c r="L97" s="186"/>
      <c r="M97" s="187"/>
      <c r="N97" s="186"/>
    </row>
    <row r="98" spans="1:14" x14ac:dyDescent="0.2">
      <c r="A98" s="186"/>
      <c r="B98" s="186"/>
      <c r="C98" s="186"/>
      <c r="D98" s="186"/>
      <c r="E98" s="186"/>
      <c r="F98" s="186"/>
      <c r="G98" s="232"/>
      <c r="H98" s="188"/>
      <c r="I98" s="335"/>
      <c r="J98" s="188"/>
      <c r="K98" s="186"/>
      <c r="L98" s="186"/>
      <c r="M98" s="187"/>
      <c r="N98" s="186"/>
    </row>
    <row r="99" spans="1:14" x14ac:dyDescent="0.2">
      <c r="A99" s="186"/>
      <c r="B99" s="186"/>
      <c r="C99" s="186"/>
      <c r="D99" s="186"/>
      <c r="E99" s="186"/>
      <c r="F99" s="186"/>
      <c r="G99" s="232"/>
      <c r="H99" s="188"/>
      <c r="I99" s="335"/>
      <c r="J99" s="188"/>
      <c r="K99" s="186"/>
      <c r="L99" s="186"/>
      <c r="M99" s="187"/>
      <c r="N99" s="186"/>
    </row>
    <row r="100" spans="1:14" x14ac:dyDescent="0.2">
      <c r="A100" s="186"/>
      <c r="B100" s="186"/>
      <c r="C100" s="186"/>
      <c r="D100" s="186"/>
      <c r="E100" s="186"/>
      <c r="F100" s="186"/>
      <c r="G100" s="232"/>
      <c r="H100" s="188"/>
      <c r="I100" s="335"/>
      <c r="J100" s="188"/>
      <c r="K100" s="186"/>
      <c r="L100" s="186"/>
      <c r="M100" s="187"/>
      <c r="N100" s="186"/>
    </row>
    <row r="101" spans="1:14" x14ac:dyDescent="0.2">
      <c r="A101" s="186"/>
      <c r="B101" s="186"/>
      <c r="C101" s="186"/>
      <c r="D101" s="186"/>
      <c r="E101" s="186"/>
      <c r="F101" s="186"/>
      <c r="G101" s="232"/>
      <c r="H101" s="188"/>
      <c r="I101" s="335"/>
      <c r="J101" s="188"/>
      <c r="K101" s="186"/>
      <c r="L101" s="186"/>
      <c r="M101" s="187"/>
      <c r="N101" s="186"/>
    </row>
    <row r="102" spans="1:14" x14ac:dyDescent="0.2">
      <c r="A102" s="186"/>
      <c r="B102" s="186"/>
      <c r="C102" s="186"/>
      <c r="D102" s="186"/>
      <c r="E102" s="186"/>
      <c r="F102" s="186"/>
      <c r="G102" s="232"/>
      <c r="H102" s="188"/>
      <c r="I102" s="335"/>
      <c r="J102" s="188"/>
      <c r="K102" s="186"/>
      <c r="L102" s="186"/>
      <c r="M102" s="187"/>
      <c r="N102" s="186"/>
    </row>
    <row r="103" spans="1:14" x14ac:dyDescent="0.2">
      <c r="A103" s="186"/>
      <c r="B103" s="186"/>
      <c r="C103" s="186"/>
      <c r="D103" s="186"/>
      <c r="E103" s="186"/>
      <c r="F103" s="186"/>
      <c r="G103" s="232"/>
      <c r="H103" s="188"/>
      <c r="I103" s="335"/>
      <c r="J103" s="188"/>
      <c r="K103" s="186"/>
      <c r="L103" s="186"/>
      <c r="M103" s="187"/>
      <c r="N103" s="186"/>
    </row>
    <row r="104" spans="1:14" x14ac:dyDescent="0.2">
      <c r="A104" s="186"/>
      <c r="B104" s="186"/>
      <c r="C104" s="186"/>
      <c r="D104" s="186"/>
      <c r="E104" s="186"/>
      <c r="F104" s="186"/>
      <c r="G104" s="232"/>
      <c r="H104" s="188"/>
      <c r="I104" s="335"/>
      <c r="J104" s="188"/>
      <c r="K104" s="186"/>
      <c r="L104" s="186"/>
      <c r="M104" s="187"/>
      <c r="N104" s="186"/>
    </row>
    <row r="105" spans="1:14" x14ac:dyDescent="0.2">
      <c r="A105" s="186"/>
      <c r="B105" s="186"/>
      <c r="C105" s="186"/>
      <c r="D105" s="186"/>
      <c r="E105" s="186"/>
      <c r="F105" s="186"/>
      <c r="G105" s="232"/>
      <c r="H105" s="188"/>
      <c r="I105" s="335"/>
      <c r="J105" s="188"/>
      <c r="K105" s="186"/>
      <c r="L105" s="186"/>
      <c r="M105" s="187"/>
      <c r="N105" s="186"/>
    </row>
    <row r="106" spans="1:14" x14ac:dyDescent="0.2">
      <c r="A106" s="186"/>
      <c r="B106" s="186"/>
      <c r="C106" s="186"/>
      <c r="D106" s="186"/>
      <c r="E106" s="186"/>
      <c r="F106" s="186"/>
      <c r="G106" s="232"/>
      <c r="H106" s="188"/>
      <c r="I106" s="335"/>
      <c r="J106" s="188"/>
      <c r="K106" s="186"/>
      <c r="L106" s="186"/>
      <c r="M106" s="187"/>
      <c r="N106" s="186"/>
    </row>
    <row r="107" spans="1:14" x14ac:dyDescent="0.2">
      <c r="A107" s="186"/>
      <c r="B107" s="186"/>
      <c r="C107" s="186"/>
      <c r="D107" s="186"/>
      <c r="E107" s="186"/>
      <c r="F107" s="186"/>
      <c r="G107" s="232"/>
      <c r="H107" s="188"/>
      <c r="I107" s="335"/>
      <c r="J107" s="188"/>
      <c r="K107" s="186"/>
      <c r="L107" s="186"/>
      <c r="M107" s="187"/>
      <c r="N107" s="186"/>
    </row>
    <row r="108" spans="1:14" x14ac:dyDescent="0.2">
      <c r="A108" s="186"/>
      <c r="B108" s="186"/>
      <c r="C108" s="186"/>
      <c r="D108" s="186"/>
      <c r="E108" s="186"/>
      <c r="F108" s="186"/>
      <c r="G108" s="232"/>
      <c r="H108" s="188"/>
      <c r="I108" s="335"/>
      <c r="J108" s="188"/>
      <c r="K108" s="186"/>
      <c r="L108" s="186"/>
      <c r="M108" s="187"/>
      <c r="N108" s="186"/>
    </row>
    <row r="109" spans="1:14" x14ac:dyDescent="0.2">
      <c r="A109" s="186"/>
      <c r="B109" s="186"/>
      <c r="C109" s="186"/>
      <c r="D109" s="186"/>
      <c r="E109" s="186"/>
      <c r="F109" s="186"/>
      <c r="G109" s="232"/>
      <c r="H109" s="188"/>
      <c r="I109" s="335"/>
      <c r="J109" s="188"/>
      <c r="K109" s="186"/>
      <c r="L109" s="186"/>
      <c r="M109" s="187"/>
      <c r="N109" s="186"/>
    </row>
    <row r="110" spans="1:14" x14ac:dyDescent="0.2">
      <c r="A110" s="186"/>
      <c r="B110" s="186"/>
      <c r="C110" s="186"/>
      <c r="D110" s="186"/>
      <c r="E110" s="186"/>
      <c r="F110" s="186"/>
      <c r="G110" s="232"/>
      <c r="H110" s="188"/>
      <c r="I110" s="335"/>
      <c r="J110" s="188"/>
      <c r="K110" s="186"/>
      <c r="L110" s="186"/>
      <c r="M110" s="187"/>
      <c r="N110" s="186"/>
    </row>
    <row r="111" spans="1:14" x14ac:dyDescent="0.2">
      <c r="A111" s="186"/>
      <c r="B111" s="186"/>
      <c r="C111" s="186"/>
      <c r="D111" s="186"/>
      <c r="E111" s="186"/>
      <c r="F111" s="186"/>
      <c r="G111" s="232"/>
      <c r="H111" s="188"/>
      <c r="I111" s="335"/>
      <c r="J111" s="188"/>
      <c r="K111" s="186"/>
      <c r="L111" s="186"/>
      <c r="M111" s="187"/>
      <c r="N111" s="186"/>
    </row>
    <row r="112" spans="1:14" x14ac:dyDescent="0.2">
      <c r="A112" s="186"/>
      <c r="B112" s="186"/>
      <c r="C112" s="186"/>
      <c r="D112" s="186"/>
      <c r="E112" s="186"/>
      <c r="F112" s="186"/>
      <c r="G112" s="232"/>
      <c r="H112" s="188"/>
      <c r="I112" s="335"/>
      <c r="J112" s="188"/>
      <c r="K112" s="186"/>
      <c r="L112" s="186"/>
      <c r="M112" s="187"/>
      <c r="N112" s="186"/>
    </row>
    <row r="113" spans="1:14" x14ac:dyDescent="0.2">
      <c r="A113" s="186"/>
      <c r="B113" s="186"/>
      <c r="C113" s="186"/>
      <c r="D113" s="186"/>
      <c r="E113" s="186"/>
      <c r="F113" s="186"/>
      <c r="G113" s="232"/>
      <c r="H113" s="188"/>
      <c r="I113" s="335"/>
      <c r="J113" s="188"/>
      <c r="K113" s="186"/>
      <c r="L113" s="186"/>
      <c r="M113" s="187"/>
      <c r="N113" s="186"/>
    </row>
    <row r="114" spans="1:14" x14ac:dyDescent="0.2">
      <c r="A114" s="186"/>
      <c r="B114" s="186"/>
      <c r="C114" s="186"/>
      <c r="D114" s="186"/>
      <c r="E114" s="186"/>
      <c r="F114" s="186"/>
      <c r="G114" s="232"/>
      <c r="H114" s="188"/>
      <c r="I114" s="335"/>
      <c r="J114" s="188"/>
      <c r="K114" s="186"/>
      <c r="L114" s="186"/>
      <c r="M114" s="187"/>
      <c r="N114" s="186"/>
    </row>
    <row r="115" spans="1:14" x14ac:dyDescent="0.2">
      <c r="A115" s="186"/>
      <c r="B115" s="186"/>
      <c r="C115" s="186"/>
      <c r="D115" s="186"/>
      <c r="E115" s="186"/>
      <c r="F115" s="186"/>
      <c r="G115" s="232"/>
      <c r="H115" s="188"/>
      <c r="I115" s="335"/>
      <c r="J115" s="188"/>
      <c r="K115" s="186"/>
      <c r="L115" s="186"/>
      <c r="M115" s="187"/>
      <c r="N115" s="186"/>
    </row>
    <row r="116" spans="1:14" x14ac:dyDescent="0.2">
      <c r="A116" s="186"/>
      <c r="B116" s="186"/>
      <c r="C116" s="186"/>
      <c r="D116" s="186"/>
      <c r="E116" s="186"/>
      <c r="F116" s="186"/>
      <c r="G116" s="232"/>
      <c r="H116" s="188"/>
      <c r="I116" s="335"/>
      <c r="J116" s="188"/>
      <c r="K116" s="186"/>
      <c r="L116" s="186"/>
      <c r="M116" s="187"/>
      <c r="N116" s="186"/>
    </row>
    <row r="117" spans="1:14" x14ac:dyDescent="0.2">
      <c r="A117" s="186"/>
      <c r="B117" s="186"/>
      <c r="C117" s="186"/>
      <c r="D117" s="186"/>
      <c r="E117" s="186"/>
      <c r="F117" s="186"/>
      <c r="G117" s="232"/>
      <c r="H117" s="188"/>
      <c r="I117" s="335"/>
      <c r="J117" s="188"/>
      <c r="K117" s="186"/>
      <c r="L117" s="186"/>
      <c r="M117" s="187"/>
      <c r="N117" s="186"/>
    </row>
    <row r="118" spans="1:14" x14ac:dyDescent="0.2">
      <c r="A118" s="186"/>
      <c r="B118" s="186"/>
      <c r="C118" s="186"/>
      <c r="D118" s="186"/>
      <c r="E118" s="186"/>
      <c r="F118" s="186"/>
      <c r="G118" s="232"/>
      <c r="H118" s="188"/>
      <c r="I118" s="335"/>
      <c r="J118" s="188"/>
      <c r="K118" s="186"/>
      <c r="L118" s="186"/>
      <c r="M118" s="187"/>
      <c r="N118" s="186"/>
    </row>
    <row r="119" spans="1:14" x14ac:dyDescent="0.2">
      <c r="A119" s="186"/>
      <c r="B119" s="186"/>
      <c r="C119" s="186"/>
      <c r="D119" s="186"/>
      <c r="E119" s="186"/>
      <c r="F119" s="186"/>
      <c r="G119" s="232"/>
      <c r="H119" s="188"/>
      <c r="I119" s="335"/>
      <c r="J119" s="188"/>
      <c r="K119" s="186"/>
      <c r="L119" s="186"/>
      <c r="M119" s="187"/>
      <c r="N119" s="186"/>
    </row>
    <row r="120" spans="1:14" x14ac:dyDescent="0.2">
      <c r="A120" s="186"/>
      <c r="B120" s="186"/>
      <c r="C120" s="186"/>
      <c r="D120" s="186"/>
      <c r="E120" s="186"/>
      <c r="F120" s="186"/>
      <c r="G120" s="232"/>
      <c r="H120" s="188"/>
      <c r="I120" s="335"/>
      <c r="J120" s="188"/>
      <c r="K120" s="186"/>
      <c r="L120" s="186"/>
      <c r="M120" s="187"/>
      <c r="N120" s="186"/>
    </row>
    <row r="121" spans="1:14" x14ac:dyDescent="0.2">
      <c r="A121" s="186"/>
      <c r="B121" s="186"/>
      <c r="C121" s="186"/>
      <c r="D121" s="186"/>
      <c r="E121" s="186"/>
      <c r="F121" s="186"/>
      <c r="G121" s="232"/>
      <c r="H121" s="188"/>
      <c r="I121" s="335"/>
      <c r="J121" s="188"/>
      <c r="K121" s="186"/>
      <c r="L121" s="186"/>
      <c r="M121" s="187"/>
      <c r="N121" s="186"/>
    </row>
    <row r="122" spans="1:14" x14ac:dyDescent="0.2">
      <c r="A122" s="186"/>
      <c r="B122" s="186"/>
      <c r="C122" s="186"/>
      <c r="D122" s="186"/>
      <c r="E122" s="186"/>
      <c r="F122" s="186"/>
      <c r="G122" s="232"/>
      <c r="H122" s="188"/>
      <c r="I122" s="335"/>
      <c r="J122" s="188"/>
      <c r="K122" s="186"/>
      <c r="L122" s="186"/>
      <c r="M122" s="187"/>
      <c r="N122" s="186"/>
    </row>
    <row r="123" spans="1:14" x14ac:dyDescent="0.2">
      <c r="A123" s="186"/>
      <c r="B123" s="186"/>
      <c r="C123" s="186"/>
      <c r="D123" s="186"/>
      <c r="E123" s="186"/>
      <c r="F123" s="186"/>
      <c r="G123" s="232"/>
      <c r="H123" s="188"/>
      <c r="I123" s="335"/>
      <c r="J123" s="188"/>
      <c r="K123" s="186"/>
      <c r="L123" s="186"/>
      <c r="M123" s="187"/>
      <c r="N123" s="186"/>
    </row>
    <row r="124" spans="1:14" x14ac:dyDescent="0.2">
      <c r="A124" s="186"/>
      <c r="B124" s="186"/>
      <c r="C124" s="186"/>
      <c r="D124" s="186"/>
      <c r="E124" s="186"/>
      <c r="F124" s="186"/>
      <c r="G124" s="232"/>
      <c r="H124" s="188"/>
      <c r="I124" s="335"/>
      <c r="J124" s="188"/>
      <c r="K124" s="186"/>
      <c r="L124" s="186"/>
      <c r="M124" s="187"/>
      <c r="N124" s="186"/>
    </row>
    <row r="125" spans="1:14" x14ac:dyDescent="0.2">
      <c r="A125" s="186"/>
      <c r="B125" s="186"/>
      <c r="C125" s="186"/>
      <c r="D125" s="186"/>
      <c r="E125" s="186"/>
      <c r="F125" s="186"/>
      <c r="G125" s="232"/>
      <c r="H125" s="188"/>
      <c r="I125" s="335"/>
      <c r="J125" s="188"/>
      <c r="K125" s="186"/>
      <c r="L125" s="186"/>
      <c r="M125" s="187"/>
      <c r="N125" s="186"/>
    </row>
    <row r="126" spans="1:14" x14ac:dyDescent="0.2">
      <c r="A126" s="186"/>
      <c r="B126" s="186"/>
      <c r="C126" s="186"/>
      <c r="D126" s="186"/>
      <c r="E126" s="186"/>
      <c r="F126" s="186"/>
      <c r="G126" s="232"/>
      <c r="H126" s="188"/>
      <c r="I126" s="335"/>
      <c r="J126" s="188"/>
      <c r="K126" s="186"/>
      <c r="L126" s="186"/>
      <c r="M126" s="187"/>
      <c r="N126" s="186"/>
    </row>
    <row r="127" spans="1:14" x14ac:dyDescent="0.2">
      <c r="A127" s="186"/>
      <c r="B127" s="186"/>
      <c r="C127" s="186"/>
      <c r="D127" s="186"/>
      <c r="E127" s="186"/>
      <c r="F127" s="186"/>
      <c r="G127" s="232"/>
      <c r="H127" s="188"/>
      <c r="I127" s="335"/>
      <c r="J127" s="188"/>
      <c r="K127" s="186"/>
      <c r="L127" s="186"/>
      <c r="M127" s="187"/>
      <c r="N127" s="186"/>
    </row>
    <row r="128" spans="1:14" x14ac:dyDescent="0.2">
      <c r="A128" s="186"/>
      <c r="B128" s="186"/>
      <c r="C128" s="186"/>
      <c r="D128" s="186"/>
      <c r="E128" s="186"/>
      <c r="F128" s="186"/>
      <c r="G128" s="232"/>
      <c r="H128" s="188"/>
      <c r="I128" s="335"/>
      <c r="J128" s="188"/>
      <c r="K128" s="186"/>
      <c r="L128" s="186"/>
      <c r="M128" s="187"/>
      <c r="N128" s="186"/>
    </row>
    <row r="129" spans="1:14" x14ac:dyDescent="0.2">
      <c r="A129" s="186"/>
      <c r="B129" s="186"/>
      <c r="C129" s="186"/>
      <c r="D129" s="186"/>
      <c r="E129" s="186"/>
      <c r="F129" s="186"/>
      <c r="G129" s="232"/>
      <c r="H129" s="188"/>
      <c r="I129" s="335"/>
      <c r="J129" s="188"/>
      <c r="K129" s="186"/>
      <c r="L129" s="186"/>
      <c r="M129" s="187"/>
      <c r="N129" s="186"/>
    </row>
    <row r="130" spans="1:14" x14ac:dyDescent="0.2">
      <c r="A130" s="186"/>
      <c r="B130" s="186"/>
      <c r="C130" s="186"/>
      <c r="D130" s="186"/>
      <c r="E130" s="186"/>
      <c r="F130" s="186"/>
      <c r="G130" s="232"/>
      <c r="H130" s="188"/>
      <c r="I130" s="335"/>
      <c r="J130" s="188"/>
      <c r="K130" s="186"/>
      <c r="L130" s="186"/>
      <c r="M130" s="187"/>
      <c r="N130" s="186"/>
    </row>
    <row r="131" spans="1:14" x14ac:dyDescent="0.2">
      <c r="A131" s="186"/>
      <c r="B131" s="186"/>
      <c r="C131" s="186"/>
      <c r="D131" s="186"/>
      <c r="E131" s="186"/>
      <c r="F131" s="186"/>
      <c r="G131" s="232"/>
      <c r="H131" s="188"/>
      <c r="I131" s="335"/>
      <c r="J131" s="188"/>
      <c r="K131" s="186"/>
      <c r="L131" s="186"/>
      <c r="M131" s="187"/>
      <c r="N131" s="186"/>
    </row>
    <row r="132" spans="1:14" x14ac:dyDescent="0.2">
      <c r="A132" s="186"/>
      <c r="B132" s="186"/>
      <c r="C132" s="186"/>
      <c r="D132" s="186"/>
      <c r="E132" s="186"/>
      <c r="F132" s="186"/>
      <c r="G132" s="232"/>
      <c r="H132" s="188"/>
      <c r="I132" s="335"/>
      <c r="J132" s="188"/>
      <c r="K132" s="186"/>
      <c r="L132" s="186"/>
      <c r="M132" s="187"/>
      <c r="N132" s="186"/>
    </row>
    <row r="133" spans="1:14" x14ac:dyDescent="0.2">
      <c r="A133" s="186"/>
      <c r="B133" s="186"/>
      <c r="C133" s="186"/>
      <c r="D133" s="186"/>
      <c r="E133" s="186"/>
      <c r="F133" s="186"/>
      <c r="G133" s="232"/>
      <c r="H133" s="188"/>
      <c r="I133" s="335"/>
      <c r="J133" s="188"/>
      <c r="K133" s="186"/>
      <c r="L133" s="186"/>
      <c r="M133" s="187"/>
      <c r="N133" s="186"/>
    </row>
    <row r="134" spans="1:14" x14ac:dyDescent="0.2">
      <c r="A134" s="186"/>
      <c r="B134" s="186"/>
      <c r="C134" s="186"/>
      <c r="D134" s="186"/>
      <c r="E134" s="186"/>
      <c r="F134" s="186"/>
      <c r="G134" s="232"/>
      <c r="H134" s="188"/>
      <c r="I134" s="335"/>
      <c r="J134" s="188"/>
      <c r="K134" s="186"/>
      <c r="L134" s="186"/>
      <c r="M134" s="187"/>
      <c r="N134" s="186"/>
    </row>
    <row r="135" spans="1:14" x14ac:dyDescent="0.2">
      <c r="A135" s="186"/>
      <c r="B135" s="186"/>
      <c r="C135" s="186"/>
      <c r="D135" s="186"/>
      <c r="E135" s="186"/>
      <c r="F135" s="186"/>
      <c r="G135" s="232"/>
      <c r="H135" s="188"/>
      <c r="I135" s="335"/>
      <c r="J135" s="188"/>
      <c r="K135" s="186"/>
      <c r="L135" s="186"/>
      <c r="M135" s="187"/>
      <c r="N135" s="186"/>
    </row>
    <row r="136" spans="1:14" x14ac:dyDescent="0.2">
      <c r="A136" s="186"/>
      <c r="B136" s="186"/>
      <c r="C136" s="186"/>
      <c r="D136" s="186"/>
      <c r="E136" s="186"/>
      <c r="F136" s="186"/>
      <c r="G136" s="232"/>
      <c r="H136" s="188"/>
      <c r="I136" s="335"/>
      <c r="J136" s="188"/>
      <c r="K136" s="186"/>
      <c r="L136" s="186"/>
      <c r="M136" s="187"/>
      <c r="N136" s="186"/>
    </row>
    <row r="137" spans="1:14" x14ac:dyDescent="0.2">
      <c r="A137" s="186"/>
      <c r="B137" s="186"/>
      <c r="C137" s="186"/>
      <c r="D137" s="186"/>
      <c r="E137" s="186"/>
      <c r="F137" s="186"/>
      <c r="G137" s="232"/>
      <c r="H137" s="188"/>
      <c r="I137" s="335"/>
      <c r="J137" s="188"/>
      <c r="K137" s="186"/>
      <c r="L137" s="186"/>
      <c r="M137" s="187"/>
      <c r="N137" s="186"/>
    </row>
    <row r="138" spans="1:14" x14ac:dyDescent="0.2">
      <c r="A138" s="186"/>
      <c r="B138" s="186"/>
      <c r="C138" s="186"/>
      <c r="D138" s="186"/>
      <c r="E138" s="186"/>
      <c r="F138" s="186"/>
      <c r="G138" s="232"/>
      <c r="H138" s="188"/>
      <c r="I138" s="335"/>
      <c r="J138" s="188"/>
      <c r="K138" s="186"/>
      <c r="L138" s="186"/>
      <c r="M138" s="187"/>
      <c r="N138" s="186"/>
    </row>
    <row r="139" spans="1:14" x14ac:dyDescent="0.2">
      <c r="A139" s="186"/>
      <c r="B139" s="186"/>
      <c r="C139" s="186"/>
      <c r="D139" s="186"/>
      <c r="E139" s="186"/>
      <c r="F139" s="186"/>
      <c r="G139" s="232"/>
      <c r="H139" s="188"/>
      <c r="I139" s="335"/>
      <c r="J139" s="188"/>
      <c r="K139" s="186"/>
      <c r="L139" s="186"/>
      <c r="M139" s="187"/>
      <c r="N139" s="186"/>
    </row>
    <row r="140" spans="1:14" x14ac:dyDescent="0.2">
      <c r="A140" s="186"/>
      <c r="B140" s="186"/>
      <c r="C140" s="186"/>
      <c r="D140" s="186"/>
      <c r="E140" s="186"/>
      <c r="F140" s="186"/>
      <c r="G140" s="232"/>
      <c r="H140" s="188"/>
      <c r="I140" s="335"/>
      <c r="J140" s="188"/>
      <c r="K140" s="186"/>
      <c r="L140" s="186"/>
      <c r="M140" s="187"/>
      <c r="N140" s="186"/>
    </row>
    <row r="141" spans="1:14" x14ac:dyDescent="0.2">
      <c r="A141" s="186"/>
      <c r="B141" s="186"/>
      <c r="C141" s="186"/>
      <c r="D141" s="186"/>
      <c r="E141" s="186"/>
      <c r="F141" s="186"/>
      <c r="G141" s="232"/>
      <c r="H141" s="188"/>
      <c r="I141" s="335"/>
      <c r="J141" s="188"/>
      <c r="K141" s="186"/>
      <c r="L141" s="186"/>
      <c r="M141" s="187"/>
      <c r="N141" s="186"/>
    </row>
    <row r="142" spans="1:14" x14ac:dyDescent="0.2">
      <c r="A142" s="186"/>
      <c r="B142" s="186"/>
      <c r="C142" s="186"/>
      <c r="D142" s="186"/>
      <c r="E142" s="186"/>
      <c r="F142" s="186"/>
      <c r="G142" s="232"/>
      <c r="H142" s="188"/>
      <c r="I142" s="335"/>
      <c r="J142" s="188"/>
      <c r="K142" s="186"/>
      <c r="L142" s="186"/>
      <c r="M142" s="187"/>
      <c r="N142" s="186"/>
    </row>
    <row r="143" spans="1:14" x14ac:dyDescent="0.2">
      <c r="A143" s="186"/>
      <c r="B143" s="186"/>
      <c r="C143" s="186"/>
      <c r="D143" s="186"/>
      <c r="E143" s="186"/>
      <c r="F143" s="186"/>
      <c r="G143" s="232"/>
      <c r="H143" s="188"/>
      <c r="I143" s="335"/>
      <c r="J143" s="188"/>
      <c r="K143" s="186"/>
      <c r="L143" s="186"/>
      <c r="M143" s="187"/>
      <c r="N143" s="186"/>
    </row>
    <row r="144" spans="1:14" x14ac:dyDescent="0.2">
      <c r="A144" s="186"/>
      <c r="B144" s="186"/>
      <c r="C144" s="186"/>
      <c r="D144" s="186"/>
      <c r="E144" s="186"/>
      <c r="F144" s="186"/>
      <c r="G144" s="232"/>
      <c r="H144" s="188"/>
      <c r="I144" s="335"/>
      <c r="J144" s="188"/>
      <c r="K144" s="186"/>
      <c r="L144" s="186"/>
      <c r="M144" s="187"/>
      <c r="N144" s="186"/>
    </row>
    <row r="145" spans="1:14" x14ac:dyDescent="0.2">
      <c r="A145" s="186"/>
      <c r="B145" s="186"/>
      <c r="C145" s="186"/>
      <c r="D145" s="186"/>
      <c r="E145" s="186"/>
      <c r="F145" s="186"/>
      <c r="G145" s="232"/>
      <c r="H145" s="188"/>
      <c r="I145" s="335"/>
      <c r="J145" s="188"/>
      <c r="K145" s="186"/>
      <c r="L145" s="186"/>
      <c r="M145" s="187"/>
      <c r="N145" s="186"/>
    </row>
    <row r="146" spans="1:14" x14ac:dyDescent="0.2">
      <c r="A146" s="186"/>
      <c r="B146" s="186"/>
      <c r="C146" s="186"/>
      <c r="D146" s="186"/>
      <c r="E146" s="186"/>
      <c r="F146" s="186"/>
      <c r="G146" s="232"/>
      <c r="H146" s="188"/>
      <c r="I146" s="335"/>
      <c r="J146" s="188"/>
      <c r="K146" s="186"/>
      <c r="L146" s="186"/>
      <c r="M146" s="187"/>
      <c r="N146" s="186"/>
    </row>
    <row r="147" spans="1:14" x14ac:dyDescent="0.2">
      <c r="A147" s="186"/>
      <c r="B147" s="186"/>
      <c r="C147" s="186"/>
      <c r="D147" s="186"/>
      <c r="E147" s="186"/>
      <c r="F147" s="186"/>
      <c r="G147" s="232"/>
      <c r="H147" s="188"/>
      <c r="I147" s="335"/>
      <c r="J147" s="188"/>
      <c r="K147" s="186"/>
      <c r="L147" s="186"/>
      <c r="M147" s="187"/>
      <c r="N147" s="186"/>
    </row>
    <row r="148" spans="1:14" x14ac:dyDescent="0.2">
      <c r="A148" s="186"/>
      <c r="B148" s="186"/>
      <c r="C148" s="186"/>
      <c r="D148" s="186"/>
      <c r="E148" s="186"/>
      <c r="F148" s="186"/>
      <c r="G148" s="232"/>
      <c r="H148" s="188"/>
      <c r="I148" s="335"/>
      <c r="J148" s="188"/>
      <c r="K148" s="186"/>
      <c r="L148" s="186"/>
      <c r="M148" s="187"/>
      <c r="N148" s="186"/>
    </row>
    <row r="149" spans="1:14" x14ac:dyDescent="0.2">
      <c r="A149" s="186"/>
      <c r="B149" s="186"/>
      <c r="C149" s="186"/>
      <c r="D149" s="186"/>
      <c r="E149" s="186"/>
      <c r="F149" s="186"/>
      <c r="G149" s="232"/>
      <c r="H149" s="188"/>
      <c r="I149" s="335"/>
      <c r="J149" s="188"/>
      <c r="K149" s="186"/>
      <c r="L149" s="186"/>
      <c r="M149" s="187"/>
      <c r="N149" s="186"/>
    </row>
    <row r="150" spans="1:14" x14ac:dyDescent="0.2">
      <c r="A150" s="186"/>
      <c r="B150" s="186"/>
      <c r="C150" s="186"/>
      <c r="D150" s="186"/>
      <c r="E150" s="186"/>
      <c r="F150" s="186"/>
      <c r="G150" s="232"/>
      <c r="H150" s="188"/>
      <c r="I150" s="335"/>
      <c r="J150" s="188"/>
      <c r="K150" s="186"/>
      <c r="L150" s="186"/>
      <c r="M150" s="187"/>
      <c r="N150" s="186"/>
    </row>
    <row r="151" spans="1:14" x14ac:dyDescent="0.2">
      <c r="A151" s="186"/>
      <c r="B151" s="186"/>
      <c r="C151" s="186"/>
      <c r="D151" s="186"/>
      <c r="E151" s="186"/>
      <c r="F151" s="186"/>
      <c r="G151" s="232"/>
      <c r="H151" s="188"/>
      <c r="I151" s="335"/>
      <c r="J151" s="188"/>
      <c r="K151" s="186"/>
      <c r="L151" s="186"/>
      <c r="M151" s="187"/>
      <c r="N151" s="186"/>
    </row>
    <row r="152" spans="1:14" x14ac:dyDescent="0.2">
      <c r="A152" s="186"/>
      <c r="B152" s="186"/>
      <c r="C152" s="186"/>
      <c r="D152" s="186"/>
      <c r="E152" s="186"/>
      <c r="F152" s="186"/>
      <c r="G152" s="232"/>
      <c r="H152" s="188"/>
      <c r="I152" s="335"/>
      <c r="J152" s="188"/>
      <c r="K152" s="186"/>
      <c r="L152" s="186"/>
      <c r="M152" s="187"/>
      <c r="N152" s="186"/>
    </row>
    <row r="153" spans="1:14" x14ac:dyDescent="0.2">
      <c r="A153" s="186"/>
      <c r="B153" s="186"/>
      <c r="C153" s="186"/>
      <c r="D153" s="186"/>
      <c r="E153" s="186"/>
      <c r="F153" s="186"/>
      <c r="G153" s="232"/>
      <c r="H153" s="188"/>
      <c r="I153" s="335"/>
      <c r="J153" s="188"/>
      <c r="K153" s="186"/>
      <c r="L153" s="186"/>
      <c r="M153" s="187"/>
      <c r="N153" s="186"/>
    </row>
    <row r="154" spans="1:14" x14ac:dyDescent="0.2">
      <c r="A154" s="186"/>
      <c r="B154" s="186"/>
      <c r="C154" s="186"/>
      <c r="D154" s="186"/>
      <c r="E154" s="186"/>
      <c r="F154" s="186"/>
      <c r="G154" s="232"/>
      <c r="H154" s="188"/>
      <c r="I154" s="335"/>
      <c r="J154" s="188"/>
      <c r="K154" s="186"/>
      <c r="L154" s="186"/>
      <c r="M154" s="187"/>
      <c r="N154" s="186"/>
    </row>
    <row r="155" spans="1:14" x14ac:dyDescent="0.2">
      <c r="A155" s="186"/>
      <c r="B155" s="186"/>
      <c r="C155" s="186"/>
      <c r="D155" s="186"/>
      <c r="E155" s="186"/>
      <c r="F155" s="186"/>
      <c r="G155" s="232"/>
      <c r="H155" s="188"/>
      <c r="I155" s="335"/>
      <c r="J155" s="188"/>
      <c r="K155" s="186"/>
      <c r="L155" s="186"/>
      <c r="M155" s="187"/>
      <c r="N155" s="186"/>
    </row>
    <row r="156" spans="1:14" x14ac:dyDescent="0.2">
      <c r="A156" s="186"/>
      <c r="B156" s="186"/>
      <c r="C156" s="186"/>
      <c r="D156" s="186"/>
      <c r="E156" s="186"/>
      <c r="F156" s="186"/>
      <c r="G156" s="232"/>
      <c r="H156" s="188"/>
      <c r="I156" s="335"/>
      <c r="J156" s="188"/>
      <c r="K156" s="186"/>
      <c r="L156" s="186"/>
      <c r="M156" s="187"/>
      <c r="N156" s="186"/>
    </row>
    <row r="157" spans="1:14" x14ac:dyDescent="0.2">
      <c r="A157" s="186"/>
      <c r="B157" s="186"/>
      <c r="C157" s="186"/>
      <c r="D157" s="186"/>
      <c r="E157" s="186"/>
      <c r="F157" s="186"/>
      <c r="G157" s="232"/>
      <c r="H157" s="188"/>
      <c r="I157" s="335"/>
      <c r="J157" s="188"/>
      <c r="K157" s="186"/>
      <c r="L157" s="186"/>
      <c r="M157" s="187"/>
      <c r="N157" s="186"/>
    </row>
    <row r="158" spans="1:14" x14ac:dyDescent="0.2">
      <c r="A158" s="186"/>
      <c r="B158" s="186"/>
      <c r="C158" s="186"/>
      <c r="D158" s="186"/>
      <c r="E158" s="186"/>
      <c r="F158" s="186"/>
      <c r="G158" s="232"/>
      <c r="H158" s="188"/>
      <c r="I158" s="335"/>
      <c r="J158" s="188"/>
      <c r="K158" s="186"/>
      <c r="L158" s="186"/>
      <c r="M158" s="187"/>
      <c r="N158" s="186"/>
    </row>
    <row r="159" spans="1:14" x14ac:dyDescent="0.2">
      <c r="A159" s="186"/>
      <c r="B159" s="186"/>
      <c r="C159" s="186"/>
      <c r="D159" s="186"/>
      <c r="E159" s="186"/>
      <c r="F159" s="186"/>
      <c r="G159" s="232"/>
      <c r="H159" s="188"/>
      <c r="I159" s="335"/>
      <c r="J159" s="188"/>
      <c r="K159" s="186"/>
      <c r="L159" s="186"/>
      <c r="M159" s="187"/>
      <c r="N159" s="186"/>
    </row>
    <row r="160" spans="1:14" x14ac:dyDescent="0.2">
      <c r="A160" s="186"/>
      <c r="B160" s="186"/>
      <c r="C160" s="186"/>
      <c r="D160" s="186"/>
      <c r="E160" s="186"/>
      <c r="F160" s="186"/>
      <c r="G160" s="232"/>
      <c r="H160" s="188"/>
      <c r="I160" s="335"/>
      <c r="J160" s="188"/>
      <c r="K160" s="186"/>
      <c r="L160" s="186"/>
      <c r="M160" s="187"/>
      <c r="N160" s="186"/>
    </row>
    <row r="161" spans="1:14" x14ac:dyDescent="0.2">
      <c r="A161" s="186"/>
      <c r="B161" s="186"/>
      <c r="C161" s="186"/>
      <c r="D161" s="186"/>
      <c r="E161" s="186"/>
      <c r="F161" s="186"/>
      <c r="G161" s="232"/>
      <c r="H161" s="188"/>
      <c r="I161" s="335"/>
      <c r="J161" s="188"/>
      <c r="K161" s="186"/>
      <c r="L161" s="186"/>
      <c r="M161" s="187"/>
      <c r="N161" s="186"/>
    </row>
    <row r="162" spans="1:14" x14ac:dyDescent="0.2">
      <c r="A162" s="186"/>
      <c r="B162" s="186"/>
      <c r="C162" s="186"/>
      <c r="D162" s="186"/>
      <c r="E162" s="186"/>
      <c r="F162" s="186"/>
      <c r="G162" s="232"/>
      <c r="H162" s="188"/>
      <c r="I162" s="335"/>
      <c r="J162" s="188"/>
      <c r="K162" s="186"/>
      <c r="L162" s="186"/>
      <c r="M162" s="187"/>
      <c r="N162" s="186"/>
    </row>
    <row r="163" spans="1:14" x14ac:dyDescent="0.2">
      <c r="A163" s="186"/>
      <c r="B163" s="186"/>
      <c r="C163" s="186"/>
      <c r="D163" s="186"/>
      <c r="E163" s="186"/>
      <c r="F163" s="186"/>
      <c r="G163" s="232"/>
      <c r="H163" s="188"/>
      <c r="I163" s="335"/>
      <c r="J163" s="188"/>
      <c r="K163" s="186"/>
      <c r="L163" s="186"/>
      <c r="M163" s="187"/>
      <c r="N163" s="186"/>
    </row>
    <row r="164" spans="1:14" x14ac:dyDescent="0.2">
      <c r="A164" s="186"/>
      <c r="B164" s="186"/>
      <c r="C164" s="186"/>
      <c r="D164" s="186"/>
      <c r="E164" s="186"/>
      <c r="F164" s="186"/>
      <c r="G164" s="232"/>
      <c r="H164" s="188"/>
      <c r="I164" s="335"/>
      <c r="J164" s="188"/>
      <c r="K164" s="186"/>
      <c r="L164" s="186"/>
      <c r="M164" s="187"/>
      <c r="N164" s="186"/>
    </row>
    <row r="165" spans="1:14" x14ac:dyDescent="0.2">
      <c r="A165" s="186"/>
      <c r="B165" s="186"/>
      <c r="C165" s="186"/>
      <c r="D165" s="186"/>
      <c r="E165" s="186"/>
      <c r="F165" s="186"/>
      <c r="G165" s="232"/>
      <c r="H165" s="188"/>
      <c r="I165" s="335"/>
      <c r="J165" s="188"/>
      <c r="K165" s="186"/>
      <c r="L165" s="186"/>
      <c r="M165" s="187"/>
      <c r="N165" s="186"/>
    </row>
    <row r="166" spans="1:14" x14ac:dyDescent="0.2">
      <c r="A166" s="186"/>
      <c r="B166" s="186"/>
      <c r="C166" s="186"/>
      <c r="D166" s="186"/>
      <c r="E166" s="186"/>
      <c r="F166" s="186"/>
      <c r="G166" s="232"/>
      <c r="H166" s="188"/>
      <c r="I166" s="335"/>
      <c r="J166" s="188"/>
      <c r="K166" s="186"/>
      <c r="L166" s="186"/>
      <c r="M166" s="187"/>
      <c r="N166" s="186"/>
    </row>
    <row r="167" spans="1:14" x14ac:dyDescent="0.2">
      <c r="A167" s="186"/>
      <c r="B167" s="186"/>
      <c r="C167" s="186"/>
      <c r="D167" s="186"/>
      <c r="E167" s="186"/>
      <c r="F167" s="186"/>
      <c r="G167" s="232"/>
      <c r="H167" s="188"/>
      <c r="I167" s="335"/>
      <c r="J167" s="188"/>
      <c r="K167" s="186"/>
      <c r="L167" s="186"/>
      <c r="M167" s="187"/>
      <c r="N167" s="186"/>
    </row>
    <row r="168" spans="1:14" x14ac:dyDescent="0.2">
      <c r="A168" s="186"/>
      <c r="B168" s="186"/>
      <c r="C168" s="186"/>
      <c r="D168" s="186"/>
      <c r="E168" s="186"/>
      <c r="F168" s="186"/>
      <c r="G168" s="232"/>
      <c r="H168" s="188"/>
      <c r="I168" s="335"/>
      <c r="J168" s="188"/>
      <c r="K168" s="186"/>
      <c r="L168" s="186"/>
      <c r="M168" s="187"/>
      <c r="N168" s="186"/>
    </row>
    <row r="169" spans="1:14" x14ac:dyDescent="0.2">
      <c r="A169" s="186"/>
      <c r="B169" s="186"/>
      <c r="C169" s="186"/>
      <c r="D169" s="186"/>
      <c r="E169" s="186"/>
      <c r="F169" s="186"/>
      <c r="G169" s="232"/>
      <c r="H169" s="188"/>
      <c r="I169" s="335"/>
      <c r="J169" s="188"/>
      <c r="K169" s="186"/>
      <c r="L169" s="186"/>
      <c r="M169" s="187"/>
      <c r="N169" s="186"/>
    </row>
    <row r="170" spans="1:14" x14ac:dyDescent="0.2">
      <c r="A170" s="186"/>
      <c r="B170" s="186"/>
      <c r="C170" s="186"/>
      <c r="D170" s="186"/>
      <c r="E170" s="186"/>
      <c r="F170" s="186"/>
      <c r="G170" s="232"/>
      <c r="H170" s="188"/>
      <c r="I170" s="335"/>
      <c r="J170" s="188"/>
      <c r="K170" s="186"/>
      <c r="L170" s="186"/>
      <c r="M170" s="187"/>
      <c r="N170" s="186"/>
    </row>
    <row r="171" spans="1:14" x14ac:dyDescent="0.2">
      <c r="A171" s="186"/>
      <c r="B171" s="186"/>
      <c r="C171" s="186"/>
      <c r="D171" s="186"/>
      <c r="E171" s="186"/>
      <c r="F171" s="186"/>
      <c r="G171" s="232"/>
      <c r="H171" s="188"/>
      <c r="I171" s="335"/>
      <c r="J171" s="188"/>
      <c r="K171" s="186"/>
      <c r="L171" s="186"/>
      <c r="M171" s="187"/>
      <c r="N171" s="186"/>
    </row>
    <row r="172" spans="1:14" x14ac:dyDescent="0.2">
      <c r="A172" s="186"/>
      <c r="B172" s="186"/>
      <c r="C172" s="186"/>
      <c r="D172" s="186"/>
      <c r="E172" s="186"/>
      <c r="F172" s="186"/>
      <c r="G172" s="232"/>
      <c r="H172" s="188"/>
      <c r="I172" s="335"/>
      <c r="J172" s="188"/>
      <c r="K172" s="186"/>
      <c r="L172" s="186"/>
      <c r="M172" s="187"/>
      <c r="N172" s="186"/>
    </row>
    <row r="173" spans="1:14" x14ac:dyDescent="0.2">
      <c r="A173" s="186"/>
      <c r="B173" s="186"/>
      <c r="C173" s="186"/>
      <c r="D173" s="186"/>
      <c r="E173" s="186"/>
      <c r="F173" s="186"/>
      <c r="G173" s="232"/>
      <c r="H173" s="188"/>
      <c r="I173" s="335"/>
      <c r="J173" s="188"/>
      <c r="K173" s="186"/>
      <c r="L173" s="186"/>
      <c r="M173" s="187"/>
      <c r="N173" s="186"/>
    </row>
    <row r="174" spans="1:14" x14ac:dyDescent="0.2">
      <c r="A174" s="186"/>
      <c r="B174" s="186"/>
      <c r="C174" s="186"/>
      <c r="D174" s="186"/>
      <c r="E174" s="186"/>
      <c r="F174" s="186"/>
      <c r="G174" s="232"/>
      <c r="H174" s="188"/>
      <c r="I174" s="335"/>
      <c r="J174" s="188"/>
      <c r="K174" s="186"/>
      <c r="L174" s="186"/>
      <c r="M174" s="187"/>
      <c r="N174" s="186"/>
    </row>
    <row r="175" spans="1:14" x14ac:dyDescent="0.2">
      <c r="A175" s="186"/>
      <c r="B175" s="186"/>
      <c r="C175" s="186"/>
      <c r="D175" s="186"/>
      <c r="E175" s="186"/>
      <c r="F175" s="186"/>
      <c r="G175" s="232"/>
      <c r="H175" s="188"/>
      <c r="I175" s="335"/>
      <c r="J175" s="188"/>
      <c r="K175" s="186"/>
      <c r="L175" s="186"/>
      <c r="M175" s="187"/>
      <c r="N175" s="186"/>
    </row>
    <row r="176" spans="1:14" x14ac:dyDescent="0.2">
      <c r="A176" s="186"/>
      <c r="B176" s="186"/>
      <c r="C176" s="186"/>
      <c r="D176" s="186"/>
      <c r="E176" s="186"/>
      <c r="F176" s="186"/>
      <c r="G176" s="232"/>
      <c r="H176" s="188"/>
      <c r="I176" s="335"/>
      <c r="J176" s="188"/>
      <c r="K176" s="186"/>
      <c r="L176" s="186"/>
      <c r="M176" s="187"/>
      <c r="N176" s="186"/>
    </row>
    <row r="177" spans="1:14" x14ac:dyDescent="0.2">
      <c r="A177" s="186"/>
      <c r="B177" s="186"/>
      <c r="C177" s="186"/>
      <c r="D177" s="186"/>
      <c r="E177" s="186"/>
      <c r="F177" s="186"/>
      <c r="G177" s="232"/>
      <c r="H177" s="188"/>
      <c r="I177" s="335"/>
      <c r="J177" s="188"/>
      <c r="K177" s="186"/>
      <c r="L177" s="186"/>
      <c r="M177" s="187"/>
      <c r="N177" s="186"/>
    </row>
    <row r="178" spans="1:14" x14ac:dyDescent="0.2">
      <c r="A178" s="186"/>
      <c r="B178" s="186"/>
      <c r="C178" s="186"/>
      <c r="D178" s="186"/>
      <c r="E178" s="186"/>
      <c r="F178" s="186"/>
      <c r="G178" s="232"/>
      <c r="H178" s="188"/>
      <c r="I178" s="335"/>
      <c r="J178" s="188"/>
      <c r="K178" s="186"/>
      <c r="L178" s="186"/>
      <c r="M178" s="187"/>
      <c r="N178" s="186"/>
    </row>
    <row r="179" spans="1:14" x14ac:dyDescent="0.2">
      <c r="A179" s="186"/>
      <c r="B179" s="186"/>
      <c r="C179" s="186"/>
      <c r="D179" s="186"/>
      <c r="E179" s="186"/>
      <c r="F179" s="186"/>
      <c r="G179" s="232"/>
      <c r="H179" s="188"/>
      <c r="I179" s="335"/>
      <c r="J179" s="188"/>
      <c r="K179" s="186"/>
      <c r="L179" s="186"/>
      <c r="M179" s="187"/>
      <c r="N179" s="186"/>
    </row>
    <row r="180" spans="1:14" x14ac:dyDescent="0.2">
      <c r="A180" s="186"/>
      <c r="B180" s="186"/>
      <c r="C180" s="186"/>
      <c r="D180" s="186"/>
      <c r="E180" s="186"/>
      <c r="F180" s="186"/>
      <c r="G180" s="232"/>
      <c r="H180" s="188"/>
      <c r="I180" s="335"/>
      <c r="J180" s="188"/>
      <c r="K180" s="186"/>
      <c r="L180" s="186"/>
      <c r="M180" s="187"/>
      <c r="N180" s="186"/>
    </row>
    <row r="181" spans="1:14" x14ac:dyDescent="0.2">
      <c r="A181" s="186"/>
      <c r="B181" s="186"/>
      <c r="C181" s="186"/>
      <c r="D181" s="186"/>
      <c r="E181" s="186"/>
      <c r="F181" s="186"/>
      <c r="G181" s="232"/>
      <c r="H181" s="188"/>
      <c r="I181" s="335"/>
      <c r="J181" s="188"/>
      <c r="K181" s="186"/>
      <c r="L181" s="186"/>
      <c r="M181" s="187"/>
      <c r="N181" s="186"/>
    </row>
    <row r="182" spans="1:14" x14ac:dyDescent="0.2">
      <c r="A182" s="186"/>
      <c r="B182" s="186"/>
      <c r="C182" s="186"/>
      <c r="D182" s="186"/>
      <c r="E182" s="186"/>
      <c r="F182" s="186"/>
      <c r="G182" s="232"/>
      <c r="H182" s="188"/>
      <c r="I182" s="335"/>
      <c r="J182" s="188"/>
      <c r="K182" s="186"/>
      <c r="L182" s="186"/>
      <c r="M182" s="187"/>
      <c r="N182" s="186"/>
    </row>
    <row r="183" spans="1:14" x14ac:dyDescent="0.2">
      <c r="A183" s="186"/>
      <c r="B183" s="186"/>
      <c r="C183" s="186"/>
      <c r="D183" s="186"/>
      <c r="E183" s="186"/>
      <c r="F183" s="186"/>
      <c r="G183" s="232"/>
      <c r="H183" s="188"/>
      <c r="I183" s="335"/>
      <c r="J183" s="188"/>
      <c r="K183" s="186"/>
      <c r="L183" s="186"/>
      <c r="M183" s="187"/>
      <c r="N183" s="186"/>
    </row>
    <row r="184" spans="1:14" x14ac:dyDescent="0.2">
      <c r="A184" s="186"/>
      <c r="B184" s="186"/>
      <c r="C184" s="186"/>
      <c r="D184" s="186"/>
      <c r="E184" s="186"/>
      <c r="F184" s="186"/>
      <c r="G184" s="232"/>
      <c r="H184" s="188"/>
      <c r="I184" s="335"/>
      <c r="J184" s="188"/>
      <c r="K184" s="186"/>
      <c r="L184" s="186"/>
      <c r="M184" s="187"/>
      <c r="N184" s="186"/>
    </row>
    <row r="185" spans="1:14" x14ac:dyDescent="0.2">
      <c r="A185" s="186"/>
      <c r="B185" s="186"/>
      <c r="C185" s="186"/>
      <c r="D185" s="186"/>
      <c r="E185" s="186"/>
      <c r="F185" s="186"/>
      <c r="G185" s="232"/>
      <c r="H185" s="188"/>
      <c r="I185" s="335"/>
      <c r="J185" s="188"/>
      <c r="K185" s="186"/>
      <c r="L185" s="186"/>
      <c r="M185" s="187"/>
      <c r="N185" s="186"/>
    </row>
    <row r="186" spans="1:14" x14ac:dyDescent="0.2">
      <c r="A186" s="186"/>
      <c r="B186" s="186"/>
      <c r="C186" s="186"/>
      <c r="D186" s="186"/>
      <c r="E186" s="186"/>
      <c r="F186" s="186"/>
      <c r="G186" s="232"/>
      <c r="H186" s="188"/>
      <c r="I186" s="335"/>
      <c r="J186" s="188"/>
      <c r="K186" s="186"/>
      <c r="L186" s="186"/>
      <c r="M186" s="187"/>
      <c r="N186" s="186"/>
    </row>
    <row r="187" spans="1:14" x14ac:dyDescent="0.2">
      <c r="A187" s="186"/>
      <c r="B187" s="186"/>
      <c r="C187" s="186"/>
      <c r="D187" s="186"/>
      <c r="E187" s="186"/>
      <c r="F187" s="186"/>
      <c r="G187" s="232"/>
      <c r="H187" s="188"/>
      <c r="I187" s="335"/>
      <c r="J187" s="188"/>
      <c r="K187" s="186"/>
      <c r="L187" s="186"/>
      <c r="M187" s="187"/>
      <c r="N187" s="186"/>
    </row>
    <row r="188" spans="1:14" x14ac:dyDescent="0.2">
      <c r="A188" s="186"/>
      <c r="B188" s="186"/>
      <c r="C188" s="186"/>
      <c r="D188" s="186"/>
      <c r="E188" s="186"/>
      <c r="F188" s="186"/>
      <c r="G188" s="232"/>
      <c r="H188" s="188"/>
      <c r="I188" s="335"/>
      <c r="J188" s="188"/>
      <c r="K188" s="186"/>
      <c r="L188" s="186"/>
      <c r="M188" s="187"/>
      <c r="N188" s="186"/>
    </row>
    <row r="189" spans="1:14" x14ac:dyDescent="0.2">
      <c r="A189" s="186"/>
      <c r="B189" s="186"/>
      <c r="C189" s="186"/>
      <c r="D189" s="186"/>
      <c r="E189" s="186"/>
      <c r="F189" s="186"/>
      <c r="G189" s="232"/>
      <c r="H189" s="188"/>
      <c r="I189" s="335"/>
      <c r="J189" s="188"/>
      <c r="K189" s="186"/>
      <c r="L189" s="186"/>
      <c r="M189" s="187"/>
      <c r="N189" s="186"/>
    </row>
    <row r="190" spans="1:14" x14ac:dyDescent="0.2">
      <c r="A190" s="186"/>
      <c r="B190" s="186"/>
      <c r="C190" s="186"/>
      <c r="D190" s="186"/>
      <c r="E190" s="186"/>
      <c r="F190" s="186"/>
      <c r="G190" s="232"/>
      <c r="H190" s="188"/>
      <c r="I190" s="335"/>
      <c r="J190" s="188"/>
      <c r="K190" s="186"/>
      <c r="L190" s="186"/>
      <c r="M190" s="187"/>
      <c r="N190" s="186"/>
    </row>
    <row r="191" spans="1:14" x14ac:dyDescent="0.2">
      <c r="A191" s="186"/>
      <c r="B191" s="186"/>
      <c r="C191" s="186"/>
      <c r="D191" s="186"/>
      <c r="E191" s="186"/>
      <c r="F191" s="186"/>
      <c r="G191" s="232"/>
      <c r="H191" s="188"/>
      <c r="I191" s="335"/>
      <c r="J191" s="188"/>
      <c r="K191" s="186"/>
      <c r="L191" s="186"/>
      <c r="M191" s="187"/>
      <c r="N191" s="186"/>
    </row>
    <row r="192" spans="1:14" x14ac:dyDescent="0.2">
      <c r="A192" s="186"/>
      <c r="B192" s="186"/>
      <c r="C192" s="186"/>
      <c r="D192" s="186"/>
      <c r="E192" s="186"/>
      <c r="F192" s="186"/>
      <c r="G192" s="232"/>
      <c r="H192" s="188"/>
      <c r="I192" s="335"/>
      <c r="J192" s="188"/>
      <c r="K192" s="186"/>
      <c r="L192" s="186"/>
      <c r="M192" s="187"/>
      <c r="N192" s="186"/>
    </row>
    <row r="193" spans="1:14" x14ac:dyDescent="0.2">
      <c r="A193" s="186"/>
      <c r="B193" s="186"/>
      <c r="C193" s="186"/>
      <c r="D193" s="186"/>
      <c r="E193" s="186"/>
      <c r="F193" s="186"/>
      <c r="G193" s="232"/>
      <c r="H193" s="188"/>
      <c r="I193" s="335"/>
      <c r="J193" s="188"/>
      <c r="K193" s="186"/>
      <c r="L193" s="186"/>
      <c r="M193" s="187"/>
      <c r="N193" s="186"/>
    </row>
    <row r="194" spans="1:14" x14ac:dyDescent="0.2">
      <c r="A194" s="186"/>
      <c r="B194" s="186"/>
      <c r="C194" s="186"/>
      <c r="D194" s="186"/>
      <c r="E194" s="186"/>
      <c r="F194" s="186"/>
      <c r="G194" s="232"/>
      <c r="H194" s="188"/>
      <c r="I194" s="335"/>
      <c r="J194" s="188"/>
      <c r="K194" s="186"/>
      <c r="L194" s="186"/>
      <c r="M194" s="187"/>
      <c r="N194" s="186"/>
    </row>
    <row r="195" spans="1:14" x14ac:dyDescent="0.2">
      <c r="A195" s="186"/>
      <c r="B195" s="186"/>
      <c r="C195" s="186"/>
      <c r="D195" s="186"/>
      <c r="E195" s="186"/>
      <c r="F195" s="186"/>
      <c r="G195" s="232"/>
      <c r="H195" s="188"/>
      <c r="I195" s="335"/>
      <c r="J195" s="188"/>
      <c r="K195" s="186"/>
      <c r="L195" s="186"/>
      <c r="M195" s="187"/>
      <c r="N195" s="186"/>
    </row>
    <row r="196" spans="1:14" x14ac:dyDescent="0.2">
      <c r="A196" s="186"/>
      <c r="B196" s="186"/>
      <c r="C196" s="186"/>
      <c r="D196" s="186"/>
      <c r="E196" s="186"/>
      <c r="F196" s="186"/>
      <c r="G196" s="232"/>
      <c r="H196" s="188"/>
      <c r="I196" s="335"/>
      <c r="J196" s="188"/>
      <c r="K196" s="186"/>
      <c r="L196" s="186"/>
      <c r="M196" s="187"/>
      <c r="N196" s="186"/>
    </row>
    <row r="197" spans="1:14" x14ac:dyDescent="0.2">
      <c r="A197" s="186"/>
      <c r="B197" s="186"/>
      <c r="C197" s="186"/>
      <c r="D197" s="186"/>
      <c r="E197" s="186"/>
      <c r="F197" s="186"/>
      <c r="G197" s="232"/>
      <c r="H197" s="188"/>
      <c r="I197" s="335"/>
      <c r="J197" s="188"/>
      <c r="K197" s="186"/>
      <c r="L197" s="186"/>
      <c r="M197" s="187"/>
      <c r="N197" s="186"/>
    </row>
    <row r="198" spans="1:14" x14ac:dyDescent="0.2">
      <c r="A198" s="186"/>
      <c r="B198" s="186"/>
      <c r="C198" s="186"/>
      <c r="D198" s="186"/>
      <c r="E198" s="186"/>
      <c r="F198" s="186"/>
      <c r="G198" s="232"/>
      <c r="H198" s="188"/>
      <c r="I198" s="335"/>
      <c r="J198" s="188"/>
      <c r="K198" s="186"/>
      <c r="L198" s="186"/>
      <c r="M198" s="187"/>
      <c r="N198" s="186"/>
    </row>
    <row r="199" spans="1:14" x14ac:dyDescent="0.2">
      <c r="A199" s="186"/>
      <c r="B199" s="186"/>
      <c r="C199" s="186"/>
      <c r="D199" s="186"/>
      <c r="E199" s="186"/>
      <c r="F199" s="186"/>
      <c r="G199" s="232"/>
      <c r="H199" s="188"/>
      <c r="I199" s="335"/>
      <c r="J199" s="188"/>
      <c r="K199" s="186"/>
      <c r="L199" s="186"/>
      <c r="M199" s="187"/>
      <c r="N199" s="186"/>
    </row>
    <row r="200" spans="1:14" x14ac:dyDescent="0.2">
      <c r="A200" s="186"/>
      <c r="B200" s="186"/>
      <c r="C200" s="186"/>
      <c r="D200" s="186"/>
      <c r="E200" s="186"/>
      <c r="F200" s="186"/>
      <c r="G200" s="232"/>
      <c r="H200" s="188"/>
      <c r="I200" s="335"/>
      <c r="J200" s="188"/>
      <c r="K200" s="186"/>
      <c r="L200" s="186"/>
      <c r="M200" s="187"/>
      <c r="N200" s="186"/>
    </row>
    <row r="201" spans="1:14" x14ac:dyDescent="0.2">
      <c r="A201" s="186"/>
      <c r="B201" s="186"/>
      <c r="C201" s="186"/>
      <c r="D201" s="186"/>
      <c r="E201" s="186"/>
      <c r="F201" s="186"/>
      <c r="G201" s="232"/>
      <c r="H201" s="188"/>
      <c r="I201" s="335"/>
      <c r="J201" s="188"/>
      <c r="K201" s="186"/>
      <c r="L201" s="186"/>
      <c r="M201" s="187"/>
      <c r="N201" s="186"/>
    </row>
    <row r="202" spans="1:14" x14ac:dyDescent="0.2">
      <c r="A202" s="186"/>
      <c r="B202" s="186"/>
      <c r="C202" s="186"/>
      <c r="D202" s="186"/>
      <c r="E202" s="186"/>
      <c r="F202" s="186"/>
      <c r="G202" s="232"/>
      <c r="H202" s="188"/>
      <c r="I202" s="335"/>
      <c r="J202" s="188"/>
      <c r="K202" s="186"/>
      <c r="L202" s="186"/>
      <c r="M202" s="187"/>
      <c r="N202" s="186"/>
    </row>
    <row r="203" spans="1:14" x14ac:dyDescent="0.2">
      <c r="A203" s="186"/>
      <c r="B203" s="186"/>
      <c r="C203" s="186"/>
      <c r="D203" s="186"/>
      <c r="E203" s="186"/>
      <c r="F203" s="186"/>
      <c r="G203" s="232"/>
      <c r="H203" s="188"/>
      <c r="I203" s="335"/>
      <c r="J203" s="188"/>
      <c r="K203" s="186"/>
      <c r="L203" s="186"/>
      <c r="M203" s="187"/>
      <c r="N203" s="186"/>
    </row>
    <row r="204" spans="1:14" x14ac:dyDescent="0.2">
      <c r="A204" s="186"/>
      <c r="B204" s="186"/>
      <c r="C204" s="186"/>
      <c r="D204" s="186"/>
      <c r="E204" s="186"/>
      <c r="F204" s="186"/>
      <c r="G204" s="232"/>
      <c r="H204" s="188"/>
      <c r="I204" s="335"/>
      <c r="J204" s="188"/>
      <c r="K204" s="186"/>
      <c r="L204" s="186"/>
      <c r="M204" s="187"/>
      <c r="N204" s="186"/>
    </row>
    <row r="205" spans="1:14" x14ac:dyDescent="0.2">
      <c r="A205" s="186"/>
      <c r="B205" s="186"/>
      <c r="C205" s="186"/>
      <c r="D205" s="186"/>
      <c r="E205" s="186"/>
      <c r="F205" s="186"/>
      <c r="G205" s="232"/>
      <c r="H205" s="188"/>
      <c r="I205" s="335"/>
      <c r="J205" s="188"/>
      <c r="K205" s="186"/>
      <c r="L205" s="186"/>
      <c r="M205" s="187"/>
      <c r="N205" s="186"/>
    </row>
    <row r="206" spans="1:14" x14ac:dyDescent="0.2">
      <c r="A206" s="186"/>
      <c r="B206" s="186"/>
      <c r="C206" s="186"/>
      <c r="D206" s="186"/>
      <c r="E206" s="186"/>
      <c r="F206" s="186"/>
      <c r="G206" s="232"/>
      <c r="H206" s="188"/>
      <c r="I206" s="335"/>
      <c r="J206" s="188"/>
      <c r="K206" s="186"/>
      <c r="L206" s="186"/>
      <c r="M206" s="187"/>
      <c r="N206" s="186"/>
    </row>
    <row r="207" spans="1:14" x14ac:dyDescent="0.2">
      <c r="A207" s="186"/>
      <c r="B207" s="186"/>
      <c r="C207" s="186"/>
      <c r="D207" s="186"/>
      <c r="E207" s="186"/>
      <c r="F207" s="186"/>
      <c r="G207" s="232"/>
      <c r="H207" s="188"/>
      <c r="I207" s="335"/>
      <c r="J207" s="188"/>
      <c r="K207" s="186"/>
      <c r="L207" s="186"/>
      <c r="M207" s="187"/>
      <c r="N207" s="186"/>
    </row>
    <row r="208" spans="1:14" x14ac:dyDescent="0.2">
      <c r="A208" s="186"/>
      <c r="B208" s="186"/>
      <c r="C208" s="186"/>
      <c r="D208" s="186"/>
      <c r="E208" s="186"/>
      <c r="F208" s="186"/>
      <c r="G208" s="232"/>
      <c r="H208" s="188"/>
      <c r="I208" s="335"/>
      <c r="J208" s="188"/>
      <c r="K208" s="186"/>
      <c r="L208" s="186"/>
      <c r="M208" s="187"/>
      <c r="N208" s="186"/>
    </row>
    <row r="209" spans="1:14" x14ac:dyDescent="0.2">
      <c r="A209" s="186"/>
      <c r="B209" s="186"/>
      <c r="C209" s="186"/>
      <c r="D209" s="186"/>
      <c r="E209" s="186"/>
      <c r="F209" s="186"/>
      <c r="G209" s="232"/>
      <c r="H209" s="188"/>
      <c r="I209" s="335"/>
      <c r="J209" s="188"/>
      <c r="K209" s="186"/>
      <c r="L209" s="186"/>
      <c r="M209" s="187"/>
      <c r="N209" s="186"/>
    </row>
    <row r="210" spans="1:14" x14ac:dyDescent="0.2">
      <c r="A210" s="186"/>
      <c r="B210" s="186"/>
      <c r="C210" s="186"/>
      <c r="D210" s="186"/>
      <c r="E210" s="186"/>
      <c r="F210" s="186"/>
      <c r="G210" s="232"/>
      <c r="H210" s="188"/>
      <c r="I210" s="335"/>
      <c r="J210" s="188"/>
      <c r="K210" s="186"/>
      <c r="L210" s="186"/>
      <c r="M210" s="187"/>
      <c r="N210" s="186"/>
    </row>
    <row r="211" spans="1:14" x14ac:dyDescent="0.2">
      <c r="A211" s="186"/>
      <c r="B211" s="186"/>
      <c r="C211" s="186"/>
      <c r="D211" s="186"/>
      <c r="E211" s="186"/>
      <c r="F211" s="186"/>
      <c r="G211" s="232"/>
      <c r="H211" s="188"/>
      <c r="I211" s="335"/>
      <c r="J211" s="188"/>
      <c r="K211" s="186"/>
      <c r="L211" s="186"/>
      <c r="M211" s="187"/>
      <c r="N211" s="186"/>
    </row>
    <row r="212" spans="1:14" x14ac:dyDescent="0.2">
      <c r="A212" s="186"/>
      <c r="B212" s="186"/>
      <c r="C212" s="186"/>
      <c r="D212" s="186"/>
      <c r="E212" s="186"/>
      <c r="F212" s="186"/>
      <c r="G212" s="232"/>
      <c r="H212" s="188"/>
      <c r="I212" s="335"/>
      <c r="J212" s="188"/>
      <c r="K212" s="186"/>
      <c r="L212" s="186"/>
      <c r="M212" s="187"/>
      <c r="N212" s="186"/>
    </row>
    <row r="213" spans="1:14" x14ac:dyDescent="0.2">
      <c r="A213" s="186"/>
      <c r="B213" s="186"/>
      <c r="C213" s="186"/>
      <c r="D213" s="186"/>
      <c r="E213" s="186"/>
      <c r="F213" s="186"/>
      <c r="G213" s="232"/>
      <c r="H213" s="188"/>
      <c r="I213" s="335"/>
      <c r="J213" s="188"/>
      <c r="K213" s="186"/>
      <c r="L213" s="186"/>
      <c r="M213" s="187"/>
      <c r="N213" s="186"/>
    </row>
    <row r="214" spans="1:14" x14ac:dyDescent="0.2">
      <c r="A214" s="186"/>
      <c r="B214" s="186"/>
      <c r="C214" s="186"/>
      <c r="D214" s="186"/>
      <c r="E214" s="186"/>
      <c r="F214" s="186"/>
      <c r="G214" s="232"/>
      <c r="H214" s="188"/>
      <c r="I214" s="335"/>
      <c r="J214" s="188"/>
      <c r="K214" s="186"/>
      <c r="L214" s="186"/>
      <c r="M214" s="187"/>
      <c r="N214" s="186"/>
    </row>
    <row r="215" spans="1:14" x14ac:dyDescent="0.2">
      <c r="A215" s="186"/>
      <c r="B215" s="186"/>
      <c r="C215" s="186"/>
      <c r="D215" s="186"/>
      <c r="E215" s="186"/>
      <c r="F215" s="186"/>
      <c r="G215" s="232"/>
      <c r="H215" s="188"/>
      <c r="I215" s="335"/>
      <c r="J215" s="188"/>
      <c r="K215" s="186"/>
      <c r="L215" s="186"/>
      <c r="M215" s="187"/>
      <c r="N215" s="186"/>
    </row>
    <row r="216" spans="1:14" x14ac:dyDescent="0.2">
      <c r="A216" s="186"/>
      <c r="B216" s="186"/>
      <c r="C216" s="186"/>
      <c r="D216" s="186"/>
      <c r="E216" s="186"/>
      <c r="F216" s="186"/>
      <c r="G216" s="232"/>
      <c r="H216" s="188"/>
      <c r="I216" s="335"/>
      <c r="J216" s="188"/>
      <c r="K216" s="186"/>
      <c r="L216" s="186"/>
      <c r="M216" s="187"/>
      <c r="N216" s="186"/>
    </row>
    <row r="217" spans="1:14" x14ac:dyDescent="0.2">
      <c r="A217" s="186"/>
      <c r="B217" s="186"/>
      <c r="C217" s="186"/>
      <c r="D217" s="186"/>
      <c r="E217" s="186"/>
      <c r="F217" s="186"/>
      <c r="G217" s="232"/>
      <c r="H217" s="188"/>
      <c r="I217" s="335"/>
      <c r="J217" s="188"/>
      <c r="K217" s="186"/>
      <c r="L217" s="186"/>
      <c r="M217" s="187"/>
      <c r="N217" s="186"/>
    </row>
    <row r="218" spans="1:14" x14ac:dyDescent="0.2">
      <c r="A218" s="186"/>
      <c r="B218" s="186"/>
      <c r="C218" s="186"/>
      <c r="D218" s="186"/>
      <c r="E218" s="186"/>
      <c r="F218" s="186"/>
      <c r="G218" s="232"/>
      <c r="H218" s="188"/>
      <c r="I218" s="335"/>
      <c r="J218" s="188"/>
      <c r="K218" s="186"/>
      <c r="L218" s="186"/>
      <c r="M218" s="187"/>
      <c r="N218" s="186"/>
    </row>
    <row r="219" spans="1:14" x14ac:dyDescent="0.2">
      <c r="A219" s="186"/>
      <c r="B219" s="186"/>
      <c r="C219" s="186"/>
      <c r="D219" s="186"/>
      <c r="E219" s="186"/>
      <c r="F219" s="186"/>
      <c r="G219" s="232"/>
      <c r="H219" s="188"/>
      <c r="I219" s="335"/>
      <c r="J219" s="188"/>
      <c r="K219" s="186"/>
      <c r="L219" s="186"/>
      <c r="M219" s="187"/>
      <c r="N219" s="186"/>
    </row>
    <row r="220" spans="1:14" x14ac:dyDescent="0.2">
      <c r="A220" s="186"/>
      <c r="B220" s="186"/>
      <c r="C220" s="186"/>
      <c r="D220" s="186"/>
      <c r="E220" s="186"/>
      <c r="F220" s="186"/>
      <c r="G220" s="232"/>
      <c r="H220" s="188"/>
      <c r="I220" s="335"/>
      <c r="J220" s="188"/>
      <c r="K220" s="186"/>
      <c r="L220" s="186"/>
      <c r="M220" s="187"/>
      <c r="N220" s="186"/>
    </row>
    <row r="221" spans="1:14" x14ac:dyDescent="0.2">
      <c r="A221" s="186"/>
      <c r="B221" s="186"/>
      <c r="C221" s="186"/>
      <c r="D221" s="186"/>
      <c r="E221" s="186"/>
      <c r="F221" s="186"/>
      <c r="G221" s="232"/>
      <c r="H221" s="188"/>
      <c r="I221" s="335"/>
      <c r="J221" s="188"/>
      <c r="K221" s="186"/>
      <c r="L221" s="186"/>
      <c r="M221" s="187"/>
      <c r="N221" s="186"/>
    </row>
    <row r="222" spans="1:14" x14ac:dyDescent="0.2">
      <c r="A222" s="186"/>
      <c r="B222" s="186"/>
      <c r="C222" s="186"/>
      <c r="D222" s="186"/>
      <c r="E222" s="186"/>
      <c r="F222" s="186"/>
      <c r="G222" s="232"/>
      <c r="H222" s="188"/>
      <c r="I222" s="335"/>
      <c r="J222" s="188"/>
      <c r="K222" s="186"/>
      <c r="L222" s="186"/>
      <c r="M222" s="187"/>
      <c r="N222" s="186"/>
    </row>
    <row r="223" spans="1:14" x14ac:dyDescent="0.2">
      <c r="A223" s="186"/>
      <c r="B223" s="186"/>
      <c r="C223" s="186"/>
      <c r="D223" s="186"/>
      <c r="E223" s="186"/>
      <c r="F223" s="186"/>
      <c r="G223" s="232"/>
      <c r="H223" s="188"/>
      <c r="I223" s="335"/>
      <c r="J223" s="188"/>
      <c r="K223" s="186"/>
      <c r="L223" s="186"/>
      <c r="M223" s="187"/>
      <c r="N223" s="186"/>
    </row>
    <row r="224" spans="1:14" x14ac:dyDescent="0.2">
      <c r="A224" s="186"/>
      <c r="B224" s="186"/>
      <c r="C224" s="186"/>
      <c r="D224" s="186"/>
      <c r="E224" s="186"/>
      <c r="F224" s="186"/>
      <c r="G224" s="232"/>
      <c r="H224" s="188"/>
      <c r="I224" s="335"/>
      <c r="J224" s="188"/>
      <c r="K224" s="186"/>
      <c r="L224" s="186"/>
      <c r="M224" s="187"/>
      <c r="N224" s="186"/>
    </row>
    <row r="225" spans="1:14" x14ac:dyDescent="0.2">
      <c r="A225" s="186"/>
      <c r="B225" s="186"/>
      <c r="C225" s="186"/>
      <c r="D225" s="186"/>
      <c r="E225" s="186"/>
      <c r="F225" s="186"/>
      <c r="G225" s="232"/>
      <c r="H225" s="188"/>
      <c r="I225" s="335"/>
      <c r="J225" s="188"/>
      <c r="K225" s="186"/>
      <c r="L225" s="186"/>
      <c r="M225" s="187"/>
      <c r="N225" s="186"/>
    </row>
    <row r="226" spans="1:14" x14ac:dyDescent="0.2">
      <c r="A226" s="186"/>
      <c r="B226" s="186"/>
      <c r="C226" s="186"/>
      <c r="D226" s="186"/>
      <c r="E226" s="186"/>
      <c r="F226" s="186"/>
      <c r="G226" s="232"/>
      <c r="H226" s="188"/>
      <c r="I226" s="335"/>
      <c r="J226" s="188"/>
      <c r="K226" s="186"/>
      <c r="L226" s="186"/>
      <c r="M226" s="187"/>
      <c r="N226" s="186"/>
    </row>
    <row r="227" spans="1:14" x14ac:dyDescent="0.2">
      <c r="A227" s="186"/>
      <c r="B227" s="186"/>
      <c r="C227" s="186"/>
      <c r="D227" s="186"/>
      <c r="E227" s="186"/>
      <c r="F227" s="186"/>
      <c r="G227" s="232"/>
      <c r="H227" s="188"/>
      <c r="I227" s="335"/>
      <c r="J227" s="188"/>
      <c r="K227" s="186"/>
      <c r="L227" s="186"/>
      <c r="M227" s="187"/>
      <c r="N227" s="186"/>
    </row>
    <row r="228" spans="1:14" x14ac:dyDescent="0.2">
      <c r="A228" s="186"/>
      <c r="B228" s="186"/>
      <c r="C228" s="186"/>
      <c r="D228" s="186"/>
      <c r="E228" s="186"/>
      <c r="F228" s="186"/>
      <c r="G228" s="232"/>
      <c r="H228" s="188"/>
      <c r="I228" s="335"/>
      <c r="J228" s="188"/>
      <c r="K228" s="186"/>
      <c r="L228" s="186"/>
      <c r="M228" s="187"/>
      <c r="N228" s="186"/>
    </row>
    <row r="229" spans="1:14" x14ac:dyDescent="0.2">
      <c r="A229" s="186"/>
      <c r="B229" s="186"/>
      <c r="C229" s="186"/>
      <c r="D229" s="186"/>
      <c r="E229" s="186"/>
      <c r="F229" s="186"/>
      <c r="G229" s="232"/>
      <c r="H229" s="188"/>
      <c r="I229" s="335"/>
      <c r="J229" s="188"/>
      <c r="K229" s="186"/>
      <c r="L229" s="186"/>
      <c r="M229" s="187"/>
      <c r="N229" s="186"/>
    </row>
    <row r="230" spans="1:14" x14ac:dyDescent="0.2">
      <c r="A230" s="186"/>
      <c r="B230" s="186"/>
      <c r="C230" s="186"/>
      <c r="D230" s="186"/>
      <c r="E230" s="186"/>
      <c r="F230" s="186"/>
      <c r="G230" s="232"/>
      <c r="H230" s="188"/>
      <c r="I230" s="335"/>
      <c r="J230" s="188"/>
      <c r="K230" s="186"/>
      <c r="L230" s="186"/>
      <c r="M230" s="187"/>
      <c r="N230" s="186"/>
    </row>
    <row r="231" spans="1:14" x14ac:dyDescent="0.2">
      <c r="A231" s="186"/>
      <c r="B231" s="186"/>
      <c r="C231" s="186"/>
      <c r="D231" s="186"/>
      <c r="E231" s="186"/>
      <c r="F231" s="186"/>
      <c r="G231" s="232"/>
      <c r="H231" s="188"/>
      <c r="I231" s="335"/>
      <c r="J231" s="188"/>
      <c r="K231" s="186"/>
      <c r="L231" s="186"/>
      <c r="M231" s="187"/>
      <c r="N231" s="186"/>
    </row>
    <row r="232" spans="1:14" x14ac:dyDescent="0.2">
      <c r="A232" s="186"/>
      <c r="B232" s="186"/>
      <c r="C232" s="186"/>
      <c r="D232" s="186"/>
      <c r="E232" s="186"/>
      <c r="F232" s="186"/>
      <c r="G232" s="232"/>
      <c r="H232" s="188"/>
      <c r="I232" s="335"/>
      <c r="J232" s="188"/>
      <c r="K232" s="186"/>
      <c r="L232" s="186"/>
      <c r="M232" s="187"/>
      <c r="N232" s="186"/>
    </row>
    <row r="233" spans="1:14" x14ac:dyDescent="0.2">
      <c r="A233" s="186"/>
      <c r="B233" s="186"/>
      <c r="C233" s="186"/>
      <c r="D233" s="186"/>
      <c r="E233" s="186"/>
      <c r="F233" s="186"/>
      <c r="G233" s="232"/>
      <c r="H233" s="188"/>
      <c r="I233" s="335"/>
      <c r="J233" s="188"/>
      <c r="K233" s="186"/>
      <c r="L233" s="186"/>
      <c r="M233" s="187"/>
      <c r="N233" s="186"/>
    </row>
    <row r="234" spans="1:14" x14ac:dyDescent="0.2">
      <c r="A234" s="186"/>
      <c r="B234" s="186"/>
      <c r="C234" s="186"/>
      <c r="D234" s="186"/>
      <c r="E234" s="186"/>
      <c r="F234" s="186"/>
      <c r="G234" s="232"/>
      <c r="H234" s="188"/>
      <c r="I234" s="335"/>
      <c r="J234" s="188"/>
      <c r="K234" s="186"/>
      <c r="L234" s="186"/>
      <c r="M234" s="187"/>
      <c r="N234" s="186"/>
    </row>
    <row r="235" spans="1:14" x14ac:dyDescent="0.2">
      <c r="A235" s="186"/>
      <c r="B235" s="186"/>
      <c r="C235" s="186"/>
      <c r="D235" s="186"/>
      <c r="E235" s="186"/>
      <c r="F235" s="186"/>
      <c r="G235" s="232"/>
      <c r="H235" s="188"/>
      <c r="I235" s="335"/>
      <c r="J235" s="188"/>
      <c r="K235" s="186"/>
      <c r="L235" s="186"/>
      <c r="M235" s="187"/>
      <c r="N235" s="186"/>
    </row>
    <row r="236" spans="1:14" x14ac:dyDescent="0.2">
      <c r="A236" s="186"/>
      <c r="B236" s="186"/>
      <c r="C236" s="186"/>
      <c r="D236" s="186"/>
      <c r="E236" s="186"/>
      <c r="F236" s="186"/>
      <c r="G236" s="232"/>
      <c r="H236" s="188"/>
      <c r="I236" s="335"/>
      <c r="J236" s="188"/>
      <c r="K236" s="186"/>
      <c r="L236" s="186"/>
      <c r="M236" s="187"/>
      <c r="N236" s="186"/>
    </row>
    <row r="237" spans="1:14" x14ac:dyDescent="0.2">
      <c r="A237" s="186"/>
      <c r="B237" s="186"/>
      <c r="C237" s="186"/>
      <c r="D237" s="186"/>
      <c r="E237" s="186"/>
      <c r="F237" s="186"/>
      <c r="G237" s="232"/>
      <c r="H237" s="188"/>
      <c r="I237" s="335"/>
      <c r="J237" s="188"/>
      <c r="K237" s="186"/>
      <c r="L237" s="186"/>
      <c r="M237" s="187"/>
      <c r="N237" s="186"/>
    </row>
    <row r="238" spans="1:14" x14ac:dyDescent="0.2">
      <c r="A238" s="186"/>
      <c r="B238" s="186"/>
      <c r="C238" s="186"/>
      <c r="D238" s="186"/>
      <c r="E238" s="186"/>
      <c r="F238" s="186"/>
      <c r="G238" s="232"/>
      <c r="H238" s="188"/>
      <c r="I238" s="335"/>
      <c r="J238" s="188"/>
      <c r="K238" s="186"/>
      <c r="L238" s="186"/>
      <c r="M238" s="187"/>
      <c r="N238" s="186"/>
    </row>
    <row r="239" spans="1:14" x14ac:dyDescent="0.2">
      <c r="A239" s="186"/>
      <c r="B239" s="186"/>
      <c r="C239" s="186"/>
      <c r="D239" s="186"/>
      <c r="E239" s="186"/>
      <c r="F239" s="186"/>
      <c r="G239" s="232"/>
      <c r="H239" s="188"/>
      <c r="I239" s="335"/>
      <c r="J239" s="188"/>
      <c r="K239" s="186"/>
      <c r="L239" s="186"/>
      <c r="M239" s="187"/>
      <c r="N239" s="186"/>
    </row>
    <row r="240" spans="1:14" x14ac:dyDescent="0.2">
      <c r="A240" s="186"/>
      <c r="B240" s="186"/>
      <c r="C240" s="186"/>
      <c r="D240" s="186"/>
      <c r="E240" s="186"/>
      <c r="F240" s="186"/>
      <c r="G240" s="232"/>
      <c r="H240" s="188"/>
      <c r="I240" s="335"/>
      <c r="J240" s="188"/>
      <c r="K240" s="186"/>
      <c r="L240" s="186"/>
      <c r="M240" s="187"/>
      <c r="N240" s="186"/>
    </row>
    <row r="241" spans="1:14" x14ac:dyDescent="0.2">
      <c r="A241" s="186"/>
      <c r="B241" s="186"/>
      <c r="C241" s="186"/>
      <c r="D241" s="186"/>
      <c r="E241" s="186"/>
      <c r="F241" s="186"/>
      <c r="G241" s="232"/>
      <c r="H241" s="188"/>
      <c r="I241" s="335"/>
      <c r="J241" s="188"/>
      <c r="K241" s="186"/>
      <c r="L241" s="186"/>
      <c r="M241" s="187"/>
      <c r="N241" s="186"/>
    </row>
    <row r="242" spans="1:14" x14ac:dyDescent="0.2">
      <c r="A242" s="186"/>
      <c r="B242" s="186"/>
      <c r="C242" s="186"/>
      <c r="D242" s="186"/>
      <c r="E242" s="186"/>
      <c r="F242" s="186"/>
      <c r="G242" s="232"/>
      <c r="H242" s="188"/>
      <c r="I242" s="335"/>
      <c r="J242" s="188"/>
      <c r="K242" s="186"/>
      <c r="L242" s="186"/>
      <c r="M242" s="187"/>
      <c r="N242" s="186"/>
    </row>
    <row r="243" spans="1:14" x14ac:dyDescent="0.2">
      <c r="A243" s="186"/>
      <c r="B243" s="186"/>
      <c r="C243" s="186"/>
      <c r="D243" s="186"/>
      <c r="E243" s="186"/>
      <c r="F243" s="186"/>
      <c r="G243" s="232"/>
      <c r="H243" s="188"/>
      <c r="I243" s="335"/>
      <c r="J243" s="188"/>
      <c r="K243" s="186"/>
      <c r="L243" s="186"/>
      <c r="M243" s="187"/>
      <c r="N243" s="186"/>
    </row>
    <row r="244" spans="1:14" x14ac:dyDescent="0.2">
      <c r="A244" s="186"/>
      <c r="B244" s="186"/>
      <c r="C244" s="186"/>
      <c r="D244" s="186"/>
      <c r="E244" s="186"/>
      <c r="F244" s="186"/>
      <c r="G244" s="232"/>
      <c r="H244" s="188"/>
      <c r="I244" s="335"/>
      <c r="J244" s="188"/>
      <c r="K244" s="186"/>
      <c r="L244" s="186"/>
      <c r="M244" s="187"/>
      <c r="N244" s="186"/>
    </row>
    <row r="245" spans="1:14" x14ac:dyDescent="0.2">
      <c r="A245" s="186"/>
      <c r="B245" s="186"/>
      <c r="C245" s="186"/>
      <c r="D245" s="186"/>
      <c r="E245" s="186"/>
      <c r="F245" s="186"/>
      <c r="G245" s="232"/>
      <c r="H245" s="188"/>
      <c r="I245" s="335"/>
      <c r="J245" s="188"/>
      <c r="K245" s="186"/>
      <c r="L245" s="186"/>
      <c r="M245" s="187"/>
      <c r="N245" s="186"/>
    </row>
    <row r="246" spans="1:14" x14ac:dyDescent="0.2">
      <c r="A246" s="186"/>
      <c r="B246" s="186"/>
      <c r="C246" s="186"/>
      <c r="D246" s="186"/>
      <c r="E246" s="186"/>
      <c r="F246" s="186"/>
      <c r="G246" s="232"/>
      <c r="H246" s="188"/>
      <c r="I246" s="335"/>
      <c r="J246" s="188"/>
      <c r="K246" s="186"/>
      <c r="L246" s="186"/>
      <c r="M246" s="187"/>
      <c r="N246" s="186"/>
    </row>
    <row r="247" spans="1:14" x14ac:dyDescent="0.2">
      <c r="A247" s="186"/>
      <c r="B247" s="186"/>
      <c r="C247" s="186"/>
      <c r="D247" s="186"/>
      <c r="E247" s="186"/>
      <c r="F247" s="186"/>
      <c r="G247" s="232"/>
      <c r="H247" s="188"/>
      <c r="I247" s="335"/>
      <c r="J247" s="188"/>
      <c r="K247" s="186"/>
      <c r="L247" s="186"/>
      <c r="M247" s="187"/>
      <c r="N247" s="186"/>
    </row>
    <row r="248" spans="1:14" x14ac:dyDescent="0.2">
      <c r="A248" s="186"/>
      <c r="B248" s="186"/>
      <c r="C248" s="186"/>
      <c r="D248" s="186"/>
      <c r="E248" s="186"/>
      <c r="F248" s="186"/>
      <c r="G248" s="232"/>
      <c r="H248" s="188"/>
      <c r="I248" s="335"/>
      <c r="J248" s="188"/>
      <c r="K248" s="186"/>
      <c r="L248" s="186"/>
      <c r="M248" s="187"/>
      <c r="N248" s="186"/>
    </row>
    <row r="249" spans="1:14" x14ac:dyDescent="0.2">
      <c r="A249" s="186"/>
      <c r="B249" s="186"/>
      <c r="C249" s="186"/>
      <c r="D249" s="186"/>
      <c r="E249" s="186"/>
      <c r="F249" s="186"/>
      <c r="G249" s="232"/>
      <c r="H249" s="188"/>
      <c r="I249" s="335"/>
      <c r="J249" s="188"/>
      <c r="K249" s="186"/>
      <c r="L249" s="186"/>
      <c r="M249" s="187"/>
      <c r="N249" s="186"/>
    </row>
    <row r="250" spans="1:14" x14ac:dyDescent="0.2">
      <c r="A250" s="186"/>
      <c r="B250" s="186"/>
      <c r="C250" s="186"/>
      <c r="D250" s="186"/>
      <c r="E250" s="186"/>
      <c r="F250" s="186"/>
      <c r="G250" s="232"/>
      <c r="H250" s="188"/>
      <c r="I250" s="335"/>
      <c r="J250" s="188"/>
      <c r="K250" s="186"/>
      <c r="L250" s="186"/>
      <c r="M250" s="187"/>
      <c r="N250" s="186"/>
    </row>
    <row r="251" spans="1:14" x14ac:dyDescent="0.2">
      <c r="A251" s="186"/>
      <c r="B251" s="186"/>
      <c r="C251" s="186"/>
      <c r="D251" s="186"/>
      <c r="E251" s="186"/>
      <c r="F251" s="186"/>
      <c r="G251" s="232"/>
      <c r="H251" s="188"/>
      <c r="I251" s="335"/>
      <c r="J251" s="188"/>
      <c r="K251" s="186"/>
      <c r="L251" s="186"/>
      <c r="M251" s="187"/>
      <c r="N251" s="186"/>
    </row>
    <row r="252" spans="1:14" x14ac:dyDescent="0.2">
      <c r="A252" s="186"/>
      <c r="B252" s="186"/>
      <c r="C252" s="186"/>
      <c r="D252" s="186"/>
      <c r="E252" s="186"/>
      <c r="F252" s="186"/>
      <c r="G252" s="232"/>
      <c r="H252" s="188"/>
      <c r="I252" s="335"/>
      <c r="J252" s="188"/>
      <c r="K252" s="186"/>
      <c r="L252" s="186"/>
      <c r="M252" s="187"/>
      <c r="N252" s="186"/>
    </row>
    <row r="253" spans="1:14" x14ac:dyDescent="0.2">
      <c r="A253" s="186"/>
      <c r="B253" s="186"/>
      <c r="C253" s="186"/>
      <c r="D253" s="186"/>
      <c r="E253" s="186"/>
      <c r="F253" s="186"/>
      <c r="G253" s="232"/>
      <c r="H253" s="188"/>
      <c r="I253" s="335"/>
      <c r="J253" s="188"/>
      <c r="K253" s="186"/>
      <c r="L253" s="186"/>
      <c r="M253" s="187"/>
      <c r="N253" s="186"/>
    </row>
    <row r="254" spans="1:14" x14ac:dyDescent="0.2">
      <c r="A254" s="186"/>
      <c r="B254" s="186"/>
      <c r="C254" s="186"/>
      <c r="D254" s="186"/>
      <c r="E254" s="186"/>
      <c r="F254" s="186"/>
      <c r="G254" s="232"/>
      <c r="H254" s="188"/>
      <c r="I254" s="335"/>
      <c r="J254" s="188"/>
      <c r="K254" s="186"/>
      <c r="L254" s="186"/>
      <c r="M254" s="187"/>
      <c r="N254" s="186"/>
    </row>
    <row r="255" spans="1:14" x14ac:dyDescent="0.2">
      <c r="A255" s="186"/>
      <c r="B255" s="186"/>
      <c r="C255" s="186"/>
      <c r="D255" s="186"/>
      <c r="E255" s="186"/>
      <c r="F255" s="186"/>
      <c r="G255" s="232"/>
      <c r="H255" s="188"/>
      <c r="I255" s="335"/>
      <c r="J255" s="188"/>
      <c r="K255" s="186"/>
      <c r="L255" s="186"/>
      <c r="M255" s="187"/>
      <c r="N255" s="186"/>
    </row>
    <row r="256" spans="1:14" x14ac:dyDescent="0.2">
      <c r="A256" s="186"/>
      <c r="B256" s="186"/>
      <c r="C256" s="186"/>
      <c r="D256" s="186"/>
      <c r="E256" s="186"/>
      <c r="F256" s="186"/>
      <c r="G256" s="232"/>
      <c r="H256" s="188"/>
      <c r="I256" s="335"/>
      <c r="J256" s="188"/>
      <c r="K256" s="186"/>
      <c r="L256" s="186"/>
      <c r="M256" s="187"/>
      <c r="N256" s="186"/>
    </row>
    <row r="257" spans="1:14" x14ac:dyDescent="0.2">
      <c r="A257" s="186"/>
      <c r="B257" s="186"/>
      <c r="C257" s="186"/>
      <c r="D257" s="186"/>
      <c r="E257" s="186"/>
      <c r="F257" s="186"/>
      <c r="G257" s="232"/>
      <c r="H257" s="188"/>
      <c r="I257" s="335"/>
      <c r="J257" s="188"/>
      <c r="K257" s="186"/>
      <c r="L257" s="186"/>
      <c r="M257" s="187"/>
      <c r="N257" s="186"/>
    </row>
    <row r="258" spans="1:14" x14ac:dyDescent="0.2">
      <c r="A258" s="186"/>
      <c r="B258" s="186"/>
      <c r="C258" s="186"/>
      <c r="D258" s="186"/>
      <c r="E258" s="186"/>
      <c r="F258" s="186"/>
      <c r="G258" s="232"/>
      <c r="H258" s="188"/>
      <c r="I258" s="335"/>
      <c r="J258" s="188"/>
      <c r="K258" s="186"/>
      <c r="L258" s="186"/>
      <c r="M258" s="187"/>
      <c r="N258" s="186"/>
    </row>
    <row r="259" spans="1:14" x14ac:dyDescent="0.2">
      <c r="A259" s="186"/>
      <c r="B259" s="186"/>
      <c r="C259" s="186"/>
      <c r="D259" s="186"/>
      <c r="E259" s="186"/>
      <c r="F259" s="186"/>
      <c r="G259" s="232"/>
      <c r="H259" s="188"/>
      <c r="I259" s="335"/>
      <c r="J259" s="188"/>
      <c r="K259" s="186"/>
      <c r="L259" s="186"/>
      <c r="M259" s="187"/>
      <c r="N259" s="186"/>
    </row>
    <row r="260" spans="1:14" x14ac:dyDescent="0.2">
      <c r="A260" s="186"/>
      <c r="B260" s="186"/>
      <c r="C260" s="186"/>
      <c r="D260" s="186"/>
      <c r="E260" s="186"/>
      <c r="F260" s="186"/>
      <c r="G260" s="232"/>
      <c r="H260" s="188"/>
      <c r="I260" s="335"/>
      <c r="J260" s="188"/>
      <c r="K260" s="186"/>
      <c r="L260" s="186"/>
      <c r="M260" s="187"/>
      <c r="N260" s="186"/>
    </row>
    <row r="261" spans="1:14" x14ac:dyDescent="0.2">
      <c r="A261" s="186"/>
      <c r="B261" s="186"/>
      <c r="C261" s="186"/>
      <c r="D261" s="186"/>
      <c r="E261" s="186"/>
      <c r="F261" s="186"/>
      <c r="G261" s="232"/>
      <c r="H261" s="188"/>
      <c r="I261" s="335"/>
      <c r="J261" s="188"/>
      <c r="K261" s="186"/>
      <c r="L261" s="186"/>
      <c r="M261" s="187"/>
      <c r="N261" s="186"/>
    </row>
    <row r="262" spans="1:14" x14ac:dyDescent="0.2">
      <c r="A262" s="186"/>
      <c r="B262" s="186"/>
      <c r="C262" s="186"/>
      <c r="D262" s="186"/>
      <c r="E262" s="186"/>
      <c r="F262" s="186"/>
      <c r="G262" s="232"/>
      <c r="H262" s="188"/>
      <c r="I262" s="335"/>
      <c r="J262" s="188"/>
      <c r="K262" s="186"/>
      <c r="L262" s="186"/>
      <c r="M262" s="187"/>
      <c r="N262" s="186"/>
    </row>
    <row r="263" spans="1:14" x14ac:dyDescent="0.2">
      <c r="A263" s="186"/>
      <c r="B263" s="186"/>
      <c r="C263" s="186"/>
      <c r="D263" s="186"/>
      <c r="E263" s="186"/>
      <c r="F263" s="186"/>
      <c r="G263" s="232"/>
      <c r="H263" s="188"/>
      <c r="I263" s="335"/>
      <c r="J263" s="188"/>
      <c r="K263" s="186"/>
      <c r="L263" s="186"/>
      <c r="M263" s="187"/>
      <c r="N263" s="186"/>
    </row>
    <row r="264" spans="1:14" x14ac:dyDescent="0.2">
      <c r="A264" s="186"/>
      <c r="B264" s="186"/>
      <c r="C264" s="186"/>
      <c r="D264" s="186"/>
      <c r="E264" s="186"/>
      <c r="F264" s="186"/>
      <c r="G264" s="232"/>
      <c r="H264" s="188"/>
      <c r="I264" s="335"/>
      <c r="J264" s="188"/>
      <c r="K264" s="186"/>
      <c r="L264" s="186"/>
      <c r="M264" s="187"/>
      <c r="N264" s="186"/>
    </row>
    <row r="265" spans="1:14" x14ac:dyDescent="0.2">
      <c r="A265" s="186"/>
      <c r="B265" s="186"/>
      <c r="C265" s="186"/>
      <c r="D265" s="186"/>
      <c r="E265" s="186"/>
      <c r="F265" s="186"/>
      <c r="G265" s="232"/>
      <c r="H265" s="188"/>
      <c r="I265" s="335"/>
      <c r="J265" s="188"/>
      <c r="K265" s="186"/>
      <c r="L265" s="186"/>
      <c r="M265" s="187"/>
      <c r="N265" s="186"/>
    </row>
    <row r="266" spans="1:14" x14ac:dyDescent="0.2">
      <c r="A266" s="186"/>
      <c r="B266" s="186"/>
      <c r="C266" s="186"/>
      <c r="D266" s="186"/>
      <c r="E266" s="186"/>
      <c r="F266" s="186"/>
      <c r="G266" s="232"/>
      <c r="H266" s="188"/>
      <c r="I266" s="335"/>
      <c r="J266" s="188"/>
      <c r="K266" s="186"/>
      <c r="L266" s="186"/>
      <c r="M266" s="187"/>
      <c r="N266" s="186"/>
    </row>
    <row r="267" spans="1:14" x14ac:dyDescent="0.2">
      <c r="A267" s="186"/>
      <c r="B267" s="186"/>
      <c r="C267" s="186"/>
      <c r="D267" s="186"/>
      <c r="E267" s="186"/>
      <c r="F267" s="186"/>
      <c r="G267" s="232"/>
      <c r="H267" s="188"/>
      <c r="I267" s="335"/>
      <c r="J267" s="188"/>
      <c r="K267" s="186"/>
      <c r="L267" s="186"/>
      <c r="M267" s="187"/>
      <c r="N267" s="186"/>
    </row>
    <row r="268" spans="1:14" x14ac:dyDescent="0.2">
      <c r="A268" s="186"/>
      <c r="B268" s="186"/>
      <c r="C268" s="186"/>
      <c r="D268" s="186"/>
      <c r="E268" s="186"/>
      <c r="F268" s="186"/>
      <c r="G268" s="232"/>
      <c r="H268" s="188"/>
      <c r="I268" s="335"/>
      <c r="J268" s="188"/>
      <c r="K268" s="186"/>
      <c r="L268" s="186"/>
      <c r="M268" s="187"/>
      <c r="N268" s="186"/>
    </row>
    <row r="269" spans="1:14" x14ac:dyDescent="0.2">
      <c r="A269" s="186"/>
      <c r="B269" s="186"/>
      <c r="C269" s="186"/>
      <c r="D269" s="186"/>
      <c r="E269" s="186"/>
      <c r="F269" s="186"/>
      <c r="G269" s="232"/>
      <c r="H269" s="188"/>
      <c r="I269" s="335"/>
      <c r="J269" s="188"/>
      <c r="K269" s="186"/>
      <c r="L269" s="186"/>
      <c r="M269" s="187"/>
      <c r="N269" s="186"/>
    </row>
    <row r="270" spans="1:14" x14ac:dyDescent="0.2">
      <c r="A270" s="186"/>
      <c r="B270" s="186"/>
      <c r="C270" s="186"/>
      <c r="D270" s="186"/>
      <c r="E270" s="186"/>
      <c r="F270" s="186"/>
      <c r="G270" s="232"/>
      <c r="H270" s="188"/>
      <c r="I270" s="335"/>
      <c r="J270" s="188"/>
      <c r="K270" s="186"/>
      <c r="L270" s="186"/>
      <c r="M270" s="187"/>
      <c r="N270" s="186"/>
    </row>
    <row r="271" spans="1:14" x14ac:dyDescent="0.2">
      <c r="A271" s="186"/>
      <c r="B271" s="186"/>
      <c r="C271" s="186"/>
      <c r="D271" s="186"/>
      <c r="E271" s="186"/>
      <c r="F271" s="186"/>
      <c r="G271" s="232"/>
      <c r="H271" s="188"/>
      <c r="I271" s="335"/>
      <c r="J271" s="188"/>
      <c r="K271" s="186"/>
      <c r="L271" s="186"/>
      <c r="M271" s="187"/>
      <c r="N271" s="186"/>
    </row>
    <row r="272" spans="1:14" x14ac:dyDescent="0.2">
      <c r="A272" s="186"/>
      <c r="B272" s="186"/>
      <c r="C272" s="186"/>
      <c r="D272" s="186"/>
      <c r="E272" s="186"/>
      <c r="F272" s="186"/>
      <c r="G272" s="232"/>
      <c r="H272" s="188"/>
      <c r="I272" s="335"/>
      <c r="J272" s="188"/>
      <c r="K272" s="186"/>
      <c r="L272" s="186"/>
      <c r="M272" s="187"/>
      <c r="N272" s="186"/>
    </row>
    <row r="273" spans="1:14" x14ac:dyDescent="0.2">
      <c r="A273" s="186"/>
      <c r="B273" s="186"/>
      <c r="C273" s="186"/>
      <c r="D273" s="186"/>
      <c r="E273" s="186"/>
      <c r="F273" s="186"/>
      <c r="G273" s="232"/>
      <c r="H273" s="188"/>
      <c r="I273" s="335"/>
      <c r="J273" s="188"/>
      <c r="K273" s="186"/>
      <c r="L273" s="186"/>
      <c r="M273" s="187"/>
      <c r="N273" s="186"/>
    </row>
    <row r="274" spans="1:14" x14ac:dyDescent="0.2">
      <c r="A274" s="186"/>
      <c r="B274" s="186"/>
      <c r="C274" s="186"/>
      <c r="D274" s="186"/>
      <c r="E274" s="186"/>
      <c r="F274" s="186"/>
      <c r="G274" s="232"/>
      <c r="H274" s="188"/>
      <c r="I274" s="335"/>
      <c r="J274" s="188"/>
      <c r="K274" s="186"/>
      <c r="L274" s="186"/>
      <c r="M274" s="187"/>
      <c r="N274" s="186"/>
    </row>
    <row r="275" spans="1:14" x14ac:dyDescent="0.2">
      <c r="A275" s="186"/>
      <c r="B275" s="186"/>
      <c r="C275" s="186"/>
      <c r="D275" s="186"/>
      <c r="E275" s="186"/>
      <c r="F275" s="186"/>
      <c r="G275" s="232"/>
      <c r="H275" s="188"/>
      <c r="I275" s="335"/>
      <c r="J275" s="188"/>
      <c r="K275" s="186"/>
      <c r="L275" s="186"/>
      <c r="M275" s="187"/>
      <c r="N275" s="186"/>
    </row>
    <row r="276" spans="1:14" x14ac:dyDescent="0.2">
      <c r="A276" s="186"/>
      <c r="B276" s="186"/>
      <c r="C276" s="186"/>
      <c r="D276" s="186"/>
      <c r="E276" s="186"/>
      <c r="F276" s="186"/>
      <c r="G276" s="232"/>
      <c r="H276" s="188"/>
      <c r="I276" s="335"/>
      <c r="J276" s="188"/>
      <c r="K276" s="186"/>
      <c r="L276" s="186"/>
      <c r="M276" s="187"/>
      <c r="N276" s="186"/>
    </row>
    <row r="277" spans="1:14" x14ac:dyDescent="0.2">
      <c r="A277" s="186"/>
      <c r="B277" s="186"/>
      <c r="C277" s="186"/>
      <c r="D277" s="186"/>
      <c r="E277" s="186"/>
      <c r="F277" s="186"/>
      <c r="G277" s="232"/>
      <c r="H277" s="188"/>
      <c r="I277" s="335"/>
      <c r="J277" s="188"/>
      <c r="K277" s="186"/>
      <c r="L277" s="186"/>
      <c r="M277" s="187"/>
      <c r="N277" s="186"/>
    </row>
    <row r="278" spans="1:14" x14ac:dyDescent="0.2">
      <c r="A278" s="186"/>
      <c r="B278" s="186"/>
      <c r="C278" s="186"/>
      <c r="D278" s="186"/>
      <c r="E278" s="186"/>
      <c r="F278" s="186"/>
      <c r="G278" s="232"/>
      <c r="H278" s="188"/>
      <c r="I278" s="335"/>
      <c r="J278" s="188"/>
      <c r="K278" s="186"/>
      <c r="L278" s="186"/>
      <c r="M278" s="187"/>
      <c r="N278" s="186"/>
    </row>
    <row r="279" spans="1:14" x14ac:dyDescent="0.2">
      <c r="A279" s="186"/>
      <c r="B279" s="186"/>
      <c r="C279" s="186"/>
      <c r="D279" s="186"/>
      <c r="E279" s="186"/>
      <c r="F279" s="186"/>
      <c r="G279" s="232"/>
      <c r="H279" s="188"/>
      <c r="I279" s="335"/>
      <c r="J279" s="188"/>
      <c r="K279" s="186"/>
      <c r="L279" s="186"/>
      <c r="M279" s="187"/>
      <c r="N279" s="186"/>
    </row>
    <row r="280" spans="1:14" x14ac:dyDescent="0.2">
      <c r="A280" s="186"/>
      <c r="B280" s="186"/>
      <c r="C280" s="186"/>
      <c r="D280" s="186"/>
      <c r="E280" s="186"/>
      <c r="F280" s="186"/>
      <c r="G280" s="232"/>
      <c r="H280" s="188"/>
      <c r="I280" s="335"/>
      <c r="J280" s="188"/>
      <c r="K280" s="186"/>
      <c r="L280" s="186"/>
      <c r="M280" s="187"/>
      <c r="N280" s="186"/>
    </row>
    <row r="281" spans="1:14" x14ac:dyDescent="0.2">
      <c r="A281" s="186"/>
      <c r="B281" s="186"/>
      <c r="C281" s="186"/>
      <c r="D281" s="186"/>
      <c r="E281" s="186"/>
      <c r="F281" s="186"/>
      <c r="G281" s="232"/>
      <c r="H281" s="188"/>
      <c r="I281" s="335"/>
      <c r="J281" s="188"/>
      <c r="K281" s="186"/>
      <c r="L281" s="186"/>
      <c r="M281" s="187"/>
      <c r="N281" s="186"/>
    </row>
    <row r="282" spans="1:14" x14ac:dyDescent="0.2">
      <c r="A282" s="186"/>
      <c r="B282" s="186"/>
      <c r="C282" s="186"/>
      <c r="D282" s="186"/>
      <c r="E282" s="186"/>
      <c r="F282" s="186"/>
      <c r="G282" s="232"/>
      <c r="H282" s="188"/>
      <c r="I282" s="335"/>
      <c r="J282" s="188"/>
      <c r="K282" s="186"/>
      <c r="L282" s="186"/>
      <c r="M282" s="187"/>
      <c r="N282" s="186"/>
    </row>
    <row r="283" spans="1:14" x14ac:dyDescent="0.2">
      <c r="A283" s="186"/>
      <c r="B283" s="186"/>
      <c r="C283" s="186"/>
      <c r="D283" s="186"/>
      <c r="E283" s="186"/>
      <c r="F283" s="186"/>
      <c r="G283" s="232"/>
      <c r="H283" s="188"/>
      <c r="I283" s="335"/>
      <c r="J283" s="188"/>
      <c r="K283" s="186"/>
      <c r="L283" s="186"/>
      <c r="M283" s="187"/>
      <c r="N283" s="186"/>
    </row>
    <row r="284" spans="1:14" x14ac:dyDescent="0.2">
      <c r="A284" s="186"/>
      <c r="B284" s="186"/>
      <c r="C284" s="186"/>
      <c r="D284" s="186"/>
      <c r="E284" s="186"/>
      <c r="F284" s="186"/>
      <c r="G284" s="232"/>
      <c r="H284" s="188"/>
      <c r="I284" s="335"/>
      <c r="J284" s="188"/>
      <c r="K284" s="186"/>
      <c r="L284" s="186"/>
      <c r="M284" s="187"/>
      <c r="N284" s="186"/>
    </row>
    <row r="285" spans="1:14" x14ac:dyDescent="0.2">
      <c r="A285" s="186"/>
      <c r="B285" s="186"/>
      <c r="C285" s="186"/>
      <c r="D285" s="186"/>
      <c r="E285" s="186"/>
      <c r="F285" s="186"/>
      <c r="G285" s="232"/>
      <c r="H285" s="188"/>
      <c r="I285" s="335"/>
      <c r="J285" s="188"/>
      <c r="K285" s="186"/>
      <c r="L285" s="186"/>
      <c r="M285" s="187"/>
      <c r="N285" s="186"/>
    </row>
    <row r="286" spans="1:14" x14ac:dyDescent="0.2">
      <c r="A286" s="186"/>
      <c r="B286" s="186"/>
      <c r="C286" s="186"/>
      <c r="D286" s="186"/>
      <c r="E286" s="186"/>
      <c r="F286" s="186"/>
      <c r="G286" s="232"/>
      <c r="H286" s="188"/>
      <c r="I286" s="335"/>
      <c r="J286" s="188"/>
      <c r="K286" s="186"/>
      <c r="L286" s="186"/>
      <c r="M286" s="187"/>
      <c r="N286" s="186"/>
    </row>
    <row r="287" spans="1:14" x14ac:dyDescent="0.2">
      <c r="A287" s="186"/>
      <c r="B287" s="186"/>
      <c r="C287" s="186"/>
      <c r="D287" s="186"/>
      <c r="E287" s="186"/>
      <c r="F287" s="186"/>
      <c r="G287" s="232"/>
      <c r="H287" s="188"/>
      <c r="I287" s="335"/>
      <c r="J287" s="188"/>
      <c r="K287" s="186"/>
      <c r="L287" s="186"/>
      <c r="M287" s="187"/>
      <c r="N287" s="186"/>
    </row>
    <row r="288" spans="1:14" x14ac:dyDescent="0.2">
      <c r="A288" s="186"/>
      <c r="B288" s="186"/>
      <c r="C288" s="186"/>
      <c r="D288" s="186"/>
      <c r="E288" s="186"/>
      <c r="F288" s="186"/>
      <c r="G288" s="232"/>
      <c r="H288" s="188"/>
      <c r="I288" s="335"/>
      <c r="J288" s="188"/>
      <c r="K288" s="186"/>
      <c r="L288" s="186"/>
      <c r="M288" s="187"/>
      <c r="N288" s="186"/>
    </row>
    <row r="289" spans="1:14" x14ac:dyDescent="0.2">
      <c r="A289" s="186"/>
      <c r="B289" s="186"/>
      <c r="C289" s="186"/>
      <c r="D289" s="186"/>
      <c r="E289" s="186"/>
      <c r="F289" s="186"/>
      <c r="G289" s="232"/>
      <c r="H289" s="188"/>
      <c r="I289" s="335"/>
      <c r="J289" s="188"/>
      <c r="K289" s="186"/>
      <c r="L289" s="186"/>
      <c r="M289" s="187"/>
      <c r="N289" s="186"/>
    </row>
    <row r="290" spans="1:14" x14ac:dyDescent="0.2">
      <c r="A290" s="186"/>
      <c r="B290" s="186"/>
      <c r="C290" s="186"/>
      <c r="D290" s="186"/>
      <c r="E290" s="186"/>
      <c r="F290" s="186"/>
      <c r="G290" s="232"/>
      <c r="H290" s="188"/>
      <c r="I290" s="335"/>
      <c r="J290" s="188"/>
      <c r="K290" s="186"/>
      <c r="L290" s="186"/>
      <c r="M290" s="187"/>
      <c r="N290" s="186"/>
    </row>
    <row r="291" spans="1:14" x14ac:dyDescent="0.2">
      <c r="A291" s="186"/>
      <c r="B291" s="186"/>
      <c r="C291" s="186"/>
      <c r="D291" s="186"/>
      <c r="E291" s="186"/>
      <c r="F291" s="186"/>
      <c r="G291" s="232"/>
      <c r="H291" s="188"/>
      <c r="I291" s="335"/>
      <c r="J291" s="188"/>
      <c r="K291" s="186"/>
      <c r="L291" s="186"/>
      <c r="M291" s="187"/>
      <c r="N291" s="186"/>
    </row>
    <row r="292" spans="1:14" x14ac:dyDescent="0.2">
      <c r="A292" s="186"/>
      <c r="B292" s="186"/>
      <c r="C292" s="186"/>
      <c r="D292" s="186"/>
      <c r="E292" s="186"/>
      <c r="F292" s="186"/>
      <c r="G292" s="232"/>
      <c r="H292" s="188"/>
      <c r="I292" s="335"/>
      <c r="J292" s="188"/>
      <c r="K292" s="186"/>
      <c r="L292" s="186"/>
      <c r="M292" s="187"/>
      <c r="N292" s="186"/>
    </row>
    <row r="293" spans="1:14" x14ac:dyDescent="0.2">
      <c r="A293" s="186"/>
      <c r="B293" s="186"/>
      <c r="C293" s="186"/>
      <c r="D293" s="186"/>
      <c r="E293" s="186"/>
      <c r="F293" s="186"/>
      <c r="G293" s="232"/>
      <c r="H293" s="188"/>
      <c r="I293" s="335"/>
      <c r="J293" s="188"/>
      <c r="K293" s="186"/>
      <c r="L293" s="186"/>
      <c r="M293" s="187"/>
      <c r="N293" s="186"/>
    </row>
    <row r="294" spans="1:14" x14ac:dyDescent="0.2">
      <c r="A294" s="186"/>
      <c r="B294" s="186"/>
      <c r="C294" s="186"/>
      <c r="D294" s="186"/>
      <c r="E294" s="186"/>
      <c r="F294" s="186"/>
      <c r="G294" s="232"/>
      <c r="H294" s="188"/>
      <c r="I294" s="335"/>
      <c r="J294" s="188"/>
      <c r="K294" s="186"/>
      <c r="L294" s="186"/>
      <c r="M294" s="187"/>
      <c r="N294" s="186"/>
    </row>
    <row r="295" spans="1:14" x14ac:dyDescent="0.2">
      <c r="A295" s="186"/>
      <c r="B295" s="186"/>
      <c r="C295" s="186"/>
      <c r="D295" s="186"/>
      <c r="E295" s="186"/>
      <c r="F295" s="186"/>
      <c r="G295" s="232"/>
      <c r="H295" s="188"/>
      <c r="I295" s="335"/>
      <c r="J295" s="188"/>
      <c r="K295" s="186"/>
      <c r="L295" s="186"/>
      <c r="M295" s="187"/>
      <c r="N295" s="186"/>
    </row>
    <row r="296" spans="1:14" x14ac:dyDescent="0.2">
      <c r="A296" s="186"/>
      <c r="B296" s="186"/>
      <c r="C296" s="186"/>
      <c r="D296" s="186"/>
      <c r="E296" s="186"/>
      <c r="F296" s="186"/>
      <c r="G296" s="232"/>
      <c r="H296" s="188"/>
      <c r="I296" s="335"/>
      <c r="J296" s="188"/>
      <c r="K296" s="186"/>
      <c r="L296" s="186"/>
      <c r="M296" s="187"/>
      <c r="N296" s="186"/>
    </row>
    <row r="297" spans="1:14" x14ac:dyDescent="0.2">
      <c r="A297" s="186"/>
      <c r="B297" s="186"/>
      <c r="C297" s="186"/>
      <c r="D297" s="186"/>
      <c r="E297" s="186"/>
      <c r="F297" s="186"/>
      <c r="G297" s="232"/>
      <c r="H297" s="188"/>
      <c r="I297" s="335"/>
      <c r="J297" s="188"/>
      <c r="K297" s="186"/>
      <c r="L297" s="186"/>
      <c r="M297" s="187"/>
      <c r="N297" s="186"/>
    </row>
    <row r="298" spans="1:14" x14ac:dyDescent="0.2">
      <c r="A298" s="186"/>
      <c r="B298" s="186"/>
      <c r="C298" s="186"/>
      <c r="D298" s="186"/>
      <c r="E298" s="186"/>
      <c r="F298" s="186"/>
      <c r="G298" s="232"/>
      <c r="H298" s="188"/>
      <c r="I298" s="335"/>
      <c r="J298" s="188"/>
      <c r="K298" s="186"/>
      <c r="L298" s="186"/>
      <c r="M298" s="187"/>
      <c r="N298" s="186"/>
    </row>
    <row r="299" spans="1:14" x14ac:dyDescent="0.2">
      <c r="A299" s="186"/>
      <c r="B299" s="186"/>
      <c r="C299" s="186"/>
      <c r="D299" s="186"/>
      <c r="E299" s="186"/>
      <c r="F299" s="186"/>
      <c r="G299" s="232"/>
      <c r="H299" s="188"/>
      <c r="I299" s="335"/>
      <c r="J299" s="188"/>
      <c r="K299" s="186"/>
      <c r="L299" s="186"/>
      <c r="M299" s="187"/>
      <c r="N299" s="186"/>
    </row>
    <row r="300" spans="1:14" x14ac:dyDescent="0.2">
      <c r="A300" s="186"/>
      <c r="B300" s="186"/>
      <c r="C300" s="186"/>
      <c r="D300" s="186"/>
      <c r="E300" s="186"/>
      <c r="F300" s="186"/>
      <c r="G300" s="232"/>
      <c r="H300" s="188"/>
      <c r="I300" s="335"/>
      <c r="J300" s="188"/>
      <c r="K300" s="186"/>
      <c r="L300" s="186"/>
      <c r="M300" s="187"/>
      <c r="N300" s="186"/>
    </row>
    <row r="301" spans="1:14" x14ac:dyDescent="0.2">
      <c r="A301" s="186"/>
      <c r="B301" s="186"/>
      <c r="C301" s="186"/>
      <c r="D301" s="186"/>
      <c r="E301" s="186"/>
      <c r="F301" s="186"/>
      <c r="G301" s="232"/>
      <c r="H301" s="188"/>
      <c r="I301" s="335"/>
      <c r="J301" s="188"/>
      <c r="K301" s="186"/>
      <c r="L301" s="186"/>
      <c r="M301" s="187"/>
      <c r="N301" s="186"/>
    </row>
    <row r="302" spans="1:14" x14ac:dyDescent="0.2">
      <c r="A302" s="186"/>
      <c r="B302" s="186"/>
      <c r="C302" s="186"/>
      <c r="D302" s="186"/>
      <c r="E302" s="186"/>
      <c r="F302" s="186"/>
      <c r="G302" s="232"/>
      <c r="H302" s="188"/>
      <c r="I302" s="335"/>
      <c r="J302" s="188"/>
      <c r="K302" s="186"/>
      <c r="L302" s="186"/>
      <c r="M302" s="187"/>
      <c r="N302" s="186"/>
    </row>
    <row r="303" spans="1:14" x14ac:dyDescent="0.2">
      <c r="A303" s="186"/>
      <c r="B303" s="186"/>
      <c r="C303" s="186"/>
      <c r="D303" s="186"/>
      <c r="E303" s="186"/>
      <c r="F303" s="186"/>
      <c r="G303" s="232"/>
      <c r="H303" s="188"/>
      <c r="I303" s="335"/>
      <c r="J303" s="188"/>
      <c r="K303" s="186"/>
      <c r="L303" s="186"/>
      <c r="M303" s="187"/>
      <c r="N303" s="186"/>
    </row>
    <row r="304" spans="1:14" x14ac:dyDescent="0.2">
      <c r="A304" s="186"/>
      <c r="B304" s="186"/>
      <c r="C304" s="186"/>
      <c r="D304" s="186"/>
      <c r="E304" s="186"/>
      <c r="F304" s="186"/>
      <c r="G304" s="232"/>
      <c r="H304" s="188"/>
      <c r="I304" s="335"/>
      <c r="J304" s="188"/>
      <c r="K304" s="186"/>
      <c r="L304" s="186"/>
      <c r="M304" s="187"/>
      <c r="N304" s="186"/>
    </row>
    <row r="305" spans="1:14" x14ac:dyDescent="0.2">
      <c r="A305" s="186"/>
      <c r="B305" s="186"/>
      <c r="C305" s="186"/>
      <c r="D305" s="186"/>
      <c r="E305" s="186"/>
      <c r="F305" s="186"/>
      <c r="G305" s="232"/>
      <c r="H305" s="188"/>
      <c r="I305" s="335"/>
      <c r="J305" s="188"/>
      <c r="K305" s="186"/>
      <c r="L305" s="186"/>
      <c r="M305" s="187"/>
      <c r="N305" s="186"/>
    </row>
    <row r="306" spans="1:14" x14ac:dyDescent="0.2">
      <c r="A306" s="186"/>
      <c r="B306" s="186"/>
      <c r="C306" s="186"/>
      <c r="D306" s="186"/>
      <c r="E306" s="186"/>
      <c r="F306" s="186"/>
      <c r="G306" s="232"/>
      <c r="H306" s="188"/>
      <c r="I306" s="335"/>
      <c r="J306" s="188"/>
      <c r="K306" s="186"/>
      <c r="L306" s="186"/>
      <c r="M306" s="187"/>
      <c r="N306" s="186"/>
    </row>
    <row r="307" spans="1:14" x14ac:dyDescent="0.2">
      <c r="A307" s="186"/>
      <c r="B307" s="186"/>
      <c r="C307" s="186"/>
      <c r="D307" s="186"/>
      <c r="E307" s="186"/>
      <c r="F307" s="186"/>
      <c r="G307" s="232"/>
      <c r="H307" s="188"/>
      <c r="I307" s="335"/>
      <c r="J307" s="188"/>
      <c r="K307" s="186"/>
      <c r="L307" s="186"/>
      <c r="M307" s="187"/>
      <c r="N307" s="186"/>
    </row>
    <row r="308" spans="1:14" x14ac:dyDescent="0.2">
      <c r="A308" s="186"/>
      <c r="B308" s="186"/>
      <c r="C308" s="186"/>
      <c r="D308" s="186"/>
      <c r="E308" s="186"/>
      <c r="F308" s="186"/>
      <c r="G308" s="232"/>
      <c r="H308" s="188"/>
      <c r="I308" s="335"/>
      <c r="J308" s="188"/>
      <c r="K308" s="186"/>
      <c r="L308" s="186"/>
      <c r="M308" s="187"/>
      <c r="N308" s="186"/>
    </row>
    <row r="309" spans="1:14" x14ac:dyDescent="0.2">
      <c r="A309" s="186"/>
      <c r="B309" s="186"/>
      <c r="C309" s="186"/>
      <c r="D309" s="186"/>
      <c r="E309" s="186"/>
      <c r="F309" s="186"/>
      <c r="G309" s="232"/>
      <c r="H309" s="188"/>
      <c r="I309" s="335"/>
      <c r="J309" s="188"/>
      <c r="K309" s="186"/>
      <c r="L309" s="186"/>
      <c r="M309" s="187"/>
      <c r="N309" s="186"/>
    </row>
    <row r="310" spans="1:14" x14ac:dyDescent="0.2">
      <c r="A310" s="186"/>
      <c r="B310" s="186"/>
      <c r="C310" s="186"/>
      <c r="D310" s="186"/>
      <c r="E310" s="186"/>
      <c r="F310" s="186"/>
      <c r="G310" s="232"/>
      <c r="H310" s="188"/>
      <c r="I310" s="335"/>
      <c r="J310" s="188"/>
      <c r="K310" s="186"/>
      <c r="L310" s="186"/>
      <c r="M310" s="187"/>
      <c r="N310" s="186"/>
    </row>
    <row r="311" spans="1:14" x14ac:dyDescent="0.2">
      <c r="A311" s="186"/>
      <c r="B311" s="186"/>
      <c r="C311" s="186"/>
      <c r="D311" s="186"/>
      <c r="E311" s="186"/>
      <c r="F311" s="186"/>
      <c r="G311" s="232"/>
      <c r="H311" s="188"/>
      <c r="I311" s="335"/>
      <c r="J311" s="188"/>
      <c r="K311" s="186"/>
      <c r="L311" s="186"/>
      <c r="M311" s="187"/>
      <c r="N311" s="186"/>
    </row>
    <row r="312" spans="1:14" x14ac:dyDescent="0.2">
      <c r="A312" s="186"/>
      <c r="B312" s="186"/>
      <c r="C312" s="186"/>
      <c r="D312" s="186"/>
      <c r="E312" s="186"/>
      <c r="F312" s="186"/>
      <c r="G312" s="232"/>
      <c r="H312" s="188"/>
      <c r="I312" s="335"/>
      <c r="J312" s="188"/>
      <c r="K312" s="186"/>
      <c r="L312" s="186"/>
      <c r="M312" s="187"/>
      <c r="N312" s="186"/>
    </row>
    <row r="313" spans="1:14" x14ac:dyDescent="0.2">
      <c r="A313" s="186"/>
      <c r="B313" s="186"/>
      <c r="C313" s="186"/>
      <c r="D313" s="186"/>
      <c r="E313" s="186"/>
      <c r="F313" s="186"/>
      <c r="G313" s="232"/>
      <c r="H313" s="188"/>
      <c r="I313" s="335"/>
      <c r="J313" s="188"/>
      <c r="K313" s="186"/>
      <c r="L313" s="186"/>
      <c r="M313" s="187"/>
      <c r="N313" s="186"/>
    </row>
    <row r="314" spans="1:14" x14ac:dyDescent="0.2">
      <c r="A314" s="186"/>
      <c r="B314" s="186"/>
      <c r="C314" s="186"/>
      <c r="D314" s="186"/>
      <c r="E314" s="186"/>
      <c r="F314" s="186"/>
      <c r="G314" s="232"/>
      <c r="H314" s="188"/>
      <c r="I314" s="335"/>
      <c r="J314" s="188"/>
      <c r="K314" s="186"/>
      <c r="L314" s="186"/>
      <c r="M314" s="187"/>
      <c r="N314" s="186"/>
    </row>
    <row r="315" spans="1:14" x14ac:dyDescent="0.2">
      <c r="A315" s="186"/>
      <c r="B315" s="186"/>
      <c r="C315" s="186"/>
      <c r="D315" s="186"/>
      <c r="E315" s="186"/>
      <c r="F315" s="186"/>
      <c r="G315" s="232"/>
      <c r="H315" s="188"/>
      <c r="I315" s="335"/>
      <c r="J315" s="188"/>
      <c r="K315" s="186"/>
      <c r="L315" s="186"/>
      <c r="M315" s="187"/>
      <c r="N315" s="186"/>
    </row>
    <row r="316" spans="1:14" x14ac:dyDescent="0.2">
      <c r="A316" s="186"/>
      <c r="B316" s="186"/>
      <c r="C316" s="186"/>
      <c r="D316" s="186"/>
      <c r="E316" s="186"/>
      <c r="F316" s="186"/>
      <c r="G316" s="232"/>
      <c r="H316" s="188"/>
      <c r="I316" s="335"/>
      <c r="J316" s="188"/>
      <c r="K316" s="186"/>
      <c r="L316" s="186"/>
      <c r="M316" s="187"/>
      <c r="N316" s="186"/>
    </row>
    <row r="317" spans="1:14" x14ac:dyDescent="0.2">
      <c r="A317" s="186"/>
      <c r="B317" s="186"/>
      <c r="C317" s="186"/>
      <c r="D317" s="186"/>
      <c r="E317" s="186"/>
      <c r="F317" s="186"/>
      <c r="G317" s="232"/>
      <c r="H317" s="188"/>
      <c r="I317" s="335"/>
      <c r="J317" s="188"/>
      <c r="K317" s="186"/>
      <c r="L317" s="186"/>
      <c r="M317" s="187"/>
      <c r="N317" s="186"/>
    </row>
    <row r="318" spans="1:14" x14ac:dyDescent="0.2">
      <c r="A318" s="186"/>
      <c r="B318" s="186"/>
      <c r="C318" s="186"/>
      <c r="D318" s="186"/>
      <c r="E318" s="186"/>
      <c r="F318" s="186"/>
      <c r="G318" s="232"/>
      <c r="H318" s="188"/>
      <c r="I318" s="335"/>
      <c r="J318" s="188"/>
      <c r="K318" s="186"/>
      <c r="L318" s="186"/>
      <c r="M318" s="187"/>
      <c r="N318" s="186"/>
    </row>
    <row r="319" spans="1:14" x14ac:dyDescent="0.2">
      <c r="A319" s="186"/>
      <c r="B319" s="186"/>
      <c r="C319" s="186"/>
      <c r="D319" s="186"/>
      <c r="E319" s="186"/>
      <c r="F319" s="186"/>
      <c r="G319" s="232"/>
      <c r="H319" s="188"/>
      <c r="I319" s="335"/>
      <c r="J319" s="188"/>
      <c r="K319" s="186"/>
      <c r="L319" s="186"/>
      <c r="M319" s="187"/>
      <c r="N319" s="186"/>
    </row>
    <row r="320" spans="1:14" x14ac:dyDescent="0.2">
      <c r="A320" s="186"/>
      <c r="B320" s="186"/>
      <c r="C320" s="186"/>
      <c r="D320" s="186"/>
      <c r="E320" s="186"/>
      <c r="F320" s="186"/>
      <c r="G320" s="232"/>
      <c r="H320" s="188"/>
      <c r="I320" s="335"/>
      <c r="J320" s="188"/>
      <c r="K320" s="186"/>
      <c r="L320" s="186"/>
      <c r="M320" s="187"/>
      <c r="N320" s="186"/>
    </row>
    <row r="321" spans="1:14" x14ac:dyDescent="0.2">
      <c r="A321" s="186"/>
      <c r="B321" s="186"/>
      <c r="C321" s="186"/>
      <c r="D321" s="186"/>
      <c r="E321" s="186"/>
      <c r="F321" s="186"/>
      <c r="G321" s="232"/>
      <c r="H321" s="188"/>
      <c r="I321" s="335"/>
      <c r="J321" s="188"/>
      <c r="K321" s="186"/>
      <c r="L321" s="186"/>
      <c r="M321" s="187"/>
      <c r="N321" s="186"/>
    </row>
    <row r="322" spans="1:14" x14ac:dyDescent="0.2">
      <c r="A322" s="186"/>
      <c r="B322" s="186"/>
      <c r="C322" s="186"/>
      <c r="D322" s="186"/>
      <c r="E322" s="186"/>
      <c r="F322" s="186"/>
      <c r="G322" s="232"/>
      <c r="H322" s="188"/>
      <c r="I322" s="335"/>
      <c r="J322" s="188"/>
      <c r="K322" s="186"/>
      <c r="L322" s="186"/>
      <c r="M322" s="187"/>
      <c r="N322" s="186"/>
    </row>
    <row r="323" spans="1:14" x14ac:dyDescent="0.2">
      <c r="A323" s="186"/>
      <c r="B323" s="186"/>
      <c r="C323" s="186"/>
      <c r="D323" s="186"/>
      <c r="E323" s="186"/>
      <c r="F323" s="186"/>
      <c r="G323" s="232"/>
      <c r="H323" s="188"/>
      <c r="I323" s="335"/>
      <c r="J323" s="188"/>
      <c r="K323" s="186"/>
      <c r="L323" s="186"/>
      <c r="M323" s="187"/>
      <c r="N323" s="186"/>
    </row>
    <row r="324" spans="1:14" x14ac:dyDescent="0.2">
      <c r="A324" s="186"/>
      <c r="B324" s="186"/>
      <c r="C324" s="186"/>
      <c r="D324" s="186"/>
      <c r="E324" s="186"/>
      <c r="F324" s="186"/>
      <c r="G324" s="232"/>
      <c r="H324" s="188"/>
      <c r="I324" s="335"/>
      <c r="J324" s="188"/>
      <c r="K324" s="186"/>
      <c r="L324" s="186"/>
      <c r="M324" s="187"/>
      <c r="N324" s="186"/>
    </row>
    <row r="325" spans="1:14" x14ac:dyDescent="0.2">
      <c r="A325" s="186"/>
      <c r="B325" s="186"/>
      <c r="C325" s="186"/>
      <c r="D325" s="186"/>
      <c r="E325" s="186"/>
      <c r="F325" s="186"/>
      <c r="G325" s="232"/>
      <c r="H325" s="188"/>
      <c r="I325" s="335"/>
      <c r="J325" s="188"/>
      <c r="K325" s="186"/>
      <c r="L325" s="186"/>
      <c r="M325" s="187"/>
      <c r="N325" s="186"/>
    </row>
    <row r="326" spans="1:14" x14ac:dyDescent="0.2">
      <c r="A326" s="186"/>
      <c r="B326" s="186"/>
      <c r="C326" s="186"/>
      <c r="D326" s="186"/>
      <c r="E326" s="186"/>
      <c r="F326" s="186"/>
      <c r="G326" s="232"/>
      <c r="H326" s="188"/>
      <c r="I326" s="335"/>
      <c r="J326" s="188"/>
      <c r="K326" s="186"/>
      <c r="L326" s="186"/>
      <c r="M326" s="187"/>
      <c r="N326" s="186"/>
    </row>
    <row r="327" spans="1:14" x14ac:dyDescent="0.2">
      <c r="A327" s="186"/>
      <c r="B327" s="186"/>
      <c r="C327" s="186"/>
      <c r="D327" s="186"/>
      <c r="E327" s="186"/>
      <c r="F327" s="186"/>
      <c r="G327" s="232"/>
      <c r="H327" s="188"/>
      <c r="I327" s="335"/>
      <c r="J327" s="188"/>
      <c r="K327" s="186"/>
      <c r="L327" s="186"/>
      <c r="M327" s="187"/>
      <c r="N327" s="186"/>
    </row>
    <row r="328" spans="1:14" x14ac:dyDescent="0.2">
      <c r="A328" s="186"/>
      <c r="B328" s="186"/>
      <c r="C328" s="186"/>
      <c r="D328" s="186"/>
      <c r="E328" s="186"/>
      <c r="F328" s="186"/>
      <c r="G328" s="232"/>
      <c r="H328" s="188"/>
      <c r="I328" s="335"/>
      <c r="J328" s="188"/>
      <c r="K328" s="186"/>
      <c r="L328" s="186"/>
      <c r="M328" s="187"/>
      <c r="N328" s="186"/>
    </row>
    <row r="329" spans="1:14" x14ac:dyDescent="0.2">
      <c r="A329" s="186"/>
      <c r="B329" s="186"/>
      <c r="C329" s="186"/>
      <c r="D329" s="186"/>
      <c r="E329" s="186"/>
      <c r="F329" s="186"/>
      <c r="G329" s="232"/>
      <c r="H329" s="188"/>
      <c r="I329" s="335"/>
      <c r="J329" s="188"/>
      <c r="K329" s="186"/>
      <c r="L329" s="186"/>
      <c r="M329" s="187"/>
      <c r="N329" s="186"/>
    </row>
    <row r="330" spans="1:14" x14ac:dyDescent="0.2">
      <c r="A330" s="186"/>
      <c r="B330" s="186"/>
      <c r="C330" s="186"/>
      <c r="D330" s="186"/>
      <c r="E330" s="186"/>
      <c r="F330" s="186"/>
      <c r="G330" s="232"/>
      <c r="H330" s="188"/>
      <c r="I330" s="335"/>
      <c r="J330" s="188"/>
      <c r="K330" s="186"/>
      <c r="L330" s="186"/>
      <c r="M330" s="187"/>
      <c r="N330" s="186"/>
    </row>
    <row r="331" spans="1:14" x14ac:dyDescent="0.2">
      <c r="A331" s="186"/>
      <c r="B331" s="186"/>
      <c r="C331" s="186"/>
      <c r="D331" s="186"/>
      <c r="E331" s="186"/>
      <c r="F331" s="186"/>
      <c r="G331" s="232"/>
      <c r="H331" s="188"/>
      <c r="I331" s="335"/>
      <c r="J331" s="188"/>
      <c r="K331" s="186"/>
      <c r="L331" s="186"/>
      <c r="M331" s="187"/>
      <c r="N331" s="186"/>
    </row>
    <row r="332" spans="1:14" x14ac:dyDescent="0.2">
      <c r="A332" s="186"/>
      <c r="B332" s="186"/>
      <c r="C332" s="186"/>
      <c r="D332" s="186"/>
      <c r="E332" s="186"/>
      <c r="F332" s="186"/>
      <c r="G332" s="232"/>
      <c r="H332" s="188"/>
      <c r="I332" s="335"/>
      <c r="J332" s="188"/>
      <c r="K332" s="186"/>
      <c r="L332" s="186"/>
      <c r="M332" s="187"/>
      <c r="N332" s="186"/>
    </row>
    <row r="333" spans="1:14" x14ac:dyDescent="0.2">
      <c r="A333" s="186"/>
      <c r="B333" s="186"/>
      <c r="C333" s="186"/>
      <c r="D333" s="186"/>
      <c r="E333" s="186"/>
      <c r="F333" s="186"/>
      <c r="G333" s="232"/>
      <c r="H333" s="188"/>
      <c r="I333" s="335"/>
      <c r="J333" s="188"/>
      <c r="K333" s="186"/>
      <c r="L333" s="186"/>
      <c r="M333" s="187"/>
      <c r="N333" s="186"/>
    </row>
    <row r="334" spans="1:14" x14ac:dyDescent="0.2">
      <c r="A334" s="186"/>
      <c r="B334" s="186"/>
      <c r="C334" s="186"/>
      <c r="D334" s="186"/>
      <c r="E334" s="186"/>
      <c r="F334" s="186"/>
      <c r="G334" s="232"/>
      <c r="H334" s="188"/>
      <c r="I334" s="335"/>
      <c r="J334" s="188"/>
      <c r="K334" s="186"/>
      <c r="L334" s="186"/>
      <c r="M334" s="187"/>
      <c r="N334" s="186"/>
    </row>
    <row r="335" spans="1:14" x14ac:dyDescent="0.2">
      <c r="A335" s="186"/>
      <c r="B335" s="186"/>
      <c r="C335" s="186"/>
      <c r="D335" s="186"/>
      <c r="E335" s="186"/>
      <c r="F335" s="186"/>
      <c r="G335" s="232"/>
      <c r="H335" s="188"/>
      <c r="I335" s="335"/>
      <c r="J335" s="188"/>
      <c r="K335" s="186"/>
      <c r="L335" s="186"/>
      <c r="M335" s="187"/>
      <c r="N335" s="186"/>
    </row>
    <row r="336" spans="1:14" x14ac:dyDescent="0.2">
      <c r="A336" s="186"/>
      <c r="B336" s="186"/>
      <c r="C336" s="186"/>
      <c r="D336" s="186"/>
      <c r="E336" s="186"/>
      <c r="F336" s="186"/>
      <c r="G336" s="232"/>
      <c r="H336" s="188"/>
      <c r="I336" s="335"/>
      <c r="J336" s="188"/>
      <c r="K336" s="186"/>
      <c r="L336" s="186"/>
      <c r="M336" s="187"/>
      <c r="N336" s="186"/>
    </row>
    <row r="337" spans="1:14" x14ac:dyDescent="0.2">
      <c r="A337" s="186"/>
      <c r="B337" s="186"/>
      <c r="C337" s="186"/>
      <c r="D337" s="186"/>
      <c r="E337" s="186"/>
      <c r="F337" s="186"/>
      <c r="G337" s="232"/>
      <c r="H337" s="188"/>
      <c r="I337" s="335"/>
      <c r="J337" s="188"/>
      <c r="K337" s="186"/>
      <c r="L337" s="186"/>
      <c r="M337" s="187"/>
      <c r="N337" s="186"/>
    </row>
    <row r="338" spans="1:14" x14ac:dyDescent="0.2">
      <c r="A338" s="186"/>
      <c r="B338" s="186"/>
      <c r="C338" s="186"/>
      <c r="D338" s="186"/>
      <c r="E338" s="186"/>
      <c r="F338" s="186"/>
      <c r="G338" s="232"/>
      <c r="H338" s="188"/>
      <c r="I338" s="335"/>
      <c r="J338" s="188"/>
      <c r="K338" s="186"/>
      <c r="L338" s="186"/>
      <c r="M338" s="187"/>
      <c r="N338" s="186"/>
    </row>
    <row r="339" spans="1:14" x14ac:dyDescent="0.2">
      <c r="A339" s="186"/>
      <c r="B339" s="186"/>
      <c r="C339" s="186"/>
      <c r="D339" s="186"/>
      <c r="E339" s="186"/>
      <c r="F339" s="186"/>
      <c r="G339" s="232"/>
      <c r="H339" s="188"/>
      <c r="I339" s="335"/>
      <c r="J339" s="188"/>
      <c r="K339" s="186"/>
      <c r="L339" s="186"/>
      <c r="M339" s="187"/>
      <c r="N339" s="186"/>
    </row>
    <row r="340" spans="1:14" x14ac:dyDescent="0.2">
      <c r="A340" s="186"/>
      <c r="B340" s="186"/>
      <c r="C340" s="186"/>
      <c r="D340" s="186"/>
      <c r="E340" s="186"/>
      <c r="F340" s="186"/>
      <c r="G340" s="232"/>
      <c r="H340" s="188"/>
      <c r="I340" s="335"/>
      <c r="J340" s="188"/>
      <c r="K340" s="186"/>
      <c r="L340" s="186"/>
      <c r="M340" s="187"/>
      <c r="N340" s="186"/>
    </row>
    <row r="341" spans="1:14" x14ac:dyDescent="0.2">
      <c r="A341" s="186"/>
      <c r="B341" s="186"/>
      <c r="C341" s="186"/>
      <c r="D341" s="186"/>
      <c r="E341" s="186"/>
      <c r="F341" s="186"/>
      <c r="G341" s="232"/>
      <c r="H341" s="188"/>
      <c r="I341" s="335"/>
      <c r="J341" s="188"/>
      <c r="K341" s="186"/>
      <c r="L341" s="186"/>
      <c r="M341" s="187"/>
      <c r="N341" s="186"/>
    </row>
    <row r="342" spans="1:14" x14ac:dyDescent="0.2">
      <c r="A342" s="186"/>
      <c r="B342" s="186"/>
      <c r="C342" s="186"/>
      <c r="D342" s="186"/>
      <c r="E342" s="186"/>
      <c r="F342" s="186"/>
      <c r="G342" s="232"/>
      <c r="H342" s="188"/>
      <c r="I342" s="335"/>
      <c r="J342" s="188"/>
      <c r="K342" s="186"/>
      <c r="L342" s="186"/>
      <c r="M342" s="187"/>
      <c r="N342" s="186"/>
    </row>
    <row r="343" spans="1:14" x14ac:dyDescent="0.2">
      <c r="A343" s="186"/>
      <c r="B343" s="186"/>
      <c r="C343" s="186"/>
      <c r="D343" s="186"/>
      <c r="E343" s="186"/>
      <c r="F343" s="186"/>
      <c r="G343" s="232"/>
      <c r="H343" s="188"/>
      <c r="I343" s="335"/>
      <c r="J343" s="188"/>
      <c r="K343" s="186"/>
      <c r="L343" s="186"/>
      <c r="M343" s="187"/>
      <c r="N343" s="186"/>
    </row>
    <row r="344" spans="1:14" x14ac:dyDescent="0.2">
      <c r="A344" s="186"/>
      <c r="B344" s="186"/>
      <c r="C344" s="186"/>
      <c r="D344" s="186"/>
      <c r="E344" s="186"/>
      <c r="F344" s="186"/>
      <c r="G344" s="232"/>
      <c r="H344" s="188"/>
      <c r="I344" s="335"/>
      <c r="J344" s="188"/>
      <c r="K344" s="186"/>
      <c r="L344" s="186"/>
      <c r="M344" s="187"/>
      <c r="N344" s="186"/>
    </row>
    <row r="345" spans="1:14" x14ac:dyDescent="0.2">
      <c r="A345" s="186"/>
      <c r="B345" s="186"/>
      <c r="C345" s="186"/>
      <c r="D345" s="186"/>
      <c r="E345" s="186"/>
      <c r="F345" s="186"/>
      <c r="G345" s="232"/>
      <c r="H345" s="188"/>
      <c r="I345" s="335"/>
      <c r="J345" s="188"/>
      <c r="K345" s="186"/>
      <c r="L345" s="186"/>
      <c r="M345" s="187"/>
      <c r="N345" s="186"/>
    </row>
    <row r="346" spans="1:14" x14ac:dyDescent="0.2">
      <c r="A346" s="186"/>
      <c r="B346" s="186"/>
      <c r="C346" s="186"/>
      <c r="D346" s="186"/>
      <c r="E346" s="186"/>
      <c r="F346" s="186"/>
      <c r="G346" s="232"/>
      <c r="H346" s="188"/>
      <c r="I346" s="335"/>
      <c r="J346" s="188"/>
      <c r="K346" s="186"/>
      <c r="L346" s="186"/>
      <c r="M346" s="187"/>
      <c r="N346" s="186"/>
    </row>
    <row r="347" spans="1:14" x14ac:dyDescent="0.2">
      <c r="A347" s="186"/>
      <c r="B347" s="186"/>
      <c r="C347" s="186"/>
      <c r="D347" s="186"/>
      <c r="E347" s="186"/>
      <c r="F347" s="186"/>
      <c r="G347" s="232"/>
      <c r="H347" s="188"/>
      <c r="I347" s="335"/>
      <c r="J347" s="188"/>
      <c r="K347" s="186"/>
      <c r="L347" s="186"/>
      <c r="M347" s="187"/>
      <c r="N347" s="186"/>
    </row>
    <row r="348" spans="1:14" x14ac:dyDescent="0.2">
      <c r="A348" s="186"/>
      <c r="B348" s="186"/>
      <c r="C348" s="186"/>
      <c r="D348" s="186"/>
      <c r="E348" s="186"/>
      <c r="F348" s="186"/>
      <c r="G348" s="232"/>
      <c r="H348" s="188"/>
      <c r="I348" s="335"/>
      <c r="J348" s="188"/>
      <c r="K348" s="186"/>
      <c r="L348" s="186"/>
      <c r="M348" s="187"/>
      <c r="N348" s="186"/>
    </row>
    <row r="349" spans="1:14" x14ac:dyDescent="0.2">
      <c r="A349" s="186"/>
      <c r="B349" s="186"/>
      <c r="C349" s="186"/>
      <c r="D349" s="186"/>
      <c r="E349" s="186"/>
      <c r="F349" s="186"/>
      <c r="G349" s="232"/>
      <c r="H349" s="188"/>
      <c r="I349" s="335"/>
      <c r="J349" s="188"/>
      <c r="K349" s="186"/>
      <c r="L349" s="186"/>
      <c r="M349" s="187"/>
      <c r="N349" s="186"/>
    </row>
    <row r="350" spans="1:14" x14ac:dyDescent="0.2">
      <c r="A350" s="186"/>
      <c r="B350" s="186"/>
      <c r="C350" s="186"/>
      <c r="D350" s="186"/>
      <c r="E350" s="186"/>
      <c r="F350" s="186"/>
      <c r="G350" s="232"/>
      <c r="H350" s="188"/>
      <c r="I350" s="335"/>
      <c r="J350" s="188"/>
      <c r="K350" s="186"/>
      <c r="L350" s="186"/>
      <c r="M350" s="187"/>
      <c r="N350" s="186"/>
    </row>
    <row r="351" spans="1:14" x14ac:dyDescent="0.2">
      <c r="A351" s="186"/>
      <c r="B351" s="186"/>
      <c r="C351" s="186"/>
      <c r="D351" s="186"/>
      <c r="E351" s="186"/>
      <c r="F351" s="186"/>
      <c r="G351" s="232"/>
      <c r="H351" s="188"/>
      <c r="I351" s="335"/>
      <c r="J351" s="188"/>
      <c r="K351" s="186"/>
      <c r="L351" s="186"/>
      <c r="M351" s="187"/>
      <c r="N351" s="186"/>
    </row>
    <row r="352" spans="1:14" x14ac:dyDescent="0.2">
      <c r="A352" s="186"/>
      <c r="B352" s="186"/>
      <c r="C352" s="186"/>
      <c r="D352" s="186"/>
      <c r="E352" s="186"/>
      <c r="F352" s="186"/>
      <c r="G352" s="232"/>
      <c r="H352" s="188"/>
      <c r="I352" s="335"/>
      <c r="J352" s="188"/>
      <c r="K352" s="186"/>
      <c r="L352" s="186"/>
      <c r="M352" s="187"/>
      <c r="N352" s="186"/>
    </row>
    <row r="353" spans="1:14" x14ac:dyDescent="0.2">
      <c r="A353" s="186"/>
      <c r="B353" s="186"/>
      <c r="C353" s="186"/>
      <c r="D353" s="186"/>
      <c r="E353" s="186"/>
      <c r="F353" s="186"/>
      <c r="G353" s="232"/>
      <c r="H353" s="188"/>
      <c r="I353" s="335"/>
      <c r="J353" s="188"/>
      <c r="K353" s="186"/>
      <c r="L353" s="186"/>
      <c r="M353" s="187"/>
      <c r="N353" s="186"/>
    </row>
    <row r="354" spans="1:14" x14ac:dyDescent="0.2">
      <c r="A354" s="186"/>
      <c r="B354" s="186"/>
      <c r="C354" s="186"/>
      <c r="D354" s="186"/>
      <c r="E354" s="186"/>
      <c r="F354" s="186"/>
      <c r="G354" s="232"/>
      <c r="H354" s="188"/>
      <c r="I354" s="335"/>
      <c r="J354" s="188"/>
      <c r="K354" s="186"/>
      <c r="L354" s="186"/>
      <c r="M354" s="187"/>
      <c r="N354" s="186"/>
    </row>
    <row r="355" spans="1:14" x14ac:dyDescent="0.2">
      <c r="A355" s="186"/>
      <c r="B355" s="186"/>
      <c r="C355" s="186"/>
      <c r="D355" s="186"/>
      <c r="E355" s="186"/>
      <c r="F355" s="186"/>
      <c r="G355" s="232"/>
      <c r="H355" s="188"/>
      <c r="I355" s="335"/>
      <c r="J355" s="188"/>
      <c r="K355" s="186"/>
      <c r="L355" s="186"/>
      <c r="M355" s="187"/>
      <c r="N355" s="186"/>
    </row>
    <row r="356" spans="1:14" x14ac:dyDescent="0.2">
      <c r="A356" s="186"/>
      <c r="B356" s="186"/>
      <c r="C356" s="186"/>
      <c r="D356" s="186"/>
      <c r="E356" s="186"/>
      <c r="F356" s="186"/>
      <c r="G356" s="232"/>
      <c r="H356" s="188"/>
      <c r="I356" s="335"/>
      <c r="J356" s="188"/>
      <c r="K356" s="186"/>
      <c r="L356" s="186"/>
      <c r="M356" s="187"/>
      <c r="N356" s="186"/>
    </row>
    <row r="357" spans="1:14" x14ac:dyDescent="0.2">
      <c r="A357" s="186"/>
      <c r="B357" s="186"/>
      <c r="C357" s="186"/>
      <c r="D357" s="186"/>
      <c r="E357" s="186"/>
      <c r="F357" s="186"/>
      <c r="G357" s="232"/>
      <c r="H357" s="188"/>
      <c r="I357" s="335"/>
      <c r="J357" s="188"/>
      <c r="K357" s="186"/>
      <c r="L357" s="186"/>
      <c r="M357" s="187"/>
      <c r="N357" s="186"/>
    </row>
    <row r="358" spans="1:14" x14ac:dyDescent="0.2">
      <c r="A358" s="186"/>
      <c r="B358" s="186"/>
      <c r="C358" s="186"/>
      <c r="D358" s="186"/>
      <c r="E358" s="186"/>
      <c r="F358" s="186"/>
      <c r="G358" s="232"/>
      <c r="H358" s="188"/>
      <c r="I358" s="335"/>
      <c r="J358" s="188"/>
      <c r="K358" s="186"/>
      <c r="L358" s="186"/>
      <c r="M358" s="187"/>
      <c r="N358" s="186"/>
    </row>
    <row r="359" spans="1:14" x14ac:dyDescent="0.2">
      <c r="A359" s="186"/>
      <c r="B359" s="186"/>
      <c r="C359" s="186"/>
      <c r="D359" s="186"/>
      <c r="E359" s="186"/>
      <c r="F359" s="186"/>
      <c r="G359" s="232"/>
      <c r="H359" s="188"/>
      <c r="I359" s="335"/>
      <c r="J359" s="188"/>
      <c r="K359" s="186"/>
      <c r="L359" s="186"/>
      <c r="M359" s="187"/>
      <c r="N359" s="186"/>
    </row>
    <row r="360" spans="1:14" x14ac:dyDescent="0.2">
      <c r="A360" s="186"/>
      <c r="B360" s="186"/>
      <c r="C360" s="186"/>
      <c r="D360" s="186"/>
      <c r="E360" s="186"/>
      <c r="F360" s="186"/>
      <c r="G360" s="232"/>
      <c r="H360" s="188"/>
      <c r="I360" s="335"/>
      <c r="J360" s="188"/>
      <c r="K360" s="186"/>
      <c r="L360" s="186"/>
      <c r="M360" s="187"/>
      <c r="N360" s="186"/>
    </row>
    <row r="361" spans="1:14" x14ac:dyDescent="0.2">
      <c r="A361" s="186"/>
      <c r="B361" s="186"/>
      <c r="C361" s="186"/>
      <c r="D361" s="186"/>
      <c r="E361" s="186"/>
      <c r="F361" s="186"/>
      <c r="G361" s="232"/>
      <c r="H361" s="188"/>
      <c r="I361" s="335"/>
      <c r="J361" s="188"/>
      <c r="K361" s="186"/>
      <c r="L361" s="186"/>
      <c r="M361" s="187"/>
      <c r="N361" s="186"/>
    </row>
    <row r="362" spans="1:14" x14ac:dyDescent="0.2">
      <c r="A362" s="186"/>
      <c r="B362" s="186"/>
      <c r="C362" s="186"/>
      <c r="D362" s="186"/>
      <c r="E362" s="186"/>
      <c r="F362" s="186"/>
      <c r="G362" s="232"/>
      <c r="H362" s="188"/>
      <c r="I362" s="335"/>
      <c r="J362" s="188"/>
      <c r="K362" s="186"/>
      <c r="L362" s="186"/>
      <c r="M362" s="187"/>
      <c r="N362" s="186"/>
    </row>
    <row r="363" spans="1:14" x14ac:dyDescent="0.2">
      <c r="A363" s="186"/>
      <c r="B363" s="186"/>
      <c r="C363" s="186"/>
      <c r="D363" s="186"/>
      <c r="E363" s="186"/>
      <c r="F363" s="186"/>
      <c r="G363" s="232"/>
      <c r="H363" s="188"/>
      <c r="I363" s="335"/>
      <c r="J363" s="188"/>
      <c r="K363" s="186"/>
      <c r="L363" s="186"/>
      <c r="M363" s="187"/>
      <c r="N363" s="186"/>
    </row>
    <row r="364" spans="1:14" x14ac:dyDescent="0.2">
      <c r="A364" s="186"/>
      <c r="B364" s="186"/>
      <c r="C364" s="186"/>
      <c r="D364" s="186"/>
      <c r="E364" s="186"/>
      <c r="F364" s="186"/>
      <c r="G364" s="232"/>
      <c r="H364" s="188"/>
      <c r="I364" s="335"/>
      <c r="J364" s="188"/>
      <c r="K364" s="186"/>
      <c r="L364" s="186"/>
      <c r="M364" s="187"/>
      <c r="N364" s="186"/>
    </row>
    <row r="365" spans="1:14" x14ac:dyDescent="0.2">
      <c r="A365" s="186"/>
      <c r="B365" s="186"/>
      <c r="C365" s="186"/>
      <c r="D365" s="186"/>
      <c r="E365" s="186"/>
      <c r="F365" s="186"/>
      <c r="G365" s="232"/>
      <c r="H365" s="188"/>
      <c r="I365" s="335"/>
      <c r="J365" s="188"/>
      <c r="K365" s="186"/>
      <c r="L365" s="186"/>
      <c r="M365" s="187"/>
      <c r="N365" s="186"/>
    </row>
    <row r="366" spans="1:14" x14ac:dyDescent="0.2">
      <c r="A366" s="186"/>
      <c r="B366" s="186"/>
      <c r="C366" s="186"/>
      <c r="D366" s="186"/>
      <c r="E366" s="186"/>
      <c r="F366" s="186"/>
      <c r="G366" s="232"/>
      <c r="H366" s="188"/>
      <c r="I366" s="335"/>
      <c r="J366" s="188"/>
      <c r="K366" s="186"/>
      <c r="L366" s="186"/>
      <c r="M366" s="187"/>
      <c r="N366" s="186"/>
    </row>
    <row r="367" spans="1:14" x14ac:dyDescent="0.2">
      <c r="A367" s="186"/>
      <c r="B367" s="186"/>
      <c r="C367" s="186"/>
      <c r="D367" s="186"/>
      <c r="E367" s="186"/>
      <c r="F367" s="186"/>
      <c r="G367" s="232"/>
      <c r="H367" s="188"/>
      <c r="I367" s="335"/>
      <c r="J367" s="188"/>
      <c r="K367" s="186"/>
      <c r="L367" s="186"/>
      <c r="M367" s="187"/>
      <c r="N367" s="186"/>
    </row>
    <row r="368" spans="1:14" x14ac:dyDescent="0.2">
      <c r="A368" s="186"/>
      <c r="B368" s="186"/>
      <c r="C368" s="186"/>
      <c r="D368" s="186"/>
      <c r="E368" s="186"/>
      <c r="F368" s="186"/>
      <c r="G368" s="232"/>
      <c r="H368" s="188"/>
      <c r="I368" s="335"/>
      <c r="J368" s="188"/>
      <c r="K368" s="186"/>
      <c r="L368" s="186"/>
      <c r="M368" s="187"/>
      <c r="N368" s="186"/>
    </row>
    <row r="369" spans="1:14" x14ac:dyDescent="0.2">
      <c r="A369" s="186"/>
      <c r="B369" s="186"/>
      <c r="C369" s="186"/>
      <c r="D369" s="186"/>
      <c r="E369" s="186"/>
      <c r="F369" s="186"/>
      <c r="G369" s="232"/>
      <c r="H369" s="188"/>
      <c r="I369" s="335"/>
      <c r="J369" s="188"/>
      <c r="K369" s="186"/>
      <c r="L369" s="186"/>
      <c r="M369" s="187"/>
      <c r="N369" s="186"/>
    </row>
    <row r="370" spans="1:14" x14ac:dyDescent="0.2">
      <c r="A370" s="186"/>
      <c r="B370" s="186"/>
      <c r="C370" s="186"/>
      <c r="D370" s="186"/>
      <c r="E370" s="186"/>
      <c r="F370" s="186"/>
      <c r="G370" s="232"/>
      <c r="H370" s="188"/>
      <c r="I370" s="335"/>
      <c r="J370" s="188"/>
      <c r="K370" s="186"/>
      <c r="L370" s="186"/>
      <c r="M370" s="187"/>
      <c r="N370" s="186"/>
    </row>
    <row r="371" spans="1:14" x14ac:dyDescent="0.2">
      <c r="A371" s="186"/>
      <c r="B371" s="186"/>
      <c r="C371" s="186"/>
      <c r="D371" s="186"/>
      <c r="E371" s="186"/>
      <c r="F371" s="186"/>
      <c r="G371" s="232"/>
      <c r="H371" s="188"/>
      <c r="I371" s="335"/>
      <c r="J371" s="188"/>
      <c r="K371" s="186"/>
      <c r="L371" s="186"/>
      <c r="M371" s="187"/>
      <c r="N371" s="186"/>
    </row>
    <row r="372" spans="1:14" x14ac:dyDescent="0.2">
      <c r="A372" s="186"/>
      <c r="B372" s="186"/>
      <c r="C372" s="186"/>
      <c r="D372" s="186"/>
      <c r="E372" s="186"/>
      <c r="F372" s="186"/>
      <c r="G372" s="232"/>
      <c r="H372" s="188"/>
      <c r="I372" s="335"/>
      <c r="J372" s="188"/>
      <c r="K372" s="186"/>
      <c r="L372" s="186"/>
      <c r="M372" s="187"/>
      <c r="N372" s="186"/>
    </row>
    <row r="373" spans="1:14" x14ac:dyDescent="0.2">
      <c r="A373" s="186"/>
      <c r="B373" s="186"/>
      <c r="C373" s="186"/>
      <c r="D373" s="186"/>
      <c r="E373" s="186"/>
      <c r="F373" s="186"/>
      <c r="G373" s="232"/>
      <c r="H373" s="188"/>
      <c r="I373" s="335"/>
      <c r="J373" s="188"/>
      <c r="K373" s="186"/>
      <c r="L373" s="186"/>
      <c r="M373" s="187"/>
      <c r="N373" s="186"/>
    </row>
    <row r="374" spans="1:14" x14ac:dyDescent="0.2">
      <c r="A374" s="186"/>
      <c r="B374" s="186"/>
      <c r="C374" s="186"/>
      <c r="D374" s="186"/>
      <c r="E374" s="186"/>
      <c r="F374" s="186"/>
      <c r="G374" s="232"/>
      <c r="H374" s="188"/>
      <c r="I374" s="335"/>
      <c r="J374" s="188"/>
      <c r="K374" s="186"/>
      <c r="L374" s="186"/>
      <c r="M374" s="187"/>
      <c r="N374" s="186"/>
    </row>
    <row r="375" spans="1:14" x14ac:dyDescent="0.2">
      <c r="A375" s="186"/>
      <c r="B375" s="186"/>
      <c r="C375" s="186"/>
      <c r="D375" s="186"/>
      <c r="E375" s="186"/>
      <c r="F375" s="186"/>
      <c r="G375" s="232"/>
      <c r="H375" s="188"/>
      <c r="I375" s="335"/>
      <c r="J375" s="188"/>
      <c r="K375" s="186"/>
      <c r="L375" s="186"/>
      <c r="M375" s="187"/>
      <c r="N375" s="186"/>
    </row>
    <row r="376" spans="1:14" x14ac:dyDescent="0.2">
      <c r="A376" s="186"/>
      <c r="B376" s="186"/>
      <c r="C376" s="186"/>
      <c r="D376" s="186"/>
      <c r="E376" s="186"/>
      <c r="F376" s="186"/>
      <c r="G376" s="232"/>
      <c r="H376" s="188"/>
      <c r="I376" s="335"/>
      <c r="J376" s="188"/>
      <c r="K376" s="186"/>
      <c r="L376" s="186"/>
      <c r="M376" s="187"/>
      <c r="N376" s="186"/>
    </row>
    <row r="377" spans="1:14" x14ac:dyDescent="0.2">
      <c r="A377" s="186"/>
      <c r="B377" s="186"/>
      <c r="C377" s="186"/>
      <c r="D377" s="186"/>
      <c r="E377" s="186"/>
      <c r="F377" s="186"/>
      <c r="G377" s="232"/>
      <c r="H377" s="188"/>
      <c r="I377" s="335"/>
      <c r="J377" s="188"/>
      <c r="K377" s="186"/>
      <c r="L377" s="186"/>
      <c r="M377" s="187"/>
      <c r="N377" s="186"/>
    </row>
    <row r="378" spans="1:14" x14ac:dyDescent="0.2">
      <c r="A378" s="186"/>
      <c r="B378" s="186"/>
      <c r="C378" s="186"/>
      <c r="D378" s="186"/>
      <c r="E378" s="186"/>
      <c r="F378" s="186"/>
      <c r="G378" s="232"/>
      <c r="H378" s="188"/>
      <c r="I378" s="335"/>
      <c r="J378" s="188"/>
      <c r="K378" s="186"/>
      <c r="L378" s="186"/>
      <c r="M378" s="187"/>
      <c r="N378" s="186"/>
    </row>
    <row r="379" spans="1:14" x14ac:dyDescent="0.2">
      <c r="A379" s="186"/>
      <c r="B379" s="186"/>
      <c r="C379" s="186"/>
      <c r="D379" s="186"/>
      <c r="E379" s="186"/>
      <c r="F379" s="186"/>
      <c r="G379" s="232"/>
      <c r="H379" s="188"/>
      <c r="I379" s="335"/>
      <c r="J379" s="188"/>
      <c r="K379" s="186"/>
      <c r="L379" s="186"/>
      <c r="M379" s="187"/>
      <c r="N379" s="186"/>
    </row>
    <row r="380" spans="1:14" x14ac:dyDescent="0.2">
      <c r="A380" s="186"/>
      <c r="B380" s="186"/>
      <c r="C380" s="186"/>
      <c r="D380" s="186"/>
      <c r="E380" s="186"/>
      <c r="F380" s="186"/>
      <c r="G380" s="232"/>
      <c r="H380" s="188"/>
      <c r="I380" s="335"/>
      <c r="J380" s="188"/>
      <c r="K380" s="186"/>
      <c r="L380" s="186"/>
      <c r="M380" s="187"/>
      <c r="N380" s="186"/>
    </row>
    <row r="381" spans="1:14" x14ac:dyDescent="0.2">
      <c r="A381" s="186"/>
      <c r="B381" s="186"/>
      <c r="C381" s="186"/>
      <c r="D381" s="186"/>
      <c r="E381" s="186"/>
      <c r="F381" s="186"/>
      <c r="G381" s="232"/>
      <c r="H381" s="188"/>
      <c r="I381" s="335"/>
      <c r="J381" s="188"/>
      <c r="K381" s="186"/>
      <c r="L381" s="186"/>
      <c r="M381" s="187"/>
      <c r="N381" s="186"/>
    </row>
    <row r="382" spans="1:14" x14ac:dyDescent="0.2">
      <c r="A382" s="186"/>
      <c r="B382" s="186"/>
      <c r="C382" s="186"/>
      <c r="D382" s="186"/>
      <c r="E382" s="186"/>
      <c r="F382" s="186"/>
      <c r="G382" s="232"/>
      <c r="H382" s="188"/>
      <c r="I382" s="335"/>
      <c r="J382" s="188"/>
      <c r="K382" s="186"/>
      <c r="L382" s="186"/>
      <c r="M382" s="187"/>
      <c r="N382" s="186"/>
    </row>
    <row r="383" spans="1:14" x14ac:dyDescent="0.2">
      <c r="A383" s="186"/>
      <c r="B383" s="186"/>
      <c r="C383" s="186"/>
      <c r="D383" s="186"/>
      <c r="E383" s="186"/>
      <c r="F383" s="186"/>
      <c r="G383" s="232"/>
      <c r="H383" s="188"/>
      <c r="I383" s="335"/>
      <c r="J383" s="188"/>
      <c r="K383" s="186"/>
      <c r="L383" s="186"/>
      <c r="M383" s="187"/>
      <c r="N383" s="186"/>
    </row>
    <row r="384" spans="1:14" x14ac:dyDescent="0.2">
      <c r="A384" s="186"/>
      <c r="B384" s="186"/>
      <c r="C384" s="186"/>
      <c r="D384" s="186"/>
      <c r="E384" s="186"/>
      <c r="F384" s="186"/>
      <c r="G384" s="232"/>
      <c r="H384" s="188"/>
      <c r="I384" s="335"/>
      <c r="J384" s="188"/>
      <c r="K384" s="186"/>
      <c r="L384" s="186"/>
      <c r="M384" s="187"/>
      <c r="N384" s="186"/>
    </row>
    <row r="385" spans="1:14" x14ac:dyDescent="0.2">
      <c r="A385" s="186"/>
      <c r="B385" s="186"/>
      <c r="C385" s="186"/>
      <c r="D385" s="186"/>
      <c r="E385" s="186"/>
      <c r="F385" s="186"/>
      <c r="G385" s="232"/>
      <c r="H385" s="188"/>
      <c r="I385" s="335"/>
      <c r="J385" s="188"/>
      <c r="K385" s="186"/>
      <c r="L385" s="186"/>
      <c r="M385" s="187"/>
      <c r="N385" s="186"/>
    </row>
    <row r="386" spans="1:14" x14ac:dyDescent="0.2">
      <c r="A386" s="186"/>
      <c r="B386" s="186"/>
      <c r="C386" s="186"/>
      <c r="D386" s="186"/>
      <c r="E386" s="186"/>
      <c r="F386" s="186"/>
      <c r="G386" s="232"/>
      <c r="H386" s="188"/>
      <c r="I386" s="335"/>
      <c r="J386" s="188"/>
      <c r="K386" s="186"/>
      <c r="L386" s="186"/>
      <c r="M386" s="187"/>
      <c r="N386" s="186"/>
    </row>
    <row r="387" spans="1:14" x14ac:dyDescent="0.2">
      <c r="A387" s="186"/>
      <c r="B387" s="186"/>
      <c r="C387" s="186"/>
      <c r="D387" s="186"/>
      <c r="E387" s="186"/>
      <c r="F387" s="186"/>
      <c r="G387" s="232"/>
      <c r="H387" s="188"/>
      <c r="I387" s="335"/>
      <c r="J387" s="188"/>
      <c r="K387" s="186"/>
      <c r="L387" s="186"/>
      <c r="M387" s="187"/>
      <c r="N387" s="186"/>
    </row>
    <row r="388" spans="1:14" x14ac:dyDescent="0.2">
      <c r="A388" s="186"/>
      <c r="B388" s="186"/>
      <c r="C388" s="186"/>
      <c r="D388" s="186"/>
      <c r="E388" s="186"/>
      <c r="F388" s="186"/>
      <c r="G388" s="232"/>
      <c r="H388" s="188"/>
      <c r="I388" s="335"/>
      <c r="J388" s="188"/>
      <c r="K388" s="186"/>
      <c r="L388" s="186"/>
      <c r="M388" s="187"/>
      <c r="N388" s="186"/>
    </row>
    <row r="389" spans="1:14" x14ac:dyDescent="0.2">
      <c r="A389" s="186"/>
      <c r="B389" s="186"/>
      <c r="C389" s="186"/>
      <c r="D389" s="186"/>
      <c r="E389" s="186"/>
      <c r="F389" s="186"/>
      <c r="G389" s="232"/>
      <c r="H389" s="188"/>
      <c r="I389" s="335"/>
      <c r="J389" s="188"/>
      <c r="K389" s="186"/>
      <c r="L389" s="186"/>
      <c r="M389" s="187"/>
      <c r="N389" s="186"/>
    </row>
    <row r="390" spans="1:14" x14ac:dyDescent="0.2">
      <c r="A390" s="186"/>
      <c r="B390" s="186"/>
      <c r="C390" s="186"/>
      <c r="D390" s="186"/>
      <c r="E390" s="186"/>
      <c r="F390" s="186"/>
      <c r="G390" s="232"/>
      <c r="H390" s="188"/>
      <c r="I390" s="335"/>
      <c r="J390" s="188"/>
      <c r="K390" s="186"/>
      <c r="L390" s="186"/>
      <c r="M390" s="187"/>
      <c r="N390" s="186"/>
    </row>
    <row r="391" spans="1:14" x14ac:dyDescent="0.2">
      <c r="A391" s="186"/>
      <c r="B391" s="186"/>
      <c r="C391" s="186"/>
      <c r="D391" s="186"/>
      <c r="E391" s="186"/>
      <c r="F391" s="186"/>
      <c r="G391" s="232"/>
      <c r="H391" s="188"/>
      <c r="I391" s="335"/>
      <c r="J391" s="188"/>
      <c r="K391" s="186"/>
      <c r="L391" s="186"/>
      <c r="M391" s="187"/>
      <c r="N391" s="186"/>
    </row>
    <row r="392" spans="1:14" x14ac:dyDescent="0.2">
      <c r="A392" s="186"/>
      <c r="B392" s="186"/>
      <c r="C392" s="186"/>
      <c r="D392" s="186"/>
      <c r="E392" s="186"/>
      <c r="F392" s="186"/>
      <c r="G392" s="232"/>
      <c r="H392" s="188"/>
      <c r="I392" s="335"/>
      <c r="J392" s="188"/>
      <c r="K392" s="186"/>
      <c r="L392" s="186"/>
      <c r="M392" s="187"/>
      <c r="N392" s="186"/>
    </row>
    <row r="393" spans="1:14" x14ac:dyDescent="0.2">
      <c r="A393" s="186"/>
      <c r="B393" s="186"/>
      <c r="C393" s="186"/>
      <c r="D393" s="186"/>
      <c r="E393" s="186"/>
      <c r="F393" s="186"/>
      <c r="G393" s="232"/>
      <c r="H393" s="188"/>
      <c r="I393" s="335"/>
      <c r="J393" s="188"/>
      <c r="K393" s="186"/>
      <c r="L393" s="186"/>
      <c r="M393" s="187"/>
      <c r="N393" s="186"/>
    </row>
    <row r="394" spans="1:14" x14ac:dyDescent="0.2">
      <c r="A394" s="186"/>
      <c r="B394" s="186"/>
      <c r="C394" s="186"/>
      <c r="D394" s="186"/>
      <c r="E394" s="186"/>
      <c r="F394" s="186"/>
      <c r="G394" s="232"/>
      <c r="H394" s="188"/>
      <c r="I394" s="335"/>
      <c r="J394" s="188"/>
      <c r="K394" s="186"/>
      <c r="L394" s="186"/>
      <c r="M394" s="187"/>
      <c r="N394" s="186"/>
    </row>
    <row r="395" spans="1:14" x14ac:dyDescent="0.2">
      <c r="A395" s="186"/>
      <c r="B395" s="186"/>
      <c r="C395" s="186"/>
      <c r="D395" s="186"/>
      <c r="E395" s="186"/>
      <c r="F395" s="186"/>
      <c r="G395" s="232"/>
      <c r="H395" s="188"/>
      <c r="I395" s="335"/>
      <c r="J395" s="188"/>
      <c r="K395" s="186"/>
      <c r="L395" s="186"/>
      <c r="M395" s="187"/>
      <c r="N395" s="186"/>
    </row>
    <row r="396" spans="1:14" x14ac:dyDescent="0.2">
      <c r="A396" s="186"/>
      <c r="B396" s="186"/>
      <c r="C396" s="186"/>
      <c r="D396" s="186"/>
      <c r="E396" s="186"/>
      <c r="F396" s="186"/>
      <c r="G396" s="232"/>
      <c r="H396" s="188"/>
      <c r="I396" s="335"/>
      <c r="J396" s="188"/>
      <c r="K396" s="186"/>
      <c r="L396" s="186"/>
      <c r="M396" s="187"/>
      <c r="N396" s="186"/>
    </row>
    <row r="397" spans="1:14" x14ac:dyDescent="0.2">
      <c r="A397" s="186"/>
      <c r="B397" s="186"/>
      <c r="C397" s="186"/>
      <c r="D397" s="186"/>
      <c r="E397" s="186"/>
      <c r="F397" s="186"/>
      <c r="G397" s="232"/>
      <c r="H397" s="188"/>
      <c r="I397" s="335"/>
      <c r="J397" s="188"/>
      <c r="K397" s="186"/>
      <c r="L397" s="186"/>
      <c r="M397" s="187"/>
      <c r="N397" s="186"/>
    </row>
    <row r="398" spans="1:14" x14ac:dyDescent="0.2">
      <c r="A398" s="186"/>
      <c r="B398" s="186"/>
      <c r="C398" s="186"/>
      <c r="D398" s="186"/>
      <c r="E398" s="186"/>
      <c r="F398" s="186"/>
      <c r="G398" s="232"/>
      <c r="H398" s="188"/>
      <c r="I398" s="335"/>
      <c r="J398" s="188"/>
      <c r="K398" s="186"/>
      <c r="L398" s="186"/>
      <c r="M398" s="187"/>
      <c r="N398" s="186"/>
    </row>
    <row r="399" spans="1:14" x14ac:dyDescent="0.2">
      <c r="A399" s="186"/>
      <c r="B399" s="186"/>
      <c r="C399" s="186"/>
      <c r="D399" s="186"/>
      <c r="E399" s="186"/>
      <c r="F399" s="186"/>
      <c r="G399" s="232"/>
      <c r="H399" s="188"/>
      <c r="I399" s="335"/>
      <c r="J399" s="188"/>
      <c r="K399" s="186"/>
      <c r="L399" s="186"/>
      <c r="M399" s="187"/>
      <c r="N399" s="186"/>
    </row>
    <row r="400" spans="1:14" x14ac:dyDescent="0.2">
      <c r="A400" s="186"/>
      <c r="B400" s="186"/>
      <c r="C400" s="186"/>
      <c r="D400" s="186"/>
      <c r="E400" s="186"/>
      <c r="F400" s="186"/>
      <c r="G400" s="232"/>
      <c r="H400" s="188"/>
      <c r="I400" s="335"/>
      <c r="J400" s="188"/>
      <c r="K400" s="186"/>
      <c r="L400" s="186"/>
      <c r="M400" s="187"/>
      <c r="N400" s="186"/>
    </row>
    <row r="401" spans="1:14" x14ac:dyDescent="0.2">
      <c r="A401" s="186"/>
      <c r="B401" s="186"/>
      <c r="C401" s="186"/>
      <c r="D401" s="186"/>
      <c r="E401" s="186"/>
      <c r="F401" s="186"/>
      <c r="G401" s="232"/>
      <c r="H401" s="188"/>
      <c r="I401" s="335"/>
      <c r="J401" s="188"/>
      <c r="K401" s="186"/>
      <c r="L401" s="186"/>
      <c r="M401" s="187"/>
      <c r="N401" s="186"/>
    </row>
    <row r="402" spans="1:14" x14ac:dyDescent="0.2">
      <c r="A402" s="186"/>
      <c r="B402" s="186"/>
      <c r="C402" s="186"/>
      <c r="D402" s="186"/>
      <c r="E402" s="186"/>
      <c r="F402" s="186"/>
      <c r="G402" s="232"/>
      <c r="H402" s="188"/>
      <c r="I402" s="335"/>
      <c r="J402" s="188"/>
      <c r="K402" s="186"/>
      <c r="L402" s="186"/>
      <c r="M402" s="187"/>
      <c r="N402" s="186"/>
    </row>
    <row r="403" spans="1:14" x14ac:dyDescent="0.2">
      <c r="A403" s="186"/>
      <c r="B403" s="186"/>
      <c r="C403" s="186"/>
      <c r="D403" s="186"/>
      <c r="E403" s="186"/>
      <c r="F403" s="186"/>
      <c r="G403" s="232"/>
      <c r="H403" s="188"/>
      <c r="I403" s="335"/>
      <c r="J403" s="188"/>
      <c r="K403" s="186"/>
      <c r="L403" s="186"/>
      <c r="M403" s="187"/>
      <c r="N403" s="186"/>
    </row>
    <row r="404" spans="1:14" x14ac:dyDescent="0.2">
      <c r="A404" s="186"/>
      <c r="B404" s="186"/>
      <c r="C404" s="186"/>
      <c r="D404" s="186"/>
      <c r="E404" s="186"/>
      <c r="F404" s="186"/>
      <c r="G404" s="232"/>
      <c r="H404" s="188"/>
      <c r="I404" s="335"/>
      <c r="J404" s="188"/>
      <c r="K404" s="186"/>
      <c r="L404" s="186"/>
      <c r="M404" s="187"/>
      <c r="N404" s="186"/>
    </row>
    <row r="405" spans="1:14" x14ac:dyDescent="0.2">
      <c r="A405" s="186"/>
      <c r="B405" s="186"/>
      <c r="C405" s="186"/>
      <c r="D405" s="186"/>
      <c r="E405" s="186"/>
      <c r="F405" s="186"/>
      <c r="G405" s="232"/>
      <c r="H405" s="188"/>
      <c r="I405" s="335"/>
      <c r="J405" s="188"/>
      <c r="K405" s="186"/>
      <c r="L405" s="186"/>
      <c r="M405" s="187"/>
      <c r="N405" s="186"/>
    </row>
    <row r="406" spans="1:14" x14ac:dyDescent="0.2">
      <c r="A406" s="186"/>
      <c r="B406" s="186"/>
      <c r="C406" s="186"/>
      <c r="D406" s="186"/>
      <c r="E406" s="186"/>
      <c r="F406" s="186"/>
      <c r="G406" s="232"/>
      <c r="H406" s="188"/>
      <c r="I406" s="335"/>
      <c r="J406" s="188"/>
      <c r="K406" s="186"/>
      <c r="L406" s="186"/>
      <c r="M406" s="187"/>
      <c r="N406" s="186"/>
    </row>
    <row r="407" spans="1:14" x14ac:dyDescent="0.2">
      <c r="A407" s="186"/>
      <c r="B407" s="186"/>
      <c r="C407" s="186"/>
      <c r="D407" s="186"/>
      <c r="E407" s="186"/>
      <c r="F407" s="186"/>
      <c r="G407" s="232"/>
      <c r="H407" s="188"/>
      <c r="I407" s="335"/>
      <c r="J407" s="188"/>
      <c r="K407" s="186"/>
      <c r="L407" s="186"/>
      <c r="M407" s="187"/>
      <c r="N407" s="186"/>
    </row>
    <row r="408" spans="1:14" x14ac:dyDescent="0.2">
      <c r="A408" s="186"/>
      <c r="B408" s="186"/>
      <c r="C408" s="186"/>
      <c r="D408" s="186"/>
      <c r="E408" s="186"/>
      <c r="F408" s="186"/>
      <c r="G408" s="232"/>
      <c r="H408" s="188"/>
      <c r="I408" s="335"/>
      <c r="J408" s="188"/>
      <c r="K408" s="186"/>
      <c r="L408" s="186"/>
      <c r="M408" s="187"/>
      <c r="N408" s="186"/>
    </row>
    <row r="409" spans="1:14" x14ac:dyDescent="0.2">
      <c r="A409" s="186"/>
      <c r="B409" s="186"/>
      <c r="C409" s="186"/>
      <c r="D409" s="186"/>
      <c r="E409" s="186"/>
      <c r="F409" s="186"/>
      <c r="G409" s="232"/>
      <c r="H409" s="188"/>
      <c r="I409" s="335"/>
      <c r="J409" s="188"/>
      <c r="K409" s="186"/>
      <c r="L409" s="186"/>
      <c r="M409" s="187"/>
      <c r="N409" s="186"/>
    </row>
    <row r="410" spans="1:14" x14ac:dyDescent="0.2">
      <c r="A410" s="186"/>
      <c r="B410" s="186"/>
      <c r="C410" s="186"/>
      <c r="D410" s="186"/>
      <c r="E410" s="186"/>
      <c r="F410" s="186"/>
      <c r="G410" s="232"/>
      <c r="H410" s="188"/>
      <c r="I410" s="335"/>
      <c r="J410" s="188"/>
      <c r="K410" s="186"/>
      <c r="L410" s="186"/>
      <c r="M410" s="187"/>
      <c r="N410" s="186"/>
    </row>
    <row r="411" spans="1:14" x14ac:dyDescent="0.2">
      <c r="A411" s="186"/>
      <c r="B411" s="186"/>
      <c r="C411" s="186"/>
      <c r="D411" s="186"/>
      <c r="E411" s="186"/>
      <c r="F411" s="186"/>
      <c r="G411" s="232"/>
      <c r="H411" s="188"/>
      <c r="I411" s="335"/>
      <c r="J411" s="188"/>
      <c r="K411" s="186"/>
      <c r="L411" s="186"/>
      <c r="M411" s="187"/>
      <c r="N411" s="186"/>
    </row>
    <row r="412" spans="1:14" x14ac:dyDescent="0.2">
      <c r="A412" s="186"/>
      <c r="B412" s="186"/>
      <c r="C412" s="186"/>
      <c r="D412" s="186"/>
      <c r="E412" s="186"/>
      <c r="F412" s="186"/>
      <c r="G412" s="232"/>
      <c r="H412" s="188"/>
      <c r="I412" s="335"/>
      <c r="J412" s="188"/>
      <c r="K412" s="186"/>
      <c r="L412" s="186"/>
      <c r="M412" s="187"/>
      <c r="N412" s="186"/>
    </row>
    <row r="413" spans="1:14" x14ac:dyDescent="0.2">
      <c r="A413" s="186"/>
      <c r="B413" s="186"/>
      <c r="C413" s="186"/>
      <c r="D413" s="186"/>
      <c r="E413" s="186"/>
      <c r="F413" s="186"/>
      <c r="G413" s="232"/>
      <c r="H413" s="188"/>
      <c r="I413" s="335"/>
      <c r="J413" s="188"/>
      <c r="K413" s="186"/>
      <c r="L413" s="186"/>
      <c r="M413" s="187"/>
      <c r="N413" s="186"/>
    </row>
    <row r="414" spans="1:14" x14ac:dyDescent="0.2">
      <c r="A414" s="186"/>
      <c r="B414" s="186"/>
      <c r="C414" s="186"/>
      <c r="D414" s="186"/>
      <c r="E414" s="186"/>
      <c r="F414" s="186"/>
      <c r="G414" s="232"/>
      <c r="H414" s="188"/>
      <c r="I414" s="335"/>
      <c r="J414" s="188"/>
      <c r="K414" s="186"/>
      <c r="L414" s="186"/>
      <c r="M414" s="187"/>
      <c r="N414" s="186"/>
    </row>
    <row r="415" spans="1:14" x14ac:dyDescent="0.2">
      <c r="A415" s="186"/>
      <c r="B415" s="186"/>
      <c r="C415" s="186"/>
      <c r="D415" s="186"/>
      <c r="E415" s="186"/>
      <c r="F415" s="186"/>
      <c r="G415" s="232"/>
      <c r="H415" s="188"/>
      <c r="I415" s="335"/>
      <c r="J415" s="188"/>
      <c r="K415" s="186"/>
      <c r="L415" s="186"/>
      <c r="M415" s="187"/>
      <c r="N415" s="186"/>
    </row>
    <row r="416" spans="1:14" x14ac:dyDescent="0.2">
      <c r="A416" s="186"/>
      <c r="B416" s="186"/>
      <c r="C416" s="186"/>
      <c r="D416" s="186"/>
      <c r="E416" s="186"/>
      <c r="F416" s="186"/>
      <c r="G416" s="232"/>
      <c r="H416" s="188"/>
      <c r="I416" s="335"/>
      <c r="J416" s="188"/>
      <c r="K416" s="186"/>
      <c r="L416" s="186"/>
      <c r="M416" s="187"/>
      <c r="N416" s="186"/>
    </row>
    <row r="417" spans="1:14" x14ac:dyDescent="0.2">
      <c r="A417" s="186"/>
      <c r="B417" s="186"/>
      <c r="C417" s="186"/>
      <c r="D417" s="186"/>
      <c r="E417" s="186"/>
      <c r="F417" s="186"/>
      <c r="G417" s="232"/>
      <c r="H417" s="188"/>
      <c r="I417" s="335"/>
      <c r="J417" s="188"/>
      <c r="K417" s="186"/>
      <c r="L417" s="186"/>
      <c r="M417" s="187"/>
      <c r="N417" s="186"/>
    </row>
    <row r="418" spans="1:14" x14ac:dyDescent="0.2">
      <c r="A418" s="186"/>
      <c r="B418" s="186"/>
      <c r="C418" s="186"/>
      <c r="D418" s="186"/>
      <c r="E418" s="186"/>
      <c r="F418" s="186"/>
      <c r="G418" s="232"/>
      <c r="H418" s="188"/>
      <c r="I418" s="335"/>
      <c r="J418" s="188"/>
      <c r="K418" s="186"/>
      <c r="L418" s="186"/>
      <c r="M418" s="187"/>
      <c r="N418" s="186"/>
    </row>
    <row r="419" spans="1:14" x14ac:dyDescent="0.2">
      <c r="A419" s="186"/>
      <c r="B419" s="186"/>
      <c r="C419" s="186"/>
      <c r="D419" s="186"/>
      <c r="E419" s="186"/>
      <c r="F419" s="186"/>
      <c r="G419" s="232"/>
      <c r="H419" s="188"/>
      <c r="I419" s="335"/>
      <c r="J419" s="188"/>
      <c r="K419" s="186"/>
      <c r="L419" s="186"/>
      <c r="M419" s="187"/>
      <c r="N419" s="186"/>
    </row>
    <row r="420" spans="1:14" x14ac:dyDescent="0.2">
      <c r="A420" s="186"/>
      <c r="B420" s="186"/>
      <c r="C420" s="186"/>
      <c r="D420" s="186"/>
      <c r="E420" s="186"/>
      <c r="F420" s="186"/>
      <c r="G420" s="232"/>
      <c r="H420" s="188"/>
      <c r="I420" s="335"/>
      <c r="J420" s="188"/>
      <c r="K420" s="186"/>
      <c r="L420" s="186"/>
      <c r="M420" s="187"/>
      <c r="N420" s="186"/>
    </row>
    <row r="421" spans="1:14" x14ac:dyDescent="0.2">
      <c r="A421" s="186"/>
      <c r="B421" s="186"/>
      <c r="C421" s="186"/>
      <c r="D421" s="186"/>
      <c r="E421" s="186"/>
      <c r="F421" s="186"/>
      <c r="G421" s="232"/>
      <c r="H421" s="188"/>
      <c r="I421" s="335"/>
      <c r="J421" s="188"/>
      <c r="K421" s="186"/>
      <c r="L421" s="186"/>
      <c r="M421" s="187"/>
      <c r="N421" s="186"/>
    </row>
    <row r="422" spans="1:14" x14ac:dyDescent="0.2">
      <c r="A422" s="186"/>
      <c r="B422" s="186"/>
      <c r="C422" s="186"/>
      <c r="D422" s="186"/>
      <c r="E422" s="186"/>
      <c r="F422" s="186"/>
      <c r="G422" s="232"/>
      <c r="H422" s="188"/>
      <c r="I422" s="335"/>
      <c r="J422" s="188"/>
      <c r="K422" s="186"/>
      <c r="L422" s="186"/>
      <c r="M422" s="187"/>
      <c r="N422" s="186"/>
    </row>
    <row r="423" spans="1:14" x14ac:dyDescent="0.2">
      <c r="A423" s="186"/>
      <c r="B423" s="186"/>
      <c r="C423" s="186"/>
      <c r="D423" s="186"/>
      <c r="E423" s="186"/>
      <c r="F423" s="186"/>
      <c r="G423" s="232"/>
      <c r="H423" s="188"/>
      <c r="I423" s="335"/>
      <c r="J423" s="188"/>
      <c r="K423" s="186"/>
      <c r="L423" s="186"/>
      <c r="M423" s="187"/>
      <c r="N423" s="186"/>
    </row>
    <row r="424" spans="1:14" x14ac:dyDescent="0.2">
      <c r="A424" s="186"/>
      <c r="B424" s="186"/>
      <c r="C424" s="186"/>
      <c r="D424" s="186"/>
      <c r="E424" s="186"/>
      <c r="F424" s="186"/>
      <c r="G424" s="232"/>
      <c r="H424" s="188"/>
      <c r="I424" s="335"/>
      <c r="J424" s="188"/>
      <c r="K424" s="186"/>
      <c r="L424" s="186"/>
      <c r="M424" s="187"/>
      <c r="N424" s="186"/>
    </row>
    <row r="425" spans="1:14" x14ac:dyDescent="0.2">
      <c r="A425" s="186"/>
      <c r="B425" s="186"/>
      <c r="C425" s="186"/>
      <c r="D425" s="186"/>
      <c r="E425" s="186"/>
      <c r="F425" s="186"/>
      <c r="G425" s="232"/>
      <c r="H425" s="188"/>
      <c r="I425" s="335"/>
      <c r="J425" s="188"/>
      <c r="K425" s="186"/>
      <c r="L425" s="186"/>
      <c r="M425" s="187"/>
      <c r="N425" s="186"/>
    </row>
    <row r="426" spans="1:14" x14ac:dyDescent="0.2">
      <c r="A426" s="186"/>
      <c r="B426" s="186"/>
      <c r="C426" s="186"/>
      <c r="D426" s="186"/>
      <c r="E426" s="186"/>
      <c r="F426" s="186"/>
      <c r="G426" s="232"/>
      <c r="H426" s="188"/>
      <c r="I426" s="335"/>
      <c r="J426" s="188"/>
      <c r="K426" s="186"/>
      <c r="L426" s="186"/>
      <c r="M426" s="187"/>
      <c r="N426" s="186"/>
    </row>
    <row r="427" spans="1:14" x14ac:dyDescent="0.2">
      <c r="A427" s="186"/>
      <c r="B427" s="186"/>
      <c r="C427" s="186"/>
      <c r="D427" s="186"/>
      <c r="E427" s="186"/>
      <c r="F427" s="186"/>
      <c r="G427" s="232"/>
      <c r="H427" s="188"/>
      <c r="I427" s="335"/>
      <c r="J427" s="188"/>
      <c r="K427" s="186"/>
      <c r="L427" s="186"/>
      <c r="M427" s="187"/>
      <c r="N427" s="186"/>
    </row>
    <row r="428" spans="1:14" x14ac:dyDescent="0.2">
      <c r="A428" s="186"/>
      <c r="B428" s="186"/>
      <c r="C428" s="186"/>
      <c r="D428" s="186"/>
      <c r="E428" s="186"/>
      <c r="F428" s="186"/>
      <c r="G428" s="232"/>
      <c r="H428" s="188"/>
      <c r="I428" s="335"/>
      <c r="J428" s="188"/>
      <c r="K428" s="186"/>
      <c r="L428" s="186"/>
      <c r="M428" s="187"/>
      <c r="N428" s="186"/>
    </row>
    <row r="429" spans="1:14" x14ac:dyDescent="0.2">
      <c r="A429" s="186"/>
      <c r="B429" s="186"/>
      <c r="C429" s="186"/>
      <c r="D429" s="186"/>
      <c r="E429" s="186"/>
      <c r="F429" s="186"/>
      <c r="G429" s="232"/>
      <c r="H429" s="188"/>
      <c r="I429" s="335"/>
      <c r="J429" s="188"/>
      <c r="K429" s="186"/>
      <c r="L429" s="186"/>
      <c r="M429" s="187"/>
      <c r="N429" s="186"/>
    </row>
    <row r="430" spans="1:14" x14ac:dyDescent="0.2">
      <c r="A430" s="186"/>
      <c r="B430" s="186"/>
      <c r="C430" s="186"/>
      <c r="D430" s="186"/>
      <c r="E430" s="186"/>
      <c r="F430" s="186"/>
      <c r="G430" s="232"/>
      <c r="H430" s="188"/>
      <c r="I430" s="335"/>
      <c r="J430" s="188"/>
      <c r="K430" s="186"/>
      <c r="L430" s="186"/>
      <c r="M430" s="187"/>
      <c r="N430" s="186"/>
    </row>
    <row r="431" spans="1:14" x14ac:dyDescent="0.2">
      <c r="A431" s="186"/>
      <c r="B431" s="186"/>
      <c r="C431" s="186"/>
      <c r="D431" s="186"/>
      <c r="E431" s="186"/>
      <c r="F431" s="186"/>
      <c r="G431" s="232"/>
      <c r="H431" s="188"/>
      <c r="I431" s="335"/>
      <c r="J431" s="188"/>
      <c r="K431" s="186"/>
      <c r="L431" s="186"/>
      <c r="M431" s="187"/>
      <c r="N431" s="186"/>
    </row>
    <row r="432" spans="1:14" x14ac:dyDescent="0.2">
      <c r="A432" s="186"/>
      <c r="B432" s="186"/>
      <c r="C432" s="186"/>
      <c r="D432" s="186"/>
      <c r="E432" s="186"/>
      <c r="F432" s="186"/>
      <c r="G432" s="232"/>
      <c r="H432" s="188"/>
      <c r="I432" s="335"/>
      <c r="J432" s="188"/>
      <c r="K432" s="186"/>
      <c r="L432" s="186"/>
      <c r="M432" s="187"/>
      <c r="N432" s="186"/>
    </row>
    <row r="433" spans="1:14" x14ac:dyDescent="0.2">
      <c r="A433" s="186"/>
      <c r="B433" s="186"/>
      <c r="C433" s="186"/>
      <c r="D433" s="186"/>
      <c r="E433" s="186"/>
      <c r="F433" s="186"/>
      <c r="G433" s="232"/>
      <c r="H433" s="188"/>
      <c r="I433" s="335"/>
      <c r="J433" s="188"/>
      <c r="K433" s="186"/>
      <c r="L433" s="186"/>
      <c r="M433" s="187"/>
      <c r="N433" s="186"/>
    </row>
    <row r="434" spans="1:14" x14ac:dyDescent="0.2">
      <c r="A434" s="186"/>
      <c r="B434" s="186"/>
      <c r="C434" s="186"/>
      <c r="D434" s="186"/>
      <c r="E434" s="186"/>
      <c r="F434" s="186"/>
      <c r="G434" s="232"/>
      <c r="H434" s="188"/>
      <c r="I434" s="335"/>
      <c r="J434" s="188"/>
      <c r="K434" s="186"/>
      <c r="L434" s="186"/>
      <c r="M434" s="187"/>
      <c r="N434" s="186"/>
    </row>
    <row r="435" spans="1:14" x14ac:dyDescent="0.2">
      <c r="A435" s="186"/>
      <c r="B435" s="186"/>
      <c r="C435" s="186"/>
      <c r="D435" s="186"/>
      <c r="E435" s="186"/>
      <c r="F435" s="186"/>
      <c r="G435" s="232"/>
      <c r="H435" s="188"/>
      <c r="I435" s="335"/>
      <c r="J435" s="188"/>
      <c r="K435" s="186"/>
      <c r="L435" s="186"/>
      <c r="M435" s="187"/>
      <c r="N435" s="186"/>
    </row>
    <row r="436" spans="1:14" x14ac:dyDescent="0.2">
      <c r="A436" s="186"/>
      <c r="B436" s="186"/>
      <c r="C436" s="186"/>
      <c r="D436" s="186"/>
      <c r="E436" s="186"/>
      <c r="F436" s="186"/>
      <c r="G436" s="232"/>
      <c r="H436" s="188"/>
      <c r="I436" s="335"/>
      <c r="J436" s="188"/>
      <c r="K436" s="186"/>
      <c r="L436" s="186"/>
      <c r="M436" s="187"/>
      <c r="N436" s="186"/>
    </row>
    <row r="437" spans="1:14" x14ac:dyDescent="0.2">
      <c r="A437" s="186"/>
      <c r="B437" s="186"/>
      <c r="C437" s="186"/>
      <c r="D437" s="186"/>
      <c r="E437" s="186"/>
      <c r="F437" s="186"/>
      <c r="G437" s="232"/>
      <c r="H437" s="188"/>
      <c r="I437" s="335"/>
      <c r="J437" s="188"/>
      <c r="K437" s="186"/>
      <c r="L437" s="186"/>
      <c r="M437" s="187"/>
      <c r="N437" s="186"/>
    </row>
    <row r="438" spans="1:14" x14ac:dyDescent="0.2">
      <c r="A438" s="186"/>
      <c r="B438" s="186"/>
      <c r="C438" s="186"/>
      <c r="D438" s="186"/>
      <c r="E438" s="186"/>
      <c r="F438" s="186"/>
      <c r="G438" s="232"/>
      <c r="H438" s="188"/>
      <c r="I438" s="335"/>
      <c r="J438" s="188"/>
      <c r="K438" s="186"/>
      <c r="L438" s="186"/>
      <c r="M438" s="187"/>
      <c r="N438" s="186"/>
    </row>
    <row r="439" spans="1:14" x14ac:dyDescent="0.2">
      <c r="A439" s="186"/>
      <c r="B439" s="186"/>
      <c r="C439" s="186"/>
      <c r="D439" s="186"/>
      <c r="E439" s="186"/>
      <c r="F439" s="186"/>
      <c r="G439" s="232"/>
      <c r="H439" s="188"/>
      <c r="I439" s="335"/>
      <c r="J439" s="188"/>
      <c r="K439" s="186"/>
      <c r="L439" s="186"/>
      <c r="M439" s="187"/>
      <c r="N439" s="186"/>
    </row>
    <row r="440" spans="1:14" x14ac:dyDescent="0.2">
      <c r="A440" s="186"/>
      <c r="B440" s="186"/>
      <c r="C440" s="186"/>
      <c r="D440" s="186"/>
      <c r="E440" s="186"/>
      <c r="F440" s="186"/>
      <c r="G440" s="232"/>
      <c r="H440" s="188"/>
      <c r="I440" s="335"/>
      <c r="J440" s="188"/>
      <c r="K440" s="186"/>
      <c r="L440" s="186"/>
      <c r="M440" s="187"/>
      <c r="N440" s="186"/>
    </row>
    <row r="441" spans="1:14" x14ac:dyDescent="0.2">
      <c r="A441" s="186"/>
      <c r="B441" s="186"/>
      <c r="C441" s="186"/>
      <c r="D441" s="186"/>
      <c r="E441" s="186"/>
      <c r="F441" s="186"/>
      <c r="G441" s="232"/>
      <c r="H441" s="188"/>
      <c r="I441" s="335"/>
      <c r="J441" s="188"/>
      <c r="K441" s="186"/>
      <c r="L441" s="186"/>
      <c r="M441" s="187"/>
      <c r="N441" s="186"/>
    </row>
    <row r="442" spans="1:14" x14ac:dyDescent="0.2">
      <c r="A442" s="186"/>
      <c r="B442" s="186"/>
      <c r="C442" s="186"/>
      <c r="D442" s="186"/>
      <c r="E442" s="186"/>
      <c r="F442" s="186"/>
      <c r="G442" s="232"/>
      <c r="H442" s="188"/>
      <c r="I442" s="335"/>
      <c r="J442" s="188"/>
      <c r="K442" s="186"/>
      <c r="L442" s="186"/>
      <c r="M442" s="187"/>
      <c r="N442" s="186"/>
    </row>
    <row r="443" spans="1:14" x14ac:dyDescent="0.2">
      <c r="A443" s="186"/>
      <c r="B443" s="186"/>
      <c r="C443" s="186"/>
      <c r="D443" s="186"/>
      <c r="E443" s="186"/>
      <c r="F443" s="186"/>
      <c r="G443" s="232"/>
      <c r="H443" s="188"/>
      <c r="I443" s="335"/>
      <c r="J443" s="188"/>
      <c r="K443" s="186"/>
      <c r="L443" s="186"/>
      <c r="M443" s="187"/>
      <c r="N443" s="186"/>
    </row>
    <row r="444" spans="1:14" x14ac:dyDescent="0.2">
      <c r="A444" s="186"/>
      <c r="B444" s="186"/>
      <c r="C444" s="186"/>
      <c r="D444" s="186"/>
      <c r="E444" s="186"/>
      <c r="F444" s="186"/>
      <c r="G444" s="232"/>
      <c r="H444" s="188"/>
      <c r="I444" s="335"/>
      <c r="J444" s="188"/>
      <c r="K444" s="186"/>
      <c r="L444" s="186"/>
      <c r="M444" s="187"/>
      <c r="N444" s="186"/>
    </row>
    <row r="445" spans="1:14" x14ac:dyDescent="0.2">
      <c r="A445" s="186"/>
      <c r="B445" s="186"/>
      <c r="C445" s="186"/>
      <c r="D445" s="186"/>
      <c r="E445" s="186"/>
      <c r="F445" s="186"/>
      <c r="G445" s="232"/>
      <c r="H445" s="188"/>
      <c r="I445" s="335"/>
      <c r="J445" s="188"/>
      <c r="K445" s="186"/>
      <c r="L445" s="186"/>
      <c r="M445" s="187"/>
      <c r="N445" s="186"/>
    </row>
    <row r="446" spans="1:14" x14ac:dyDescent="0.2">
      <c r="A446" s="186"/>
      <c r="B446" s="186"/>
      <c r="C446" s="186"/>
      <c r="D446" s="186"/>
      <c r="E446" s="186"/>
      <c r="F446" s="186"/>
      <c r="G446" s="232"/>
      <c r="H446" s="188"/>
      <c r="I446" s="335"/>
      <c r="J446" s="188"/>
      <c r="K446" s="186"/>
      <c r="L446" s="186"/>
      <c r="M446" s="187"/>
      <c r="N446" s="186"/>
    </row>
    <row r="447" spans="1:14" x14ac:dyDescent="0.2">
      <c r="A447" s="186"/>
      <c r="B447" s="186"/>
      <c r="C447" s="186"/>
      <c r="D447" s="186"/>
      <c r="E447" s="186"/>
      <c r="F447" s="186"/>
      <c r="G447" s="232"/>
      <c r="H447" s="188"/>
      <c r="I447" s="335"/>
      <c r="J447" s="188"/>
      <c r="K447" s="186"/>
      <c r="L447" s="186"/>
      <c r="M447" s="187"/>
      <c r="N447" s="186"/>
    </row>
    <row r="448" spans="1:14" x14ac:dyDescent="0.2">
      <c r="A448" s="186"/>
      <c r="B448" s="186"/>
      <c r="C448" s="186"/>
      <c r="D448" s="186"/>
      <c r="E448" s="186"/>
      <c r="F448" s="186"/>
      <c r="G448" s="232"/>
      <c r="H448" s="188"/>
      <c r="I448" s="335"/>
      <c r="J448" s="188"/>
      <c r="K448" s="186"/>
      <c r="L448" s="186"/>
      <c r="M448" s="187"/>
      <c r="N448" s="186"/>
    </row>
    <row r="449" spans="1:14" x14ac:dyDescent="0.2">
      <c r="A449" s="186"/>
      <c r="B449" s="186"/>
      <c r="C449" s="186"/>
      <c r="D449" s="186"/>
      <c r="E449" s="186"/>
      <c r="F449" s="186"/>
      <c r="G449" s="232"/>
      <c r="H449" s="188"/>
      <c r="I449" s="335"/>
      <c r="J449" s="188"/>
      <c r="K449" s="186"/>
      <c r="L449" s="186"/>
      <c r="M449" s="187"/>
      <c r="N449" s="186"/>
    </row>
    <row r="450" spans="1:14" x14ac:dyDescent="0.2">
      <c r="A450" s="186"/>
      <c r="B450" s="186"/>
      <c r="C450" s="186"/>
      <c r="D450" s="186"/>
      <c r="E450" s="186"/>
      <c r="F450" s="186"/>
      <c r="G450" s="232"/>
      <c r="H450" s="188"/>
      <c r="I450" s="335"/>
      <c r="J450" s="188"/>
      <c r="K450" s="186"/>
      <c r="L450" s="186"/>
      <c r="M450" s="187"/>
      <c r="N450" s="186"/>
    </row>
    <row r="451" spans="1:14" x14ac:dyDescent="0.2">
      <c r="A451" s="186"/>
      <c r="B451" s="186"/>
      <c r="C451" s="186"/>
      <c r="D451" s="186"/>
      <c r="E451" s="186"/>
      <c r="F451" s="186"/>
      <c r="G451" s="232"/>
      <c r="H451" s="188"/>
      <c r="I451" s="335"/>
      <c r="J451" s="188"/>
      <c r="K451" s="186"/>
      <c r="L451" s="186"/>
      <c r="M451" s="187"/>
      <c r="N451" s="186"/>
    </row>
    <row r="452" spans="1:14" x14ac:dyDescent="0.2">
      <c r="A452" s="186"/>
      <c r="B452" s="186"/>
      <c r="C452" s="186"/>
      <c r="D452" s="186"/>
      <c r="E452" s="186"/>
      <c r="F452" s="186"/>
      <c r="G452" s="232"/>
      <c r="H452" s="188"/>
      <c r="I452" s="335"/>
      <c r="J452" s="188"/>
      <c r="K452" s="186"/>
      <c r="L452" s="186"/>
      <c r="M452" s="187"/>
      <c r="N452" s="186"/>
    </row>
    <row r="453" spans="1:14" x14ac:dyDescent="0.2">
      <c r="A453" s="186"/>
      <c r="B453" s="186"/>
      <c r="C453" s="186"/>
      <c r="D453" s="186"/>
      <c r="E453" s="186"/>
      <c r="F453" s="186"/>
      <c r="G453" s="232"/>
      <c r="H453" s="188"/>
      <c r="I453" s="335"/>
      <c r="J453" s="188"/>
      <c r="K453" s="186"/>
      <c r="L453" s="186"/>
      <c r="M453" s="187"/>
      <c r="N453" s="186"/>
    </row>
    <row r="454" spans="1:14" x14ac:dyDescent="0.2">
      <c r="A454" s="186"/>
      <c r="B454" s="186"/>
      <c r="C454" s="186"/>
      <c r="D454" s="186"/>
      <c r="E454" s="186"/>
      <c r="F454" s="186"/>
      <c r="G454" s="232"/>
      <c r="H454" s="188"/>
      <c r="I454" s="335"/>
      <c r="J454" s="188"/>
      <c r="K454" s="186"/>
      <c r="L454" s="186"/>
      <c r="M454" s="187"/>
      <c r="N454" s="186"/>
    </row>
    <row r="455" spans="1:14" x14ac:dyDescent="0.2">
      <c r="A455" s="186"/>
      <c r="B455" s="186"/>
      <c r="C455" s="186"/>
      <c r="D455" s="186"/>
      <c r="E455" s="186"/>
      <c r="F455" s="186"/>
      <c r="G455" s="232"/>
      <c r="H455" s="188"/>
      <c r="I455" s="335"/>
      <c r="J455" s="188"/>
      <c r="K455" s="186"/>
      <c r="L455" s="186"/>
      <c r="M455" s="187"/>
      <c r="N455" s="186"/>
    </row>
    <row r="456" spans="1:14" x14ac:dyDescent="0.2">
      <c r="A456" s="186"/>
      <c r="B456" s="186"/>
      <c r="C456" s="186"/>
      <c r="D456" s="186"/>
      <c r="E456" s="186"/>
      <c r="F456" s="186"/>
      <c r="G456" s="232"/>
      <c r="H456" s="188"/>
      <c r="I456" s="335"/>
      <c r="J456" s="188"/>
      <c r="K456" s="186"/>
      <c r="L456" s="186"/>
      <c r="M456" s="187"/>
      <c r="N456" s="186"/>
    </row>
    <row r="457" spans="1:14" x14ac:dyDescent="0.2">
      <c r="A457" s="186"/>
      <c r="B457" s="186"/>
      <c r="C457" s="186"/>
      <c r="D457" s="186"/>
      <c r="E457" s="186"/>
      <c r="F457" s="186"/>
      <c r="G457" s="232"/>
      <c r="H457" s="188"/>
      <c r="I457" s="335"/>
      <c r="J457" s="188"/>
      <c r="K457" s="186"/>
      <c r="L457" s="186"/>
      <c r="M457" s="187"/>
      <c r="N457" s="186"/>
    </row>
    <row r="458" spans="1:14" x14ac:dyDescent="0.2">
      <c r="A458" s="186"/>
      <c r="B458" s="186"/>
      <c r="C458" s="186"/>
      <c r="D458" s="186"/>
      <c r="E458" s="186"/>
      <c r="F458" s="186"/>
      <c r="G458" s="232"/>
      <c r="H458" s="188"/>
      <c r="I458" s="335"/>
      <c r="J458" s="188"/>
      <c r="K458" s="186"/>
      <c r="L458" s="186"/>
      <c r="M458" s="187"/>
      <c r="N458" s="186"/>
    </row>
    <row r="459" spans="1:14" x14ac:dyDescent="0.2">
      <c r="A459" s="186"/>
      <c r="B459" s="186"/>
      <c r="C459" s="186"/>
      <c r="D459" s="186"/>
      <c r="E459" s="186"/>
      <c r="F459" s="186"/>
      <c r="G459" s="232"/>
      <c r="H459" s="188"/>
      <c r="I459" s="335"/>
      <c r="J459" s="188"/>
      <c r="K459" s="186"/>
      <c r="L459" s="186"/>
      <c r="M459" s="187"/>
      <c r="N459" s="186"/>
    </row>
    <row r="460" spans="1:14" x14ac:dyDescent="0.2">
      <c r="A460" s="186"/>
      <c r="B460" s="186"/>
      <c r="C460" s="186"/>
      <c r="D460" s="186"/>
      <c r="E460" s="186"/>
      <c r="F460" s="186"/>
      <c r="G460" s="232"/>
      <c r="H460" s="188"/>
      <c r="I460" s="335"/>
      <c r="J460" s="188"/>
      <c r="K460" s="186"/>
      <c r="L460" s="186"/>
      <c r="M460" s="187"/>
      <c r="N460" s="186"/>
    </row>
    <row r="461" spans="1:14" x14ac:dyDescent="0.2">
      <c r="A461" s="186"/>
      <c r="B461" s="186"/>
      <c r="C461" s="186"/>
      <c r="D461" s="186"/>
      <c r="E461" s="186"/>
      <c r="F461" s="186"/>
      <c r="G461" s="232"/>
      <c r="H461" s="188"/>
      <c r="I461" s="335"/>
      <c r="J461" s="188"/>
      <c r="K461" s="186"/>
      <c r="L461" s="186"/>
      <c r="M461" s="187"/>
      <c r="N461" s="186"/>
    </row>
    <row r="462" spans="1:14" x14ac:dyDescent="0.2">
      <c r="A462" s="186"/>
      <c r="B462" s="186"/>
      <c r="C462" s="186"/>
      <c r="D462" s="186"/>
      <c r="E462" s="186"/>
      <c r="F462" s="186"/>
      <c r="G462" s="232"/>
      <c r="H462" s="188"/>
      <c r="I462" s="335"/>
      <c r="J462" s="188"/>
      <c r="K462" s="186"/>
      <c r="L462" s="186"/>
      <c r="M462" s="187"/>
      <c r="N462" s="186"/>
    </row>
    <row r="463" spans="1:14" x14ac:dyDescent="0.2">
      <c r="A463" s="186"/>
      <c r="B463" s="186"/>
      <c r="C463" s="186"/>
      <c r="D463" s="186"/>
      <c r="E463" s="186"/>
      <c r="F463" s="186"/>
      <c r="G463" s="232"/>
      <c r="H463" s="188"/>
      <c r="I463" s="335"/>
      <c r="J463" s="188"/>
      <c r="K463" s="186"/>
      <c r="L463" s="186"/>
      <c r="M463" s="187"/>
      <c r="N463" s="186"/>
    </row>
    <row r="464" spans="1:14" x14ac:dyDescent="0.2">
      <c r="A464" s="186"/>
      <c r="B464" s="186"/>
      <c r="C464" s="186"/>
      <c r="D464" s="186"/>
      <c r="E464" s="186"/>
      <c r="F464" s="186"/>
      <c r="G464" s="232"/>
      <c r="H464" s="188"/>
      <c r="I464" s="335"/>
      <c r="J464" s="188"/>
      <c r="K464" s="186"/>
      <c r="L464" s="186"/>
      <c r="M464" s="187"/>
      <c r="N464" s="186"/>
    </row>
    <row r="465" spans="1:14" x14ac:dyDescent="0.2">
      <c r="A465" s="186"/>
      <c r="B465" s="186"/>
      <c r="C465" s="186"/>
      <c r="D465" s="186"/>
      <c r="E465" s="186"/>
      <c r="F465" s="186"/>
      <c r="G465" s="232"/>
      <c r="H465" s="188"/>
      <c r="I465" s="335"/>
      <c r="J465" s="188"/>
      <c r="K465" s="186"/>
      <c r="L465" s="186"/>
      <c r="M465" s="187"/>
      <c r="N465" s="186"/>
    </row>
    <row r="466" spans="1:14" x14ac:dyDescent="0.2">
      <c r="A466" s="186"/>
      <c r="B466" s="186"/>
      <c r="C466" s="186"/>
      <c r="D466" s="186"/>
      <c r="E466" s="186"/>
      <c r="F466" s="186"/>
      <c r="G466" s="232"/>
      <c r="H466" s="188"/>
      <c r="I466" s="335"/>
      <c r="J466" s="188"/>
      <c r="K466" s="186"/>
      <c r="L466" s="186"/>
      <c r="M466" s="187"/>
      <c r="N466" s="186"/>
    </row>
    <row r="467" spans="1:14" x14ac:dyDescent="0.2">
      <c r="A467" s="186"/>
      <c r="B467" s="186"/>
      <c r="C467" s="186"/>
      <c r="D467" s="186"/>
      <c r="E467" s="186"/>
      <c r="F467" s="186"/>
      <c r="G467" s="232"/>
      <c r="H467" s="188"/>
      <c r="I467" s="335"/>
      <c r="J467" s="188"/>
      <c r="K467" s="186"/>
      <c r="L467" s="186"/>
      <c r="M467" s="187"/>
      <c r="N467" s="186"/>
    </row>
    <row r="468" spans="1:14" x14ac:dyDescent="0.2">
      <c r="A468" s="186"/>
      <c r="B468" s="186"/>
      <c r="C468" s="186"/>
      <c r="D468" s="186"/>
      <c r="E468" s="186"/>
      <c r="F468" s="186"/>
      <c r="G468" s="232"/>
      <c r="H468" s="188"/>
      <c r="I468" s="335"/>
      <c r="J468" s="188"/>
      <c r="K468" s="186"/>
      <c r="L468" s="186"/>
      <c r="M468" s="187"/>
      <c r="N468" s="186"/>
    </row>
    <row r="469" spans="1:14" x14ac:dyDescent="0.2">
      <c r="A469" s="186"/>
      <c r="B469" s="186"/>
      <c r="C469" s="186"/>
      <c r="D469" s="186"/>
      <c r="E469" s="186"/>
      <c r="F469" s="186"/>
      <c r="G469" s="232"/>
      <c r="H469" s="188"/>
      <c r="I469" s="335"/>
      <c r="J469" s="188"/>
      <c r="K469" s="186"/>
      <c r="L469" s="186"/>
      <c r="M469" s="187"/>
      <c r="N469" s="186"/>
    </row>
    <row r="470" spans="1:14" x14ac:dyDescent="0.2">
      <c r="A470" s="186"/>
      <c r="B470" s="186"/>
      <c r="C470" s="186"/>
      <c r="D470" s="186"/>
      <c r="E470" s="186"/>
      <c r="F470" s="186"/>
      <c r="G470" s="232"/>
      <c r="H470" s="188"/>
      <c r="I470" s="335"/>
      <c r="J470" s="188"/>
      <c r="K470" s="186"/>
      <c r="L470" s="186"/>
      <c r="M470" s="187"/>
      <c r="N470" s="186"/>
    </row>
    <row r="471" spans="1:14" x14ac:dyDescent="0.2">
      <c r="A471" s="186"/>
      <c r="B471" s="186"/>
      <c r="C471" s="186"/>
      <c r="D471" s="186"/>
      <c r="E471" s="186"/>
      <c r="F471" s="186"/>
      <c r="G471" s="232"/>
      <c r="H471" s="188"/>
      <c r="I471" s="335"/>
      <c r="J471" s="188"/>
      <c r="K471" s="186"/>
      <c r="L471" s="186"/>
      <c r="M471" s="187"/>
      <c r="N471" s="186"/>
    </row>
    <row r="472" spans="1:14" x14ac:dyDescent="0.2">
      <c r="A472" s="186"/>
      <c r="B472" s="186"/>
      <c r="C472" s="186"/>
      <c r="D472" s="186"/>
      <c r="E472" s="186"/>
      <c r="F472" s="186"/>
      <c r="G472" s="232"/>
      <c r="H472" s="188"/>
      <c r="I472" s="335"/>
      <c r="J472" s="188"/>
      <c r="K472" s="186"/>
      <c r="L472" s="186"/>
      <c r="M472" s="187"/>
      <c r="N472" s="186"/>
    </row>
    <row r="473" spans="1:14" x14ac:dyDescent="0.2">
      <c r="A473" s="186"/>
      <c r="B473" s="186"/>
      <c r="C473" s="186"/>
      <c r="D473" s="186"/>
      <c r="E473" s="186"/>
      <c r="F473" s="186"/>
      <c r="G473" s="232"/>
      <c r="H473" s="188"/>
      <c r="I473" s="335"/>
      <c r="J473" s="188"/>
      <c r="K473" s="186"/>
      <c r="L473" s="186"/>
      <c r="M473" s="187"/>
      <c r="N473" s="186"/>
    </row>
    <row r="474" spans="1:14" x14ac:dyDescent="0.2">
      <c r="A474" s="186"/>
      <c r="B474" s="186"/>
      <c r="C474" s="186"/>
      <c r="D474" s="186"/>
      <c r="E474" s="186"/>
      <c r="F474" s="186"/>
      <c r="G474" s="232"/>
      <c r="H474" s="188"/>
      <c r="I474" s="335"/>
      <c r="J474" s="188"/>
      <c r="K474" s="186"/>
      <c r="L474" s="186"/>
      <c r="M474" s="187"/>
      <c r="N474" s="186"/>
    </row>
    <row r="475" spans="1:14" x14ac:dyDescent="0.2">
      <c r="A475" s="186"/>
      <c r="B475" s="186"/>
      <c r="C475" s="186"/>
      <c r="D475" s="186"/>
      <c r="E475" s="186"/>
      <c r="F475" s="186"/>
      <c r="G475" s="232"/>
      <c r="H475" s="188"/>
      <c r="I475" s="335"/>
      <c r="J475" s="188"/>
      <c r="K475" s="186"/>
      <c r="L475" s="186"/>
      <c r="M475" s="187"/>
      <c r="N475" s="186"/>
    </row>
    <row r="476" spans="1:14" x14ac:dyDescent="0.2">
      <c r="A476" s="186"/>
      <c r="B476" s="186"/>
      <c r="C476" s="186"/>
      <c r="D476" s="186"/>
      <c r="E476" s="186"/>
      <c r="F476" s="186"/>
      <c r="G476" s="232"/>
      <c r="H476" s="188"/>
      <c r="I476" s="335"/>
      <c r="J476" s="188"/>
      <c r="K476" s="186"/>
      <c r="L476" s="186"/>
      <c r="M476" s="187"/>
      <c r="N476" s="186"/>
    </row>
    <row r="477" spans="1:14" x14ac:dyDescent="0.2">
      <c r="A477" s="186"/>
      <c r="B477" s="186"/>
      <c r="C477" s="186"/>
      <c r="D477" s="186"/>
      <c r="E477" s="186"/>
      <c r="F477" s="186"/>
      <c r="G477" s="232"/>
      <c r="H477" s="188"/>
      <c r="I477" s="335"/>
      <c r="J477" s="188"/>
      <c r="K477" s="186"/>
      <c r="L477" s="186"/>
      <c r="M477" s="187"/>
      <c r="N477" s="186"/>
    </row>
    <row r="478" spans="1:14" x14ac:dyDescent="0.2">
      <c r="A478" s="186"/>
      <c r="B478" s="186"/>
      <c r="C478" s="186"/>
      <c r="D478" s="186"/>
      <c r="E478" s="186"/>
      <c r="F478" s="186"/>
      <c r="G478" s="232"/>
      <c r="H478" s="188"/>
      <c r="I478" s="335"/>
      <c r="J478" s="188"/>
      <c r="K478" s="186"/>
      <c r="L478" s="186"/>
      <c r="M478" s="187"/>
      <c r="N478" s="186"/>
    </row>
    <row r="479" spans="1:14" x14ac:dyDescent="0.2">
      <c r="A479" s="186"/>
      <c r="B479" s="186"/>
      <c r="C479" s="186"/>
      <c r="D479" s="186"/>
      <c r="E479" s="186"/>
      <c r="F479" s="186"/>
      <c r="G479" s="232"/>
      <c r="H479" s="188"/>
      <c r="I479" s="335"/>
      <c r="J479" s="188"/>
      <c r="K479" s="186"/>
      <c r="L479" s="186"/>
      <c r="M479" s="187"/>
      <c r="N479" s="186"/>
    </row>
    <row r="480" spans="1:14" x14ac:dyDescent="0.2">
      <c r="A480" s="186"/>
      <c r="B480" s="186"/>
      <c r="C480" s="186"/>
      <c r="D480" s="186"/>
      <c r="E480" s="186"/>
      <c r="F480" s="186"/>
      <c r="G480" s="232"/>
      <c r="H480" s="188"/>
      <c r="I480" s="335"/>
      <c r="J480" s="188"/>
      <c r="K480" s="186"/>
      <c r="L480" s="186"/>
      <c r="M480" s="187"/>
      <c r="N480" s="186"/>
    </row>
    <row r="481" spans="1:14" x14ac:dyDescent="0.2">
      <c r="A481" s="186"/>
      <c r="B481" s="186"/>
      <c r="C481" s="186"/>
      <c r="D481" s="186"/>
      <c r="E481" s="186"/>
      <c r="F481" s="186"/>
      <c r="G481" s="232"/>
      <c r="H481" s="188"/>
      <c r="I481" s="335"/>
      <c r="J481" s="188"/>
      <c r="K481" s="186"/>
      <c r="L481" s="186"/>
      <c r="M481" s="187"/>
      <c r="N481" s="186"/>
    </row>
    <row r="482" spans="1:14" x14ac:dyDescent="0.2">
      <c r="A482" s="186"/>
      <c r="B482" s="186"/>
      <c r="C482" s="186"/>
      <c r="D482" s="186"/>
      <c r="E482" s="186"/>
      <c r="F482" s="186"/>
      <c r="G482" s="232"/>
      <c r="H482" s="188"/>
      <c r="I482" s="335"/>
      <c r="J482" s="188"/>
      <c r="K482" s="186"/>
      <c r="L482" s="186"/>
      <c r="M482" s="187"/>
      <c r="N482" s="186"/>
    </row>
    <row r="483" spans="1:14" x14ac:dyDescent="0.2">
      <c r="A483" s="186"/>
      <c r="B483" s="186"/>
      <c r="C483" s="186"/>
      <c r="D483" s="186"/>
      <c r="E483" s="186"/>
      <c r="F483" s="186"/>
      <c r="G483" s="232"/>
      <c r="H483" s="188"/>
      <c r="I483" s="335"/>
      <c r="J483" s="188"/>
      <c r="K483" s="186"/>
      <c r="L483" s="186"/>
      <c r="M483" s="187"/>
      <c r="N483" s="186"/>
    </row>
    <row r="484" spans="1:14" x14ac:dyDescent="0.2">
      <c r="A484" s="186"/>
      <c r="B484" s="186"/>
      <c r="C484" s="186"/>
      <c r="D484" s="186"/>
      <c r="E484" s="186"/>
      <c r="F484" s="186"/>
      <c r="G484" s="232"/>
      <c r="H484" s="188"/>
      <c r="I484" s="335"/>
      <c r="J484" s="188"/>
      <c r="K484" s="186"/>
      <c r="L484" s="186"/>
      <c r="M484" s="187"/>
      <c r="N484" s="186"/>
    </row>
    <row r="485" spans="1:14" x14ac:dyDescent="0.2">
      <c r="A485" s="186"/>
      <c r="B485" s="186"/>
      <c r="C485" s="186"/>
      <c r="D485" s="186"/>
      <c r="E485" s="186"/>
      <c r="F485" s="186"/>
      <c r="G485" s="232"/>
      <c r="H485" s="188"/>
      <c r="I485" s="335"/>
      <c r="J485" s="188"/>
      <c r="K485" s="186"/>
      <c r="L485" s="186"/>
      <c r="M485" s="187"/>
      <c r="N485" s="186"/>
    </row>
    <row r="486" spans="1:14" x14ac:dyDescent="0.2">
      <c r="A486" s="186"/>
      <c r="B486" s="186"/>
      <c r="C486" s="186"/>
      <c r="D486" s="186"/>
      <c r="E486" s="186"/>
      <c r="F486" s="186"/>
      <c r="G486" s="232"/>
      <c r="H486" s="188"/>
      <c r="I486" s="335"/>
      <c r="J486" s="188"/>
      <c r="K486" s="186"/>
      <c r="L486" s="186"/>
      <c r="M486" s="187"/>
      <c r="N486" s="186"/>
    </row>
    <row r="487" spans="1:14" x14ac:dyDescent="0.2">
      <c r="A487" s="186"/>
      <c r="B487" s="186"/>
      <c r="C487" s="186"/>
      <c r="D487" s="186"/>
      <c r="E487" s="186"/>
      <c r="F487" s="186"/>
      <c r="G487" s="232"/>
      <c r="H487" s="188"/>
      <c r="I487" s="335"/>
      <c r="J487" s="188"/>
      <c r="K487" s="186"/>
      <c r="L487" s="186"/>
      <c r="M487" s="187"/>
      <c r="N487" s="186"/>
    </row>
    <row r="488" spans="1:14" x14ac:dyDescent="0.2">
      <c r="A488" s="186"/>
      <c r="B488" s="186"/>
      <c r="C488" s="186"/>
      <c r="D488" s="186"/>
      <c r="E488" s="186"/>
      <c r="F488" s="186"/>
      <c r="G488" s="232"/>
      <c r="H488" s="188"/>
      <c r="I488" s="335"/>
      <c r="J488" s="188"/>
      <c r="K488" s="186"/>
      <c r="L488" s="186"/>
      <c r="M488" s="187"/>
      <c r="N488" s="186"/>
    </row>
    <row r="489" spans="1:14" x14ac:dyDescent="0.2">
      <c r="A489" s="186"/>
      <c r="B489" s="186"/>
      <c r="C489" s="186"/>
      <c r="D489" s="186"/>
      <c r="E489" s="186"/>
      <c r="F489" s="186"/>
      <c r="G489" s="232"/>
      <c r="H489" s="188"/>
      <c r="I489" s="335"/>
      <c r="J489" s="188"/>
      <c r="K489" s="186"/>
      <c r="L489" s="186"/>
      <c r="M489" s="187"/>
      <c r="N489" s="186"/>
    </row>
    <row r="490" spans="1:14" x14ac:dyDescent="0.2">
      <c r="A490" s="186"/>
      <c r="B490" s="186"/>
      <c r="C490" s="186"/>
      <c r="D490" s="186"/>
      <c r="E490" s="186"/>
      <c r="F490" s="186"/>
      <c r="G490" s="232"/>
      <c r="H490" s="188"/>
      <c r="I490" s="335"/>
      <c r="J490" s="188"/>
      <c r="K490" s="186"/>
      <c r="L490" s="186"/>
      <c r="M490" s="187"/>
      <c r="N490" s="186"/>
    </row>
    <row r="491" spans="1:14" x14ac:dyDescent="0.2">
      <c r="A491" s="186"/>
      <c r="B491" s="186"/>
      <c r="C491" s="186"/>
      <c r="D491" s="186"/>
      <c r="E491" s="186"/>
      <c r="F491" s="186"/>
      <c r="G491" s="232"/>
      <c r="H491" s="188"/>
      <c r="I491" s="335"/>
      <c r="J491" s="188"/>
      <c r="K491" s="186"/>
      <c r="L491" s="186"/>
      <c r="M491" s="187"/>
      <c r="N491" s="186"/>
    </row>
    <row r="492" spans="1:14" x14ac:dyDescent="0.2">
      <c r="A492" s="186"/>
      <c r="B492" s="186"/>
      <c r="C492" s="186"/>
      <c r="D492" s="186"/>
      <c r="E492" s="186"/>
      <c r="F492" s="186"/>
      <c r="G492" s="232"/>
      <c r="H492" s="188"/>
      <c r="I492" s="335"/>
      <c r="J492" s="188"/>
      <c r="K492" s="186"/>
      <c r="L492" s="186"/>
      <c r="M492" s="187"/>
      <c r="N492" s="186"/>
    </row>
    <row r="493" spans="1:14" x14ac:dyDescent="0.2">
      <c r="A493" s="186"/>
      <c r="B493" s="186"/>
      <c r="C493" s="186"/>
      <c r="D493" s="186"/>
      <c r="E493" s="186"/>
      <c r="F493" s="186"/>
      <c r="G493" s="232"/>
      <c r="H493" s="188"/>
      <c r="I493" s="335"/>
      <c r="J493" s="188"/>
      <c r="K493" s="186"/>
      <c r="L493" s="186"/>
      <c r="M493" s="187"/>
      <c r="N493" s="186"/>
    </row>
    <row r="494" spans="1:14" x14ac:dyDescent="0.2">
      <c r="A494" s="186"/>
      <c r="B494" s="186"/>
      <c r="C494" s="186"/>
      <c r="D494" s="186"/>
      <c r="E494" s="186"/>
      <c r="F494" s="186"/>
      <c r="G494" s="232"/>
      <c r="H494" s="188"/>
      <c r="I494" s="335"/>
      <c r="J494" s="188"/>
      <c r="K494" s="186"/>
      <c r="L494" s="186"/>
      <c r="M494" s="187"/>
      <c r="N494" s="186"/>
    </row>
    <row r="495" spans="1:14" x14ac:dyDescent="0.2">
      <c r="A495" s="186"/>
      <c r="B495" s="186"/>
      <c r="C495" s="186"/>
      <c r="D495" s="186"/>
      <c r="E495" s="186"/>
      <c r="F495" s="186"/>
      <c r="G495" s="232"/>
      <c r="H495" s="188"/>
      <c r="I495" s="335"/>
      <c r="J495" s="188"/>
      <c r="K495" s="186"/>
      <c r="L495" s="186"/>
      <c r="M495" s="187"/>
      <c r="N495" s="186"/>
    </row>
    <row r="496" spans="1:14" x14ac:dyDescent="0.2">
      <c r="A496" s="186"/>
      <c r="B496" s="186"/>
      <c r="C496" s="186"/>
      <c r="D496" s="186"/>
      <c r="E496" s="186"/>
      <c r="F496" s="186"/>
      <c r="G496" s="232"/>
      <c r="H496" s="188"/>
      <c r="I496" s="335"/>
      <c r="J496" s="188"/>
      <c r="K496" s="186"/>
      <c r="L496" s="186"/>
      <c r="M496" s="187"/>
      <c r="N496" s="186"/>
    </row>
    <row r="497" spans="1:14" x14ac:dyDescent="0.2">
      <c r="A497" s="186"/>
      <c r="B497" s="186"/>
      <c r="C497" s="186"/>
      <c r="D497" s="186"/>
      <c r="E497" s="186"/>
      <c r="F497" s="186"/>
      <c r="G497" s="232"/>
      <c r="H497" s="188"/>
      <c r="I497" s="335"/>
      <c r="J497" s="188"/>
      <c r="K497" s="186"/>
      <c r="L497" s="186"/>
      <c r="M497" s="187"/>
      <c r="N497" s="186"/>
    </row>
    <row r="498" spans="1:14" x14ac:dyDescent="0.2">
      <c r="A498" s="186"/>
      <c r="B498" s="186"/>
      <c r="C498" s="186"/>
      <c r="D498" s="186"/>
      <c r="E498" s="186"/>
      <c r="F498" s="186"/>
      <c r="G498" s="232"/>
      <c r="H498" s="188"/>
      <c r="I498" s="335"/>
      <c r="J498" s="188"/>
      <c r="K498" s="186"/>
      <c r="L498" s="186"/>
      <c r="M498" s="187"/>
      <c r="N498" s="186"/>
    </row>
    <row r="499" spans="1:14" x14ac:dyDescent="0.2">
      <c r="A499" s="186"/>
      <c r="B499" s="186"/>
      <c r="C499" s="186"/>
      <c r="D499" s="186"/>
      <c r="E499" s="186"/>
      <c r="F499" s="186"/>
      <c r="G499" s="232"/>
      <c r="H499" s="188"/>
      <c r="I499" s="335"/>
      <c r="J499" s="188"/>
      <c r="K499" s="186"/>
      <c r="L499" s="186"/>
      <c r="M499" s="187"/>
      <c r="N499" s="186"/>
    </row>
    <row r="500" spans="1:14" x14ac:dyDescent="0.2">
      <c r="A500" s="186"/>
      <c r="B500" s="186"/>
      <c r="C500" s="186"/>
      <c r="D500" s="186"/>
      <c r="E500" s="186"/>
      <c r="F500" s="186"/>
      <c r="G500" s="232"/>
      <c r="H500" s="188"/>
      <c r="I500" s="335"/>
      <c r="J500" s="188"/>
      <c r="K500" s="186"/>
      <c r="L500" s="186"/>
      <c r="M500" s="187"/>
      <c r="N500" s="186"/>
    </row>
    <row r="501" spans="1:14" x14ac:dyDescent="0.2">
      <c r="A501" s="186"/>
      <c r="B501" s="186"/>
      <c r="C501" s="186"/>
      <c r="D501" s="186"/>
      <c r="E501" s="186"/>
      <c r="F501" s="186"/>
      <c r="G501" s="232"/>
      <c r="H501" s="188"/>
      <c r="I501" s="335"/>
      <c r="J501" s="188"/>
      <c r="K501" s="186"/>
      <c r="L501" s="186"/>
      <c r="M501" s="187"/>
      <c r="N501" s="186"/>
    </row>
    <row r="502" spans="1:14" x14ac:dyDescent="0.2">
      <c r="A502" s="186"/>
      <c r="B502" s="186"/>
      <c r="C502" s="186"/>
      <c r="D502" s="186"/>
      <c r="E502" s="186"/>
      <c r="F502" s="186"/>
      <c r="G502" s="232"/>
      <c r="H502" s="188"/>
      <c r="I502" s="335"/>
      <c r="J502" s="188"/>
      <c r="K502" s="186"/>
      <c r="L502" s="186"/>
      <c r="M502" s="187"/>
      <c r="N502" s="186"/>
    </row>
    <row r="503" spans="1:14" x14ac:dyDescent="0.2">
      <c r="A503" s="186"/>
      <c r="B503" s="186"/>
      <c r="C503" s="186"/>
      <c r="D503" s="186"/>
      <c r="E503" s="186"/>
      <c r="F503" s="186"/>
      <c r="G503" s="232"/>
      <c r="H503" s="188"/>
      <c r="I503" s="335"/>
      <c r="J503" s="188"/>
      <c r="K503" s="186"/>
      <c r="L503" s="186"/>
      <c r="M503" s="187"/>
      <c r="N503" s="186"/>
    </row>
    <row r="504" spans="1:14" x14ac:dyDescent="0.2">
      <c r="A504" s="186"/>
      <c r="B504" s="186"/>
      <c r="C504" s="186"/>
      <c r="D504" s="186"/>
      <c r="E504" s="186"/>
      <c r="F504" s="186"/>
      <c r="G504" s="232"/>
      <c r="H504" s="188"/>
      <c r="I504" s="335"/>
      <c r="J504" s="188"/>
      <c r="K504" s="186"/>
      <c r="L504" s="186"/>
      <c r="M504" s="187"/>
      <c r="N504" s="186"/>
    </row>
    <row r="505" spans="1:14" x14ac:dyDescent="0.2">
      <c r="A505" s="186"/>
      <c r="B505" s="186"/>
      <c r="C505" s="186"/>
      <c r="D505" s="186"/>
      <c r="E505" s="186"/>
      <c r="F505" s="186"/>
      <c r="G505" s="232"/>
      <c r="H505" s="188"/>
      <c r="I505" s="335"/>
      <c r="J505" s="188"/>
      <c r="K505" s="186"/>
      <c r="L505" s="186"/>
      <c r="M505" s="187"/>
      <c r="N505" s="186"/>
    </row>
    <row r="506" spans="1:14" x14ac:dyDescent="0.2">
      <c r="A506" s="186"/>
      <c r="B506" s="186"/>
      <c r="C506" s="186"/>
      <c r="D506" s="186"/>
      <c r="E506" s="186"/>
      <c r="F506" s="186"/>
      <c r="G506" s="232"/>
      <c r="H506" s="188"/>
      <c r="I506" s="335"/>
      <c r="J506" s="188"/>
      <c r="K506" s="186"/>
      <c r="L506" s="186"/>
      <c r="M506" s="187"/>
      <c r="N506" s="186"/>
    </row>
    <row r="507" spans="1:14" x14ac:dyDescent="0.2">
      <c r="A507" s="186"/>
      <c r="B507" s="186"/>
      <c r="C507" s="186"/>
      <c r="D507" s="186"/>
      <c r="E507" s="186"/>
      <c r="F507" s="186"/>
      <c r="G507" s="232"/>
      <c r="H507" s="188"/>
      <c r="I507" s="335"/>
      <c r="J507" s="188"/>
      <c r="K507" s="186"/>
      <c r="L507" s="186"/>
      <c r="M507" s="187"/>
      <c r="N507" s="186"/>
    </row>
    <row r="508" spans="1:14" x14ac:dyDescent="0.2">
      <c r="A508" s="186"/>
      <c r="B508" s="186"/>
      <c r="C508" s="186"/>
      <c r="D508" s="186"/>
      <c r="E508" s="186"/>
      <c r="F508" s="186"/>
      <c r="G508" s="232"/>
      <c r="H508" s="188"/>
      <c r="I508" s="335"/>
      <c r="J508" s="188"/>
      <c r="K508" s="186"/>
      <c r="L508" s="186"/>
      <c r="M508" s="187"/>
      <c r="N508" s="186"/>
    </row>
    <row r="509" spans="1:14" x14ac:dyDescent="0.2">
      <c r="A509" s="186"/>
      <c r="B509" s="186"/>
      <c r="C509" s="186"/>
      <c r="D509" s="186"/>
      <c r="E509" s="186"/>
      <c r="F509" s="186"/>
      <c r="G509" s="232"/>
      <c r="H509" s="188"/>
      <c r="I509" s="335"/>
      <c r="J509" s="188"/>
      <c r="K509" s="186"/>
      <c r="L509" s="186"/>
      <c r="M509" s="187"/>
      <c r="N509" s="186"/>
    </row>
    <row r="510" spans="1:14" x14ac:dyDescent="0.2">
      <c r="A510" s="186"/>
      <c r="B510" s="186"/>
      <c r="C510" s="186"/>
      <c r="D510" s="186"/>
      <c r="E510" s="186"/>
      <c r="F510" s="186"/>
      <c r="G510" s="232"/>
      <c r="H510" s="188"/>
      <c r="I510" s="335"/>
      <c r="J510" s="188"/>
      <c r="K510" s="186"/>
      <c r="L510" s="186"/>
      <c r="M510" s="187"/>
      <c r="N510" s="186"/>
    </row>
    <row r="511" spans="1:14" x14ac:dyDescent="0.2">
      <c r="A511" s="186"/>
      <c r="B511" s="186"/>
      <c r="C511" s="186"/>
      <c r="D511" s="186"/>
      <c r="E511" s="186"/>
      <c r="F511" s="186"/>
      <c r="G511" s="232"/>
      <c r="H511" s="188"/>
      <c r="I511" s="335"/>
      <c r="J511" s="188"/>
      <c r="K511" s="186"/>
      <c r="L511" s="186"/>
      <c r="M511" s="187"/>
      <c r="N511" s="186"/>
    </row>
    <row r="512" spans="1:14" x14ac:dyDescent="0.2">
      <c r="A512" s="186"/>
      <c r="B512" s="186"/>
      <c r="C512" s="186"/>
      <c r="D512" s="186"/>
      <c r="E512" s="186"/>
      <c r="F512" s="186"/>
      <c r="G512" s="232"/>
      <c r="H512" s="188"/>
      <c r="I512" s="335"/>
      <c r="J512" s="188"/>
      <c r="K512" s="186"/>
      <c r="L512" s="186"/>
      <c r="M512" s="187"/>
      <c r="N512" s="186"/>
    </row>
    <row r="513" spans="1:14" x14ac:dyDescent="0.2">
      <c r="A513" s="186"/>
      <c r="B513" s="186"/>
      <c r="C513" s="186"/>
      <c r="D513" s="186"/>
      <c r="E513" s="186"/>
      <c r="F513" s="186"/>
      <c r="G513" s="232"/>
      <c r="H513" s="188"/>
      <c r="I513" s="335"/>
      <c r="J513" s="188"/>
      <c r="K513" s="186"/>
      <c r="L513" s="186"/>
      <c r="M513" s="187"/>
      <c r="N513" s="186"/>
    </row>
    <row r="514" spans="1:14" x14ac:dyDescent="0.2">
      <c r="A514" s="186"/>
      <c r="B514" s="186"/>
      <c r="C514" s="186"/>
      <c r="D514" s="186"/>
      <c r="E514" s="186"/>
      <c r="F514" s="186"/>
      <c r="G514" s="232"/>
      <c r="H514" s="188"/>
      <c r="I514" s="335"/>
      <c r="J514" s="188"/>
      <c r="K514" s="186"/>
      <c r="L514" s="186"/>
      <c r="M514" s="187"/>
      <c r="N514" s="186"/>
    </row>
    <row r="515" spans="1:14" x14ac:dyDescent="0.2">
      <c r="A515" s="186"/>
      <c r="B515" s="186"/>
      <c r="C515" s="186"/>
      <c r="D515" s="186"/>
      <c r="E515" s="186"/>
      <c r="F515" s="186"/>
      <c r="G515" s="232"/>
      <c r="H515" s="188"/>
      <c r="I515" s="335"/>
      <c r="J515" s="188"/>
      <c r="K515" s="186"/>
      <c r="L515" s="186"/>
      <c r="M515" s="187"/>
      <c r="N515" s="186"/>
    </row>
    <row r="516" spans="1:14" x14ac:dyDescent="0.2">
      <c r="A516" s="186"/>
      <c r="B516" s="186"/>
      <c r="C516" s="186"/>
      <c r="D516" s="186"/>
      <c r="E516" s="186"/>
      <c r="F516" s="186"/>
      <c r="G516" s="232"/>
      <c r="H516" s="188"/>
      <c r="I516" s="335"/>
      <c r="J516" s="188"/>
      <c r="K516" s="186"/>
      <c r="L516" s="186"/>
      <c r="M516" s="187"/>
      <c r="N516" s="186"/>
    </row>
    <row r="517" spans="1:14" x14ac:dyDescent="0.2">
      <c r="A517" s="186"/>
      <c r="B517" s="186"/>
      <c r="C517" s="186"/>
      <c r="D517" s="186"/>
      <c r="E517" s="186"/>
      <c r="F517" s="186"/>
      <c r="G517" s="232"/>
      <c r="H517" s="188"/>
      <c r="I517" s="335"/>
      <c r="J517" s="188"/>
      <c r="K517" s="186"/>
      <c r="L517" s="186"/>
      <c r="M517" s="187"/>
      <c r="N517" s="186"/>
    </row>
    <row r="518" spans="1:14" x14ac:dyDescent="0.2">
      <c r="A518" s="186"/>
      <c r="B518" s="186"/>
      <c r="C518" s="186"/>
      <c r="D518" s="186"/>
      <c r="E518" s="186"/>
      <c r="F518" s="186"/>
      <c r="G518" s="232"/>
      <c r="H518" s="188"/>
      <c r="I518" s="335"/>
      <c r="J518" s="188"/>
      <c r="K518" s="186"/>
      <c r="L518" s="186"/>
      <c r="M518" s="187"/>
      <c r="N518" s="186"/>
    </row>
    <row r="519" spans="1:14" x14ac:dyDescent="0.2">
      <c r="A519" s="186"/>
      <c r="B519" s="186"/>
      <c r="C519" s="186"/>
      <c r="D519" s="186"/>
      <c r="E519" s="186"/>
      <c r="F519" s="186"/>
      <c r="G519" s="232"/>
      <c r="H519" s="188"/>
      <c r="I519" s="335"/>
      <c r="J519" s="188"/>
      <c r="K519" s="186"/>
      <c r="L519" s="186"/>
      <c r="M519" s="187"/>
      <c r="N519" s="186"/>
    </row>
    <row r="520" spans="1:14" x14ac:dyDescent="0.2">
      <c r="A520" s="186"/>
      <c r="B520" s="186"/>
      <c r="C520" s="186"/>
      <c r="D520" s="186"/>
      <c r="E520" s="186"/>
      <c r="F520" s="186"/>
      <c r="G520" s="232"/>
      <c r="H520" s="188"/>
      <c r="I520" s="335"/>
      <c r="J520" s="188"/>
      <c r="K520" s="186"/>
      <c r="L520" s="186"/>
      <c r="M520" s="187"/>
      <c r="N520" s="186"/>
    </row>
    <row r="521" spans="1:14" x14ac:dyDescent="0.2">
      <c r="A521" s="186"/>
      <c r="B521" s="186"/>
      <c r="C521" s="186"/>
      <c r="D521" s="186"/>
      <c r="E521" s="186"/>
      <c r="F521" s="186"/>
      <c r="G521" s="232"/>
      <c r="H521" s="188"/>
      <c r="I521" s="335"/>
      <c r="J521" s="188"/>
      <c r="K521" s="186"/>
      <c r="L521" s="186"/>
      <c r="M521" s="187"/>
      <c r="N521" s="186"/>
    </row>
    <row r="522" spans="1:14" x14ac:dyDescent="0.2">
      <c r="A522" s="186"/>
      <c r="B522" s="186"/>
      <c r="C522" s="186"/>
      <c r="D522" s="186"/>
      <c r="E522" s="186"/>
      <c r="F522" s="186"/>
      <c r="G522" s="232"/>
      <c r="H522" s="188"/>
      <c r="I522" s="335"/>
      <c r="J522" s="188"/>
      <c r="K522" s="186"/>
      <c r="L522" s="186"/>
      <c r="M522" s="187"/>
      <c r="N522" s="186"/>
    </row>
    <row r="523" spans="1:14" x14ac:dyDescent="0.2">
      <c r="A523" s="186"/>
      <c r="B523" s="186"/>
      <c r="C523" s="186"/>
      <c r="D523" s="186"/>
      <c r="E523" s="186"/>
      <c r="F523" s="186"/>
      <c r="G523" s="232"/>
      <c r="H523" s="188"/>
      <c r="I523" s="335"/>
      <c r="J523" s="188"/>
      <c r="K523" s="186"/>
      <c r="L523" s="186"/>
      <c r="M523" s="187"/>
      <c r="N523" s="186"/>
    </row>
    <row r="524" spans="1:14" x14ac:dyDescent="0.2">
      <c r="A524" s="186"/>
      <c r="B524" s="186"/>
      <c r="C524" s="186"/>
      <c r="D524" s="186"/>
      <c r="E524" s="186"/>
      <c r="F524" s="186"/>
      <c r="G524" s="232"/>
      <c r="H524" s="188"/>
      <c r="I524" s="335"/>
      <c r="J524" s="188"/>
      <c r="K524" s="186"/>
      <c r="L524" s="186"/>
      <c r="M524" s="187"/>
      <c r="N524" s="186"/>
    </row>
    <row r="525" spans="1:14" x14ac:dyDescent="0.2">
      <c r="A525" s="186"/>
      <c r="B525" s="186"/>
      <c r="C525" s="186"/>
      <c r="D525" s="186"/>
      <c r="E525" s="186"/>
      <c r="F525" s="186"/>
      <c r="G525" s="232"/>
      <c r="H525" s="188"/>
      <c r="I525" s="335"/>
      <c r="J525" s="188"/>
      <c r="K525" s="186"/>
      <c r="L525" s="186"/>
      <c r="M525" s="187"/>
      <c r="N525" s="186"/>
    </row>
    <row r="526" spans="1:14" x14ac:dyDescent="0.2">
      <c r="A526" s="186"/>
      <c r="B526" s="186"/>
      <c r="C526" s="186"/>
      <c r="D526" s="186"/>
      <c r="E526" s="186"/>
      <c r="F526" s="186"/>
      <c r="G526" s="232"/>
      <c r="H526" s="188"/>
      <c r="I526" s="335"/>
      <c r="J526" s="188"/>
      <c r="K526" s="186"/>
      <c r="L526" s="186"/>
      <c r="M526" s="187"/>
      <c r="N526" s="186"/>
    </row>
    <row r="527" spans="1:14" x14ac:dyDescent="0.2">
      <c r="A527" s="186"/>
      <c r="B527" s="186"/>
      <c r="C527" s="186"/>
      <c r="D527" s="186"/>
      <c r="E527" s="186"/>
      <c r="F527" s="186"/>
      <c r="G527" s="232"/>
      <c r="H527" s="188"/>
      <c r="I527" s="335"/>
      <c r="J527" s="188"/>
      <c r="K527" s="186"/>
      <c r="L527" s="186"/>
      <c r="M527" s="187"/>
      <c r="N527" s="186"/>
    </row>
    <row r="528" spans="1:14" x14ac:dyDescent="0.2">
      <c r="A528" s="186"/>
      <c r="B528" s="186"/>
      <c r="C528" s="186"/>
      <c r="D528" s="186"/>
      <c r="E528" s="186"/>
      <c r="F528" s="186"/>
      <c r="G528" s="232"/>
      <c r="H528" s="188"/>
      <c r="I528" s="335"/>
      <c r="J528" s="188"/>
      <c r="K528" s="186"/>
      <c r="L528" s="186"/>
      <c r="M528" s="187"/>
      <c r="N528" s="186"/>
    </row>
    <row r="529" spans="1:14" x14ac:dyDescent="0.2">
      <c r="A529" s="186"/>
      <c r="B529" s="186"/>
      <c r="C529" s="186"/>
      <c r="D529" s="186"/>
      <c r="E529" s="186"/>
      <c r="F529" s="186"/>
      <c r="G529" s="232"/>
      <c r="H529" s="188"/>
      <c r="I529" s="335"/>
      <c r="J529" s="188"/>
      <c r="K529" s="186"/>
      <c r="L529" s="186"/>
      <c r="M529" s="187"/>
      <c r="N529" s="186"/>
    </row>
    <row r="530" spans="1:14" x14ac:dyDescent="0.2">
      <c r="A530" s="186"/>
      <c r="B530" s="186"/>
      <c r="C530" s="186"/>
      <c r="D530" s="186"/>
      <c r="E530" s="186"/>
      <c r="F530" s="186"/>
      <c r="G530" s="232"/>
      <c r="H530" s="188"/>
      <c r="I530" s="335"/>
      <c r="J530" s="188"/>
      <c r="K530" s="186"/>
      <c r="L530" s="186"/>
      <c r="M530" s="187"/>
      <c r="N530" s="186"/>
    </row>
    <row r="531" spans="1:14" x14ac:dyDescent="0.2">
      <c r="A531" s="186"/>
      <c r="B531" s="186"/>
      <c r="C531" s="186"/>
      <c r="D531" s="186"/>
      <c r="E531" s="186"/>
      <c r="F531" s="186"/>
      <c r="G531" s="232"/>
      <c r="H531" s="188"/>
      <c r="I531" s="335"/>
      <c r="J531" s="188"/>
      <c r="K531" s="186"/>
      <c r="L531" s="186"/>
      <c r="M531" s="187"/>
      <c r="N531" s="186"/>
    </row>
    <row r="532" spans="1:14" x14ac:dyDescent="0.2">
      <c r="A532" s="186"/>
      <c r="B532" s="186"/>
      <c r="C532" s="186"/>
      <c r="D532" s="186"/>
      <c r="E532" s="186"/>
      <c r="F532" s="186"/>
      <c r="G532" s="232"/>
      <c r="H532" s="188"/>
      <c r="I532" s="335"/>
      <c r="J532" s="188"/>
      <c r="K532" s="186"/>
      <c r="L532" s="186"/>
      <c r="M532" s="187"/>
      <c r="N532" s="186"/>
    </row>
    <row r="533" spans="1:14" x14ac:dyDescent="0.2">
      <c r="A533" s="186"/>
      <c r="B533" s="186"/>
      <c r="C533" s="186"/>
      <c r="D533" s="186"/>
      <c r="E533" s="186"/>
      <c r="F533" s="186"/>
      <c r="G533" s="232"/>
      <c r="H533" s="188"/>
      <c r="I533" s="335"/>
      <c r="J533" s="188"/>
      <c r="K533" s="186"/>
      <c r="L533" s="186"/>
      <c r="M533" s="187"/>
      <c r="N533" s="186"/>
    </row>
    <row r="534" spans="1:14" x14ac:dyDescent="0.2">
      <c r="A534" s="186"/>
      <c r="B534" s="186"/>
      <c r="C534" s="186"/>
      <c r="D534" s="186"/>
      <c r="E534" s="186"/>
      <c r="F534" s="186"/>
      <c r="G534" s="232"/>
      <c r="H534" s="188"/>
      <c r="I534" s="335"/>
      <c r="J534" s="188"/>
      <c r="K534" s="186"/>
      <c r="L534" s="186"/>
      <c r="M534" s="187"/>
      <c r="N534" s="186"/>
    </row>
    <row r="535" spans="1:14" x14ac:dyDescent="0.2">
      <c r="A535" s="186"/>
      <c r="B535" s="186"/>
      <c r="C535" s="186"/>
      <c r="D535" s="186"/>
      <c r="E535" s="186"/>
      <c r="F535" s="186"/>
      <c r="G535" s="232"/>
      <c r="H535" s="188"/>
      <c r="I535" s="335"/>
      <c r="J535" s="188"/>
      <c r="K535" s="186"/>
      <c r="L535" s="186"/>
      <c r="M535" s="187"/>
      <c r="N535" s="186"/>
    </row>
    <row r="536" spans="1:14" x14ac:dyDescent="0.2">
      <c r="A536" s="186"/>
      <c r="B536" s="186"/>
      <c r="C536" s="186"/>
      <c r="D536" s="186"/>
      <c r="E536" s="186"/>
      <c r="F536" s="186"/>
      <c r="G536" s="232"/>
      <c r="H536" s="188"/>
      <c r="I536" s="335"/>
      <c r="J536" s="188"/>
      <c r="K536" s="186"/>
      <c r="L536" s="186"/>
      <c r="M536" s="187"/>
      <c r="N536" s="186"/>
    </row>
    <row r="537" spans="1:14" x14ac:dyDescent="0.2">
      <c r="A537" s="186"/>
      <c r="B537" s="186"/>
      <c r="C537" s="186"/>
      <c r="D537" s="186"/>
      <c r="E537" s="186"/>
      <c r="F537" s="186"/>
      <c r="G537" s="232"/>
      <c r="H537" s="188"/>
      <c r="I537" s="335"/>
      <c r="J537" s="188"/>
      <c r="K537" s="186"/>
      <c r="L537" s="186"/>
      <c r="M537" s="187"/>
      <c r="N537" s="186"/>
    </row>
    <row r="538" spans="1:14" x14ac:dyDescent="0.2">
      <c r="A538" s="186"/>
      <c r="B538" s="186"/>
      <c r="C538" s="186"/>
      <c r="D538" s="186"/>
      <c r="E538" s="186"/>
      <c r="F538" s="186"/>
      <c r="G538" s="232"/>
      <c r="H538" s="188"/>
      <c r="I538" s="335"/>
      <c r="J538" s="188"/>
      <c r="K538" s="186"/>
      <c r="L538" s="186"/>
      <c r="M538" s="187"/>
      <c r="N538" s="186"/>
    </row>
    <row r="539" spans="1:14" x14ac:dyDescent="0.2">
      <c r="A539" s="186"/>
      <c r="B539" s="186"/>
      <c r="C539" s="186"/>
      <c r="D539" s="186"/>
      <c r="E539" s="186"/>
      <c r="F539" s="186"/>
      <c r="G539" s="232"/>
      <c r="H539" s="188"/>
      <c r="I539" s="335"/>
      <c r="J539" s="188"/>
      <c r="K539" s="186"/>
      <c r="L539" s="186"/>
      <c r="M539" s="187"/>
      <c r="N539" s="186"/>
    </row>
    <row r="540" spans="1:14" x14ac:dyDescent="0.2">
      <c r="A540" s="186"/>
      <c r="B540" s="186"/>
      <c r="C540" s="186"/>
      <c r="D540" s="186"/>
      <c r="E540" s="186"/>
      <c r="F540" s="186"/>
      <c r="G540" s="232"/>
      <c r="H540" s="188"/>
      <c r="I540" s="335"/>
      <c r="J540" s="188"/>
      <c r="K540" s="186"/>
      <c r="L540" s="186"/>
      <c r="M540" s="187"/>
      <c r="N540" s="186"/>
    </row>
    <row r="541" spans="1:14" x14ac:dyDescent="0.2">
      <c r="A541" s="186"/>
      <c r="B541" s="186"/>
      <c r="C541" s="186"/>
      <c r="D541" s="186"/>
      <c r="E541" s="186"/>
      <c r="F541" s="186"/>
      <c r="G541" s="232"/>
      <c r="H541" s="188"/>
      <c r="I541" s="335"/>
      <c r="J541" s="188"/>
      <c r="K541" s="186"/>
      <c r="L541" s="186"/>
      <c r="M541" s="187"/>
      <c r="N541" s="186"/>
    </row>
    <row r="542" spans="1:14" x14ac:dyDescent="0.2">
      <c r="A542" s="186"/>
      <c r="B542" s="186"/>
      <c r="C542" s="186"/>
      <c r="D542" s="186"/>
      <c r="E542" s="186"/>
      <c r="F542" s="186"/>
      <c r="G542" s="232"/>
      <c r="H542" s="188"/>
      <c r="I542" s="335"/>
      <c r="J542" s="188"/>
      <c r="K542" s="186"/>
      <c r="L542" s="186"/>
      <c r="M542" s="187"/>
      <c r="N542" s="186"/>
    </row>
    <row r="543" spans="1:14" x14ac:dyDescent="0.2">
      <c r="A543" s="186"/>
      <c r="B543" s="186"/>
      <c r="C543" s="186"/>
      <c r="D543" s="186"/>
      <c r="E543" s="186"/>
      <c r="F543" s="186"/>
      <c r="G543" s="232"/>
      <c r="H543" s="188"/>
      <c r="I543" s="335"/>
      <c r="J543" s="188"/>
      <c r="K543" s="186"/>
      <c r="L543" s="186"/>
      <c r="M543" s="187"/>
      <c r="N543" s="186"/>
    </row>
    <row r="544" spans="1:14" x14ac:dyDescent="0.2">
      <c r="A544" s="186"/>
      <c r="B544" s="186"/>
      <c r="C544" s="186"/>
      <c r="D544" s="186"/>
      <c r="E544" s="186"/>
      <c r="F544" s="186"/>
      <c r="G544" s="232"/>
      <c r="H544" s="188"/>
      <c r="I544" s="335"/>
      <c r="J544" s="188"/>
      <c r="K544" s="186"/>
      <c r="L544" s="186"/>
      <c r="M544" s="187"/>
      <c r="N544" s="186"/>
    </row>
    <row r="545" spans="1:14" x14ac:dyDescent="0.2">
      <c r="A545" s="186"/>
      <c r="B545" s="186"/>
      <c r="C545" s="186"/>
      <c r="D545" s="186"/>
      <c r="E545" s="186"/>
      <c r="F545" s="186"/>
      <c r="G545" s="232"/>
      <c r="H545" s="188"/>
      <c r="I545" s="335"/>
      <c r="J545" s="188"/>
      <c r="K545" s="186"/>
      <c r="L545" s="186"/>
      <c r="M545" s="187"/>
      <c r="N545" s="186"/>
    </row>
    <row r="546" spans="1:14" x14ac:dyDescent="0.2">
      <c r="A546" s="186"/>
      <c r="B546" s="186"/>
      <c r="C546" s="186"/>
      <c r="D546" s="186"/>
      <c r="E546" s="186"/>
      <c r="F546" s="186"/>
      <c r="G546" s="232"/>
      <c r="H546" s="188"/>
      <c r="I546" s="335"/>
      <c r="J546" s="188"/>
      <c r="K546" s="186"/>
      <c r="L546" s="186"/>
      <c r="M546" s="187"/>
      <c r="N546" s="186"/>
    </row>
    <row r="547" spans="1:14" x14ac:dyDescent="0.2">
      <c r="A547" s="186"/>
      <c r="B547" s="186"/>
      <c r="C547" s="186"/>
      <c r="D547" s="186"/>
      <c r="E547" s="186"/>
      <c r="F547" s="186"/>
      <c r="G547" s="232"/>
      <c r="H547" s="188"/>
      <c r="I547" s="335"/>
      <c r="J547" s="188"/>
      <c r="K547" s="186"/>
      <c r="L547" s="186"/>
      <c r="M547" s="187"/>
      <c r="N547" s="186"/>
    </row>
    <row r="548" spans="1:14" x14ac:dyDescent="0.2">
      <c r="A548" s="186"/>
      <c r="B548" s="186"/>
      <c r="C548" s="186"/>
      <c r="D548" s="186"/>
      <c r="E548" s="186"/>
      <c r="F548" s="186"/>
      <c r="G548" s="232"/>
      <c r="H548" s="188"/>
      <c r="I548" s="335"/>
      <c r="J548" s="188"/>
      <c r="K548" s="186"/>
      <c r="L548" s="186"/>
      <c r="M548" s="187"/>
      <c r="N548" s="186"/>
    </row>
    <row r="549" spans="1:14" x14ac:dyDescent="0.2">
      <c r="A549" s="186"/>
      <c r="B549" s="186"/>
      <c r="C549" s="186"/>
      <c r="D549" s="186"/>
      <c r="E549" s="186"/>
      <c r="F549" s="186"/>
      <c r="G549" s="232"/>
      <c r="H549" s="188"/>
      <c r="I549" s="335"/>
      <c r="J549" s="188"/>
      <c r="K549" s="186"/>
      <c r="L549" s="186"/>
      <c r="M549" s="187"/>
      <c r="N549" s="186"/>
    </row>
    <row r="550" spans="1:14" x14ac:dyDescent="0.2">
      <c r="A550" s="186"/>
      <c r="B550" s="186"/>
      <c r="C550" s="186"/>
      <c r="D550" s="186"/>
      <c r="E550" s="186"/>
      <c r="F550" s="186"/>
      <c r="G550" s="232"/>
      <c r="H550" s="188"/>
      <c r="I550" s="335"/>
      <c r="J550" s="188"/>
      <c r="K550" s="186"/>
      <c r="L550" s="186"/>
      <c r="M550" s="187"/>
      <c r="N550" s="186"/>
    </row>
    <row r="551" spans="1:14" x14ac:dyDescent="0.2">
      <c r="A551" s="186"/>
      <c r="B551" s="186"/>
      <c r="C551" s="186"/>
      <c r="D551" s="186"/>
      <c r="E551" s="186"/>
      <c r="F551" s="186"/>
      <c r="G551" s="232"/>
      <c r="H551" s="188"/>
      <c r="I551" s="335"/>
      <c r="J551" s="188"/>
      <c r="K551" s="186"/>
      <c r="L551" s="186"/>
      <c r="M551" s="187"/>
      <c r="N551" s="186"/>
    </row>
    <row r="552" spans="1:14" x14ac:dyDescent="0.2">
      <c r="A552" s="186"/>
      <c r="B552" s="186"/>
      <c r="C552" s="186"/>
      <c r="D552" s="186"/>
      <c r="E552" s="186"/>
      <c r="F552" s="186"/>
      <c r="G552" s="232"/>
      <c r="H552" s="188"/>
      <c r="I552" s="335"/>
      <c r="J552" s="188"/>
      <c r="K552" s="186"/>
      <c r="L552" s="186"/>
      <c r="M552" s="187"/>
      <c r="N552" s="186"/>
    </row>
    <row r="553" spans="1:14" x14ac:dyDescent="0.2">
      <c r="A553" s="186"/>
      <c r="B553" s="186"/>
      <c r="C553" s="186"/>
      <c r="D553" s="186"/>
      <c r="E553" s="186"/>
      <c r="F553" s="186"/>
      <c r="G553" s="232"/>
      <c r="H553" s="188"/>
      <c r="I553" s="335"/>
      <c r="J553" s="188"/>
      <c r="K553" s="186"/>
      <c r="L553" s="186"/>
      <c r="M553" s="187"/>
      <c r="N553" s="186"/>
    </row>
    <row r="554" spans="1:14" x14ac:dyDescent="0.2">
      <c r="A554" s="186"/>
      <c r="B554" s="186"/>
      <c r="C554" s="186"/>
      <c r="D554" s="186"/>
      <c r="E554" s="186"/>
      <c r="F554" s="186"/>
      <c r="G554" s="232"/>
      <c r="H554" s="188"/>
      <c r="I554" s="335"/>
      <c r="J554" s="188"/>
      <c r="K554" s="186"/>
      <c r="L554" s="186"/>
      <c r="M554" s="187"/>
      <c r="N554" s="186"/>
    </row>
    <row r="555" spans="1:14" x14ac:dyDescent="0.2">
      <c r="A555" s="186"/>
      <c r="B555" s="186"/>
      <c r="C555" s="186"/>
      <c r="D555" s="186"/>
      <c r="E555" s="186"/>
      <c r="F555" s="186"/>
      <c r="G555" s="232"/>
      <c r="H555" s="188"/>
      <c r="I555" s="335"/>
      <c r="J555" s="188"/>
      <c r="K555" s="186"/>
      <c r="L555" s="186"/>
      <c r="M555" s="187"/>
      <c r="N555" s="186"/>
    </row>
    <row r="556" spans="1:14" x14ac:dyDescent="0.2">
      <c r="A556" s="186"/>
      <c r="B556" s="186"/>
      <c r="C556" s="186"/>
      <c r="D556" s="186"/>
      <c r="E556" s="186"/>
      <c r="F556" s="186"/>
      <c r="G556" s="232"/>
      <c r="H556" s="188"/>
      <c r="I556" s="335"/>
      <c r="J556" s="188"/>
      <c r="K556" s="186"/>
      <c r="L556" s="186"/>
      <c r="M556" s="187"/>
      <c r="N556" s="186"/>
    </row>
    <row r="557" spans="1:14" x14ac:dyDescent="0.2">
      <c r="A557" s="186"/>
      <c r="B557" s="186"/>
      <c r="C557" s="186"/>
      <c r="D557" s="186"/>
      <c r="E557" s="186"/>
      <c r="F557" s="186"/>
      <c r="G557" s="232"/>
      <c r="H557" s="188"/>
      <c r="I557" s="335"/>
      <c r="J557" s="188"/>
      <c r="K557" s="186"/>
      <c r="L557" s="186"/>
      <c r="M557" s="187"/>
      <c r="N557" s="186"/>
    </row>
    <row r="558" spans="1:14" x14ac:dyDescent="0.2">
      <c r="A558" s="186"/>
      <c r="B558" s="186"/>
      <c r="C558" s="186"/>
      <c r="D558" s="186"/>
      <c r="E558" s="186"/>
      <c r="F558" s="186"/>
      <c r="G558" s="232"/>
      <c r="H558" s="188"/>
      <c r="I558" s="335"/>
      <c r="J558" s="188"/>
      <c r="K558" s="186"/>
      <c r="L558" s="186"/>
      <c r="M558" s="187"/>
      <c r="N558" s="186"/>
    </row>
    <row r="559" spans="1:14" x14ac:dyDescent="0.2">
      <c r="A559" s="186"/>
      <c r="B559" s="186"/>
      <c r="C559" s="186"/>
      <c r="D559" s="186"/>
      <c r="E559" s="186"/>
      <c r="F559" s="186"/>
      <c r="G559" s="232"/>
      <c r="H559" s="188"/>
      <c r="I559" s="335"/>
      <c r="J559" s="188"/>
      <c r="K559" s="186"/>
      <c r="L559" s="186"/>
      <c r="M559" s="187"/>
      <c r="N559" s="186"/>
    </row>
    <row r="560" spans="1:14" x14ac:dyDescent="0.2">
      <c r="A560" s="186"/>
      <c r="B560" s="186"/>
      <c r="C560" s="186"/>
      <c r="D560" s="186"/>
      <c r="E560" s="186"/>
      <c r="F560" s="186"/>
      <c r="G560" s="232"/>
      <c r="H560" s="188"/>
      <c r="I560" s="335"/>
      <c r="J560" s="188"/>
      <c r="K560" s="186"/>
      <c r="L560" s="186"/>
      <c r="M560" s="187"/>
      <c r="N560" s="186"/>
    </row>
    <row r="561" spans="1:14" x14ac:dyDescent="0.2">
      <c r="A561" s="186"/>
      <c r="B561" s="186"/>
      <c r="C561" s="186"/>
      <c r="D561" s="186"/>
      <c r="E561" s="186"/>
      <c r="F561" s="186"/>
      <c r="G561" s="232"/>
      <c r="H561" s="188"/>
      <c r="I561" s="335"/>
      <c r="J561" s="188"/>
      <c r="K561" s="186"/>
      <c r="L561" s="186"/>
      <c r="M561" s="187"/>
      <c r="N561" s="186"/>
    </row>
    <row r="562" spans="1:14" x14ac:dyDescent="0.2">
      <c r="A562" s="186"/>
      <c r="B562" s="186"/>
      <c r="C562" s="186"/>
      <c r="D562" s="186"/>
      <c r="E562" s="186"/>
      <c r="F562" s="186"/>
      <c r="G562" s="232"/>
      <c r="H562" s="188"/>
      <c r="I562" s="335"/>
      <c r="J562" s="188"/>
      <c r="K562" s="186"/>
      <c r="L562" s="186"/>
      <c r="M562" s="187"/>
      <c r="N562" s="186"/>
    </row>
    <row r="563" spans="1:14" x14ac:dyDescent="0.2">
      <c r="A563" s="186"/>
      <c r="B563" s="186"/>
      <c r="C563" s="186"/>
      <c r="D563" s="186"/>
      <c r="E563" s="186"/>
      <c r="F563" s="186"/>
      <c r="G563" s="232"/>
      <c r="H563" s="188"/>
      <c r="I563" s="335"/>
      <c r="J563" s="188"/>
      <c r="K563" s="186"/>
      <c r="L563" s="186"/>
      <c r="M563" s="187"/>
      <c r="N563" s="186"/>
    </row>
    <row r="564" spans="1:14" x14ac:dyDescent="0.2">
      <c r="A564" s="186"/>
      <c r="B564" s="186"/>
      <c r="C564" s="186"/>
      <c r="D564" s="186"/>
      <c r="E564" s="186"/>
      <c r="F564" s="186"/>
      <c r="G564" s="232"/>
      <c r="H564" s="188"/>
      <c r="I564" s="335"/>
      <c r="J564" s="188"/>
      <c r="K564" s="186"/>
      <c r="L564" s="186"/>
      <c r="M564" s="187"/>
      <c r="N564" s="186"/>
    </row>
    <row r="565" spans="1:14" x14ac:dyDescent="0.2">
      <c r="A565" s="186"/>
      <c r="B565" s="186"/>
      <c r="C565" s="186"/>
      <c r="D565" s="186"/>
      <c r="E565" s="186"/>
      <c r="F565" s="186"/>
      <c r="G565" s="232"/>
      <c r="H565" s="188"/>
      <c r="I565" s="335"/>
      <c r="J565" s="188"/>
      <c r="K565" s="186"/>
      <c r="L565" s="186"/>
      <c r="M565" s="187"/>
      <c r="N565" s="186"/>
    </row>
    <row r="566" spans="1:14" x14ac:dyDescent="0.2">
      <c r="A566" s="186"/>
      <c r="B566" s="186"/>
      <c r="C566" s="186"/>
      <c r="D566" s="186"/>
      <c r="E566" s="186"/>
      <c r="F566" s="186"/>
      <c r="G566" s="232"/>
      <c r="H566" s="188"/>
      <c r="I566" s="335"/>
      <c r="J566" s="188"/>
      <c r="K566" s="186"/>
      <c r="L566" s="186"/>
      <c r="M566" s="187"/>
      <c r="N566" s="186"/>
    </row>
    <row r="567" spans="1:14" x14ac:dyDescent="0.2">
      <c r="A567" s="186"/>
      <c r="B567" s="186"/>
      <c r="C567" s="186"/>
      <c r="D567" s="186"/>
      <c r="E567" s="186"/>
      <c r="F567" s="186"/>
      <c r="G567" s="232"/>
      <c r="H567" s="188"/>
      <c r="I567" s="335"/>
      <c r="J567" s="188"/>
      <c r="K567" s="186"/>
      <c r="L567" s="186"/>
      <c r="M567" s="187"/>
      <c r="N567" s="186"/>
    </row>
    <row r="568" spans="1:14" x14ac:dyDescent="0.2">
      <c r="A568" s="186"/>
      <c r="B568" s="186"/>
      <c r="C568" s="186"/>
      <c r="D568" s="186"/>
      <c r="E568" s="186"/>
      <c r="F568" s="186"/>
      <c r="G568" s="232"/>
      <c r="H568" s="188"/>
      <c r="I568" s="335"/>
      <c r="J568" s="188"/>
      <c r="K568" s="186"/>
      <c r="L568" s="186"/>
      <c r="M568" s="187"/>
      <c r="N568" s="186"/>
    </row>
    <row r="569" spans="1:14" x14ac:dyDescent="0.2">
      <c r="A569" s="186"/>
      <c r="B569" s="186"/>
      <c r="C569" s="186"/>
      <c r="D569" s="186"/>
      <c r="E569" s="186"/>
      <c r="F569" s="186"/>
      <c r="G569" s="232"/>
      <c r="H569" s="188"/>
      <c r="I569" s="335"/>
      <c r="J569" s="188"/>
      <c r="K569" s="186"/>
      <c r="L569" s="186"/>
      <c r="M569" s="187"/>
      <c r="N569" s="186"/>
    </row>
    <row r="570" spans="1:14" x14ac:dyDescent="0.2">
      <c r="A570" s="186"/>
      <c r="B570" s="186"/>
      <c r="C570" s="186"/>
      <c r="D570" s="186"/>
      <c r="E570" s="186"/>
      <c r="F570" s="186"/>
      <c r="G570" s="232"/>
      <c r="H570" s="188"/>
      <c r="I570" s="335"/>
      <c r="J570" s="188"/>
      <c r="K570" s="186"/>
      <c r="L570" s="186"/>
      <c r="M570" s="187"/>
      <c r="N570" s="186"/>
    </row>
    <row r="571" spans="1:14" x14ac:dyDescent="0.2">
      <c r="A571" s="186"/>
      <c r="B571" s="186"/>
      <c r="C571" s="186"/>
      <c r="D571" s="186"/>
      <c r="E571" s="186"/>
      <c r="F571" s="186"/>
      <c r="G571" s="232"/>
      <c r="H571" s="188"/>
      <c r="I571" s="335"/>
      <c r="J571" s="188"/>
      <c r="K571" s="186"/>
      <c r="L571" s="186"/>
      <c r="M571" s="187"/>
      <c r="N571" s="186"/>
    </row>
    <row r="572" spans="1:14" x14ac:dyDescent="0.2">
      <c r="A572" s="186"/>
      <c r="B572" s="186"/>
      <c r="C572" s="186"/>
      <c r="D572" s="186"/>
      <c r="E572" s="186"/>
      <c r="F572" s="186"/>
      <c r="G572" s="232"/>
      <c r="H572" s="188"/>
      <c r="I572" s="335"/>
      <c r="J572" s="188"/>
      <c r="K572" s="186"/>
      <c r="L572" s="186"/>
      <c r="M572" s="187"/>
      <c r="N572" s="186"/>
    </row>
    <row r="573" spans="1:14" x14ac:dyDescent="0.2">
      <c r="A573" s="186"/>
      <c r="B573" s="186"/>
      <c r="C573" s="186"/>
      <c r="D573" s="186"/>
      <c r="E573" s="186"/>
      <c r="F573" s="186"/>
      <c r="G573" s="232"/>
      <c r="H573" s="188"/>
      <c r="I573" s="335"/>
      <c r="J573" s="188"/>
      <c r="K573" s="186"/>
      <c r="L573" s="186"/>
      <c r="M573" s="187"/>
      <c r="N573" s="186"/>
    </row>
    <row r="574" spans="1:14" x14ac:dyDescent="0.2">
      <c r="A574" s="186"/>
      <c r="B574" s="186"/>
      <c r="C574" s="186"/>
      <c r="D574" s="186"/>
      <c r="E574" s="186"/>
      <c r="F574" s="186"/>
      <c r="G574" s="232"/>
      <c r="H574" s="188"/>
      <c r="I574" s="335"/>
      <c r="J574" s="188"/>
      <c r="K574" s="186"/>
      <c r="L574" s="186"/>
      <c r="M574" s="187"/>
      <c r="N574" s="186"/>
    </row>
    <row r="575" spans="1:14" x14ac:dyDescent="0.2">
      <c r="A575" s="186"/>
      <c r="B575" s="186"/>
      <c r="C575" s="186"/>
      <c r="D575" s="186"/>
      <c r="E575" s="186"/>
      <c r="F575" s="186"/>
      <c r="G575" s="232"/>
      <c r="H575" s="188"/>
      <c r="I575" s="335"/>
      <c r="J575" s="188"/>
      <c r="K575" s="186"/>
      <c r="L575" s="186"/>
      <c r="M575" s="187"/>
      <c r="N575" s="186"/>
    </row>
    <row r="576" spans="1:14" x14ac:dyDescent="0.2">
      <c r="A576" s="186"/>
      <c r="B576" s="186"/>
      <c r="C576" s="186"/>
      <c r="D576" s="186"/>
      <c r="E576" s="186"/>
      <c r="F576" s="186"/>
      <c r="G576" s="232"/>
      <c r="H576" s="188"/>
      <c r="I576" s="335"/>
      <c r="J576" s="188"/>
      <c r="K576" s="186"/>
      <c r="L576" s="186"/>
      <c r="M576" s="187"/>
      <c r="N576" s="186"/>
    </row>
    <row r="577" spans="1:14" x14ac:dyDescent="0.2">
      <c r="A577" s="186"/>
      <c r="B577" s="186"/>
      <c r="C577" s="186"/>
      <c r="D577" s="186"/>
      <c r="E577" s="186"/>
      <c r="F577" s="186"/>
      <c r="G577" s="232"/>
      <c r="H577" s="188"/>
      <c r="I577" s="335"/>
      <c r="J577" s="188"/>
      <c r="K577" s="186"/>
      <c r="L577" s="186"/>
      <c r="M577" s="187"/>
      <c r="N577" s="186"/>
    </row>
    <row r="578" spans="1:14" x14ac:dyDescent="0.2">
      <c r="A578" s="186"/>
      <c r="B578" s="186"/>
      <c r="C578" s="186"/>
      <c r="D578" s="186"/>
      <c r="E578" s="186"/>
      <c r="F578" s="186"/>
      <c r="G578" s="232"/>
      <c r="H578" s="188"/>
      <c r="I578" s="335"/>
      <c r="J578" s="188"/>
      <c r="K578" s="186"/>
      <c r="L578" s="186"/>
      <c r="M578" s="187"/>
      <c r="N578" s="186"/>
    </row>
    <row r="579" spans="1:14" x14ac:dyDescent="0.2">
      <c r="A579" s="186"/>
      <c r="B579" s="186"/>
      <c r="C579" s="186"/>
      <c r="D579" s="186"/>
      <c r="E579" s="186"/>
      <c r="F579" s="186"/>
      <c r="G579" s="232"/>
      <c r="H579" s="188"/>
      <c r="I579" s="335"/>
      <c r="J579" s="188"/>
      <c r="K579" s="186"/>
      <c r="L579" s="186"/>
      <c r="M579" s="187"/>
      <c r="N579" s="186"/>
    </row>
    <row r="580" spans="1:14" x14ac:dyDescent="0.2">
      <c r="A580" s="186"/>
      <c r="B580" s="186"/>
      <c r="C580" s="186"/>
      <c r="D580" s="186"/>
      <c r="E580" s="186"/>
      <c r="F580" s="186"/>
      <c r="G580" s="232"/>
      <c r="H580" s="188"/>
      <c r="I580" s="335"/>
      <c r="J580" s="188"/>
      <c r="K580" s="186"/>
      <c r="L580" s="186"/>
      <c r="M580" s="187"/>
      <c r="N580" s="186"/>
    </row>
    <row r="581" spans="1:14" x14ac:dyDescent="0.2">
      <c r="A581" s="186"/>
      <c r="B581" s="186"/>
      <c r="C581" s="186"/>
      <c r="D581" s="186"/>
      <c r="E581" s="186"/>
      <c r="F581" s="186"/>
      <c r="G581" s="232"/>
      <c r="H581" s="188"/>
      <c r="I581" s="335"/>
      <c r="J581" s="188"/>
      <c r="K581" s="186"/>
      <c r="L581" s="186"/>
      <c r="M581" s="187"/>
      <c r="N581" s="186"/>
    </row>
    <row r="582" spans="1:14" x14ac:dyDescent="0.2">
      <c r="A582" s="186"/>
      <c r="B582" s="186"/>
      <c r="C582" s="186"/>
      <c r="D582" s="186"/>
      <c r="E582" s="186"/>
      <c r="F582" s="186"/>
      <c r="G582" s="232"/>
      <c r="H582" s="188"/>
      <c r="I582" s="335"/>
      <c r="J582" s="188"/>
      <c r="K582" s="186"/>
      <c r="L582" s="186"/>
      <c r="M582" s="187"/>
      <c r="N582" s="186"/>
    </row>
    <row r="583" spans="1:14" x14ac:dyDescent="0.2">
      <c r="A583" s="186"/>
      <c r="B583" s="186"/>
      <c r="C583" s="186"/>
      <c r="D583" s="186"/>
      <c r="E583" s="186"/>
      <c r="F583" s="186"/>
      <c r="G583" s="232"/>
      <c r="H583" s="188"/>
      <c r="I583" s="335"/>
      <c r="J583" s="188"/>
      <c r="K583" s="186"/>
      <c r="L583" s="186"/>
      <c r="M583" s="187"/>
      <c r="N583" s="186"/>
    </row>
    <row r="584" spans="1:14" x14ac:dyDescent="0.2">
      <c r="A584" s="186"/>
      <c r="B584" s="186"/>
      <c r="C584" s="186"/>
      <c r="D584" s="186"/>
      <c r="E584" s="186"/>
      <c r="F584" s="186"/>
      <c r="G584" s="232"/>
      <c r="H584" s="188"/>
      <c r="I584" s="335"/>
      <c r="J584" s="188"/>
      <c r="K584" s="186"/>
      <c r="L584" s="186"/>
      <c r="M584" s="187"/>
      <c r="N584" s="186"/>
    </row>
    <row r="585" spans="1:14" x14ac:dyDescent="0.2">
      <c r="A585" s="186"/>
      <c r="B585" s="186"/>
      <c r="C585" s="186"/>
      <c r="D585" s="186"/>
      <c r="E585" s="186"/>
      <c r="F585" s="186"/>
      <c r="G585" s="232"/>
      <c r="H585" s="188"/>
      <c r="I585" s="335"/>
      <c r="J585" s="188"/>
      <c r="K585" s="186"/>
      <c r="L585" s="186"/>
      <c r="M585" s="187"/>
      <c r="N585" s="186"/>
    </row>
    <row r="586" spans="1:14" x14ac:dyDescent="0.2">
      <c r="A586" s="186"/>
      <c r="B586" s="186"/>
      <c r="C586" s="186"/>
      <c r="D586" s="186"/>
      <c r="E586" s="186"/>
      <c r="F586" s="186"/>
      <c r="G586" s="232"/>
      <c r="H586" s="188"/>
      <c r="I586" s="335"/>
      <c r="J586" s="188"/>
      <c r="K586" s="186"/>
      <c r="L586" s="186"/>
      <c r="M586" s="187"/>
      <c r="N586" s="186"/>
    </row>
    <row r="587" spans="1:14" x14ac:dyDescent="0.2">
      <c r="A587" s="186"/>
      <c r="B587" s="186"/>
      <c r="C587" s="186"/>
      <c r="D587" s="186"/>
      <c r="E587" s="186"/>
      <c r="F587" s="186"/>
      <c r="G587" s="232"/>
      <c r="H587" s="188"/>
      <c r="I587" s="335"/>
      <c r="J587" s="188"/>
      <c r="K587" s="186"/>
      <c r="L587" s="186"/>
      <c r="M587" s="187"/>
      <c r="N587" s="186"/>
    </row>
    <row r="588" spans="1:14" x14ac:dyDescent="0.2">
      <c r="A588" s="186"/>
      <c r="B588" s="186"/>
      <c r="C588" s="186"/>
      <c r="D588" s="186"/>
      <c r="E588" s="186"/>
      <c r="F588" s="186"/>
      <c r="G588" s="232"/>
      <c r="H588" s="188"/>
      <c r="I588" s="335"/>
      <c r="J588" s="188"/>
      <c r="K588" s="186"/>
      <c r="L588" s="186"/>
      <c r="M588" s="187"/>
      <c r="N588" s="186"/>
    </row>
    <row r="589" spans="1:14" x14ac:dyDescent="0.2">
      <c r="A589" s="186"/>
      <c r="B589" s="186"/>
      <c r="C589" s="186"/>
      <c r="D589" s="186"/>
      <c r="E589" s="186"/>
      <c r="F589" s="186"/>
      <c r="G589" s="232"/>
      <c r="H589" s="188"/>
      <c r="I589" s="335"/>
      <c r="J589" s="188"/>
      <c r="K589" s="186"/>
      <c r="L589" s="186"/>
      <c r="M589" s="187"/>
      <c r="N589" s="186"/>
    </row>
    <row r="590" spans="1:14" x14ac:dyDescent="0.2">
      <c r="A590" s="186"/>
      <c r="B590" s="186"/>
      <c r="C590" s="186"/>
      <c r="D590" s="186"/>
      <c r="E590" s="186"/>
      <c r="F590" s="186"/>
      <c r="G590" s="232"/>
      <c r="H590" s="188"/>
      <c r="I590" s="335"/>
      <c r="J590" s="188"/>
      <c r="K590" s="186"/>
      <c r="L590" s="186"/>
      <c r="M590" s="187"/>
      <c r="N590" s="186"/>
    </row>
    <row r="591" spans="1:14" x14ac:dyDescent="0.2">
      <c r="A591" s="186"/>
      <c r="B591" s="186"/>
      <c r="C591" s="186"/>
      <c r="D591" s="186"/>
      <c r="E591" s="186"/>
      <c r="F591" s="186"/>
      <c r="G591" s="232"/>
      <c r="H591" s="188"/>
      <c r="I591" s="335"/>
      <c r="J591" s="188"/>
      <c r="K591" s="186"/>
      <c r="L591" s="186"/>
      <c r="M591" s="187"/>
      <c r="N591" s="186"/>
    </row>
    <row r="592" spans="1:14" x14ac:dyDescent="0.2">
      <c r="A592" s="186"/>
      <c r="B592" s="186"/>
      <c r="C592" s="186"/>
      <c r="D592" s="186"/>
      <c r="E592" s="186"/>
      <c r="F592" s="186"/>
      <c r="G592" s="232"/>
      <c r="H592" s="188"/>
      <c r="I592" s="335"/>
      <c r="J592" s="188"/>
      <c r="K592" s="186"/>
      <c r="L592" s="186"/>
      <c r="M592" s="187"/>
      <c r="N592" s="186"/>
    </row>
    <row r="593" spans="1:14" x14ac:dyDescent="0.2">
      <c r="A593" s="186"/>
      <c r="B593" s="186"/>
      <c r="C593" s="186"/>
      <c r="D593" s="186"/>
      <c r="E593" s="186"/>
      <c r="F593" s="186"/>
      <c r="G593" s="232"/>
      <c r="H593" s="188"/>
      <c r="I593" s="335"/>
      <c r="J593" s="188"/>
      <c r="K593" s="186"/>
      <c r="L593" s="186"/>
      <c r="M593" s="187"/>
      <c r="N593" s="186"/>
    </row>
    <row r="594" spans="1:14" x14ac:dyDescent="0.2">
      <c r="A594" s="186"/>
      <c r="B594" s="186"/>
      <c r="C594" s="186"/>
      <c r="D594" s="186"/>
      <c r="E594" s="186"/>
      <c r="F594" s="186"/>
      <c r="G594" s="232"/>
      <c r="H594" s="188"/>
      <c r="I594" s="335"/>
      <c r="J594" s="188"/>
      <c r="K594" s="186"/>
      <c r="L594" s="186"/>
      <c r="M594" s="187"/>
      <c r="N594" s="186"/>
    </row>
    <row r="595" spans="1:14" x14ac:dyDescent="0.2">
      <c r="A595" s="186"/>
      <c r="B595" s="186"/>
      <c r="C595" s="186"/>
      <c r="D595" s="186"/>
      <c r="E595" s="186"/>
      <c r="F595" s="186"/>
      <c r="G595" s="232"/>
      <c r="H595" s="188"/>
      <c r="I595" s="335"/>
      <c r="J595" s="188"/>
      <c r="K595" s="186"/>
      <c r="L595" s="186"/>
      <c r="M595" s="187"/>
      <c r="N595" s="186"/>
    </row>
    <row r="596" spans="1:14" x14ac:dyDescent="0.2">
      <c r="A596" s="186"/>
      <c r="B596" s="186"/>
      <c r="C596" s="186"/>
      <c r="D596" s="186"/>
      <c r="E596" s="186"/>
      <c r="F596" s="186"/>
      <c r="G596" s="232"/>
      <c r="H596" s="188"/>
      <c r="I596" s="335"/>
      <c r="J596" s="188"/>
      <c r="K596" s="186"/>
      <c r="L596" s="186"/>
      <c r="M596" s="187"/>
      <c r="N596" s="186"/>
    </row>
    <row r="597" spans="1:14" x14ac:dyDescent="0.2">
      <c r="A597" s="186"/>
      <c r="B597" s="186"/>
      <c r="C597" s="186"/>
      <c r="D597" s="186"/>
      <c r="E597" s="186"/>
      <c r="F597" s="186"/>
      <c r="G597" s="232"/>
      <c r="H597" s="188"/>
      <c r="I597" s="335"/>
      <c r="J597" s="188"/>
      <c r="K597" s="186"/>
      <c r="L597" s="186"/>
      <c r="M597" s="187"/>
      <c r="N597" s="186"/>
    </row>
    <row r="598" spans="1:14" x14ac:dyDescent="0.2">
      <c r="A598" s="186"/>
      <c r="B598" s="186"/>
      <c r="C598" s="186"/>
      <c r="D598" s="186"/>
      <c r="E598" s="186"/>
      <c r="F598" s="186"/>
      <c r="G598" s="232"/>
      <c r="H598" s="188"/>
      <c r="I598" s="335"/>
      <c r="J598" s="188"/>
      <c r="K598" s="186"/>
      <c r="L598" s="186"/>
      <c r="M598" s="187"/>
      <c r="N598" s="186"/>
    </row>
    <row r="599" spans="1:14" x14ac:dyDescent="0.2">
      <c r="A599" s="186"/>
      <c r="B599" s="186"/>
      <c r="C599" s="186"/>
      <c r="D599" s="186"/>
      <c r="E599" s="186"/>
      <c r="F599" s="186"/>
      <c r="G599" s="232"/>
      <c r="H599" s="188"/>
      <c r="I599" s="335"/>
      <c r="J599" s="188"/>
      <c r="K599" s="186"/>
      <c r="L599" s="186"/>
      <c r="M599" s="187"/>
      <c r="N599" s="186"/>
    </row>
    <row r="600" spans="1:14" x14ac:dyDescent="0.2">
      <c r="A600" s="186"/>
      <c r="B600" s="186"/>
      <c r="C600" s="186"/>
      <c r="D600" s="186"/>
      <c r="E600" s="186"/>
      <c r="F600" s="186"/>
      <c r="G600" s="232"/>
      <c r="H600" s="188"/>
      <c r="I600" s="335"/>
      <c r="J600" s="188"/>
      <c r="K600" s="186"/>
      <c r="L600" s="186"/>
      <c r="M600" s="187"/>
      <c r="N600" s="186"/>
    </row>
    <row r="601" spans="1:14" x14ac:dyDescent="0.2">
      <c r="A601" s="186"/>
      <c r="B601" s="186"/>
      <c r="C601" s="186"/>
      <c r="D601" s="186"/>
      <c r="E601" s="186"/>
      <c r="F601" s="186"/>
      <c r="G601" s="232"/>
      <c r="H601" s="188"/>
      <c r="I601" s="335"/>
      <c r="J601" s="188"/>
      <c r="K601" s="186"/>
      <c r="L601" s="186"/>
      <c r="M601" s="187"/>
      <c r="N601" s="186"/>
    </row>
    <row r="602" spans="1:14" x14ac:dyDescent="0.2">
      <c r="A602" s="186"/>
      <c r="B602" s="186"/>
      <c r="C602" s="186"/>
      <c r="D602" s="186"/>
      <c r="E602" s="186"/>
      <c r="F602" s="186"/>
      <c r="G602" s="232"/>
      <c r="H602" s="188"/>
      <c r="I602" s="335"/>
      <c r="J602" s="188"/>
      <c r="K602" s="186"/>
      <c r="L602" s="186"/>
      <c r="M602" s="187"/>
      <c r="N602" s="186"/>
    </row>
    <row r="603" spans="1:14" x14ac:dyDescent="0.2">
      <c r="A603" s="186"/>
      <c r="B603" s="186"/>
      <c r="C603" s="186"/>
      <c r="D603" s="186"/>
      <c r="E603" s="186"/>
      <c r="F603" s="186"/>
      <c r="G603" s="232"/>
      <c r="H603" s="188"/>
      <c r="I603" s="335"/>
      <c r="J603" s="188"/>
      <c r="K603" s="186"/>
      <c r="L603" s="186"/>
      <c r="M603" s="187"/>
      <c r="N603" s="186"/>
    </row>
    <row r="604" spans="1:14" x14ac:dyDescent="0.2">
      <c r="A604" s="186"/>
      <c r="B604" s="186"/>
      <c r="C604" s="186"/>
      <c r="D604" s="186"/>
      <c r="E604" s="186"/>
      <c r="F604" s="186"/>
      <c r="G604" s="232"/>
      <c r="H604" s="188"/>
      <c r="I604" s="335"/>
      <c r="J604" s="188"/>
      <c r="K604" s="186"/>
      <c r="L604" s="186"/>
      <c r="M604" s="187"/>
      <c r="N604" s="186"/>
    </row>
    <row r="605" spans="1:14" x14ac:dyDescent="0.2">
      <c r="A605" s="186"/>
      <c r="B605" s="186"/>
      <c r="C605" s="186"/>
      <c r="D605" s="186"/>
      <c r="E605" s="186"/>
      <c r="F605" s="186"/>
      <c r="G605" s="232"/>
      <c r="H605" s="188"/>
      <c r="I605" s="335"/>
      <c r="J605" s="188"/>
      <c r="K605" s="186"/>
      <c r="L605" s="186"/>
      <c r="M605" s="187"/>
      <c r="N605" s="186"/>
    </row>
    <row r="606" spans="1:14" x14ac:dyDescent="0.2">
      <c r="A606" s="186"/>
      <c r="B606" s="186"/>
      <c r="C606" s="186"/>
      <c r="D606" s="186"/>
      <c r="E606" s="186"/>
      <c r="F606" s="186"/>
      <c r="G606" s="232"/>
      <c r="H606" s="188"/>
      <c r="I606" s="335"/>
      <c r="J606" s="188"/>
      <c r="K606" s="186"/>
      <c r="L606" s="186"/>
      <c r="M606" s="187"/>
      <c r="N606" s="186"/>
    </row>
    <row r="607" spans="1:14" x14ac:dyDescent="0.2">
      <c r="A607" s="186"/>
      <c r="B607" s="186"/>
      <c r="C607" s="186"/>
      <c r="D607" s="186"/>
      <c r="E607" s="186"/>
      <c r="F607" s="186"/>
      <c r="G607" s="232"/>
      <c r="H607" s="188"/>
      <c r="I607" s="335"/>
      <c r="J607" s="188"/>
      <c r="K607" s="186"/>
      <c r="L607" s="186"/>
      <c r="M607" s="187"/>
      <c r="N607" s="186"/>
    </row>
    <row r="608" spans="1:14" x14ac:dyDescent="0.2">
      <c r="A608" s="186"/>
      <c r="B608" s="186"/>
      <c r="C608" s="186"/>
      <c r="D608" s="186"/>
      <c r="E608" s="186"/>
      <c r="F608" s="186"/>
      <c r="G608" s="232"/>
      <c r="H608" s="188"/>
      <c r="I608" s="335"/>
      <c r="J608" s="188"/>
      <c r="K608" s="186"/>
      <c r="L608" s="186"/>
      <c r="M608" s="187"/>
      <c r="N608" s="186"/>
    </row>
    <row r="609" spans="1:14" x14ac:dyDescent="0.2">
      <c r="A609" s="186"/>
      <c r="B609" s="186"/>
      <c r="C609" s="186"/>
      <c r="D609" s="186"/>
      <c r="E609" s="186"/>
      <c r="F609" s="186"/>
      <c r="G609" s="232"/>
      <c r="H609" s="188"/>
      <c r="I609" s="335"/>
      <c r="J609" s="188"/>
      <c r="K609" s="186"/>
      <c r="L609" s="186"/>
      <c r="M609" s="187"/>
      <c r="N609" s="186"/>
    </row>
    <row r="610" spans="1:14" x14ac:dyDescent="0.2">
      <c r="A610" s="186"/>
      <c r="B610" s="186"/>
      <c r="C610" s="186"/>
      <c r="D610" s="186"/>
      <c r="E610" s="186"/>
      <c r="F610" s="186"/>
      <c r="G610" s="232"/>
      <c r="H610" s="188"/>
      <c r="I610" s="335"/>
      <c r="J610" s="188"/>
      <c r="K610" s="186"/>
      <c r="L610" s="186"/>
      <c r="M610" s="187"/>
      <c r="N610" s="186"/>
    </row>
    <row r="611" spans="1:14" x14ac:dyDescent="0.2">
      <c r="A611" s="186"/>
      <c r="B611" s="186"/>
      <c r="C611" s="186"/>
      <c r="D611" s="186"/>
      <c r="E611" s="186"/>
      <c r="F611" s="186"/>
      <c r="G611" s="232"/>
      <c r="H611" s="188"/>
      <c r="I611" s="335"/>
      <c r="J611" s="188"/>
      <c r="K611" s="186"/>
      <c r="L611" s="186"/>
      <c r="M611" s="187"/>
      <c r="N611" s="186"/>
    </row>
    <row r="612" spans="1:14" x14ac:dyDescent="0.2">
      <c r="A612" s="186"/>
      <c r="B612" s="186"/>
      <c r="C612" s="186"/>
      <c r="D612" s="186"/>
      <c r="E612" s="186"/>
      <c r="F612" s="186"/>
      <c r="G612" s="232"/>
      <c r="H612" s="188"/>
      <c r="I612" s="335"/>
      <c r="J612" s="188"/>
      <c r="K612" s="186"/>
      <c r="L612" s="186"/>
      <c r="M612" s="187"/>
      <c r="N612" s="186"/>
    </row>
    <row r="613" spans="1:14" x14ac:dyDescent="0.2">
      <c r="A613" s="186"/>
      <c r="B613" s="186"/>
      <c r="C613" s="186"/>
      <c r="D613" s="186"/>
      <c r="E613" s="186"/>
      <c r="F613" s="186"/>
      <c r="G613" s="232"/>
      <c r="H613" s="188"/>
      <c r="I613" s="335"/>
      <c r="J613" s="188"/>
      <c r="K613" s="186"/>
      <c r="L613" s="186"/>
      <c r="M613" s="187"/>
      <c r="N613" s="186"/>
    </row>
    <row r="614" spans="1:14" x14ac:dyDescent="0.2">
      <c r="A614" s="186"/>
      <c r="B614" s="186"/>
      <c r="C614" s="186"/>
      <c r="D614" s="186"/>
      <c r="E614" s="186"/>
      <c r="F614" s="186"/>
      <c r="G614" s="232"/>
      <c r="H614" s="188"/>
      <c r="I614" s="335"/>
      <c r="J614" s="188"/>
      <c r="K614" s="186"/>
      <c r="L614" s="186"/>
      <c r="M614" s="187"/>
      <c r="N614" s="186"/>
    </row>
    <row r="615" spans="1:14" x14ac:dyDescent="0.2">
      <c r="A615" s="186"/>
      <c r="B615" s="186"/>
      <c r="C615" s="186"/>
      <c r="D615" s="186"/>
      <c r="E615" s="186"/>
      <c r="F615" s="186"/>
      <c r="G615" s="232"/>
      <c r="H615" s="188"/>
      <c r="I615" s="335"/>
      <c r="J615" s="188"/>
      <c r="K615" s="186"/>
      <c r="L615" s="186"/>
      <c r="M615" s="187"/>
      <c r="N615" s="186"/>
    </row>
    <row r="616" spans="1:14" x14ac:dyDescent="0.2">
      <c r="A616" s="186"/>
      <c r="B616" s="186"/>
      <c r="C616" s="186"/>
      <c r="D616" s="186"/>
      <c r="E616" s="186"/>
      <c r="F616" s="186"/>
      <c r="G616" s="232"/>
      <c r="H616" s="188"/>
      <c r="I616" s="335"/>
      <c r="J616" s="188"/>
      <c r="K616" s="186"/>
      <c r="L616" s="186"/>
      <c r="M616" s="187"/>
      <c r="N616" s="186"/>
    </row>
    <row r="617" spans="1:14" x14ac:dyDescent="0.2">
      <c r="A617" s="186"/>
      <c r="B617" s="186"/>
      <c r="C617" s="186"/>
      <c r="D617" s="186"/>
      <c r="E617" s="186"/>
      <c r="F617" s="186"/>
      <c r="G617" s="232"/>
      <c r="H617" s="188"/>
      <c r="I617" s="335"/>
      <c r="J617" s="188"/>
      <c r="K617" s="186"/>
      <c r="L617" s="186"/>
      <c r="M617" s="187"/>
      <c r="N617" s="186"/>
    </row>
    <row r="618" spans="1:14" x14ac:dyDescent="0.2">
      <c r="A618" s="186"/>
      <c r="B618" s="186"/>
      <c r="C618" s="186"/>
      <c r="D618" s="186"/>
      <c r="E618" s="186"/>
      <c r="F618" s="186"/>
      <c r="G618" s="232"/>
      <c r="H618" s="188"/>
      <c r="I618" s="335"/>
      <c r="J618" s="188"/>
      <c r="K618" s="186"/>
      <c r="L618" s="186"/>
      <c r="M618" s="187"/>
      <c r="N618" s="186"/>
    </row>
    <row r="619" spans="1:14" x14ac:dyDescent="0.2">
      <c r="A619" s="186"/>
      <c r="B619" s="186"/>
      <c r="C619" s="186"/>
      <c r="D619" s="186"/>
      <c r="E619" s="186"/>
      <c r="F619" s="186"/>
      <c r="G619" s="232"/>
      <c r="H619" s="188"/>
      <c r="I619" s="335"/>
      <c r="J619" s="188"/>
      <c r="K619" s="186"/>
      <c r="L619" s="186"/>
      <c r="M619" s="187"/>
      <c r="N619" s="186"/>
    </row>
    <row r="620" spans="1:14" x14ac:dyDescent="0.2">
      <c r="A620" s="186"/>
      <c r="B620" s="186"/>
      <c r="C620" s="186"/>
      <c r="D620" s="186"/>
      <c r="E620" s="186"/>
      <c r="F620" s="186"/>
      <c r="G620" s="232"/>
      <c r="H620" s="188"/>
      <c r="I620" s="335"/>
      <c r="J620" s="188"/>
      <c r="K620" s="186"/>
      <c r="L620" s="186"/>
      <c r="M620" s="187"/>
      <c r="N620" s="186"/>
    </row>
    <row r="621" spans="1:14" x14ac:dyDescent="0.2">
      <c r="A621" s="186"/>
      <c r="B621" s="186"/>
      <c r="C621" s="186"/>
      <c r="D621" s="186"/>
      <c r="E621" s="186"/>
      <c r="F621" s="186"/>
      <c r="G621" s="232"/>
      <c r="H621" s="188"/>
      <c r="I621" s="335"/>
      <c r="J621" s="188"/>
      <c r="K621" s="186"/>
      <c r="L621" s="186"/>
      <c r="M621" s="187"/>
      <c r="N621" s="186"/>
    </row>
    <row r="622" spans="1:14" x14ac:dyDescent="0.2">
      <c r="A622" s="186"/>
      <c r="B622" s="186"/>
      <c r="C622" s="186"/>
      <c r="D622" s="186"/>
      <c r="E622" s="186"/>
      <c r="F622" s="186"/>
      <c r="G622" s="232"/>
      <c r="H622" s="188"/>
      <c r="I622" s="335"/>
      <c r="J622" s="188"/>
      <c r="K622" s="186"/>
      <c r="L622" s="186"/>
      <c r="M622" s="187"/>
      <c r="N622" s="186"/>
    </row>
    <row r="623" spans="1:14" x14ac:dyDescent="0.2">
      <c r="A623" s="186"/>
      <c r="B623" s="186"/>
      <c r="C623" s="186"/>
      <c r="D623" s="186"/>
      <c r="E623" s="186"/>
      <c r="F623" s="186"/>
      <c r="G623" s="232"/>
      <c r="H623" s="188"/>
      <c r="I623" s="335"/>
      <c r="J623" s="188"/>
      <c r="K623" s="186"/>
      <c r="L623" s="186"/>
      <c r="M623" s="187"/>
      <c r="N623" s="186"/>
    </row>
    <row r="624" spans="1:14" x14ac:dyDescent="0.2">
      <c r="A624" s="186"/>
      <c r="B624" s="186"/>
      <c r="C624" s="186"/>
      <c r="D624" s="186"/>
      <c r="E624" s="186"/>
      <c r="F624" s="186"/>
      <c r="G624" s="232"/>
      <c r="H624" s="188"/>
      <c r="I624" s="335"/>
      <c r="J624" s="188"/>
      <c r="K624" s="186"/>
      <c r="L624" s="186"/>
      <c r="M624" s="187"/>
      <c r="N624" s="186"/>
    </row>
    <row r="625" spans="1:14" x14ac:dyDescent="0.2">
      <c r="A625" s="186"/>
      <c r="B625" s="186"/>
      <c r="C625" s="186"/>
      <c r="D625" s="186"/>
      <c r="E625" s="186"/>
      <c r="F625" s="186"/>
      <c r="G625" s="232"/>
      <c r="H625" s="188"/>
      <c r="I625" s="335"/>
      <c r="J625" s="188"/>
      <c r="K625" s="186"/>
      <c r="L625" s="186"/>
      <c r="M625" s="187"/>
      <c r="N625" s="186"/>
    </row>
    <row r="626" spans="1:14" x14ac:dyDescent="0.2">
      <c r="A626" s="186"/>
      <c r="B626" s="186"/>
      <c r="C626" s="186"/>
      <c r="D626" s="186"/>
      <c r="E626" s="186"/>
      <c r="F626" s="186"/>
      <c r="G626" s="232"/>
      <c r="H626" s="188"/>
      <c r="I626" s="335"/>
      <c r="J626" s="188"/>
      <c r="K626" s="186"/>
      <c r="L626" s="186"/>
      <c r="M626" s="187"/>
      <c r="N626" s="186"/>
    </row>
    <row r="627" spans="1:14" x14ac:dyDescent="0.2">
      <c r="A627" s="186"/>
      <c r="B627" s="186"/>
      <c r="C627" s="186"/>
      <c r="D627" s="186"/>
      <c r="E627" s="186"/>
      <c r="F627" s="186"/>
      <c r="G627" s="232"/>
      <c r="H627" s="188"/>
      <c r="I627" s="335"/>
      <c r="J627" s="188"/>
      <c r="K627" s="186"/>
      <c r="L627" s="186"/>
      <c r="M627" s="187"/>
      <c r="N627" s="186"/>
    </row>
    <row r="628" spans="1:14" x14ac:dyDescent="0.2">
      <c r="A628" s="186"/>
      <c r="B628" s="186"/>
      <c r="C628" s="186"/>
      <c r="D628" s="186"/>
      <c r="E628" s="186"/>
      <c r="F628" s="186"/>
      <c r="G628" s="232"/>
      <c r="H628" s="188"/>
      <c r="I628" s="335"/>
      <c r="J628" s="188"/>
      <c r="K628" s="186"/>
      <c r="L628" s="186"/>
      <c r="M628" s="187"/>
      <c r="N628" s="186"/>
    </row>
    <row r="629" spans="1:14" x14ac:dyDescent="0.2">
      <c r="A629" s="186"/>
      <c r="B629" s="186"/>
      <c r="C629" s="186"/>
      <c r="D629" s="186"/>
      <c r="E629" s="186"/>
      <c r="F629" s="186"/>
      <c r="G629" s="232"/>
      <c r="H629" s="188"/>
      <c r="I629" s="335"/>
      <c r="J629" s="188"/>
      <c r="K629" s="186"/>
      <c r="L629" s="186"/>
      <c r="M629" s="187"/>
      <c r="N629" s="186"/>
    </row>
    <row r="630" spans="1:14" x14ac:dyDescent="0.2">
      <c r="A630" s="186"/>
      <c r="B630" s="186"/>
      <c r="C630" s="186"/>
      <c r="D630" s="186"/>
      <c r="E630" s="186"/>
      <c r="F630" s="186"/>
      <c r="G630" s="232"/>
      <c r="H630" s="188"/>
      <c r="I630" s="335"/>
      <c r="J630" s="188"/>
      <c r="K630" s="186"/>
      <c r="L630" s="186"/>
      <c r="M630" s="187"/>
      <c r="N630" s="186"/>
    </row>
    <row r="631" spans="1:14" x14ac:dyDescent="0.2">
      <c r="A631" s="186"/>
      <c r="B631" s="186"/>
      <c r="C631" s="186"/>
      <c r="D631" s="186"/>
      <c r="E631" s="186"/>
      <c r="F631" s="186"/>
      <c r="G631" s="232"/>
      <c r="H631" s="188"/>
      <c r="I631" s="335"/>
      <c r="J631" s="188"/>
      <c r="K631" s="186"/>
      <c r="L631" s="186"/>
      <c r="M631" s="187"/>
      <c r="N631" s="186"/>
    </row>
    <row r="632" spans="1:14" x14ac:dyDescent="0.2">
      <c r="A632" s="186"/>
      <c r="B632" s="186"/>
      <c r="C632" s="186"/>
      <c r="D632" s="186"/>
      <c r="E632" s="186"/>
      <c r="F632" s="186"/>
      <c r="G632" s="232"/>
      <c r="H632" s="188"/>
      <c r="I632" s="335"/>
      <c r="J632" s="188"/>
      <c r="K632" s="186"/>
      <c r="L632" s="186"/>
      <c r="M632" s="187"/>
      <c r="N632" s="186"/>
    </row>
    <row r="633" spans="1:14" x14ac:dyDescent="0.2">
      <c r="A633" s="186"/>
      <c r="B633" s="186"/>
      <c r="C633" s="186"/>
      <c r="D633" s="186"/>
      <c r="E633" s="186"/>
      <c r="F633" s="186"/>
      <c r="G633" s="232"/>
      <c r="H633" s="188"/>
      <c r="I633" s="335"/>
      <c r="J633" s="188"/>
      <c r="K633" s="186"/>
      <c r="L633" s="186"/>
      <c r="M633" s="187"/>
      <c r="N633" s="186"/>
    </row>
    <row r="634" spans="1:14" x14ac:dyDescent="0.2">
      <c r="A634" s="186"/>
      <c r="B634" s="186"/>
      <c r="C634" s="186"/>
      <c r="D634" s="186"/>
      <c r="E634" s="186"/>
      <c r="F634" s="186"/>
      <c r="G634" s="232"/>
      <c r="H634" s="188"/>
      <c r="I634" s="335"/>
      <c r="J634" s="188"/>
      <c r="K634" s="186"/>
      <c r="L634" s="186"/>
      <c r="M634" s="187"/>
      <c r="N634" s="186"/>
    </row>
    <row r="635" spans="1:14" x14ac:dyDescent="0.2">
      <c r="A635" s="186"/>
      <c r="B635" s="186"/>
      <c r="C635" s="186"/>
      <c r="D635" s="186"/>
      <c r="E635" s="186"/>
      <c r="F635" s="186"/>
      <c r="G635" s="232"/>
      <c r="H635" s="188"/>
      <c r="I635" s="335"/>
      <c r="J635" s="188"/>
      <c r="K635" s="186"/>
      <c r="L635" s="186"/>
      <c r="M635" s="187"/>
      <c r="N635" s="186"/>
    </row>
    <row r="636" spans="1:14" x14ac:dyDescent="0.2">
      <c r="A636" s="186"/>
      <c r="B636" s="186"/>
      <c r="C636" s="186"/>
      <c r="D636" s="186"/>
      <c r="E636" s="186"/>
      <c r="F636" s="186"/>
      <c r="G636" s="232"/>
      <c r="H636" s="188"/>
      <c r="I636" s="335"/>
      <c r="J636" s="188"/>
      <c r="K636" s="186"/>
      <c r="L636" s="186"/>
      <c r="M636" s="187"/>
      <c r="N636" s="186"/>
    </row>
    <row r="637" spans="1:14" x14ac:dyDescent="0.2">
      <c r="A637" s="186"/>
      <c r="B637" s="186"/>
      <c r="C637" s="186"/>
      <c r="D637" s="186"/>
      <c r="E637" s="186"/>
      <c r="F637" s="186"/>
      <c r="G637" s="232"/>
      <c r="H637" s="188"/>
      <c r="I637" s="335"/>
      <c r="J637" s="188"/>
      <c r="K637" s="186"/>
      <c r="L637" s="186"/>
      <c r="M637" s="187"/>
      <c r="N637" s="186"/>
    </row>
    <row r="638" spans="1:14" x14ac:dyDescent="0.2">
      <c r="A638" s="186"/>
      <c r="B638" s="186"/>
      <c r="C638" s="186"/>
      <c r="D638" s="186"/>
      <c r="E638" s="186"/>
      <c r="F638" s="186"/>
      <c r="G638" s="232"/>
      <c r="H638" s="188"/>
      <c r="I638" s="335"/>
      <c r="J638" s="188"/>
      <c r="K638" s="186"/>
      <c r="L638" s="186"/>
      <c r="M638" s="187"/>
      <c r="N638" s="186"/>
    </row>
    <row r="639" spans="1:14" x14ac:dyDescent="0.2">
      <c r="A639" s="186"/>
      <c r="B639" s="186"/>
      <c r="C639" s="186"/>
      <c r="D639" s="186"/>
      <c r="E639" s="186"/>
      <c r="F639" s="186"/>
      <c r="G639" s="232"/>
      <c r="H639" s="188"/>
      <c r="I639" s="335"/>
      <c r="J639" s="188"/>
      <c r="K639" s="186"/>
      <c r="L639" s="186"/>
      <c r="M639" s="187"/>
      <c r="N639" s="186"/>
    </row>
    <row r="640" spans="1:14" x14ac:dyDescent="0.2">
      <c r="A640" s="186"/>
      <c r="B640" s="186"/>
      <c r="C640" s="186"/>
      <c r="D640" s="186"/>
      <c r="E640" s="186"/>
      <c r="F640" s="186"/>
      <c r="G640" s="232"/>
      <c r="H640" s="188"/>
      <c r="I640" s="335"/>
      <c r="J640" s="188"/>
      <c r="K640" s="186"/>
      <c r="L640" s="186"/>
      <c r="M640" s="187"/>
      <c r="N640" s="186"/>
    </row>
    <row r="641" spans="1:14" x14ac:dyDescent="0.2">
      <c r="A641" s="186"/>
      <c r="B641" s="186"/>
      <c r="C641" s="186"/>
      <c r="D641" s="186"/>
      <c r="E641" s="186"/>
      <c r="F641" s="186"/>
      <c r="G641" s="232"/>
      <c r="H641" s="188"/>
      <c r="I641" s="335"/>
      <c r="J641" s="188"/>
      <c r="K641" s="186"/>
      <c r="L641" s="186"/>
      <c r="M641" s="187"/>
      <c r="N641" s="186"/>
    </row>
    <row r="642" spans="1:14" x14ac:dyDescent="0.2">
      <c r="A642" s="186"/>
      <c r="B642" s="186"/>
      <c r="C642" s="186"/>
      <c r="D642" s="186"/>
      <c r="E642" s="186"/>
      <c r="F642" s="186"/>
      <c r="G642" s="232"/>
      <c r="H642" s="188"/>
      <c r="I642" s="335"/>
      <c r="J642" s="188"/>
      <c r="K642" s="186"/>
      <c r="L642" s="186"/>
      <c r="M642" s="187"/>
      <c r="N642" s="186"/>
    </row>
    <row r="643" spans="1:14" x14ac:dyDescent="0.2">
      <c r="A643" s="186"/>
      <c r="B643" s="186"/>
      <c r="C643" s="186"/>
      <c r="D643" s="186"/>
      <c r="E643" s="186"/>
      <c r="F643" s="186"/>
      <c r="G643" s="232"/>
      <c r="H643" s="188"/>
      <c r="I643" s="335"/>
      <c r="J643" s="188"/>
      <c r="K643" s="186"/>
      <c r="L643" s="186"/>
      <c r="M643" s="187"/>
      <c r="N643" s="186"/>
    </row>
    <row r="644" spans="1:14" x14ac:dyDescent="0.2">
      <c r="A644" s="186"/>
      <c r="B644" s="186"/>
      <c r="C644" s="186"/>
      <c r="D644" s="186"/>
      <c r="E644" s="186"/>
      <c r="F644" s="186"/>
      <c r="G644" s="232"/>
      <c r="H644" s="188"/>
      <c r="I644" s="335"/>
      <c r="J644" s="188"/>
      <c r="K644" s="186"/>
      <c r="L644" s="186"/>
      <c r="M644" s="187"/>
      <c r="N644" s="186"/>
    </row>
    <row r="645" spans="1:14" x14ac:dyDescent="0.2">
      <c r="A645" s="186"/>
      <c r="B645" s="186"/>
      <c r="C645" s="186"/>
      <c r="D645" s="186"/>
      <c r="E645" s="186"/>
      <c r="F645" s="186"/>
      <c r="G645" s="232"/>
      <c r="H645" s="188"/>
      <c r="I645" s="335"/>
      <c r="J645" s="188"/>
      <c r="K645" s="186"/>
      <c r="L645" s="186"/>
      <c r="M645" s="187"/>
      <c r="N645" s="186"/>
    </row>
    <row r="646" spans="1:14" x14ac:dyDescent="0.2">
      <c r="A646" s="186"/>
      <c r="B646" s="186"/>
      <c r="C646" s="186"/>
      <c r="D646" s="186"/>
      <c r="E646" s="186"/>
      <c r="F646" s="186"/>
      <c r="G646" s="232"/>
      <c r="H646" s="188"/>
      <c r="I646" s="335"/>
      <c r="J646" s="188"/>
      <c r="K646" s="186"/>
      <c r="L646" s="186"/>
      <c r="M646" s="187"/>
      <c r="N646" s="186"/>
    </row>
    <row r="647" spans="1:14" x14ac:dyDescent="0.2">
      <c r="A647" s="186"/>
      <c r="B647" s="186"/>
      <c r="C647" s="186"/>
      <c r="D647" s="186"/>
      <c r="E647" s="186"/>
      <c r="F647" s="186"/>
      <c r="G647" s="232"/>
      <c r="H647" s="188"/>
      <c r="I647" s="335"/>
      <c r="J647" s="188"/>
      <c r="K647" s="186"/>
      <c r="L647" s="186"/>
      <c r="M647" s="187"/>
      <c r="N647" s="186"/>
    </row>
    <row r="648" spans="1:14" x14ac:dyDescent="0.2">
      <c r="A648" s="186"/>
      <c r="B648" s="186"/>
      <c r="C648" s="186"/>
      <c r="D648" s="186"/>
      <c r="E648" s="186"/>
      <c r="F648" s="186"/>
      <c r="G648" s="232"/>
      <c r="H648" s="188"/>
      <c r="I648" s="335"/>
      <c r="J648" s="188"/>
      <c r="K648" s="186"/>
      <c r="L648" s="186"/>
      <c r="M648" s="187"/>
      <c r="N648" s="186"/>
    </row>
    <row r="649" spans="1:14" x14ac:dyDescent="0.2">
      <c r="A649" s="186"/>
      <c r="B649" s="186"/>
      <c r="C649" s="186"/>
      <c r="D649" s="186"/>
      <c r="E649" s="186"/>
      <c r="F649" s="186"/>
      <c r="G649" s="232"/>
      <c r="H649" s="188"/>
      <c r="I649" s="335"/>
      <c r="J649" s="188"/>
      <c r="K649" s="186"/>
      <c r="L649" s="186"/>
      <c r="M649" s="187"/>
      <c r="N649" s="186"/>
    </row>
    <row r="650" spans="1:14" x14ac:dyDescent="0.2">
      <c r="A650" s="186"/>
      <c r="B650" s="186"/>
      <c r="C650" s="186"/>
      <c r="D650" s="186"/>
      <c r="E650" s="186"/>
      <c r="F650" s="186"/>
      <c r="G650" s="232"/>
      <c r="H650" s="188"/>
      <c r="I650" s="335"/>
      <c r="J650" s="188"/>
      <c r="K650" s="186"/>
      <c r="L650" s="186"/>
      <c r="M650" s="187"/>
      <c r="N650" s="186"/>
    </row>
    <row r="651" spans="1:14" x14ac:dyDescent="0.2">
      <c r="A651" s="186"/>
      <c r="B651" s="186"/>
      <c r="C651" s="186"/>
      <c r="D651" s="186"/>
      <c r="E651" s="186"/>
      <c r="F651" s="186"/>
      <c r="G651" s="232"/>
      <c r="H651" s="188"/>
      <c r="I651" s="335"/>
      <c r="J651" s="188"/>
      <c r="K651" s="186"/>
      <c r="L651" s="186"/>
      <c r="M651" s="187"/>
      <c r="N651" s="186"/>
    </row>
    <row r="652" spans="1:14" x14ac:dyDescent="0.2">
      <c r="A652" s="186"/>
      <c r="B652" s="186"/>
      <c r="C652" s="186"/>
      <c r="D652" s="186"/>
      <c r="E652" s="186"/>
      <c r="F652" s="186"/>
      <c r="G652" s="232"/>
      <c r="H652" s="188"/>
      <c r="I652" s="335"/>
      <c r="J652" s="188"/>
      <c r="K652" s="186"/>
      <c r="L652" s="186"/>
      <c r="M652" s="187"/>
      <c r="N652" s="186"/>
    </row>
    <row r="653" spans="1:14" x14ac:dyDescent="0.2">
      <c r="A653" s="186"/>
      <c r="B653" s="186"/>
      <c r="C653" s="186"/>
      <c r="D653" s="186"/>
      <c r="E653" s="186"/>
      <c r="F653" s="186"/>
      <c r="G653" s="232"/>
      <c r="H653" s="188"/>
      <c r="I653" s="335"/>
      <c r="J653" s="188"/>
      <c r="K653" s="186"/>
      <c r="L653" s="186"/>
      <c r="M653" s="187"/>
      <c r="N653" s="186"/>
    </row>
    <row r="654" spans="1:14" x14ac:dyDescent="0.2">
      <c r="A654" s="186"/>
      <c r="B654" s="186"/>
      <c r="C654" s="186"/>
      <c r="D654" s="186"/>
      <c r="E654" s="186"/>
      <c r="F654" s="186"/>
      <c r="G654" s="232"/>
      <c r="H654" s="188"/>
      <c r="I654" s="335"/>
      <c r="J654" s="188"/>
      <c r="K654" s="186"/>
      <c r="L654" s="186"/>
      <c r="M654" s="187"/>
      <c r="N654" s="186"/>
    </row>
    <row r="655" spans="1:14" x14ac:dyDescent="0.2">
      <c r="A655" s="186"/>
      <c r="B655" s="186"/>
      <c r="C655" s="186"/>
      <c r="D655" s="186"/>
      <c r="E655" s="186"/>
      <c r="F655" s="186"/>
      <c r="G655" s="232"/>
      <c r="H655" s="188"/>
      <c r="I655" s="335"/>
      <c r="J655" s="188"/>
      <c r="K655" s="186"/>
      <c r="L655" s="186"/>
      <c r="M655" s="187"/>
      <c r="N655" s="186"/>
    </row>
    <row r="656" spans="1:14" x14ac:dyDescent="0.2">
      <c r="A656" s="186"/>
      <c r="B656" s="186"/>
      <c r="C656" s="186"/>
      <c r="D656" s="186"/>
      <c r="E656" s="186"/>
      <c r="F656" s="186"/>
      <c r="G656" s="232"/>
      <c r="H656" s="188"/>
      <c r="I656" s="335"/>
      <c r="J656" s="188"/>
      <c r="K656" s="186"/>
      <c r="L656" s="186"/>
      <c r="M656" s="187"/>
      <c r="N656" s="186"/>
    </row>
    <row r="657" spans="1:14" x14ac:dyDescent="0.2">
      <c r="A657" s="186"/>
      <c r="B657" s="186"/>
      <c r="C657" s="186"/>
      <c r="D657" s="186"/>
      <c r="E657" s="186"/>
      <c r="F657" s="186"/>
      <c r="G657" s="232"/>
      <c r="H657" s="188"/>
      <c r="I657" s="335"/>
      <c r="J657" s="188"/>
      <c r="K657" s="186"/>
      <c r="L657" s="186"/>
      <c r="M657" s="187"/>
      <c r="N657" s="186"/>
    </row>
    <row r="658" spans="1:14" x14ac:dyDescent="0.2">
      <c r="A658" s="186"/>
      <c r="B658" s="186"/>
      <c r="C658" s="186"/>
      <c r="D658" s="186"/>
      <c r="E658" s="186"/>
      <c r="F658" s="186"/>
      <c r="G658" s="232"/>
      <c r="H658" s="188"/>
      <c r="I658" s="335"/>
      <c r="J658" s="188"/>
      <c r="K658" s="186"/>
      <c r="L658" s="186"/>
      <c r="M658" s="187"/>
      <c r="N658" s="186"/>
    </row>
    <row r="659" spans="1:14" x14ac:dyDescent="0.2">
      <c r="A659" s="186"/>
      <c r="B659" s="186"/>
      <c r="C659" s="186"/>
      <c r="D659" s="186"/>
      <c r="E659" s="186"/>
      <c r="F659" s="186"/>
      <c r="G659" s="232"/>
      <c r="H659" s="188"/>
      <c r="I659" s="335"/>
      <c r="J659" s="188"/>
      <c r="K659" s="186"/>
      <c r="L659" s="186"/>
      <c r="M659" s="187"/>
      <c r="N659" s="186"/>
    </row>
    <row r="660" spans="1:14" x14ac:dyDescent="0.2">
      <c r="A660" s="186"/>
      <c r="B660" s="186"/>
      <c r="C660" s="186"/>
      <c r="D660" s="186"/>
      <c r="E660" s="186"/>
      <c r="F660" s="186"/>
      <c r="G660" s="232"/>
      <c r="H660" s="188"/>
      <c r="I660" s="335"/>
      <c r="J660" s="188"/>
      <c r="K660" s="186"/>
      <c r="L660" s="186"/>
      <c r="M660" s="187"/>
      <c r="N660" s="186"/>
    </row>
    <row r="661" spans="1:14" x14ac:dyDescent="0.2">
      <c r="A661" s="186"/>
      <c r="B661" s="186"/>
      <c r="C661" s="186"/>
      <c r="D661" s="186"/>
      <c r="E661" s="186"/>
      <c r="F661" s="186"/>
      <c r="G661" s="232"/>
      <c r="H661" s="188"/>
      <c r="I661" s="335"/>
      <c r="J661" s="188"/>
      <c r="K661" s="186"/>
      <c r="L661" s="186"/>
      <c r="M661" s="187"/>
      <c r="N661" s="186"/>
    </row>
    <row r="662" spans="1:14" x14ac:dyDescent="0.2">
      <c r="A662" s="186"/>
      <c r="B662" s="186"/>
      <c r="C662" s="186"/>
      <c r="D662" s="186"/>
      <c r="E662" s="186"/>
      <c r="F662" s="186"/>
      <c r="G662" s="232"/>
      <c r="H662" s="188"/>
      <c r="I662" s="335"/>
      <c r="J662" s="188"/>
      <c r="K662" s="186"/>
      <c r="L662" s="186"/>
      <c r="M662" s="187"/>
      <c r="N662" s="186"/>
    </row>
    <row r="663" spans="1:14" x14ac:dyDescent="0.2">
      <c r="A663" s="186"/>
      <c r="B663" s="186"/>
      <c r="C663" s="186"/>
      <c r="D663" s="186"/>
      <c r="E663" s="186"/>
      <c r="F663" s="186"/>
      <c r="G663" s="232"/>
      <c r="H663" s="188"/>
      <c r="I663" s="335"/>
      <c r="J663" s="188"/>
      <c r="K663" s="186"/>
      <c r="L663" s="186"/>
      <c r="M663" s="187"/>
      <c r="N663" s="186"/>
    </row>
    <row r="664" spans="1:14" x14ac:dyDescent="0.2">
      <c r="A664" s="186"/>
      <c r="B664" s="186"/>
      <c r="C664" s="186"/>
      <c r="D664" s="186"/>
      <c r="E664" s="186"/>
      <c r="F664" s="186"/>
      <c r="G664" s="232"/>
      <c r="H664" s="188"/>
      <c r="I664" s="335"/>
      <c r="J664" s="188"/>
      <c r="K664" s="186"/>
      <c r="L664" s="186"/>
      <c r="M664" s="187"/>
      <c r="N664" s="186"/>
    </row>
    <row r="665" spans="1:14" x14ac:dyDescent="0.2">
      <c r="A665" s="186"/>
      <c r="B665" s="186"/>
      <c r="C665" s="186"/>
      <c r="D665" s="186"/>
      <c r="E665" s="186"/>
      <c r="F665" s="186"/>
      <c r="G665" s="232"/>
      <c r="H665" s="188"/>
      <c r="I665" s="335"/>
      <c r="J665" s="188"/>
      <c r="K665" s="186"/>
      <c r="L665" s="186"/>
      <c r="M665" s="187"/>
      <c r="N665" s="186"/>
    </row>
    <row r="666" spans="1:14" x14ac:dyDescent="0.2">
      <c r="A666" s="186"/>
      <c r="B666" s="186"/>
      <c r="C666" s="186"/>
      <c r="D666" s="186"/>
      <c r="E666" s="186"/>
      <c r="F666" s="186"/>
      <c r="G666" s="232"/>
      <c r="H666" s="188"/>
      <c r="I666" s="335"/>
      <c r="J666" s="188"/>
      <c r="K666" s="186"/>
      <c r="L666" s="186"/>
      <c r="M666" s="187"/>
      <c r="N666" s="186"/>
    </row>
    <row r="667" spans="1:14" x14ac:dyDescent="0.2">
      <c r="A667" s="186"/>
      <c r="B667" s="186"/>
      <c r="C667" s="186"/>
      <c r="D667" s="186"/>
      <c r="E667" s="186"/>
      <c r="F667" s="186"/>
      <c r="G667" s="232"/>
      <c r="H667" s="188"/>
      <c r="I667" s="335"/>
      <c r="J667" s="188"/>
      <c r="K667" s="186"/>
      <c r="L667" s="186"/>
      <c r="M667" s="187"/>
      <c r="N667" s="186"/>
    </row>
    <row r="668" spans="1:14" x14ac:dyDescent="0.2">
      <c r="A668" s="186"/>
      <c r="B668" s="186"/>
      <c r="C668" s="186"/>
      <c r="D668" s="186"/>
      <c r="E668" s="186"/>
      <c r="F668" s="186"/>
      <c r="G668" s="232"/>
      <c r="H668" s="188"/>
      <c r="I668" s="335"/>
      <c r="J668" s="188"/>
      <c r="K668" s="186"/>
      <c r="L668" s="186"/>
      <c r="M668" s="187"/>
      <c r="N668" s="186"/>
    </row>
    <row r="669" spans="1:14" x14ac:dyDescent="0.2">
      <c r="A669" s="186"/>
      <c r="B669" s="186"/>
      <c r="C669" s="186"/>
      <c r="D669" s="186"/>
      <c r="E669" s="186"/>
      <c r="F669" s="186"/>
      <c r="G669" s="232"/>
      <c r="H669" s="188"/>
      <c r="I669" s="335"/>
      <c r="J669" s="188"/>
      <c r="K669" s="186"/>
      <c r="L669" s="186"/>
      <c r="M669" s="187"/>
      <c r="N669" s="186"/>
    </row>
    <row r="670" spans="1:14" x14ac:dyDescent="0.2">
      <c r="A670" s="186"/>
      <c r="B670" s="186"/>
      <c r="C670" s="186"/>
      <c r="D670" s="186"/>
      <c r="E670" s="186"/>
      <c r="F670" s="186"/>
      <c r="G670" s="232"/>
      <c r="H670" s="188"/>
      <c r="I670" s="335"/>
      <c r="J670" s="188"/>
      <c r="K670" s="186"/>
      <c r="L670" s="186"/>
      <c r="M670" s="187"/>
      <c r="N670" s="186"/>
    </row>
    <row r="671" spans="1:14" x14ac:dyDescent="0.2">
      <c r="A671" s="186"/>
      <c r="B671" s="186"/>
      <c r="C671" s="186"/>
      <c r="D671" s="186"/>
      <c r="E671" s="186"/>
      <c r="F671" s="186"/>
      <c r="G671" s="232"/>
      <c r="H671" s="188"/>
      <c r="I671" s="335"/>
      <c r="J671" s="188"/>
      <c r="K671" s="186"/>
      <c r="L671" s="186"/>
      <c r="M671" s="187"/>
      <c r="N671" s="186"/>
    </row>
    <row r="672" spans="1:14" x14ac:dyDescent="0.2">
      <c r="A672" s="186"/>
      <c r="B672" s="186"/>
      <c r="C672" s="186"/>
      <c r="D672" s="186"/>
      <c r="E672" s="186"/>
      <c r="F672" s="186"/>
      <c r="G672" s="232"/>
      <c r="H672" s="188"/>
      <c r="I672" s="335"/>
      <c r="J672" s="188"/>
      <c r="K672" s="186"/>
      <c r="L672" s="186"/>
      <c r="M672" s="187"/>
      <c r="N672" s="186"/>
    </row>
    <row r="673" spans="1:14" x14ac:dyDescent="0.2">
      <c r="A673" s="186"/>
      <c r="B673" s="186"/>
      <c r="C673" s="186"/>
      <c r="D673" s="186"/>
      <c r="E673" s="186"/>
      <c r="F673" s="186"/>
      <c r="G673" s="232"/>
      <c r="H673" s="188"/>
      <c r="I673" s="335"/>
      <c r="J673" s="188"/>
      <c r="K673" s="186"/>
      <c r="L673" s="186"/>
      <c r="M673" s="187"/>
      <c r="N673" s="186"/>
    </row>
    <row r="674" spans="1:14" x14ac:dyDescent="0.2">
      <c r="A674" s="186"/>
      <c r="B674" s="186"/>
      <c r="C674" s="186"/>
      <c r="D674" s="186"/>
      <c r="E674" s="186"/>
      <c r="F674" s="186"/>
      <c r="G674" s="232"/>
      <c r="H674" s="188"/>
      <c r="I674" s="335"/>
      <c r="J674" s="188"/>
      <c r="K674" s="186"/>
      <c r="L674" s="186"/>
      <c r="M674" s="187"/>
      <c r="N674" s="186"/>
    </row>
    <row r="675" spans="1:14" x14ac:dyDescent="0.2">
      <c r="A675" s="186"/>
      <c r="B675" s="186"/>
      <c r="C675" s="186"/>
      <c r="D675" s="186"/>
      <c r="E675" s="186"/>
      <c r="F675" s="186"/>
      <c r="G675" s="232"/>
      <c r="H675" s="188"/>
      <c r="I675" s="335"/>
      <c r="J675" s="188"/>
      <c r="K675" s="186"/>
      <c r="L675" s="186"/>
      <c r="M675" s="187"/>
      <c r="N675" s="186"/>
    </row>
    <row r="676" spans="1:14" x14ac:dyDescent="0.2">
      <c r="A676" s="186"/>
      <c r="B676" s="186"/>
      <c r="C676" s="186"/>
      <c r="D676" s="186"/>
      <c r="E676" s="186"/>
      <c r="F676" s="186"/>
      <c r="G676" s="232"/>
      <c r="H676" s="188"/>
      <c r="I676" s="335"/>
      <c r="J676" s="188"/>
      <c r="K676" s="186"/>
      <c r="L676" s="186"/>
      <c r="M676" s="187"/>
      <c r="N676" s="186"/>
    </row>
    <row r="677" spans="1:14" x14ac:dyDescent="0.2">
      <c r="A677" s="186"/>
      <c r="B677" s="186"/>
      <c r="C677" s="186"/>
      <c r="D677" s="186"/>
      <c r="E677" s="186"/>
      <c r="F677" s="186"/>
      <c r="G677" s="232"/>
      <c r="H677" s="188"/>
      <c r="I677" s="335"/>
      <c r="J677" s="188"/>
      <c r="K677" s="186"/>
      <c r="L677" s="186"/>
      <c r="M677" s="187"/>
      <c r="N677" s="186"/>
    </row>
    <row r="678" spans="1:14" x14ac:dyDescent="0.2">
      <c r="A678" s="186"/>
      <c r="B678" s="186"/>
      <c r="C678" s="186"/>
      <c r="D678" s="186"/>
      <c r="E678" s="186"/>
      <c r="F678" s="186"/>
      <c r="G678" s="232"/>
      <c r="H678" s="188"/>
      <c r="I678" s="335"/>
      <c r="J678" s="188"/>
      <c r="K678" s="186"/>
      <c r="L678" s="186"/>
      <c r="M678" s="187"/>
      <c r="N678" s="186"/>
    </row>
    <row r="679" spans="1:14" x14ac:dyDescent="0.2">
      <c r="A679" s="186"/>
      <c r="B679" s="186"/>
      <c r="C679" s="186"/>
      <c r="D679" s="186"/>
      <c r="E679" s="186"/>
      <c r="F679" s="186"/>
      <c r="G679" s="232"/>
      <c r="H679" s="188"/>
      <c r="I679" s="335"/>
      <c r="J679" s="188"/>
      <c r="K679" s="186"/>
      <c r="L679" s="186"/>
      <c r="M679" s="187"/>
      <c r="N679" s="186"/>
    </row>
    <row r="680" spans="1:14" x14ac:dyDescent="0.2">
      <c r="A680" s="186"/>
      <c r="B680" s="186"/>
      <c r="C680" s="186"/>
      <c r="D680" s="186"/>
      <c r="E680" s="186"/>
      <c r="F680" s="186"/>
      <c r="G680" s="232"/>
      <c r="H680" s="188"/>
      <c r="I680" s="335"/>
      <c r="J680" s="188"/>
      <c r="K680" s="186"/>
      <c r="L680" s="186"/>
      <c r="M680" s="187"/>
      <c r="N680" s="186"/>
    </row>
    <row r="681" spans="1:14" x14ac:dyDescent="0.2">
      <c r="A681" s="186"/>
      <c r="B681" s="186"/>
      <c r="C681" s="186"/>
      <c r="D681" s="186"/>
      <c r="E681" s="186"/>
      <c r="F681" s="186"/>
      <c r="G681" s="232"/>
      <c r="H681" s="188"/>
      <c r="I681" s="335"/>
      <c r="J681" s="188"/>
      <c r="K681" s="186"/>
      <c r="L681" s="186"/>
      <c r="M681" s="187"/>
      <c r="N681" s="186"/>
    </row>
    <row r="682" spans="1:14" x14ac:dyDescent="0.2">
      <c r="A682" s="186"/>
      <c r="B682" s="186"/>
      <c r="C682" s="186"/>
      <c r="D682" s="186"/>
      <c r="E682" s="186"/>
      <c r="F682" s="186"/>
      <c r="G682" s="232"/>
      <c r="H682" s="188"/>
      <c r="I682" s="335"/>
      <c r="J682" s="188"/>
      <c r="K682" s="186"/>
      <c r="L682" s="186"/>
      <c r="M682" s="187"/>
      <c r="N682" s="186"/>
    </row>
    <row r="683" spans="1:14" x14ac:dyDescent="0.2">
      <c r="A683" s="186"/>
      <c r="B683" s="186"/>
      <c r="C683" s="186"/>
      <c r="D683" s="186"/>
      <c r="E683" s="186"/>
      <c r="F683" s="186"/>
      <c r="G683" s="232"/>
      <c r="H683" s="188"/>
      <c r="I683" s="335"/>
      <c r="J683" s="188"/>
      <c r="K683" s="186"/>
      <c r="L683" s="186"/>
      <c r="M683" s="187"/>
      <c r="N683" s="186"/>
    </row>
    <row r="684" spans="1:14" x14ac:dyDescent="0.2">
      <c r="A684" s="186"/>
      <c r="B684" s="186"/>
      <c r="C684" s="186"/>
      <c r="D684" s="186"/>
      <c r="E684" s="186"/>
      <c r="F684" s="186"/>
      <c r="G684" s="232"/>
      <c r="H684" s="188"/>
      <c r="I684" s="335"/>
      <c r="J684" s="188"/>
      <c r="K684" s="186"/>
      <c r="L684" s="186"/>
      <c r="M684" s="187"/>
      <c r="N684" s="186"/>
    </row>
    <row r="685" spans="1:14" x14ac:dyDescent="0.2">
      <c r="A685" s="186"/>
      <c r="B685" s="186"/>
      <c r="C685" s="186"/>
      <c r="D685" s="186"/>
      <c r="E685" s="186"/>
      <c r="F685" s="186"/>
      <c r="G685" s="232"/>
      <c r="H685" s="188"/>
      <c r="I685" s="335"/>
      <c r="J685" s="188"/>
      <c r="K685" s="186"/>
      <c r="L685" s="186"/>
      <c r="M685" s="187"/>
      <c r="N685" s="186"/>
    </row>
    <row r="686" spans="1:14" x14ac:dyDescent="0.2">
      <c r="A686" s="186"/>
      <c r="B686" s="186"/>
      <c r="C686" s="186"/>
      <c r="D686" s="186"/>
      <c r="E686" s="186"/>
      <c r="F686" s="186"/>
      <c r="G686" s="232"/>
      <c r="H686" s="188"/>
      <c r="I686" s="335"/>
      <c r="J686" s="188"/>
      <c r="K686" s="186"/>
      <c r="L686" s="186"/>
      <c r="M686" s="187"/>
      <c r="N686" s="186"/>
    </row>
    <row r="687" spans="1:14" x14ac:dyDescent="0.2">
      <c r="A687" s="186"/>
      <c r="B687" s="186"/>
      <c r="C687" s="186"/>
      <c r="D687" s="186"/>
      <c r="E687" s="186"/>
      <c r="F687" s="186"/>
      <c r="G687" s="232"/>
      <c r="H687" s="188"/>
      <c r="I687" s="335"/>
      <c r="J687" s="188"/>
      <c r="K687" s="186"/>
      <c r="L687" s="186"/>
      <c r="M687" s="187"/>
      <c r="N687" s="186"/>
    </row>
    <row r="688" spans="1:14" x14ac:dyDescent="0.2">
      <c r="A688" s="186"/>
      <c r="B688" s="186"/>
      <c r="C688" s="186"/>
      <c r="D688" s="186"/>
      <c r="E688" s="186"/>
      <c r="F688" s="186"/>
      <c r="G688" s="232"/>
      <c r="H688" s="188"/>
      <c r="I688" s="335"/>
      <c r="J688" s="188"/>
      <c r="K688" s="186"/>
      <c r="L688" s="186"/>
      <c r="M688" s="187"/>
      <c r="N688" s="186"/>
    </row>
    <row r="689" spans="1:14" x14ac:dyDescent="0.2">
      <c r="A689" s="186"/>
      <c r="B689" s="186"/>
      <c r="C689" s="186"/>
      <c r="D689" s="186"/>
      <c r="E689" s="186"/>
      <c r="F689" s="186"/>
      <c r="G689" s="232"/>
      <c r="H689" s="188"/>
      <c r="I689" s="335"/>
      <c r="J689" s="188"/>
      <c r="K689" s="186"/>
      <c r="L689" s="186"/>
      <c r="M689" s="187"/>
      <c r="N689" s="186"/>
    </row>
    <row r="690" spans="1:14" x14ac:dyDescent="0.2">
      <c r="A690" s="186"/>
      <c r="B690" s="186"/>
      <c r="C690" s="186"/>
      <c r="D690" s="186"/>
      <c r="E690" s="186"/>
      <c r="F690" s="186"/>
      <c r="G690" s="232"/>
      <c r="H690" s="188"/>
      <c r="I690" s="335"/>
      <c r="J690" s="188"/>
      <c r="K690" s="186"/>
      <c r="L690" s="186"/>
      <c r="M690" s="187"/>
      <c r="N690" s="186"/>
    </row>
    <row r="691" spans="1:14" x14ac:dyDescent="0.2">
      <c r="A691" s="186"/>
      <c r="B691" s="186"/>
      <c r="C691" s="186"/>
      <c r="D691" s="186"/>
      <c r="E691" s="186"/>
      <c r="F691" s="186"/>
      <c r="G691" s="232"/>
      <c r="H691" s="188"/>
      <c r="I691" s="335"/>
      <c r="J691" s="188"/>
      <c r="K691" s="186"/>
      <c r="L691" s="186"/>
      <c r="M691" s="187"/>
      <c r="N691" s="186"/>
    </row>
    <row r="692" spans="1:14" x14ac:dyDescent="0.2">
      <c r="A692" s="186"/>
      <c r="B692" s="186"/>
      <c r="C692" s="186"/>
      <c r="D692" s="186"/>
      <c r="E692" s="186"/>
      <c r="F692" s="186"/>
      <c r="G692" s="232"/>
      <c r="H692" s="188"/>
      <c r="I692" s="335"/>
      <c r="J692" s="188"/>
      <c r="K692" s="186"/>
      <c r="L692" s="186"/>
      <c r="M692" s="187"/>
      <c r="N692" s="186"/>
    </row>
    <row r="693" spans="1:14" x14ac:dyDescent="0.2">
      <c r="A693" s="186"/>
      <c r="B693" s="186"/>
      <c r="C693" s="186"/>
      <c r="D693" s="186"/>
      <c r="E693" s="186"/>
      <c r="F693" s="186"/>
      <c r="G693" s="232"/>
      <c r="H693" s="188"/>
      <c r="I693" s="335"/>
      <c r="J693" s="188"/>
      <c r="K693" s="186"/>
      <c r="L693" s="186"/>
      <c r="M693" s="187"/>
      <c r="N693" s="186"/>
    </row>
    <row r="694" spans="1:14" x14ac:dyDescent="0.2">
      <c r="A694" s="186"/>
      <c r="B694" s="186"/>
      <c r="C694" s="186"/>
      <c r="D694" s="186"/>
      <c r="E694" s="186"/>
      <c r="F694" s="186"/>
      <c r="G694" s="232"/>
      <c r="H694" s="188"/>
      <c r="I694" s="335"/>
      <c r="J694" s="188"/>
      <c r="K694" s="186"/>
      <c r="L694" s="186"/>
      <c r="M694" s="187"/>
      <c r="N694" s="186"/>
    </row>
    <row r="695" spans="1:14" x14ac:dyDescent="0.2">
      <c r="A695" s="186"/>
      <c r="B695" s="186"/>
      <c r="C695" s="186"/>
      <c r="D695" s="186"/>
      <c r="E695" s="186"/>
      <c r="F695" s="186"/>
      <c r="G695" s="232"/>
      <c r="H695" s="188"/>
      <c r="I695" s="335"/>
      <c r="J695" s="188"/>
      <c r="K695" s="186"/>
      <c r="L695" s="186"/>
      <c r="M695" s="187"/>
      <c r="N695" s="186"/>
    </row>
    <row r="696" spans="1:14" x14ac:dyDescent="0.2">
      <c r="A696" s="186"/>
      <c r="B696" s="186"/>
      <c r="C696" s="186"/>
      <c r="D696" s="186"/>
      <c r="E696" s="186"/>
      <c r="F696" s="186"/>
      <c r="G696" s="232"/>
      <c r="H696" s="188"/>
      <c r="I696" s="335"/>
      <c r="J696" s="188"/>
      <c r="K696" s="186"/>
      <c r="L696" s="186"/>
      <c r="M696" s="187"/>
      <c r="N696" s="186"/>
    </row>
    <row r="697" spans="1:14" x14ac:dyDescent="0.2">
      <c r="A697" s="186"/>
      <c r="B697" s="186"/>
      <c r="C697" s="186"/>
      <c r="D697" s="186"/>
      <c r="E697" s="186"/>
      <c r="F697" s="186"/>
      <c r="G697" s="232"/>
      <c r="H697" s="188"/>
      <c r="I697" s="335"/>
      <c r="J697" s="188"/>
      <c r="K697" s="186"/>
      <c r="L697" s="186"/>
      <c r="M697" s="187"/>
      <c r="N697" s="186"/>
    </row>
    <row r="698" spans="1:14" x14ac:dyDescent="0.2">
      <c r="A698" s="186"/>
      <c r="B698" s="186"/>
      <c r="C698" s="186"/>
      <c r="D698" s="186"/>
      <c r="E698" s="186"/>
      <c r="F698" s="186"/>
      <c r="G698" s="232"/>
      <c r="H698" s="188"/>
      <c r="I698" s="335"/>
      <c r="J698" s="188"/>
      <c r="K698" s="186"/>
      <c r="L698" s="186"/>
      <c r="M698" s="187"/>
      <c r="N698" s="186"/>
    </row>
    <row r="699" spans="1:14" x14ac:dyDescent="0.2">
      <c r="A699" s="186"/>
      <c r="B699" s="186"/>
      <c r="C699" s="186"/>
      <c r="D699" s="186"/>
      <c r="E699" s="186"/>
      <c r="F699" s="186"/>
      <c r="G699" s="232"/>
      <c r="H699" s="188"/>
      <c r="I699" s="335"/>
      <c r="J699" s="188"/>
      <c r="K699" s="186"/>
      <c r="L699" s="186"/>
      <c r="M699" s="187"/>
      <c r="N699" s="186"/>
    </row>
    <row r="700" spans="1:14" x14ac:dyDescent="0.2">
      <c r="A700" s="186"/>
      <c r="B700" s="186"/>
      <c r="C700" s="186"/>
      <c r="D700" s="186"/>
      <c r="E700" s="186"/>
      <c r="F700" s="186"/>
      <c r="G700" s="232"/>
      <c r="H700" s="188"/>
      <c r="I700" s="335"/>
      <c r="J700" s="188"/>
      <c r="K700" s="186"/>
      <c r="L700" s="186"/>
      <c r="M700" s="187"/>
      <c r="N700" s="186"/>
    </row>
    <row r="701" spans="1:14" x14ac:dyDescent="0.2">
      <c r="A701" s="186"/>
      <c r="B701" s="186"/>
      <c r="C701" s="186"/>
      <c r="D701" s="186"/>
      <c r="E701" s="186"/>
      <c r="F701" s="186"/>
      <c r="G701" s="232"/>
      <c r="H701" s="188"/>
      <c r="I701" s="335"/>
      <c r="J701" s="188"/>
      <c r="K701" s="186"/>
      <c r="L701" s="186"/>
      <c r="M701" s="187"/>
      <c r="N701" s="186"/>
    </row>
    <row r="702" spans="1:14" x14ac:dyDescent="0.2">
      <c r="A702" s="186"/>
      <c r="B702" s="186"/>
      <c r="C702" s="186"/>
      <c r="D702" s="186"/>
      <c r="E702" s="186"/>
      <c r="F702" s="186"/>
      <c r="G702" s="232"/>
      <c r="H702" s="188"/>
      <c r="I702" s="335"/>
      <c r="J702" s="188"/>
      <c r="K702" s="186"/>
      <c r="L702" s="186"/>
      <c r="M702" s="187"/>
      <c r="N702" s="186"/>
    </row>
    <row r="703" spans="1:14" x14ac:dyDescent="0.2">
      <c r="A703" s="186"/>
      <c r="B703" s="186"/>
      <c r="C703" s="186"/>
      <c r="D703" s="186"/>
      <c r="E703" s="186"/>
      <c r="F703" s="186"/>
      <c r="G703" s="232"/>
      <c r="H703" s="188"/>
      <c r="I703" s="335"/>
      <c r="J703" s="188"/>
      <c r="K703" s="186"/>
      <c r="L703" s="186"/>
      <c r="M703" s="187"/>
      <c r="N703" s="186"/>
    </row>
    <row r="704" spans="1:14" x14ac:dyDescent="0.2">
      <c r="A704" s="186"/>
      <c r="B704" s="186"/>
      <c r="C704" s="186"/>
      <c r="D704" s="186"/>
      <c r="E704" s="186"/>
      <c r="F704" s="186"/>
      <c r="G704" s="232"/>
      <c r="H704" s="188"/>
      <c r="I704" s="335"/>
      <c r="J704" s="188"/>
      <c r="K704" s="186"/>
      <c r="L704" s="186"/>
      <c r="M704" s="187"/>
      <c r="N704" s="186"/>
    </row>
    <row r="705" spans="1:14" x14ac:dyDescent="0.2">
      <c r="A705" s="186"/>
      <c r="B705" s="186"/>
      <c r="C705" s="186"/>
      <c r="D705" s="186"/>
      <c r="E705" s="186"/>
      <c r="F705" s="186"/>
      <c r="G705" s="232"/>
      <c r="H705" s="188"/>
      <c r="I705" s="335"/>
      <c r="J705" s="188"/>
      <c r="K705" s="186"/>
      <c r="L705" s="186"/>
      <c r="M705" s="187"/>
      <c r="N705" s="186"/>
    </row>
    <row r="706" spans="1:14" x14ac:dyDescent="0.2">
      <c r="A706" s="186"/>
      <c r="B706" s="186"/>
      <c r="C706" s="186"/>
      <c r="D706" s="186"/>
      <c r="E706" s="186"/>
      <c r="F706" s="186"/>
      <c r="G706" s="232"/>
      <c r="H706" s="188"/>
      <c r="I706" s="335"/>
      <c r="J706" s="188"/>
      <c r="K706" s="186"/>
      <c r="L706" s="186"/>
      <c r="M706" s="187"/>
      <c r="N706" s="186"/>
    </row>
    <row r="707" spans="1:14" x14ac:dyDescent="0.2">
      <c r="A707" s="186"/>
      <c r="B707" s="186"/>
      <c r="C707" s="186"/>
      <c r="D707" s="186"/>
      <c r="E707" s="186"/>
      <c r="F707" s="186"/>
      <c r="G707" s="232"/>
      <c r="H707" s="188"/>
      <c r="I707" s="335"/>
      <c r="J707" s="188"/>
      <c r="K707" s="186"/>
      <c r="L707" s="186"/>
      <c r="M707" s="187"/>
      <c r="N707" s="186"/>
    </row>
    <row r="708" spans="1:14" x14ac:dyDescent="0.2">
      <c r="A708" s="186"/>
      <c r="B708" s="186"/>
      <c r="C708" s="186"/>
      <c r="D708" s="186"/>
      <c r="E708" s="186"/>
      <c r="F708" s="186"/>
      <c r="G708" s="232"/>
      <c r="H708" s="188"/>
      <c r="I708" s="335"/>
      <c r="J708" s="188"/>
      <c r="K708" s="186"/>
      <c r="L708" s="186"/>
      <c r="M708" s="187"/>
      <c r="N708" s="186"/>
    </row>
    <row r="709" spans="1:14" x14ac:dyDescent="0.2">
      <c r="A709" s="186"/>
      <c r="B709" s="186"/>
      <c r="C709" s="186"/>
      <c r="D709" s="186"/>
      <c r="E709" s="186"/>
      <c r="F709" s="186"/>
      <c r="G709" s="232"/>
      <c r="H709" s="188"/>
      <c r="I709" s="335"/>
      <c r="J709" s="188"/>
      <c r="K709" s="186"/>
      <c r="L709" s="186"/>
      <c r="M709" s="187"/>
      <c r="N709" s="186"/>
    </row>
    <row r="710" spans="1:14" x14ac:dyDescent="0.2">
      <c r="A710" s="186"/>
      <c r="B710" s="186"/>
      <c r="C710" s="186"/>
      <c r="D710" s="186"/>
      <c r="E710" s="186"/>
      <c r="F710" s="186"/>
      <c r="G710" s="232"/>
      <c r="H710" s="188"/>
      <c r="I710" s="335"/>
      <c r="J710" s="188"/>
      <c r="K710" s="186"/>
      <c r="L710" s="186"/>
      <c r="M710" s="187"/>
      <c r="N710" s="186"/>
    </row>
    <row r="711" spans="1:14" x14ac:dyDescent="0.2">
      <c r="A711" s="186"/>
      <c r="B711" s="186"/>
      <c r="C711" s="186"/>
      <c r="D711" s="186"/>
      <c r="E711" s="186"/>
      <c r="F711" s="186"/>
      <c r="G711" s="232"/>
      <c r="H711" s="188"/>
      <c r="I711" s="335"/>
      <c r="J711" s="188"/>
      <c r="K711" s="186"/>
      <c r="L711" s="186"/>
      <c r="M711" s="187"/>
      <c r="N711" s="186"/>
    </row>
    <row r="712" spans="1:14" x14ac:dyDescent="0.2">
      <c r="A712" s="186"/>
      <c r="B712" s="186"/>
      <c r="C712" s="186"/>
      <c r="D712" s="186"/>
      <c r="E712" s="186"/>
      <c r="F712" s="186"/>
      <c r="G712" s="232"/>
      <c r="H712" s="188"/>
      <c r="I712" s="335"/>
      <c r="J712" s="188"/>
      <c r="K712" s="186"/>
      <c r="L712" s="186"/>
      <c r="M712" s="187"/>
      <c r="N712" s="186"/>
    </row>
    <row r="713" spans="1:14" x14ac:dyDescent="0.2">
      <c r="A713" s="186"/>
      <c r="B713" s="186"/>
      <c r="C713" s="186"/>
      <c r="D713" s="186"/>
      <c r="E713" s="186"/>
      <c r="F713" s="186"/>
      <c r="G713" s="232"/>
      <c r="H713" s="188"/>
      <c r="I713" s="335"/>
      <c r="J713" s="188"/>
      <c r="K713" s="186"/>
      <c r="L713" s="186"/>
      <c r="M713" s="187"/>
      <c r="N713" s="186"/>
    </row>
    <row r="714" spans="1:14" x14ac:dyDescent="0.2">
      <c r="A714" s="186"/>
      <c r="B714" s="186"/>
      <c r="C714" s="186"/>
      <c r="D714" s="186"/>
      <c r="E714" s="186"/>
      <c r="F714" s="186"/>
      <c r="G714" s="232"/>
      <c r="H714" s="188"/>
      <c r="I714" s="335"/>
      <c r="J714" s="188"/>
      <c r="K714" s="186"/>
      <c r="L714" s="186"/>
      <c r="M714" s="187"/>
      <c r="N714" s="186"/>
    </row>
    <row r="715" spans="1:14" x14ac:dyDescent="0.2">
      <c r="A715" s="186"/>
      <c r="B715" s="186"/>
      <c r="C715" s="186"/>
      <c r="D715" s="186"/>
      <c r="E715" s="186"/>
      <c r="F715" s="186"/>
      <c r="G715" s="232"/>
      <c r="H715" s="188"/>
      <c r="I715" s="335"/>
      <c r="J715" s="188"/>
      <c r="K715" s="186"/>
      <c r="L715" s="186"/>
      <c r="M715" s="187"/>
      <c r="N715" s="186"/>
    </row>
    <row r="716" spans="1:14" x14ac:dyDescent="0.2">
      <c r="A716" s="186"/>
      <c r="B716" s="186"/>
      <c r="C716" s="186"/>
      <c r="D716" s="186"/>
      <c r="E716" s="186"/>
      <c r="F716" s="186"/>
      <c r="G716" s="232"/>
      <c r="H716" s="188"/>
      <c r="I716" s="335"/>
      <c r="J716" s="188"/>
      <c r="K716" s="186"/>
      <c r="L716" s="186"/>
      <c r="M716" s="187"/>
      <c r="N716" s="186"/>
    </row>
    <row r="717" spans="1:14" x14ac:dyDescent="0.2">
      <c r="A717" s="186"/>
      <c r="B717" s="186"/>
      <c r="C717" s="186"/>
      <c r="D717" s="186"/>
      <c r="E717" s="186"/>
      <c r="F717" s="186"/>
      <c r="G717" s="232"/>
      <c r="H717" s="188"/>
      <c r="I717" s="335"/>
      <c r="J717" s="188"/>
      <c r="K717" s="186"/>
      <c r="L717" s="186"/>
      <c r="M717" s="187"/>
      <c r="N717" s="186"/>
    </row>
    <row r="718" spans="1:14" x14ac:dyDescent="0.2">
      <c r="A718" s="186"/>
      <c r="B718" s="186"/>
      <c r="C718" s="186"/>
      <c r="D718" s="186"/>
      <c r="E718" s="186"/>
      <c r="F718" s="186"/>
      <c r="G718" s="232"/>
      <c r="H718" s="188"/>
      <c r="I718" s="335"/>
      <c r="J718" s="188"/>
      <c r="K718" s="186"/>
      <c r="L718" s="186"/>
      <c r="M718" s="187"/>
      <c r="N718" s="186"/>
    </row>
    <row r="719" spans="1:14" x14ac:dyDescent="0.2">
      <c r="A719" s="186"/>
      <c r="B719" s="186"/>
      <c r="C719" s="186"/>
      <c r="D719" s="186"/>
      <c r="E719" s="186"/>
      <c r="F719" s="186"/>
      <c r="G719" s="232"/>
      <c r="H719" s="188"/>
      <c r="I719" s="335"/>
      <c r="J719" s="188"/>
      <c r="K719" s="186"/>
      <c r="L719" s="186"/>
      <c r="M719" s="187"/>
      <c r="N719" s="186"/>
    </row>
    <row r="720" spans="1:14" x14ac:dyDescent="0.2">
      <c r="A720" s="186"/>
      <c r="B720" s="186"/>
      <c r="C720" s="186"/>
      <c r="D720" s="186"/>
      <c r="E720" s="186"/>
      <c r="F720" s="186"/>
      <c r="G720" s="232"/>
      <c r="H720" s="188"/>
      <c r="I720" s="335"/>
      <c r="J720" s="188"/>
      <c r="K720" s="186"/>
      <c r="L720" s="186"/>
      <c r="M720" s="187"/>
      <c r="N720" s="186"/>
    </row>
    <row r="721" spans="1:14" x14ac:dyDescent="0.2">
      <c r="A721" s="186"/>
      <c r="B721" s="186"/>
      <c r="C721" s="186"/>
      <c r="D721" s="186"/>
      <c r="E721" s="186"/>
      <c r="F721" s="186"/>
      <c r="G721" s="232"/>
      <c r="H721" s="188"/>
      <c r="I721" s="335"/>
      <c r="J721" s="188"/>
      <c r="K721" s="186"/>
      <c r="L721" s="186"/>
      <c r="M721" s="187"/>
      <c r="N721" s="186"/>
    </row>
    <row r="722" spans="1:14" x14ac:dyDescent="0.2">
      <c r="A722" s="186"/>
      <c r="B722" s="186"/>
      <c r="C722" s="186"/>
      <c r="D722" s="186"/>
      <c r="E722" s="186"/>
      <c r="F722" s="186"/>
      <c r="G722" s="232"/>
      <c r="H722" s="188"/>
      <c r="I722" s="335"/>
      <c r="J722" s="188"/>
      <c r="K722" s="186"/>
      <c r="L722" s="186"/>
      <c r="M722" s="187"/>
      <c r="N722" s="186"/>
    </row>
    <row r="723" spans="1:14" x14ac:dyDescent="0.2">
      <c r="A723" s="186"/>
      <c r="B723" s="186"/>
      <c r="C723" s="186"/>
      <c r="D723" s="186"/>
      <c r="E723" s="186"/>
      <c r="F723" s="186"/>
      <c r="G723" s="232"/>
      <c r="H723" s="188"/>
      <c r="I723" s="335"/>
      <c r="J723" s="188"/>
      <c r="K723" s="186"/>
      <c r="L723" s="186"/>
      <c r="M723" s="187"/>
      <c r="N723" s="186"/>
    </row>
    <row r="724" spans="1:14" x14ac:dyDescent="0.2">
      <c r="A724" s="186"/>
      <c r="B724" s="186"/>
      <c r="C724" s="186"/>
      <c r="D724" s="186"/>
      <c r="E724" s="186"/>
      <c r="F724" s="186"/>
      <c r="G724" s="232"/>
      <c r="H724" s="188"/>
      <c r="I724" s="335"/>
      <c r="J724" s="188"/>
      <c r="K724" s="186"/>
      <c r="L724" s="186"/>
      <c r="M724" s="187"/>
      <c r="N724" s="186"/>
    </row>
    <row r="725" spans="1:14" x14ac:dyDescent="0.2">
      <c r="A725" s="186"/>
      <c r="B725" s="186"/>
      <c r="C725" s="186"/>
      <c r="D725" s="186"/>
      <c r="E725" s="186"/>
      <c r="F725" s="186"/>
      <c r="G725" s="232"/>
      <c r="H725" s="188"/>
      <c r="I725" s="335"/>
      <c r="J725" s="188"/>
      <c r="K725" s="186"/>
      <c r="L725" s="186"/>
      <c r="M725" s="187"/>
      <c r="N725" s="186"/>
    </row>
    <row r="726" spans="1:14" x14ac:dyDescent="0.2">
      <c r="A726" s="186"/>
      <c r="B726" s="186"/>
      <c r="C726" s="186"/>
      <c r="D726" s="186"/>
      <c r="E726" s="186"/>
      <c r="F726" s="186"/>
      <c r="G726" s="232"/>
      <c r="H726" s="188"/>
      <c r="I726" s="335"/>
      <c r="J726" s="188"/>
      <c r="K726" s="186"/>
      <c r="L726" s="186"/>
      <c r="M726" s="187"/>
      <c r="N726" s="186"/>
    </row>
    <row r="727" spans="1:14" x14ac:dyDescent="0.2">
      <c r="A727" s="186"/>
      <c r="B727" s="186"/>
      <c r="C727" s="186"/>
      <c r="D727" s="186"/>
      <c r="E727" s="186"/>
      <c r="F727" s="186"/>
      <c r="G727" s="232"/>
      <c r="H727" s="188"/>
      <c r="I727" s="335"/>
      <c r="J727" s="188"/>
      <c r="K727" s="186"/>
      <c r="L727" s="186"/>
      <c r="M727" s="187"/>
      <c r="N727" s="186"/>
    </row>
    <row r="728" spans="1:14" x14ac:dyDescent="0.2">
      <c r="A728" s="186"/>
      <c r="B728" s="186"/>
      <c r="C728" s="186"/>
      <c r="D728" s="186"/>
      <c r="E728" s="186"/>
      <c r="F728" s="186"/>
      <c r="G728" s="232"/>
      <c r="H728" s="188"/>
      <c r="I728" s="335"/>
      <c r="J728" s="188"/>
      <c r="K728" s="186"/>
      <c r="L728" s="186"/>
      <c r="M728" s="187"/>
      <c r="N728" s="186"/>
    </row>
    <row r="729" spans="1:14" x14ac:dyDescent="0.2">
      <c r="A729" s="186"/>
      <c r="B729" s="186"/>
      <c r="C729" s="186"/>
      <c r="D729" s="186"/>
      <c r="E729" s="186"/>
      <c r="F729" s="186"/>
      <c r="G729" s="232"/>
      <c r="H729" s="188"/>
      <c r="I729" s="335"/>
      <c r="J729" s="188"/>
      <c r="K729" s="186"/>
      <c r="L729" s="186"/>
      <c r="M729" s="187"/>
      <c r="N729" s="186"/>
    </row>
    <row r="730" spans="1:14" x14ac:dyDescent="0.2">
      <c r="A730" s="186"/>
      <c r="B730" s="186"/>
      <c r="C730" s="186"/>
      <c r="D730" s="186"/>
      <c r="E730" s="186"/>
      <c r="F730" s="186"/>
      <c r="G730" s="232"/>
      <c r="H730" s="188"/>
      <c r="I730" s="335"/>
      <c r="J730" s="188"/>
      <c r="K730" s="186"/>
      <c r="L730" s="186"/>
      <c r="M730" s="187"/>
      <c r="N730" s="186"/>
    </row>
    <row r="731" spans="1:14" x14ac:dyDescent="0.2">
      <c r="A731" s="186"/>
      <c r="B731" s="186"/>
      <c r="C731" s="186"/>
      <c r="D731" s="186"/>
      <c r="E731" s="186"/>
      <c r="F731" s="186"/>
      <c r="G731" s="232"/>
      <c r="H731" s="188"/>
      <c r="I731" s="335"/>
      <c r="J731" s="188"/>
      <c r="K731" s="186"/>
      <c r="L731" s="186"/>
      <c r="M731" s="187"/>
      <c r="N731" s="186"/>
    </row>
    <row r="732" spans="1:14" x14ac:dyDescent="0.2">
      <c r="A732" s="186"/>
      <c r="B732" s="186"/>
      <c r="C732" s="186"/>
      <c r="D732" s="186"/>
      <c r="E732" s="186"/>
      <c r="F732" s="186"/>
      <c r="G732" s="232"/>
      <c r="H732" s="188"/>
      <c r="I732" s="335"/>
      <c r="J732" s="188"/>
      <c r="K732" s="186"/>
      <c r="L732" s="186"/>
      <c r="M732" s="187"/>
      <c r="N732" s="186"/>
    </row>
    <row r="733" spans="1:14" x14ac:dyDescent="0.2">
      <c r="A733" s="186"/>
      <c r="B733" s="186"/>
      <c r="C733" s="186"/>
      <c r="D733" s="186"/>
      <c r="E733" s="186"/>
      <c r="F733" s="186"/>
      <c r="G733" s="232"/>
      <c r="H733" s="188"/>
      <c r="I733" s="335"/>
      <c r="J733" s="188"/>
      <c r="K733" s="186"/>
      <c r="L733" s="186"/>
      <c r="M733" s="187"/>
      <c r="N733" s="186"/>
    </row>
    <row r="734" spans="1:14" x14ac:dyDescent="0.2">
      <c r="A734" s="186"/>
      <c r="B734" s="186"/>
      <c r="C734" s="186"/>
      <c r="D734" s="186"/>
      <c r="E734" s="186"/>
      <c r="F734" s="186"/>
      <c r="G734" s="232"/>
      <c r="H734" s="188"/>
      <c r="I734" s="335"/>
      <c r="J734" s="188"/>
      <c r="K734" s="186"/>
      <c r="L734" s="186"/>
      <c r="M734" s="187"/>
      <c r="N734" s="186"/>
    </row>
    <row r="735" spans="1:14" x14ac:dyDescent="0.2">
      <c r="A735" s="186"/>
      <c r="B735" s="186"/>
      <c r="C735" s="186"/>
      <c r="D735" s="186"/>
      <c r="E735" s="186"/>
      <c r="F735" s="186"/>
      <c r="G735" s="232"/>
      <c r="H735" s="188"/>
      <c r="I735" s="335"/>
      <c r="J735" s="188"/>
      <c r="K735" s="186"/>
      <c r="L735" s="186"/>
      <c r="M735" s="187"/>
      <c r="N735" s="186"/>
    </row>
    <row r="736" spans="1:14" x14ac:dyDescent="0.2">
      <c r="A736" s="186"/>
      <c r="B736" s="186"/>
      <c r="C736" s="186"/>
      <c r="D736" s="186"/>
      <c r="E736" s="186"/>
      <c r="F736" s="186"/>
      <c r="G736" s="232"/>
      <c r="H736" s="188"/>
      <c r="I736" s="335"/>
      <c r="J736" s="188"/>
      <c r="K736" s="186"/>
      <c r="L736" s="186"/>
      <c r="M736" s="187"/>
      <c r="N736" s="186"/>
    </row>
    <row r="737" spans="1:14" x14ac:dyDescent="0.2">
      <c r="A737" s="186"/>
      <c r="B737" s="186"/>
      <c r="C737" s="186"/>
      <c r="D737" s="186"/>
      <c r="E737" s="186"/>
      <c r="F737" s="186"/>
      <c r="G737" s="232"/>
      <c r="H737" s="188"/>
      <c r="I737" s="335"/>
      <c r="J737" s="188"/>
      <c r="K737" s="186"/>
      <c r="L737" s="186"/>
      <c r="M737" s="187"/>
      <c r="N737" s="186"/>
    </row>
    <row r="738" spans="1:14" x14ac:dyDescent="0.2">
      <c r="A738" s="186"/>
      <c r="B738" s="186"/>
      <c r="C738" s="186"/>
      <c r="D738" s="186"/>
      <c r="E738" s="186"/>
      <c r="F738" s="186"/>
      <c r="G738" s="232"/>
      <c r="H738" s="188"/>
      <c r="I738" s="335"/>
      <c r="J738" s="188"/>
      <c r="K738" s="186"/>
      <c r="L738" s="186"/>
      <c r="M738" s="187"/>
      <c r="N738" s="186"/>
    </row>
    <row r="739" spans="1:14" x14ac:dyDescent="0.2">
      <c r="A739" s="186"/>
      <c r="B739" s="186"/>
      <c r="C739" s="186"/>
      <c r="D739" s="186"/>
      <c r="E739" s="186"/>
      <c r="F739" s="186"/>
      <c r="G739" s="232"/>
      <c r="H739" s="188"/>
      <c r="I739" s="335"/>
      <c r="J739" s="188"/>
      <c r="K739" s="186"/>
      <c r="L739" s="186"/>
      <c r="M739" s="187"/>
      <c r="N739" s="186"/>
    </row>
    <row r="740" spans="1:14" x14ac:dyDescent="0.2">
      <c r="A740" s="186"/>
      <c r="B740" s="186"/>
      <c r="C740" s="186"/>
      <c r="D740" s="186"/>
      <c r="E740" s="186"/>
      <c r="F740" s="186"/>
      <c r="G740" s="232"/>
      <c r="H740" s="188"/>
      <c r="I740" s="335"/>
      <c r="J740" s="188"/>
      <c r="K740" s="186"/>
      <c r="L740" s="186"/>
      <c r="M740" s="187"/>
      <c r="N740" s="186"/>
    </row>
    <row r="741" spans="1:14" x14ac:dyDescent="0.2">
      <c r="A741" s="186"/>
      <c r="B741" s="186"/>
      <c r="C741" s="186"/>
      <c r="D741" s="186"/>
      <c r="E741" s="186"/>
      <c r="F741" s="186"/>
      <c r="G741" s="232"/>
      <c r="H741" s="188"/>
      <c r="I741" s="335"/>
      <c r="J741" s="188"/>
      <c r="K741" s="186"/>
      <c r="L741" s="186"/>
      <c r="M741" s="187"/>
      <c r="N741" s="186"/>
    </row>
    <row r="742" spans="1:14" x14ac:dyDescent="0.2">
      <c r="A742" s="186"/>
      <c r="B742" s="186"/>
      <c r="C742" s="186"/>
      <c r="D742" s="186"/>
      <c r="E742" s="186"/>
      <c r="F742" s="186"/>
      <c r="G742" s="232"/>
      <c r="H742" s="188"/>
      <c r="I742" s="335"/>
      <c r="J742" s="188"/>
      <c r="K742" s="186"/>
      <c r="L742" s="186"/>
      <c r="M742" s="187"/>
      <c r="N742" s="186"/>
    </row>
    <row r="743" spans="1:14" x14ac:dyDescent="0.2">
      <c r="A743" s="186"/>
      <c r="B743" s="186"/>
      <c r="C743" s="186"/>
      <c r="D743" s="186"/>
      <c r="E743" s="186"/>
      <c r="F743" s="186"/>
      <c r="G743" s="232"/>
      <c r="H743" s="188"/>
      <c r="I743" s="335"/>
      <c r="J743" s="188"/>
      <c r="K743" s="186"/>
      <c r="L743" s="186"/>
      <c r="M743" s="187"/>
      <c r="N743" s="186"/>
    </row>
    <row r="744" spans="1:14" x14ac:dyDescent="0.2">
      <c r="A744" s="186"/>
      <c r="B744" s="186"/>
      <c r="C744" s="186"/>
      <c r="D744" s="186"/>
      <c r="E744" s="186"/>
      <c r="F744" s="186"/>
      <c r="G744" s="232"/>
      <c r="H744" s="188"/>
      <c r="I744" s="335"/>
      <c r="J744" s="188"/>
      <c r="K744" s="186"/>
      <c r="L744" s="186"/>
      <c r="M744" s="187"/>
      <c r="N744" s="186"/>
    </row>
    <row r="745" spans="1:14" x14ac:dyDescent="0.2">
      <c r="A745" s="186"/>
      <c r="B745" s="186"/>
      <c r="C745" s="186"/>
      <c r="D745" s="186"/>
      <c r="E745" s="186"/>
      <c r="F745" s="186"/>
      <c r="G745" s="232"/>
      <c r="H745" s="188"/>
      <c r="I745" s="335"/>
      <c r="J745" s="188"/>
      <c r="K745" s="186"/>
      <c r="L745" s="186"/>
      <c r="M745" s="187"/>
      <c r="N745" s="186"/>
    </row>
    <row r="746" spans="1:14" x14ac:dyDescent="0.2">
      <c r="A746" s="186"/>
      <c r="B746" s="186"/>
      <c r="C746" s="186"/>
      <c r="D746" s="186"/>
      <c r="E746" s="186"/>
      <c r="F746" s="186"/>
      <c r="G746" s="232"/>
      <c r="H746" s="188"/>
      <c r="I746" s="335"/>
      <c r="J746" s="188"/>
      <c r="K746" s="186"/>
      <c r="L746" s="186"/>
      <c r="M746" s="187"/>
      <c r="N746" s="186"/>
    </row>
    <row r="747" spans="1:14" x14ac:dyDescent="0.2">
      <c r="A747" s="186"/>
      <c r="B747" s="186"/>
      <c r="C747" s="186"/>
      <c r="D747" s="186"/>
      <c r="E747" s="186"/>
      <c r="F747" s="186"/>
      <c r="G747" s="232"/>
      <c r="H747" s="188"/>
      <c r="I747" s="335"/>
      <c r="J747" s="188"/>
      <c r="K747" s="186"/>
      <c r="L747" s="186"/>
      <c r="M747" s="187"/>
      <c r="N747" s="186"/>
    </row>
    <row r="748" spans="1:14" x14ac:dyDescent="0.2">
      <c r="A748" s="186"/>
      <c r="B748" s="186"/>
      <c r="C748" s="186"/>
      <c r="D748" s="186"/>
      <c r="E748" s="186"/>
      <c r="F748" s="186"/>
      <c r="G748" s="232"/>
      <c r="H748" s="188"/>
      <c r="I748" s="335"/>
      <c r="J748" s="188"/>
      <c r="K748" s="186"/>
      <c r="L748" s="186"/>
      <c r="M748" s="187"/>
      <c r="N748" s="186"/>
    </row>
    <row r="749" spans="1:14" x14ac:dyDescent="0.2">
      <c r="A749" s="186"/>
      <c r="B749" s="186"/>
      <c r="C749" s="186"/>
      <c r="D749" s="186"/>
      <c r="E749" s="186"/>
      <c r="F749" s="186"/>
      <c r="G749" s="232"/>
      <c r="H749" s="188"/>
      <c r="I749" s="335"/>
      <c r="J749" s="188"/>
      <c r="K749" s="186"/>
      <c r="L749" s="186"/>
      <c r="M749" s="187"/>
      <c r="N749" s="186"/>
    </row>
    <row r="750" spans="1:14" x14ac:dyDescent="0.2">
      <c r="A750" s="186"/>
      <c r="B750" s="186"/>
      <c r="C750" s="186"/>
      <c r="D750" s="186"/>
      <c r="E750" s="186"/>
      <c r="F750" s="186"/>
      <c r="G750" s="232"/>
      <c r="H750" s="188"/>
      <c r="I750" s="335"/>
      <c r="J750" s="188"/>
      <c r="K750" s="186"/>
      <c r="L750" s="186"/>
      <c r="M750" s="187"/>
      <c r="N750" s="186"/>
    </row>
    <row r="751" spans="1:14" x14ac:dyDescent="0.2">
      <c r="A751" s="186"/>
      <c r="B751" s="186"/>
      <c r="C751" s="186"/>
      <c r="D751" s="186"/>
      <c r="E751" s="186"/>
      <c r="F751" s="186"/>
      <c r="G751" s="232"/>
      <c r="H751" s="188"/>
      <c r="I751" s="335"/>
      <c r="J751" s="188"/>
      <c r="K751" s="186"/>
      <c r="L751" s="186"/>
      <c r="M751" s="187"/>
      <c r="N751" s="186"/>
    </row>
    <row r="752" spans="1:14" x14ac:dyDescent="0.2">
      <c r="A752" s="186"/>
      <c r="B752" s="186"/>
      <c r="C752" s="186"/>
      <c r="D752" s="186"/>
      <c r="E752" s="186"/>
      <c r="F752" s="186"/>
      <c r="G752" s="232"/>
      <c r="H752" s="188"/>
      <c r="I752" s="335"/>
      <c r="J752" s="188"/>
      <c r="K752" s="186"/>
      <c r="L752" s="186"/>
      <c r="M752" s="187"/>
      <c r="N752" s="186"/>
    </row>
    <row r="753" spans="1:14" x14ac:dyDescent="0.2">
      <c r="A753" s="186"/>
      <c r="B753" s="186"/>
      <c r="C753" s="186"/>
      <c r="D753" s="186"/>
      <c r="E753" s="186"/>
      <c r="F753" s="186"/>
      <c r="G753" s="232"/>
      <c r="H753" s="188"/>
      <c r="I753" s="335"/>
      <c r="J753" s="188"/>
      <c r="K753" s="186"/>
      <c r="L753" s="186"/>
      <c r="M753" s="187"/>
      <c r="N753" s="186"/>
    </row>
    <row r="754" spans="1:14" x14ac:dyDescent="0.2">
      <c r="A754" s="186"/>
      <c r="B754" s="186"/>
      <c r="C754" s="186"/>
      <c r="D754" s="186"/>
      <c r="E754" s="186"/>
      <c r="F754" s="186"/>
      <c r="G754" s="232"/>
      <c r="H754" s="188"/>
      <c r="I754" s="335"/>
      <c r="J754" s="188"/>
      <c r="K754" s="186"/>
      <c r="L754" s="186"/>
      <c r="M754" s="187"/>
      <c r="N754" s="186"/>
    </row>
    <row r="755" spans="1:14" x14ac:dyDescent="0.2">
      <c r="A755" s="186"/>
      <c r="B755" s="186"/>
      <c r="C755" s="186"/>
      <c r="D755" s="186"/>
      <c r="E755" s="186"/>
      <c r="F755" s="186"/>
      <c r="G755" s="232"/>
      <c r="H755" s="188"/>
      <c r="I755" s="335"/>
      <c r="J755" s="188"/>
      <c r="K755" s="186"/>
      <c r="L755" s="186"/>
      <c r="M755" s="187"/>
      <c r="N755" s="186"/>
    </row>
    <row r="756" spans="1:14" x14ac:dyDescent="0.2">
      <c r="A756" s="186"/>
      <c r="B756" s="186"/>
      <c r="C756" s="186"/>
      <c r="D756" s="186"/>
      <c r="E756" s="186"/>
      <c r="F756" s="186"/>
      <c r="G756" s="232"/>
      <c r="H756" s="188"/>
      <c r="I756" s="335"/>
      <c r="J756" s="188"/>
      <c r="K756" s="186"/>
      <c r="L756" s="186"/>
      <c r="M756" s="187"/>
      <c r="N756" s="186"/>
    </row>
    <row r="757" spans="1:14" x14ac:dyDescent="0.2">
      <c r="A757" s="186"/>
      <c r="B757" s="186"/>
      <c r="C757" s="186"/>
      <c r="D757" s="186"/>
      <c r="E757" s="186"/>
      <c r="F757" s="186"/>
      <c r="G757" s="232"/>
      <c r="H757" s="188"/>
      <c r="I757" s="335"/>
      <c r="J757" s="188"/>
      <c r="K757" s="186"/>
      <c r="L757" s="186"/>
      <c r="M757" s="187"/>
      <c r="N757" s="186"/>
    </row>
    <row r="758" spans="1:14" x14ac:dyDescent="0.2">
      <c r="A758" s="186"/>
      <c r="B758" s="186"/>
      <c r="C758" s="186"/>
      <c r="D758" s="186"/>
      <c r="E758" s="186"/>
      <c r="F758" s="186"/>
      <c r="G758" s="232"/>
      <c r="H758" s="188"/>
      <c r="I758" s="335"/>
      <c r="J758" s="188"/>
      <c r="K758" s="186"/>
      <c r="L758" s="186"/>
      <c r="M758" s="187"/>
      <c r="N758" s="186"/>
    </row>
    <row r="759" spans="1:14" x14ac:dyDescent="0.2">
      <c r="A759" s="186"/>
      <c r="B759" s="186"/>
      <c r="C759" s="186"/>
      <c r="D759" s="186"/>
      <c r="E759" s="186"/>
      <c r="F759" s="186"/>
      <c r="G759" s="232"/>
      <c r="H759" s="188"/>
      <c r="I759" s="335"/>
      <c r="J759" s="188"/>
      <c r="K759" s="186"/>
      <c r="L759" s="186"/>
      <c r="M759" s="187"/>
      <c r="N759" s="186"/>
    </row>
    <row r="760" spans="1:14" x14ac:dyDescent="0.2">
      <c r="A760" s="186"/>
      <c r="B760" s="186"/>
      <c r="C760" s="186"/>
      <c r="D760" s="186"/>
      <c r="E760" s="186"/>
      <c r="F760" s="186"/>
      <c r="G760" s="232"/>
      <c r="H760" s="188"/>
      <c r="I760" s="335"/>
      <c r="J760" s="188"/>
      <c r="K760" s="186"/>
      <c r="L760" s="186"/>
      <c r="M760" s="187"/>
      <c r="N760" s="186"/>
    </row>
    <row r="761" spans="1:14" x14ac:dyDescent="0.2">
      <c r="A761" s="186"/>
      <c r="B761" s="186"/>
      <c r="C761" s="186"/>
      <c r="D761" s="186"/>
      <c r="E761" s="186"/>
      <c r="F761" s="186"/>
      <c r="G761" s="232"/>
      <c r="H761" s="188"/>
      <c r="I761" s="335"/>
      <c r="J761" s="188"/>
      <c r="K761" s="186"/>
      <c r="L761" s="186"/>
      <c r="M761" s="187"/>
      <c r="N761" s="186"/>
    </row>
    <row r="762" spans="1:14" x14ac:dyDescent="0.2">
      <c r="A762" s="186"/>
      <c r="B762" s="186"/>
      <c r="C762" s="186"/>
      <c r="D762" s="186"/>
      <c r="E762" s="186"/>
      <c r="F762" s="186"/>
      <c r="G762" s="232"/>
      <c r="H762" s="188"/>
      <c r="I762" s="335"/>
      <c r="J762" s="188"/>
      <c r="K762" s="186"/>
      <c r="L762" s="186"/>
      <c r="M762" s="187"/>
      <c r="N762" s="186"/>
    </row>
    <row r="763" spans="1:14" x14ac:dyDescent="0.2">
      <c r="A763" s="186"/>
      <c r="B763" s="186"/>
      <c r="C763" s="186"/>
      <c r="D763" s="186"/>
      <c r="E763" s="186"/>
      <c r="F763" s="186"/>
      <c r="G763" s="232"/>
      <c r="H763" s="188"/>
      <c r="I763" s="335"/>
      <c r="J763" s="188"/>
      <c r="K763" s="186"/>
      <c r="L763" s="186"/>
      <c r="M763" s="187"/>
      <c r="N763" s="186"/>
    </row>
    <row r="764" spans="1:14" x14ac:dyDescent="0.2">
      <c r="A764" s="186"/>
      <c r="B764" s="186"/>
      <c r="C764" s="186"/>
      <c r="D764" s="186"/>
      <c r="E764" s="186"/>
      <c r="F764" s="186"/>
      <c r="G764" s="232"/>
      <c r="H764" s="188"/>
      <c r="I764" s="335"/>
      <c r="J764" s="188"/>
      <c r="K764" s="186"/>
      <c r="L764" s="186"/>
      <c r="M764" s="187"/>
      <c r="N764" s="186"/>
    </row>
    <row r="765" spans="1:14" x14ac:dyDescent="0.2">
      <c r="A765" s="186"/>
      <c r="B765" s="186"/>
      <c r="C765" s="186"/>
      <c r="D765" s="186"/>
      <c r="E765" s="186"/>
      <c r="F765" s="186"/>
      <c r="G765" s="232"/>
      <c r="H765" s="188"/>
      <c r="I765" s="335"/>
      <c r="J765" s="188"/>
      <c r="K765" s="186"/>
      <c r="L765" s="186"/>
      <c r="M765" s="187"/>
      <c r="N765" s="186"/>
    </row>
    <row r="766" spans="1:14" x14ac:dyDescent="0.2">
      <c r="A766" s="186"/>
      <c r="B766" s="186"/>
      <c r="C766" s="186"/>
      <c r="D766" s="186"/>
      <c r="E766" s="186"/>
      <c r="F766" s="186"/>
      <c r="G766" s="232"/>
      <c r="H766" s="188"/>
      <c r="I766" s="335"/>
      <c r="J766" s="188"/>
      <c r="K766" s="186"/>
      <c r="L766" s="186"/>
      <c r="M766" s="187"/>
      <c r="N766" s="186"/>
    </row>
    <row r="767" spans="1:14" x14ac:dyDescent="0.2">
      <c r="A767" s="186"/>
      <c r="B767" s="186"/>
      <c r="C767" s="186"/>
      <c r="D767" s="186"/>
      <c r="E767" s="186"/>
      <c r="F767" s="186"/>
      <c r="G767" s="232"/>
      <c r="H767" s="188"/>
      <c r="I767" s="335"/>
      <c r="J767" s="188"/>
      <c r="K767" s="186"/>
      <c r="L767" s="186"/>
      <c r="M767" s="187"/>
      <c r="N767" s="186"/>
    </row>
    <row r="768" spans="1:14" x14ac:dyDescent="0.2">
      <c r="A768" s="186"/>
      <c r="B768" s="186"/>
      <c r="C768" s="186"/>
      <c r="D768" s="186"/>
      <c r="E768" s="186"/>
      <c r="F768" s="186"/>
      <c r="G768" s="232"/>
      <c r="H768" s="188"/>
      <c r="I768" s="335"/>
      <c r="J768" s="188"/>
      <c r="K768" s="186"/>
      <c r="L768" s="186"/>
      <c r="M768" s="187"/>
      <c r="N768" s="186"/>
    </row>
    <row r="769" spans="1:14" x14ac:dyDescent="0.2">
      <c r="A769" s="186"/>
      <c r="B769" s="186"/>
      <c r="C769" s="186"/>
      <c r="D769" s="186"/>
      <c r="E769" s="186"/>
      <c r="F769" s="186"/>
      <c r="G769" s="232"/>
      <c r="H769" s="188"/>
      <c r="I769" s="335"/>
      <c r="J769" s="188"/>
      <c r="K769" s="186"/>
      <c r="L769" s="186"/>
      <c r="M769" s="187"/>
      <c r="N769" s="186"/>
    </row>
    <row r="770" spans="1:14" x14ac:dyDescent="0.2">
      <c r="A770" s="186"/>
      <c r="B770" s="186"/>
      <c r="C770" s="186"/>
      <c r="D770" s="186"/>
      <c r="E770" s="186"/>
      <c r="F770" s="186"/>
      <c r="G770" s="232"/>
      <c r="H770" s="188"/>
      <c r="I770" s="335"/>
      <c r="J770" s="188"/>
      <c r="K770" s="186"/>
      <c r="L770" s="186"/>
      <c r="M770" s="187"/>
      <c r="N770" s="186"/>
    </row>
    <row r="771" spans="1:14" x14ac:dyDescent="0.2">
      <c r="A771" s="186"/>
      <c r="B771" s="186"/>
      <c r="C771" s="186"/>
      <c r="D771" s="186"/>
      <c r="E771" s="186"/>
      <c r="F771" s="186"/>
      <c r="G771" s="232"/>
      <c r="H771" s="188"/>
      <c r="I771" s="335"/>
      <c r="J771" s="188"/>
      <c r="K771" s="186"/>
      <c r="L771" s="186"/>
      <c r="M771" s="187"/>
      <c r="N771" s="186"/>
    </row>
    <row r="772" spans="1:14" x14ac:dyDescent="0.2">
      <c r="A772" s="186"/>
      <c r="B772" s="186"/>
      <c r="C772" s="186"/>
      <c r="D772" s="186"/>
      <c r="E772" s="186"/>
      <c r="F772" s="186"/>
      <c r="G772" s="232"/>
      <c r="H772" s="188"/>
      <c r="I772" s="335"/>
      <c r="J772" s="188"/>
      <c r="K772" s="186"/>
      <c r="L772" s="186"/>
      <c r="M772" s="187"/>
      <c r="N772" s="186"/>
    </row>
    <row r="773" spans="1:14" x14ac:dyDescent="0.2">
      <c r="A773" s="186"/>
      <c r="B773" s="186"/>
      <c r="C773" s="186"/>
      <c r="D773" s="186"/>
      <c r="E773" s="186"/>
      <c r="F773" s="186"/>
      <c r="G773" s="232"/>
      <c r="H773" s="188"/>
      <c r="I773" s="335"/>
      <c r="J773" s="188"/>
      <c r="K773" s="186"/>
      <c r="L773" s="186"/>
      <c r="M773" s="187"/>
      <c r="N773" s="186"/>
    </row>
    <row r="774" spans="1:14" x14ac:dyDescent="0.2">
      <c r="A774" s="186"/>
      <c r="B774" s="186"/>
      <c r="C774" s="186"/>
      <c r="D774" s="186"/>
      <c r="E774" s="186"/>
      <c r="F774" s="186"/>
      <c r="G774" s="232"/>
      <c r="H774" s="188"/>
      <c r="I774" s="335"/>
      <c r="J774" s="188"/>
      <c r="K774" s="186"/>
      <c r="L774" s="186"/>
      <c r="M774" s="187"/>
      <c r="N774" s="186"/>
    </row>
    <row r="775" spans="1:14" x14ac:dyDescent="0.2">
      <c r="A775" s="186"/>
      <c r="B775" s="186"/>
      <c r="C775" s="186"/>
      <c r="D775" s="186"/>
      <c r="E775" s="186"/>
      <c r="F775" s="186"/>
      <c r="G775" s="232"/>
      <c r="H775" s="188"/>
      <c r="I775" s="335"/>
      <c r="J775" s="188"/>
      <c r="K775" s="186"/>
      <c r="L775" s="186"/>
      <c r="M775" s="187"/>
      <c r="N775" s="186"/>
    </row>
    <row r="776" spans="1:14" x14ac:dyDescent="0.2">
      <c r="A776" s="186"/>
      <c r="B776" s="186"/>
      <c r="C776" s="186"/>
      <c r="D776" s="186"/>
      <c r="E776" s="186"/>
      <c r="F776" s="186"/>
      <c r="G776" s="232"/>
      <c r="H776" s="188"/>
      <c r="I776" s="335"/>
      <c r="J776" s="188"/>
      <c r="K776" s="186"/>
      <c r="L776" s="186"/>
      <c r="M776" s="187"/>
      <c r="N776" s="186"/>
    </row>
    <row r="777" spans="1:14" x14ac:dyDescent="0.2">
      <c r="A777" s="186"/>
      <c r="B777" s="186"/>
      <c r="C777" s="186"/>
      <c r="D777" s="186"/>
      <c r="E777" s="186"/>
      <c r="F777" s="186"/>
      <c r="G777" s="232"/>
      <c r="H777" s="188"/>
      <c r="I777" s="335"/>
      <c r="J777" s="188"/>
      <c r="K777" s="186"/>
      <c r="L777" s="186"/>
      <c r="M777" s="187"/>
      <c r="N777" s="186"/>
    </row>
    <row r="778" spans="1:14" x14ac:dyDescent="0.2">
      <c r="A778" s="186"/>
      <c r="B778" s="186"/>
      <c r="C778" s="186"/>
      <c r="D778" s="186"/>
      <c r="E778" s="186"/>
      <c r="F778" s="186"/>
      <c r="G778" s="232"/>
      <c r="H778" s="188"/>
      <c r="I778" s="335"/>
      <c r="J778" s="188"/>
      <c r="K778" s="186"/>
      <c r="L778" s="186"/>
      <c r="M778" s="187"/>
      <c r="N778" s="186"/>
    </row>
    <row r="779" spans="1:14" x14ac:dyDescent="0.2">
      <c r="A779" s="186"/>
      <c r="B779" s="186"/>
      <c r="C779" s="186"/>
      <c r="D779" s="186"/>
      <c r="E779" s="186"/>
      <c r="F779" s="186"/>
      <c r="G779" s="232"/>
      <c r="H779" s="188"/>
      <c r="I779" s="335"/>
      <c r="J779" s="188"/>
      <c r="K779" s="186"/>
      <c r="L779" s="186"/>
      <c r="M779" s="187"/>
      <c r="N779" s="186"/>
    </row>
    <row r="780" spans="1:14" x14ac:dyDescent="0.2">
      <c r="A780" s="186"/>
      <c r="B780" s="186"/>
      <c r="C780" s="186"/>
      <c r="D780" s="186"/>
      <c r="E780" s="186"/>
      <c r="F780" s="186"/>
      <c r="G780" s="232"/>
      <c r="H780" s="188"/>
      <c r="I780" s="335"/>
      <c r="J780" s="188"/>
      <c r="K780" s="186"/>
      <c r="L780" s="186"/>
      <c r="M780" s="187"/>
      <c r="N780" s="186"/>
    </row>
    <row r="781" spans="1:14" x14ac:dyDescent="0.2">
      <c r="A781" s="186"/>
      <c r="B781" s="186"/>
      <c r="C781" s="186"/>
      <c r="D781" s="186"/>
      <c r="E781" s="186"/>
      <c r="F781" s="186"/>
      <c r="G781" s="232"/>
      <c r="H781" s="188"/>
      <c r="I781" s="335"/>
      <c r="J781" s="188"/>
      <c r="K781" s="186"/>
      <c r="L781" s="186"/>
      <c r="M781" s="187"/>
      <c r="N781" s="186"/>
    </row>
    <row r="782" spans="1:14" x14ac:dyDescent="0.2">
      <c r="A782" s="186"/>
      <c r="B782" s="186"/>
      <c r="C782" s="186"/>
      <c r="D782" s="186"/>
      <c r="E782" s="186"/>
      <c r="F782" s="186"/>
      <c r="G782" s="232"/>
      <c r="H782" s="188"/>
      <c r="I782" s="335"/>
      <c r="J782" s="188"/>
      <c r="K782" s="186"/>
      <c r="L782" s="186"/>
      <c r="M782" s="187"/>
      <c r="N782" s="186"/>
    </row>
    <row r="783" spans="1:14" x14ac:dyDescent="0.2">
      <c r="A783" s="186"/>
      <c r="B783" s="186"/>
      <c r="C783" s="186"/>
      <c r="D783" s="186"/>
      <c r="E783" s="186"/>
      <c r="F783" s="186"/>
      <c r="G783" s="232"/>
      <c r="H783" s="188"/>
      <c r="I783" s="335"/>
      <c r="J783" s="188"/>
      <c r="K783" s="186"/>
      <c r="L783" s="186"/>
      <c r="M783" s="187"/>
      <c r="N783" s="186"/>
    </row>
    <row r="784" spans="1:14" x14ac:dyDescent="0.2">
      <c r="A784" s="186"/>
      <c r="B784" s="186"/>
      <c r="C784" s="186"/>
      <c r="D784" s="186"/>
      <c r="E784" s="186"/>
      <c r="F784" s="186"/>
      <c r="G784" s="232"/>
      <c r="H784" s="188"/>
      <c r="I784" s="335"/>
      <c r="J784" s="188"/>
      <c r="K784" s="186"/>
      <c r="L784" s="186"/>
      <c r="M784" s="187"/>
      <c r="N784" s="186"/>
    </row>
    <row r="785" spans="1:14" x14ac:dyDescent="0.2">
      <c r="A785" s="186"/>
      <c r="B785" s="186"/>
      <c r="C785" s="186"/>
      <c r="D785" s="186"/>
      <c r="E785" s="186"/>
      <c r="F785" s="186"/>
      <c r="G785" s="232"/>
      <c r="H785" s="188"/>
      <c r="I785" s="335"/>
      <c r="J785" s="188"/>
      <c r="K785" s="186"/>
      <c r="L785" s="186"/>
      <c r="M785" s="187"/>
      <c r="N785" s="186"/>
    </row>
    <row r="786" spans="1:14" x14ac:dyDescent="0.2">
      <c r="A786" s="186"/>
      <c r="B786" s="186"/>
      <c r="C786" s="186"/>
      <c r="D786" s="186"/>
      <c r="E786" s="186"/>
      <c r="F786" s="186"/>
      <c r="G786" s="232"/>
      <c r="H786" s="188"/>
      <c r="I786" s="335"/>
      <c r="J786" s="188"/>
      <c r="K786" s="186"/>
      <c r="L786" s="186"/>
      <c r="M786" s="187"/>
      <c r="N786" s="186"/>
    </row>
    <row r="787" spans="1:14" x14ac:dyDescent="0.2">
      <c r="A787" s="186"/>
      <c r="B787" s="186"/>
      <c r="C787" s="186"/>
      <c r="D787" s="186"/>
      <c r="E787" s="186"/>
      <c r="F787" s="186"/>
      <c r="G787" s="232"/>
      <c r="H787" s="188"/>
      <c r="I787" s="335"/>
      <c r="J787" s="188"/>
      <c r="K787" s="186"/>
      <c r="L787" s="186"/>
      <c r="M787" s="187"/>
      <c r="N787" s="186"/>
    </row>
    <row r="788" spans="1:14" x14ac:dyDescent="0.2">
      <c r="A788" s="186"/>
      <c r="B788" s="186"/>
      <c r="C788" s="186"/>
      <c r="D788" s="186"/>
      <c r="E788" s="186"/>
      <c r="F788" s="186"/>
      <c r="G788" s="232"/>
      <c r="H788" s="188"/>
      <c r="I788" s="335"/>
      <c r="J788" s="188"/>
      <c r="K788" s="186"/>
      <c r="L788" s="186"/>
      <c r="M788" s="187"/>
      <c r="N788" s="186"/>
    </row>
    <row r="789" spans="1:14" x14ac:dyDescent="0.2">
      <c r="A789" s="186"/>
      <c r="B789" s="186"/>
      <c r="C789" s="186"/>
      <c r="D789" s="186"/>
      <c r="E789" s="186"/>
      <c r="F789" s="186"/>
      <c r="G789" s="232"/>
      <c r="H789" s="188"/>
      <c r="I789" s="335"/>
      <c r="J789" s="188"/>
      <c r="K789" s="186"/>
      <c r="L789" s="186"/>
      <c r="M789" s="187"/>
      <c r="N789" s="186"/>
    </row>
    <row r="790" spans="1:14" x14ac:dyDescent="0.2">
      <c r="A790" s="186"/>
      <c r="B790" s="186"/>
      <c r="C790" s="186"/>
      <c r="D790" s="186"/>
      <c r="E790" s="186"/>
      <c r="F790" s="186"/>
      <c r="G790" s="232"/>
      <c r="H790" s="188"/>
      <c r="I790" s="335"/>
      <c r="J790" s="188"/>
      <c r="K790" s="186"/>
      <c r="L790" s="186"/>
      <c r="M790" s="187"/>
      <c r="N790" s="186"/>
    </row>
    <row r="791" spans="1:14" x14ac:dyDescent="0.2">
      <c r="A791" s="186"/>
      <c r="B791" s="186"/>
      <c r="C791" s="186"/>
      <c r="D791" s="186"/>
      <c r="E791" s="186"/>
      <c r="F791" s="186"/>
      <c r="G791" s="232"/>
      <c r="H791" s="188"/>
      <c r="I791" s="335"/>
      <c r="J791" s="188"/>
      <c r="K791" s="186"/>
      <c r="L791" s="186"/>
      <c r="M791" s="187"/>
      <c r="N791" s="186"/>
    </row>
    <row r="792" spans="1:14" x14ac:dyDescent="0.2">
      <c r="A792" s="186"/>
      <c r="B792" s="186"/>
      <c r="C792" s="186"/>
      <c r="D792" s="186"/>
      <c r="E792" s="186"/>
      <c r="F792" s="186"/>
      <c r="G792" s="232"/>
      <c r="H792" s="188"/>
      <c r="I792" s="335"/>
      <c r="J792" s="188"/>
      <c r="K792" s="186"/>
      <c r="L792" s="186"/>
      <c r="M792" s="187"/>
      <c r="N792" s="186"/>
    </row>
    <row r="793" spans="1:14" x14ac:dyDescent="0.2">
      <c r="A793" s="186"/>
      <c r="B793" s="186"/>
      <c r="C793" s="186"/>
      <c r="D793" s="186"/>
      <c r="E793" s="186"/>
      <c r="F793" s="186"/>
      <c r="G793" s="232"/>
      <c r="H793" s="188"/>
      <c r="I793" s="335"/>
      <c r="J793" s="188"/>
      <c r="K793" s="186"/>
      <c r="L793" s="186"/>
      <c r="M793" s="187"/>
      <c r="N793" s="186"/>
    </row>
    <row r="794" spans="1:14" x14ac:dyDescent="0.2">
      <c r="A794" s="186"/>
      <c r="B794" s="186"/>
      <c r="C794" s="186"/>
      <c r="D794" s="186"/>
      <c r="E794" s="186"/>
      <c r="F794" s="186"/>
      <c r="G794" s="232"/>
      <c r="H794" s="188"/>
      <c r="I794" s="335"/>
      <c r="J794" s="188"/>
      <c r="K794" s="186"/>
      <c r="L794" s="186"/>
      <c r="M794" s="187"/>
      <c r="N794" s="186"/>
    </row>
    <row r="795" spans="1:14" x14ac:dyDescent="0.2">
      <c r="A795" s="186"/>
      <c r="B795" s="186"/>
      <c r="C795" s="186"/>
      <c r="D795" s="186"/>
      <c r="E795" s="186"/>
      <c r="F795" s="186"/>
      <c r="G795" s="232"/>
      <c r="H795" s="188"/>
      <c r="I795" s="335"/>
      <c r="J795" s="188"/>
      <c r="K795" s="186"/>
      <c r="L795" s="186"/>
      <c r="M795" s="187"/>
      <c r="N795" s="186"/>
    </row>
    <row r="796" spans="1:14" x14ac:dyDescent="0.2">
      <c r="A796" s="186"/>
      <c r="B796" s="186"/>
      <c r="C796" s="186"/>
      <c r="D796" s="186"/>
      <c r="E796" s="186"/>
      <c r="F796" s="186"/>
      <c r="G796" s="232"/>
      <c r="H796" s="188"/>
      <c r="I796" s="335"/>
      <c r="J796" s="188"/>
      <c r="K796" s="186"/>
      <c r="L796" s="186"/>
      <c r="M796" s="187"/>
      <c r="N796" s="186"/>
    </row>
    <row r="797" spans="1:14" x14ac:dyDescent="0.2">
      <c r="A797" s="186"/>
      <c r="B797" s="186"/>
      <c r="C797" s="186"/>
      <c r="D797" s="186"/>
      <c r="E797" s="186"/>
      <c r="F797" s="186"/>
      <c r="G797" s="232"/>
      <c r="H797" s="188"/>
      <c r="I797" s="335"/>
      <c r="J797" s="188"/>
      <c r="K797" s="186"/>
      <c r="L797" s="186"/>
      <c r="M797" s="187"/>
      <c r="N797" s="186"/>
    </row>
    <row r="798" spans="1:14" x14ac:dyDescent="0.2">
      <c r="A798" s="186"/>
      <c r="B798" s="186"/>
      <c r="C798" s="186"/>
      <c r="D798" s="186"/>
      <c r="E798" s="186"/>
      <c r="F798" s="186"/>
      <c r="G798" s="232"/>
      <c r="H798" s="188"/>
      <c r="I798" s="335"/>
      <c r="J798" s="188"/>
      <c r="K798" s="186"/>
      <c r="L798" s="186"/>
      <c r="M798" s="187"/>
      <c r="N798" s="186"/>
    </row>
    <row r="799" spans="1:14" x14ac:dyDescent="0.2">
      <c r="A799" s="186"/>
      <c r="B799" s="186"/>
      <c r="C799" s="186"/>
      <c r="D799" s="186"/>
      <c r="E799" s="186"/>
      <c r="F799" s="186"/>
      <c r="G799" s="232"/>
      <c r="H799" s="188"/>
      <c r="I799" s="335"/>
      <c r="J799" s="188"/>
      <c r="K799" s="186"/>
      <c r="L799" s="186"/>
      <c r="M799" s="187"/>
      <c r="N799" s="186"/>
    </row>
    <row r="800" spans="1:14" x14ac:dyDescent="0.2">
      <c r="A800" s="186"/>
      <c r="B800" s="186"/>
      <c r="C800" s="186"/>
      <c r="D800" s="186"/>
      <c r="E800" s="186"/>
      <c r="F800" s="186"/>
      <c r="G800" s="232"/>
      <c r="H800" s="188"/>
      <c r="I800" s="335"/>
      <c r="J800" s="188"/>
      <c r="K800" s="186"/>
      <c r="L800" s="186"/>
      <c r="M800" s="187"/>
      <c r="N800" s="186"/>
    </row>
    <row r="801" spans="1:14" x14ac:dyDescent="0.2">
      <c r="A801" s="186"/>
      <c r="B801" s="186"/>
      <c r="C801" s="186"/>
      <c r="D801" s="186"/>
      <c r="E801" s="186"/>
      <c r="F801" s="186"/>
      <c r="G801" s="232"/>
      <c r="H801" s="188"/>
      <c r="I801" s="335"/>
      <c r="J801" s="188"/>
      <c r="K801" s="186"/>
      <c r="L801" s="186"/>
      <c r="M801" s="187"/>
      <c r="N801" s="186"/>
    </row>
    <row r="802" spans="1:14" x14ac:dyDescent="0.2">
      <c r="A802" s="186"/>
      <c r="B802" s="186"/>
      <c r="C802" s="186"/>
      <c r="D802" s="186"/>
      <c r="E802" s="186"/>
      <c r="F802" s="186"/>
      <c r="G802" s="232"/>
      <c r="H802" s="188"/>
      <c r="I802" s="335"/>
      <c r="J802" s="188"/>
      <c r="K802" s="186"/>
      <c r="L802" s="186"/>
      <c r="M802" s="187"/>
      <c r="N802" s="186"/>
    </row>
    <row r="803" spans="1:14" x14ac:dyDescent="0.2">
      <c r="A803" s="186"/>
      <c r="B803" s="186"/>
      <c r="C803" s="186"/>
      <c r="D803" s="186"/>
      <c r="E803" s="186"/>
      <c r="F803" s="186"/>
      <c r="G803" s="232"/>
      <c r="H803" s="188"/>
      <c r="I803" s="335"/>
      <c r="J803" s="188"/>
      <c r="K803" s="186"/>
      <c r="L803" s="186"/>
      <c r="M803" s="187"/>
      <c r="N803" s="186"/>
    </row>
    <row r="804" spans="1:14" x14ac:dyDescent="0.2">
      <c r="A804" s="186"/>
      <c r="B804" s="186"/>
      <c r="C804" s="186"/>
      <c r="D804" s="186"/>
      <c r="E804" s="186"/>
      <c r="F804" s="186"/>
      <c r="G804" s="232"/>
      <c r="H804" s="188"/>
      <c r="I804" s="335"/>
      <c r="J804" s="188"/>
      <c r="K804" s="186"/>
      <c r="L804" s="186"/>
      <c r="M804" s="187"/>
      <c r="N804" s="186"/>
    </row>
    <row r="805" spans="1:14" x14ac:dyDescent="0.2">
      <c r="A805" s="186"/>
      <c r="B805" s="186"/>
      <c r="C805" s="186"/>
      <c r="D805" s="186"/>
      <c r="E805" s="186"/>
      <c r="F805" s="186"/>
      <c r="G805" s="232"/>
      <c r="H805" s="188"/>
      <c r="I805" s="335"/>
      <c r="J805" s="188"/>
      <c r="K805" s="186"/>
      <c r="L805" s="186"/>
      <c r="M805" s="187"/>
      <c r="N805" s="186"/>
    </row>
    <row r="806" spans="1:14" x14ac:dyDescent="0.2">
      <c r="A806" s="186"/>
      <c r="B806" s="186"/>
      <c r="C806" s="186"/>
      <c r="D806" s="186"/>
      <c r="E806" s="186"/>
      <c r="F806" s="186"/>
      <c r="G806" s="232"/>
      <c r="H806" s="188"/>
      <c r="I806" s="335"/>
      <c r="J806" s="188"/>
      <c r="K806" s="186"/>
      <c r="L806" s="186"/>
      <c r="M806" s="187"/>
      <c r="N806" s="186"/>
    </row>
    <row r="807" spans="1:14" x14ac:dyDescent="0.2">
      <c r="A807" s="186"/>
      <c r="B807" s="186"/>
      <c r="C807" s="186"/>
      <c r="D807" s="186"/>
      <c r="E807" s="186"/>
      <c r="F807" s="186"/>
      <c r="G807" s="232"/>
      <c r="H807" s="188"/>
      <c r="I807" s="335"/>
      <c r="J807" s="188"/>
      <c r="K807" s="186"/>
      <c r="L807" s="186"/>
      <c r="M807" s="187"/>
      <c r="N807" s="186"/>
    </row>
    <row r="808" spans="1:14" x14ac:dyDescent="0.2">
      <c r="A808" s="186"/>
      <c r="B808" s="186"/>
      <c r="C808" s="186"/>
      <c r="D808" s="186"/>
      <c r="E808" s="186"/>
      <c r="F808" s="186"/>
      <c r="G808" s="232"/>
      <c r="H808" s="188"/>
      <c r="I808" s="335"/>
      <c r="J808" s="188"/>
      <c r="K808" s="186"/>
      <c r="L808" s="186"/>
      <c r="M808" s="187"/>
      <c r="N808" s="186"/>
    </row>
    <row r="809" spans="1:14" x14ac:dyDescent="0.2">
      <c r="A809" s="186"/>
      <c r="B809" s="186"/>
      <c r="C809" s="186"/>
      <c r="D809" s="186"/>
      <c r="E809" s="186"/>
      <c r="F809" s="186"/>
      <c r="G809" s="232"/>
      <c r="H809" s="188"/>
      <c r="I809" s="335"/>
      <c r="J809" s="188"/>
      <c r="K809" s="186"/>
      <c r="L809" s="186"/>
      <c r="M809" s="187"/>
      <c r="N809" s="186"/>
    </row>
    <row r="810" spans="1:14" x14ac:dyDescent="0.2">
      <c r="A810" s="186"/>
      <c r="B810" s="186"/>
      <c r="C810" s="186"/>
      <c r="D810" s="186"/>
      <c r="E810" s="186"/>
      <c r="F810" s="186"/>
      <c r="G810" s="232"/>
      <c r="H810" s="188"/>
      <c r="I810" s="335"/>
      <c r="J810" s="188"/>
      <c r="K810" s="186"/>
      <c r="L810" s="186"/>
      <c r="M810" s="187"/>
      <c r="N810" s="186"/>
    </row>
    <row r="811" spans="1:14" x14ac:dyDescent="0.2">
      <c r="A811" s="186"/>
      <c r="B811" s="186"/>
      <c r="C811" s="186"/>
      <c r="D811" s="186"/>
      <c r="E811" s="186"/>
      <c r="F811" s="186"/>
      <c r="G811" s="232"/>
      <c r="H811" s="188"/>
      <c r="I811" s="335"/>
      <c r="J811" s="188"/>
      <c r="K811" s="186"/>
      <c r="L811" s="186"/>
      <c r="M811" s="187"/>
      <c r="N811" s="186"/>
    </row>
    <row r="812" spans="1:14" x14ac:dyDescent="0.2">
      <c r="A812" s="186"/>
      <c r="B812" s="186"/>
      <c r="C812" s="186"/>
      <c r="D812" s="186"/>
      <c r="E812" s="186"/>
      <c r="F812" s="186"/>
      <c r="G812" s="232"/>
      <c r="H812" s="188"/>
      <c r="I812" s="335"/>
      <c r="J812" s="188"/>
      <c r="K812" s="186"/>
      <c r="L812" s="186"/>
      <c r="M812" s="187"/>
      <c r="N812" s="186"/>
    </row>
    <row r="813" spans="1:14" x14ac:dyDescent="0.2">
      <c r="A813" s="186"/>
      <c r="B813" s="186"/>
      <c r="C813" s="186"/>
      <c r="D813" s="186"/>
      <c r="E813" s="186"/>
      <c r="F813" s="186"/>
      <c r="G813" s="232"/>
      <c r="H813" s="188"/>
      <c r="I813" s="335"/>
      <c r="J813" s="188"/>
      <c r="K813" s="186"/>
      <c r="L813" s="186"/>
      <c r="M813" s="187"/>
      <c r="N813" s="186"/>
    </row>
    <row r="814" spans="1:14" x14ac:dyDescent="0.2">
      <c r="A814" s="186"/>
      <c r="B814" s="186"/>
      <c r="C814" s="186"/>
      <c r="D814" s="186"/>
      <c r="E814" s="186"/>
      <c r="F814" s="186"/>
      <c r="G814" s="232"/>
      <c r="H814" s="188"/>
      <c r="I814" s="335"/>
      <c r="J814" s="188"/>
      <c r="K814" s="186"/>
      <c r="L814" s="186"/>
      <c r="M814" s="187"/>
      <c r="N814" s="186"/>
    </row>
    <row r="815" spans="1:14" x14ac:dyDescent="0.2">
      <c r="A815" s="186"/>
      <c r="B815" s="186"/>
      <c r="C815" s="186"/>
      <c r="D815" s="186"/>
      <c r="E815" s="186"/>
      <c r="F815" s="186"/>
      <c r="G815" s="232"/>
      <c r="H815" s="188"/>
      <c r="I815" s="335"/>
      <c r="J815" s="188"/>
      <c r="K815" s="186"/>
      <c r="L815" s="186"/>
      <c r="M815" s="187"/>
      <c r="N815" s="186"/>
    </row>
    <row r="816" spans="1:14" x14ac:dyDescent="0.2">
      <c r="A816" s="186"/>
      <c r="B816" s="186"/>
      <c r="C816" s="186"/>
      <c r="D816" s="186"/>
      <c r="E816" s="186"/>
      <c r="F816" s="186"/>
      <c r="G816" s="232"/>
      <c r="H816" s="188"/>
      <c r="I816" s="335"/>
      <c r="J816" s="188"/>
      <c r="K816" s="186"/>
      <c r="L816" s="186"/>
      <c r="M816" s="187"/>
      <c r="N816" s="186"/>
    </row>
    <row r="817" spans="1:14" x14ac:dyDescent="0.2">
      <c r="A817" s="186"/>
      <c r="B817" s="186"/>
      <c r="C817" s="186"/>
      <c r="D817" s="186"/>
      <c r="E817" s="186"/>
      <c r="F817" s="186"/>
      <c r="G817" s="232"/>
      <c r="H817" s="188"/>
      <c r="I817" s="335"/>
      <c r="J817" s="188"/>
      <c r="K817" s="186"/>
      <c r="L817" s="186"/>
      <c r="M817" s="187"/>
      <c r="N817" s="186"/>
    </row>
    <row r="818" spans="1:14" x14ac:dyDescent="0.2">
      <c r="A818" s="186"/>
      <c r="B818" s="186"/>
      <c r="C818" s="186"/>
      <c r="D818" s="186"/>
      <c r="E818" s="186"/>
      <c r="F818" s="186"/>
      <c r="G818" s="232"/>
      <c r="H818" s="188"/>
      <c r="I818" s="335"/>
      <c r="J818" s="188"/>
      <c r="K818" s="186"/>
      <c r="L818" s="186"/>
      <c r="M818" s="187"/>
      <c r="N818" s="186"/>
    </row>
    <row r="819" spans="1:14" x14ac:dyDescent="0.2">
      <c r="A819" s="186"/>
      <c r="B819" s="186"/>
      <c r="C819" s="186"/>
      <c r="D819" s="186"/>
      <c r="E819" s="186"/>
      <c r="F819" s="186"/>
      <c r="G819" s="232"/>
      <c r="H819" s="188"/>
      <c r="I819" s="335"/>
      <c r="J819" s="188"/>
      <c r="K819" s="186"/>
      <c r="L819" s="186"/>
      <c r="M819" s="187"/>
      <c r="N819" s="186"/>
    </row>
    <row r="820" spans="1:14" x14ac:dyDescent="0.2">
      <c r="A820" s="186"/>
      <c r="B820" s="186"/>
      <c r="C820" s="186"/>
      <c r="D820" s="186"/>
      <c r="E820" s="186"/>
      <c r="F820" s="186"/>
      <c r="G820" s="232"/>
      <c r="H820" s="188"/>
      <c r="I820" s="335"/>
      <c r="J820" s="188"/>
      <c r="K820" s="186"/>
      <c r="L820" s="186"/>
      <c r="M820" s="187"/>
      <c r="N820" s="186"/>
    </row>
    <row r="821" spans="1:14" x14ac:dyDescent="0.2">
      <c r="A821" s="186"/>
      <c r="B821" s="186"/>
      <c r="C821" s="186"/>
      <c r="D821" s="186"/>
      <c r="E821" s="186"/>
      <c r="F821" s="186"/>
      <c r="G821" s="232"/>
      <c r="H821" s="188"/>
      <c r="I821" s="335"/>
      <c r="J821" s="188"/>
      <c r="K821" s="186"/>
      <c r="L821" s="186"/>
      <c r="M821" s="187"/>
      <c r="N821" s="186"/>
    </row>
    <row r="822" spans="1:14" x14ac:dyDescent="0.2">
      <c r="A822" s="186"/>
      <c r="B822" s="186"/>
      <c r="C822" s="186"/>
      <c r="D822" s="186"/>
      <c r="E822" s="186"/>
      <c r="F822" s="186"/>
      <c r="G822" s="232"/>
      <c r="H822" s="188"/>
      <c r="I822" s="335"/>
      <c r="J822" s="188"/>
      <c r="K822" s="186"/>
      <c r="L822" s="186"/>
      <c r="M822" s="187"/>
      <c r="N822" s="186"/>
    </row>
    <row r="823" spans="1:14" x14ac:dyDescent="0.2">
      <c r="A823" s="186"/>
      <c r="B823" s="186"/>
      <c r="C823" s="186"/>
      <c r="D823" s="186"/>
      <c r="E823" s="186"/>
      <c r="F823" s="186"/>
      <c r="G823" s="232"/>
      <c r="H823" s="188"/>
      <c r="I823" s="335"/>
      <c r="J823" s="188"/>
      <c r="K823" s="186"/>
      <c r="L823" s="186"/>
      <c r="M823" s="187"/>
      <c r="N823" s="186"/>
    </row>
    <row r="824" spans="1:14" x14ac:dyDescent="0.2">
      <c r="A824" s="186"/>
      <c r="B824" s="186"/>
      <c r="C824" s="186"/>
      <c r="D824" s="186"/>
      <c r="E824" s="186"/>
      <c r="F824" s="186"/>
      <c r="G824" s="232"/>
      <c r="H824" s="188"/>
      <c r="I824" s="335"/>
      <c r="J824" s="188"/>
      <c r="K824" s="186"/>
      <c r="L824" s="186"/>
      <c r="M824" s="187"/>
      <c r="N824" s="186"/>
    </row>
    <row r="825" spans="1:14" x14ac:dyDescent="0.2">
      <c r="A825" s="186"/>
      <c r="B825" s="186"/>
      <c r="C825" s="186"/>
      <c r="D825" s="186"/>
      <c r="E825" s="186"/>
      <c r="F825" s="186"/>
      <c r="G825" s="232"/>
      <c r="H825" s="188"/>
      <c r="I825" s="335"/>
      <c r="J825" s="188"/>
      <c r="K825" s="186"/>
      <c r="L825" s="186"/>
      <c r="M825" s="187"/>
      <c r="N825" s="186"/>
    </row>
    <row r="826" spans="1:14" x14ac:dyDescent="0.2">
      <c r="A826" s="186"/>
      <c r="B826" s="186"/>
      <c r="C826" s="186"/>
      <c r="D826" s="186"/>
      <c r="E826" s="186"/>
      <c r="F826" s="186"/>
      <c r="G826" s="232"/>
      <c r="H826" s="188"/>
      <c r="I826" s="335"/>
      <c r="J826" s="188"/>
      <c r="K826" s="186"/>
      <c r="L826" s="186"/>
      <c r="M826" s="187"/>
      <c r="N826" s="186"/>
    </row>
    <row r="827" spans="1:14" x14ac:dyDescent="0.2">
      <c r="A827" s="186"/>
      <c r="B827" s="186"/>
      <c r="C827" s="186"/>
      <c r="D827" s="186"/>
      <c r="E827" s="186"/>
      <c r="F827" s="186"/>
      <c r="G827" s="232"/>
      <c r="H827" s="188"/>
      <c r="I827" s="335"/>
      <c r="J827" s="188"/>
      <c r="K827" s="186"/>
      <c r="L827" s="186"/>
      <c r="M827" s="187"/>
      <c r="N827" s="186"/>
    </row>
    <row r="828" spans="1:14" x14ac:dyDescent="0.2">
      <c r="A828" s="186"/>
      <c r="B828" s="186"/>
      <c r="C828" s="186"/>
      <c r="D828" s="186"/>
      <c r="E828" s="186"/>
      <c r="F828" s="186"/>
      <c r="G828" s="232"/>
      <c r="H828" s="188"/>
      <c r="I828" s="335"/>
      <c r="J828" s="188"/>
      <c r="K828" s="186"/>
      <c r="L828" s="186"/>
      <c r="M828" s="187"/>
      <c r="N828" s="186"/>
    </row>
    <row r="829" spans="1:14" x14ac:dyDescent="0.2">
      <c r="A829" s="186"/>
      <c r="B829" s="186"/>
      <c r="C829" s="186"/>
      <c r="D829" s="186"/>
      <c r="E829" s="186"/>
      <c r="F829" s="186"/>
      <c r="G829" s="232"/>
      <c r="H829" s="188"/>
      <c r="I829" s="335"/>
      <c r="J829" s="188"/>
      <c r="K829" s="186"/>
      <c r="L829" s="186"/>
      <c r="M829" s="187"/>
      <c r="N829" s="186"/>
    </row>
    <row r="830" spans="1:14" x14ac:dyDescent="0.2">
      <c r="A830" s="186"/>
      <c r="B830" s="186"/>
      <c r="C830" s="186"/>
      <c r="D830" s="186"/>
      <c r="E830" s="186"/>
      <c r="F830" s="186"/>
      <c r="G830" s="232"/>
      <c r="H830" s="188"/>
      <c r="I830" s="335"/>
      <c r="J830" s="188"/>
      <c r="K830" s="186"/>
      <c r="L830" s="186"/>
      <c r="M830" s="187"/>
      <c r="N830" s="186"/>
    </row>
    <row r="831" spans="1:14" x14ac:dyDescent="0.2">
      <c r="A831" s="186"/>
      <c r="B831" s="186"/>
      <c r="C831" s="186"/>
      <c r="D831" s="186"/>
      <c r="E831" s="186"/>
      <c r="F831" s="186"/>
      <c r="G831" s="232"/>
      <c r="H831" s="188"/>
      <c r="I831" s="335"/>
      <c r="J831" s="188"/>
      <c r="K831" s="186"/>
      <c r="L831" s="186"/>
      <c r="M831" s="187"/>
      <c r="N831" s="186"/>
    </row>
    <row r="832" spans="1:14" x14ac:dyDescent="0.2">
      <c r="A832" s="186"/>
      <c r="B832" s="186"/>
      <c r="C832" s="186"/>
      <c r="D832" s="186"/>
      <c r="E832" s="186"/>
      <c r="F832" s="186"/>
      <c r="G832" s="232"/>
      <c r="H832" s="188"/>
      <c r="I832" s="335"/>
      <c r="J832" s="188"/>
      <c r="K832" s="186"/>
      <c r="L832" s="186"/>
      <c r="M832" s="187"/>
      <c r="N832" s="186"/>
    </row>
    <row r="833" spans="1:14" x14ac:dyDescent="0.2">
      <c r="A833" s="186"/>
      <c r="B833" s="186"/>
      <c r="C833" s="186"/>
      <c r="D833" s="186"/>
      <c r="E833" s="186"/>
      <c r="F833" s="186"/>
      <c r="G833" s="232"/>
      <c r="H833" s="188"/>
      <c r="I833" s="335"/>
      <c r="J833" s="188"/>
      <c r="K833" s="186"/>
      <c r="L833" s="186"/>
      <c r="M833" s="187"/>
      <c r="N833" s="186"/>
    </row>
    <row r="834" spans="1:14" x14ac:dyDescent="0.2">
      <c r="A834" s="186"/>
      <c r="B834" s="186"/>
      <c r="C834" s="186"/>
      <c r="D834" s="186"/>
      <c r="E834" s="186"/>
      <c r="F834" s="186"/>
      <c r="G834" s="232"/>
      <c r="H834" s="188"/>
      <c r="I834" s="335"/>
      <c r="J834" s="188"/>
      <c r="K834" s="186"/>
      <c r="L834" s="186"/>
      <c r="M834" s="187"/>
      <c r="N834" s="186"/>
    </row>
    <row r="835" spans="1:14" x14ac:dyDescent="0.2">
      <c r="A835" s="186"/>
      <c r="B835" s="186"/>
      <c r="C835" s="186"/>
      <c r="D835" s="186"/>
      <c r="E835" s="186"/>
      <c r="F835" s="186"/>
      <c r="G835" s="232"/>
      <c r="H835" s="188"/>
      <c r="I835" s="335"/>
      <c r="J835" s="188"/>
      <c r="K835" s="186"/>
      <c r="L835" s="186"/>
      <c r="M835" s="187"/>
      <c r="N835" s="186"/>
    </row>
    <row r="836" spans="1:14" x14ac:dyDescent="0.2">
      <c r="A836" s="186"/>
      <c r="B836" s="186"/>
      <c r="C836" s="186"/>
      <c r="D836" s="186"/>
      <c r="E836" s="186"/>
      <c r="F836" s="186"/>
      <c r="G836" s="232"/>
      <c r="H836" s="188"/>
      <c r="I836" s="335"/>
      <c r="J836" s="188"/>
      <c r="K836" s="186"/>
      <c r="L836" s="186"/>
      <c r="M836" s="187"/>
      <c r="N836" s="186"/>
    </row>
    <row r="837" spans="1:14" x14ac:dyDescent="0.2">
      <c r="A837" s="186"/>
      <c r="B837" s="186"/>
      <c r="C837" s="186"/>
      <c r="D837" s="186"/>
      <c r="E837" s="186"/>
      <c r="F837" s="186"/>
      <c r="G837" s="232"/>
      <c r="H837" s="188"/>
      <c r="I837" s="335"/>
      <c r="J837" s="188"/>
      <c r="K837" s="186"/>
      <c r="L837" s="186"/>
      <c r="M837" s="187"/>
      <c r="N837" s="186"/>
    </row>
    <row r="838" spans="1:14" x14ac:dyDescent="0.2">
      <c r="A838" s="186"/>
      <c r="B838" s="186"/>
      <c r="C838" s="186"/>
      <c r="D838" s="186"/>
      <c r="E838" s="186"/>
      <c r="F838" s="186"/>
      <c r="G838" s="232"/>
      <c r="H838" s="188"/>
      <c r="I838" s="335"/>
      <c r="J838" s="188"/>
      <c r="K838" s="186"/>
      <c r="L838" s="186"/>
      <c r="M838" s="187"/>
      <c r="N838" s="186"/>
    </row>
    <row r="839" spans="1:14" x14ac:dyDescent="0.2">
      <c r="A839" s="186"/>
      <c r="B839" s="186"/>
      <c r="C839" s="186"/>
      <c r="D839" s="186"/>
      <c r="E839" s="186"/>
      <c r="F839" s="186"/>
      <c r="G839" s="232"/>
      <c r="H839" s="188"/>
      <c r="I839" s="335"/>
      <c r="J839" s="188"/>
      <c r="K839" s="186"/>
      <c r="L839" s="186"/>
      <c r="M839" s="187"/>
      <c r="N839" s="186"/>
    </row>
    <row r="840" spans="1:14" x14ac:dyDescent="0.2">
      <c r="A840" s="186"/>
      <c r="B840" s="186"/>
      <c r="C840" s="186"/>
      <c r="D840" s="186"/>
      <c r="E840" s="186"/>
      <c r="F840" s="186"/>
      <c r="G840" s="232"/>
      <c r="H840" s="188"/>
      <c r="I840" s="335"/>
      <c r="J840" s="188"/>
      <c r="K840" s="186"/>
      <c r="L840" s="186"/>
      <c r="M840" s="187"/>
      <c r="N840" s="186"/>
    </row>
    <row r="841" spans="1:14" x14ac:dyDescent="0.2">
      <c r="A841" s="186"/>
      <c r="B841" s="186"/>
      <c r="C841" s="186"/>
      <c r="D841" s="186"/>
      <c r="E841" s="186"/>
      <c r="F841" s="186"/>
      <c r="G841" s="232"/>
      <c r="H841" s="188"/>
      <c r="I841" s="335"/>
      <c r="J841" s="188"/>
      <c r="K841" s="186"/>
      <c r="L841" s="186"/>
      <c r="M841" s="187"/>
      <c r="N841" s="186"/>
    </row>
    <row r="842" spans="1:14" x14ac:dyDescent="0.2">
      <c r="A842" s="186"/>
      <c r="B842" s="186"/>
      <c r="C842" s="186"/>
      <c r="D842" s="186"/>
      <c r="E842" s="186"/>
      <c r="F842" s="186"/>
      <c r="G842" s="232"/>
      <c r="H842" s="188"/>
      <c r="I842" s="335"/>
      <c r="J842" s="188"/>
      <c r="K842" s="186"/>
      <c r="L842" s="186"/>
      <c r="M842" s="187"/>
      <c r="N842" s="186"/>
    </row>
    <row r="843" spans="1:14" x14ac:dyDescent="0.2">
      <c r="A843" s="186"/>
      <c r="B843" s="186"/>
      <c r="C843" s="186"/>
      <c r="D843" s="186"/>
      <c r="E843" s="186"/>
      <c r="F843" s="186"/>
      <c r="G843" s="232"/>
      <c r="H843" s="188"/>
      <c r="I843" s="335"/>
      <c r="J843" s="188"/>
      <c r="K843" s="186"/>
      <c r="L843" s="186"/>
      <c r="M843" s="187"/>
      <c r="N843" s="186"/>
    </row>
    <row r="844" spans="1:14" x14ac:dyDescent="0.2">
      <c r="A844" s="186"/>
      <c r="B844" s="186"/>
      <c r="C844" s="186"/>
      <c r="D844" s="186"/>
      <c r="E844" s="186"/>
      <c r="F844" s="186"/>
      <c r="G844" s="232"/>
      <c r="H844" s="188"/>
      <c r="I844" s="335"/>
      <c r="J844" s="188"/>
      <c r="K844" s="186"/>
      <c r="L844" s="186"/>
      <c r="M844" s="187"/>
      <c r="N844" s="186"/>
    </row>
    <row r="845" spans="1:14" x14ac:dyDescent="0.2">
      <c r="A845" s="186"/>
      <c r="B845" s="186"/>
      <c r="C845" s="186"/>
      <c r="D845" s="186"/>
      <c r="E845" s="186"/>
      <c r="F845" s="186"/>
      <c r="G845" s="232"/>
      <c r="H845" s="188"/>
      <c r="I845" s="335"/>
      <c r="J845" s="188"/>
      <c r="K845" s="186"/>
      <c r="L845" s="186"/>
      <c r="M845" s="187"/>
      <c r="N845" s="186"/>
    </row>
    <row r="846" spans="1:14" x14ac:dyDescent="0.2">
      <c r="A846" s="186"/>
      <c r="B846" s="186"/>
      <c r="C846" s="186"/>
      <c r="D846" s="186"/>
      <c r="E846" s="186"/>
      <c r="F846" s="186"/>
      <c r="G846" s="232"/>
      <c r="H846" s="188"/>
      <c r="I846" s="335"/>
      <c r="J846" s="188"/>
      <c r="K846" s="186"/>
      <c r="L846" s="186"/>
      <c r="M846" s="187"/>
      <c r="N846" s="186"/>
    </row>
    <row r="847" spans="1:14" x14ac:dyDescent="0.2">
      <c r="A847" s="186"/>
      <c r="B847" s="186"/>
      <c r="C847" s="186"/>
      <c r="D847" s="186"/>
      <c r="E847" s="186"/>
      <c r="F847" s="186"/>
      <c r="G847" s="232"/>
      <c r="H847" s="188"/>
      <c r="I847" s="335"/>
      <c r="J847" s="188"/>
      <c r="K847" s="186"/>
      <c r="L847" s="186"/>
      <c r="M847" s="187"/>
      <c r="N847" s="186"/>
    </row>
    <row r="848" spans="1:14" x14ac:dyDescent="0.2">
      <c r="A848" s="186"/>
      <c r="B848" s="186"/>
      <c r="C848" s="186"/>
      <c r="D848" s="186"/>
      <c r="E848" s="186"/>
      <c r="F848" s="186"/>
      <c r="G848" s="232"/>
      <c r="H848" s="188"/>
      <c r="I848" s="335"/>
      <c r="J848" s="188"/>
      <c r="K848" s="186"/>
      <c r="L848" s="186"/>
      <c r="M848" s="187"/>
      <c r="N848" s="186"/>
    </row>
    <row r="849" spans="1:14" x14ac:dyDescent="0.2">
      <c r="A849" s="186"/>
      <c r="B849" s="186"/>
      <c r="C849" s="186"/>
      <c r="D849" s="186"/>
      <c r="E849" s="186"/>
      <c r="F849" s="186"/>
      <c r="G849" s="232"/>
      <c r="H849" s="188"/>
      <c r="I849" s="335"/>
      <c r="J849" s="188"/>
      <c r="K849" s="186"/>
      <c r="L849" s="186"/>
      <c r="M849" s="187"/>
      <c r="N849" s="186"/>
    </row>
    <row r="850" spans="1:14" x14ac:dyDescent="0.2">
      <c r="A850" s="186"/>
      <c r="B850" s="186"/>
      <c r="C850" s="186"/>
      <c r="D850" s="186"/>
      <c r="E850" s="186"/>
      <c r="F850" s="186"/>
      <c r="G850" s="232"/>
      <c r="H850" s="188"/>
      <c r="I850" s="335"/>
      <c r="J850" s="188"/>
      <c r="K850" s="186"/>
      <c r="L850" s="186"/>
      <c r="M850" s="187"/>
      <c r="N850" s="186"/>
    </row>
    <row r="851" spans="1:14" x14ac:dyDescent="0.2">
      <c r="A851" s="186"/>
      <c r="B851" s="186"/>
      <c r="C851" s="186"/>
      <c r="D851" s="186"/>
      <c r="E851" s="186"/>
      <c r="F851" s="186"/>
      <c r="G851" s="232"/>
      <c r="H851" s="188"/>
      <c r="I851" s="335"/>
      <c r="J851" s="188"/>
      <c r="K851" s="186"/>
      <c r="L851" s="186"/>
      <c r="M851" s="187"/>
      <c r="N851" s="186"/>
    </row>
    <row r="852" spans="1:14" x14ac:dyDescent="0.2">
      <c r="A852" s="186"/>
      <c r="B852" s="186"/>
      <c r="C852" s="186"/>
      <c r="D852" s="186"/>
      <c r="E852" s="186"/>
      <c r="F852" s="186"/>
      <c r="G852" s="232"/>
      <c r="H852" s="188"/>
      <c r="I852" s="335"/>
      <c r="J852" s="188"/>
      <c r="K852" s="186"/>
      <c r="L852" s="186"/>
      <c r="M852" s="187"/>
      <c r="N852" s="186"/>
    </row>
    <row r="853" spans="1:14" x14ac:dyDescent="0.2">
      <c r="A853" s="186"/>
      <c r="B853" s="186"/>
      <c r="C853" s="186"/>
      <c r="D853" s="186"/>
      <c r="E853" s="186"/>
      <c r="F853" s="186"/>
      <c r="G853" s="232"/>
      <c r="H853" s="188"/>
      <c r="I853" s="335"/>
      <c r="J853" s="188"/>
      <c r="K853" s="186"/>
      <c r="L853" s="186"/>
      <c r="M853" s="187"/>
      <c r="N853" s="186"/>
    </row>
    <row r="854" spans="1:14" x14ac:dyDescent="0.2">
      <c r="A854" s="186"/>
      <c r="B854" s="186"/>
      <c r="C854" s="186"/>
      <c r="D854" s="186"/>
      <c r="E854" s="186"/>
      <c r="F854" s="186"/>
      <c r="G854" s="232"/>
      <c r="H854" s="188"/>
      <c r="I854" s="335"/>
      <c r="J854" s="188"/>
      <c r="K854" s="186"/>
      <c r="L854" s="186"/>
      <c r="M854" s="187"/>
      <c r="N854" s="186"/>
    </row>
    <row r="855" spans="1:14" x14ac:dyDescent="0.2">
      <c r="A855" s="186"/>
      <c r="B855" s="186"/>
      <c r="C855" s="186"/>
      <c r="D855" s="186"/>
      <c r="E855" s="186"/>
      <c r="F855" s="186"/>
      <c r="G855" s="232"/>
      <c r="H855" s="188"/>
      <c r="I855" s="335"/>
      <c r="J855" s="188"/>
      <c r="K855" s="186"/>
      <c r="L855" s="186"/>
      <c r="M855" s="187"/>
      <c r="N855" s="186"/>
    </row>
    <row r="856" spans="1:14" x14ac:dyDescent="0.2">
      <c r="A856" s="186"/>
      <c r="B856" s="186"/>
      <c r="C856" s="186"/>
      <c r="D856" s="186"/>
      <c r="E856" s="186"/>
      <c r="F856" s="186"/>
      <c r="G856" s="232"/>
      <c r="H856" s="188"/>
      <c r="I856" s="335"/>
      <c r="J856" s="188"/>
      <c r="K856" s="186"/>
      <c r="L856" s="186"/>
      <c r="M856" s="187"/>
      <c r="N856" s="186"/>
    </row>
    <row r="857" spans="1:14" x14ac:dyDescent="0.2">
      <c r="A857" s="186"/>
      <c r="B857" s="186"/>
      <c r="C857" s="186"/>
      <c r="D857" s="186"/>
      <c r="E857" s="186"/>
      <c r="F857" s="186"/>
      <c r="G857" s="232"/>
      <c r="H857" s="188"/>
      <c r="I857" s="335"/>
      <c r="J857" s="188"/>
      <c r="K857" s="186"/>
      <c r="L857" s="186"/>
      <c r="M857" s="187"/>
      <c r="N857" s="186"/>
    </row>
    <row r="858" spans="1:14" x14ac:dyDescent="0.2">
      <c r="A858" s="186"/>
      <c r="B858" s="186"/>
      <c r="C858" s="186"/>
      <c r="D858" s="186"/>
      <c r="E858" s="186"/>
      <c r="F858" s="186"/>
      <c r="G858" s="232"/>
      <c r="H858" s="188"/>
      <c r="I858" s="335"/>
      <c r="J858" s="188"/>
      <c r="K858" s="186"/>
      <c r="L858" s="186"/>
      <c r="M858" s="187"/>
      <c r="N858" s="186"/>
    </row>
    <row r="859" spans="1:14" x14ac:dyDescent="0.2">
      <c r="A859" s="186"/>
      <c r="B859" s="186"/>
      <c r="C859" s="186"/>
      <c r="D859" s="186"/>
      <c r="E859" s="186"/>
      <c r="F859" s="186"/>
      <c r="G859" s="232"/>
      <c r="H859" s="188"/>
      <c r="I859" s="335"/>
      <c r="J859" s="188"/>
      <c r="K859" s="186"/>
      <c r="L859" s="186"/>
      <c r="M859" s="187"/>
      <c r="N859" s="186"/>
    </row>
    <row r="860" spans="1:14" x14ac:dyDescent="0.2">
      <c r="A860" s="186"/>
      <c r="B860" s="186"/>
      <c r="C860" s="186"/>
      <c r="D860" s="186"/>
      <c r="E860" s="186"/>
      <c r="F860" s="186"/>
      <c r="G860" s="232"/>
      <c r="H860" s="188"/>
      <c r="I860" s="335"/>
      <c r="J860" s="188"/>
      <c r="K860" s="186"/>
      <c r="L860" s="186"/>
      <c r="M860" s="187"/>
      <c r="N860" s="186"/>
    </row>
    <row r="861" spans="1:14" x14ac:dyDescent="0.2">
      <c r="A861" s="186"/>
      <c r="B861" s="186"/>
      <c r="C861" s="186"/>
      <c r="D861" s="186"/>
      <c r="E861" s="186"/>
      <c r="F861" s="186"/>
      <c r="G861" s="232"/>
      <c r="H861" s="188"/>
      <c r="I861" s="335"/>
      <c r="J861" s="188"/>
      <c r="K861" s="186"/>
      <c r="L861" s="186"/>
      <c r="M861" s="187"/>
      <c r="N861" s="186"/>
    </row>
    <row r="862" spans="1:14" x14ac:dyDescent="0.2">
      <c r="A862" s="186"/>
      <c r="B862" s="186"/>
      <c r="C862" s="186"/>
      <c r="D862" s="186"/>
      <c r="E862" s="186"/>
      <c r="F862" s="186"/>
      <c r="G862" s="232"/>
      <c r="H862" s="188"/>
      <c r="I862" s="335"/>
      <c r="J862" s="188"/>
      <c r="K862" s="186"/>
      <c r="L862" s="186"/>
      <c r="M862" s="187"/>
      <c r="N862" s="186"/>
    </row>
    <row r="863" spans="1:14" x14ac:dyDescent="0.2">
      <c r="A863" s="186"/>
      <c r="B863" s="186"/>
      <c r="C863" s="186"/>
      <c r="D863" s="186"/>
      <c r="E863" s="186"/>
      <c r="F863" s="186"/>
      <c r="G863" s="232"/>
      <c r="H863" s="188"/>
      <c r="I863" s="335"/>
      <c r="J863" s="188"/>
      <c r="K863" s="186"/>
      <c r="L863" s="186"/>
      <c r="M863" s="187"/>
      <c r="N863" s="186"/>
    </row>
    <row r="864" spans="1:14" x14ac:dyDescent="0.2">
      <c r="A864" s="186"/>
      <c r="B864" s="186"/>
      <c r="C864" s="186"/>
      <c r="D864" s="186"/>
      <c r="E864" s="186"/>
      <c r="F864" s="186"/>
      <c r="G864" s="232"/>
      <c r="H864" s="188"/>
      <c r="I864" s="335"/>
      <c r="J864" s="188"/>
      <c r="K864" s="186"/>
      <c r="L864" s="186"/>
      <c r="M864" s="187"/>
      <c r="N864" s="186"/>
    </row>
    <row r="865" spans="1:14" x14ac:dyDescent="0.2">
      <c r="A865" s="186"/>
      <c r="B865" s="186"/>
      <c r="C865" s="186"/>
      <c r="D865" s="186"/>
      <c r="E865" s="186"/>
      <c r="F865" s="186"/>
      <c r="G865" s="232"/>
      <c r="H865" s="188"/>
      <c r="I865" s="335"/>
      <c r="J865" s="188"/>
      <c r="K865" s="186"/>
      <c r="L865" s="186"/>
      <c r="M865" s="187"/>
      <c r="N865" s="186"/>
    </row>
    <row r="866" spans="1:14" x14ac:dyDescent="0.2">
      <c r="A866" s="186"/>
      <c r="B866" s="186"/>
      <c r="C866" s="186"/>
      <c r="D866" s="186"/>
      <c r="E866" s="186"/>
      <c r="F866" s="186"/>
      <c r="G866" s="232"/>
      <c r="H866" s="188"/>
      <c r="I866" s="335"/>
      <c r="J866" s="188"/>
      <c r="K866" s="186"/>
      <c r="L866" s="186"/>
      <c r="M866" s="187"/>
      <c r="N866" s="186"/>
    </row>
    <row r="867" spans="1:14" x14ac:dyDescent="0.2">
      <c r="A867" s="186"/>
      <c r="B867" s="186"/>
      <c r="C867" s="186"/>
      <c r="D867" s="186"/>
      <c r="E867" s="186"/>
      <c r="F867" s="186"/>
      <c r="G867" s="232"/>
      <c r="H867" s="188"/>
      <c r="I867" s="335"/>
      <c r="J867" s="188"/>
      <c r="K867" s="186"/>
      <c r="L867" s="186"/>
      <c r="M867" s="187"/>
      <c r="N867" s="186"/>
    </row>
    <row r="868" spans="1:14" x14ac:dyDescent="0.2">
      <c r="A868" s="186"/>
      <c r="B868" s="186"/>
      <c r="C868" s="186"/>
      <c r="D868" s="186"/>
      <c r="E868" s="186"/>
      <c r="F868" s="186"/>
      <c r="G868" s="232"/>
      <c r="H868" s="188"/>
      <c r="I868" s="335"/>
      <c r="J868" s="188"/>
      <c r="K868" s="186"/>
      <c r="L868" s="186"/>
      <c r="M868" s="187"/>
      <c r="N868" s="186"/>
    </row>
    <row r="869" spans="1:14" x14ac:dyDescent="0.2">
      <c r="A869" s="186"/>
      <c r="B869" s="186"/>
      <c r="C869" s="186"/>
      <c r="D869" s="186"/>
      <c r="E869" s="186"/>
      <c r="F869" s="186"/>
      <c r="G869" s="232"/>
      <c r="H869" s="188"/>
      <c r="I869" s="335"/>
      <c r="J869" s="188"/>
      <c r="K869" s="186"/>
      <c r="L869" s="186"/>
      <c r="M869" s="187"/>
      <c r="N869" s="186"/>
    </row>
    <row r="870" spans="1:14" x14ac:dyDescent="0.2">
      <c r="A870" s="186"/>
      <c r="B870" s="186"/>
      <c r="C870" s="186"/>
      <c r="D870" s="186"/>
      <c r="E870" s="186"/>
      <c r="F870" s="186"/>
      <c r="G870" s="232"/>
      <c r="H870" s="188"/>
      <c r="I870" s="335"/>
      <c r="J870" s="188"/>
      <c r="K870" s="186"/>
      <c r="L870" s="186"/>
      <c r="M870" s="187"/>
      <c r="N870" s="186"/>
    </row>
    <row r="871" spans="1:14" x14ac:dyDescent="0.2">
      <c r="A871" s="186"/>
      <c r="B871" s="186"/>
      <c r="C871" s="186"/>
      <c r="D871" s="186"/>
      <c r="E871" s="186"/>
      <c r="F871" s="186"/>
      <c r="G871" s="232"/>
      <c r="H871" s="188"/>
      <c r="I871" s="335"/>
      <c r="J871" s="188"/>
      <c r="K871" s="186"/>
      <c r="L871" s="186"/>
      <c r="M871" s="187"/>
      <c r="N871" s="186"/>
    </row>
    <row r="872" spans="1:14" x14ac:dyDescent="0.2">
      <c r="A872" s="186"/>
      <c r="B872" s="186"/>
      <c r="C872" s="186"/>
      <c r="D872" s="186"/>
      <c r="E872" s="186"/>
      <c r="F872" s="186"/>
      <c r="G872" s="232"/>
      <c r="H872" s="188"/>
      <c r="I872" s="335"/>
      <c r="J872" s="188"/>
      <c r="K872" s="186"/>
      <c r="L872" s="186"/>
      <c r="M872" s="187"/>
      <c r="N872" s="186"/>
    </row>
    <row r="873" spans="1:14" x14ac:dyDescent="0.2">
      <c r="A873" s="186"/>
      <c r="B873" s="186"/>
      <c r="C873" s="186"/>
      <c r="D873" s="186"/>
      <c r="E873" s="186"/>
      <c r="F873" s="186"/>
      <c r="G873" s="232"/>
      <c r="H873" s="188"/>
      <c r="I873" s="335"/>
      <c r="J873" s="188"/>
      <c r="K873" s="186"/>
      <c r="L873" s="186"/>
      <c r="M873" s="187"/>
      <c r="N873" s="186"/>
    </row>
    <row r="874" spans="1:14" x14ac:dyDescent="0.2">
      <c r="A874" s="186"/>
      <c r="B874" s="186"/>
      <c r="C874" s="186"/>
      <c r="D874" s="186"/>
      <c r="E874" s="186"/>
      <c r="F874" s="186"/>
      <c r="G874" s="232"/>
      <c r="H874" s="188"/>
      <c r="I874" s="335"/>
      <c r="J874" s="188"/>
      <c r="K874" s="186"/>
      <c r="L874" s="186"/>
      <c r="M874" s="187"/>
      <c r="N874" s="186"/>
    </row>
    <row r="875" spans="1:14" x14ac:dyDescent="0.2">
      <c r="A875" s="186"/>
      <c r="B875" s="186"/>
      <c r="C875" s="186"/>
      <c r="D875" s="186"/>
      <c r="E875" s="186"/>
      <c r="F875" s="186"/>
      <c r="G875" s="232"/>
      <c r="H875" s="188"/>
      <c r="I875" s="335"/>
      <c r="J875" s="188"/>
      <c r="K875" s="186"/>
      <c r="L875" s="186"/>
      <c r="M875" s="187"/>
      <c r="N875" s="186"/>
    </row>
    <row r="876" spans="1:14" x14ac:dyDescent="0.2">
      <c r="A876" s="186"/>
      <c r="B876" s="186"/>
      <c r="C876" s="186"/>
      <c r="D876" s="186"/>
      <c r="E876" s="186"/>
      <c r="F876" s="186"/>
      <c r="G876" s="232"/>
      <c r="H876" s="188"/>
      <c r="I876" s="335"/>
      <c r="J876" s="188"/>
      <c r="K876" s="186"/>
      <c r="L876" s="186"/>
      <c r="M876" s="187"/>
      <c r="N876" s="186"/>
    </row>
    <row r="877" spans="1:14" x14ac:dyDescent="0.2">
      <c r="A877" s="186"/>
      <c r="B877" s="186"/>
      <c r="C877" s="186"/>
      <c r="D877" s="186"/>
      <c r="E877" s="186"/>
      <c r="F877" s="186"/>
      <c r="G877" s="232"/>
      <c r="H877" s="188"/>
      <c r="I877" s="335"/>
      <c r="J877" s="188"/>
      <c r="K877" s="186"/>
      <c r="L877" s="186"/>
      <c r="M877" s="187"/>
      <c r="N877" s="186"/>
    </row>
    <row r="878" spans="1:14" x14ac:dyDescent="0.2">
      <c r="A878" s="186"/>
      <c r="B878" s="186"/>
      <c r="C878" s="186"/>
      <c r="D878" s="186"/>
      <c r="E878" s="186"/>
      <c r="F878" s="186"/>
      <c r="G878" s="232"/>
      <c r="H878" s="188"/>
      <c r="I878" s="335"/>
      <c r="J878" s="188"/>
      <c r="K878" s="186"/>
      <c r="L878" s="186"/>
      <c r="M878" s="187"/>
      <c r="N878" s="186"/>
    </row>
    <row r="879" spans="1:14" x14ac:dyDescent="0.2">
      <c r="A879" s="186"/>
      <c r="B879" s="186"/>
      <c r="C879" s="186"/>
      <c r="D879" s="186"/>
      <c r="E879" s="186"/>
      <c r="F879" s="186"/>
      <c r="G879" s="232"/>
      <c r="H879" s="188"/>
      <c r="I879" s="335"/>
      <c r="J879" s="188"/>
      <c r="K879" s="186"/>
      <c r="L879" s="186"/>
      <c r="M879" s="187"/>
      <c r="N879" s="186"/>
    </row>
    <row r="880" spans="1:14" x14ac:dyDescent="0.2">
      <c r="A880" s="186"/>
      <c r="B880" s="186"/>
      <c r="C880" s="186"/>
      <c r="D880" s="186"/>
      <c r="E880" s="186"/>
      <c r="F880" s="186"/>
      <c r="G880" s="232"/>
      <c r="H880" s="188"/>
      <c r="I880" s="335"/>
      <c r="J880" s="188"/>
      <c r="K880" s="186"/>
      <c r="L880" s="186"/>
      <c r="M880" s="187"/>
      <c r="N880" s="186"/>
    </row>
    <row r="881" spans="1:14" x14ac:dyDescent="0.2">
      <c r="A881" s="186"/>
      <c r="B881" s="186"/>
      <c r="C881" s="186"/>
      <c r="D881" s="186"/>
      <c r="E881" s="186"/>
      <c r="F881" s="186"/>
      <c r="G881" s="232"/>
      <c r="H881" s="188"/>
      <c r="I881" s="335"/>
      <c r="J881" s="188"/>
      <c r="K881" s="186"/>
      <c r="L881" s="186"/>
      <c r="M881" s="187"/>
      <c r="N881" s="186"/>
    </row>
    <row r="882" spans="1:14" x14ac:dyDescent="0.2">
      <c r="A882" s="186"/>
      <c r="B882" s="186"/>
      <c r="C882" s="186"/>
      <c r="D882" s="186"/>
      <c r="E882" s="186"/>
      <c r="F882" s="186"/>
      <c r="G882" s="232"/>
      <c r="H882" s="188"/>
      <c r="I882" s="335"/>
      <c r="J882" s="188"/>
      <c r="K882" s="186"/>
      <c r="L882" s="186"/>
      <c r="M882" s="187"/>
      <c r="N882" s="186"/>
    </row>
    <row r="883" spans="1:14" x14ac:dyDescent="0.2">
      <c r="A883" s="186"/>
      <c r="B883" s="186"/>
      <c r="C883" s="186"/>
      <c r="D883" s="186"/>
      <c r="E883" s="186"/>
      <c r="F883" s="186"/>
      <c r="G883" s="232"/>
      <c r="H883" s="188"/>
      <c r="I883" s="335"/>
      <c r="J883" s="188"/>
      <c r="K883" s="186"/>
      <c r="L883" s="186"/>
      <c r="M883" s="187"/>
      <c r="N883" s="186"/>
    </row>
    <row r="884" spans="1:14" x14ac:dyDescent="0.2">
      <c r="A884" s="186"/>
      <c r="B884" s="186"/>
      <c r="C884" s="186"/>
      <c r="D884" s="186"/>
      <c r="E884" s="186"/>
      <c r="F884" s="186"/>
      <c r="G884" s="232"/>
      <c r="H884" s="188"/>
      <c r="I884" s="335"/>
      <c r="J884" s="188"/>
      <c r="K884" s="186"/>
      <c r="L884" s="186"/>
      <c r="M884" s="187"/>
      <c r="N884" s="186"/>
    </row>
    <row r="885" spans="1:14" x14ac:dyDescent="0.2">
      <c r="A885" s="186"/>
      <c r="B885" s="186"/>
      <c r="C885" s="186"/>
      <c r="D885" s="186"/>
      <c r="E885" s="186"/>
      <c r="F885" s="186"/>
      <c r="G885" s="232"/>
      <c r="H885" s="188"/>
      <c r="I885" s="335"/>
      <c r="J885" s="188"/>
      <c r="K885" s="186"/>
      <c r="L885" s="186"/>
      <c r="M885" s="187"/>
      <c r="N885" s="186"/>
    </row>
    <row r="886" spans="1:14" x14ac:dyDescent="0.2">
      <c r="A886" s="186"/>
      <c r="B886" s="186"/>
      <c r="C886" s="186"/>
      <c r="D886" s="186"/>
      <c r="E886" s="186"/>
      <c r="F886" s="186"/>
      <c r="G886" s="232"/>
      <c r="H886" s="188"/>
      <c r="I886" s="335"/>
      <c r="J886" s="188"/>
      <c r="K886" s="186"/>
      <c r="L886" s="186"/>
      <c r="M886" s="187"/>
      <c r="N886" s="186"/>
    </row>
    <row r="887" spans="1:14" x14ac:dyDescent="0.2">
      <c r="A887" s="186"/>
      <c r="B887" s="186"/>
      <c r="C887" s="186"/>
      <c r="D887" s="186"/>
      <c r="E887" s="186"/>
      <c r="F887" s="186"/>
      <c r="G887" s="232"/>
      <c r="H887" s="188"/>
      <c r="I887" s="335"/>
      <c r="J887" s="188"/>
      <c r="K887" s="186"/>
      <c r="L887" s="186"/>
      <c r="M887" s="187"/>
      <c r="N887" s="186"/>
    </row>
    <row r="888" spans="1:14" x14ac:dyDescent="0.2">
      <c r="A888" s="186"/>
      <c r="B888" s="186"/>
      <c r="C888" s="186"/>
      <c r="D888" s="186"/>
      <c r="E888" s="186"/>
      <c r="F888" s="186"/>
      <c r="G888" s="232"/>
      <c r="H888" s="188"/>
      <c r="I888" s="335"/>
      <c r="J888" s="188"/>
      <c r="K888" s="186"/>
      <c r="L888" s="186"/>
      <c r="M888" s="187"/>
      <c r="N888" s="186"/>
    </row>
    <row r="889" spans="1:14" x14ac:dyDescent="0.2">
      <c r="A889" s="186"/>
      <c r="B889" s="186"/>
      <c r="C889" s="186"/>
      <c r="D889" s="186"/>
      <c r="E889" s="186"/>
      <c r="F889" s="186"/>
      <c r="G889" s="232"/>
      <c r="H889" s="188"/>
      <c r="I889" s="335"/>
      <c r="J889" s="188"/>
      <c r="K889" s="186"/>
      <c r="L889" s="186"/>
      <c r="M889" s="187"/>
      <c r="N889" s="186"/>
    </row>
    <row r="890" spans="1:14" x14ac:dyDescent="0.2">
      <c r="A890" s="186"/>
      <c r="B890" s="186"/>
      <c r="C890" s="186"/>
      <c r="D890" s="186"/>
      <c r="E890" s="186"/>
      <c r="F890" s="186"/>
      <c r="G890" s="232"/>
      <c r="H890" s="188"/>
      <c r="I890" s="335"/>
      <c r="J890" s="188"/>
      <c r="K890" s="186"/>
      <c r="L890" s="186"/>
      <c r="M890" s="187"/>
      <c r="N890" s="186"/>
    </row>
    <row r="891" spans="1:14" x14ac:dyDescent="0.2">
      <c r="A891" s="186"/>
      <c r="B891" s="186"/>
      <c r="C891" s="186"/>
      <c r="D891" s="186"/>
      <c r="E891" s="186"/>
      <c r="F891" s="186"/>
      <c r="G891" s="232"/>
      <c r="H891" s="188"/>
      <c r="I891" s="335"/>
      <c r="J891" s="188"/>
      <c r="K891" s="186"/>
      <c r="L891" s="186"/>
      <c r="M891" s="187"/>
      <c r="N891" s="186"/>
    </row>
    <row r="892" spans="1:14" x14ac:dyDescent="0.2">
      <c r="A892" s="186"/>
      <c r="B892" s="186"/>
      <c r="C892" s="186"/>
      <c r="D892" s="186"/>
      <c r="E892" s="186"/>
      <c r="F892" s="186"/>
      <c r="G892" s="232"/>
      <c r="H892" s="188"/>
      <c r="I892" s="335"/>
      <c r="J892" s="188"/>
      <c r="K892" s="186"/>
      <c r="L892" s="186"/>
      <c r="M892" s="187"/>
      <c r="N892" s="186"/>
    </row>
    <row r="893" spans="1:14" x14ac:dyDescent="0.2">
      <c r="A893" s="186"/>
      <c r="B893" s="186"/>
      <c r="C893" s="186"/>
      <c r="D893" s="186"/>
      <c r="E893" s="186"/>
      <c r="F893" s="186"/>
      <c r="G893" s="232"/>
      <c r="H893" s="188"/>
      <c r="I893" s="335"/>
      <c r="J893" s="188"/>
      <c r="K893" s="186"/>
      <c r="L893" s="186"/>
      <c r="M893" s="187"/>
      <c r="N893" s="186"/>
    </row>
    <row r="894" spans="1:14" x14ac:dyDescent="0.2">
      <c r="A894" s="186"/>
      <c r="B894" s="186"/>
      <c r="C894" s="186"/>
      <c r="D894" s="186"/>
      <c r="E894" s="186"/>
      <c r="F894" s="186"/>
      <c r="G894" s="232"/>
      <c r="H894" s="188"/>
      <c r="I894" s="335"/>
      <c r="J894" s="188"/>
      <c r="K894" s="186"/>
      <c r="L894" s="186"/>
      <c r="M894" s="187"/>
      <c r="N894" s="186"/>
    </row>
    <row r="895" spans="1:14" x14ac:dyDescent="0.2">
      <c r="A895" s="186"/>
      <c r="B895" s="186"/>
      <c r="C895" s="186"/>
      <c r="D895" s="186"/>
      <c r="E895" s="186"/>
      <c r="F895" s="186"/>
      <c r="G895" s="232"/>
      <c r="H895" s="188"/>
      <c r="I895" s="335"/>
      <c r="J895" s="188"/>
      <c r="K895" s="186"/>
      <c r="L895" s="186"/>
      <c r="M895" s="187"/>
      <c r="N895" s="186"/>
    </row>
    <row r="896" spans="1:14" x14ac:dyDescent="0.2">
      <c r="A896" s="186"/>
      <c r="B896" s="186"/>
      <c r="C896" s="186"/>
      <c r="D896" s="186"/>
      <c r="E896" s="186"/>
      <c r="F896" s="186"/>
      <c r="G896" s="232"/>
      <c r="H896" s="188"/>
      <c r="I896" s="335"/>
      <c r="J896" s="188"/>
      <c r="K896" s="186"/>
      <c r="L896" s="186"/>
      <c r="M896" s="187"/>
      <c r="N896" s="186"/>
    </row>
    <row r="897" spans="1:14" x14ac:dyDescent="0.2">
      <c r="A897" s="186"/>
      <c r="B897" s="186"/>
      <c r="C897" s="186"/>
      <c r="D897" s="186"/>
      <c r="E897" s="186"/>
      <c r="F897" s="186"/>
      <c r="G897" s="232"/>
      <c r="H897" s="188"/>
      <c r="I897" s="335"/>
      <c r="J897" s="188"/>
      <c r="K897" s="186"/>
      <c r="L897" s="186"/>
      <c r="M897" s="187"/>
      <c r="N897" s="186"/>
    </row>
    <row r="898" spans="1:14" x14ac:dyDescent="0.2">
      <c r="A898" s="186"/>
      <c r="B898" s="186"/>
      <c r="C898" s="186"/>
      <c r="D898" s="186"/>
      <c r="E898" s="186"/>
      <c r="F898" s="186"/>
      <c r="G898" s="232"/>
      <c r="H898" s="188"/>
      <c r="I898" s="335"/>
      <c r="J898" s="188"/>
      <c r="K898" s="186"/>
      <c r="L898" s="186"/>
      <c r="M898" s="187"/>
      <c r="N898" s="186"/>
    </row>
    <row r="899" spans="1:14" x14ac:dyDescent="0.2">
      <c r="A899" s="186"/>
      <c r="B899" s="186"/>
      <c r="C899" s="186"/>
      <c r="D899" s="186"/>
      <c r="E899" s="186"/>
      <c r="F899" s="186"/>
      <c r="G899" s="232"/>
      <c r="H899" s="188"/>
      <c r="I899" s="335"/>
      <c r="J899" s="188"/>
      <c r="K899" s="186"/>
      <c r="L899" s="186"/>
      <c r="M899" s="187"/>
      <c r="N899" s="186"/>
    </row>
    <row r="900" spans="1:14" x14ac:dyDescent="0.2">
      <c r="A900" s="186"/>
      <c r="B900" s="186"/>
      <c r="C900" s="186"/>
      <c r="D900" s="186"/>
      <c r="E900" s="186"/>
      <c r="F900" s="186"/>
      <c r="G900" s="232"/>
      <c r="H900" s="188"/>
      <c r="I900" s="335"/>
      <c r="J900" s="188"/>
      <c r="K900" s="186"/>
      <c r="L900" s="186"/>
      <c r="M900" s="187"/>
      <c r="N900" s="186"/>
    </row>
    <row r="901" spans="1:14" x14ac:dyDescent="0.2">
      <c r="A901" s="186"/>
      <c r="B901" s="186"/>
      <c r="C901" s="186"/>
      <c r="D901" s="186"/>
      <c r="E901" s="186"/>
      <c r="F901" s="186"/>
      <c r="G901" s="232"/>
      <c r="H901" s="188"/>
      <c r="I901" s="335"/>
      <c r="J901" s="188"/>
      <c r="K901" s="186"/>
      <c r="L901" s="186"/>
      <c r="M901" s="187"/>
      <c r="N901" s="186"/>
    </row>
    <row r="902" spans="1:14" x14ac:dyDescent="0.2">
      <c r="A902" s="186"/>
      <c r="B902" s="186"/>
      <c r="C902" s="186"/>
      <c r="D902" s="186"/>
      <c r="E902" s="186"/>
      <c r="F902" s="186"/>
      <c r="G902" s="232"/>
      <c r="H902" s="188"/>
      <c r="I902" s="335"/>
      <c r="J902" s="188"/>
      <c r="K902" s="186"/>
      <c r="L902" s="186"/>
      <c r="M902" s="187"/>
      <c r="N902" s="186"/>
    </row>
    <row r="903" spans="1:14" x14ac:dyDescent="0.2">
      <c r="A903" s="186"/>
      <c r="B903" s="186"/>
      <c r="C903" s="186"/>
      <c r="D903" s="186"/>
      <c r="E903" s="186"/>
      <c r="F903" s="186"/>
      <c r="G903" s="232"/>
      <c r="H903" s="188"/>
      <c r="I903" s="335"/>
      <c r="J903" s="188"/>
      <c r="K903" s="186"/>
      <c r="L903" s="186"/>
      <c r="M903" s="187"/>
      <c r="N903" s="186"/>
    </row>
    <row r="904" spans="1:14" x14ac:dyDescent="0.2">
      <c r="A904" s="186"/>
      <c r="B904" s="186"/>
      <c r="C904" s="186"/>
      <c r="D904" s="186"/>
      <c r="E904" s="186"/>
      <c r="F904" s="186"/>
      <c r="G904" s="232"/>
      <c r="H904" s="188"/>
      <c r="I904" s="335"/>
      <c r="J904" s="188"/>
      <c r="K904" s="186"/>
      <c r="L904" s="186"/>
      <c r="M904" s="187"/>
      <c r="N904" s="186"/>
    </row>
    <row r="905" spans="1:14" x14ac:dyDescent="0.2">
      <c r="A905" s="186"/>
      <c r="B905" s="186"/>
      <c r="C905" s="186"/>
      <c r="D905" s="186"/>
      <c r="E905" s="186"/>
      <c r="F905" s="186"/>
      <c r="G905" s="232"/>
      <c r="H905" s="188"/>
      <c r="I905" s="335"/>
      <c r="J905" s="188"/>
      <c r="K905" s="186"/>
      <c r="L905" s="186"/>
      <c r="M905" s="187"/>
      <c r="N905" s="186"/>
    </row>
    <row r="906" spans="1:14" x14ac:dyDescent="0.2">
      <c r="A906" s="186"/>
      <c r="B906" s="186"/>
      <c r="C906" s="186"/>
      <c r="D906" s="186"/>
      <c r="E906" s="186"/>
      <c r="F906" s="186"/>
      <c r="G906" s="232"/>
      <c r="H906" s="188"/>
      <c r="I906" s="335"/>
      <c r="J906" s="188"/>
      <c r="K906" s="186"/>
      <c r="L906" s="186"/>
      <c r="M906" s="187"/>
      <c r="N906" s="186"/>
    </row>
    <row r="907" spans="1:14" x14ac:dyDescent="0.2">
      <c r="A907" s="186"/>
      <c r="B907" s="186"/>
      <c r="C907" s="186"/>
      <c r="D907" s="186"/>
      <c r="E907" s="186"/>
      <c r="F907" s="186"/>
      <c r="G907" s="232"/>
      <c r="H907" s="188"/>
      <c r="I907" s="335"/>
      <c r="J907" s="188"/>
      <c r="K907" s="186"/>
      <c r="L907" s="186"/>
      <c r="M907" s="187"/>
      <c r="N907" s="186"/>
    </row>
    <row r="908" spans="1:14" x14ac:dyDescent="0.2">
      <c r="A908" s="186"/>
      <c r="B908" s="186"/>
      <c r="C908" s="186"/>
      <c r="D908" s="186"/>
      <c r="E908" s="186"/>
      <c r="F908" s="186"/>
      <c r="G908" s="232"/>
      <c r="H908" s="188"/>
      <c r="I908" s="335"/>
      <c r="J908" s="188"/>
      <c r="K908" s="186"/>
      <c r="L908" s="186"/>
      <c r="M908" s="187"/>
      <c r="N908" s="186"/>
    </row>
    <row r="909" spans="1:14" x14ac:dyDescent="0.2">
      <c r="A909" s="186"/>
      <c r="B909" s="186"/>
      <c r="C909" s="186"/>
      <c r="D909" s="186"/>
      <c r="E909" s="186"/>
      <c r="F909" s="186"/>
      <c r="G909" s="232"/>
      <c r="H909" s="188"/>
      <c r="I909" s="335"/>
      <c r="J909" s="188"/>
      <c r="K909" s="186"/>
      <c r="L909" s="186"/>
      <c r="M909" s="187"/>
      <c r="N909" s="186"/>
    </row>
    <row r="910" spans="1:14" x14ac:dyDescent="0.2">
      <c r="A910" s="186"/>
      <c r="B910" s="186"/>
      <c r="C910" s="186"/>
      <c r="D910" s="186"/>
      <c r="E910" s="186"/>
      <c r="F910" s="186"/>
      <c r="G910" s="232"/>
      <c r="H910" s="188"/>
      <c r="I910" s="335"/>
      <c r="J910" s="188"/>
      <c r="K910" s="186"/>
      <c r="L910" s="186"/>
      <c r="M910" s="187"/>
      <c r="N910" s="186"/>
    </row>
    <row r="911" spans="1:14" x14ac:dyDescent="0.2">
      <c r="A911" s="186"/>
      <c r="B911" s="186"/>
      <c r="C911" s="186"/>
      <c r="D911" s="186"/>
      <c r="E911" s="186"/>
      <c r="F911" s="186"/>
      <c r="G911" s="232"/>
      <c r="H911" s="188"/>
      <c r="I911" s="335"/>
      <c r="J911" s="188"/>
      <c r="K911" s="186"/>
      <c r="L911" s="186"/>
      <c r="M911" s="187"/>
      <c r="N911" s="186"/>
    </row>
    <row r="912" spans="1:14" x14ac:dyDescent="0.2">
      <c r="A912" s="186"/>
      <c r="B912" s="186"/>
      <c r="C912" s="186"/>
      <c r="D912" s="186"/>
      <c r="E912" s="186"/>
      <c r="F912" s="186"/>
      <c r="G912" s="232"/>
      <c r="H912" s="188"/>
      <c r="I912" s="335"/>
      <c r="J912" s="188"/>
      <c r="K912" s="186"/>
      <c r="L912" s="186"/>
      <c r="M912" s="187"/>
      <c r="N912" s="186"/>
    </row>
    <row r="913" spans="1:14" x14ac:dyDescent="0.2">
      <c r="A913" s="186"/>
      <c r="B913" s="186"/>
      <c r="C913" s="186"/>
      <c r="D913" s="186"/>
      <c r="E913" s="186"/>
      <c r="F913" s="186"/>
      <c r="G913" s="232"/>
      <c r="H913" s="188"/>
      <c r="I913" s="335"/>
      <c r="J913" s="188"/>
      <c r="K913" s="186"/>
      <c r="L913" s="186"/>
      <c r="M913" s="187"/>
      <c r="N913" s="186"/>
    </row>
    <row r="914" spans="1:14" x14ac:dyDescent="0.2">
      <c r="A914" s="186"/>
      <c r="B914" s="186"/>
      <c r="C914" s="186"/>
      <c r="D914" s="186"/>
      <c r="E914" s="186"/>
      <c r="F914" s="186"/>
      <c r="G914" s="232"/>
      <c r="H914" s="188"/>
      <c r="I914" s="335"/>
      <c r="J914" s="188"/>
      <c r="K914" s="186"/>
      <c r="L914" s="186"/>
      <c r="M914" s="187"/>
      <c r="N914" s="186"/>
    </row>
    <row r="915" spans="1:14" x14ac:dyDescent="0.2">
      <c r="A915" s="186"/>
      <c r="B915" s="186"/>
      <c r="C915" s="186"/>
      <c r="D915" s="186"/>
      <c r="E915" s="186"/>
      <c r="F915" s="186"/>
      <c r="G915" s="232"/>
      <c r="H915" s="188"/>
      <c r="I915" s="335"/>
      <c r="J915" s="188"/>
      <c r="K915" s="186"/>
      <c r="L915" s="186"/>
      <c r="M915" s="187"/>
      <c r="N915" s="186"/>
    </row>
    <row r="916" spans="1:14" x14ac:dyDescent="0.2">
      <c r="A916" s="186"/>
      <c r="B916" s="186"/>
      <c r="C916" s="186"/>
      <c r="D916" s="186"/>
      <c r="E916" s="186"/>
      <c r="F916" s="186"/>
      <c r="G916" s="232"/>
      <c r="H916" s="188"/>
      <c r="I916" s="335"/>
      <c r="J916" s="188"/>
      <c r="K916" s="186"/>
      <c r="L916" s="186"/>
      <c r="M916" s="187"/>
      <c r="N916" s="186"/>
    </row>
    <row r="917" spans="1:14" x14ac:dyDescent="0.2">
      <c r="A917" s="186"/>
      <c r="B917" s="186"/>
      <c r="C917" s="186"/>
      <c r="D917" s="186"/>
      <c r="E917" s="186"/>
      <c r="F917" s="186"/>
      <c r="G917" s="232"/>
      <c r="H917" s="188"/>
      <c r="I917" s="335"/>
      <c r="J917" s="188"/>
      <c r="K917" s="186"/>
      <c r="L917" s="186"/>
      <c r="M917" s="187"/>
      <c r="N917" s="186"/>
    </row>
    <row r="918" spans="1:14" x14ac:dyDescent="0.2">
      <c r="A918" s="186"/>
      <c r="B918" s="186"/>
      <c r="C918" s="186"/>
      <c r="D918" s="186"/>
      <c r="E918" s="186"/>
      <c r="F918" s="186"/>
      <c r="G918" s="232"/>
      <c r="H918" s="188"/>
      <c r="I918" s="335"/>
      <c r="J918" s="188"/>
      <c r="K918" s="186"/>
      <c r="L918" s="186"/>
      <c r="M918" s="187"/>
      <c r="N918" s="186"/>
    </row>
    <row r="919" spans="1:14" x14ac:dyDescent="0.2">
      <c r="A919" s="186"/>
      <c r="B919" s="186"/>
      <c r="C919" s="186"/>
      <c r="D919" s="186"/>
      <c r="E919" s="186"/>
      <c r="F919" s="186"/>
      <c r="G919" s="232"/>
      <c r="H919" s="188"/>
      <c r="I919" s="335"/>
      <c r="J919" s="188"/>
      <c r="K919" s="186"/>
      <c r="L919" s="186"/>
      <c r="M919" s="187"/>
      <c r="N919" s="186"/>
    </row>
    <row r="920" spans="1:14" x14ac:dyDescent="0.2">
      <c r="A920" s="186"/>
      <c r="B920" s="186"/>
      <c r="C920" s="186"/>
      <c r="D920" s="186"/>
      <c r="E920" s="186"/>
      <c r="F920" s="186"/>
      <c r="G920" s="232"/>
      <c r="H920" s="188"/>
      <c r="I920" s="335"/>
      <c r="J920" s="188"/>
      <c r="K920" s="186"/>
      <c r="L920" s="186"/>
      <c r="M920" s="187"/>
      <c r="N920" s="186"/>
    </row>
    <row r="921" spans="1:14" x14ac:dyDescent="0.2">
      <c r="A921" s="186"/>
      <c r="B921" s="186"/>
      <c r="C921" s="186"/>
      <c r="D921" s="186"/>
      <c r="E921" s="186"/>
      <c r="F921" s="186"/>
      <c r="G921" s="232"/>
      <c r="H921" s="188"/>
      <c r="I921" s="335"/>
      <c r="J921" s="188"/>
      <c r="K921" s="186"/>
      <c r="L921" s="186"/>
      <c r="M921" s="187"/>
      <c r="N921" s="186"/>
    </row>
    <row r="922" spans="1:14" x14ac:dyDescent="0.2">
      <c r="A922" s="186"/>
      <c r="B922" s="186"/>
      <c r="C922" s="186"/>
      <c r="D922" s="186"/>
      <c r="E922" s="186"/>
      <c r="F922" s="186"/>
      <c r="G922" s="232"/>
      <c r="H922" s="188"/>
      <c r="I922" s="335"/>
      <c r="J922" s="188"/>
      <c r="K922" s="186"/>
      <c r="L922" s="186"/>
      <c r="M922" s="187"/>
      <c r="N922" s="186"/>
    </row>
    <row r="923" spans="1:14" x14ac:dyDescent="0.2">
      <c r="A923" s="186"/>
      <c r="B923" s="186"/>
      <c r="C923" s="186"/>
      <c r="D923" s="186"/>
      <c r="E923" s="186"/>
      <c r="F923" s="186"/>
      <c r="G923" s="232"/>
      <c r="H923" s="188"/>
      <c r="I923" s="335"/>
      <c r="J923" s="188"/>
      <c r="K923" s="186"/>
      <c r="L923" s="186"/>
      <c r="M923" s="187"/>
      <c r="N923" s="186"/>
    </row>
    <row r="924" spans="1:14" x14ac:dyDescent="0.2">
      <c r="A924" s="186"/>
      <c r="B924" s="186"/>
      <c r="C924" s="186"/>
      <c r="D924" s="186"/>
      <c r="E924" s="186"/>
      <c r="F924" s="186"/>
      <c r="G924" s="232"/>
      <c r="H924" s="188"/>
      <c r="I924" s="335"/>
      <c r="J924" s="188"/>
      <c r="K924" s="186"/>
      <c r="L924" s="186"/>
      <c r="M924" s="187"/>
      <c r="N924" s="186"/>
    </row>
    <row r="925" spans="1:14" x14ac:dyDescent="0.2">
      <c r="A925" s="186"/>
      <c r="B925" s="186"/>
      <c r="C925" s="186"/>
      <c r="D925" s="186"/>
      <c r="E925" s="186"/>
      <c r="F925" s="186"/>
      <c r="G925" s="232"/>
      <c r="H925" s="188"/>
      <c r="I925" s="335"/>
      <c r="J925" s="188"/>
      <c r="K925" s="186"/>
      <c r="L925" s="186"/>
      <c r="M925" s="187"/>
      <c r="N925" s="186"/>
    </row>
    <row r="926" spans="1:14" x14ac:dyDescent="0.2">
      <c r="A926" s="186"/>
      <c r="B926" s="186"/>
      <c r="C926" s="186"/>
      <c r="D926" s="186"/>
      <c r="E926" s="186"/>
      <c r="F926" s="186"/>
      <c r="G926" s="232"/>
      <c r="H926" s="188"/>
      <c r="I926" s="335"/>
      <c r="J926" s="188"/>
      <c r="K926" s="186"/>
      <c r="L926" s="186"/>
      <c r="M926" s="187"/>
      <c r="N926" s="186"/>
    </row>
    <row r="927" spans="1:14" x14ac:dyDescent="0.2">
      <c r="A927" s="186"/>
      <c r="B927" s="186"/>
      <c r="C927" s="186"/>
      <c r="D927" s="186"/>
      <c r="E927" s="186"/>
      <c r="F927" s="186"/>
      <c r="G927" s="232"/>
      <c r="H927" s="188"/>
      <c r="I927" s="335"/>
      <c r="J927" s="188"/>
      <c r="K927" s="186"/>
      <c r="L927" s="186"/>
      <c r="M927" s="187"/>
      <c r="N927" s="186"/>
    </row>
    <row r="928" spans="1:14" x14ac:dyDescent="0.2">
      <c r="A928" s="186"/>
      <c r="B928" s="186"/>
      <c r="C928" s="186"/>
      <c r="D928" s="186"/>
      <c r="E928" s="186"/>
      <c r="F928" s="186"/>
      <c r="G928" s="232"/>
      <c r="H928" s="188"/>
      <c r="I928" s="335"/>
      <c r="J928" s="188"/>
      <c r="K928" s="186"/>
      <c r="L928" s="186"/>
      <c r="M928" s="187"/>
      <c r="N928" s="186"/>
    </row>
    <row r="929" spans="1:14" x14ac:dyDescent="0.2">
      <c r="A929" s="186"/>
      <c r="B929" s="186"/>
      <c r="C929" s="186"/>
      <c r="D929" s="186"/>
      <c r="E929" s="186"/>
      <c r="F929" s="186"/>
      <c r="G929" s="232"/>
      <c r="H929" s="188"/>
      <c r="I929" s="335"/>
      <c r="J929" s="188"/>
      <c r="K929" s="186"/>
      <c r="L929" s="186"/>
      <c r="M929" s="187"/>
      <c r="N929" s="186"/>
    </row>
    <row r="930" spans="1:14" x14ac:dyDescent="0.2">
      <c r="A930" s="186"/>
      <c r="B930" s="186"/>
      <c r="C930" s="186"/>
      <c r="D930" s="186"/>
      <c r="E930" s="186"/>
      <c r="F930" s="186"/>
      <c r="G930" s="232"/>
      <c r="H930" s="188"/>
      <c r="I930" s="335"/>
      <c r="J930" s="188"/>
      <c r="K930" s="186"/>
      <c r="L930" s="186"/>
      <c r="M930" s="187"/>
      <c r="N930" s="186"/>
    </row>
    <row r="931" spans="1:14" x14ac:dyDescent="0.2">
      <c r="A931" s="186"/>
      <c r="B931" s="186"/>
      <c r="C931" s="186"/>
      <c r="D931" s="186"/>
      <c r="E931" s="186"/>
      <c r="F931" s="186"/>
      <c r="G931" s="232"/>
      <c r="H931" s="188"/>
      <c r="I931" s="335"/>
      <c r="J931" s="188"/>
      <c r="K931" s="186"/>
      <c r="L931" s="186"/>
      <c r="M931" s="187"/>
      <c r="N931" s="186"/>
    </row>
    <row r="932" spans="1:14" x14ac:dyDescent="0.2">
      <c r="A932" s="186"/>
      <c r="B932" s="186"/>
      <c r="C932" s="186"/>
      <c r="D932" s="186"/>
      <c r="E932" s="186"/>
      <c r="F932" s="186"/>
      <c r="G932" s="232"/>
      <c r="H932" s="188"/>
      <c r="I932" s="335"/>
      <c r="J932" s="188"/>
      <c r="K932" s="186"/>
      <c r="L932" s="186"/>
      <c r="M932" s="187"/>
      <c r="N932" s="186"/>
    </row>
    <row r="933" spans="1:14" x14ac:dyDescent="0.2">
      <c r="A933" s="186"/>
      <c r="B933" s="186"/>
      <c r="C933" s="186"/>
      <c r="D933" s="186"/>
      <c r="E933" s="186"/>
      <c r="F933" s="186"/>
      <c r="G933" s="232"/>
      <c r="H933" s="188"/>
      <c r="I933" s="335"/>
      <c r="J933" s="188"/>
      <c r="K933" s="186"/>
      <c r="L933" s="186"/>
      <c r="M933" s="187"/>
      <c r="N933" s="186"/>
    </row>
    <row r="934" spans="1:14" x14ac:dyDescent="0.2">
      <c r="A934" s="186"/>
      <c r="B934" s="186"/>
      <c r="C934" s="186"/>
      <c r="D934" s="186"/>
      <c r="E934" s="186"/>
      <c r="F934" s="186"/>
      <c r="G934" s="232"/>
      <c r="H934" s="188"/>
      <c r="I934" s="335"/>
      <c r="J934" s="188"/>
      <c r="K934" s="186"/>
      <c r="L934" s="186"/>
      <c r="M934" s="187"/>
      <c r="N934" s="186"/>
    </row>
    <row r="935" spans="1:14" x14ac:dyDescent="0.2">
      <c r="A935" s="186"/>
      <c r="B935" s="186"/>
      <c r="C935" s="186"/>
      <c r="D935" s="186"/>
      <c r="E935" s="186"/>
      <c r="F935" s="186"/>
      <c r="G935" s="232"/>
      <c r="H935" s="188"/>
      <c r="I935" s="335"/>
      <c r="J935" s="188"/>
      <c r="K935" s="186"/>
      <c r="L935" s="186"/>
      <c r="M935" s="187"/>
      <c r="N935" s="186"/>
    </row>
    <row r="936" spans="1:14" x14ac:dyDescent="0.2">
      <c r="A936" s="186"/>
      <c r="B936" s="186"/>
      <c r="C936" s="186"/>
      <c r="D936" s="186"/>
      <c r="E936" s="186"/>
      <c r="F936" s="186"/>
      <c r="G936" s="232"/>
      <c r="H936" s="188"/>
      <c r="I936" s="335"/>
      <c r="J936" s="188"/>
      <c r="K936" s="186"/>
      <c r="L936" s="186"/>
      <c r="M936" s="187"/>
      <c r="N936" s="186"/>
    </row>
    <row r="937" spans="1:14" x14ac:dyDescent="0.2">
      <c r="A937" s="186"/>
      <c r="B937" s="186"/>
      <c r="C937" s="186"/>
      <c r="D937" s="186"/>
      <c r="E937" s="186"/>
      <c r="F937" s="186"/>
      <c r="G937" s="232"/>
      <c r="H937" s="188"/>
      <c r="I937" s="335"/>
      <c r="J937" s="188"/>
      <c r="K937" s="186"/>
      <c r="L937" s="186"/>
      <c r="M937" s="187"/>
      <c r="N937" s="186"/>
    </row>
    <row r="938" spans="1:14" x14ac:dyDescent="0.2">
      <c r="A938" s="186"/>
      <c r="B938" s="186"/>
      <c r="C938" s="186"/>
      <c r="D938" s="186"/>
      <c r="E938" s="186"/>
      <c r="F938" s="186"/>
      <c r="G938" s="232"/>
      <c r="H938" s="188"/>
      <c r="I938" s="335"/>
      <c r="J938" s="188"/>
      <c r="K938" s="186"/>
      <c r="L938" s="186"/>
      <c r="M938" s="187"/>
      <c r="N938" s="186"/>
    </row>
    <row r="939" spans="1:14" x14ac:dyDescent="0.2">
      <c r="A939" s="186"/>
      <c r="B939" s="186"/>
      <c r="C939" s="186"/>
      <c r="D939" s="186"/>
      <c r="E939" s="186"/>
      <c r="F939" s="186"/>
      <c r="G939" s="232"/>
      <c r="H939" s="188"/>
      <c r="I939" s="335"/>
      <c r="J939" s="188"/>
      <c r="K939" s="186"/>
      <c r="L939" s="186"/>
      <c r="M939" s="187"/>
      <c r="N939" s="186"/>
    </row>
    <row r="940" spans="1:14" x14ac:dyDescent="0.2">
      <c r="A940" s="186"/>
      <c r="B940" s="186"/>
      <c r="C940" s="186"/>
      <c r="D940" s="186"/>
      <c r="E940" s="186"/>
      <c r="F940" s="186"/>
      <c r="G940" s="232"/>
      <c r="H940" s="188"/>
      <c r="I940" s="335"/>
      <c r="J940" s="188"/>
      <c r="K940" s="186"/>
      <c r="L940" s="186"/>
      <c r="M940" s="187"/>
      <c r="N940" s="186"/>
    </row>
    <row r="941" spans="1:14" x14ac:dyDescent="0.2">
      <c r="A941" s="186"/>
      <c r="B941" s="186"/>
      <c r="C941" s="186"/>
      <c r="D941" s="186"/>
      <c r="E941" s="186"/>
      <c r="F941" s="186"/>
      <c r="G941" s="232"/>
      <c r="H941" s="188"/>
      <c r="I941" s="335"/>
      <c r="J941" s="188"/>
      <c r="K941" s="186"/>
      <c r="L941" s="186"/>
      <c r="M941" s="187"/>
      <c r="N941" s="186"/>
    </row>
    <row r="942" spans="1:14" x14ac:dyDescent="0.2">
      <c r="A942" s="186"/>
      <c r="B942" s="186"/>
      <c r="C942" s="186"/>
      <c r="D942" s="186"/>
      <c r="E942" s="186"/>
      <c r="F942" s="186"/>
      <c r="G942" s="232"/>
      <c r="H942" s="188"/>
      <c r="I942" s="335"/>
      <c r="J942" s="188"/>
      <c r="K942" s="186"/>
      <c r="L942" s="186"/>
      <c r="M942" s="187"/>
      <c r="N942" s="186"/>
    </row>
    <row r="943" spans="1:14" x14ac:dyDescent="0.2">
      <c r="A943" s="186"/>
      <c r="B943" s="186"/>
      <c r="C943" s="186"/>
      <c r="D943" s="186"/>
      <c r="E943" s="186"/>
      <c r="F943" s="186"/>
      <c r="G943" s="232"/>
      <c r="H943" s="188"/>
      <c r="I943" s="335"/>
      <c r="J943" s="188"/>
      <c r="K943" s="186"/>
      <c r="L943" s="186"/>
      <c r="M943" s="187"/>
      <c r="N943" s="186"/>
    </row>
    <row r="944" spans="1:14" x14ac:dyDescent="0.2">
      <c r="A944" s="186"/>
      <c r="B944" s="186"/>
      <c r="C944" s="186"/>
      <c r="D944" s="186"/>
      <c r="E944" s="186"/>
      <c r="F944" s="186"/>
      <c r="G944" s="232"/>
      <c r="H944" s="188"/>
      <c r="I944" s="335"/>
      <c r="J944" s="188"/>
      <c r="K944" s="186"/>
      <c r="L944" s="186"/>
      <c r="M944" s="187"/>
      <c r="N944" s="186"/>
    </row>
    <row r="945" spans="1:14" x14ac:dyDescent="0.2">
      <c r="A945" s="186"/>
      <c r="B945" s="186"/>
      <c r="C945" s="186"/>
      <c r="D945" s="186"/>
      <c r="E945" s="186"/>
      <c r="F945" s="186"/>
      <c r="G945" s="232"/>
      <c r="H945" s="188"/>
      <c r="I945" s="335"/>
      <c r="J945" s="188"/>
      <c r="K945" s="186"/>
      <c r="L945" s="186"/>
      <c r="M945" s="187"/>
      <c r="N945" s="186"/>
    </row>
    <row r="946" spans="1:14" x14ac:dyDescent="0.2">
      <c r="A946" s="186"/>
      <c r="B946" s="186"/>
      <c r="C946" s="186"/>
      <c r="D946" s="186"/>
      <c r="E946" s="186"/>
      <c r="F946" s="186"/>
      <c r="G946" s="232"/>
      <c r="H946" s="188"/>
      <c r="I946" s="335"/>
      <c r="J946" s="188"/>
      <c r="K946" s="186"/>
      <c r="L946" s="186"/>
      <c r="M946" s="187"/>
      <c r="N946" s="186"/>
    </row>
    <row r="947" spans="1:14" x14ac:dyDescent="0.2">
      <c r="A947" s="186"/>
      <c r="B947" s="186"/>
      <c r="C947" s="186"/>
      <c r="D947" s="186"/>
      <c r="E947" s="186"/>
      <c r="F947" s="186"/>
      <c r="G947" s="232"/>
      <c r="H947" s="188"/>
      <c r="I947" s="335"/>
      <c r="J947" s="188"/>
      <c r="K947" s="186"/>
      <c r="L947" s="186"/>
      <c r="M947" s="187"/>
      <c r="N947" s="186"/>
    </row>
    <row r="948" spans="1:14" x14ac:dyDescent="0.2">
      <c r="A948" s="186"/>
      <c r="B948" s="186"/>
      <c r="C948" s="186"/>
      <c r="D948" s="186"/>
      <c r="E948" s="186"/>
      <c r="F948" s="186"/>
      <c r="G948" s="232"/>
      <c r="H948" s="188"/>
      <c r="I948" s="335"/>
      <c r="J948" s="188"/>
      <c r="K948" s="186"/>
      <c r="L948" s="186"/>
      <c r="M948" s="187"/>
      <c r="N948" s="186"/>
    </row>
    <row r="949" spans="1:14" x14ac:dyDescent="0.2">
      <c r="A949" s="186"/>
      <c r="B949" s="186"/>
      <c r="C949" s="186"/>
      <c r="D949" s="186"/>
      <c r="E949" s="186"/>
      <c r="F949" s="186"/>
      <c r="G949" s="232"/>
      <c r="H949" s="188"/>
      <c r="I949" s="335"/>
      <c r="J949" s="188"/>
      <c r="K949" s="186"/>
      <c r="L949" s="186"/>
      <c r="M949" s="187"/>
      <c r="N949" s="186"/>
    </row>
    <row r="950" spans="1:14" x14ac:dyDescent="0.2">
      <c r="A950" s="186"/>
      <c r="B950" s="186"/>
      <c r="C950" s="186"/>
      <c r="D950" s="186"/>
      <c r="E950" s="186"/>
      <c r="F950" s="186"/>
      <c r="G950" s="232"/>
      <c r="H950" s="188"/>
      <c r="I950" s="335"/>
      <c r="J950" s="188"/>
      <c r="K950" s="186"/>
      <c r="L950" s="186"/>
      <c r="M950" s="187"/>
      <c r="N950" s="186"/>
    </row>
    <row r="951" spans="1:14" x14ac:dyDescent="0.2">
      <c r="A951" s="186"/>
      <c r="B951" s="186"/>
      <c r="C951" s="186"/>
      <c r="D951" s="186"/>
      <c r="E951" s="186"/>
      <c r="F951" s="186"/>
      <c r="G951" s="232"/>
      <c r="H951" s="188"/>
      <c r="I951" s="335"/>
      <c r="J951" s="188"/>
      <c r="K951" s="186"/>
      <c r="L951" s="186"/>
      <c r="M951" s="187"/>
      <c r="N951" s="186"/>
    </row>
    <row r="952" spans="1:14" x14ac:dyDescent="0.2">
      <c r="A952" s="186"/>
      <c r="B952" s="186"/>
      <c r="C952" s="186"/>
      <c r="D952" s="186"/>
      <c r="E952" s="186"/>
      <c r="F952" s="186"/>
      <c r="G952" s="232"/>
      <c r="H952" s="188"/>
      <c r="I952" s="335"/>
      <c r="J952" s="188"/>
      <c r="K952" s="186"/>
      <c r="L952" s="186"/>
      <c r="M952" s="187"/>
      <c r="N952" s="186"/>
    </row>
    <row r="953" spans="1:14" x14ac:dyDescent="0.2">
      <c r="A953" s="186"/>
      <c r="B953" s="186"/>
      <c r="C953" s="186"/>
      <c r="D953" s="186"/>
      <c r="E953" s="186"/>
      <c r="F953" s="186"/>
      <c r="G953" s="232"/>
      <c r="H953" s="188"/>
      <c r="I953" s="335"/>
      <c r="J953" s="188"/>
      <c r="K953" s="186"/>
      <c r="L953" s="186"/>
      <c r="M953" s="187"/>
      <c r="N953" s="186"/>
    </row>
    <row r="954" spans="1:14" x14ac:dyDescent="0.2">
      <c r="A954" s="186"/>
      <c r="B954" s="186"/>
      <c r="C954" s="186"/>
      <c r="D954" s="186"/>
      <c r="E954" s="186"/>
      <c r="F954" s="186"/>
      <c r="G954" s="232"/>
      <c r="H954" s="188"/>
      <c r="I954" s="335"/>
      <c r="J954" s="188"/>
      <c r="K954" s="186"/>
      <c r="L954" s="186"/>
      <c r="M954" s="187"/>
      <c r="N954" s="186"/>
    </row>
    <row r="955" spans="1:14" x14ac:dyDescent="0.2">
      <c r="A955" s="186"/>
      <c r="B955" s="186"/>
      <c r="C955" s="186"/>
      <c r="D955" s="186"/>
      <c r="E955" s="186"/>
      <c r="F955" s="186"/>
      <c r="G955" s="232"/>
      <c r="H955" s="188"/>
      <c r="I955" s="335"/>
      <c r="J955" s="188"/>
      <c r="K955" s="186"/>
      <c r="L955" s="186"/>
      <c r="M955" s="187"/>
      <c r="N955" s="186"/>
    </row>
    <row r="956" spans="1:14" x14ac:dyDescent="0.2">
      <c r="A956" s="186"/>
      <c r="B956" s="186"/>
      <c r="C956" s="186"/>
      <c r="D956" s="186"/>
      <c r="E956" s="186"/>
      <c r="F956" s="186"/>
      <c r="G956" s="232"/>
      <c r="H956" s="188"/>
      <c r="I956" s="335"/>
      <c r="J956" s="188"/>
      <c r="K956" s="186"/>
      <c r="L956" s="186"/>
      <c r="M956" s="187"/>
      <c r="N956" s="186"/>
    </row>
    <row r="957" spans="1:14" x14ac:dyDescent="0.2">
      <c r="A957" s="186"/>
      <c r="B957" s="186"/>
      <c r="C957" s="186"/>
      <c r="D957" s="186"/>
      <c r="E957" s="186"/>
      <c r="F957" s="186"/>
      <c r="G957" s="232"/>
      <c r="H957" s="188"/>
      <c r="I957" s="335"/>
      <c r="J957" s="188"/>
      <c r="K957" s="186"/>
      <c r="L957" s="186"/>
      <c r="M957" s="187"/>
      <c r="N957" s="186"/>
    </row>
    <row r="958" spans="1:14" x14ac:dyDescent="0.2">
      <c r="A958" s="186"/>
      <c r="B958" s="186"/>
      <c r="C958" s="186"/>
      <c r="D958" s="186"/>
      <c r="E958" s="186"/>
      <c r="F958" s="186"/>
      <c r="G958" s="232"/>
      <c r="H958" s="188"/>
      <c r="I958" s="335"/>
      <c r="J958" s="188"/>
      <c r="K958" s="186"/>
      <c r="L958" s="186"/>
      <c r="M958" s="187"/>
      <c r="N958" s="186"/>
    </row>
    <row r="959" spans="1:14" x14ac:dyDescent="0.2">
      <c r="A959" s="186"/>
      <c r="B959" s="186"/>
      <c r="C959" s="186"/>
      <c r="D959" s="186"/>
      <c r="E959" s="186"/>
      <c r="F959" s="186"/>
      <c r="G959" s="232"/>
      <c r="H959" s="188"/>
      <c r="I959" s="335"/>
      <c r="J959" s="188"/>
      <c r="K959" s="186"/>
      <c r="L959" s="186"/>
      <c r="M959" s="187"/>
      <c r="N959" s="186"/>
    </row>
    <row r="960" spans="1:14" x14ac:dyDescent="0.2">
      <c r="A960" s="186"/>
      <c r="B960" s="186"/>
      <c r="C960" s="186"/>
      <c r="D960" s="186"/>
      <c r="E960" s="186"/>
      <c r="F960" s="186"/>
      <c r="G960" s="232"/>
      <c r="H960" s="188"/>
      <c r="I960" s="335"/>
      <c r="J960" s="188"/>
      <c r="K960" s="186"/>
      <c r="L960" s="186"/>
      <c r="M960" s="187"/>
      <c r="N960" s="186"/>
    </row>
    <row r="961" spans="1:14" x14ac:dyDescent="0.2">
      <c r="A961" s="186"/>
      <c r="B961" s="186"/>
      <c r="C961" s="186"/>
      <c r="D961" s="186"/>
      <c r="E961" s="186"/>
      <c r="F961" s="186"/>
      <c r="G961" s="232"/>
      <c r="H961" s="188"/>
      <c r="I961" s="335"/>
      <c r="J961" s="188"/>
      <c r="K961" s="186"/>
      <c r="L961" s="186"/>
      <c r="M961" s="187"/>
      <c r="N961" s="186"/>
    </row>
    <row r="962" spans="1:14" x14ac:dyDescent="0.2">
      <c r="A962" s="186"/>
      <c r="B962" s="186"/>
      <c r="C962" s="186"/>
      <c r="D962" s="186"/>
      <c r="E962" s="186"/>
      <c r="F962" s="186"/>
      <c r="G962" s="232"/>
      <c r="H962" s="188"/>
      <c r="I962" s="335"/>
      <c r="J962" s="188"/>
      <c r="K962" s="186"/>
      <c r="L962" s="186"/>
      <c r="M962" s="187"/>
      <c r="N962" s="186"/>
    </row>
    <row r="963" spans="1:14" x14ac:dyDescent="0.2">
      <c r="A963" s="186"/>
      <c r="B963" s="186"/>
      <c r="C963" s="186"/>
      <c r="D963" s="186"/>
      <c r="E963" s="186"/>
      <c r="F963" s="186"/>
      <c r="G963" s="232"/>
      <c r="H963" s="188"/>
      <c r="I963" s="335"/>
      <c r="J963" s="188"/>
      <c r="K963" s="186"/>
      <c r="L963" s="186"/>
      <c r="M963" s="187"/>
      <c r="N963" s="186"/>
    </row>
    <row r="964" spans="1:14" x14ac:dyDescent="0.2">
      <c r="A964" s="186"/>
      <c r="B964" s="186"/>
      <c r="C964" s="186"/>
      <c r="D964" s="186"/>
      <c r="E964" s="186"/>
      <c r="F964" s="186"/>
      <c r="G964" s="232"/>
      <c r="H964" s="188"/>
      <c r="I964" s="335"/>
      <c r="J964" s="188"/>
      <c r="K964" s="186"/>
      <c r="L964" s="186"/>
      <c r="M964" s="187"/>
      <c r="N964" s="186"/>
    </row>
    <row r="965" spans="1:14" x14ac:dyDescent="0.2">
      <c r="A965" s="186"/>
      <c r="B965" s="186"/>
      <c r="C965" s="186"/>
      <c r="D965" s="186"/>
      <c r="E965" s="186"/>
      <c r="F965" s="186"/>
      <c r="G965" s="232"/>
      <c r="H965" s="188"/>
      <c r="I965" s="335"/>
      <c r="J965" s="188"/>
      <c r="K965" s="186"/>
      <c r="L965" s="186"/>
      <c r="M965" s="187"/>
      <c r="N965" s="186"/>
    </row>
    <row r="966" spans="1:14" x14ac:dyDescent="0.2">
      <c r="A966" s="186"/>
      <c r="B966" s="186"/>
      <c r="C966" s="186"/>
      <c r="D966" s="186"/>
      <c r="E966" s="186"/>
      <c r="F966" s="186"/>
      <c r="G966" s="232"/>
      <c r="H966" s="188"/>
      <c r="I966" s="335"/>
      <c r="J966" s="188"/>
      <c r="K966" s="186"/>
      <c r="L966" s="186"/>
      <c r="M966" s="187"/>
      <c r="N966" s="186"/>
    </row>
    <row r="967" spans="1:14" x14ac:dyDescent="0.2">
      <c r="A967" s="186"/>
      <c r="B967" s="186"/>
      <c r="C967" s="186"/>
      <c r="D967" s="186"/>
      <c r="E967" s="186"/>
      <c r="F967" s="186"/>
      <c r="G967" s="232"/>
      <c r="H967" s="188"/>
      <c r="I967" s="335"/>
      <c r="J967" s="188"/>
      <c r="K967" s="186"/>
      <c r="L967" s="186"/>
      <c r="M967" s="187"/>
      <c r="N967" s="186"/>
    </row>
    <row r="968" spans="1:14" x14ac:dyDescent="0.2">
      <c r="A968" s="186"/>
      <c r="B968" s="186"/>
      <c r="C968" s="186"/>
      <c r="D968" s="186"/>
      <c r="E968" s="186"/>
      <c r="F968" s="186"/>
      <c r="G968" s="232"/>
      <c r="H968" s="188"/>
      <c r="I968" s="335"/>
      <c r="J968" s="188"/>
      <c r="K968" s="186"/>
      <c r="L968" s="186"/>
      <c r="M968" s="187"/>
      <c r="N968" s="186"/>
    </row>
    <row r="969" spans="1:14" x14ac:dyDescent="0.2">
      <c r="A969" s="186"/>
      <c r="B969" s="186"/>
      <c r="C969" s="186"/>
      <c r="D969" s="186"/>
      <c r="E969" s="186"/>
      <c r="F969" s="186"/>
      <c r="G969" s="232"/>
      <c r="H969" s="188"/>
      <c r="I969" s="335"/>
      <c r="J969" s="188"/>
      <c r="K969" s="186"/>
      <c r="L969" s="186"/>
      <c r="M969" s="187"/>
      <c r="N969" s="186"/>
    </row>
    <row r="970" spans="1:14" x14ac:dyDescent="0.2">
      <c r="A970" s="186"/>
      <c r="B970" s="186"/>
      <c r="C970" s="186"/>
      <c r="D970" s="186"/>
      <c r="E970" s="186"/>
      <c r="F970" s="186"/>
      <c r="G970" s="232"/>
      <c r="H970" s="188"/>
      <c r="I970" s="335"/>
      <c r="J970" s="188"/>
      <c r="K970" s="186"/>
      <c r="L970" s="186"/>
      <c r="M970" s="187"/>
      <c r="N970" s="186"/>
    </row>
    <row r="971" spans="1:14" x14ac:dyDescent="0.2">
      <c r="A971" s="186"/>
      <c r="B971" s="186"/>
      <c r="C971" s="186"/>
      <c r="D971" s="186"/>
      <c r="E971" s="186"/>
      <c r="F971" s="186"/>
      <c r="G971" s="232"/>
      <c r="H971" s="188"/>
      <c r="I971" s="335"/>
      <c r="J971" s="188"/>
      <c r="K971" s="186"/>
      <c r="L971" s="186"/>
      <c r="M971" s="187"/>
      <c r="N971" s="186"/>
    </row>
    <row r="972" spans="1:14" x14ac:dyDescent="0.2">
      <c r="A972" s="186"/>
      <c r="B972" s="186"/>
      <c r="C972" s="186"/>
      <c r="D972" s="186"/>
      <c r="E972" s="186"/>
      <c r="F972" s="186"/>
      <c r="G972" s="232"/>
      <c r="H972" s="188"/>
      <c r="I972" s="335"/>
      <c r="J972" s="188"/>
      <c r="K972" s="186"/>
      <c r="L972" s="186"/>
      <c r="M972" s="187"/>
      <c r="N972" s="186"/>
    </row>
    <row r="973" spans="1:14" x14ac:dyDescent="0.2">
      <c r="A973" s="186"/>
      <c r="B973" s="186"/>
      <c r="C973" s="186"/>
      <c r="D973" s="186"/>
      <c r="E973" s="186"/>
      <c r="F973" s="186"/>
      <c r="G973" s="232"/>
      <c r="H973" s="188"/>
      <c r="I973" s="335"/>
      <c r="J973" s="188"/>
      <c r="K973" s="186"/>
      <c r="L973" s="186"/>
      <c r="M973" s="187"/>
      <c r="N973" s="186"/>
    </row>
    <row r="974" spans="1:14" x14ac:dyDescent="0.2">
      <c r="A974" s="186"/>
      <c r="B974" s="186"/>
      <c r="C974" s="186"/>
      <c r="D974" s="186"/>
      <c r="E974" s="186"/>
      <c r="F974" s="186"/>
      <c r="G974" s="232"/>
      <c r="H974" s="188"/>
      <c r="I974" s="335"/>
      <c r="J974" s="188"/>
      <c r="K974" s="186"/>
      <c r="L974" s="186"/>
      <c r="M974" s="187"/>
      <c r="N974" s="186"/>
    </row>
    <row r="975" spans="1:14" x14ac:dyDescent="0.2">
      <c r="A975" s="186"/>
      <c r="B975" s="186"/>
      <c r="C975" s="186"/>
      <c r="D975" s="186"/>
      <c r="E975" s="186"/>
      <c r="F975" s="186"/>
      <c r="G975" s="232"/>
      <c r="H975" s="188"/>
      <c r="I975" s="335"/>
      <c r="J975" s="188"/>
      <c r="K975" s="186"/>
      <c r="L975" s="186"/>
      <c r="M975" s="187"/>
      <c r="N975" s="186"/>
    </row>
    <row r="976" spans="1:14" x14ac:dyDescent="0.2">
      <c r="A976" s="186"/>
      <c r="B976" s="186"/>
      <c r="C976" s="186"/>
      <c r="D976" s="186"/>
      <c r="E976" s="186"/>
      <c r="F976" s="186"/>
      <c r="G976" s="232"/>
      <c r="H976" s="188"/>
      <c r="I976" s="335"/>
      <c r="J976" s="188"/>
      <c r="K976" s="186"/>
      <c r="L976" s="186"/>
      <c r="M976" s="187"/>
      <c r="N976" s="186"/>
    </row>
    <row r="977" spans="1:14" x14ac:dyDescent="0.2">
      <c r="A977" s="186"/>
      <c r="B977" s="186"/>
      <c r="C977" s="186"/>
      <c r="D977" s="186"/>
      <c r="E977" s="186"/>
      <c r="F977" s="186"/>
      <c r="G977" s="232"/>
      <c r="H977" s="188"/>
      <c r="I977" s="335"/>
      <c r="J977" s="188"/>
      <c r="K977" s="186"/>
      <c r="L977" s="186"/>
      <c r="M977" s="187"/>
      <c r="N977" s="186"/>
    </row>
    <row r="978" spans="1:14" x14ac:dyDescent="0.2">
      <c r="A978" s="186"/>
      <c r="B978" s="186"/>
      <c r="C978" s="186"/>
      <c r="D978" s="186"/>
      <c r="E978" s="186"/>
      <c r="F978" s="186"/>
      <c r="G978" s="232"/>
      <c r="H978" s="188"/>
      <c r="I978" s="335"/>
      <c r="J978" s="188"/>
      <c r="K978" s="186"/>
      <c r="L978" s="186"/>
      <c r="M978" s="187"/>
      <c r="N978" s="186"/>
    </row>
    <row r="979" spans="1:14" x14ac:dyDescent="0.2">
      <c r="A979" s="186"/>
      <c r="B979" s="186"/>
      <c r="C979" s="186"/>
      <c r="D979" s="186"/>
      <c r="E979" s="186"/>
      <c r="F979" s="186"/>
      <c r="G979" s="232"/>
      <c r="H979" s="188"/>
      <c r="I979" s="335"/>
      <c r="J979" s="188"/>
      <c r="K979" s="186"/>
      <c r="L979" s="186"/>
      <c r="M979" s="187"/>
      <c r="N979" s="186"/>
    </row>
    <row r="980" spans="1:14" x14ac:dyDescent="0.2">
      <c r="A980" s="186"/>
      <c r="B980" s="186"/>
      <c r="C980" s="186"/>
      <c r="D980" s="186"/>
      <c r="E980" s="186"/>
      <c r="F980" s="186"/>
      <c r="G980" s="232"/>
      <c r="H980" s="188"/>
      <c r="I980" s="335"/>
      <c r="J980" s="188"/>
      <c r="K980" s="186"/>
      <c r="L980" s="186"/>
      <c r="M980" s="187"/>
      <c r="N980" s="186"/>
    </row>
    <row r="981" spans="1:14" x14ac:dyDescent="0.2">
      <c r="A981" s="186"/>
      <c r="B981" s="186"/>
      <c r="C981" s="186"/>
      <c r="D981" s="186"/>
      <c r="E981" s="186"/>
      <c r="F981" s="186"/>
      <c r="G981" s="232"/>
      <c r="H981" s="188"/>
      <c r="I981" s="335"/>
      <c r="J981" s="188"/>
      <c r="K981" s="186"/>
      <c r="L981" s="186"/>
      <c r="M981" s="187"/>
      <c r="N981" s="186"/>
    </row>
    <row r="982" spans="1:14" x14ac:dyDescent="0.2">
      <c r="A982" s="186"/>
      <c r="B982" s="186"/>
      <c r="C982" s="186"/>
      <c r="D982" s="186"/>
      <c r="E982" s="186"/>
      <c r="F982" s="186"/>
      <c r="G982" s="232"/>
      <c r="H982" s="188"/>
      <c r="I982" s="335"/>
      <c r="J982" s="188"/>
      <c r="K982" s="186"/>
      <c r="L982" s="186"/>
      <c r="M982" s="187"/>
      <c r="N982" s="186"/>
    </row>
    <row r="983" spans="1:14" x14ac:dyDescent="0.2">
      <c r="A983" s="186"/>
      <c r="B983" s="186"/>
      <c r="C983" s="186"/>
      <c r="D983" s="186"/>
      <c r="E983" s="186"/>
      <c r="F983" s="186"/>
      <c r="G983" s="232"/>
      <c r="H983" s="188"/>
      <c r="I983" s="335"/>
      <c r="J983" s="188"/>
      <c r="K983" s="186"/>
      <c r="L983" s="186"/>
      <c r="M983" s="187"/>
      <c r="N983" s="186"/>
    </row>
    <row r="984" spans="1:14" x14ac:dyDescent="0.2">
      <c r="A984" s="186"/>
      <c r="B984" s="186"/>
      <c r="C984" s="186"/>
      <c r="D984" s="186"/>
      <c r="E984" s="186"/>
      <c r="F984" s="186"/>
      <c r="G984" s="232"/>
      <c r="H984" s="188"/>
      <c r="I984" s="335"/>
      <c r="J984" s="188"/>
      <c r="K984" s="186"/>
      <c r="L984" s="186"/>
      <c r="M984" s="187"/>
      <c r="N984" s="186"/>
    </row>
    <row r="985" spans="1:14" x14ac:dyDescent="0.2">
      <c r="A985" s="186"/>
      <c r="B985" s="186"/>
      <c r="C985" s="186"/>
      <c r="D985" s="186"/>
      <c r="E985" s="186"/>
      <c r="F985" s="186"/>
      <c r="G985" s="232"/>
      <c r="H985" s="188"/>
      <c r="I985" s="335"/>
      <c r="J985" s="188"/>
      <c r="K985" s="186"/>
      <c r="L985" s="186"/>
      <c r="M985" s="187"/>
      <c r="N985" s="186"/>
    </row>
    <row r="986" spans="1:14" x14ac:dyDescent="0.2">
      <c r="A986" s="186"/>
      <c r="B986" s="186"/>
      <c r="C986" s="186"/>
      <c r="D986" s="186"/>
      <c r="E986" s="186"/>
      <c r="F986" s="186"/>
      <c r="G986" s="232"/>
      <c r="H986" s="188"/>
      <c r="I986" s="335"/>
      <c r="J986" s="188"/>
      <c r="K986" s="186"/>
      <c r="L986" s="186"/>
      <c r="M986" s="187"/>
      <c r="N986" s="186"/>
    </row>
    <row r="987" spans="1:14" x14ac:dyDescent="0.2">
      <c r="A987" s="186"/>
      <c r="B987" s="186"/>
      <c r="C987" s="186"/>
      <c r="D987" s="186"/>
      <c r="E987" s="186"/>
      <c r="F987" s="186"/>
      <c r="G987" s="232"/>
      <c r="H987" s="188"/>
      <c r="I987" s="335"/>
      <c r="J987" s="188"/>
      <c r="K987" s="186"/>
      <c r="L987" s="186"/>
      <c r="M987" s="187"/>
      <c r="N987" s="186"/>
    </row>
    <row r="988" spans="1:14" x14ac:dyDescent="0.2">
      <c r="A988" s="186"/>
      <c r="B988" s="186"/>
      <c r="C988" s="186"/>
      <c r="D988" s="186"/>
      <c r="E988" s="186"/>
      <c r="F988" s="186"/>
      <c r="G988" s="232"/>
      <c r="H988" s="188"/>
      <c r="I988" s="335"/>
      <c r="J988" s="188"/>
      <c r="K988" s="186"/>
      <c r="L988" s="186"/>
      <c r="M988" s="187"/>
      <c r="N988" s="186"/>
    </row>
    <row r="989" spans="1:14" x14ac:dyDescent="0.2">
      <c r="A989" s="186"/>
      <c r="B989" s="186"/>
      <c r="C989" s="186"/>
      <c r="D989" s="186"/>
      <c r="E989" s="186"/>
      <c r="F989" s="186"/>
      <c r="G989" s="232"/>
      <c r="H989" s="188"/>
      <c r="I989" s="335"/>
      <c r="J989" s="188"/>
      <c r="K989" s="186"/>
      <c r="L989" s="186"/>
      <c r="M989" s="187"/>
      <c r="N989" s="186"/>
    </row>
    <row r="990" spans="1:14" x14ac:dyDescent="0.2">
      <c r="A990" s="186"/>
      <c r="B990" s="186"/>
      <c r="C990" s="186"/>
      <c r="D990" s="186"/>
      <c r="E990" s="186"/>
      <c r="F990" s="186"/>
      <c r="G990" s="232"/>
      <c r="H990" s="188"/>
      <c r="I990" s="335"/>
      <c r="J990" s="188"/>
      <c r="K990" s="186"/>
      <c r="L990" s="186"/>
      <c r="M990" s="187"/>
      <c r="N990" s="186"/>
    </row>
    <row r="991" spans="1:14" x14ac:dyDescent="0.2">
      <c r="A991" s="186"/>
      <c r="B991" s="186"/>
      <c r="C991" s="186"/>
      <c r="D991" s="186"/>
      <c r="E991" s="186"/>
      <c r="F991" s="186"/>
      <c r="G991" s="232"/>
      <c r="H991" s="188"/>
      <c r="I991" s="335"/>
      <c r="J991" s="188"/>
      <c r="K991" s="186"/>
      <c r="L991" s="186"/>
      <c r="M991" s="187"/>
      <c r="N991" s="186"/>
    </row>
    <row r="992" spans="1:14" x14ac:dyDescent="0.2">
      <c r="A992" s="186"/>
      <c r="B992" s="186"/>
      <c r="C992" s="186"/>
      <c r="D992" s="186"/>
      <c r="E992" s="186"/>
      <c r="F992" s="186"/>
      <c r="G992" s="232"/>
      <c r="H992" s="188"/>
      <c r="I992" s="335"/>
      <c r="J992" s="188"/>
      <c r="K992" s="186"/>
      <c r="L992" s="186"/>
      <c r="M992" s="187"/>
      <c r="N992" s="186"/>
    </row>
    <row r="993" spans="1:14" x14ac:dyDescent="0.2">
      <c r="A993" s="186"/>
      <c r="B993" s="186"/>
      <c r="C993" s="186"/>
      <c r="D993" s="186"/>
      <c r="E993" s="186"/>
      <c r="F993" s="186"/>
      <c r="G993" s="232"/>
      <c r="H993" s="188"/>
      <c r="I993" s="335"/>
      <c r="J993" s="188"/>
      <c r="K993" s="186"/>
      <c r="L993" s="186"/>
      <c r="M993" s="187"/>
      <c r="N993" s="186"/>
    </row>
    <row r="994" spans="1:14" x14ac:dyDescent="0.2">
      <c r="A994" s="186"/>
      <c r="B994" s="186"/>
      <c r="C994" s="186"/>
      <c r="D994" s="186"/>
      <c r="E994" s="186"/>
      <c r="F994" s="186"/>
      <c r="G994" s="232"/>
      <c r="H994" s="188"/>
      <c r="I994" s="335"/>
      <c r="J994" s="188"/>
      <c r="K994" s="186"/>
      <c r="L994" s="186"/>
      <c r="M994" s="187"/>
      <c r="N994" s="186"/>
    </row>
    <row r="995" spans="1:14" x14ac:dyDescent="0.2">
      <c r="A995" s="186"/>
      <c r="B995" s="186"/>
      <c r="C995" s="186"/>
      <c r="D995" s="186"/>
      <c r="E995" s="186"/>
      <c r="F995" s="186"/>
      <c r="G995" s="232"/>
      <c r="H995" s="188"/>
      <c r="I995" s="335"/>
      <c r="J995" s="188"/>
      <c r="K995" s="186"/>
      <c r="L995" s="186"/>
      <c r="M995" s="187"/>
      <c r="N995" s="186"/>
    </row>
    <row r="996" spans="1:14" x14ac:dyDescent="0.2">
      <c r="A996" s="186"/>
      <c r="B996" s="186"/>
      <c r="C996" s="186"/>
      <c r="D996" s="186"/>
      <c r="E996" s="186"/>
      <c r="F996" s="186"/>
      <c r="G996" s="232"/>
      <c r="H996" s="188"/>
      <c r="I996" s="335"/>
      <c r="J996" s="188"/>
      <c r="K996" s="186"/>
      <c r="L996" s="186"/>
      <c r="M996" s="187"/>
      <c r="N996" s="186"/>
    </row>
    <row r="997" spans="1:14" x14ac:dyDescent="0.2">
      <c r="A997" s="186"/>
      <c r="B997" s="186"/>
      <c r="C997" s="186"/>
      <c r="D997" s="186"/>
      <c r="E997" s="186"/>
      <c r="F997" s="186"/>
      <c r="G997" s="232"/>
      <c r="H997" s="188"/>
      <c r="I997" s="335"/>
      <c r="J997" s="188"/>
      <c r="K997" s="186"/>
      <c r="L997" s="186"/>
      <c r="M997" s="187"/>
      <c r="N997" s="186"/>
    </row>
    <row r="998" spans="1:14" x14ac:dyDescent="0.2">
      <c r="A998" s="186"/>
      <c r="B998" s="186"/>
      <c r="C998" s="186"/>
      <c r="D998" s="186"/>
      <c r="E998" s="186"/>
      <c r="F998" s="186"/>
      <c r="G998" s="232"/>
      <c r="H998" s="188"/>
      <c r="I998" s="335"/>
      <c r="J998" s="188"/>
      <c r="K998" s="186"/>
      <c r="L998" s="186"/>
      <c r="M998" s="187"/>
      <c r="N998" s="186"/>
    </row>
    <row r="999" spans="1:14" x14ac:dyDescent="0.2">
      <c r="A999" s="186"/>
      <c r="B999" s="186"/>
      <c r="C999" s="186"/>
      <c r="D999" s="186"/>
      <c r="E999" s="186"/>
      <c r="F999" s="186"/>
      <c r="G999" s="232"/>
      <c r="H999" s="188"/>
      <c r="I999" s="335"/>
      <c r="J999" s="188"/>
      <c r="K999" s="186"/>
      <c r="L999" s="186"/>
      <c r="M999" s="187"/>
      <c r="N999" s="186"/>
    </row>
    <row r="1000" spans="1:14" x14ac:dyDescent="0.2">
      <c r="A1000" s="186"/>
      <c r="B1000" s="186"/>
      <c r="C1000" s="186"/>
      <c r="D1000" s="186"/>
      <c r="E1000" s="186"/>
      <c r="F1000" s="186"/>
      <c r="G1000" s="232"/>
      <c r="H1000" s="188"/>
      <c r="I1000" s="335"/>
      <c r="J1000" s="188"/>
      <c r="K1000" s="186"/>
      <c r="L1000" s="186"/>
      <c r="M1000" s="187"/>
      <c r="N1000" s="186"/>
    </row>
    <row r="1001" spans="1:14" x14ac:dyDescent="0.2">
      <c r="A1001" s="186"/>
      <c r="B1001" s="186"/>
      <c r="C1001" s="186"/>
      <c r="D1001" s="186"/>
      <c r="E1001" s="186"/>
      <c r="F1001" s="186"/>
      <c r="G1001" s="232"/>
      <c r="H1001" s="188"/>
      <c r="I1001" s="335"/>
      <c r="J1001" s="188"/>
      <c r="K1001" s="186"/>
      <c r="L1001" s="186"/>
      <c r="M1001" s="187"/>
      <c r="N1001" s="186"/>
    </row>
    <row r="1002" spans="1:14" x14ac:dyDescent="0.2">
      <c r="A1002" s="186"/>
      <c r="B1002" s="186"/>
      <c r="C1002" s="186"/>
      <c r="D1002" s="186"/>
      <c r="E1002" s="186"/>
      <c r="F1002" s="186"/>
      <c r="G1002" s="232"/>
      <c r="H1002" s="188"/>
      <c r="I1002" s="335"/>
      <c r="J1002" s="188"/>
      <c r="K1002" s="186"/>
      <c r="L1002" s="186"/>
      <c r="M1002" s="187"/>
      <c r="N1002" s="186"/>
    </row>
    <row r="1003" spans="1:14" x14ac:dyDescent="0.2">
      <c r="A1003" s="186"/>
      <c r="B1003" s="186"/>
      <c r="C1003" s="186"/>
      <c r="D1003" s="186"/>
      <c r="E1003" s="186"/>
      <c r="F1003" s="186"/>
      <c r="G1003" s="232"/>
      <c r="H1003" s="188"/>
      <c r="I1003" s="335"/>
      <c r="J1003" s="188"/>
      <c r="K1003" s="186"/>
      <c r="L1003" s="186"/>
      <c r="M1003" s="187"/>
      <c r="N1003" s="186"/>
    </row>
    <row r="1004" spans="1:14" x14ac:dyDescent="0.2">
      <c r="A1004" s="186"/>
      <c r="B1004" s="186"/>
      <c r="C1004" s="186"/>
      <c r="D1004" s="186"/>
      <c r="E1004" s="186"/>
      <c r="F1004" s="186"/>
      <c r="G1004" s="232"/>
      <c r="H1004" s="188"/>
      <c r="I1004" s="335"/>
      <c r="J1004" s="188"/>
      <c r="K1004" s="186"/>
      <c r="L1004" s="186"/>
      <c r="M1004" s="187"/>
      <c r="N1004" s="186"/>
    </row>
    <row r="1005" spans="1:14" x14ac:dyDescent="0.2">
      <c r="A1005" s="186"/>
      <c r="B1005" s="186"/>
      <c r="C1005" s="186"/>
      <c r="D1005" s="186"/>
      <c r="E1005" s="186"/>
      <c r="F1005" s="186"/>
      <c r="G1005" s="232"/>
      <c r="H1005" s="188"/>
      <c r="I1005" s="335"/>
      <c r="J1005" s="188"/>
      <c r="K1005" s="186"/>
      <c r="L1005" s="186"/>
      <c r="M1005" s="187"/>
      <c r="N1005" s="186"/>
    </row>
    <row r="1006" spans="1:14" x14ac:dyDescent="0.2">
      <c r="A1006" s="186"/>
      <c r="B1006" s="186"/>
      <c r="C1006" s="186"/>
      <c r="D1006" s="186"/>
      <c r="E1006" s="186"/>
      <c r="F1006" s="186"/>
      <c r="G1006" s="232"/>
      <c r="H1006" s="188"/>
      <c r="I1006" s="335"/>
      <c r="J1006" s="188"/>
      <c r="K1006" s="186"/>
      <c r="L1006" s="186"/>
      <c r="M1006" s="187"/>
      <c r="N1006" s="186"/>
    </row>
    <row r="1007" spans="1:14" x14ac:dyDescent="0.2">
      <c r="A1007" s="186"/>
      <c r="B1007" s="186"/>
      <c r="C1007" s="186"/>
      <c r="D1007" s="186"/>
      <c r="E1007" s="186"/>
      <c r="F1007" s="186"/>
      <c r="G1007" s="232"/>
      <c r="H1007" s="188"/>
      <c r="I1007" s="335"/>
      <c r="J1007" s="188"/>
      <c r="K1007" s="186"/>
      <c r="L1007" s="186"/>
      <c r="M1007" s="187"/>
      <c r="N1007" s="186"/>
    </row>
    <row r="1008" spans="1:14" x14ac:dyDescent="0.2">
      <c r="A1008" s="186"/>
      <c r="B1008" s="186"/>
      <c r="C1008" s="186"/>
      <c r="D1008" s="186"/>
      <c r="E1008" s="186"/>
      <c r="F1008" s="186"/>
      <c r="G1008" s="232"/>
      <c r="H1008" s="188"/>
      <c r="I1008" s="335"/>
      <c r="J1008" s="188"/>
      <c r="K1008" s="186"/>
      <c r="L1008" s="186"/>
      <c r="M1008" s="187"/>
      <c r="N1008" s="186"/>
    </row>
    <row r="1009" spans="1:14" x14ac:dyDescent="0.2">
      <c r="A1009" s="186"/>
      <c r="B1009" s="186"/>
      <c r="C1009" s="186"/>
      <c r="D1009" s="186"/>
      <c r="E1009" s="186"/>
      <c r="F1009" s="186"/>
      <c r="G1009" s="232"/>
      <c r="H1009" s="188"/>
      <c r="I1009" s="335"/>
      <c r="J1009" s="188"/>
      <c r="K1009" s="186"/>
      <c r="L1009" s="186"/>
      <c r="M1009" s="187"/>
      <c r="N1009" s="186"/>
    </row>
    <row r="1010" spans="1:14" x14ac:dyDescent="0.2">
      <c r="A1010" s="186"/>
      <c r="B1010" s="186"/>
      <c r="C1010" s="186"/>
      <c r="D1010" s="186"/>
      <c r="E1010" s="186"/>
      <c r="F1010" s="186"/>
      <c r="G1010" s="232"/>
      <c r="H1010" s="188"/>
      <c r="I1010" s="335"/>
      <c r="J1010" s="188"/>
      <c r="K1010" s="186"/>
      <c r="L1010" s="186"/>
      <c r="M1010" s="187"/>
      <c r="N1010" s="186"/>
    </row>
    <row r="1011" spans="1:14" x14ac:dyDescent="0.2">
      <c r="A1011" s="186"/>
      <c r="B1011" s="186"/>
      <c r="C1011" s="186"/>
      <c r="D1011" s="186"/>
      <c r="E1011" s="186"/>
      <c r="F1011" s="186"/>
      <c r="G1011" s="232"/>
      <c r="H1011" s="188"/>
      <c r="I1011" s="335"/>
      <c r="J1011" s="188"/>
      <c r="K1011" s="186"/>
      <c r="L1011" s="186"/>
      <c r="M1011" s="187"/>
      <c r="N1011" s="186"/>
    </row>
    <row r="1012" spans="1:14" x14ac:dyDescent="0.2">
      <c r="A1012" s="186"/>
      <c r="B1012" s="186"/>
      <c r="C1012" s="186"/>
      <c r="D1012" s="186"/>
      <c r="E1012" s="186"/>
      <c r="F1012" s="186"/>
      <c r="G1012" s="232"/>
      <c r="H1012" s="188"/>
      <c r="I1012" s="335"/>
      <c r="J1012" s="188"/>
      <c r="K1012" s="186"/>
      <c r="L1012" s="186"/>
      <c r="M1012" s="187"/>
      <c r="N1012" s="186"/>
    </row>
    <row r="1013" spans="1:14" x14ac:dyDescent="0.2">
      <c r="A1013" s="186"/>
      <c r="B1013" s="186"/>
      <c r="C1013" s="186"/>
      <c r="D1013" s="186"/>
      <c r="E1013" s="186"/>
      <c r="F1013" s="186"/>
      <c r="G1013" s="232"/>
      <c r="H1013" s="188"/>
      <c r="I1013" s="335"/>
      <c r="J1013" s="188"/>
      <c r="K1013" s="186"/>
      <c r="L1013" s="186"/>
      <c r="M1013" s="187"/>
      <c r="N1013" s="186"/>
    </row>
    <row r="1014" spans="1:14" x14ac:dyDescent="0.2">
      <c r="A1014" s="186"/>
      <c r="B1014" s="186"/>
      <c r="C1014" s="186"/>
      <c r="D1014" s="186"/>
      <c r="E1014" s="186"/>
      <c r="F1014" s="186"/>
      <c r="G1014" s="232"/>
      <c r="H1014" s="188"/>
      <c r="I1014" s="335"/>
      <c r="J1014" s="188"/>
      <c r="K1014" s="186"/>
      <c r="L1014" s="186"/>
      <c r="M1014" s="187"/>
      <c r="N1014" s="186"/>
    </row>
    <row r="1015" spans="1:14" x14ac:dyDescent="0.2">
      <c r="A1015" s="186"/>
      <c r="B1015" s="186"/>
      <c r="C1015" s="186"/>
      <c r="D1015" s="186"/>
      <c r="E1015" s="186"/>
      <c r="F1015" s="186"/>
      <c r="G1015" s="232"/>
      <c r="H1015" s="188"/>
      <c r="I1015" s="335"/>
      <c r="J1015" s="188"/>
      <c r="K1015" s="186"/>
      <c r="L1015" s="186"/>
      <c r="M1015" s="187"/>
      <c r="N1015" s="186"/>
    </row>
    <row r="1016" spans="1:14" x14ac:dyDescent="0.2">
      <c r="A1016" s="186"/>
      <c r="B1016" s="186"/>
      <c r="C1016" s="186"/>
      <c r="D1016" s="186"/>
      <c r="E1016" s="186"/>
      <c r="F1016" s="186"/>
      <c r="G1016" s="232"/>
      <c r="H1016" s="188"/>
      <c r="I1016" s="335"/>
      <c r="J1016" s="188"/>
      <c r="K1016" s="186"/>
      <c r="L1016" s="186"/>
      <c r="M1016" s="187"/>
      <c r="N1016" s="186"/>
    </row>
    <row r="1017" spans="1:14" x14ac:dyDescent="0.2">
      <c r="A1017" s="186"/>
      <c r="B1017" s="186"/>
      <c r="C1017" s="186"/>
      <c r="D1017" s="186"/>
      <c r="E1017" s="186"/>
      <c r="F1017" s="186"/>
      <c r="G1017" s="232"/>
      <c r="H1017" s="188"/>
      <c r="I1017" s="335"/>
      <c r="J1017" s="188"/>
      <c r="K1017" s="186"/>
      <c r="L1017" s="186"/>
      <c r="M1017" s="187"/>
      <c r="N1017" s="186"/>
    </row>
    <row r="1018" spans="1:14" x14ac:dyDescent="0.2">
      <c r="A1018" s="186"/>
      <c r="B1018" s="186"/>
      <c r="C1018" s="186"/>
      <c r="D1018" s="186"/>
      <c r="E1018" s="186"/>
      <c r="F1018" s="186"/>
      <c r="G1018" s="232"/>
      <c r="H1018" s="188"/>
      <c r="I1018" s="335"/>
      <c r="J1018" s="188"/>
      <c r="K1018" s="186"/>
      <c r="L1018" s="186"/>
      <c r="M1018" s="187"/>
      <c r="N1018" s="186"/>
    </row>
    <row r="1019" spans="1:14" x14ac:dyDescent="0.2">
      <c r="A1019" s="186"/>
      <c r="B1019" s="186"/>
      <c r="C1019" s="186"/>
      <c r="D1019" s="186"/>
      <c r="E1019" s="186"/>
      <c r="F1019" s="186"/>
      <c r="G1019" s="232"/>
      <c r="H1019" s="188"/>
      <c r="I1019" s="335"/>
      <c r="J1019" s="188"/>
      <c r="K1019" s="186"/>
      <c r="L1019" s="186"/>
      <c r="M1019" s="187"/>
      <c r="N1019" s="186"/>
    </row>
    <row r="1020" spans="1:14" x14ac:dyDescent="0.2">
      <c r="A1020" s="186"/>
      <c r="B1020" s="186"/>
      <c r="C1020" s="186"/>
      <c r="D1020" s="186"/>
      <c r="E1020" s="186"/>
      <c r="F1020" s="186"/>
      <c r="G1020" s="232"/>
      <c r="H1020" s="188"/>
      <c r="I1020" s="335"/>
      <c r="J1020" s="188"/>
      <c r="K1020" s="186"/>
      <c r="L1020" s="186"/>
      <c r="M1020" s="187"/>
      <c r="N1020" s="186"/>
    </row>
    <row r="1021" spans="1:14" x14ac:dyDescent="0.2">
      <c r="A1021" s="186"/>
      <c r="B1021" s="186"/>
      <c r="C1021" s="186"/>
      <c r="D1021" s="186"/>
      <c r="E1021" s="186"/>
      <c r="F1021" s="186"/>
      <c r="G1021" s="232"/>
      <c r="H1021" s="188"/>
      <c r="I1021" s="335"/>
      <c r="J1021" s="188"/>
      <c r="K1021" s="186"/>
      <c r="L1021" s="186"/>
      <c r="M1021" s="187"/>
      <c r="N1021" s="186"/>
    </row>
    <row r="1022" spans="1:14" x14ac:dyDescent="0.2">
      <c r="A1022" s="186"/>
      <c r="B1022" s="186"/>
      <c r="C1022" s="186"/>
      <c r="D1022" s="186"/>
      <c r="E1022" s="186"/>
      <c r="F1022" s="186"/>
      <c r="G1022" s="232"/>
      <c r="H1022" s="188"/>
      <c r="I1022" s="335"/>
      <c r="J1022" s="188"/>
      <c r="K1022" s="186"/>
      <c r="L1022" s="186"/>
      <c r="M1022" s="187"/>
      <c r="N1022" s="186"/>
    </row>
    <row r="1023" spans="1:14" x14ac:dyDescent="0.2">
      <c r="A1023" s="186"/>
      <c r="B1023" s="186"/>
      <c r="C1023" s="186"/>
      <c r="D1023" s="186"/>
      <c r="E1023" s="186"/>
      <c r="F1023" s="186"/>
      <c r="G1023" s="232"/>
      <c r="H1023" s="188"/>
      <c r="I1023" s="335"/>
      <c r="J1023" s="188"/>
      <c r="K1023" s="186"/>
      <c r="L1023" s="186"/>
      <c r="M1023" s="187"/>
      <c r="N1023" s="186"/>
    </row>
    <row r="1024" spans="1:14" x14ac:dyDescent="0.2">
      <c r="A1024" s="186"/>
      <c r="B1024" s="186"/>
      <c r="C1024" s="186"/>
      <c r="D1024" s="186"/>
      <c r="E1024" s="186"/>
      <c r="F1024" s="186"/>
      <c r="G1024" s="232"/>
      <c r="H1024" s="188"/>
      <c r="I1024" s="335"/>
      <c r="J1024" s="188"/>
      <c r="K1024" s="186"/>
      <c r="L1024" s="186"/>
      <c r="M1024" s="187"/>
      <c r="N1024" s="186"/>
    </row>
    <row r="1025" spans="1:14" x14ac:dyDescent="0.2">
      <c r="A1025" s="186"/>
      <c r="B1025" s="186"/>
      <c r="C1025" s="186"/>
      <c r="D1025" s="186"/>
      <c r="E1025" s="186"/>
      <c r="F1025" s="186"/>
      <c r="G1025" s="232"/>
      <c r="H1025" s="188"/>
      <c r="I1025" s="335"/>
      <c r="J1025" s="188"/>
      <c r="K1025" s="186"/>
      <c r="L1025" s="186"/>
      <c r="M1025" s="187"/>
      <c r="N1025" s="186"/>
    </row>
    <row r="1026" spans="1:14" x14ac:dyDescent="0.2">
      <c r="A1026" s="186"/>
      <c r="B1026" s="186"/>
      <c r="C1026" s="186"/>
      <c r="D1026" s="186"/>
      <c r="E1026" s="186"/>
      <c r="F1026" s="186"/>
      <c r="G1026" s="232"/>
      <c r="H1026" s="188"/>
      <c r="I1026" s="335"/>
      <c r="J1026" s="188"/>
      <c r="K1026" s="186"/>
      <c r="L1026" s="186"/>
      <c r="M1026" s="187"/>
      <c r="N1026" s="186"/>
    </row>
    <row r="1027" spans="1:14" x14ac:dyDescent="0.2">
      <c r="A1027" s="186"/>
      <c r="B1027" s="186"/>
      <c r="C1027" s="186"/>
      <c r="D1027" s="186"/>
      <c r="E1027" s="186"/>
      <c r="F1027" s="186"/>
      <c r="G1027" s="232"/>
      <c r="H1027" s="188"/>
      <c r="I1027" s="335"/>
      <c r="J1027" s="188"/>
      <c r="K1027" s="186"/>
      <c r="L1027" s="186"/>
      <c r="M1027" s="187"/>
      <c r="N1027" s="186"/>
    </row>
    <row r="1028" spans="1:14" x14ac:dyDescent="0.2">
      <c r="A1028" s="186"/>
      <c r="B1028" s="186"/>
      <c r="C1028" s="186"/>
      <c r="D1028" s="186"/>
      <c r="E1028" s="186"/>
      <c r="F1028" s="186"/>
      <c r="G1028" s="232"/>
      <c r="H1028" s="188"/>
      <c r="I1028" s="335"/>
      <c r="J1028" s="188"/>
      <c r="K1028" s="186"/>
      <c r="L1028" s="186"/>
      <c r="M1028" s="187"/>
      <c r="N1028" s="186"/>
    </row>
    <row r="1029" spans="1:14" x14ac:dyDescent="0.2">
      <c r="A1029" s="186"/>
      <c r="B1029" s="186"/>
      <c r="C1029" s="186"/>
      <c r="D1029" s="186"/>
      <c r="E1029" s="186"/>
      <c r="F1029" s="186"/>
      <c r="G1029" s="232"/>
      <c r="H1029" s="188"/>
      <c r="I1029" s="335"/>
      <c r="J1029" s="188"/>
      <c r="K1029" s="186"/>
      <c r="L1029" s="186"/>
      <c r="M1029" s="187"/>
      <c r="N1029" s="186"/>
    </row>
    <row r="1030" spans="1:14" x14ac:dyDescent="0.2">
      <c r="A1030" s="186"/>
      <c r="B1030" s="186"/>
      <c r="C1030" s="186"/>
      <c r="D1030" s="186"/>
      <c r="E1030" s="186"/>
      <c r="F1030" s="186"/>
      <c r="G1030" s="232"/>
      <c r="H1030" s="188"/>
      <c r="I1030" s="335"/>
      <c r="J1030" s="188"/>
      <c r="K1030" s="186"/>
      <c r="L1030" s="186"/>
      <c r="M1030" s="187"/>
      <c r="N1030" s="186"/>
    </row>
    <row r="1031" spans="1:14" x14ac:dyDescent="0.2">
      <c r="A1031" s="186"/>
      <c r="B1031" s="186"/>
      <c r="C1031" s="186"/>
      <c r="D1031" s="186"/>
      <c r="E1031" s="186"/>
      <c r="F1031" s="186"/>
      <c r="G1031" s="232"/>
      <c r="H1031" s="188"/>
      <c r="I1031" s="335"/>
      <c r="J1031" s="188"/>
      <c r="K1031" s="186"/>
      <c r="L1031" s="186"/>
      <c r="M1031" s="187"/>
      <c r="N1031" s="186"/>
    </row>
    <row r="1032" spans="1:14" x14ac:dyDescent="0.2">
      <c r="A1032" s="186"/>
      <c r="B1032" s="186"/>
      <c r="C1032" s="186"/>
      <c r="D1032" s="186"/>
      <c r="E1032" s="186"/>
      <c r="F1032" s="186"/>
      <c r="G1032" s="232"/>
      <c r="H1032" s="188"/>
      <c r="I1032" s="335"/>
      <c r="J1032" s="188"/>
      <c r="K1032" s="186"/>
      <c r="L1032" s="186"/>
      <c r="M1032" s="187"/>
      <c r="N1032" s="186"/>
    </row>
    <row r="1033" spans="1:14" x14ac:dyDescent="0.2">
      <c r="A1033" s="186"/>
      <c r="B1033" s="186"/>
      <c r="C1033" s="186"/>
      <c r="D1033" s="186"/>
      <c r="E1033" s="186"/>
      <c r="F1033" s="186"/>
      <c r="G1033" s="232"/>
      <c r="H1033" s="188"/>
      <c r="I1033" s="335"/>
      <c r="J1033" s="188"/>
      <c r="K1033" s="186"/>
      <c r="L1033" s="186"/>
      <c r="M1033" s="187"/>
      <c r="N1033" s="186"/>
    </row>
    <row r="1034" spans="1:14" x14ac:dyDescent="0.2">
      <c r="A1034" s="186"/>
      <c r="B1034" s="186"/>
      <c r="C1034" s="186"/>
      <c r="D1034" s="186"/>
      <c r="E1034" s="186"/>
      <c r="F1034" s="186"/>
      <c r="G1034" s="232"/>
      <c r="H1034" s="188"/>
      <c r="I1034" s="335"/>
      <c r="J1034" s="188"/>
      <c r="K1034" s="186"/>
      <c r="L1034" s="186"/>
      <c r="M1034" s="187"/>
      <c r="N1034" s="186"/>
    </row>
    <row r="1035" spans="1:14" x14ac:dyDescent="0.2">
      <c r="A1035" s="186"/>
      <c r="B1035" s="186"/>
      <c r="C1035" s="186"/>
      <c r="D1035" s="186"/>
      <c r="E1035" s="186"/>
      <c r="F1035" s="186"/>
      <c r="G1035" s="232"/>
      <c r="H1035" s="188"/>
      <c r="I1035" s="335"/>
      <c r="J1035" s="188"/>
      <c r="K1035" s="186"/>
      <c r="L1035" s="186"/>
      <c r="M1035" s="187"/>
      <c r="N1035" s="186"/>
    </row>
    <row r="1036" spans="1:14" x14ac:dyDescent="0.2">
      <c r="A1036" s="186"/>
      <c r="B1036" s="186"/>
      <c r="C1036" s="186"/>
      <c r="D1036" s="186"/>
      <c r="E1036" s="186"/>
      <c r="F1036" s="186"/>
      <c r="G1036" s="232"/>
      <c r="H1036" s="188"/>
      <c r="I1036" s="335"/>
      <c r="J1036" s="188"/>
      <c r="K1036" s="186"/>
      <c r="L1036" s="186"/>
      <c r="M1036" s="187"/>
      <c r="N1036" s="186"/>
    </row>
    <row r="1037" spans="1:14" x14ac:dyDescent="0.2">
      <c r="A1037" s="186"/>
      <c r="B1037" s="186"/>
      <c r="C1037" s="186"/>
      <c r="D1037" s="186"/>
      <c r="E1037" s="186"/>
      <c r="F1037" s="186"/>
      <c r="G1037" s="232"/>
      <c r="H1037" s="188"/>
      <c r="I1037" s="335"/>
      <c r="J1037" s="188"/>
      <c r="K1037" s="186"/>
      <c r="L1037" s="186"/>
      <c r="M1037" s="187"/>
      <c r="N1037" s="186"/>
    </row>
    <row r="1038" spans="1:14" x14ac:dyDescent="0.2">
      <c r="A1038" s="186"/>
      <c r="B1038" s="186"/>
      <c r="C1038" s="186"/>
      <c r="D1038" s="186"/>
      <c r="E1038" s="186"/>
      <c r="F1038" s="186"/>
      <c r="G1038" s="232"/>
      <c r="H1038" s="188"/>
      <c r="I1038" s="335"/>
      <c r="J1038" s="188"/>
      <c r="K1038" s="186"/>
      <c r="L1038" s="186"/>
      <c r="M1038" s="187"/>
      <c r="N1038" s="186"/>
    </row>
    <row r="1039" spans="1:14" x14ac:dyDescent="0.2">
      <c r="A1039" s="186"/>
      <c r="B1039" s="186"/>
      <c r="C1039" s="186"/>
      <c r="D1039" s="186"/>
      <c r="E1039" s="186"/>
      <c r="F1039" s="186"/>
      <c r="G1039" s="232"/>
      <c r="H1039" s="188"/>
      <c r="I1039" s="335"/>
      <c r="J1039" s="188"/>
      <c r="K1039" s="186"/>
      <c r="L1039" s="186"/>
      <c r="M1039" s="187"/>
      <c r="N1039" s="186"/>
    </row>
    <row r="1040" spans="1:14" x14ac:dyDescent="0.2">
      <c r="A1040" s="186"/>
      <c r="B1040" s="186"/>
      <c r="C1040" s="186"/>
      <c r="D1040" s="186"/>
      <c r="E1040" s="186"/>
      <c r="F1040" s="186"/>
      <c r="G1040" s="232"/>
      <c r="H1040" s="188"/>
      <c r="I1040" s="335"/>
      <c r="J1040" s="188"/>
      <c r="K1040" s="186"/>
      <c r="L1040" s="186"/>
      <c r="M1040" s="187"/>
      <c r="N1040" s="186"/>
    </row>
    <row r="1041" spans="1:14" x14ac:dyDescent="0.2">
      <c r="A1041" s="186"/>
      <c r="B1041" s="186"/>
      <c r="C1041" s="186"/>
      <c r="D1041" s="186"/>
      <c r="E1041" s="186"/>
      <c r="F1041" s="186"/>
      <c r="G1041" s="232"/>
      <c r="H1041" s="188"/>
      <c r="I1041" s="335"/>
      <c r="J1041" s="188"/>
      <c r="K1041" s="186"/>
      <c r="L1041" s="186"/>
      <c r="M1041" s="187"/>
      <c r="N1041" s="186"/>
    </row>
    <row r="1042" spans="1:14" x14ac:dyDescent="0.2">
      <c r="A1042" s="186"/>
      <c r="B1042" s="186"/>
      <c r="C1042" s="186"/>
      <c r="D1042" s="186"/>
      <c r="E1042" s="186"/>
      <c r="F1042" s="186"/>
      <c r="G1042" s="232"/>
      <c r="H1042" s="188"/>
      <c r="I1042" s="335"/>
      <c r="J1042" s="188"/>
      <c r="K1042" s="186"/>
      <c r="L1042" s="186"/>
      <c r="M1042" s="187"/>
      <c r="N1042" s="186"/>
    </row>
    <row r="1043" spans="1:14" x14ac:dyDescent="0.2">
      <c r="A1043" s="186"/>
      <c r="B1043" s="186"/>
      <c r="C1043" s="186"/>
      <c r="D1043" s="186"/>
      <c r="E1043" s="186"/>
      <c r="F1043" s="186"/>
      <c r="G1043" s="232"/>
      <c r="H1043" s="188"/>
      <c r="I1043" s="335"/>
      <c r="J1043" s="188"/>
      <c r="K1043" s="186"/>
      <c r="L1043" s="186"/>
      <c r="M1043" s="187"/>
      <c r="N1043" s="186"/>
    </row>
    <row r="1044" spans="1:14" x14ac:dyDescent="0.2">
      <c r="A1044" s="186"/>
      <c r="B1044" s="186"/>
      <c r="C1044" s="186"/>
      <c r="D1044" s="186"/>
      <c r="E1044" s="186"/>
      <c r="F1044" s="186"/>
      <c r="G1044" s="232"/>
      <c r="H1044" s="188"/>
      <c r="I1044" s="335"/>
      <c r="J1044" s="188"/>
      <c r="K1044" s="186"/>
      <c r="L1044" s="186"/>
      <c r="M1044" s="187"/>
      <c r="N1044" s="186"/>
    </row>
    <row r="1045" spans="1:14" x14ac:dyDescent="0.2">
      <c r="A1045" s="186"/>
      <c r="B1045" s="186"/>
      <c r="C1045" s="186"/>
      <c r="D1045" s="186"/>
      <c r="E1045" s="186"/>
      <c r="F1045" s="186"/>
      <c r="G1045" s="232"/>
      <c r="H1045" s="188"/>
      <c r="I1045" s="335"/>
      <c r="J1045" s="188"/>
      <c r="K1045" s="186"/>
      <c r="L1045" s="186"/>
      <c r="M1045" s="187"/>
      <c r="N1045" s="186"/>
    </row>
    <row r="1046" spans="1:14" x14ac:dyDescent="0.2">
      <c r="A1046" s="186"/>
      <c r="B1046" s="186"/>
      <c r="C1046" s="186"/>
      <c r="D1046" s="186"/>
      <c r="E1046" s="186"/>
      <c r="F1046" s="186"/>
      <c r="G1046" s="232"/>
      <c r="H1046" s="188"/>
      <c r="I1046" s="335"/>
      <c r="J1046" s="188"/>
      <c r="K1046" s="186"/>
      <c r="L1046" s="186"/>
      <c r="M1046" s="187"/>
      <c r="N1046" s="186"/>
    </row>
    <row r="1047" spans="1:14" x14ac:dyDescent="0.2">
      <c r="A1047" s="186"/>
      <c r="B1047" s="186"/>
      <c r="C1047" s="186"/>
      <c r="D1047" s="186"/>
      <c r="E1047" s="186"/>
      <c r="F1047" s="186"/>
      <c r="G1047" s="232"/>
      <c r="H1047" s="188"/>
      <c r="I1047" s="335"/>
      <c r="J1047" s="188"/>
      <c r="K1047" s="186"/>
      <c r="L1047" s="186"/>
      <c r="M1047" s="187"/>
      <c r="N1047" s="186"/>
    </row>
    <row r="1048" spans="1:14" x14ac:dyDescent="0.2">
      <c r="A1048" s="186"/>
      <c r="B1048" s="186"/>
      <c r="C1048" s="186"/>
      <c r="D1048" s="186"/>
      <c r="E1048" s="186"/>
      <c r="F1048" s="186"/>
      <c r="G1048" s="232"/>
      <c r="H1048" s="188"/>
      <c r="I1048" s="335"/>
      <c r="J1048" s="188"/>
      <c r="K1048" s="186"/>
      <c r="L1048" s="186"/>
      <c r="M1048" s="187"/>
      <c r="N1048" s="186"/>
    </row>
    <row r="1049" spans="1:14" x14ac:dyDescent="0.2">
      <c r="A1049" s="186"/>
      <c r="B1049" s="186"/>
      <c r="C1049" s="186"/>
      <c r="D1049" s="186"/>
      <c r="E1049" s="186"/>
      <c r="F1049" s="186"/>
      <c r="G1049" s="232"/>
      <c r="H1049" s="188"/>
      <c r="I1049" s="335"/>
      <c r="J1049" s="188"/>
      <c r="K1049" s="186"/>
      <c r="L1049" s="186"/>
      <c r="M1049" s="187"/>
      <c r="N1049" s="186"/>
    </row>
    <row r="1050" spans="1:14" x14ac:dyDescent="0.2">
      <c r="A1050" s="186"/>
      <c r="B1050" s="186"/>
      <c r="C1050" s="186"/>
      <c r="D1050" s="186"/>
      <c r="E1050" s="186"/>
      <c r="F1050" s="186"/>
      <c r="G1050" s="232"/>
      <c r="H1050" s="188"/>
      <c r="I1050" s="335"/>
      <c r="J1050" s="188"/>
      <c r="K1050" s="186"/>
      <c r="L1050" s="186"/>
      <c r="M1050" s="187"/>
      <c r="N1050" s="186"/>
    </row>
    <row r="1051" spans="1:14" x14ac:dyDescent="0.2">
      <c r="A1051" s="186"/>
      <c r="B1051" s="186"/>
      <c r="C1051" s="186"/>
      <c r="D1051" s="186"/>
      <c r="E1051" s="186"/>
      <c r="F1051" s="186"/>
      <c r="G1051" s="232"/>
      <c r="H1051" s="188"/>
      <c r="I1051" s="335"/>
      <c r="J1051" s="188"/>
      <c r="K1051" s="186"/>
      <c r="L1051" s="186"/>
      <c r="M1051" s="187"/>
      <c r="N1051" s="186"/>
    </row>
    <row r="1052" spans="1:14" x14ac:dyDescent="0.2">
      <c r="A1052" s="186"/>
      <c r="B1052" s="186"/>
      <c r="C1052" s="186"/>
      <c r="D1052" s="186"/>
      <c r="E1052" s="186"/>
      <c r="F1052" s="186"/>
      <c r="G1052" s="232"/>
      <c r="H1052" s="188"/>
      <c r="I1052" s="335"/>
      <c r="J1052" s="188"/>
      <c r="K1052" s="186"/>
      <c r="L1052" s="186"/>
      <c r="M1052" s="187"/>
      <c r="N1052" s="186"/>
    </row>
    <row r="1053" spans="1:14" x14ac:dyDescent="0.2">
      <c r="A1053" s="186"/>
      <c r="B1053" s="186"/>
      <c r="C1053" s="186"/>
      <c r="D1053" s="186"/>
      <c r="E1053" s="186"/>
      <c r="F1053" s="186"/>
      <c r="G1053" s="232"/>
      <c r="H1053" s="188"/>
      <c r="I1053" s="335"/>
      <c r="J1053" s="188"/>
      <c r="K1053" s="186"/>
      <c r="L1053" s="186"/>
      <c r="M1053" s="187"/>
      <c r="N1053" s="186"/>
    </row>
    <row r="1054" spans="1:14" x14ac:dyDescent="0.2">
      <c r="A1054" s="186"/>
      <c r="B1054" s="186"/>
      <c r="C1054" s="186"/>
      <c r="D1054" s="186"/>
      <c r="E1054" s="186"/>
      <c r="F1054" s="186"/>
      <c r="G1054" s="232"/>
      <c r="H1054" s="188"/>
      <c r="I1054" s="335"/>
      <c r="J1054" s="188"/>
      <c r="K1054" s="186"/>
      <c r="L1054" s="186"/>
      <c r="M1054" s="187"/>
      <c r="N1054" s="186"/>
    </row>
    <row r="1055" spans="1:14" x14ac:dyDescent="0.2">
      <c r="A1055" s="186"/>
      <c r="B1055" s="186"/>
      <c r="C1055" s="186"/>
      <c r="D1055" s="186"/>
      <c r="E1055" s="186"/>
      <c r="F1055" s="186"/>
      <c r="G1055" s="232"/>
      <c r="H1055" s="188"/>
      <c r="I1055" s="335"/>
      <c r="J1055" s="188"/>
      <c r="K1055" s="186"/>
      <c r="L1055" s="186"/>
      <c r="M1055" s="187"/>
      <c r="N1055" s="186"/>
    </row>
    <row r="1056" spans="1:14" x14ac:dyDescent="0.2">
      <c r="A1056" s="186"/>
      <c r="B1056" s="186"/>
      <c r="C1056" s="186"/>
      <c r="D1056" s="186"/>
      <c r="E1056" s="186"/>
      <c r="F1056" s="186"/>
      <c r="G1056" s="232"/>
      <c r="H1056" s="188"/>
      <c r="I1056" s="335"/>
      <c r="J1056" s="188"/>
      <c r="K1056" s="186"/>
      <c r="L1056" s="186"/>
      <c r="M1056" s="187"/>
      <c r="N1056" s="186"/>
    </row>
    <row r="1057" spans="1:14" x14ac:dyDescent="0.2">
      <c r="A1057" s="186"/>
      <c r="B1057" s="186"/>
      <c r="C1057" s="186"/>
      <c r="D1057" s="186"/>
      <c r="E1057" s="186"/>
      <c r="F1057" s="186"/>
      <c r="G1057" s="232"/>
      <c r="H1057" s="188"/>
      <c r="I1057" s="335"/>
      <c r="J1057" s="188"/>
      <c r="K1057" s="186"/>
      <c r="L1057" s="186"/>
      <c r="M1057" s="187"/>
      <c r="N1057" s="186"/>
    </row>
    <row r="1058" spans="1:14" x14ac:dyDescent="0.2">
      <c r="A1058" s="186"/>
      <c r="B1058" s="186"/>
      <c r="C1058" s="186"/>
      <c r="D1058" s="186"/>
      <c r="E1058" s="186"/>
      <c r="F1058" s="186"/>
      <c r="G1058" s="232"/>
      <c r="H1058" s="188"/>
      <c r="I1058" s="335"/>
      <c r="J1058" s="188"/>
      <c r="K1058" s="186"/>
      <c r="L1058" s="186"/>
      <c r="M1058" s="187"/>
      <c r="N1058" s="186"/>
    </row>
    <row r="1059" spans="1:14" x14ac:dyDescent="0.2">
      <c r="A1059" s="186"/>
      <c r="B1059" s="186"/>
      <c r="C1059" s="186"/>
      <c r="D1059" s="186"/>
      <c r="E1059" s="186"/>
      <c r="F1059" s="186"/>
      <c r="G1059" s="232"/>
      <c r="H1059" s="188"/>
      <c r="I1059" s="335"/>
      <c r="J1059" s="188"/>
      <c r="K1059" s="186"/>
      <c r="L1059" s="186"/>
      <c r="M1059" s="187"/>
      <c r="N1059" s="186"/>
    </row>
    <row r="1060" spans="1:14" x14ac:dyDescent="0.2">
      <c r="A1060" s="186"/>
      <c r="B1060" s="186"/>
      <c r="C1060" s="186"/>
      <c r="D1060" s="186"/>
      <c r="E1060" s="186"/>
      <c r="F1060" s="186"/>
      <c r="G1060" s="232"/>
      <c r="H1060" s="188"/>
      <c r="I1060" s="335"/>
      <c r="J1060" s="188"/>
      <c r="K1060" s="186"/>
      <c r="L1060" s="186"/>
      <c r="M1060" s="187"/>
      <c r="N1060" s="186"/>
    </row>
    <row r="1061" spans="1:14" x14ac:dyDescent="0.2">
      <c r="A1061" s="186"/>
      <c r="B1061" s="186"/>
      <c r="C1061" s="186"/>
      <c r="D1061" s="186"/>
      <c r="E1061" s="186"/>
      <c r="F1061" s="186"/>
      <c r="G1061" s="232"/>
      <c r="H1061" s="188"/>
      <c r="I1061" s="335"/>
      <c r="J1061" s="188"/>
      <c r="K1061" s="186"/>
      <c r="L1061" s="186"/>
      <c r="M1061" s="187"/>
      <c r="N1061" s="186"/>
    </row>
    <row r="1062" spans="1:14" x14ac:dyDescent="0.2">
      <c r="A1062" s="186"/>
      <c r="B1062" s="186"/>
      <c r="C1062" s="186"/>
      <c r="D1062" s="186"/>
      <c r="E1062" s="186"/>
      <c r="F1062" s="186"/>
      <c r="G1062" s="232"/>
      <c r="H1062" s="188"/>
      <c r="I1062" s="335"/>
      <c r="J1062" s="188"/>
      <c r="K1062" s="186"/>
      <c r="L1062" s="186"/>
      <c r="M1062" s="187"/>
      <c r="N1062" s="186"/>
    </row>
    <row r="1063" spans="1:14" x14ac:dyDescent="0.2">
      <c r="A1063" s="186"/>
      <c r="B1063" s="186"/>
      <c r="C1063" s="186"/>
      <c r="D1063" s="186"/>
      <c r="E1063" s="186"/>
      <c r="F1063" s="186"/>
      <c r="G1063" s="232"/>
      <c r="H1063" s="188"/>
      <c r="I1063" s="335"/>
      <c r="J1063" s="188"/>
      <c r="K1063" s="186"/>
      <c r="L1063" s="186"/>
      <c r="M1063" s="187"/>
      <c r="N1063" s="186"/>
    </row>
    <row r="1064" spans="1:14" x14ac:dyDescent="0.2">
      <c r="A1064" s="186"/>
      <c r="B1064" s="186"/>
      <c r="C1064" s="186"/>
      <c r="D1064" s="186"/>
      <c r="E1064" s="186"/>
      <c r="F1064" s="186"/>
      <c r="G1064" s="232"/>
      <c r="H1064" s="188"/>
      <c r="I1064" s="335"/>
      <c r="J1064" s="188"/>
      <c r="K1064" s="186"/>
      <c r="L1064" s="186"/>
      <c r="M1064" s="187"/>
      <c r="N1064" s="186"/>
    </row>
    <row r="1065" spans="1:14" x14ac:dyDescent="0.2">
      <c r="A1065" s="186"/>
      <c r="B1065" s="186"/>
      <c r="C1065" s="186"/>
      <c r="D1065" s="186"/>
      <c r="E1065" s="186"/>
      <c r="F1065" s="186"/>
      <c r="G1065" s="232"/>
      <c r="H1065" s="188"/>
      <c r="I1065" s="335"/>
      <c r="J1065" s="188"/>
      <c r="K1065" s="186"/>
      <c r="L1065" s="186"/>
      <c r="M1065" s="187"/>
      <c r="N1065" s="186"/>
    </row>
    <row r="1066" spans="1:14" x14ac:dyDescent="0.2">
      <c r="A1066" s="186"/>
      <c r="B1066" s="186"/>
      <c r="C1066" s="186"/>
      <c r="D1066" s="186"/>
      <c r="E1066" s="186"/>
      <c r="F1066" s="186"/>
      <c r="G1066" s="232"/>
      <c r="H1066" s="188"/>
      <c r="I1066" s="335"/>
      <c r="J1066" s="188"/>
      <c r="K1066" s="186"/>
      <c r="L1066" s="186"/>
      <c r="M1066" s="187"/>
      <c r="N1066" s="186"/>
    </row>
    <row r="1067" spans="1:14" x14ac:dyDescent="0.2">
      <c r="A1067" s="186"/>
      <c r="B1067" s="186"/>
      <c r="C1067" s="186"/>
      <c r="D1067" s="186"/>
      <c r="E1067" s="186"/>
      <c r="F1067" s="186"/>
      <c r="G1067" s="232"/>
      <c r="H1067" s="188"/>
      <c r="I1067" s="335"/>
      <c r="J1067" s="188"/>
      <c r="K1067" s="186"/>
      <c r="L1067" s="186"/>
      <c r="M1067" s="187"/>
      <c r="N1067" s="186"/>
    </row>
    <row r="1068" spans="1:14" x14ac:dyDescent="0.2">
      <c r="A1068" s="186"/>
      <c r="B1068" s="186"/>
      <c r="C1068" s="186"/>
      <c r="D1068" s="186"/>
      <c r="E1068" s="186"/>
      <c r="F1068" s="186"/>
      <c r="G1068" s="232"/>
      <c r="H1068" s="188"/>
      <c r="I1068" s="335"/>
      <c r="J1068" s="188"/>
      <c r="K1068" s="186"/>
      <c r="L1068" s="186"/>
      <c r="M1068" s="187"/>
      <c r="N1068" s="186"/>
    </row>
    <row r="1069" spans="1:14" x14ac:dyDescent="0.2">
      <c r="A1069" s="186"/>
      <c r="B1069" s="186"/>
      <c r="C1069" s="186"/>
      <c r="D1069" s="186"/>
      <c r="E1069" s="186"/>
      <c r="F1069" s="186"/>
      <c r="G1069" s="232"/>
      <c r="H1069" s="188"/>
      <c r="I1069" s="335"/>
      <c r="J1069" s="188"/>
      <c r="K1069" s="186"/>
      <c r="L1069" s="186"/>
      <c r="M1069" s="187"/>
      <c r="N1069" s="186"/>
    </row>
    <row r="1070" spans="1:14" x14ac:dyDescent="0.2">
      <c r="A1070" s="186"/>
      <c r="B1070" s="186"/>
      <c r="C1070" s="186"/>
      <c r="D1070" s="186"/>
      <c r="E1070" s="186"/>
      <c r="F1070" s="186"/>
      <c r="G1070" s="232"/>
      <c r="H1070" s="188"/>
      <c r="I1070" s="335"/>
      <c r="J1070" s="188"/>
      <c r="K1070" s="186"/>
      <c r="L1070" s="186"/>
      <c r="M1070" s="187"/>
      <c r="N1070" s="186"/>
    </row>
    <row r="1071" spans="1:14" x14ac:dyDescent="0.2">
      <c r="A1071" s="186"/>
      <c r="B1071" s="186"/>
      <c r="C1071" s="186"/>
      <c r="D1071" s="186"/>
      <c r="E1071" s="186"/>
      <c r="F1071" s="186"/>
      <c r="G1071" s="232"/>
      <c r="H1071" s="188"/>
      <c r="I1071" s="335"/>
      <c r="J1071" s="188"/>
      <c r="K1071" s="186"/>
      <c r="L1071" s="186"/>
      <c r="M1071" s="187"/>
      <c r="N1071" s="186"/>
    </row>
    <row r="1072" spans="1:14" x14ac:dyDescent="0.2">
      <c r="A1072" s="186"/>
      <c r="B1072" s="186"/>
      <c r="C1072" s="186"/>
      <c r="D1072" s="186"/>
      <c r="E1072" s="186"/>
      <c r="F1072" s="186"/>
      <c r="G1072" s="232"/>
      <c r="H1072" s="188"/>
      <c r="I1072" s="335"/>
      <c r="J1072" s="188"/>
      <c r="K1072" s="186"/>
      <c r="L1072" s="186"/>
      <c r="M1072" s="187"/>
      <c r="N1072" s="186"/>
    </row>
    <row r="1073" spans="1:14" x14ac:dyDescent="0.2">
      <c r="A1073" s="186"/>
      <c r="B1073" s="186"/>
      <c r="C1073" s="186"/>
      <c r="D1073" s="186"/>
      <c r="E1073" s="186"/>
      <c r="F1073" s="186"/>
      <c r="G1073" s="232"/>
      <c r="H1073" s="188"/>
      <c r="I1073" s="335"/>
      <c r="J1073" s="188"/>
      <c r="K1073" s="186"/>
      <c r="L1073" s="186"/>
      <c r="M1073" s="187"/>
      <c r="N1073" s="186"/>
    </row>
    <row r="1074" spans="1:14" x14ac:dyDescent="0.2">
      <c r="A1074" s="186"/>
      <c r="B1074" s="186"/>
      <c r="C1074" s="186"/>
      <c r="D1074" s="186"/>
      <c r="E1074" s="186"/>
      <c r="F1074" s="186"/>
      <c r="G1074" s="232"/>
      <c r="H1074" s="188"/>
      <c r="I1074" s="335"/>
      <c r="J1074" s="188"/>
      <c r="K1074" s="186"/>
      <c r="L1074" s="186"/>
      <c r="M1074" s="187"/>
      <c r="N1074" s="186"/>
    </row>
    <row r="1075" spans="1:14" x14ac:dyDescent="0.2">
      <c r="A1075" s="186"/>
      <c r="B1075" s="186"/>
      <c r="C1075" s="186"/>
      <c r="D1075" s="186"/>
      <c r="E1075" s="186"/>
      <c r="F1075" s="186"/>
      <c r="G1075" s="232"/>
      <c r="H1075" s="188"/>
      <c r="I1075" s="335"/>
      <c r="J1075" s="188"/>
      <c r="K1075" s="186"/>
      <c r="L1075" s="186"/>
      <c r="M1075" s="187"/>
      <c r="N1075" s="186"/>
    </row>
    <row r="1076" spans="1:14" x14ac:dyDescent="0.2">
      <c r="A1076" s="186"/>
      <c r="B1076" s="186"/>
      <c r="C1076" s="186"/>
      <c r="D1076" s="186"/>
      <c r="E1076" s="186"/>
      <c r="F1076" s="186"/>
      <c r="G1076" s="232"/>
      <c r="H1076" s="188"/>
      <c r="I1076" s="335"/>
      <c r="J1076" s="188"/>
      <c r="K1076" s="186"/>
      <c r="L1076" s="186"/>
      <c r="M1076" s="187"/>
      <c r="N1076" s="186"/>
    </row>
    <row r="1077" spans="1:14" x14ac:dyDescent="0.2">
      <c r="A1077" s="186"/>
      <c r="B1077" s="186"/>
      <c r="C1077" s="186"/>
      <c r="D1077" s="186"/>
      <c r="E1077" s="186"/>
      <c r="F1077" s="186"/>
      <c r="G1077" s="232"/>
      <c r="H1077" s="188"/>
      <c r="I1077" s="335"/>
      <c r="J1077" s="188"/>
      <c r="K1077" s="186"/>
      <c r="L1077" s="186"/>
      <c r="M1077" s="187"/>
      <c r="N1077" s="186"/>
    </row>
    <row r="1078" spans="1:14" x14ac:dyDescent="0.2">
      <c r="A1078" s="186"/>
      <c r="B1078" s="186"/>
      <c r="C1078" s="186"/>
      <c r="D1078" s="186"/>
      <c r="E1078" s="186"/>
      <c r="F1078" s="186"/>
      <c r="G1078" s="232"/>
      <c r="H1078" s="188"/>
      <c r="I1078" s="335"/>
      <c r="J1078" s="188"/>
      <c r="K1078" s="186"/>
      <c r="L1078" s="186"/>
      <c r="M1078" s="187"/>
      <c r="N1078" s="186"/>
    </row>
    <row r="1079" spans="1:14" x14ac:dyDescent="0.2">
      <c r="A1079" s="186"/>
      <c r="B1079" s="186"/>
      <c r="C1079" s="186"/>
      <c r="D1079" s="186"/>
      <c r="E1079" s="186"/>
      <c r="F1079" s="186"/>
      <c r="G1079" s="232"/>
      <c r="H1079" s="188"/>
      <c r="I1079" s="335"/>
      <c r="J1079" s="188"/>
      <c r="K1079" s="186"/>
      <c r="L1079" s="186"/>
      <c r="M1079" s="187"/>
      <c r="N1079" s="186"/>
    </row>
    <row r="1080" spans="1:14" x14ac:dyDescent="0.2">
      <c r="A1080" s="186"/>
      <c r="B1080" s="186"/>
      <c r="C1080" s="186"/>
      <c r="D1080" s="186"/>
      <c r="E1080" s="186"/>
      <c r="F1080" s="186"/>
      <c r="G1080" s="232"/>
      <c r="H1080" s="188"/>
      <c r="I1080" s="335"/>
      <c r="J1080" s="188"/>
      <c r="K1080" s="186"/>
      <c r="L1080" s="186"/>
      <c r="M1080" s="187"/>
      <c r="N1080" s="186"/>
    </row>
    <row r="1081" spans="1:14" x14ac:dyDescent="0.2">
      <c r="A1081" s="186"/>
      <c r="B1081" s="186"/>
      <c r="C1081" s="186"/>
      <c r="D1081" s="186"/>
      <c r="E1081" s="186"/>
      <c r="F1081" s="186"/>
      <c r="G1081" s="232"/>
      <c r="H1081" s="188"/>
      <c r="I1081" s="335"/>
      <c r="J1081" s="188"/>
      <c r="K1081" s="186"/>
      <c r="L1081" s="186"/>
      <c r="M1081" s="187"/>
      <c r="N1081" s="186"/>
    </row>
    <row r="1082" spans="1:14" x14ac:dyDescent="0.2">
      <c r="A1082" s="186"/>
      <c r="B1082" s="186"/>
      <c r="C1082" s="186"/>
      <c r="D1082" s="186"/>
      <c r="E1082" s="186"/>
      <c r="F1082" s="186"/>
      <c r="G1082" s="232"/>
      <c r="H1082" s="188"/>
      <c r="I1082" s="335"/>
      <c r="J1082" s="188"/>
      <c r="K1082" s="186"/>
      <c r="L1082" s="186"/>
      <c r="M1082" s="187"/>
      <c r="N1082" s="186"/>
    </row>
    <row r="1083" spans="1:14" x14ac:dyDescent="0.2">
      <c r="A1083" s="186"/>
      <c r="B1083" s="186"/>
      <c r="C1083" s="186"/>
      <c r="D1083" s="186"/>
      <c r="E1083" s="186"/>
      <c r="F1083" s="186"/>
      <c r="G1083" s="232"/>
      <c r="H1083" s="188"/>
      <c r="I1083" s="335"/>
      <c r="J1083" s="188"/>
      <c r="K1083" s="186"/>
      <c r="L1083" s="186"/>
      <c r="M1083" s="187"/>
      <c r="N1083" s="186"/>
    </row>
    <row r="1084" spans="1:14" x14ac:dyDescent="0.2">
      <c r="A1084" s="186"/>
      <c r="B1084" s="186"/>
      <c r="C1084" s="186"/>
      <c r="D1084" s="186"/>
      <c r="E1084" s="186"/>
      <c r="F1084" s="186"/>
      <c r="G1084" s="232"/>
      <c r="H1084" s="188"/>
      <c r="I1084" s="335"/>
      <c r="J1084" s="188"/>
      <c r="K1084" s="186"/>
      <c r="L1084" s="186"/>
      <c r="M1084" s="187"/>
      <c r="N1084" s="186"/>
    </row>
    <row r="1085" spans="1:14" x14ac:dyDescent="0.2">
      <c r="A1085" s="186"/>
      <c r="B1085" s="186"/>
      <c r="C1085" s="186"/>
      <c r="D1085" s="186"/>
      <c r="E1085" s="186"/>
      <c r="F1085" s="186"/>
      <c r="G1085" s="232"/>
      <c r="H1085" s="188"/>
      <c r="I1085" s="335"/>
      <c r="J1085" s="188"/>
      <c r="K1085" s="186"/>
      <c r="L1085" s="186"/>
      <c r="M1085" s="187"/>
      <c r="N1085" s="186"/>
    </row>
    <row r="1086" spans="1:14" x14ac:dyDescent="0.2">
      <c r="A1086" s="186"/>
      <c r="B1086" s="186"/>
      <c r="C1086" s="186"/>
      <c r="D1086" s="186"/>
      <c r="E1086" s="186"/>
      <c r="F1086" s="186"/>
      <c r="G1086" s="232"/>
      <c r="H1086" s="188"/>
      <c r="I1086" s="335"/>
      <c r="J1086" s="188"/>
      <c r="K1086" s="186"/>
      <c r="L1086" s="186"/>
      <c r="M1086" s="187"/>
      <c r="N1086" s="186"/>
    </row>
    <row r="1087" spans="1:14" x14ac:dyDescent="0.2">
      <c r="A1087" s="186"/>
      <c r="B1087" s="186"/>
      <c r="C1087" s="186"/>
      <c r="D1087" s="186"/>
      <c r="E1087" s="186"/>
      <c r="F1087" s="186"/>
      <c r="G1087" s="232"/>
      <c r="H1087" s="188"/>
      <c r="I1087" s="335"/>
      <c r="J1087" s="188"/>
      <c r="K1087" s="186"/>
      <c r="L1087" s="186"/>
      <c r="M1087" s="187"/>
      <c r="N1087" s="186"/>
    </row>
    <row r="1088" spans="1:14" x14ac:dyDescent="0.2">
      <c r="A1088" s="186"/>
      <c r="B1088" s="186"/>
      <c r="C1088" s="186"/>
      <c r="D1088" s="186"/>
      <c r="E1088" s="186"/>
      <c r="F1088" s="186"/>
      <c r="G1088" s="232"/>
      <c r="H1088" s="188"/>
      <c r="I1088" s="335"/>
      <c r="J1088" s="188"/>
      <c r="K1088" s="186"/>
      <c r="L1088" s="186"/>
      <c r="M1088" s="187"/>
      <c r="N1088" s="186"/>
    </row>
    <row r="1089" spans="1:14" x14ac:dyDescent="0.2">
      <c r="A1089" s="186"/>
      <c r="B1089" s="186"/>
      <c r="C1089" s="186"/>
      <c r="D1089" s="186"/>
      <c r="E1089" s="186"/>
      <c r="F1089" s="186"/>
      <c r="G1089" s="232"/>
      <c r="H1089" s="188"/>
      <c r="I1089" s="335"/>
      <c r="J1089" s="188"/>
      <c r="K1089" s="186"/>
      <c r="L1089" s="186"/>
      <c r="M1089" s="187"/>
      <c r="N1089" s="186"/>
    </row>
    <row r="1090" spans="1:14" x14ac:dyDescent="0.2">
      <c r="A1090" s="186"/>
      <c r="B1090" s="186"/>
      <c r="C1090" s="186"/>
      <c r="D1090" s="186"/>
      <c r="E1090" s="186"/>
      <c r="F1090" s="186"/>
      <c r="G1090" s="232"/>
      <c r="H1090" s="188"/>
      <c r="I1090" s="335"/>
      <c r="J1090" s="188"/>
      <c r="K1090" s="186"/>
      <c r="L1090" s="186"/>
      <c r="M1090" s="187"/>
      <c r="N1090" s="186"/>
    </row>
    <row r="1091" spans="1:14" x14ac:dyDescent="0.2">
      <c r="A1091" s="186"/>
      <c r="B1091" s="186"/>
      <c r="C1091" s="186"/>
      <c r="D1091" s="186"/>
      <c r="E1091" s="186"/>
      <c r="F1091" s="186"/>
      <c r="G1091" s="232"/>
      <c r="H1091" s="188"/>
      <c r="I1091" s="335"/>
      <c r="J1091" s="188"/>
      <c r="K1091" s="186"/>
      <c r="L1091" s="186"/>
      <c r="M1091" s="187"/>
      <c r="N1091" s="186"/>
    </row>
    <row r="1092" spans="1:14" x14ac:dyDescent="0.2">
      <c r="A1092" s="186"/>
      <c r="B1092" s="186"/>
      <c r="C1092" s="186"/>
      <c r="D1092" s="186"/>
      <c r="E1092" s="186"/>
      <c r="F1092" s="186"/>
      <c r="G1092" s="232"/>
      <c r="H1092" s="188"/>
      <c r="I1092" s="335"/>
      <c r="J1092" s="188"/>
      <c r="K1092" s="186"/>
      <c r="L1092" s="186"/>
      <c r="M1092" s="187"/>
      <c r="N1092" s="186"/>
    </row>
    <row r="1093" spans="1:14" x14ac:dyDescent="0.2">
      <c r="A1093" s="186"/>
      <c r="B1093" s="186"/>
      <c r="C1093" s="186"/>
      <c r="D1093" s="186"/>
      <c r="E1093" s="186"/>
      <c r="F1093" s="186"/>
      <c r="G1093" s="232"/>
      <c r="H1093" s="188"/>
      <c r="I1093" s="335"/>
      <c r="J1093" s="188"/>
      <c r="K1093" s="186"/>
      <c r="L1093" s="186"/>
      <c r="M1093" s="187"/>
      <c r="N1093" s="186"/>
    </row>
    <row r="1094" spans="1:14" x14ac:dyDescent="0.2">
      <c r="A1094" s="186"/>
      <c r="B1094" s="186"/>
      <c r="C1094" s="186"/>
      <c r="D1094" s="186"/>
      <c r="E1094" s="186"/>
      <c r="F1094" s="186"/>
      <c r="G1094" s="232"/>
      <c r="H1094" s="188"/>
      <c r="I1094" s="335"/>
      <c r="J1094" s="188"/>
      <c r="K1094" s="186"/>
      <c r="L1094" s="186"/>
      <c r="M1094" s="187"/>
      <c r="N1094" s="186"/>
    </row>
    <row r="1095" spans="1:14" x14ac:dyDescent="0.2">
      <c r="A1095" s="186"/>
      <c r="B1095" s="186"/>
      <c r="C1095" s="186"/>
      <c r="D1095" s="186"/>
      <c r="E1095" s="186"/>
      <c r="F1095" s="186"/>
      <c r="G1095" s="232"/>
      <c r="H1095" s="188"/>
      <c r="I1095" s="335"/>
      <c r="J1095" s="188"/>
      <c r="K1095" s="186"/>
      <c r="L1095" s="186"/>
      <c r="M1095" s="187"/>
      <c r="N1095" s="186"/>
    </row>
    <row r="1096" spans="1:14" x14ac:dyDescent="0.2">
      <c r="A1096" s="186"/>
      <c r="B1096" s="186"/>
      <c r="C1096" s="186"/>
      <c r="D1096" s="186"/>
      <c r="E1096" s="186"/>
      <c r="F1096" s="186"/>
      <c r="G1096" s="232"/>
      <c r="H1096" s="188"/>
      <c r="I1096" s="335"/>
      <c r="J1096" s="188"/>
      <c r="K1096" s="186"/>
      <c r="L1096" s="186"/>
      <c r="M1096" s="187"/>
      <c r="N1096" s="186"/>
    </row>
    <row r="1097" spans="1:14" x14ac:dyDescent="0.2">
      <c r="A1097" s="186"/>
      <c r="B1097" s="186"/>
      <c r="C1097" s="186"/>
      <c r="D1097" s="186"/>
      <c r="E1097" s="186"/>
      <c r="F1097" s="186"/>
      <c r="G1097" s="232"/>
      <c r="H1097" s="188"/>
      <c r="I1097" s="335"/>
      <c r="J1097" s="188"/>
      <c r="K1097" s="186"/>
      <c r="L1097" s="186"/>
      <c r="M1097" s="187"/>
      <c r="N1097" s="186"/>
    </row>
    <row r="1098" spans="1:14" x14ac:dyDescent="0.2">
      <c r="A1098" s="186"/>
      <c r="B1098" s="186"/>
      <c r="C1098" s="186"/>
      <c r="D1098" s="186"/>
      <c r="E1098" s="186"/>
      <c r="F1098" s="186"/>
      <c r="G1098" s="232"/>
      <c r="H1098" s="188"/>
      <c r="I1098" s="335"/>
      <c r="J1098" s="188"/>
      <c r="K1098" s="186"/>
      <c r="L1098" s="186"/>
      <c r="M1098" s="187"/>
      <c r="N1098" s="186"/>
    </row>
    <row r="1099" spans="1:14" x14ac:dyDescent="0.2">
      <c r="A1099" s="186"/>
      <c r="B1099" s="186"/>
      <c r="C1099" s="186"/>
      <c r="D1099" s="186"/>
      <c r="E1099" s="186"/>
      <c r="F1099" s="186"/>
      <c r="G1099" s="232"/>
      <c r="H1099" s="188"/>
      <c r="I1099" s="335"/>
      <c r="J1099" s="188"/>
      <c r="K1099" s="186"/>
      <c r="L1099" s="186"/>
      <c r="M1099" s="187"/>
      <c r="N1099" s="186"/>
    </row>
    <row r="1100" spans="1:14" x14ac:dyDescent="0.2">
      <c r="A1100" s="186"/>
      <c r="B1100" s="186"/>
      <c r="C1100" s="186"/>
      <c r="D1100" s="186"/>
      <c r="E1100" s="186"/>
      <c r="F1100" s="186"/>
      <c r="G1100" s="232"/>
      <c r="H1100" s="188"/>
      <c r="I1100" s="335"/>
      <c r="J1100" s="188"/>
      <c r="K1100" s="186"/>
      <c r="L1100" s="186"/>
      <c r="M1100" s="187"/>
      <c r="N1100" s="186"/>
    </row>
    <row r="1101" spans="1:14" x14ac:dyDescent="0.2">
      <c r="A1101" s="186"/>
      <c r="B1101" s="186"/>
      <c r="C1101" s="186"/>
      <c r="D1101" s="186"/>
      <c r="E1101" s="186"/>
      <c r="F1101" s="186"/>
      <c r="G1101" s="232"/>
      <c r="H1101" s="188"/>
      <c r="I1101" s="335"/>
      <c r="J1101" s="188"/>
      <c r="K1101" s="186"/>
      <c r="L1101" s="186"/>
      <c r="M1101" s="187"/>
      <c r="N1101" s="186"/>
    </row>
    <row r="1102" spans="1:14" x14ac:dyDescent="0.2">
      <c r="A1102" s="186"/>
      <c r="B1102" s="186"/>
      <c r="C1102" s="186"/>
      <c r="D1102" s="186"/>
      <c r="E1102" s="186"/>
      <c r="F1102" s="186"/>
      <c r="G1102" s="232"/>
      <c r="H1102" s="188"/>
      <c r="I1102" s="335"/>
      <c r="J1102" s="188"/>
      <c r="K1102" s="186"/>
      <c r="L1102" s="186"/>
      <c r="M1102" s="187"/>
      <c r="N1102" s="186"/>
    </row>
    <row r="1103" spans="1:14" x14ac:dyDescent="0.2">
      <c r="A1103" s="186"/>
      <c r="B1103" s="186"/>
      <c r="C1103" s="186"/>
      <c r="D1103" s="186"/>
      <c r="E1103" s="186"/>
      <c r="F1103" s="186"/>
      <c r="G1103" s="232"/>
      <c r="H1103" s="188"/>
      <c r="I1103" s="335"/>
      <c r="J1103" s="188"/>
      <c r="K1103" s="186"/>
      <c r="L1103" s="186"/>
      <c r="M1103" s="187"/>
      <c r="N1103" s="186"/>
    </row>
    <row r="1104" spans="1:14" x14ac:dyDescent="0.2">
      <c r="A1104" s="186"/>
      <c r="B1104" s="186"/>
      <c r="C1104" s="186"/>
      <c r="D1104" s="186"/>
      <c r="E1104" s="186"/>
      <c r="F1104" s="186"/>
      <c r="G1104" s="232"/>
      <c r="H1104" s="188"/>
      <c r="I1104" s="335"/>
      <c r="J1104" s="188"/>
      <c r="K1104" s="186"/>
      <c r="L1104" s="186"/>
      <c r="M1104" s="187"/>
      <c r="N1104" s="186"/>
    </row>
    <row r="1105" spans="1:14" x14ac:dyDescent="0.2">
      <c r="A1105" s="186"/>
      <c r="B1105" s="186"/>
      <c r="C1105" s="186"/>
      <c r="D1105" s="186"/>
      <c r="E1105" s="186"/>
      <c r="F1105" s="186"/>
      <c r="G1105" s="232"/>
      <c r="H1105" s="188"/>
      <c r="I1105" s="335"/>
      <c r="J1105" s="188"/>
      <c r="K1105" s="186"/>
      <c r="L1105" s="186"/>
      <c r="M1105" s="187"/>
      <c r="N1105" s="186"/>
    </row>
    <row r="1106" spans="1:14" x14ac:dyDescent="0.2">
      <c r="A1106" s="186"/>
      <c r="B1106" s="186"/>
      <c r="C1106" s="186"/>
      <c r="D1106" s="186"/>
      <c r="E1106" s="186"/>
      <c r="F1106" s="186"/>
      <c r="G1106" s="232"/>
      <c r="H1106" s="188"/>
      <c r="I1106" s="335"/>
      <c r="J1106" s="188"/>
      <c r="K1106" s="186"/>
      <c r="L1106" s="186"/>
      <c r="M1106" s="187"/>
      <c r="N1106" s="186"/>
    </row>
    <row r="1107" spans="1:14" x14ac:dyDescent="0.2">
      <c r="A1107" s="186"/>
      <c r="B1107" s="186"/>
      <c r="C1107" s="186"/>
      <c r="D1107" s="186"/>
      <c r="E1107" s="186"/>
      <c r="F1107" s="186"/>
      <c r="G1107" s="232"/>
      <c r="H1107" s="188"/>
      <c r="I1107" s="335"/>
      <c r="J1107" s="188"/>
      <c r="K1107" s="186"/>
      <c r="L1107" s="186"/>
      <c r="M1107" s="187"/>
      <c r="N1107" s="186"/>
    </row>
    <row r="1108" spans="1:14" x14ac:dyDescent="0.2">
      <c r="A1108" s="186"/>
      <c r="B1108" s="186"/>
      <c r="C1108" s="186"/>
      <c r="D1108" s="186"/>
      <c r="E1108" s="186"/>
      <c r="F1108" s="186"/>
      <c r="G1108" s="232"/>
      <c r="H1108" s="188"/>
      <c r="I1108" s="335"/>
      <c r="J1108" s="188"/>
      <c r="K1108" s="186"/>
      <c r="L1108" s="186"/>
      <c r="M1108" s="187"/>
      <c r="N1108" s="186"/>
    </row>
    <row r="1109" spans="1:14" x14ac:dyDescent="0.2">
      <c r="A1109" s="186"/>
      <c r="B1109" s="186"/>
      <c r="C1109" s="186"/>
      <c r="D1109" s="186"/>
      <c r="E1109" s="186"/>
      <c r="F1109" s="186"/>
      <c r="G1109" s="232"/>
      <c r="H1109" s="188"/>
      <c r="I1109" s="335"/>
      <c r="J1109" s="188"/>
      <c r="K1109" s="186"/>
      <c r="L1109" s="186"/>
      <c r="M1109" s="187"/>
      <c r="N1109" s="186"/>
    </row>
    <row r="1110" spans="1:14" x14ac:dyDescent="0.2">
      <c r="A1110" s="186"/>
      <c r="B1110" s="186"/>
      <c r="C1110" s="186"/>
      <c r="D1110" s="186"/>
      <c r="E1110" s="186"/>
      <c r="F1110" s="186"/>
      <c r="G1110" s="232"/>
      <c r="H1110" s="188"/>
      <c r="I1110" s="335"/>
      <c r="J1110" s="188"/>
      <c r="K1110" s="186"/>
      <c r="L1110" s="186"/>
      <c r="M1110" s="187"/>
      <c r="N1110" s="186"/>
    </row>
    <row r="1111" spans="1:14" x14ac:dyDescent="0.2">
      <c r="A1111" s="186"/>
      <c r="B1111" s="186"/>
      <c r="C1111" s="186"/>
      <c r="D1111" s="186"/>
      <c r="E1111" s="186"/>
      <c r="F1111" s="186"/>
      <c r="G1111" s="232"/>
      <c r="H1111" s="188"/>
      <c r="I1111" s="335"/>
      <c r="J1111" s="188"/>
      <c r="K1111" s="186"/>
      <c r="L1111" s="186"/>
      <c r="M1111" s="187"/>
      <c r="N1111" s="186"/>
    </row>
    <row r="1112" spans="1:14" x14ac:dyDescent="0.2">
      <c r="A1112" s="186"/>
      <c r="B1112" s="186"/>
      <c r="C1112" s="186"/>
      <c r="D1112" s="186"/>
      <c r="E1112" s="186"/>
      <c r="F1112" s="186"/>
      <c r="G1112" s="232"/>
      <c r="H1112" s="188"/>
      <c r="I1112" s="335"/>
      <c r="J1112" s="188"/>
      <c r="K1112" s="186"/>
      <c r="L1112" s="186"/>
      <c r="M1112" s="187"/>
      <c r="N1112" s="186"/>
    </row>
    <row r="1113" spans="1:14" x14ac:dyDescent="0.2">
      <c r="A1113" s="186"/>
      <c r="B1113" s="186"/>
      <c r="C1113" s="186"/>
      <c r="D1113" s="186"/>
      <c r="E1113" s="186"/>
      <c r="F1113" s="186"/>
      <c r="G1113" s="232"/>
      <c r="H1113" s="188"/>
      <c r="I1113" s="335"/>
      <c r="J1113" s="188"/>
      <c r="K1113" s="186"/>
      <c r="L1113" s="186"/>
      <c r="M1113" s="187"/>
      <c r="N1113" s="186"/>
    </row>
    <row r="1114" spans="1:14" x14ac:dyDescent="0.2">
      <c r="A1114" s="186"/>
      <c r="B1114" s="186"/>
      <c r="C1114" s="186"/>
      <c r="D1114" s="186"/>
      <c r="E1114" s="186"/>
      <c r="F1114" s="186"/>
      <c r="G1114" s="232"/>
      <c r="H1114" s="188"/>
      <c r="I1114" s="335"/>
      <c r="J1114" s="188"/>
      <c r="K1114" s="186"/>
      <c r="L1114" s="186"/>
      <c r="M1114" s="187"/>
      <c r="N1114" s="186"/>
    </row>
    <row r="1115" spans="1:14" x14ac:dyDescent="0.2">
      <c r="A1115" s="186"/>
      <c r="B1115" s="186"/>
      <c r="C1115" s="186"/>
      <c r="D1115" s="186"/>
      <c r="E1115" s="186"/>
      <c r="F1115" s="186"/>
      <c r="G1115" s="232"/>
      <c r="H1115" s="188"/>
      <c r="I1115" s="335"/>
      <c r="J1115" s="188"/>
      <c r="K1115" s="186"/>
      <c r="L1115" s="186"/>
      <c r="M1115" s="187"/>
      <c r="N1115" s="186"/>
    </row>
    <row r="1116" spans="1:14" x14ac:dyDescent="0.2">
      <c r="A1116" s="186"/>
      <c r="B1116" s="186"/>
      <c r="C1116" s="186"/>
      <c r="D1116" s="186"/>
      <c r="E1116" s="186"/>
      <c r="F1116" s="186"/>
      <c r="G1116" s="232"/>
      <c r="H1116" s="188"/>
      <c r="I1116" s="335"/>
      <c r="J1116" s="188"/>
      <c r="K1116" s="186"/>
      <c r="L1116" s="186"/>
      <c r="M1116" s="187"/>
      <c r="N1116" s="186"/>
    </row>
    <row r="1117" spans="1:14" x14ac:dyDescent="0.2">
      <c r="A1117" s="186"/>
      <c r="B1117" s="186"/>
      <c r="C1117" s="186"/>
      <c r="D1117" s="186"/>
      <c r="E1117" s="186"/>
      <c r="F1117" s="186"/>
      <c r="G1117" s="232"/>
      <c r="H1117" s="188"/>
      <c r="I1117" s="335"/>
      <c r="J1117" s="188"/>
      <c r="K1117" s="186"/>
      <c r="L1117" s="186"/>
      <c r="M1117" s="187"/>
      <c r="N1117" s="186"/>
    </row>
    <row r="1118" spans="1:14" x14ac:dyDescent="0.2">
      <c r="A1118" s="186"/>
      <c r="B1118" s="186"/>
      <c r="C1118" s="186"/>
      <c r="D1118" s="186"/>
      <c r="E1118" s="186"/>
      <c r="F1118" s="186"/>
      <c r="G1118" s="232"/>
      <c r="H1118" s="188"/>
      <c r="I1118" s="335"/>
      <c r="J1118" s="188"/>
      <c r="K1118" s="186"/>
      <c r="L1118" s="186"/>
      <c r="M1118" s="187"/>
      <c r="N1118" s="186"/>
    </row>
    <row r="1119" spans="1:14" x14ac:dyDescent="0.2">
      <c r="A1119" s="186"/>
      <c r="B1119" s="186"/>
      <c r="C1119" s="186"/>
      <c r="D1119" s="186"/>
      <c r="E1119" s="186"/>
      <c r="F1119" s="186"/>
      <c r="G1119" s="232"/>
      <c r="H1119" s="188"/>
      <c r="I1119" s="335"/>
      <c r="J1119" s="188"/>
      <c r="K1119" s="186"/>
      <c r="L1119" s="186"/>
      <c r="M1119" s="187"/>
      <c r="N1119" s="186"/>
    </row>
    <row r="1120" spans="1:14" x14ac:dyDescent="0.2">
      <c r="A1120" s="186"/>
      <c r="B1120" s="186"/>
      <c r="C1120" s="186"/>
      <c r="D1120" s="186"/>
      <c r="E1120" s="186"/>
      <c r="F1120" s="186"/>
      <c r="G1120" s="232"/>
      <c r="H1120" s="188"/>
      <c r="I1120" s="335"/>
      <c r="J1120" s="188"/>
      <c r="K1120" s="186"/>
      <c r="L1120" s="186"/>
      <c r="M1120" s="187"/>
      <c r="N1120" s="186"/>
    </row>
    <row r="1121" spans="1:14" x14ac:dyDescent="0.2">
      <c r="A1121" s="186"/>
      <c r="B1121" s="186"/>
      <c r="C1121" s="186"/>
      <c r="D1121" s="186"/>
      <c r="E1121" s="186"/>
      <c r="F1121" s="186"/>
      <c r="G1121" s="232"/>
      <c r="H1121" s="188"/>
      <c r="I1121" s="335"/>
      <c r="J1121" s="188"/>
      <c r="K1121" s="186"/>
      <c r="L1121" s="186"/>
      <c r="M1121" s="187"/>
      <c r="N1121" s="186"/>
    </row>
    <row r="1122" spans="1:14" x14ac:dyDescent="0.2">
      <c r="A1122" s="186"/>
      <c r="B1122" s="186"/>
      <c r="C1122" s="186"/>
      <c r="D1122" s="186"/>
      <c r="E1122" s="186"/>
      <c r="F1122" s="186"/>
      <c r="G1122" s="232"/>
      <c r="H1122" s="188"/>
      <c r="I1122" s="335"/>
      <c r="J1122" s="188"/>
      <c r="K1122" s="186"/>
      <c r="L1122" s="186"/>
      <c r="M1122" s="187"/>
      <c r="N1122" s="186"/>
    </row>
    <row r="1123" spans="1:14" x14ac:dyDescent="0.2">
      <c r="A1123" s="186"/>
      <c r="B1123" s="186"/>
      <c r="C1123" s="186"/>
      <c r="D1123" s="186"/>
      <c r="E1123" s="186"/>
      <c r="F1123" s="186"/>
      <c r="G1123" s="232"/>
      <c r="H1123" s="188"/>
      <c r="I1123" s="335"/>
      <c r="J1123" s="188"/>
      <c r="K1123" s="186"/>
      <c r="L1123" s="186"/>
      <c r="M1123" s="187"/>
      <c r="N1123" s="186"/>
    </row>
    <row r="1124" spans="1:14" x14ac:dyDescent="0.2">
      <c r="A1124" s="186"/>
      <c r="B1124" s="186"/>
      <c r="C1124" s="186"/>
      <c r="D1124" s="186"/>
      <c r="E1124" s="186"/>
      <c r="F1124" s="186"/>
      <c r="G1124" s="232"/>
      <c r="H1124" s="188"/>
      <c r="I1124" s="335"/>
      <c r="J1124" s="188"/>
      <c r="K1124" s="186"/>
      <c r="L1124" s="186"/>
      <c r="M1124" s="187"/>
      <c r="N1124" s="186"/>
    </row>
    <row r="1125" spans="1:14" x14ac:dyDescent="0.2">
      <c r="A1125" s="186"/>
      <c r="B1125" s="186"/>
      <c r="C1125" s="186"/>
      <c r="D1125" s="186"/>
      <c r="E1125" s="186"/>
      <c r="F1125" s="186"/>
      <c r="G1125" s="232"/>
      <c r="H1125" s="188"/>
      <c r="I1125" s="335"/>
      <c r="J1125" s="188"/>
      <c r="K1125" s="186"/>
      <c r="L1125" s="186"/>
      <c r="M1125" s="187"/>
      <c r="N1125" s="186"/>
    </row>
    <row r="1126" spans="1:14" x14ac:dyDescent="0.2">
      <c r="A1126" s="186"/>
      <c r="B1126" s="186"/>
      <c r="C1126" s="186"/>
      <c r="D1126" s="186"/>
      <c r="E1126" s="186"/>
      <c r="F1126" s="186"/>
      <c r="G1126" s="232"/>
      <c r="H1126" s="188"/>
      <c r="I1126" s="335"/>
      <c r="J1126" s="188"/>
      <c r="K1126" s="186"/>
      <c r="L1126" s="186"/>
      <c r="M1126" s="187"/>
      <c r="N1126" s="186"/>
    </row>
    <row r="1127" spans="1:14" x14ac:dyDescent="0.2">
      <c r="A1127" s="186"/>
      <c r="B1127" s="186"/>
      <c r="C1127" s="186"/>
      <c r="D1127" s="186"/>
      <c r="E1127" s="186"/>
      <c r="F1127" s="186"/>
      <c r="G1127" s="232"/>
      <c r="H1127" s="188"/>
      <c r="I1127" s="335"/>
      <c r="J1127" s="188"/>
      <c r="K1127" s="186"/>
      <c r="L1127" s="186"/>
      <c r="M1127" s="187"/>
      <c r="N1127" s="186"/>
    </row>
    <row r="1128" spans="1:14" x14ac:dyDescent="0.2">
      <c r="A1128" s="186"/>
      <c r="B1128" s="186"/>
      <c r="C1128" s="186"/>
      <c r="D1128" s="186"/>
      <c r="E1128" s="186"/>
      <c r="F1128" s="186"/>
      <c r="G1128" s="232"/>
      <c r="H1128" s="188"/>
      <c r="I1128" s="335"/>
      <c r="J1128" s="188"/>
      <c r="K1128" s="186"/>
      <c r="L1128" s="186"/>
      <c r="M1128" s="187"/>
      <c r="N1128" s="186"/>
    </row>
    <row r="1129" spans="1:14" x14ac:dyDescent="0.2">
      <c r="A1129" s="186"/>
      <c r="B1129" s="186"/>
      <c r="C1129" s="186"/>
      <c r="D1129" s="186"/>
      <c r="E1129" s="186"/>
      <c r="F1129" s="186"/>
      <c r="G1129" s="232"/>
      <c r="H1129" s="188"/>
      <c r="I1129" s="335"/>
      <c r="J1129" s="188"/>
      <c r="K1129" s="186"/>
      <c r="L1129" s="186"/>
      <c r="M1129" s="187"/>
      <c r="N1129" s="186"/>
    </row>
    <row r="1130" spans="1:14" x14ac:dyDescent="0.2">
      <c r="A1130" s="186"/>
      <c r="B1130" s="186"/>
      <c r="C1130" s="186"/>
      <c r="D1130" s="186"/>
      <c r="E1130" s="186"/>
      <c r="F1130" s="186"/>
      <c r="G1130" s="232"/>
      <c r="H1130" s="188"/>
      <c r="I1130" s="335"/>
      <c r="J1130" s="188"/>
      <c r="K1130" s="186"/>
      <c r="L1130" s="186"/>
      <c r="M1130" s="187"/>
      <c r="N1130" s="186"/>
    </row>
    <row r="1131" spans="1:14" x14ac:dyDescent="0.2">
      <c r="A1131" s="186"/>
      <c r="B1131" s="186"/>
      <c r="C1131" s="186"/>
      <c r="D1131" s="186"/>
      <c r="E1131" s="186"/>
      <c r="F1131" s="186"/>
      <c r="G1131" s="232"/>
      <c r="H1131" s="188"/>
      <c r="I1131" s="335"/>
      <c r="J1131" s="188"/>
      <c r="K1131" s="186"/>
      <c r="L1131" s="186"/>
      <c r="M1131" s="187"/>
      <c r="N1131" s="186"/>
    </row>
    <row r="1132" spans="1:14" x14ac:dyDescent="0.2">
      <c r="A1132" s="186"/>
      <c r="B1132" s="186"/>
      <c r="C1132" s="186"/>
      <c r="D1132" s="186"/>
      <c r="E1132" s="186"/>
      <c r="F1132" s="186"/>
      <c r="G1132" s="232"/>
      <c r="H1132" s="188"/>
      <c r="I1132" s="335"/>
      <c r="J1132" s="188"/>
      <c r="K1132" s="186"/>
      <c r="L1132" s="186"/>
      <c r="M1132" s="187"/>
      <c r="N1132" s="186"/>
    </row>
    <row r="1133" spans="1:14" x14ac:dyDescent="0.2">
      <c r="A1133" s="186"/>
      <c r="B1133" s="186"/>
      <c r="C1133" s="186"/>
      <c r="D1133" s="186"/>
      <c r="E1133" s="186"/>
      <c r="F1133" s="186"/>
      <c r="G1133" s="232"/>
      <c r="H1133" s="188"/>
      <c r="I1133" s="335"/>
      <c r="J1133" s="188"/>
      <c r="K1133" s="186"/>
      <c r="L1133" s="186"/>
      <c r="M1133" s="187"/>
      <c r="N1133" s="186"/>
    </row>
    <row r="1134" spans="1:14" x14ac:dyDescent="0.2">
      <c r="A1134" s="186"/>
      <c r="B1134" s="186"/>
      <c r="C1134" s="186"/>
      <c r="D1134" s="186"/>
      <c r="E1134" s="186"/>
      <c r="F1134" s="186"/>
      <c r="G1134" s="232"/>
      <c r="H1134" s="188"/>
      <c r="I1134" s="335"/>
      <c r="J1134" s="188"/>
      <c r="K1134" s="186"/>
      <c r="L1134" s="186"/>
      <c r="M1134" s="187"/>
      <c r="N1134" s="186"/>
    </row>
    <row r="1135" spans="1:14" x14ac:dyDescent="0.2">
      <c r="A1135" s="186"/>
      <c r="B1135" s="186"/>
      <c r="C1135" s="186"/>
      <c r="D1135" s="186"/>
      <c r="E1135" s="186"/>
      <c r="F1135" s="186"/>
      <c r="G1135" s="232"/>
      <c r="H1135" s="188"/>
      <c r="I1135" s="335"/>
      <c r="J1135" s="188"/>
      <c r="K1135" s="186"/>
      <c r="L1135" s="186"/>
      <c r="M1135" s="187"/>
      <c r="N1135" s="186"/>
    </row>
    <row r="1136" spans="1:14" x14ac:dyDescent="0.2">
      <c r="A1136" s="186"/>
      <c r="B1136" s="186"/>
      <c r="C1136" s="186"/>
      <c r="D1136" s="186"/>
      <c r="E1136" s="186"/>
      <c r="F1136" s="186"/>
      <c r="G1136" s="232"/>
      <c r="H1136" s="188"/>
      <c r="I1136" s="335"/>
      <c r="J1136" s="188"/>
      <c r="K1136" s="186"/>
      <c r="L1136" s="186"/>
      <c r="M1136" s="187"/>
      <c r="N1136" s="186"/>
    </row>
    <row r="1137" spans="1:14" x14ac:dyDescent="0.2">
      <c r="A1137" s="186"/>
      <c r="B1137" s="186"/>
      <c r="C1137" s="186"/>
      <c r="D1137" s="186"/>
      <c r="E1137" s="186"/>
      <c r="F1137" s="186"/>
      <c r="G1137" s="232"/>
      <c r="H1137" s="188"/>
      <c r="I1137" s="335"/>
      <c r="J1137" s="188"/>
      <c r="K1137" s="186"/>
      <c r="L1137" s="186"/>
      <c r="M1137" s="187"/>
      <c r="N1137" s="186"/>
    </row>
    <row r="1138" spans="1:14" x14ac:dyDescent="0.2">
      <c r="A1138" s="186"/>
      <c r="B1138" s="186"/>
      <c r="C1138" s="186"/>
      <c r="D1138" s="186"/>
      <c r="E1138" s="186"/>
      <c r="F1138" s="186"/>
      <c r="G1138" s="232"/>
      <c r="H1138" s="188"/>
      <c r="I1138" s="335"/>
      <c r="J1138" s="188"/>
      <c r="K1138" s="186"/>
      <c r="L1138" s="186"/>
      <c r="M1138" s="187"/>
      <c r="N1138" s="186"/>
    </row>
    <row r="1139" spans="1:14" x14ac:dyDescent="0.2">
      <c r="A1139" s="186"/>
      <c r="B1139" s="186"/>
      <c r="C1139" s="186"/>
      <c r="D1139" s="186"/>
      <c r="E1139" s="186"/>
      <c r="F1139" s="186"/>
      <c r="G1139" s="232"/>
      <c r="H1139" s="188"/>
      <c r="I1139" s="335"/>
      <c r="J1139" s="188"/>
      <c r="K1139" s="186"/>
      <c r="L1139" s="186"/>
      <c r="M1139" s="187"/>
      <c r="N1139" s="186"/>
    </row>
    <row r="1140" spans="1:14" x14ac:dyDescent="0.2">
      <c r="A1140" s="186"/>
      <c r="B1140" s="186"/>
      <c r="C1140" s="186"/>
      <c r="D1140" s="186"/>
      <c r="E1140" s="186"/>
      <c r="F1140" s="186"/>
      <c r="G1140" s="232"/>
      <c r="H1140" s="188"/>
      <c r="I1140" s="335"/>
      <c r="J1140" s="188"/>
      <c r="K1140" s="186"/>
      <c r="L1140" s="186"/>
      <c r="M1140" s="187"/>
      <c r="N1140" s="186"/>
    </row>
    <row r="1141" spans="1:14" x14ac:dyDescent="0.2">
      <c r="A1141" s="186"/>
      <c r="B1141" s="186"/>
      <c r="C1141" s="186"/>
      <c r="D1141" s="186"/>
      <c r="E1141" s="186"/>
      <c r="F1141" s="186"/>
      <c r="G1141" s="232"/>
      <c r="H1141" s="188"/>
      <c r="I1141" s="335"/>
      <c r="J1141" s="188"/>
      <c r="K1141" s="186"/>
      <c r="L1141" s="186"/>
      <c r="M1141" s="187"/>
      <c r="N1141" s="186"/>
    </row>
    <row r="1142" spans="1:14" x14ac:dyDescent="0.2">
      <c r="A1142" s="186"/>
      <c r="B1142" s="186"/>
      <c r="C1142" s="186"/>
      <c r="D1142" s="186"/>
      <c r="E1142" s="186"/>
      <c r="F1142" s="186"/>
      <c r="G1142" s="232"/>
      <c r="H1142" s="188"/>
      <c r="I1142" s="335"/>
      <c r="J1142" s="188"/>
      <c r="K1142" s="186"/>
      <c r="L1142" s="186"/>
      <c r="M1142" s="187"/>
      <c r="N1142" s="186"/>
    </row>
    <row r="1143" spans="1:14" x14ac:dyDescent="0.2">
      <c r="A1143" s="186"/>
      <c r="B1143" s="186"/>
      <c r="C1143" s="186"/>
      <c r="D1143" s="186"/>
      <c r="E1143" s="186"/>
      <c r="F1143" s="186"/>
      <c r="G1143" s="232"/>
      <c r="H1143" s="188"/>
      <c r="I1143" s="335"/>
      <c r="J1143" s="188"/>
      <c r="K1143" s="186"/>
      <c r="L1143" s="186"/>
      <c r="M1143" s="187"/>
      <c r="N1143" s="186"/>
    </row>
    <row r="1144" spans="1:14" x14ac:dyDescent="0.2">
      <c r="A1144" s="186"/>
      <c r="B1144" s="186"/>
      <c r="C1144" s="186"/>
      <c r="D1144" s="186"/>
      <c r="E1144" s="186"/>
      <c r="F1144" s="186"/>
      <c r="G1144" s="232"/>
      <c r="H1144" s="188"/>
      <c r="I1144" s="335"/>
      <c r="J1144" s="188"/>
      <c r="K1144" s="186"/>
      <c r="L1144" s="186"/>
      <c r="M1144" s="187"/>
      <c r="N1144" s="186"/>
    </row>
    <row r="1145" spans="1:14" x14ac:dyDescent="0.2">
      <c r="A1145" s="186"/>
      <c r="B1145" s="186"/>
      <c r="C1145" s="186"/>
      <c r="D1145" s="186"/>
      <c r="E1145" s="186"/>
      <c r="F1145" s="186"/>
      <c r="G1145" s="232"/>
      <c r="H1145" s="188"/>
      <c r="I1145" s="335"/>
      <c r="J1145" s="188"/>
      <c r="K1145" s="186"/>
      <c r="L1145" s="186"/>
      <c r="M1145" s="187"/>
      <c r="N1145" s="186"/>
    </row>
    <row r="1146" spans="1:14" x14ac:dyDescent="0.2">
      <c r="A1146" s="186"/>
      <c r="B1146" s="186"/>
      <c r="C1146" s="186"/>
      <c r="D1146" s="186"/>
      <c r="E1146" s="186"/>
      <c r="F1146" s="186"/>
      <c r="G1146" s="232"/>
      <c r="H1146" s="188"/>
      <c r="I1146" s="335"/>
      <c r="J1146" s="188"/>
      <c r="K1146" s="186"/>
      <c r="L1146" s="186"/>
      <c r="M1146" s="187"/>
      <c r="N1146" s="186"/>
    </row>
    <row r="1147" spans="1:14" x14ac:dyDescent="0.2">
      <c r="A1147" s="186"/>
      <c r="B1147" s="186"/>
      <c r="C1147" s="186"/>
      <c r="D1147" s="186"/>
      <c r="E1147" s="186"/>
      <c r="F1147" s="186"/>
      <c r="G1147" s="232"/>
      <c r="H1147" s="188"/>
      <c r="I1147" s="335"/>
      <c r="J1147" s="188"/>
      <c r="K1147" s="186"/>
      <c r="L1147" s="186"/>
      <c r="M1147" s="187"/>
      <c r="N1147" s="186"/>
    </row>
    <row r="1148" spans="1:14" x14ac:dyDescent="0.2">
      <c r="A1148" s="186"/>
      <c r="B1148" s="186"/>
      <c r="C1148" s="186"/>
      <c r="D1148" s="186"/>
      <c r="E1148" s="186"/>
      <c r="F1148" s="186"/>
      <c r="G1148" s="232"/>
      <c r="H1148" s="188"/>
      <c r="I1148" s="335"/>
      <c r="J1148" s="188"/>
      <c r="K1148" s="186"/>
      <c r="L1148" s="186"/>
      <c r="M1148" s="187"/>
      <c r="N1148" s="186"/>
    </row>
    <row r="1149" spans="1:14" x14ac:dyDescent="0.2">
      <c r="A1149" s="186"/>
      <c r="B1149" s="186"/>
      <c r="C1149" s="186"/>
      <c r="D1149" s="186"/>
      <c r="E1149" s="186"/>
      <c r="F1149" s="186"/>
      <c r="G1149" s="232"/>
      <c r="H1149" s="188"/>
      <c r="I1149" s="335"/>
      <c r="J1149" s="188"/>
      <c r="K1149" s="186"/>
      <c r="L1149" s="186"/>
      <c r="M1149" s="187"/>
      <c r="N1149" s="186"/>
    </row>
    <row r="1150" spans="1:14" x14ac:dyDescent="0.2">
      <c r="A1150" s="186"/>
      <c r="B1150" s="186"/>
      <c r="C1150" s="186"/>
      <c r="D1150" s="186"/>
      <c r="E1150" s="186"/>
      <c r="F1150" s="186"/>
      <c r="G1150" s="232"/>
      <c r="H1150" s="188"/>
      <c r="I1150" s="335"/>
      <c r="J1150" s="188"/>
      <c r="K1150" s="186"/>
      <c r="L1150" s="186"/>
      <c r="M1150" s="187"/>
      <c r="N1150" s="186"/>
    </row>
    <row r="1151" spans="1:14" x14ac:dyDescent="0.2">
      <c r="A1151" s="186"/>
      <c r="B1151" s="186"/>
      <c r="C1151" s="186"/>
      <c r="D1151" s="186"/>
      <c r="E1151" s="186"/>
      <c r="F1151" s="186"/>
      <c r="G1151" s="232"/>
      <c r="H1151" s="188"/>
      <c r="I1151" s="335"/>
      <c r="J1151" s="188"/>
      <c r="K1151" s="186"/>
      <c r="L1151" s="186"/>
      <c r="M1151" s="187"/>
      <c r="N1151" s="186"/>
    </row>
    <row r="1152" spans="1:14" x14ac:dyDescent="0.2">
      <c r="A1152" s="186"/>
      <c r="B1152" s="186"/>
      <c r="C1152" s="186"/>
      <c r="D1152" s="186"/>
      <c r="E1152" s="186"/>
      <c r="F1152" s="186"/>
      <c r="G1152" s="232"/>
      <c r="H1152" s="188"/>
      <c r="I1152" s="335"/>
      <c r="J1152" s="188"/>
      <c r="K1152" s="186"/>
      <c r="L1152" s="186"/>
      <c r="M1152" s="187"/>
      <c r="N1152" s="186"/>
    </row>
    <row r="1153" spans="1:14" x14ac:dyDescent="0.2">
      <c r="A1153" s="186"/>
      <c r="B1153" s="186"/>
      <c r="C1153" s="186"/>
      <c r="D1153" s="186"/>
      <c r="E1153" s="186"/>
      <c r="F1153" s="186"/>
      <c r="G1153" s="232"/>
      <c r="H1153" s="188"/>
      <c r="I1153" s="335"/>
      <c r="J1153" s="188"/>
      <c r="K1153" s="186"/>
      <c r="L1153" s="186"/>
      <c r="M1153" s="187"/>
      <c r="N1153" s="186"/>
    </row>
    <row r="1154" spans="1:14" x14ac:dyDescent="0.2">
      <c r="A1154" s="186"/>
      <c r="B1154" s="186"/>
      <c r="C1154" s="186"/>
      <c r="D1154" s="186"/>
      <c r="E1154" s="186"/>
      <c r="F1154" s="186"/>
      <c r="G1154" s="232"/>
      <c r="H1154" s="188"/>
      <c r="I1154" s="335"/>
      <c r="J1154" s="188"/>
      <c r="K1154" s="186"/>
      <c r="L1154" s="186"/>
      <c r="M1154" s="187"/>
      <c r="N1154" s="186"/>
    </row>
    <row r="1155" spans="1:14" x14ac:dyDescent="0.2">
      <c r="A1155" s="186"/>
      <c r="B1155" s="186"/>
      <c r="C1155" s="186"/>
      <c r="D1155" s="186"/>
      <c r="E1155" s="186"/>
      <c r="F1155" s="186"/>
      <c r="G1155" s="232"/>
      <c r="H1155" s="188"/>
      <c r="I1155" s="335"/>
      <c r="J1155" s="188"/>
      <c r="K1155" s="186"/>
      <c r="L1155" s="186"/>
      <c r="M1155" s="187"/>
      <c r="N1155" s="186"/>
    </row>
    <row r="1156" spans="1:14" x14ac:dyDescent="0.2">
      <c r="A1156" s="186"/>
      <c r="B1156" s="186"/>
      <c r="C1156" s="186"/>
      <c r="D1156" s="186"/>
      <c r="E1156" s="186"/>
      <c r="F1156" s="186"/>
      <c r="G1156" s="232"/>
      <c r="H1156" s="188"/>
      <c r="I1156" s="335"/>
      <c r="J1156" s="188"/>
      <c r="K1156" s="186"/>
      <c r="L1156" s="186"/>
      <c r="M1156" s="187"/>
      <c r="N1156" s="186"/>
    </row>
    <row r="1157" spans="1:14" x14ac:dyDescent="0.2">
      <c r="A1157" s="186"/>
      <c r="B1157" s="186"/>
      <c r="C1157" s="186"/>
      <c r="D1157" s="186"/>
      <c r="E1157" s="186"/>
      <c r="F1157" s="186"/>
      <c r="G1157" s="232"/>
      <c r="H1157" s="188"/>
      <c r="I1157" s="335"/>
      <c r="J1157" s="188"/>
      <c r="K1157" s="186"/>
      <c r="L1157" s="186"/>
      <c r="M1157" s="187"/>
      <c r="N1157" s="186"/>
    </row>
    <row r="1158" spans="1:14" x14ac:dyDescent="0.2">
      <c r="A1158" s="186"/>
      <c r="B1158" s="186"/>
      <c r="C1158" s="186"/>
      <c r="D1158" s="186"/>
      <c r="E1158" s="186"/>
      <c r="F1158" s="186"/>
      <c r="G1158" s="232"/>
      <c r="H1158" s="188"/>
      <c r="I1158" s="335"/>
      <c r="J1158" s="188"/>
      <c r="K1158" s="186"/>
      <c r="L1158" s="186"/>
      <c r="M1158" s="187"/>
      <c r="N1158" s="186"/>
    </row>
    <row r="1159" spans="1:14" x14ac:dyDescent="0.2">
      <c r="A1159" s="186"/>
      <c r="B1159" s="186"/>
      <c r="C1159" s="186"/>
      <c r="D1159" s="186"/>
      <c r="E1159" s="186"/>
      <c r="F1159" s="186"/>
      <c r="G1159" s="232"/>
      <c r="H1159" s="188"/>
      <c r="I1159" s="335"/>
      <c r="J1159" s="188"/>
      <c r="K1159" s="186"/>
      <c r="L1159" s="186"/>
      <c r="M1159" s="187"/>
      <c r="N1159" s="186"/>
    </row>
    <row r="1160" spans="1:14" x14ac:dyDescent="0.2">
      <c r="A1160" s="186"/>
      <c r="B1160" s="186"/>
      <c r="C1160" s="186"/>
      <c r="D1160" s="186"/>
      <c r="E1160" s="186"/>
      <c r="F1160" s="186"/>
      <c r="G1160" s="232"/>
      <c r="H1160" s="188"/>
      <c r="I1160" s="335"/>
      <c r="J1160" s="188"/>
      <c r="K1160" s="186"/>
      <c r="L1160" s="186"/>
      <c r="M1160" s="187"/>
      <c r="N1160" s="186"/>
    </row>
    <row r="1161" spans="1:14" x14ac:dyDescent="0.2">
      <c r="A1161" s="186"/>
      <c r="B1161" s="186"/>
      <c r="C1161" s="186"/>
      <c r="D1161" s="186"/>
      <c r="E1161" s="186"/>
      <c r="F1161" s="186"/>
      <c r="G1161" s="232"/>
      <c r="H1161" s="188"/>
      <c r="I1161" s="335"/>
      <c r="J1161" s="188"/>
      <c r="K1161" s="186"/>
      <c r="L1161" s="186"/>
      <c r="M1161" s="187"/>
      <c r="N1161" s="186"/>
    </row>
    <row r="1162" spans="1:14" x14ac:dyDescent="0.2">
      <c r="A1162" s="186"/>
      <c r="B1162" s="186"/>
      <c r="C1162" s="186"/>
      <c r="D1162" s="186"/>
      <c r="E1162" s="186"/>
      <c r="F1162" s="186"/>
      <c r="G1162" s="232"/>
      <c r="H1162" s="188"/>
      <c r="I1162" s="335"/>
      <c r="J1162" s="188"/>
      <c r="K1162" s="186"/>
      <c r="L1162" s="186"/>
      <c r="M1162" s="187"/>
      <c r="N1162" s="186"/>
    </row>
    <row r="1163" spans="1:14" x14ac:dyDescent="0.2">
      <c r="A1163" s="186"/>
      <c r="B1163" s="186"/>
      <c r="C1163" s="186"/>
      <c r="D1163" s="186"/>
      <c r="E1163" s="186"/>
      <c r="F1163" s="186"/>
      <c r="G1163" s="232"/>
      <c r="H1163" s="188"/>
      <c r="I1163" s="335"/>
      <c r="J1163" s="188"/>
      <c r="K1163" s="186"/>
      <c r="L1163" s="186"/>
      <c r="M1163" s="187"/>
      <c r="N1163" s="186"/>
    </row>
    <row r="1164" spans="1:14" x14ac:dyDescent="0.2">
      <c r="A1164" s="186"/>
      <c r="B1164" s="186"/>
      <c r="C1164" s="186"/>
      <c r="D1164" s="186"/>
      <c r="E1164" s="186"/>
      <c r="F1164" s="186"/>
      <c r="G1164" s="232"/>
      <c r="H1164" s="188"/>
      <c r="I1164" s="335"/>
      <c r="J1164" s="188"/>
      <c r="K1164" s="186"/>
      <c r="L1164" s="186"/>
      <c r="M1164" s="187"/>
      <c r="N1164" s="186"/>
    </row>
    <row r="1165" spans="1:14" x14ac:dyDescent="0.2">
      <c r="A1165" s="186"/>
      <c r="B1165" s="186"/>
      <c r="C1165" s="186"/>
      <c r="D1165" s="186"/>
      <c r="E1165" s="186"/>
      <c r="F1165" s="186"/>
      <c r="G1165" s="232"/>
      <c r="H1165" s="188"/>
      <c r="I1165" s="335"/>
      <c r="J1165" s="188"/>
      <c r="K1165" s="186"/>
      <c r="L1165" s="186"/>
      <c r="M1165" s="187"/>
      <c r="N1165" s="186"/>
    </row>
    <row r="1166" spans="1:14" x14ac:dyDescent="0.2">
      <c r="A1166" s="186"/>
      <c r="B1166" s="186"/>
      <c r="C1166" s="186"/>
      <c r="D1166" s="186"/>
      <c r="E1166" s="186"/>
      <c r="F1166" s="186"/>
      <c r="G1166" s="232"/>
      <c r="H1166" s="188"/>
      <c r="I1166" s="335"/>
      <c r="J1166" s="188"/>
      <c r="K1166" s="186"/>
      <c r="L1166" s="186"/>
      <c r="M1166" s="187"/>
      <c r="N1166" s="186"/>
    </row>
    <row r="1167" spans="1:14" x14ac:dyDescent="0.2">
      <c r="A1167" s="186"/>
      <c r="B1167" s="186"/>
      <c r="C1167" s="186"/>
      <c r="D1167" s="186"/>
      <c r="E1167" s="186"/>
      <c r="F1167" s="186"/>
      <c r="G1167" s="232"/>
      <c r="H1167" s="188"/>
      <c r="I1167" s="335"/>
      <c r="J1167" s="188"/>
      <c r="K1167" s="186"/>
      <c r="L1167" s="186"/>
      <c r="M1167" s="187"/>
      <c r="N1167" s="186"/>
    </row>
    <row r="1168" spans="1:14" x14ac:dyDescent="0.2">
      <c r="A1168" s="186"/>
      <c r="B1168" s="186"/>
      <c r="C1168" s="186"/>
      <c r="D1168" s="186"/>
      <c r="E1168" s="186"/>
      <c r="F1168" s="186"/>
      <c r="G1168" s="232"/>
      <c r="H1168" s="188"/>
      <c r="I1168" s="335"/>
      <c r="J1168" s="188"/>
      <c r="K1168" s="186"/>
      <c r="L1168" s="186"/>
      <c r="M1168" s="187"/>
      <c r="N1168" s="186"/>
    </row>
    <row r="1169" spans="1:14" x14ac:dyDescent="0.2">
      <c r="A1169" s="186"/>
      <c r="B1169" s="186"/>
      <c r="C1169" s="186"/>
      <c r="D1169" s="186"/>
      <c r="E1169" s="186"/>
      <c r="F1169" s="186"/>
      <c r="G1169" s="232"/>
      <c r="H1169" s="188"/>
      <c r="I1169" s="335"/>
      <c r="J1169" s="188"/>
      <c r="K1169" s="186"/>
      <c r="L1169" s="186"/>
      <c r="M1169" s="187"/>
      <c r="N1169" s="186"/>
    </row>
    <row r="1170" spans="1:14" x14ac:dyDescent="0.2">
      <c r="A1170" s="186"/>
      <c r="B1170" s="186"/>
      <c r="C1170" s="186"/>
      <c r="D1170" s="186"/>
      <c r="E1170" s="186"/>
      <c r="F1170" s="186"/>
      <c r="G1170" s="232"/>
      <c r="H1170" s="188"/>
      <c r="I1170" s="335"/>
      <c r="J1170" s="188"/>
      <c r="K1170" s="186"/>
      <c r="L1170" s="186"/>
      <c r="M1170" s="187"/>
      <c r="N1170" s="186"/>
    </row>
    <row r="1171" spans="1:14" x14ac:dyDescent="0.2">
      <c r="A1171" s="186"/>
      <c r="B1171" s="186"/>
      <c r="C1171" s="186"/>
      <c r="D1171" s="186"/>
      <c r="E1171" s="186"/>
      <c r="F1171" s="186"/>
      <c r="G1171" s="232"/>
      <c r="H1171" s="188"/>
      <c r="I1171" s="335"/>
      <c r="J1171" s="188"/>
      <c r="K1171" s="186"/>
      <c r="L1171" s="186"/>
      <c r="M1171" s="187"/>
      <c r="N1171" s="186"/>
    </row>
    <row r="1172" spans="1:14" x14ac:dyDescent="0.2">
      <c r="A1172" s="186"/>
      <c r="B1172" s="186"/>
      <c r="C1172" s="186"/>
      <c r="D1172" s="186"/>
      <c r="E1172" s="186"/>
      <c r="F1172" s="186"/>
      <c r="G1172" s="232"/>
      <c r="H1172" s="188"/>
      <c r="I1172" s="335"/>
      <c r="J1172" s="188"/>
      <c r="K1172" s="186"/>
      <c r="L1172" s="186"/>
      <c r="M1172" s="187"/>
      <c r="N1172" s="186"/>
    </row>
    <row r="1173" spans="1:14" x14ac:dyDescent="0.2">
      <c r="A1173" s="186"/>
      <c r="B1173" s="186"/>
      <c r="C1173" s="186"/>
      <c r="D1173" s="186"/>
      <c r="E1173" s="186"/>
      <c r="F1173" s="186"/>
      <c r="G1173" s="232"/>
      <c r="H1173" s="188"/>
      <c r="I1173" s="335"/>
      <c r="J1173" s="188"/>
      <c r="K1173" s="186"/>
      <c r="L1173" s="186"/>
      <c r="M1173" s="187"/>
      <c r="N1173" s="186"/>
    </row>
    <row r="1174" spans="1:14" x14ac:dyDescent="0.2">
      <c r="A1174" s="186"/>
      <c r="B1174" s="186"/>
      <c r="C1174" s="186"/>
      <c r="D1174" s="186"/>
      <c r="E1174" s="186"/>
      <c r="F1174" s="186"/>
      <c r="G1174" s="232"/>
      <c r="H1174" s="188"/>
      <c r="I1174" s="335"/>
      <c r="J1174" s="188"/>
      <c r="K1174" s="186"/>
      <c r="L1174" s="186"/>
      <c r="M1174" s="187"/>
      <c r="N1174" s="186"/>
    </row>
    <row r="1175" spans="1:14" x14ac:dyDescent="0.2">
      <c r="A1175" s="186"/>
      <c r="B1175" s="186"/>
      <c r="C1175" s="186"/>
      <c r="D1175" s="186"/>
      <c r="E1175" s="186"/>
      <c r="F1175" s="186"/>
      <c r="G1175" s="232"/>
      <c r="H1175" s="188"/>
      <c r="I1175" s="335"/>
      <c r="J1175" s="188"/>
      <c r="K1175" s="186"/>
      <c r="L1175" s="186"/>
      <c r="M1175" s="187"/>
      <c r="N1175" s="186"/>
    </row>
    <row r="1176" spans="1:14" x14ac:dyDescent="0.2">
      <c r="A1176" s="186"/>
      <c r="B1176" s="186"/>
      <c r="C1176" s="186"/>
      <c r="D1176" s="186"/>
      <c r="E1176" s="186"/>
      <c r="F1176" s="186"/>
      <c r="G1176" s="232"/>
      <c r="H1176" s="188"/>
      <c r="I1176" s="335"/>
      <c r="J1176" s="188"/>
      <c r="K1176" s="186"/>
      <c r="L1176" s="186"/>
      <c r="M1176" s="187"/>
      <c r="N1176" s="186"/>
    </row>
    <row r="1177" spans="1:14" x14ac:dyDescent="0.2">
      <c r="A1177" s="186"/>
      <c r="B1177" s="186"/>
      <c r="C1177" s="186"/>
      <c r="D1177" s="186"/>
      <c r="E1177" s="186"/>
      <c r="F1177" s="186"/>
      <c r="G1177" s="232"/>
      <c r="H1177" s="188"/>
      <c r="I1177" s="335"/>
      <c r="J1177" s="188"/>
      <c r="K1177" s="186"/>
      <c r="L1177" s="186"/>
      <c r="M1177" s="187"/>
      <c r="N1177" s="186"/>
    </row>
    <row r="1178" spans="1:14" x14ac:dyDescent="0.2">
      <c r="A1178" s="186"/>
      <c r="B1178" s="186"/>
      <c r="C1178" s="186"/>
      <c r="D1178" s="186"/>
      <c r="E1178" s="186"/>
      <c r="F1178" s="186"/>
      <c r="G1178" s="232"/>
      <c r="H1178" s="188"/>
      <c r="I1178" s="335"/>
      <c r="J1178" s="188"/>
      <c r="K1178" s="186"/>
      <c r="L1178" s="186"/>
      <c r="M1178" s="187"/>
      <c r="N1178" s="186"/>
    </row>
    <row r="1179" spans="1:14" x14ac:dyDescent="0.2">
      <c r="A1179" s="186"/>
      <c r="B1179" s="186"/>
      <c r="C1179" s="186"/>
      <c r="D1179" s="186"/>
      <c r="E1179" s="186"/>
      <c r="F1179" s="186"/>
      <c r="G1179" s="232"/>
      <c r="H1179" s="188"/>
      <c r="I1179" s="335"/>
      <c r="J1179" s="188"/>
      <c r="K1179" s="186"/>
      <c r="L1179" s="186"/>
      <c r="M1179" s="187"/>
      <c r="N1179" s="186"/>
    </row>
    <row r="1180" spans="1:14" x14ac:dyDescent="0.2">
      <c r="A1180" s="186"/>
      <c r="B1180" s="186"/>
      <c r="C1180" s="186"/>
      <c r="D1180" s="186"/>
      <c r="E1180" s="186"/>
      <c r="F1180" s="186"/>
      <c r="G1180" s="232"/>
      <c r="H1180" s="188"/>
      <c r="I1180" s="335"/>
      <c r="J1180" s="188"/>
      <c r="K1180" s="186"/>
      <c r="L1180" s="186"/>
      <c r="M1180" s="187"/>
      <c r="N1180" s="186"/>
    </row>
    <row r="1181" spans="1:14" x14ac:dyDescent="0.2">
      <c r="A1181" s="186"/>
      <c r="B1181" s="186"/>
      <c r="C1181" s="186"/>
      <c r="D1181" s="186"/>
      <c r="E1181" s="186"/>
      <c r="F1181" s="186"/>
      <c r="G1181" s="232"/>
      <c r="H1181" s="188"/>
      <c r="I1181" s="335"/>
      <c r="J1181" s="188"/>
      <c r="K1181" s="186"/>
      <c r="L1181" s="186"/>
      <c r="M1181" s="187"/>
      <c r="N1181" s="186"/>
    </row>
    <row r="1182" spans="1:14" x14ac:dyDescent="0.2">
      <c r="A1182" s="186"/>
      <c r="B1182" s="186"/>
      <c r="C1182" s="186"/>
      <c r="D1182" s="186"/>
      <c r="E1182" s="186"/>
      <c r="F1182" s="186"/>
      <c r="G1182" s="232"/>
      <c r="H1182" s="188"/>
      <c r="I1182" s="335"/>
      <c r="J1182" s="188"/>
      <c r="K1182" s="186"/>
      <c r="L1182" s="186"/>
      <c r="M1182" s="187"/>
      <c r="N1182" s="186"/>
    </row>
    <row r="1183" spans="1:14" x14ac:dyDescent="0.2">
      <c r="A1183" s="186"/>
      <c r="B1183" s="186"/>
      <c r="C1183" s="186"/>
      <c r="D1183" s="186"/>
      <c r="E1183" s="186"/>
      <c r="F1183" s="186"/>
      <c r="G1183" s="232"/>
      <c r="H1183" s="188"/>
      <c r="I1183" s="335"/>
      <c r="J1183" s="188"/>
      <c r="K1183" s="186"/>
      <c r="L1183" s="186"/>
      <c r="M1183" s="187"/>
      <c r="N1183" s="186"/>
    </row>
    <row r="1184" spans="1:14" x14ac:dyDescent="0.2">
      <c r="A1184" s="186"/>
      <c r="B1184" s="186"/>
      <c r="C1184" s="186"/>
      <c r="D1184" s="186"/>
      <c r="E1184" s="186"/>
      <c r="F1184" s="186"/>
      <c r="G1184" s="232"/>
      <c r="H1184" s="188"/>
      <c r="I1184" s="335"/>
      <c r="J1184" s="188"/>
      <c r="K1184" s="186"/>
      <c r="L1184" s="186"/>
      <c r="M1184" s="187"/>
      <c r="N1184" s="186"/>
    </row>
    <row r="1185" spans="1:14" x14ac:dyDescent="0.2">
      <c r="A1185" s="186"/>
      <c r="B1185" s="186"/>
      <c r="C1185" s="186"/>
      <c r="D1185" s="186"/>
      <c r="E1185" s="186"/>
      <c r="F1185" s="186"/>
      <c r="G1185" s="232"/>
      <c r="H1185" s="188"/>
      <c r="I1185" s="335"/>
      <c r="J1185" s="188"/>
      <c r="K1185" s="186"/>
      <c r="L1185" s="186"/>
      <c r="M1185" s="187"/>
      <c r="N1185" s="186"/>
    </row>
    <row r="1186" spans="1:14" x14ac:dyDescent="0.2">
      <c r="A1186" s="186"/>
      <c r="B1186" s="186"/>
      <c r="C1186" s="186"/>
      <c r="D1186" s="186"/>
      <c r="E1186" s="186"/>
      <c r="F1186" s="186"/>
      <c r="G1186" s="232"/>
      <c r="H1186" s="188"/>
      <c r="I1186" s="335"/>
      <c r="J1186" s="188"/>
      <c r="K1186" s="186"/>
      <c r="L1186" s="186"/>
      <c r="M1186" s="187"/>
      <c r="N1186" s="186"/>
    </row>
    <row r="1187" spans="1:14" x14ac:dyDescent="0.2">
      <c r="A1187" s="186"/>
      <c r="B1187" s="186"/>
      <c r="C1187" s="186"/>
      <c r="D1187" s="186"/>
      <c r="E1187" s="186"/>
      <c r="F1187" s="186"/>
      <c r="G1187" s="232"/>
      <c r="H1187" s="188"/>
      <c r="I1187" s="335"/>
      <c r="J1187" s="188"/>
      <c r="K1187" s="186"/>
      <c r="L1187" s="186"/>
      <c r="M1187" s="187"/>
      <c r="N1187" s="186"/>
    </row>
    <row r="1188" spans="1:14" x14ac:dyDescent="0.2">
      <c r="A1188" s="186"/>
      <c r="B1188" s="186"/>
      <c r="C1188" s="186"/>
      <c r="D1188" s="186"/>
      <c r="E1188" s="186"/>
      <c r="F1188" s="186"/>
      <c r="G1188" s="232"/>
      <c r="H1188" s="188"/>
      <c r="I1188" s="335"/>
      <c r="J1188" s="188"/>
      <c r="K1188" s="186"/>
      <c r="L1188" s="186"/>
      <c r="M1188" s="187"/>
      <c r="N1188" s="186"/>
    </row>
    <row r="1189" spans="1:14" x14ac:dyDescent="0.2">
      <c r="A1189" s="186"/>
      <c r="B1189" s="186"/>
      <c r="C1189" s="186"/>
      <c r="D1189" s="186"/>
      <c r="E1189" s="186"/>
      <c r="F1189" s="186"/>
      <c r="G1189" s="232"/>
      <c r="H1189" s="188"/>
      <c r="I1189" s="335"/>
      <c r="J1189" s="188"/>
      <c r="K1189" s="186"/>
      <c r="L1189" s="186"/>
      <c r="M1189" s="187"/>
      <c r="N1189" s="186"/>
    </row>
    <row r="1190" spans="1:14" x14ac:dyDescent="0.2">
      <c r="A1190" s="186"/>
      <c r="B1190" s="186"/>
      <c r="C1190" s="186"/>
      <c r="D1190" s="186"/>
      <c r="E1190" s="186"/>
      <c r="F1190" s="186"/>
      <c r="G1190" s="232"/>
      <c r="H1190" s="188"/>
      <c r="I1190" s="335"/>
      <c r="J1190" s="188"/>
      <c r="K1190" s="186"/>
      <c r="L1190" s="186"/>
      <c r="M1190" s="187"/>
      <c r="N1190" s="186"/>
    </row>
    <row r="1191" spans="1:14" x14ac:dyDescent="0.2">
      <c r="A1191" s="186"/>
      <c r="B1191" s="186"/>
      <c r="C1191" s="186"/>
      <c r="D1191" s="186"/>
      <c r="E1191" s="186"/>
      <c r="F1191" s="186"/>
      <c r="G1191" s="232"/>
      <c r="H1191" s="188"/>
      <c r="I1191" s="335"/>
      <c r="J1191" s="188"/>
      <c r="K1191" s="186"/>
      <c r="L1191" s="186"/>
      <c r="M1191" s="187"/>
      <c r="N1191" s="186"/>
    </row>
    <row r="1192" spans="1:14" x14ac:dyDescent="0.2">
      <c r="A1192" s="186"/>
      <c r="B1192" s="186"/>
      <c r="C1192" s="186"/>
      <c r="D1192" s="186"/>
      <c r="E1192" s="186"/>
      <c r="F1192" s="186"/>
      <c r="G1192" s="232"/>
      <c r="H1192" s="188"/>
      <c r="I1192" s="335"/>
      <c r="J1192" s="188"/>
      <c r="K1192" s="186"/>
      <c r="L1192" s="186"/>
      <c r="M1192" s="187"/>
      <c r="N1192" s="186"/>
    </row>
    <row r="1193" spans="1:14" x14ac:dyDescent="0.2">
      <c r="A1193" s="186"/>
      <c r="B1193" s="186"/>
      <c r="C1193" s="186"/>
      <c r="D1193" s="186"/>
      <c r="E1193" s="186"/>
      <c r="F1193" s="186"/>
      <c r="G1193" s="232"/>
      <c r="H1193" s="188"/>
      <c r="I1193" s="335"/>
      <c r="J1193" s="188"/>
      <c r="K1193" s="186"/>
      <c r="L1193" s="186"/>
      <c r="M1193" s="187"/>
      <c r="N1193" s="186"/>
    </row>
    <row r="1194" spans="1:14" x14ac:dyDescent="0.2">
      <c r="A1194" s="186"/>
      <c r="B1194" s="186"/>
      <c r="C1194" s="186"/>
      <c r="D1194" s="186"/>
      <c r="E1194" s="186"/>
      <c r="F1194" s="186"/>
      <c r="G1194" s="232"/>
      <c r="H1194" s="188"/>
      <c r="I1194" s="335"/>
      <c r="J1194" s="188"/>
      <c r="K1194" s="186"/>
      <c r="L1194" s="186"/>
      <c r="M1194" s="187"/>
      <c r="N1194" s="186"/>
    </row>
    <row r="1195" spans="1:14" x14ac:dyDescent="0.2">
      <c r="A1195" s="186"/>
      <c r="B1195" s="186"/>
      <c r="C1195" s="186"/>
      <c r="D1195" s="186"/>
      <c r="E1195" s="186"/>
      <c r="F1195" s="186"/>
      <c r="G1195" s="232"/>
      <c r="H1195" s="188"/>
      <c r="I1195" s="335"/>
      <c r="J1195" s="188"/>
      <c r="K1195" s="186"/>
      <c r="L1195" s="186"/>
      <c r="M1195" s="187"/>
      <c r="N1195" s="186"/>
    </row>
    <row r="1196" spans="1:14" x14ac:dyDescent="0.2">
      <c r="A1196" s="186"/>
      <c r="B1196" s="186"/>
      <c r="C1196" s="186"/>
      <c r="D1196" s="186"/>
      <c r="E1196" s="186"/>
      <c r="F1196" s="186"/>
      <c r="G1196" s="232"/>
      <c r="H1196" s="188"/>
      <c r="I1196" s="335"/>
      <c r="J1196" s="188"/>
      <c r="K1196" s="186"/>
      <c r="L1196" s="186"/>
      <c r="M1196" s="187"/>
      <c r="N1196" s="186"/>
    </row>
    <row r="1197" spans="1:14" x14ac:dyDescent="0.2">
      <c r="A1197" s="186"/>
      <c r="B1197" s="186"/>
      <c r="C1197" s="186"/>
      <c r="D1197" s="186"/>
      <c r="E1197" s="186"/>
      <c r="F1197" s="186"/>
      <c r="G1197" s="232"/>
      <c r="H1197" s="188"/>
      <c r="I1197" s="335"/>
      <c r="J1197" s="188"/>
      <c r="K1197" s="186"/>
      <c r="L1197" s="186"/>
      <c r="M1197" s="187"/>
      <c r="N1197" s="186"/>
    </row>
    <row r="1198" spans="1:14" x14ac:dyDescent="0.2">
      <c r="A1198" s="186"/>
      <c r="B1198" s="186"/>
      <c r="C1198" s="186"/>
      <c r="D1198" s="186"/>
      <c r="E1198" s="186"/>
      <c r="F1198" s="186"/>
      <c r="G1198" s="232"/>
      <c r="H1198" s="188"/>
      <c r="I1198" s="335"/>
      <c r="J1198" s="188"/>
      <c r="K1198" s="186"/>
      <c r="L1198" s="186"/>
      <c r="M1198" s="187"/>
      <c r="N1198" s="186"/>
    </row>
    <row r="1199" spans="1:14" x14ac:dyDescent="0.2">
      <c r="A1199" s="186"/>
      <c r="B1199" s="186"/>
      <c r="C1199" s="186"/>
      <c r="D1199" s="186"/>
      <c r="E1199" s="186"/>
      <c r="F1199" s="186"/>
      <c r="G1199" s="232"/>
      <c r="H1199" s="188"/>
      <c r="I1199" s="335"/>
      <c r="J1199" s="188"/>
      <c r="K1199" s="186"/>
      <c r="L1199" s="186"/>
      <c r="M1199" s="187"/>
      <c r="N1199" s="186"/>
    </row>
    <row r="1200" spans="1:14" x14ac:dyDescent="0.2">
      <c r="A1200" s="186"/>
      <c r="B1200" s="186"/>
      <c r="C1200" s="186"/>
      <c r="D1200" s="186"/>
      <c r="E1200" s="186"/>
      <c r="F1200" s="186"/>
      <c r="G1200" s="232"/>
      <c r="H1200" s="188"/>
      <c r="I1200" s="335"/>
      <c r="J1200" s="188"/>
      <c r="K1200" s="186"/>
      <c r="L1200" s="186"/>
      <c r="M1200" s="187"/>
      <c r="N1200" s="186"/>
    </row>
    <row r="1201" spans="1:14" x14ac:dyDescent="0.2">
      <c r="A1201" s="186"/>
      <c r="B1201" s="186"/>
      <c r="C1201" s="186"/>
      <c r="D1201" s="186"/>
      <c r="E1201" s="186"/>
      <c r="F1201" s="186"/>
      <c r="G1201" s="232"/>
      <c r="H1201" s="188"/>
      <c r="I1201" s="335"/>
      <c r="J1201" s="188"/>
      <c r="K1201" s="186"/>
      <c r="L1201" s="186"/>
      <c r="M1201" s="187"/>
      <c r="N1201" s="186"/>
    </row>
    <row r="1202" spans="1:14" x14ac:dyDescent="0.2">
      <c r="A1202" s="186"/>
      <c r="B1202" s="186"/>
      <c r="C1202" s="186"/>
      <c r="D1202" s="186"/>
      <c r="E1202" s="186"/>
      <c r="F1202" s="186"/>
      <c r="G1202" s="232"/>
      <c r="H1202" s="188"/>
      <c r="I1202" s="335"/>
      <c r="J1202" s="188"/>
      <c r="K1202" s="186"/>
      <c r="L1202" s="186"/>
      <c r="M1202" s="187"/>
      <c r="N1202" s="186"/>
    </row>
    <row r="1203" spans="1:14" x14ac:dyDescent="0.2">
      <c r="A1203" s="186"/>
      <c r="B1203" s="186"/>
      <c r="C1203" s="186"/>
      <c r="D1203" s="186"/>
      <c r="E1203" s="186"/>
      <c r="F1203" s="186"/>
      <c r="G1203" s="232"/>
      <c r="H1203" s="188"/>
      <c r="I1203" s="335"/>
      <c r="J1203" s="188"/>
      <c r="K1203" s="186"/>
      <c r="L1203" s="186"/>
      <c r="M1203" s="187"/>
      <c r="N1203" s="186"/>
    </row>
    <row r="1204" spans="1:14" x14ac:dyDescent="0.2">
      <c r="A1204" s="186"/>
      <c r="B1204" s="186"/>
      <c r="C1204" s="186"/>
      <c r="D1204" s="186"/>
      <c r="E1204" s="186"/>
      <c r="F1204" s="186"/>
      <c r="G1204" s="232"/>
      <c r="H1204" s="188"/>
      <c r="I1204" s="335"/>
      <c r="J1204" s="188"/>
      <c r="K1204" s="186"/>
      <c r="L1204" s="186"/>
      <c r="M1204" s="187"/>
      <c r="N1204" s="186"/>
    </row>
    <row r="1205" spans="1:14" x14ac:dyDescent="0.2">
      <c r="A1205" s="186"/>
      <c r="B1205" s="186"/>
      <c r="C1205" s="186"/>
      <c r="D1205" s="186"/>
      <c r="E1205" s="186"/>
      <c r="F1205" s="186"/>
      <c r="G1205" s="232"/>
      <c r="H1205" s="188"/>
      <c r="I1205" s="335"/>
      <c r="J1205" s="188"/>
      <c r="K1205" s="186"/>
      <c r="L1205" s="186"/>
      <c r="M1205" s="187"/>
      <c r="N1205" s="186"/>
    </row>
    <row r="1206" spans="1:14" x14ac:dyDescent="0.2">
      <c r="A1206" s="186"/>
      <c r="B1206" s="186"/>
      <c r="C1206" s="186"/>
      <c r="D1206" s="186"/>
      <c r="E1206" s="186"/>
      <c r="F1206" s="186"/>
      <c r="G1206" s="232"/>
      <c r="H1206" s="188"/>
      <c r="I1206" s="335"/>
      <c r="J1206" s="188"/>
      <c r="K1206" s="186"/>
      <c r="L1206" s="186"/>
      <c r="M1206" s="187"/>
      <c r="N1206" s="186"/>
    </row>
    <row r="1207" spans="1:14" x14ac:dyDescent="0.2">
      <c r="A1207" s="186"/>
      <c r="B1207" s="186"/>
      <c r="C1207" s="186"/>
      <c r="D1207" s="186"/>
      <c r="E1207" s="186"/>
      <c r="F1207" s="186"/>
      <c r="G1207" s="232"/>
      <c r="H1207" s="188"/>
      <c r="I1207" s="335"/>
      <c r="J1207" s="188"/>
      <c r="K1207" s="186"/>
      <c r="L1207" s="186"/>
      <c r="M1207" s="187"/>
      <c r="N1207" s="186"/>
    </row>
    <row r="1208" spans="1:14" x14ac:dyDescent="0.2">
      <c r="A1208" s="186"/>
      <c r="B1208" s="186"/>
      <c r="C1208" s="186"/>
      <c r="D1208" s="186"/>
      <c r="E1208" s="186"/>
      <c r="F1208" s="186"/>
      <c r="G1208" s="232"/>
      <c r="H1208" s="188"/>
      <c r="I1208" s="335"/>
      <c r="J1208" s="188"/>
      <c r="K1208" s="186"/>
      <c r="L1208" s="186"/>
      <c r="M1208" s="187"/>
      <c r="N1208" s="186"/>
    </row>
    <row r="1209" spans="1:14" x14ac:dyDescent="0.2">
      <c r="A1209" s="186"/>
      <c r="B1209" s="186"/>
      <c r="C1209" s="186"/>
      <c r="D1209" s="186"/>
      <c r="E1209" s="186"/>
      <c r="F1209" s="186"/>
      <c r="G1209" s="232"/>
      <c r="H1209" s="188"/>
      <c r="I1209" s="335"/>
      <c r="J1209" s="188"/>
      <c r="K1209" s="186"/>
      <c r="L1209" s="186"/>
      <c r="M1209" s="187"/>
      <c r="N1209" s="186"/>
    </row>
    <row r="1210" spans="1:14" x14ac:dyDescent="0.2">
      <c r="A1210" s="186"/>
      <c r="B1210" s="186"/>
      <c r="C1210" s="186"/>
      <c r="D1210" s="186"/>
      <c r="E1210" s="186"/>
      <c r="F1210" s="186"/>
      <c r="G1210" s="232"/>
      <c r="H1210" s="188"/>
      <c r="I1210" s="335"/>
      <c r="J1210" s="188"/>
      <c r="K1210" s="186"/>
      <c r="L1210" s="186"/>
      <c r="M1210" s="187"/>
      <c r="N1210" s="186"/>
    </row>
    <row r="1211" spans="1:14" x14ac:dyDescent="0.2">
      <c r="A1211" s="186"/>
      <c r="B1211" s="186"/>
      <c r="C1211" s="186"/>
      <c r="D1211" s="186"/>
      <c r="E1211" s="186"/>
      <c r="F1211" s="186"/>
      <c r="G1211" s="232"/>
      <c r="H1211" s="188"/>
      <c r="I1211" s="335"/>
      <c r="J1211" s="188"/>
      <c r="K1211" s="186"/>
      <c r="L1211" s="186"/>
      <c r="M1211" s="187"/>
      <c r="N1211" s="186"/>
    </row>
    <row r="1212" spans="1:14" x14ac:dyDescent="0.2">
      <c r="A1212" s="186"/>
      <c r="B1212" s="186"/>
      <c r="C1212" s="186"/>
      <c r="D1212" s="186"/>
      <c r="E1212" s="186"/>
      <c r="F1212" s="186"/>
      <c r="G1212" s="232"/>
      <c r="H1212" s="188"/>
      <c r="I1212" s="335"/>
      <c r="J1212" s="188"/>
      <c r="K1212" s="186"/>
      <c r="L1212" s="186"/>
      <c r="M1212" s="187"/>
      <c r="N1212" s="186"/>
    </row>
    <row r="1213" spans="1:14" x14ac:dyDescent="0.2">
      <c r="A1213" s="186"/>
      <c r="B1213" s="186"/>
      <c r="C1213" s="186"/>
      <c r="D1213" s="186"/>
      <c r="E1213" s="186"/>
      <c r="F1213" s="186"/>
      <c r="G1213" s="232"/>
      <c r="H1213" s="188"/>
      <c r="I1213" s="335"/>
      <c r="J1213" s="188"/>
      <c r="K1213" s="186"/>
      <c r="L1213" s="186"/>
      <c r="M1213" s="187"/>
      <c r="N1213" s="186"/>
    </row>
    <row r="1214" spans="1:14" x14ac:dyDescent="0.2">
      <c r="A1214" s="186"/>
      <c r="B1214" s="186"/>
      <c r="C1214" s="186"/>
      <c r="D1214" s="186"/>
      <c r="E1214" s="186"/>
      <c r="F1214" s="186"/>
      <c r="G1214" s="232"/>
      <c r="H1214" s="188"/>
      <c r="I1214" s="335"/>
      <c r="J1214" s="188"/>
      <c r="K1214" s="186"/>
      <c r="L1214" s="186"/>
      <c r="M1214" s="187"/>
      <c r="N1214" s="186"/>
    </row>
    <row r="1215" spans="1:14" x14ac:dyDescent="0.2">
      <c r="A1215" s="186"/>
      <c r="B1215" s="186"/>
      <c r="C1215" s="186"/>
      <c r="D1215" s="186"/>
      <c r="E1215" s="186"/>
      <c r="F1215" s="186"/>
      <c r="G1215" s="232"/>
      <c r="H1215" s="188"/>
      <c r="I1215" s="335"/>
      <c r="J1215" s="188"/>
      <c r="K1215" s="186"/>
      <c r="L1215" s="186"/>
      <c r="M1215" s="187"/>
      <c r="N1215" s="186"/>
    </row>
    <row r="1216" spans="1:14" x14ac:dyDescent="0.2">
      <c r="A1216" s="186"/>
      <c r="B1216" s="186"/>
      <c r="C1216" s="186"/>
      <c r="D1216" s="186"/>
      <c r="E1216" s="186"/>
      <c r="F1216" s="186"/>
      <c r="G1216" s="232"/>
      <c r="H1216" s="188"/>
      <c r="I1216" s="335"/>
      <c r="J1216" s="188"/>
      <c r="K1216" s="186"/>
      <c r="L1216" s="186"/>
      <c r="M1216" s="187"/>
      <c r="N1216" s="186"/>
    </row>
    <row r="1217" spans="1:14" x14ac:dyDescent="0.2">
      <c r="A1217" s="186"/>
      <c r="B1217" s="186"/>
      <c r="C1217" s="186"/>
      <c r="D1217" s="186"/>
      <c r="E1217" s="186"/>
      <c r="F1217" s="186"/>
      <c r="G1217" s="232"/>
      <c r="H1217" s="188"/>
      <c r="I1217" s="335"/>
      <c r="J1217" s="188"/>
      <c r="K1217" s="186"/>
      <c r="L1217" s="186"/>
      <c r="M1217" s="187"/>
      <c r="N1217" s="186"/>
    </row>
    <row r="1218" spans="1:14" x14ac:dyDescent="0.2">
      <c r="A1218" s="186"/>
      <c r="B1218" s="186"/>
      <c r="C1218" s="186"/>
      <c r="D1218" s="186"/>
      <c r="E1218" s="186"/>
      <c r="F1218" s="186"/>
      <c r="G1218" s="232"/>
      <c r="H1218" s="188"/>
      <c r="I1218" s="335"/>
      <c r="J1218" s="188"/>
      <c r="K1218" s="186"/>
      <c r="L1218" s="186"/>
      <c r="M1218" s="187"/>
      <c r="N1218" s="186"/>
    </row>
    <row r="1219" spans="1:14" x14ac:dyDescent="0.2">
      <c r="A1219" s="186"/>
      <c r="B1219" s="186"/>
      <c r="C1219" s="186"/>
      <c r="D1219" s="186"/>
      <c r="E1219" s="186"/>
      <c r="F1219" s="186"/>
      <c r="G1219" s="232"/>
      <c r="H1219" s="188"/>
      <c r="I1219" s="335"/>
      <c r="J1219" s="188"/>
      <c r="K1219" s="186"/>
      <c r="L1219" s="186"/>
      <c r="M1219" s="187"/>
      <c r="N1219" s="186"/>
    </row>
    <row r="1220" spans="1:14" x14ac:dyDescent="0.2">
      <c r="A1220" s="186"/>
      <c r="B1220" s="186"/>
      <c r="C1220" s="186"/>
      <c r="D1220" s="186"/>
      <c r="E1220" s="186"/>
      <c r="F1220" s="186"/>
      <c r="G1220" s="232"/>
      <c r="H1220" s="188"/>
      <c r="I1220" s="335"/>
      <c r="J1220" s="188"/>
      <c r="K1220" s="186"/>
      <c r="L1220" s="186"/>
      <c r="M1220" s="187"/>
      <c r="N1220" s="186"/>
    </row>
    <row r="1221" spans="1:14" x14ac:dyDescent="0.2">
      <c r="A1221" s="186"/>
      <c r="B1221" s="186"/>
      <c r="C1221" s="186"/>
      <c r="D1221" s="186"/>
      <c r="E1221" s="186"/>
      <c r="F1221" s="186"/>
      <c r="G1221" s="232"/>
      <c r="H1221" s="188"/>
      <c r="I1221" s="335"/>
      <c r="J1221" s="188"/>
      <c r="K1221" s="186"/>
      <c r="L1221" s="186"/>
      <c r="M1221" s="187"/>
      <c r="N1221" s="186"/>
    </row>
    <row r="1222" spans="1:14" x14ac:dyDescent="0.2">
      <c r="A1222" s="186"/>
      <c r="B1222" s="186"/>
      <c r="C1222" s="186"/>
      <c r="D1222" s="186"/>
      <c r="E1222" s="186"/>
      <c r="F1222" s="186"/>
      <c r="G1222" s="232"/>
      <c r="H1222" s="188"/>
      <c r="I1222" s="335"/>
      <c r="J1222" s="188"/>
      <c r="K1222" s="186"/>
      <c r="L1222" s="186"/>
      <c r="M1222" s="187"/>
      <c r="N1222" s="186"/>
    </row>
    <row r="1223" spans="1:14" x14ac:dyDescent="0.2">
      <c r="A1223" s="186"/>
      <c r="B1223" s="186"/>
      <c r="C1223" s="186"/>
      <c r="D1223" s="186"/>
      <c r="E1223" s="186"/>
      <c r="F1223" s="186"/>
      <c r="G1223" s="232"/>
      <c r="H1223" s="188"/>
      <c r="I1223" s="335"/>
      <c r="J1223" s="188"/>
      <c r="K1223" s="186"/>
      <c r="L1223" s="186"/>
      <c r="M1223" s="187"/>
      <c r="N1223" s="186"/>
    </row>
    <row r="1224" spans="1:14" x14ac:dyDescent="0.2">
      <c r="A1224" s="186"/>
      <c r="B1224" s="186"/>
      <c r="C1224" s="186"/>
      <c r="D1224" s="186"/>
      <c r="E1224" s="186"/>
      <c r="F1224" s="186"/>
      <c r="G1224" s="232"/>
      <c r="H1224" s="188"/>
      <c r="I1224" s="335"/>
      <c r="J1224" s="188"/>
      <c r="K1224" s="186"/>
      <c r="L1224" s="186"/>
      <c r="M1224" s="187"/>
      <c r="N1224" s="186"/>
    </row>
    <row r="1225" spans="1:14" x14ac:dyDescent="0.2">
      <c r="A1225" s="186"/>
      <c r="B1225" s="186"/>
      <c r="C1225" s="186"/>
      <c r="D1225" s="186"/>
      <c r="E1225" s="186"/>
      <c r="F1225" s="186"/>
      <c r="G1225" s="232"/>
      <c r="H1225" s="188"/>
      <c r="I1225" s="335"/>
      <c r="J1225" s="188"/>
      <c r="K1225" s="186"/>
      <c r="L1225" s="186"/>
      <c r="M1225" s="187"/>
      <c r="N1225" s="186"/>
    </row>
    <row r="1226" spans="1:14" x14ac:dyDescent="0.2">
      <c r="A1226" s="186"/>
      <c r="B1226" s="186"/>
      <c r="C1226" s="186"/>
      <c r="D1226" s="186"/>
      <c r="E1226" s="186"/>
      <c r="F1226" s="186"/>
      <c r="G1226" s="232"/>
      <c r="H1226" s="188"/>
      <c r="I1226" s="335"/>
      <c r="J1226" s="188"/>
      <c r="K1226" s="186"/>
      <c r="L1226" s="186"/>
      <c r="M1226" s="187"/>
      <c r="N1226" s="186"/>
    </row>
    <row r="1227" spans="1:14" x14ac:dyDescent="0.2">
      <c r="A1227" s="186"/>
      <c r="B1227" s="186"/>
      <c r="C1227" s="186"/>
      <c r="D1227" s="186"/>
      <c r="E1227" s="186"/>
      <c r="F1227" s="186"/>
      <c r="G1227" s="232"/>
      <c r="H1227" s="188"/>
      <c r="I1227" s="335"/>
      <c r="J1227" s="188"/>
      <c r="K1227" s="186"/>
      <c r="L1227" s="186"/>
      <c r="M1227" s="187"/>
      <c r="N1227" s="186"/>
    </row>
    <row r="1228" spans="1:14" x14ac:dyDescent="0.2">
      <c r="A1228" s="186"/>
      <c r="B1228" s="186"/>
      <c r="C1228" s="186"/>
      <c r="D1228" s="186"/>
      <c r="E1228" s="186"/>
      <c r="F1228" s="186"/>
      <c r="G1228" s="232"/>
      <c r="H1228" s="188"/>
      <c r="I1228" s="335"/>
      <c r="J1228" s="188"/>
      <c r="K1228" s="186"/>
      <c r="L1228" s="186"/>
      <c r="M1228" s="187"/>
      <c r="N1228" s="186"/>
    </row>
    <row r="1229" spans="1:14" x14ac:dyDescent="0.2">
      <c r="A1229" s="186"/>
      <c r="B1229" s="186"/>
      <c r="C1229" s="186"/>
      <c r="D1229" s="186"/>
      <c r="E1229" s="186"/>
      <c r="F1229" s="186"/>
      <c r="G1229" s="232"/>
      <c r="H1229" s="188"/>
      <c r="I1229" s="335"/>
      <c r="J1229" s="188"/>
      <c r="K1229" s="186"/>
      <c r="L1229" s="186"/>
      <c r="M1229" s="187"/>
      <c r="N1229" s="186"/>
    </row>
    <row r="1230" spans="1:14" x14ac:dyDescent="0.2">
      <c r="A1230" s="186"/>
      <c r="B1230" s="186"/>
      <c r="C1230" s="186"/>
      <c r="D1230" s="186"/>
      <c r="E1230" s="186"/>
      <c r="F1230" s="186"/>
      <c r="G1230" s="232"/>
      <c r="H1230" s="188"/>
      <c r="I1230" s="335"/>
      <c r="J1230" s="188"/>
      <c r="K1230" s="186"/>
      <c r="L1230" s="186"/>
      <c r="M1230" s="187"/>
      <c r="N1230" s="186"/>
    </row>
    <row r="1231" spans="1:14" x14ac:dyDescent="0.2">
      <c r="A1231" s="186"/>
      <c r="B1231" s="186"/>
      <c r="C1231" s="186"/>
      <c r="D1231" s="186"/>
      <c r="E1231" s="186"/>
      <c r="F1231" s="186"/>
      <c r="G1231" s="232"/>
      <c r="H1231" s="188"/>
      <c r="I1231" s="335"/>
      <c r="J1231" s="188"/>
      <c r="K1231" s="186"/>
      <c r="L1231" s="186"/>
      <c r="M1231" s="187"/>
      <c r="N1231" s="186"/>
    </row>
    <row r="1232" spans="1:14" x14ac:dyDescent="0.2">
      <c r="A1232" s="186"/>
      <c r="B1232" s="186"/>
      <c r="C1232" s="186"/>
      <c r="D1232" s="186"/>
      <c r="E1232" s="186"/>
      <c r="F1232" s="186"/>
      <c r="G1232" s="232"/>
      <c r="H1232" s="188"/>
      <c r="I1232" s="335"/>
      <c r="J1232" s="188"/>
      <c r="K1232" s="186"/>
      <c r="L1232" s="186"/>
      <c r="M1232" s="187"/>
      <c r="N1232" s="186"/>
    </row>
    <row r="1233" spans="1:14" x14ac:dyDescent="0.2">
      <c r="A1233" s="186"/>
      <c r="B1233" s="186"/>
      <c r="C1233" s="186"/>
      <c r="D1233" s="186"/>
      <c r="E1233" s="186"/>
      <c r="F1233" s="186"/>
      <c r="G1233" s="232"/>
      <c r="H1233" s="188"/>
      <c r="I1233" s="335"/>
      <c r="J1233" s="188"/>
      <c r="K1233" s="186"/>
      <c r="L1233" s="186"/>
      <c r="M1233" s="187"/>
      <c r="N1233" s="186"/>
    </row>
    <row r="1234" spans="1:14" x14ac:dyDescent="0.2">
      <c r="A1234" s="186"/>
      <c r="B1234" s="186"/>
      <c r="C1234" s="186"/>
      <c r="D1234" s="186"/>
      <c r="E1234" s="186"/>
      <c r="F1234" s="186"/>
      <c r="G1234" s="232"/>
      <c r="H1234" s="188"/>
      <c r="I1234" s="335"/>
      <c r="J1234" s="188"/>
      <c r="K1234" s="186"/>
      <c r="L1234" s="186"/>
      <c r="M1234" s="187"/>
      <c r="N1234" s="186"/>
    </row>
    <row r="1235" spans="1:14" x14ac:dyDescent="0.2">
      <c r="A1235" s="186"/>
      <c r="B1235" s="186"/>
      <c r="C1235" s="186"/>
      <c r="D1235" s="186"/>
      <c r="E1235" s="186"/>
      <c r="F1235" s="186"/>
      <c r="G1235" s="232"/>
      <c r="H1235" s="188"/>
      <c r="I1235" s="335"/>
      <c r="J1235" s="188"/>
      <c r="K1235" s="186"/>
      <c r="L1235" s="186"/>
      <c r="M1235" s="187"/>
      <c r="N1235" s="186"/>
    </row>
    <row r="1236" spans="1:14" x14ac:dyDescent="0.2">
      <c r="A1236" s="186"/>
      <c r="B1236" s="186"/>
      <c r="C1236" s="186"/>
      <c r="D1236" s="186"/>
      <c r="E1236" s="186"/>
      <c r="F1236" s="186"/>
      <c r="G1236" s="232"/>
      <c r="H1236" s="188"/>
      <c r="I1236" s="335"/>
      <c r="J1236" s="188"/>
      <c r="K1236" s="186"/>
      <c r="L1236" s="186"/>
      <c r="M1236" s="187"/>
      <c r="N1236" s="186"/>
    </row>
    <row r="1237" spans="1:14" x14ac:dyDescent="0.2">
      <c r="A1237" s="186"/>
      <c r="B1237" s="186"/>
      <c r="C1237" s="186"/>
      <c r="D1237" s="186"/>
      <c r="E1237" s="186"/>
      <c r="F1237" s="186"/>
      <c r="G1237" s="232"/>
      <c r="H1237" s="188"/>
      <c r="I1237" s="335"/>
      <c r="J1237" s="188"/>
      <c r="K1237" s="186"/>
      <c r="L1237" s="186"/>
      <c r="M1237" s="187"/>
      <c r="N1237" s="186"/>
    </row>
    <row r="1238" spans="1:14" x14ac:dyDescent="0.2">
      <c r="A1238" s="186"/>
      <c r="B1238" s="186"/>
      <c r="C1238" s="186"/>
      <c r="D1238" s="186"/>
      <c r="E1238" s="186"/>
      <c r="F1238" s="186"/>
      <c r="G1238" s="232"/>
      <c r="H1238" s="188"/>
      <c r="I1238" s="335"/>
      <c r="J1238" s="188"/>
      <c r="K1238" s="186"/>
      <c r="L1238" s="186"/>
      <c r="M1238" s="187"/>
      <c r="N1238" s="186"/>
    </row>
    <row r="1239" spans="1:14" x14ac:dyDescent="0.2">
      <c r="A1239" s="186"/>
      <c r="B1239" s="186"/>
      <c r="C1239" s="186"/>
      <c r="D1239" s="186"/>
      <c r="E1239" s="186"/>
      <c r="F1239" s="186"/>
      <c r="G1239" s="232"/>
      <c r="H1239" s="188"/>
      <c r="I1239" s="335"/>
      <c r="J1239" s="188"/>
      <c r="K1239" s="186"/>
      <c r="L1239" s="186"/>
      <c r="M1239" s="187"/>
      <c r="N1239" s="186"/>
    </row>
    <row r="1240" spans="1:14" x14ac:dyDescent="0.2">
      <c r="A1240" s="186"/>
      <c r="B1240" s="186"/>
      <c r="C1240" s="186"/>
      <c r="D1240" s="186"/>
      <c r="E1240" s="186"/>
      <c r="F1240" s="186"/>
      <c r="G1240" s="232"/>
      <c r="H1240" s="188"/>
      <c r="I1240" s="335"/>
      <c r="J1240" s="188"/>
      <c r="K1240" s="186"/>
      <c r="L1240" s="186"/>
      <c r="M1240" s="187"/>
      <c r="N1240" s="186"/>
    </row>
    <row r="1241" spans="1:14" x14ac:dyDescent="0.2">
      <c r="A1241" s="186"/>
      <c r="B1241" s="186"/>
      <c r="C1241" s="186"/>
      <c r="D1241" s="186"/>
      <c r="E1241" s="186"/>
      <c r="F1241" s="186"/>
      <c r="G1241" s="232"/>
      <c r="H1241" s="188"/>
      <c r="I1241" s="335"/>
      <c r="J1241" s="188"/>
      <c r="K1241" s="186"/>
      <c r="L1241" s="186"/>
      <c r="M1241" s="187"/>
      <c r="N1241" s="186"/>
    </row>
    <row r="1242" spans="1:14" x14ac:dyDescent="0.2">
      <c r="A1242" s="186"/>
      <c r="B1242" s="186"/>
      <c r="C1242" s="186"/>
      <c r="D1242" s="186"/>
      <c r="E1242" s="186"/>
      <c r="F1242" s="186"/>
      <c r="G1242" s="232"/>
      <c r="H1242" s="188"/>
      <c r="I1242" s="335"/>
      <c r="J1242" s="188"/>
      <c r="K1242" s="186"/>
      <c r="L1242" s="186"/>
      <c r="M1242" s="187"/>
      <c r="N1242" s="186"/>
    </row>
    <row r="1243" spans="1:14" x14ac:dyDescent="0.2">
      <c r="A1243" s="186"/>
      <c r="B1243" s="186"/>
      <c r="C1243" s="186"/>
      <c r="D1243" s="186"/>
      <c r="E1243" s="186"/>
      <c r="F1243" s="186"/>
      <c r="G1243" s="232"/>
      <c r="H1243" s="188"/>
      <c r="I1243" s="335"/>
      <c r="J1243" s="188"/>
      <c r="K1243" s="186"/>
      <c r="L1243" s="186"/>
      <c r="M1243" s="187"/>
      <c r="N1243" s="186"/>
    </row>
    <row r="1244" spans="1:14" x14ac:dyDescent="0.2">
      <c r="A1244" s="186"/>
      <c r="B1244" s="186"/>
      <c r="C1244" s="186"/>
      <c r="D1244" s="186"/>
      <c r="E1244" s="186"/>
      <c r="F1244" s="186"/>
      <c r="G1244" s="232"/>
      <c r="H1244" s="188"/>
      <c r="I1244" s="335"/>
      <c r="J1244" s="188"/>
      <c r="K1244" s="186"/>
      <c r="L1244" s="186"/>
      <c r="M1244" s="187"/>
      <c r="N1244" s="186"/>
    </row>
    <row r="1245" spans="1:14" x14ac:dyDescent="0.2">
      <c r="A1245" s="186"/>
      <c r="B1245" s="186"/>
      <c r="C1245" s="186"/>
      <c r="D1245" s="186"/>
      <c r="E1245" s="186"/>
      <c r="F1245" s="186"/>
      <c r="G1245" s="232"/>
      <c r="H1245" s="188"/>
      <c r="I1245" s="335"/>
      <c r="J1245" s="188"/>
      <c r="K1245" s="186"/>
      <c r="L1245" s="186"/>
      <c r="M1245" s="187"/>
      <c r="N1245" s="186"/>
    </row>
    <row r="1246" spans="1:14" x14ac:dyDescent="0.2">
      <c r="A1246" s="186"/>
      <c r="B1246" s="186"/>
      <c r="C1246" s="186"/>
      <c r="D1246" s="186"/>
      <c r="E1246" s="186"/>
      <c r="F1246" s="186"/>
      <c r="G1246" s="232"/>
      <c r="H1246" s="188"/>
      <c r="I1246" s="335"/>
      <c r="J1246" s="188"/>
      <c r="K1246" s="186"/>
      <c r="L1246" s="186"/>
      <c r="M1246" s="187"/>
      <c r="N1246" s="186"/>
    </row>
    <row r="1247" spans="1:14" x14ac:dyDescent="0.2">
      <c r="A1247" s="186"/>
      <c r="B1247" s="186"/>
      <c r="C1247" s="186"/>
      <c r="D1247" s="186"/>
      <c r="E1247" s="186"/>
      <c r="F1247" s="186"/>
      <c r="G1247" s="232"/>
      <c r="H1247" s="188"/>
      <c r="I1247" s="335"/>
      <c r="J1247" s="188"/>
      <c r="K1247" s="186"/>
      <c r="L1247" s="186"/>
      <c r="M1247" s="187"/>
      <c r="N1247" s="186"/>
    </row>
    <row r="1248" spans="1:14" x14ac:dyDescent="0.2">
      <c r="A1248" s="186"/>
      <c r="B1248" s="186"/>
      <c r="C1248" s="186"/>
      <c r="D1248" s="186"/>
      <c r="E1248" s="186"/>
      <c r="F1248" s="186"/>
      <c r="G1248" s="232"/>
      <c r="H1248" s="188"/>
      <c r="I1248" s="335"/>
      <c r="J1248" s="188"/>
      <c r="K1248" s="186"/>
      <c r="L1248" s="186"/>
      <c r="M1248" s="187"/>
      <c r="N1248" s="186"/>
    </row>
    <row r="1249" spans="1:14" x14ac:dyDescent="0.2">
      <c r="A1249" s="186"/>
      <c r="B1249" s="186"/>
      <c r="C1249" s="186"/>
      <c r="D1249" s="186"/>
      <c r="E1249" s="186"/>
      <c r="F1249" s="186"/>
      <c r="G1249" s="232"/>
      <c r="H1249" s="188"/>
      <c r="I1249" s="335"/>
      <c r="J1249" s="188"/>
      <c r="K1249" s="186"/>
      <c r="L1249" s="186"/>
      <c r="M1249" s="187"/>
      <c r="N1249" s="186"/>
    </row>
    <row r="1250" spans="1:14" x14ac:dyDescent="0.2">
      <c r="A1250" s="186"/>
      <c r="B1250" s="186"/>
      <c r="C1250" s="186"/>
      <c r="D1250" s="186"/>
      <c r="E1250" s="186"/>
      <c r="F1250" s="186"/>
      <c r="G1250" s="232"/>
      <c r="H1250" s="188"/>
      <c r="I1250" s="335"/>
      <c r="J1250" s="188"/>
      <c r="K1250" s="186"/>
      <c r="L1250" s="186"/>
      <c r="M1250" s="187"/>
      <c r="N1250" s="186"/>
    </row>
    <row r="1251" spans="1:14" x14ac:dyDescent="0.2">
      <c r="A1251" s="186"/>
      <c r="B1251" s="186"/>
      <c r="C1251" s="186"/>
      <c r="D1251" s="186"/>
      <c r="E1251" s="186"/>
      <c r="F1251" s="186"/>
      <c r="G1251" s="232"/>
      <c r="H1251" s="188"/>
      <c r="I1251" s="335"/>
      <c r="J1251" s="188"/>
      <c r="K1251" s="186"/>
      <c r="L1251" s="186"/>
      <c r="M1251" s="187"/>
      <c r="N1251" s="186"/>
    </row>
    <row r="1252" spans="1:14" x14ac:dyDescent="0.2">
      <c r="A1252" s="186"/>
      <c r="B1252" s="186"/>
      <c r="C1252" s="186"/>
      <c r="D1252" s="186"/>
      <c r="E1252" s="186"/>
      <c r="F1252" s="186"/>
      <c r="G1252" s="232"/>
      <c r="H1252" s="188"/>
      <c r="I1252" s="335"/>
      <c r="J1252" s="188"/>
      <c r="K1252" s="186"/>
      <c r="L1252" s="186"/>
      <c r="M1252" s="187"/>
      <c r="N1252" s="186"/>
    </row>
    <row r="1253" spans="1:14" x14ac:dyDescent="0.2">
      <c r="A1253" s="186"/>
      <c r="B1253" s="186"/>
      <c r="C1253" s="186"/>
      <c r="D1253" s="186"/>
      <c r="E1253" s="186"/>
      <c r="F1253" s="186"/>
      <c r="G1253" s="232"/>
      <c r="H1253" s="188"/>
      <c r="I1253" s="335"/>
      <c r="J1253" s="188"/>
      <c r="K1253" s="186"/>
      <c r="L1253" s="186"/>
      <c r="M1253" s="187"/>
      <c r="N1253" s="186"/>
    </row>
    <row r="1254" spans="1:14" x14ac:dyDescent="0.2">
      <c r="A1254" s="186"/>
      <c r="B1254" s="186"/>
      <c r="C1254" s="186"/>
      <c r="D1254" s="186"/>
      <c r="E1254" s="186"/>
      <c r="F1254" s="186"/>
      <c r="G1254" s="232"/>
      <c r="H1254" s="188"/>
      <c r="I1254" s="335"/>
      <c r="J1254" s="188"/>
      <c r="K1254" s="186"/>
      <c r="L1254" s="186"/>
      <c r="M1254" s="187"/>
      <c r="N1254" s="186"/>
    </row>
    <row r="1255" spans="1:14" x14ac:dyDescent="0.2">
      <c r="A1255" s="186"/>
      <c r="B1255" s="186"/>
      <c r="C1255" s="186"/>
      <c r="D1255" s="186"/>
      <c r="E1255" s="186"/>
      <c r="F1255" s="186"/>
      <c r="G1255" s="232"/>
      <c r="H1255" s="188"/>
      <c r="I1255" s="335"/>
      <c r="J1255" s="188"/>
      <c r="K1255" s="186"/>
      <c r="L1255" s="186"/>
      <c r="M1255" s="187"/>
      <c r="N1255" s="186"/>
    </row>
    <row r="1256" spans="1:14" x14ac:dyDescent="0.2">
      <c r="A1256" s="186"/>
      <c r="B1256" s="186"/>
      <c r="C1256" s="186"/>
      <c r="D1256" s="186"/>
      <c r="E1256" s="186"/>
      <c r="F1256" s="186"/>
      <c r="G1256" s="232"/>
      <c r="H1256" s="188"/>
      <c r="I1256" s="335"/>
      <c r="J1256" s="188"/>
      <c r="K1256" s="186"/>
      <c r="L1256" s="186"/>
      <c r="M1256" s="187"/>
      <c r="N1256" s="186"/>
    </row>
    <row r="1257" spans="1:14" x14ac:dyDescent="0.2">
      <c r="A1257" s="186"/>
      <c r="B1257" s="186"/>
      <c r="C1257" s="186"/>
      <c r="D1257" s="186"/>
      <c r="E1257" s="186"/>
      <c r="F1257" s="186"/>
      <c r="G1257" s="232"/>
      <c r="H1257" s="188"/>
      <c r="I1257" s="335"/>
      <c r="J1257" s="188"/>
      <c r="K1257" s="186"/>
      <c r="L1257" s="186"/>
      <c r="M1257" s="187"/>
      <c r="N1257" s="186"/>
    </row>
    <row r="1258" spans="1:14" x14ac:dyDescent="0.2">
      <c r="A1258" s="186"/>
      <c r="B1258" s="186"/>
      <c r="C1258" s="186"/>
      <c r="D1258" s="186"/>
      <c r="E1258" s="186"/>
      <c r="F1258" s="186"/>
      <c r="G1258" s="232"/>
      <c r="H1258" s="188"/>
      <c r="I1258" s="335"/>
      <c r="J1258" s="188"/>
      <c r="K1258" s="186"/>
      <c r="L1258" s="186"/>
      <c r="M1258" s="187"/>
      <c r="N1258" s="186"/>
    </row>
    <row r="1259" spans="1:14" x14ac:dyDescent="0.2">
      <c r="A1259" s="186"/>
      <c r="B1259" s="186"/>
      <c r="C1259" s="186"/>
      <c r="D1259" s="186"/>
      <c r="E1259" s="186"/>
      <c r="F1259" s="186"/>
      <c r="G1259" s="232"/>
      <c r="H1259" s="188"/>
      <c r="I1259" s="335"/>
      <c r="J1259" s="188"/>
      <c r="K1259" s="186"/>
      <c r="L1259" s="186"/>
      <c r="M1259" s="187"/>
      <c r="N1259" s="186"/>
    </row>
    <row r="1260" spans="1:14" x14ac:dyDescent="0.2">
      <c r="A1260" s="186"/>
      <c r="B1260" s="186"/>
      <c r="C1260" s="186"/>
      <c r="D1260" s="186"/>
      <c r="E1260" s="186"/>
      <c r="F1260" s="186"/>
      <c r="G1260" s="232"/>
      <c r="H1260" s="188"/>
      <c r="I1260" s="335"/>
      <c r="J1260" s="188"/>
      <c r="K1260" s="186"/>
      <c r="L1260" s="186"/>
      <c r="M1260" s="187"/>
      <c r="N1260" s="186"/>
    </row>
    <row r="1261" spans="1:14" x14ac:dyDescent="0.2">
      <c r="A1261" s="186"/>
      <c r="B1261" s="186"/>
      <c r="C1261" s="186"/>
      <c r="D1261" s="186"/>
      <c r="E1261" s="186"/>
      <c r="F1261" s="186"/>
      <c r="G1261" s="232"/>
      <c r="H1261" s="188"/>
      <c r="I1261" s="335"/>
      <c r="J1261" s="188"/>
      <c r="K1261" s="186"/>
      <c r="L1261" s="186"/>
      <c r="M1261" s="187"/>
      <c r="N1261" s="186"/>
    </row>
    <row r="1262" spans="1:14" x14ac:dyDescent="0.2">
      <c r="A1262" s="186"/>
      <c r="B1262" s="186"/>
      <c r="C1262" s="186"/>
      <c r="D1262" s="186"/>
      <c r="E1262" s="186"/>
      <c r="F1262" s="186"/>
      <c r="G1262" s="232"/>
      <c r="H1262" s="188"/>
      <c r="I1262" s="335"/>
      <c r="J1262" s="188"/>
      <c r="K1262" s="186"/>
      <c r="L1262" s="186"/>
      <c r="M1262" s="187"/>
      <c r="N1262" s="186"/>
    </row>
    <row r="1263" spans="1:14" x14ac:dyDescent="0.2">
      <c r="A1263" s="186"/>
      <c r="B1263" s="186"/>
      <c r="C1263" s="186"/>
      <c r="D1263" s="186"/>
      <c r="E1263" s="186"/>
      <c r="F1263" s="186"/>
      <c r="G1263" s="232"/>
      <c r="H1263" s="188"/>
      <c r="I1263" s="335"/>
      <c r="J1263" s="188"/>
      <c r="K1263" s="186"/>
      <c r="L1263" s="186"/>
      <c r="M1263" s="187"/>
      <c r="N1263" s="186"/>
    </row>
    <row r="1264" spans="1:14" x14ac:dyDescent="0.2">
      <c r="A1264" s="186"/>
      <c r="B1264" s="186"/>
      <c r="C1264" s="186"/>
      <c r="D1264" s="186"/>
      <c r="E1264" s="186"/>
      <c r="F1264" s="186"/>
      <c r="G1264" s="232"/>
      <c r="H1264" s="188"/>
      <c r="I1264" s="335"/>
      <c r="J1264" s="188"/>
      <c r="K1264" s="186"/>
      <c r="L1264" s="186"/>
      <c r="M1264" s="187"/>
      <c r="N1264" s="186"/>
    </row>
    <row r="1265" spans="1:14" x14ac:dyDescent="0.2">
      <c r="A1265" s="186"/>
      <c r="B1265" s="186"/>
      <c r="C1265" s="186"/>
      <c r="D1265" s="186"/>
      <c r="E1265" s="186"/>
      <c r="F1265" s="186"/>
      <c r="G1265" s="232"/>
      <c r="H1265" s="188"/>
      <c r="I1265" s="335"/>
      <c r="J1265" s="188"/>
      <c r="K1265" s="186"/>
      <c r="L1265" s="186"/>
      <c r="M1265" s="187"/>
      <c r="N1265" s="186"/>
    </row>
    <row r="1266" spans="1:14" x14ac:dyDescent="0.2">
      <c r="A1266" s="186"/>
      <c r="B1266" s="186"/>
      <c r="C1266" s="186"/>
      <c r="D1266" s="186"/>
      <c r="E1266" s="186"/>
      <c r="F1266" s="186"/>
      <c r="G1266" s="232"/>
      <c r="H1266" s="188"/>
      <c r="I1266" s="335"/>
      <c r="J1266" s="188"/>
      <c r="K1266" s="186"/>
      <c r="L1266" s="186"/>
      <c r="M1266" s="187"/>
      <c r="N1266" s="186"/>
    </row>
    <row r="1267" spans="1:14" x14ac:dyDescent="0.2">
      <c r="A1267" s="186"/>
      <c r="B1267" s="186"/>
      <c r="C1267" s="186"/>
      <c r="D1267" s="186"/>
      <c r="E1267" s="186"/>
      <c r="F1267" s="186"/>
      <c r="G1267" s="232"/>
      <c r="H1267" s="188"/>
      <c r="I1267" s="335"/>
      <c r="J1267" s="188"/>
      <c r="K1267" s="186"/>
      <c r="L1267" s="186"/>
      <c r="M1267" s="187"/>
      <c r="N1267" s="186"/>
    </row>
    <row r="1268" spans="1:14" x14ac:dyDescent="0.2">
      <c r="A1268" s="186"/>
      <c r="B1268" s="186"/>
      <c r="C1268" s="186"/>
      <c r="D1268" s="186"/>
      <c r="E1268" s="186"/>
      <c r="F1268" s="186"/>
      <c r="G1268" s="232"/>
      <c r="H1268" s="188"/>
      <c r="I1268" s="335"/>
      <c r="J1268" s="188"/>
      <c r="K1268" s="186"/>
      <c r="L1268" s="186"/>
      <c r="M1268" s="187"/>
      <c r="N1268" s="186"/>
    </row>
    <row r="1269" spans="1:14" x14ac:dyDescent="0.2">
      <c r="A1269" s="186"/>
      <c r="B1269" s="186"/>
      <c r="C1269" s="186"/>
      <c r="D1269" s="186"/>
      <c r="E1269" s="186"/>
      <c r="F1269" s="186"/>
      <c r="G1269" s="232"/>
      <c r="H1269" s="188"/>
      <c r="I1269" s="335"/>
      <c r="J1269" s="188"/>
      <c r="K1269" s="186"/>
      <c r="L1269" s="186"/>
      <c r="M1269" s="187"/>
      <c r="N1269" s="186"/>
    </row>
    <row r="1270" spans="1:14" x14ac:dyDescent="0.2">
      <c r="A1270" s="186"/>
      <c r="B1270" s="186"/>
      <c r="C1270" s="186"/>
      <c r="D1270" s="186"/>
      <c r="E1270" s="186"/>
      <c r="F1270" s="186"/>
      <c r="G1270" s="232"/>
      <c r="H1270" s="188"/>
      <c r="I1270" s="335"/>
      <c r="J1270" s="188"/>
      <c r="K1270" s="186"/>
      <c r="L1270" s="186"/>
      <c r="M1270" s="187"/>
      <c r="N1270" s="186"/>
    </row>
    <row r="1271" spans="1:14" x14ac:dyDescent="0.2">
      <c r="A1271" s="186"/>
      <c r="B1271" s="186"/>
      <c r="C1271" s="186"/>
      <c r="D1271" s="186"/>
      <c r="E1271" s="186"/>
      <c r="F1271" s="186"/>
      <c r="G1271" s="232"/>
      <c r="H1271" s="188"/>
      <c r="I1271" s="335"/>
      <c r="J1271" s="188"/>
      <c r="K1271" s="186"/>
      <c r="L1271" s="186"/>
      <c r="M1271" s="187"/>
      <c r="N1271" s="186"/>
    </row>
    <row r="1272" spans="1:14" x14ac:dyDescent="0.2">
      <c r="A1272" s="186"/>
      <c r="B1272" s="186"/>
      <c r="C1272" s="186"/>
      <c r="D1272" s="186"/>
      <c r="E1272" s="186"/>
      <c r="F1272" s="186"/>
      <c r="G1272" s="232"/>
      <c r="H1272" s="188"/>
      <c r="I1272" s="335"/>
      <c r="J1272" s="188"/>
      <c r="K1272" s="186"/>
      <c r="L1272" s="186"/>
      <c r="M1272" s="187"/>
      <c r="N1272" s="186"/>
    </row>
    <row r="1273" spans="1:14" x14ac:dyDescent="0.2">
      <c r="A1273" s="186"/>
      <c r="B1273" s="186"/>
      <c r="C1273" s="186"/>
      <c r="D1273" s="186"/>
      <c r="E1273" s="186"/>
      <c r="F1273" s="186"/>
      <c r="G1273" s="232"/>
      <c r="H1273" s="188"/>
      <c r="I1273" s="335"/>
      <c r="J1273" s="188"/>
      <c r="K1273" s="186"/>
      <c r="L1273" s="186"/>
      <c r="M1273" s="187"/>
      <c r="N1273" s="186"/>
    </row>
    <row r="1274" spans="1:14" x14ac:dyDescent="0.2">
      <c r="A1274" s="186"/>
      <c r="B1274" s="186"/>
      <c r="C1274" s="186"/>
      <c r="D1274" s="186"/>
      <c r="E1274" s="186"/>
      <c r="F1274" s="186"/>
      <c r="G1274" s="232"/>
      <c r="H1274" s="188"/>
      <c r="I1274" s="335"/>
      <c r="J1274" s="188"/>
      <c r="K1274" s="186"/>
      <c r="L1274" s="186"/>
      <c r="M1274" s="187"/>
      <c r="N1274" s="186"/>
    </row>
    <row r="1275" spans="1:14" x14ac:dyDescent="0.2">
      <c r="A1275" s="186"/>
      <c r="B1275" s="186"/>
      <c r="C1275" s="186"/>
      <c r="D1275" s="186"/>
      <c r="E1275" s="186"/>
      <c r="F1275" s="186"/>
      <c r="G1275" s="232"/>
      <c r="H1275" s="188"/>
      <c r="I1275" s="335"/>
      <c r="J1275" s="188"/>
      <c r="K1275" s="186"/>
      <c r="L1275" s="186"/>
      <c r="M1275" s="187"/>
      <c r="N1275" s="186"/>
    </row>
    <row r="1276" spans="1:14" x14ac:dyDescent="0.2">
      <c r="A1276" s="186"/>
      <c r="B1276" s="186"/>
      <c r="C1276" s="186"/>
      <c r="D1276" s="186"/>
      <c r="E1276" s="186"/>
      <c r="F1276" s="186"/>
      <c r="G1276" s="232"/>
      <c r="H1276" s="188"/>
      <c r="I1276" s="335"/>
      <c r="J1276" s="188"/>
      <c r="K1276" s="186"/>
      <c r="L1276" s="186"/>
      <c r="M1276" s="187"/>
      <c r="N1276" s="186"/>
    </row>
    <row r="1277" spans="1:14" x14ac:dyDescent="0.2">
      <c r="A1277" s="186"/>
      <c r="B1277" s="186"/>
      <c r="C1277" s="186"/>
      <c r="D1277" s="186"/>
      <c r="E1277" s="186"/>
      <c r="F1277" s="186"/>
      <c r="G1277" s="232"/>
      <c r="H1277" s="188"/>
      <c r="I1277" s="335"/>
      <c r="J1277" s="188"/>
      <c r="K1277" s="186"/>
      <c r="L1277" s="186"/>
      <c r="M1277" s="187"/>
      <c r="N1277" s="186"/>
    </row>
    <row r="1278" spans="1:14" x14ac:dyDescent="0.2">
      <c r="A1278" s="186"/>
      <c r="B1278" s="186"/>
      <c r="C1278" s="186"/>
      <c r="D1278" s="186"/>
      <c r="E1278" s="186"/>
      <c r="F1278" s="186"/>
      <c r="G1278" s="232"/>
      <c r="H1278" s="188"/>
      <c r="I1278" s="335"/>
      <c r="J1278" s="188"/>
      <c r="K1278" s="186"/>
      <c r="L1278" s="186"/>
      <c r="M1278" s="187"/>
      <c r="N1278" s="186"/>
    </row>
    <row r="1279" spans="1:14" x14ac:dyDescent="0.2">
      <c r="A1279" s="186"/>
      <c r="B1279" s="186"/>
      <c r="C1279" s="186"/>
      <c r="D1279" s="186"/>
      <c r="E1279" s="186"/>
      <c r="F1279" s="186"/>
      <c r="G1279" s="232"/>
      <c r="H1279" s="188"/>
      <c r="I1279" s="335"/>
      <c r="J1279" s="188"/>
      <c r="K1279" s="186"/>
      <c r="L1279" s="186"/>
      <c r="M1279" s="187"/>
      <c r="N1279" s="186"/>
    </row>
    <row r="1280" spans="1:14" x14ac:dyDescent="0.2">
      <c r="A1280" s="186"/>
      <c r="B1280" s="186"/>
      <c r="C1280" s="186"/>
      <c r="D1280" s="186"/>
      <c r="E1280" s="186"/>
      <c r="F1280" s="186"/>
      <c r="G1280" s="232"/>
      <c r="H1280" s="188"/>
      <c r="I1280" s="335"/>
      <c r="J1280" s="188"/>
      <c r="K1280" s="186"/>
      <c r="L1280" s="186"/>
      <c r="M1280" s="187"/>
      <c r="N1280" s="186"/>
    </row>
    <row r="1281" spans="1:14" x14ac:dyDescent="0.2">
      <c r="A1281" s="186"/>
      <c r="B1281" s="186"/>
      <c r="C1281" s="186"/>
      <c r="D1281" s="186"/>
      <c r="E1281" s="186"/>
      <c r="F1281" s="186"/>
      <c r="G1281" s="232"/>
      <c r="H1281" s="188"/>
      <c r="I1281" s="335"/>
      <c r="J1281" s="188"/>
      <c r="K1281" s="186"/>
      <c r="L1281" s="186"/>
      <c r="M1281" s="187"/>
      <c r="N1281" s="186"/>
    </row>
    <row r="1282" spans="1:14" x14ac:dyDescent="0.2">
      <c r="A1282" s="186"/>
      <c r="B1282" s="186"/>
      <c r="C1282" s="186"/>
      <c r="D1282" s="186"/>
      <c r="E1282" s="186"/>
      <c r="F1282" s="186"/>
      <c r="G1282" s="232"/>
      <c r="H1282" s="188"/>
      <c r="I1282" s="335"/>
      <c r="J1282" s="188"/>
      <c r="K1282" s="186"/>
      <c r="L1282" s="186"/>
      <c r="M1282" s="187"/>
      <c r="N1282" s="186"/>
    </row>
    <row r="1283" spans="1:14" x14ac:dyDescent="0.2">
      <c r="A1283" s="186"/>
      <c r="B1283" s="186"/>
      <c r="C1283" s="186"/>
      <c r="D1283" s="186"/>
      <c r="E1283" s="186"/>
      <c r="F1283" s="186"/>
      <c r="G1283" s="232"/>
      <c r="H1283" s="188"/>
      <c r="I1283" s="335"/>
      <c r="J1283" s="188"/>
      <c r="K1283" s="186"/>
      <c r="L1283" s="186"/>
      <c r="M1283" s="187"/>
      <c r="N1283" s="186"/>
    </row>
    <row r="1284" spans="1:14" x14ac:dyDescent="0.2">
      <c r="A1284" s="186"/>
      <c r="B1284" s="186"/>
      <c r="C1284" s="186"/>
      <c r="D1284" s="186"/>
      <c r="E1284" s="186"/>
      <c r="F1284" s="186"/>
      <c r="G1284" s="232"/>
      <c r="H1284" s="188"/>
      <c r="I1284" s="335"/>
      <c r="J1284" s="188"/>
      <c r="K1284" s="186"/>
      <c r="L1284" s="186"/>
      <c r="M1284" s="187"/>
      <c r="N1284" s="186"/>
    </row>
    <row r="1285" spans="1:14" x14ac:dyDescent="0.2">
      <c r="A1285" s="186"/>
      <c r="B1285" s="186"/>
      <c r="C1285" s="186"/>
      <c r="D1285" s="186"/>
      <c r="E1285" s="186"/>
      <c r="F1285" s="186"/>
      <c r="G1285" s="232"/>
      <c r="H1285" s="188"/>
      <c r="I1285" s="335"/>
      <c r="J1285" s="188"/>
      <c r="K1285" s="186"/>
      <c r="L1285" s="186"/>
      <c r="M1285" s="187"/>
      <c r="N1285" s="186"/>
    </row>
    <row r="1286" spans="1:14" x14ac:dyDescent="0.2">
      <c r="A1286" s="186"/>
      <c r="B1286" s="186"/>
      <c r="C1286" s="186"/>
      <c r="D1286" s="186"/>
      <c r="E1286" s="186"/>
      <c r="F1286" s="186"/>
      <c r="G1286" s="232"/>
      <c r="H1286" s="188"/>
      <c r="I1286" s="335"/>
      <c r="J1286" s="188"/>
      <c r="K1286" s="186"/>
      <c r="L1286" s="186"/>
      <c r="M1286" s="187"/>
      <c r="N1286" s="186"/>
    </row>
    <row r="1287" spans="1:14" x14ac:dyDescent="0.2">
      <c r="A1287" s="186"/>
      <c r="B1287" s="186"/>
      <c r="C1287" s="186"/>
      <c r="D1287" s="186"/>
      <c r="E1287" s="186"/>
      <c r="F1287" s="186"/>
      <c r="G1287" s="232"/>
      <c r="H1287" s="188"/>
      <c r="I1287" s="335"/>
      <c r="J1287" s="188"/>
      <c r="K1287" s="186"/>
      <c r="L1287" s="186"/>
      <c r="M1287" s="187"/>
      <c r="N1287" s="186"/>
    </row>
    <row r="1288" spans="1:14" x14ac:dyDescent="0.2">
      <c r="A1288" s="186"/>
      <c r="B1288" s="186"/>
      <c r="C1288" s="186"/>
      <c r="D1288" s="186"/>
      <c r="E1288" s="186"/>
      <c r="F1288" s="186"/>
      <c r="G1288" s="232"/>
      <c r="H1288" s="188"/>
      <c r="I1288" s="335"/>
      <c r="J1288" s="188"/>
      <c r="K1288" s="186"/>
      <c r="L1288" s="186"/>
      <c r="M1288" s="187"/>
      <c r="N1288" s="186"/>
    </row>
    <row r="1289" spans="1:14" x14ac:dyDescent="0.2">
      <c r="A1289" s="186"/>
      <c r="B1289" s="186"/>
      <c r="C1289" s="186"/>
      <c r="D1289" s="186"/>
      <c r="E1289" s="186"/>
      <c r="F1289" s="186"/>
      <c r="G1289" s="232"/>
      <c r="H1289" s="188"/>
      <c r="I1289" s="335"/>
      <c r="J1289" s="188"/>
      <c r="K1289" s="186"/>
      <c r="L1289" s="186"/>
      <c r="M1289" s="187"/>
      <c r="N1289" s="186"/>
    </row>
    <row r="1290" spans="1:14" x14ac:dyDescent="0.2">
      <c r="A1290" s="186"/>
      <c r="B1290" s="186"/>
      <c r="C1290" s="186"/>
      <c r="D1290" s="186"/>
      <c r="E1290" s="186"/>
      <c r="F1290" s="186"/>
      <c r="G1290" s="232"/>
      <c r="H1290" s="188"/>
      <c r="I1290" s="335"/>
      <c r="J1290" s="188"/>
      <c r="K1290" s="186"/>
      <c r="L1290" s="186"/>
      <c r="M1290" s="187"/>
      <c r="N1290" s="186"/>
    </row>
    <row r="1291" spans="1:14" x14ac:dyDescent="0.2">
      <c r="A1291" s="186"/>
      <c r="B1291" s="186"/>
      <c r="C1291" s="186"/>
      <c r="D1291" s="186"/>
      <c r="E1291" s="186"/>
      <c r="F1291" s="186"/>
      <c r="G1291" s="232"/>
      <c r="H1291" s="188"/>
      <c r="I1291" s="335"/>
      <c r="J1291" s="188"/>
      <c r="K1291" s="186"/>
      <c r="L1291" s="186"/>
      <c r="M1291" s="187"/>
      <c r="N1291" s="186"/>
    </row>
    <row r="1292" spans="1:14" x14ac:dyDescent="0.2">
      <c r="A1292" s="186"/>
      <c r="B1292" s="186"/>
      <c r="C1292" s="186"/>
      <c r="D1292" s="186"/>
      <c r="E1292" s="186"/>
      <c r="F1292" s="186"/>
      <c r="G1292" s="232"/>
      <c r="H1292" s="188"/>
      <c r="I1292" s="335"/>
      <c r="J1292" s="188"/>
      <c r="K1292" s="186"/>
      <c r="L1292" s="186"/>
      <c r="M1292" s="187"/>
      <c r="N1292" s="186"/>
    </row>
    <row r="1293" spans="1:14" x14ac:dyDescent="0.2">
      <c r="A1293" s="186"/>
      <c r="B1293" s="186"/>
      <c r="C1293" s="186"/>
      <c r="D1293" s="186"/>
      <c r="E1293" s="186"/>
      <c r="F1293" s="186"/>
      <c r="G1293" s="232"/>
      <c r="H1293" s="188"/>
      <c r="I1293" s="335"/>
      <c r="J1293" s="188"/>
      <c r="K1293" s="186"/>
      <c r="L1293" s="186"/>
      <c r="M1293" s="187"/>
      <c r="N1293" s="186"/>
    </row>
    <row r="1294" spans="1:14" x14ac:dyDescent="0.2">
      <c r="A1294" s="186"/>
      <c r="B1294" s="186"/>
      <c r="C1294" s="186"/>
      <c r="D1294" s="186"/>
      <c r="E1294" s="186"/>
      <c r="F1294" s="186"/>
      <c r="G1294" s="232"/>
      <c r="H1294" s="188"/>
      <c r="I1294" s="335"/>
      <c r="J1294" s="188"/>
      <c r="K1294" s="186"/>
      <c r="L1294" s="186"/>
      <c r="M1294" s="187"/>
      <c r="N1294" s="186"/>
    </row>
    <row r="1295" spans="1:14" x14ac:dyDescent="0.2">
      <c r="A1295" s="186"/>
      <c r="B1295" s="186"/>
      <c r="C1295" s="186"/>
      <c r="D1295" s="186"/>
      <c r="E1295" s="186"/>
      <c r="F1295" s="186"/>
      <c r="G1295" s="232"/>
      <c r="H1295" s="188"/>
      <c r="I1295" s="335"/>
      <c r="J1295" s="188"/>
      <c r="K1295" s="186"/>
      <c r="L1295" s="186"/>
      <c r="M1295" s="187"/>
      <c r="N1295" s="186"/>
    </row>
    <row r="1296" spans="1:14" x14ac:dyDescent="0.2">
      <c r="A1296" s="186"/>
      <c r="B1296" s="186"/>
      <c r="C1296" s="186"/>
      <c r="D1296" s="186"/>
      <c r="E1296" s="186"/>
      <c r="F1296" s="186"/>
      <c r="G1296" s="232"/>
      <c r="H1296" s="188"/>
      <c r="I1296" s="335"/>
      <c r="J1296" s="188"/>
      <c r="K1296" s="186"/>
      <c r="L1296" s="186"/>
      <c r="M1296" s="187"/>
      <c r="N1296" s="186"/>
    </row>
    <row r="1297" spans="1:14" x14ac:dyDescent="0.2">
      <c r="A1297" s="186"/>
      <c r="B1297" s="186"/>
      <c r="C1297" s="186"/>
      <c r="D1297" s="186"/>
      <c r="E1297" s="186"/>
      <c r="F1297" s="186"/>
      <c r="G1297" s="232"/>
      <c r="H1297" s="188"/>
      <c r="I1297" s="335"/>
      <c r="J1297" s="188"/>
      <c r="K1297" s="186"/>
      <c r="L1297" s="186"/>
      <c r="M1297" s="187"/>
      <c r="N1297" s="186"/>
    </row>
    <row r="1298" spans="1:14" x14ac:dyDescent="0.2">
      <c r="A1298" s="186"/>
      <c r="B1298" s="186"/>
      <c r="C1298" s="186"/>
      <c r="D1298" s="186"/>
      <c r="E1298" s="186"/>
      <c r="F1298" s="186"/>
      <c r="G1298" s="232"/>
      <c r="H1298" s="188"/>
      <c r="I1298" s="335"/>
      <c r="J1298" s="188"/>
      <c r="K1298" s="186"/>
      <c r="L1298" s="186"/>
      <c r="M1298" s="187"/>
      <c r="N1298" s="186"/>
    </row>
    <row r="1299" spans="1:14" x14ac:dyDescent="0.2">
      <c r="A1299" s="186"/>
      <c r="B1299" s="186"/>
      <c r="C1299" s="186"/>
      <c r="D1299" s="186"/>
      <c r="E1299" s="186"/>
      <c r="F1299" s="186"/>
      <c r="G1299" s="232"/>
      <c r="H1299" s="188"/>
      <c r="I1299" s="335"/>
      <c r="J1299" s="188"/>
      <c r="K1299" s="186"/>
      <c r="L1299" s="186"/>
      <c r="M1299" s="187"/>
      <c r="N1299" s="186"/>
    </row>
    <row r="1300" spans="1:14" x14ac:dyDescent="0.2">
      <c r="A1300" s="186"/>
      <c r="B1300" s="186"/>
      <c r="C1300" s="186"/>
      <c r="D1300" s="186"/>
      <c r="E1300" s="186"/>
      <c r="F1300" s="186"/>
      <c r="G1300" s="232"/>
      <c r="H1300" s="188"/>
      <c r="I1300" s="335"/>
      <c r="J1300" s="188"/>
      <c r="K1300" s="186"/>
      <c r="L1300" s="186"/>
      <c r="M1300" s="187"/>
      <c r="N1300" s="186"/>
    </row>
    <row r="1301" spans="1:14" x14ac:dyDescent="0.2">
      <c r="A1301" s="186"/>
      <c r="B1301" s="186"/>
      <c r="C1301" s="186"/>
      <c r="D1301" s="186"/>
      <c r="E1301" s="186"/>
      <c r="F1301" s="186"/>
      <c r="G1301" s="232"/>
      <c r="H1301" s="188"/>
      <c r="I1301" s="335"/>
      <c r="J1301" s="188"/>
      <c r="K1301" s="186"/>
      <c r="L1301" s="186"/>
      <c r="M1301" s="187"/>
      <c r="N1301" s="186"/>
    </row>
    <row r="1302" spans="1:14" x14ac:dyDescent="0.2">
      <c r="A1302" s="186"/>
      <c r="B1302" s="186"/>
      <c r="C1302" s="186"/>
      <c r="D1302" s="186"/>
      <c r="E1302" s="186"/>
      <c r="F1302" s="186"/>
      <c r="G1302" s="232"/>
      <c r="H1302" s="188"/>
      <c r="I1302" s="335"/>
      <c r="J1302" s="188"/>
      <c r="K1302" s="186"/>
      <c r="L1302" s="186"/>
      <c r="M1302" s="187"/>
      <c r="N1302" s="186"/>
    </row>
    <row r="1303" spans="1:14" x14ac:dyDescent="0.2">
      <c r="A1303" s="186"/>
      <c r="B1303" s="186"/>
      <c r="C1303" s="186"/>
      <c r="D1303" s="186"/>
      <c r="E1303" s="186"/>
      <c r="F1303" s="186"/>
      <c r="G1303" s="232"/>
      <c r="H1303" s="188"/>
      <c r="I1303" s="335"/>
      <c r="J1303" s="188"/>
      <c r="K1303" s="186"/>
      <c r="L1303" s="186"/>
      <c r="M1303" s="187"/>
      <c r="N1303" s="186"/>
    </row>
    <row r="1304" spans="1:14" x14ac:dyDescent="0.2">
      <c r="A1304" s="186"/>
      <c r="B1304" s="186"/>
      <c r="C1304" s="186"/>
      <c r="D1304" s="186"/>
      <c r="E1304" s="186"/>
      <c r="F1304" s="186"/>
      <c r="G1304" s="232"/>
      <c r="H1304" s="188"/>
      <c r="I1304" s="335"/>
      <c r="J1304" s="188"/>
      <c r="K1304" s="186"/>
      <c r="L1304" s="186"/>
      <c r="M1304" s="187"/>
      <c r="N1304" s="186"/>
    </row>
    <row r="1305" spans="1:14" x14ac:dyDescent="0.2">
      <c r="A1305" s="186"/>
      <c r="B1305" s="186"/>
      <c r="C1305" s="186"/>
      <c r="D1305" s="186"/>
      <c r="E1305" s="186"/>
      <c r="F1305" s="186"/>
      <c r="G1305" s="232"/>
      <c r="H1305" s="188"/>
      <c r="I1305" s="335"/>
      <c r="J1305" s="188"/>
      <c r="K1305" s="186"/>
      <c r="L1305" s="186"/>
      <c r="M1305" s="187"/>
      <c r="N1305" s="186"/>
    </row>
    <row r="1306" spans="1:14" x14ac:dyDescent="0.2">
      <c r="A1306" s="186"/>
      <c r="B1306" s="186"/>
      <c r="C1306" s="186"/>
      <c r="D1306" s="186"/>
      <c r="E1306" s="186"/>
      <c r="F1306" s="186"/>
      <c r="G1306" s="232"/>
      <c r="H1306" s="188"/>
      <c r="I1306" s="335"/>
      <c r="J1306" s="188"/>
      <c r="K1306" s="186"/>
      <c r="L1306" s="186"/>
      <c r="M1306" s="187"/>
      <c r="N1306" s="186"/>
    </row>
    <row r="1307" spans="1:14" x14ac:dyDescent="0.2">
      <c r="A1307" s="186"/>
      <c r="B1307" s="186"/>
      <c r="C1307" s="186"/>
      <c r="D1307" s="186"/>
      <c r="E1307" s="186"/>
      <c r="F1307" s="186"/>
      <c r="G1307" s="232"/>
      <c r="H1307" s="188"/>
      <c r="I1307" s="335"/>
      <c r="J1307" s="188"/>
      <c r="K1307" s="186"/>
      <c r="L1307" s="186"/>
      <c r="M1307" s="187"/>
      <c r="N1307" s="186"/>
    </row>
    <row r="1308" spans="1:14" x14ac:dyDescent="0.2">
      <c r="A1308" s="186"/>
      <c r="B1308" s="186"/>
      <c r="C1308" s="186"/>
      <c r="D1308" s="186"/>
      <c r="E1308" s="186"/>
      <c r="F1308" s="186"/>
      <c r="G1308" s="232"/>
      <c r="H1308" s="188"/>
      <c r="I1308" s="335"/>
      <c r="J1308" s="188"/>
      <c r="K1308" s="186"/>
      <c r="L1308" s="186"/>
      <c r="M1308" s="187"/>
      <c r="N1308" s="186"/>
    </row>
    <row r="1309" spans="1:14" x14ac:dyDescent="0.2">
      <c r="A1309" s="186"/>
      <c r="B1309" s="186"/>
      <c r="C1309" s="186"/>
      <c r="D1309" s="186"/>
      <c r="E1309" s="186"/>
      <c r="F1309" s="186"/>
      <c r="G1309" s="232"/>
      <c r="H1309" s="188"/>
      <c r="I1309" s="335"/>
      <c r="J1309" s="188"/>
      <c r="K1309" s="186"/>
      <c r="L1309" s="186"/>
      <c r="M1309" s="187"/>
      <c r="N1309" s="186"/>
    </row>
    <row r="1310" spans="1:14" x14ac:dyDescent="0.2">
      <c r="A1310" s="186"/>
      <c r="B1310" s="186"/>
      <c r="C1310" s="186"/>
      <c r="D1310" s="186"/>
      <c r="E1310" s="186"/>
      <c r="F1310" s="186"/>
      <c r="G1310" s="232"/>
      <c r="H1310" s="188"/>
      <c r="I1310" s="335"/>
      <c r="J1310" s="188"/>
      <c r="K1310" s="186"/>
      <c r="L1310" s="186"/>
      <c r="M1310" s="187"/>
      <c r="N1310" s="186"/>
    </row>
    <row r="1311" spans="1:14" x14ac:dyDescent="0.2">
      <c r="A1311" s="186"/>
      <c r="B1311" s="186"/>
      <c r="C1311" s="186"/>
      <c r="D1311" s="186"/>
      <c r="E1311" s="186"/>
      <c r="F1311" s="186"/>
      <c r="G1311" s="232"/>
      <c r="H1311" s="188"/>
      <c r="I1311" s="335"/>
      <c r="J1311" s="188"/>
      <c r="K1311" s="186"/>
      <c r="L1311" s="186"/>
      <c r="M1311" s="187"/>
      <c r="N1311" s="186"/>
    </row>
    <row r="1312" spans="1:14" x14ac:dyDescent="0.2">
      <c r="A1312" s="186"/>
      <c r="B1312" s="186"/>
      <c r="C1312" s="186"/>
      <c r="D1312" s="186"/>
      <c r="E1312" s="186"/>
      <c r="F1312" s="186"/>
      <c r="G1312" s="232"/>
      <c r="H1312" s="188"/>
      <c r="I1312" s="335"/>
      <c r="J1312" s="188"/>
      <c r="K1312" s="186"/>
      <c r="L1312" s="186"/>
      <c r="M1312" s="187"/>
      <c r="N1312" s="186"/>
    </row>
    <row r="1313" spans="1:14" x14ac:dyDescent="0.2">
      <c r="A1313" s="186"/>
      <c r="B1313" s="186"/>
      <c r="C1313" s="186"/>
      <c r="D1313" s="186"/>
      <c r="E1313" s="186"/>
      <c r="F1313" s="186"/>
      <c r="G1313" s="232"/>
      <c r="H1313" s="188"/>
      <c r="I1313" s="335"/>
      <c r="J1313" s="188"/>
      <c r="K1313" s="186"/>
      <c r="L1313" s="186"/>
      <c r="M1313" s="187"/>
      <c r="N1313" s="186"/>
    </row>
    <row r="1314" spans="1:14" x14ac:dyDescent="0.2">
      <c r="A1314" s="186"/>
      <c r="B1314" s="186"/>
      <c r="C1314" s="186"/>
      <c r="D1314" s="186"/>
      <c r="E1314" s="186"/>
      <c r="F1314" s="186"/>
      <c r="G1314" s="232"/>
      <c r="H1314" s="188"/>
      <c r="I1314" s="335"/>
      <c r="J1314" s="188"/>
      <c r="K1314" s="186"/>
      <c r="L1314" s="186"/>
      <c r="M1314" s="187"/>
      <c r="N1314" s="186"/>
    </row>
    <row r="1315" spans="1:14" x14ac:dyDescent="0.2">
      <c r="A1315" s="186"/>
      <c r="B1315" s="186"/>
      <c r="C1315" s="186"/>
      <c r="D1315" s="186"/>
      <c r="E1315" s="186"/>
      <c r="F1315" s="186"/>
      <c r="G1315" s="232"/>
      <c r="H1315" s="188"/>
      <c r="I1315" s="335"/>
      <c r="J1315" s="188"/>
      <c r="K1315" s="186"/>
      <c r="L1315" s="186"/>
      <c r="M1315" s="187"/>
      <c r="N1315" s="186"/>
    </row>
    <row r="1316" spans="1:14" x14ac:dyDescent="0.2">
      <c r="A1316" s="186"/>
      <c r="B1316" s="186"/>
      <c r="C1316" s="186"/>
      <c r="D1316" s="186"/>
      <c r="E1316" s="186"/>
      <c r="F1316" s="186"/>
      <c r="G1316" s="232"/>
      <c r="H1316" s="188"/>
      <c r="I1316" s="335"/>
      <c r="J1316" s="188"/>
      <c r="K1316" s="186"/>
      <c r="L1316" s="186"/>
      <c r="M1316" s="187"/>
      <c r="N1316" s="186"/>
    </row>
    <row r="1317" spans="1:14" x14ac:dyDescent="0.2">
      <c r="A1317" s="186"/>
      <c r="B1317" s="186"/>
      <c r="C1317" s="186"/>
      <c r="D1317" s="186"/>
      <c r="E1317" s="186"/>
      <c r="F1317" s="186"/>
      <c r="G1317" s="232"/>
      <c r="H1317" s="188"/>
      <c r="I1317" s="335"/>
      <c r="J1317" s="188"/>
      <c r="K1317" s="186"/>
      <c r="L1317" s="186"/>
      <c r="M1317" s="187"/>
      <c r="N1317" s="186"/>
    </row>
    <row r="1318" spans="1:14" x14ac:dyDescent="0.2">
      <c r="A1318" s="186"/>
      <c r="B1318" s="186"/>
      <c r="C1318" s="186"/>
      <c r="D1318" s="186"/>
      <c r="E1318" s="186"/>
      <c r="F1318" s="186"/>
      <c r="G1318" s="232"/>
      <c r="H1318" s="188"/>
      <c r="I1318" s="335"/>
      <c r="J1318" s="188"/>
      <c r="K1318" s="186"/>
      <c r="L1318" s="186"/>
      <c r="M1318" s="187"/>
      <c r="N1318" s="186"/>
    </row>
    <row r="1319" spans="1:14" x14ac:dyDescent="0.2">
      <c r="A1319" s="186"/>
      <c r="B1319" s="186"/>
      <c r="C1319" s="186"/>
      <c r="D1319" s="186"/>
      <c r="E1319" s="186"/>
      <c r="F1319" s="186"/>
      <c r="G1319" s="232"/>
      <c r="H1319" s="188"/>
      <c r="I1319" s="335"/>
      <c r="J1319" s="188"/>
      <c r="K1319" s="186"/>
      <c r="L1319" s="186"/>
      <c r="M1319" s="187"/>
      <c r="N1319" s="186"/>
    </row>
    <row r="1320" spans="1:14" x14ac:dyDescent="0.2">
      <c r="A1320" s="186"/>
      <c r="B1320" s="186"/>
      <c r="C1320" s="186"/>
      <c r="D1320" s="186"/>
      <c r="E1320" s="186"/>
      <c r="F1320" s="186"/>
      <c r="G1320" s="232"/>
      <c r="H1320" s="188"/>
      <c r="I1320" s="335"/>
      <c r="J1320" s="188"/>
      <c r="K1320" s="186"/>
      <c r="L1320" s="186"/>
      <c r="M1320" s="187"/>
      <c r="N1320" s="186"/>
    </row>
    <row r="1321" spans="1:14" x14ac:dyDescent="0.2">
      <c r="A1321" s="186"/>
      <c r="B1321" s="186"/>
      <c r="C1321" s="186"/>
      <c r="D1321" s="186"/>
      <c r="E1321" s="186"/>
      <c r="F1321" s="186"/>
      <c r="G1321" s="232"/>
      <c r="H1321" s="188"/>
      <c r="I1321" s="335"/>
      <c r="J1321" s="188"/>
      <c r="K1321" s="186"/>
      <c r="L1321" s="186"/>
      <c r="M1321" s="187"/>
      <c r="N1321" s="186"/>
    </row>
    <row r="1322" spans="1:14" x14ac:dyDescent="0.2">
      <c r="A1322" s="186"/>
      <c r="B1322" s="186"/>
      <c r="C1322" s="186"/>
      <c r="D1322" s="186"/>
      <c r="E1322" s="186"/>
      <c r="F1322" s="186"/>
      <c r="G1322" s="232"/>
      <c r="H1322" s="188"/>
      <c r="I1322" s="335"/>
      <c r="J1322" s="188"/>
      <c r="K1322" s="186"/>
      <c r="L1322" s="186"/>
      <c r="M1322" s="187"/>
      <c r="N1322" s="186"/>
    </row>
    <row r="1323" spans="1:14" x14ac:dyDescent="0.2">
      <c r="A1323" s="186"/>
      <c r="B1323" s="186"/>
      <c r="C1323" s="186"/>
      <c r="D1323" s="186"/>
      <c r="E1323" s="186"/>
      <c r="F1323" s="186"/>
      <c r="G1323" s="232"/>
      <c r="H1323" s="188"/>
      <c r="I1323" s="335"/>
      <c r="J1323" s="188"/>
      <c r="K1323" s="186"/>
      <c r="L1323" s="186"/>
      <c r="M1323" s="187"/>
      <c r="N1323" s="186"/>
    </row>
    <row r="1324" spans="1:14" x14ac:dyDescent="0.2">
      <c r="A1324" s="186"/>
      <c r="B1324" s="186"/>
      <c r="C1324" s="186"/>
      <c r="D1324" s="186"/>
      <c r="E1324" s="186"/>
      <c r="F1324" s="186"/>
      <c r="G1324" s="232"/>
      <c r="H1324" s="188"/>
      <c r="I1324" s="335"/>
      <c r="J1324" s="188"/>
      <c r="K1324" s="186"/>
      <c r="L1324" s="186"/>
      <c r="M1324" s="187"/>
      <c r="N1324" s="186"/>
    </row>
    <row r="1325" spans="1:14" x14ac:dyDescent="0.2">
      <c r="A1325" s="186"/>
      <c r="B1325" s="186"/>
      <c r="C1325" s="186"/>
      <c r="D1325" s="186"/>
      <c r="E1325" s="186"/>
      <c r="F1325" s="186"/>
      <c r="G1325" s="232"/>
      <c r="H1325" s="188"/>
      <c r="I1325" s="335"/>
      <c r="J1325" s="188"/>
      <c r="K1325" s="186"/>
      <c r="L1325" s="186"/>
      <c r="M1325" s="187"/>
      <c r="N1325" s="186"/>
    </row>
    <row r="1326" spans="1:14" x14ac:dyDescent="0.2">
      <c r="A1326" s="186"/>
      <c r="B1326" s="186"/>
      <c r="C1326" s="186"/>
      <c r="D1326" s="186"/>
      <c r="E1326" s="186"/>
      <c r="F1326" s="186"/>
      <c r="G1326" s="232"/>
      <c r="H1326" s="188"/>
      <c r="I1326" s="335"/>
      <c r="J1326" s="188"/>
      <c r="K1326" s="186"/>
      <c r="L1326" s="186"/>
      <c r="M1326" s="187"/>
      <c r="N1326" s="186"/>
    </row>
    <row r="1327" spans="1:14" x14ac:dyDescent="0.2">
      <c r="A1327" s="186"/>
      <c r="B1327" s="186"/>
      <c r="C1327" s="186"/>
      <c r="D1327" s="186"/>
      <c r="E1327" s="186"/>
      <c r="F1327" s="186"/>
      <c r="G1327" s="232"/>
      <c r="H1327" s="188"/>
      <c r="I1327" s="335"/>
      <c r="J1327" s="188"/>
      <c r="K1327" s="186"/>
      <c r="L1327" s="186"/>
      <c r="M1327" s="187"/>
      <c r="N1327" s="186"/>
    </row>
    <row r="1328" spans="1:14" x14ac:dyDescent="0.2">
      <c r="A1328" s="186"/>
      <c r="B1328" s="186"/>
      <c r="C1328" s="186"/>
      <c r="D1328" s="186"/>
      <c r="E1328" s="186"/>
      <c r="F1328" s="186"/>
      <c r="G1328" s="232"/>
      <c r="H1328" s="188"/>
      <c r="I1328" s="335"/>
      <c r="J1328" s="188"/>
      <c r="K1328" s="186"/>
      <c r="L1328" s="186"/>
      <c r="M1328" s="187"/>
      <c r="N1328" s="186"/>
    </row>
    <row r="1329" spans="1:14" x14ac:dyDescent="0.2">
      <c r="A1329" s="186"/>
      <c r="B1329" s="186"/>
      <c r="C1329" s="186"/>
      <c r="D1329" s="186"/>
      <c r="E1329" s="186"/>
      <c r="F1329" s="186"/>
      <c r="G1329" s="232"/>
      <c r="H1329" s="188"/>
      <c r="I1329" s="335"/>
      <c r="J1329" s="188"/>
      <c r="K1329" s="186"/>
      <c r="L1329" s="186"/>
      <c r="M1329" s="187"/>
      <c r="N1329" s="186"/>
    </row>
    <row r="1330" spans="1:14" x14ac:dyDescent="0.2">
      <c r="A1330" s="186"/>
      <c r="B1330" s="186"/>
      <c r="C1330" s="186"/>
      <c r="D1330" s="186"/>
      <c r="E1330" s="186"/>
      <c r="F1330" s="186"/>
      <c r="G1330" s="232"/>
      <c r="H1330" s="188"/>
      <c r="I1330" s="335"/>
      <c r="J1330" s="188"/>
      <c r="K1330" s="186"/>
      <c r="L1330" s="186"/>
      <c r="M1330" s="187"/>
      <c r="N1330" s="186"/>
    </row>
    <row r="1331" spans="1:14" x14ac:dyDescent="0.2">
      <c r="A1331" s="186"/>
      <c r="B1331" s="186"/>
      <c r="C1331" s="186"/>
      <c r="D1331" s="186"/>
      <c r="E1331" s="186"/>
      <c r="F1331" s="186"/>
      <c r="G1331" s="232"/>
      <c r="H1331" s="188"/>
      <c r="I1331" s="335"/>
      <c r="J1331" s="188"/>
      <c r="K1331" s="186"/>
      <c r="L1331" s="186"/>
      <c r="M1331" s="187"/>
      <c r="N1331" s="186"/>
    </row>
    <row r="1332" spans="1:14" x14ac:dyDescent="0.2">
      <c r="A1332" s="186"/>
      <c r="B1332" s="186"/>
      <c r="C1332" s="186"/>
      <c r="D1332" s="186"/>
      <c r="E1332" s="186"/>
      <c r="F1332" s="186"/>
      <c r="G1332" s="232"/>
      <c r="H1332" s="188"/>
      <c r="I1332" s="335"/>
      <c r="J1332" s="188"/>
      <c r="K1332" s="186"/>
      <c r="L1332" s="186"/>
      <c r="M1332" s="187"/>
      <c r="N1332" s="186"/>
    </row>
    <row r="1333" spans="1:14" x14ac:dyDescent="0.2">
      <c r="A1333" s="186"/>
      <c r="B1333" s="186"/>
      <c r="C1333" s="186"/>
      <c r="D1333" s="186"/>
      <c r="E1333" s="186"/>
      <c r="F1333" s="186"/>
      <c r="G1333" s="232"/>
      <c r="H1333" s="188"/>
      <c r="I1333" s="335"/>
      <c r="J1333" s="188"/>
      <c r="K1333" s="186"/>
      <c r="L1333" s="186"/>
      <c r="M1333" s="187"/>
      <c r="N1333" s="186"/>
    </row>
    <row r="1334" spans="1:14" x14ac:dyDescent="0.2">
      <c r="A1334" s="186"/>
      <c r="B1334" s="186"/>
      <c r="C1334" s="186"/>
      <c r="D1334" s="186"/>
      <c r="E1334" s="186"/>
      <c r="F1334" s="186"/>
      <c r="G1334" s="232"/>
      <c r="H1334" s="188"/>
      <c r="I1334" s="335"/>
      <c r="J1334" s="188"/>
      <c r="K1334" s="186"/>
      <c r="L1334" s="186"/>
      <c r="M1334" s="187"/>
      <c r="N1334" s="186"/>
    </row>
    <row r="1335" spans="1:14" x14ac:dyDescent="0.2">
      <c r="A1335" s="186"/>
      <c r="B1335" s="186"/>
      <c r="C1335" s="186"/>
      <c r="D1335" s="186"/>
      <c r="E1335" s="186"/>
      <c r="F1335" s="186"/>
      <c r="G1335" s="232"/>
      <c r="H1335" s="188"/>
      <c r="I1335" s="335"/>
      <c r="J1335" s="188"/>
      <c r="K1335" s="186"/>
      <c r="L1335" s="186"/>
      <c r="M1335" s="187"/>
      <c r="N1335" s="186"/>
    </row>
    <row r="1336" spans="1:14" x14ac:dyDescent="0.2">
      <c r="A1336" s="186"/>
      <c r="B1336" s="186"/>
      <c r="C1336" s="186"/>
      <c r="D1336" s="186"/>
      <c r="E1336" s="186"/>
      <c r="F1336" s="186"/>
      <c r="G1336" s="232"/>
      <c r="H1336" s="188"/>
      <c r="I1336" s="335"/>
      <c r="J1336" s="188"/>
      <c r="K1336" s="186"/>
      <c r="L1336" s="186"/>
      <c r="M1336" s="187"/>
      <c r="N1336" s="186"/>
    </row>
    <row r="1337" spans="1:14" x14ac:dyDescent="0.2">
      <c r="A1337" s="186"/>
      <c r="B1337" s="186"/>
      <c r="C1337" s="186"/>
      <c r="D1337" s="186"/>
      <c r="E1337" s="186"/>
      <c r="F1337" s="186"/>
      <c r="G1337" s="232"/>
      <c r="H1337" s="188"/>
      <c r="I1337" s="335"/>
      <c r="J1337" s="188"/>
      <c r="K1337" s="186"/>
      <c r="L1337" s="186"/>
      <c r="M1337" s="187"/>
      <c r="N1337" s="186"/>
    </row>
    <row r="1338" spans="1:14" x14ac:dyDescent="0.2">
      <c r="A1338" s="186"/>
      <c r="B1338" s="186"/>
      <c r="C1338" s="186"/>
      <c r="D1338" s="186"/>
      <c r="E1338" s="186"/>
      <c r="F1338" s="186"/>
      <c r="G1338" s="232"/>
      <c r="H1338" s="188"/>
      <c r="I1338" s="335"/>
      <c r="J1338" s="188"/>
      <c r="K1338" s="186"/>
      <c r="L1338" s="186"/>
      <c r="M1338" s="187"/>
      <c r="N1338" s="186"/>
    </row>
    <row r="1339" spans="1:14" x14ac:dyDescent="0.2">
      <c r="A1339" s="186"/>
      <c r="B1339" s="186"/>
      <c r="C1339" s="186"/>
      <c r="D1339" s="186"/>
      <c r="E1339" s="186"/>
      <c r="F1339" s="186"/>
      <c r="G1339" s="232"/>
      <c r="H1339" s="188"/>
      <c r="I1339" s="335"/>
      <c r="J1339" s="188"/>
      <c r="K1339" s="186"/>
      <c r="L1339" s="186"/>
      <c r="M1339" s="187"/>
      <c r="N1339" s="186"/>
    </row>
    <row r="1340" spans="1:14" x14ac:dyDescent="0.2">
      <c r="A1340" s="186"/>
      <c r="B1340" s="186"/>
      <c r="C1340" s="186"/>
      <c r="D1340" s="186"/>
      <c r="E1340" s="186"/>
      <c r="F1340" s="186"/>
      <c r="G1340" s="232"/>
      <c r="H1340" s="188"/>
      <c r="I1340" s="335"/>
      <c r="J1340" s="188"/>
      <c r="K1340" s="186"/>
      <c r="L1340" s="186"/>
      <c r="M1340" s="187"/>
      <c r="N1340" s="186"/>
    </row>
    <row r="1341" spans="1:14" x14ac:dyDescent="0.2">
      <c r="A1341" s="186"/>
      <c r="B1341" s="186"/>
      <c r="C1341" s="186"/>
      <c r="D1341" s="186"/>
      <c r="E1341" s="186"/>
      <c r="F1341" s="186"/>
      <c r="G1341" s="232"/>
      <c r="H1341" s="188"/>
      <c r="I1341" s="335"/>
      <c r="J1341" s="188"/>
      <c r="K1341" s="186"/>
      <c r="L1341" s="186"/>
      <c r="M1341" s="187"/>
      <c r="N1341" s="186"/>
    </row>
    <row r="1342" spans="1:14" x14ac:dyDescent="0.2">
      <c r="A1342" s="186"/>
      <c r="B1342" s="186"/>
      <c r="C1342" s="186"/>
      <c r="D1342" s="186"/>
      <c r="E1342" s="186"/>
      <c r="F1342" s="186"/>
      <c r="G1342" s="232"/>
      <c r="H1342" s="188"/>
      <c r="I1342" s="335"/>
      <c r="J1342" s="188"/>
      <c r="K1342" s="186"/>
      <c r="L1342" s="186"/>
      <c r="M1342" s="187"/>
      <c r="N1342" s="186"/>
    </row>
    <row r="1343" spans="1:14" x14ac:dyDescent="0.2">
      <c r="A1343" s="186"/>
      <c r="B1343" s="186"/>
      <c r="C1343" s="186"/>
      <c r="D1343" s="186"/>
      <c r="E1343" s="186"/>
      <c r="F1343" s="186"/>
      <c r="G1343" s="232"/>
      <c r="H1343" s="188"/>
      <c r="I1343" s="335"/>
      <c r="J1343" s="188"/>
      <c r="K1343" s="186"/>
      <c r="L1343" s="186"/>
      <c r="M1343" s="187"/>
      <c r="N1343" s="186"/>
    </row>
    <row r="1344" spans="1:14" x14ac:dyDescent="0.2">
      <c r="A1344" s="186"/>
      <c r="B1344" s="186"/>
      <c r="C1344" s="186"/>
      <c r="D1344" s="186"/>
      <c r="E1344" s="186"/>
      <c r="F1344" s="186"/>
      <c r="G1344" s="232"/>
      <c r="H1344" s="188"/>
      <c r="I1344" s="335"/>
      <c r="J1344" s="188"/>
      <c r="K1344" s="186"/>
      <c r="L1344" s="186"/>
      <c r="M1344" s="187"/>
      <c r="N1344" s="186"/>
    </row>
    <row r="1345" spans="1:14" x14ac:dyDescent="0.2">
      <c r="A1345" s="186"/>
      <c r="B1345" s="186"/>
      <c r="C1345" s="186"/>
      <c r="D1345" s="186"/>
      <c r="E1345" s="186"/>
      <c r="F1345" s="186"/>
      <c r="G1345" s="232"/>
      <c r="H1345" s="188"/>
      <c r="I1345" s="335"/>
      <c r="J1345" s="188"/>
      <c r="K1345" s="186"/>
      <c r="L1345" s="186"/>
      <c r="M1345" s="187"/>
      <c r="N1345" s="186"/>
    </row>
    <row r="1346" spans="1:14" x14ac:dyDescent="0.2">
      <c r="A1346" s="186"/>
      <c r="B1346" s="186"/>
      <c r="C1346" s="186"/>
      <c r="D1346" s="186"/>
      <c r="E1346" s="186"/>
      <c r="F1346" s="186"/>
      <c r="G1346" s="232"/>
      <c r="H1346" s="188"/>
      <c r="I1346" s="335"/>
      <c r="J1346" s="188"/>
      <c r="K1346" s="186"/>
      <c r="L1346" s="186"/>
      <c r="M1346" s="187"/>
      <c r="N1346" s="186"/>
    </row>
    <row r="1347" spans="1:14" x14ac:dyDescent="0.2">
      <c r="A1347" s="186"/>
      <c r="B1347" s="186"/>
      <c r="C1347" s="186"/>
      <c r="D1347" s="186"/>
      <c r="E1347" s="186"/>
      <c r="F1347" s="186"/>
      <c r="G1347" s="232"/>
      <c r="H1347" s="188"/>
      <c r="I1347" s="335"/>
      <c r="J1347" s="188"/>
      <c r="K1347" s="186"/>
      <c r="L1347" s="186"/>
      <c r="M1347" s="187"/>
      <c r="N1347" s="186"/>
    </row>
    <row r="1348" spans="1:14" x14ac:dyDescent="0.2">
      <c r="A1348" s="186"/>
      <c r="B1348" s="186"/>
      <c r="C1348" s="186"/>
      <c r="D1348" s="186"/>
      <c r="E1348" s="186"/>
      <c r="F1348" s="186"/>
      <c r="G1348" s="232"/>
      <c r="H1348" s="188"/>
      <c r="I1348" s="335"/>
      <c r="J1348" s="188"/>
      <c r="K1348" s="186"/>
      <c r="L1348" s="186"/>
      <c r="M1348" s="187"/>
      <c r="N1348" s="186"/>
    </row>
    <row r="1349" spans="1:14" x14ac:dyDescent="0.2">
      <c r="A1349" s="186"/>
      <c r="B1349" s="186"/>
      <c r="C1349" s="186"/>
      <c r="D1349" s="186"/>
      <c r="E1349" s="186"/>
      <c r="F1349" s="186"/>
      <c r="G1349" s="232"/>
      <c r="H1349" s="188"/>
      <c r="I1349" s="335"/>
      <c r="J1349" s="188"/>
      <c r="K1349" s="186"/>
      <c r="L1349" s="186"/>
      <c r="M1349" s="187"/>
      <c r="N1349" s="186"/>
    </row>
    <row r="1350" spans="1:14" x14ac:dyDescent="0.2">
      <c r="A1350" s="186"/>
      <c r="B1350" s="186"/>
      <c r="C1350" s="186"/>
      <c r="D1350" s="186"/>
      <c r="E1350" s="186"/>
      <c r="F1350" s="186"/>
      <c r="G1350" s="232"/>
      <c r="H1350" s="188"/>
      <c r="I1350" s="335"/>
      <c r="J1350" s="188"/>
      <c r="K1350" s="186"/>
      <c r="L1350" s="186"/>
      <c r="M1350" s="187"/>
      <c r="N1350" s="186"/>
    </row>
    <row r="1351" spans="1:14" x14ac:dyDescent="0.2">
      <c r="A1351" s="186"/>
      <c r="B1351" s="186"/>
      <c r="C1351" s="186"/>
      <c r="D1351" s="186"/>
      <c r="E1351" s="186"/>
      <c r="F1351" s="186"/>
      <c r="G1351" s="232"/>
      <c r="H1351" s="188"/>
      <c r="I1351" s="335"/>
      <c r="J1351" s="188"/>
      <c r="K1351" s="186"/>
      <c r="L1351" s="186"/>
      <c r="M1351" s="187"/>
      <c r="N1351" s="186"/>
    </row>
    <row r="1352" spans="1:14" x14ac:dyDescent="0.2">
      <c r="A1352" s="186"/>
      <c r="B1352" s="186"/>
      <c r="C1352" s="186"/>
      <c r="D1352" s="186"/>
      <c r="E1352" s="186"/>
      <c r="F1352" s="186"/>
      <c r="G1352" s="232"/>
      <c r="H1352" s="188"/>
      <c r="I1352" s="335"/>
      <c r="J1352" s="188"/>
      <c r="K1352" s="186"/>
      <c r="L1352" s="186"/>
      <c r="M1352" s="187"/>
      <c r="N1352" s="186"/>
    </row>
    <row r="1353" spans="1:14" x14ac:dyDescent="0.2">
      <c r="A1353" s="186"/>
      <c r="B1353" s="186"/>
      <c r="C1353" s="186"/>
      <c r="D1353" s="186"/>
      <c r="E1353" s="186"/>
      <c r="F1353" s="186"/>
      <c r="G1353" s="232"/>
      <c r="H1353" s="188"/>
      <c r="I1353" s="335"/>
      <c r="J1353" s="188"/>
      <c r="K1353" s="186"/>
      <c r="L1353" s="186"/>
      <c r="M1353" s="187"/>
      <c r="N1353" s="186"/>
    </row>
    <row r="1354" spans="1:14" x14ac:dyDescent="0.2">
      <c r="A1354" s="186"/>
      <c r="B1354" s="186"/>
      <c r="C1354" s="186"/>
      <c r="D1354" s="186"/>
      <c r="E1354" s="186"/>
      <c r="F1354" s="186"/>
      <c r="G1354" s="232"/>
      <c r="H1354" s="188"/>
      <c r="I1354" s="335"/>
      <c r="J1354" s="188"/>
      <c r="K1354" s="186"/>
      <c r="L1354" s="186"/>
      <c r="M1354" s="187"/>
      <c r="N1354" s="186"/>
    </row>
    <row r="1355" spans="1:14" x14ac:dyDescent="0.2">
      <c r="A1355" s="186"/>
      <c r="B1355" s="186"/>
      <c r="C1355" s="186"/>
      <c r="D1355" s="186"/>
      <c r="E1355" s="186"/>
      <c r="F1355" s="186"/>
      <c r="G1355" s="232"/>
      <c r="H1355" s="188"/>
      <c r="I1355" s="335"/>
      <c r="J1355" s="188"/>
      <c r="K1355" s="186"/>
      <c r="L1355" s="186"/>
      <c r="M1355" s="187"/>
      <c r="N1355" s="186"/>
    </row>
    <row r="1356" spans="1:14" x14ac:dyDescent="0.2">
      <c r="A1356" s="186"/>
      <c r="B1356" s="186"/>
      <c r="C1356" s="186"/>
      <c r="D1356" s="186"/>
      <c r="E1356" s="186"/>
      <c r="F1356" s="186"/>
      <c r="G1356" s="232"/>
      <c r="H1356" s="188"/>
      <c r="I1356" s="335"/>
      <c r="J1356" s="188"/>
      <c r="K1356" s="186"/>
      <c r="L1356" s="186"/>
      <c r="M1356" s="187"/>
      <c r="N1356" s="186"/>
    </row>
    <row r="1357" spans="1:14" x14ac:dyDescent="0.2">
      <c r="A1357" s="186"/>
      <c r="B1357" s="186"/>
      <c r="C1357" s="186"/>
      <c r="D1357" s="186"/>
      <c r="E1357" s="186"/>
      <c r="F1357" s="186"/>
      <c r="G1357" s="232"/>
      <c r="H1357" s="188"/>
      <c r="I1357" s="335"/>
      <c r="J1357" s="188"/>
      <c r="K1357" s="186"/>
      <c r="L1357" s="186"/>
      <c r="M1357" s="187"/>
      <c r="N1357" s="186"/>
    </row>
    <row r="1358" spans="1:14" x14ac:dyDescent="0.2">
      <c r="A1358" s="186"/>
      <c r="B1358" s="186"/>
      <c r="C1358" s="186"/>
      <c r="D1358" s="186"/>
      <c r="E1358" s="186"/>
      <c r="F1358" s="186"/>
      <c r="G1358" s="232"/>
      <c r="H1358" s="188"/>
      <c r="I1358" s="335"/>
      <c r="J1358" s="188"/>
      <c r="K1358" s="186"/>
      <c r="L1358" s="186"/>
      <c r="M1358" s="187"/>
      <c r="N1358" s="186"/>
    </row>
    <row r="1359" spans="1:14" x14ac:dyDescent="0.2">
      <c r="A1359" s="186"/>
      <c r="B1359" s="186"/>
      <c r="C1359" s="186"/>
      <c r="D1359" s="186"/>
      <c r="E1359" s="186"/>
      <c r="F1359" s="186"/>
      <c r="G1359" s="232"/>
      <c r="H1359" s="188"/>
      <c r="I1359" s="335"/>
      <c r="J1359" s="188"/>
      <c r="K1359" s="186"/>
      <c r="L1359" s="186"/>
      <c r="M1359" s="187"/>
      <c r="N1359" s="186"/>
    </row>
    <row r="1360" spans="1:14" x14ac:dyDescent="0.2">
      <c r="A1360" s="186"/>
      <c r="B1360" s="186"/>
      <c r="C1360" s="186"/>
      <c r="D1360" s="186"/>
      <c r="E1360" s="186"/>
      <c r="F1360" s="186"/>
      <c r="G1360" s="232"/>
      <c r="H1360" s="188"/>
      <c r="I1360" s="335"/>
      <c r="J1360" s="188"/>
      <c r="K1360" s="186"/>
      <c r="L1360" s="186"/>
      <c r="M1360" s="187"/>
      <c r="N1360" s="186"/>
    </row>
    <row r="1361" spans="1:14" x14ac:dyDescent="0.2">
      <c r="A1361" s="186"/>
      <c r="B1361" s="186"/>
      <c r="C1361" s="186"/>
      <c r="D1361" s="186"/>
      <c r="E1361" s="186"/>
      <c r="F1361" s="186"/>
      <c r="G1361" s="232"/>
      <c r="H1361" s="188"/>
      <c r="I1361" s="335"/>
      <c r="J1361" s="188"/>
      <c r="K1361" s="186"/>
      <c r="L1361" s="186"/>
      <c r="M1361" s="187"/>
      <c r="N1361" s="186"/>
    </row>
    <row r="1362" spans="1:14" x14ac:dyDescent="0.2">
      <c r="A1362" s="186"/>
      <c r="B1362" s="186"/>
      <c r="C1362" s="186"/>
      <c r="D1362" s="186"/>
      <c r="E1362" s="186"/>
      <c r="F1362" s="186"/>
      <c r="G1362" s="232"/>
      <c r="H1362" s="188"/>
      <c r="I1362" s="335"/>
      <c r="J1362" s="188"/>
      <c r="K1362" s="186"/>
      <c r="L1362" s="186"/>
      <c r="M1362" s="187"/>
      <c r="N1362" s="186"/>
    </row>
    <row r="1363" spans="1:14" x14ac:dyDescent="0.2">
      <c r="A1363" s="186"/>
      <c r="B1363" s="186"/>
      <c r="C1363" s="186"/>
      <c r="D1363" s="186"/>
      <c r="E1363" s="186"/>
      <c r="F1363" s="186"/>
      <c r="G1363" s="232"/>
      <c r="H1363" s="188"/>
      <c r="I1363" s="335"/>
      <c r="J1363" s="188"/>
      <c r="K1363" s="186"/>
      <c r="L1363" s="186"/>
      <c r="M1363" s="187"/>
      <c r="N1363" s="186"/>
    </row>
    <row r="1364" spans="1:14" x14ac:dyDescent="0.2">
      <c r="A1364" s="186"/>
      <c r="B1364" s="186"/>
      <c r="C1364" s="186"/>
      <c r="D1364" s="186"/>
      <c r="E1364" s="186"/>
      <c r="F1364" s="186"/>
      <c r="G1364" s="232"/>
      <c r="H1364" s="188"/>
      <c r="I1364" s="335"/>
      <c r="J1364" s="188"/>
      <c r="K1364" s="186"/>
      <c r="L1364" s="186"/>
      <c r="M1364" s="187"/>
      <c r="N1364" s="186"/>
    </row>
    <row r="1365" spans="1:14" x14ac:dyDescent="0.2">
      <c r="A1365" s="186"/>
      <c r="B1365" s="186"/>
      <c r="C1365" s="186"/>
      <c r="D1365" s="186"/>
      <c r="E1365" s="186"/>
      <c r="F1365" s="186"/>
      <c r="G1365" s="232"/>
      <c r="H1365" s="188"/>
      <c r="I1365" s="335"/>
      <c r="J1365" s="188"/>
      <c r="K1365" s="186"/>
      <c r="L1365" s="186"/>
      <c r="M1365" s="187"/>
      <c r="N1365" s="186"/>
    </row>
    <row r="1366" spans="1:14" x14ac:dyDescent="0.2">
      <c r="A1366" s="186"/>
      <c r="B1366" s="186"/>
      <c r="C1366" s="186"/>
      <c r="D1366" s="186"/>
      <c r="E1366" s="186"/>
      <c r="F1366" s="186"/>
      <c r="G1366" s="232"/>
      <c r="H1366" s="188"/>
      <c r="I1366" s="335"/>
      <c r="J1366" s="188"/>
      <c r="K1366" s="186"/>
      <c r="L1366" s="186"/>
      <c r="M1366" s="187"/>
      <c r="N1366" s="186"/>
    </row>
    <row r="1367" spans="1:14" x14ac:dyDescent="0.2">
      <c r="A1367" s="186"/>
      <c r="B1367" s="186"/>
      <c r="C1367" s="186"/>
      <c r="D1367" s="186"/>
      <c r="E1367" s="186"/>
      <c r="F1367" s="186"/>
      <c r="G1367" s="232"/>
      <c r="H1367" s="188"/>
      <c r="I1367" s="335"/>
      <c r="J1367" s="188"/>
      <c r="K1367" s="186"/>
      <c r="L1367" s="186"/>
      <c r="M1367" s="187"/>
      <c r="N1367" s="186"/>
    </row>
    <row r="1368" spans="1:14" x14ac:dyDescent="0.2">
      <c r="A1368" s="186"/>
      <c r="B1368" s="186"/>
      <c r="C1368" s="186"/>
      <c r="D1368" s="186"/>
      <c r="E1368" s="186"/>
      <c r="F1368" s="186"/>
      <c r="G1368" s="232"/>
      <c r="H1368" s="188"/>
      <c r="I1368" s="335"/>
      <c r="J1368" s="188"/>
      <c r="K1368" s="186"/>
      <c r="L1368" s="186"/>
      <c r="M1368" s="187"/>
      <c r="N1368" s="186"/>
    </row>
    <row r="1369" spans="1:14" x14ac:dyDescent="0.2">
      <c r="A1369" s="186"/>
      <c r="B1369" s="186"/>
      <c r="C1369" s="186"/>
      <c r="D1369" s="186"/>
      <c r="E1369" s="186"/>
      <c r="F1369" s="186"/>
      <c r="G1369" s="232"/>
      <c r="H1369" s="188"/>
      <c r="I1369" s="335"/>
      <c r="J1369" s="188"/>
      <c r="K1369" s="186"/>
      <c r="L1369" s="186"/>
      <c r="M1369" s="187"/>
      <c r="N1369" s="186"/>
    </row>
    <row r="1370" spans="1:14" x14ac:dyDescent="0.2">
      <c r="A1370" s="186"/>
      <c r="B1370" s="186"/>
      <c r="C1370" s="186"/>
      <c r="D1370" s="186"/>
      <c r="E1370" s="186"/>
      <c r="F1370" s="186"/>
      <c r="G1370" s="232"/>
      <c r="H1370" s="188"/>
      <c r="I1370" s="335"/>
      <c r="J1370" s="188"/>
      <c r="K1370" s="186"/>
      <c r="L1370" s="186"/>
      <c r="M1370" s="187"/>
      <c r="N1370" s="186"/>
    </row>
    <row r="1371" spans="1:14" x14ac:dyDescent="0.2">
      <c r="A1371" s="186"/>
      <c r="B1371" s="186"/>
      <c r="C1371" s="186"/>
      <c r="D1371" s="186"/>
      <c r="E1371" s="186"/>
      <c r="F1371" s="186"/>
      <c r="G1371" s="232"/>
      <c r="H1371" s="188"/>
      <c r="I1371" s="335"/>
      <c r="J1371" s="188"/>
      <c r="K1371" s="186"/>
      <c r="L1371" s="186"/>
      <c r="M1371" s="187"/>
      <c r="N1371" s="186"/>
    </row>
    <row r="1372" spans="1:14" x14ac:dyDescent="0.2">
      <c r="A1372" s="186"/>
      <c r="B1372" s="186"/>
      <c r="C1372" s="186"/>
      <c r="D1372" s="186"/>
      <c r="E1372" s="186"/>
      <c r="F1372" s="186"/>
      <c r="G1372" s="232"/>
      <c r="H1372" s="188"/>
      <c r="I1372" s="335"/>
      <c r="J1372" s="188"/>
      <c r="K1372" s="186"/>
      <c r="L1372" s="186"/>
      <c r="M1372" s="187"/>
      <c r="N1372" s="186"/>
    </row>
    <row r="1373" spans="1:14" x14ac:dyDescent="0.2">
      <c r="A1373" s="186"/>
      <c r="B1373" s="186"/>
      <c r="C1373" s="186"/>
      <c r="D1373" s="186"/>
      <c r="E1373" s="186"/>
      <c r="F1373" s="186"/>
      <c r="G1373" s="232"/>
      <c r="H1373" s="188"/>
      <c r="I1373" s="335"/>
      <c r="J1373" s="188"/>
      <c r="K1373" s="186"/>
      <c r="L1373" s="186"/>
      <c r="M1373" s="187"/>
      <c r="N1373" s="186"/>
    </row>
    <row r="1374" spans="1:14" x14ac:dyDescent="0.2">
      <c r="A1374" s="186"/>
      <c r="B1374" s="186"/>
      <c r="C1374" s="186"/>
      <c r="D1374" s="186"/>
      <c r="E1374" s="186"/>
      <c r="F1374" s="186"/>
      <c r="G1374" s="232"/>
      <c r="H1374" s="188"/>
      <c r="I1374" s="335"/>
      <c r="J1374" s="188"/>
      <c r="K1374" s="186"/>
      <c r="L1374" s="186"/>
      <c r="M1374" s="187"/>
      <c r="N1374" s="186"/>
    </row>
    <row r="1375" spans="1:14" x14ac:dyDescent="0.2">
      <c r="A1375" s="186"/>
      <c r="B1375" s="186"/>
      <c r="C1375" s="186"/>
      <c r="D1375" s="186"/>
      <c r="E1375" s="186"/>
      <c r="F1375" s="186"/>
      <c r="G1375" s="232"/>
      <c r="H1375" s="188"/>
      <c r="I1375" s="335"/>
      <c r="J1375" s="188"/>
      <c r="K1375" s="186"/>
      <c r="L1375" s="186"/>
      <c r="M1375" s="187"/>
      <c r="N1375" s="186"/>
    </row>
    <row r="1376" spans="1:14" x14ac:dyDescent="0.2">
      <c r="A1376" s="186"/>
      <c r="B1376" s="186"/>
      <c r="C1376" s="186"/>
      <c r="D1376" s="186"/>
      <c r="E1376" s="186"/>
      <c r="F1376" s="186"/>
      <c r="G1376" s="232"/>
      <c r="H1376" s="188"/>
      <c r="I1376" s="335"/>
      <c r="J1376" s="188"/>
      <c r="K1376" s="186"/>
      <c r="L1376" s="186"/>
      <c r="M1376" s="187"/>
      <c r="N1376" s="186"/>
    </row>
    <row r="1377" spans="1:14" x14ac:dyDescent="0.2">
      <c r="A1377" s="186"/>
      <c r="B1377" s="186"/>
      <c r="C1377" s="186"/>
      <c r="D1377" s="186"/>
      <c r="E1377" s="186"/>
      <c r="F1377" s="186"/>
      <c r="G1377" s="232"/>
      <c r="H1377" s="188"/>
      <c r="I1377" s="335"/>
      <c r="J1377" s="188"/>
      <c r="K1377" s="186"/>
      <c r="L1377" s="186"/>
      <c r="M1377" s="187"/>
      <c r="N1377" s="186"/>
    </row>
    <row r="1378" spans="1:14" x14ac:dyDescent="0.2">
      <c r="A1378" s="186"/>
      <c r="B1378" s="186"/>
      <c r="C1378" s="186"/>
      <c r="D1378" s="186"/>
      <c r="E1378" s="186"/>
      <c r="F1378" s="186"/>
      <c r="G1378" s="232"/>
      <c r="H1378" s="188"/>
      <c r="I1378" s="335"/>
      <c r="J1378" s="188"/>
      <c r="K1378" s="186"/>
      <c r="L1378" s="186"/>
      <c r="M1378" s="187"/>
      <c r="N1378" s="186"/>
    </row>
    <row r="1379" spans="1:14" x14ac:dyDescent="0.2">
      <c r="A1379" s="186"/>
      <c r="B1379" s="186"/>
      <c r="C1379" s="186"/>
      <c r="D1379" s="186"/>
      <c r="E1379" s="186"/>
      <c r="F1379" s="186"/>
      <c r="G1379" s="232"/>
      <c r="H1379" s="188"/>
      <c r="I1379" s="335"/>
      <c r="J1379" s="188"/>
      <c r="K1379" s="186"/>
      <c r="L1379" s="186"/>
      <c r="M1379" s="187"/>
      <c r="N1379" s="186"/>
    </row>
    <row r="1380" spans="1:14" x14ac:dyDescent="0.2">
      <c r="A1380" s="186"/>
      <c r="B1380" s="186"/>
      <c r="C1380" s="186"/>
      <c r="D1380" s="186"/>
      <c r="E1380" s="186"/>
      <c r="F1380" s="186"/>
      <c r="G1380" s="232"/>
      <c r="H1380" s="188"/>
      <c r="I1380" s="335"/>
      <c r="J1380" s="188"/>
      <c r="K1380" s="186"/>
      <c r="L1380" s="186"/>
      <c r="M1380" s="187"/>
      <c r="N1380" s="186"/>
    </row>
    <row r="1381" spans="1:14" x14ac:dyDescent="0.2">
      <c r="A1381" s="186"/>
      <c r="B1381" s="186"/>
      <c r="C1381" s="186"/>
      <c r="D1381" s="186"/>
      <c r="E1381" s="186"/>
      <c r="F1381" s="186"/>
      <c r="G1381" s="232"/>
      <c r="H1381" s="188"/>
      <c r="I1381" s="335"/>
      <c r="J1381" s="188"/>
      <c r="K1381" s="186"/>
      <c r="L1381" s="186"/>
      <c r="M1381" s="187"/>
      <c r="N1381" s="186"/>
    </row>
    <row r="1382" spans="1:14" x14ac:dyDescent="0.2">
      <c r="A1382" s="186"/>
      <c r="B1382" s="186"/>
      <c r="C1382" s="186"/>
      <c r="D1382" s="186"/>
      <c r="E1382" s="186"/>
      <c r="F1382" s="186"/>
      <c r="G1382" s="232"/>
      <c r="H1382" s="188"/>
      <c r="I1382" s="335"/>
      <c r="J1382" s="188"/>
      <c r="K1382" s="186"/>
      <c r="L1382" s="186"/>
      <c r="M1382" s="187"/>
      <c r="N1382" s="186"/>
    </row>
    <row r="1383" spans="1:14" x14ac:dyDescent="0.2">
      <c r="A1383" s="186"/>
      <c r="B1383" s="186"/>
      <c r="C1383" s="186"/>
      <c r="D1383" s="186"/>
      <c r="E1383" s="186"/>
      <c r="F1383" s="186"/>
      <c r="G1383" s="232"/>
      <c r="H1383" s="188"/>
      <c r="I1383" s="335"/>
      <c r="J1383" s="188"/>
      <c r="K1383" s="186"/>
      <c r="L1383" s="186"/>
      <c r="M1383" s="187"/>
      <c r="N1383" s="186"/>
    </row>
    <row r="1384" spans="1:14" x14ac:dyDescent="0.2">
      <c r="A1384" s="186"/>
      <c r="B1384" s="186"/>
      <c r="C1384" s="186"/>
      <c r="D1384" s="186"/>
      <c r="E1384" s="186"/>
      <c r="F1384" s="186"/>
      <c r="G1384" s="232"/>
      <c r="H1384" s="188"/>
      <c r="I1384" s="335"/>
      <c r="J1384" s="188"/>
      <c r="K1384" s="186"/>
      <c r="L1384" s="186"/>
      <c r="M1384" s="187"/>
      <c r="N1384" s="186"/>
    </row>
    <row r="1385" spans="1:14" x14ac:dyDescent="0.2">
      <c r="A1385" s="186"/>
      <c r="B1385" s="186"/>
      <c r="C1385" s="186"/>
      <c r="D1385" s="186"/>
      <c r="E1385" s="186"/>
      <c r="F1385" s="186"/>
      <c r="G1385" s="232"/>
      <c r="H1385" s="188"/>
      <c r="I1385" s="335"/>
      <c r="J1385" s="188"/>
      <c r="K1385" s="186"/>
      <c r="L1385" s="186"/>
      <c r="M1385" s="187"/>
      <c r="N1385" s="186"/>
    </row>
    <row r="1386" spans="1:14" x14ac:dyDescent="0.2">
      <c r="A1386" s="186"/>
      <c r="B1386" s="186"/>
      <c r="C1386" s="186"/>
      <c r="D1386" s="186"/>
      <c r="E1386" s="186"/>
      <c r="F1386" s="186"/>
      <c r="G1386" s="232"/>
      <c r="H1386" s="188"/>
      <c r="I1386" s="335"/>
      <c r="J1386" s="188"/>
      <c r="K1386" s="186"/>
      <c r="L1386" s="186"/>
      <c r="M1386" s="187"/>
      <c r="N1386" s="186"/>
    </row>
    <row r="1387" spans="1:14" x14ac:dyDescent="0.2">
      <c r="A1387" s="186"/>
      <c r="B1387" s="186"/>
      <c r="C1387" s="186"/>
      <c r="D1387" s="186"/>
      <c r="E1387" s="186"/>
      <c r="F1387" s="186"/>
      <c r="G1387" s="232"/>
      <c r="H1387" s="188"/>
      <c r="I1387" s="335"/>
      <c r="J1387" s="188"/>
      <c r="K1387" s="186"/>
      <c r="L1387" s="186"/>
      <c r="M1387" s="187"/>
      <c r="N1387" s="186"/>
    </row>
    <row r="1388" spans="1:14" x14ac:dyDescent="0.2">
      <c r="A1388" s="186"/>
      <c r="B1388" s="186"/>
      <c r="C1388" s="186"/>
      <c r="D1388" s="186"/>
      <c r="E1388" s="186"/>
      <c r="F1388" s="186"/>
      <c r="G1388" s="232"/>
      <c r="H1388" s="188"/>
      <c r="I1388" s="335"/>
      <c r="J1388" s="188"/>
      <c r="K1388" s="186"/>
      <c r="L1388" s="186"/>
      <c r="M1388" s="187"/>
      <c r="N1388" s="186"/>
    </row>
    <row r="1389" spans="1:14" x14ac:dyDescent="0.2">
      <c r="A1389" s="186"/>
      <c r="B1389" s="186"/>
      <c r="C1389" s="186"/>
      <c r="D1389" s="186"/>
      <c r="E1389" s="186"/>
      <c r="F1389" s="186"/>
      <c r="G1389" s="232"/>
      <c r="H1389" s="188"/>
      <c r="I1389" s="335"/>
      <c r="J1389" s="188"/>
      <c r="K1389" s="186"/>
      <c r="L1389" s="186"/>
      <c r="M1389" s="187"/>
      <c r="N1389" s="186"/>
    </row>
    <row r="1390" spans="1:14" x14ac:dyDescent="0.2">
      <c r="A1390" s="186"/>
      <c r="B1390" s="186"/>
      <c r="C1390" s="186"/>
      <c r="D1390" s="186"/>
      <c r="E1390" s="186"/>
      <c r="F1390" s="186"/>
      <c r="G1390" s="232"/>
      <c r="H1390" s="188"/>
      <c r="I1390" s="335"/>
      <c r="J1390" s="188"/>
      <c r="K1390" s="186"/>
      <c r="L1390" s="186"/>
      <c r="M1390" s="187"/>
      <c r="N1390" s="186"/>
    </row>
    <row r="1391" spans="1:14" x14ac:dyDescent="0.2">
      <c r="A1391" s="186"/>
      <c r="B1391" s="186"/>
      <c r="C1391" s="186"/>
      <c r="D1391" s="186"/>
      <c r="E1391" s="186"/>
      <c r="F1391" s="186"/>
      <c r="G1391" s="232"/>
      <c r="H1391" s="188"/>
      <c r="I1391" s="335"/>
      <c r="J1391" s="188"/>
      <c r="K1391" s="186"/>
      <c r="L1391" s="186"/>
      <c r="M1391" s="187"/>
      <c r="N1391" s="186"/>
    </row>
    <row r="1392" spans="1:14" x14ac:dyDescent="0.2">
      <c r="A1392" s="186"/>
      <c r="B1392" s="186"/>
      <c r="C1392" s="186"/>
      <c r="D1392" s="186"/>
      <c r="E1392" s="186"/>
      <c r="F1392" s="186"/>
      <c r="G1392" s="232"/>
      <c r="H1392" s="188"/>
      <c r="I1392" s="335"/>
      <c r="J1392" s="188"/>
      <c r="K1392" s="186"/>
      <c r="L1392" s="186"/>
      <c r="M1392" s="187"/>
      <c r="N1392" s="186"/>
    </row>
    <row r="1393" spans="1:14" x14ac:dyDescent="0.2">
      <c r="A1393" s="186"/>
      <c r="B1393" s="186"/>
      <c r="C1393" s="186"/>
      <c r="D1393" s="186"/>
      <c r="E1393" s="186"/>
      <c r="F1393" s="186"/>
      <c r="G1393" s="232"/>
      <c r="H1393" s="188"/>
      <c r="I1393" s="335"/>
      <c r="J1393" s="188"/>
      <c r="K1393" s="186"/>
      <c r="L1393" s="186"/>
      <c r="M1393" s="187"/>
      <c r="N1393" s="186"/>
    </row>
    <row r="1394" spans="1:14" x14ac:dyDescent="0.2">
      <c r="A1394" s="186"/>
      <c r="B1394" s="186"/>
      <c r="C1394" s="186"/>
      <c r="D1394" s="186"/>
      <c r="E1394" s="186"/>
      <c r="F1394" s="186"/>
      <c r="G1394" s="232"/>
      <c r="H1394" s="188"/>
      <c r="I1394" s="335"/>
      <c r="J1394" s="188"/>
      <c r="K1394" s="186"/>
      <c r="L1394" s="186"/>
      <c r="M1394" s="187"/>
      <c r="N1394" s="186"/>
    </row>
    <row r="1395" spans="1:14" x14ac:dyDescent="0.2">
      <c r="A1395" s="186"/>
      <c r="B1395" s="186"/>
      <c r="C1395" s="186"/>
      <c r="D1395" s="186"/>
      <c r="E1395" s="186"/>
      <c r="F1395" s="186"/>
      <c r="G1395" s="232"/>
      <c r="H1395" s="188"/>
      <c r="I1395" s="335"/>
      <c r="J1395" s="188"/>
      <c r="K1395" s="186"/>
      <c r="L1395" s="186"/>
      <c r="M1395" s="187"/>
      <c r="N1395" s="186"/>
    </row>
    <row r="1396" spans="1:14" x14ac:dyDescent="0.2">
      <c r="A1396" s="186"/>
      <c r="B1396" s="186"/>
      <c r="C1396" s="186"/>
      <c r="D1396" s="186"/>
      <c r="E1396" s="186"/>
      <c r="F1396" s="186"/>
      <c r="G1396" s="232"/>
      <c r="H1396" s="188"/>
      <c r="I1396" s="335"/>
      <c r="J1396" s="188"/>
      <c r="K1396" s="186"/>
      <c r="L1396" s="186"/>
      <c r="M1396" s="187"/>
      <c r="N1396" s="186"/>
    </row>
    <row r="1397" spans="1:14" x14ac:dyDescent="0.2">
      <c r="J1397" s="6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7"/>
  <dimension ref="A1:M6"/>
  <sheetViews>
    <sheetView workbookViewId="0">
      <selection activeCell="A2" sqref="A2:XFD3"/>
    </sheetView>
  </sheetViews>
  <sheetFormatPr defaultColWidth="11.42578125" defaultRowHeight="12.75" x14ac:dyDescent="0.2"/>
  <cols>
    <col min="1" max="1" width="8.85546875" customWidth="1"/>
    <col min="2" max="2" width="9" customWidth="1"/>
    <col min="3" max="3" width="4.140625" customWidth="1"/>
    <col min="6" max="6" width="19.140625" customWidth="1"/>
    <col min="7" max="7" width="14.42578125" customWidth="1"/>
    <col min="8" max="8" width="13.28515625" customWidth="1"/>
    <col min="9" max="9" width="11.42578125" style="99"/>
  </cols>
  <sheetData>
    <row r="1" spans="1:13" x14ac:dyDescent="0.2">
      <c r="A1" s="280" t="s">
        <v>302</v>
      </c>
      <c r="B1" s="280" t="s">
        <v>0</v>
      </c>
      <c r="C1" s="280" t="s">
        <v>303</v>
      </c>
      <c r="D1" s="280" t="s">
        <v>1</v>
      </c>
      <c r="E1" s="280" t="s">
        <v>31</v>
      </c>
      <c r="F1" s="280" t="s">
        <v>32</v>
      </c>
      <c r="G1" s="280" t="s">
        <v>40</v>
      </c>
      <c r="H1" s="280" t="s">
        <v>33</v>
      </c>
      <c r="I1" s="267" t="s">
        <v>2</v>
      </c>
      <c r="J1" s="280" t="s">
        <v>36</v>
      </c>
      <c r="K1" s="280" t="s">
        <v>3</v>
      </c>
      <c r="L1" s="280" t="s">
        <v>34</v>
      </c>
      <c r="M1" s="280" t="s">
        <v>35</v>
      </c>
    </row>
    <row r="2" spans="1:13" x14ac:dyDescent="0.2">
      <c r="A2" s="518"/>
      <c r="B2" s="518"/>
      <c r="C2" s="518"/>
      <c r="D2" s="518"/>
      <c r="E2" s="518"/>
      <c r="F2" s="518"/>
      <c r="G2" s="518"/>
      <c r="H2" s="519"/>
      <c r="I2" s="165" t="e">
        <f>SUM(#REF!)</f>
        <v>#REF!</v>
      </c>
      <c r="J2" s="518"/>
      <c r="K2" s="518"/>
      <c r="L2" s="519"/>
      <c r="M2" s="518"/>
    </row>
    <row r="3" spans="1:13" x14ac:dyDescent="0.2">
      <c r="A3" s="518"/>
      <c r="B3" s="518"/>
      <c r="C3" s="518"/>
      <c r="D3" s="518"/>
      <c r="E3" s="518"/>
      <c r="F3" s="518"/>
      <c r="G3" s="518"/>
      <c r="H3" s="519"/>
      <c r="I3" s="520"/>
      <c r="J3" s="518"/>
      <c r="K3" s="518"/>
      <c r="L3" s="519"/>
      <c r="M3" s="518"/>
    </row>
    <row r="4" spans="1:13" x14ac:dyDescent="0.2">
      <c r="A4" s="449"/>
      <c r="B4" s="449"/>
      <c r="C4" s="449"/>
      <c r="D4" s="449"/>
      <c r="E4" s="449"/>
      <c r="F4" s="449"/>
      <c r="G4" s="449"/>
      <c r="H4" s="450"/>
      <c r="I4" s="451"/>
      <c r="J4" s="449"/>
      <c r="K4" s="449"/>
      <c r="L4" s="450"/>
      <c r="M4" s="449"/>
    </row>
    <row r="5" spans="1:13" x14ac:dyDescent="0.2">
      <c r="A5" s="449"/>
      <c r="B5" s="449"/>
      <c r="C5" s="449"/>
      <c r="D5" s="449"/>
      <c r="E5" s="449"/>
      <c r="F5" s="449"/>
      <c r="G5" s="449"/>
      <c r="H5" s="450"/>
      <c r="I5" s="451"/>
      <c r="J5" s="449"/>
      <c r="K5" s="449"/>
      <c r="L5" s="450"/>
      <c r="M5" s="449"/>
    </row>
    <row r="6" spans="1:13" x14ac:dyDescent="0.2">
      <c r="A6" s="449"/>
      <c r="B6" s="449"/>
      <c r="C6" s="449"/>
      <c r="D6" s="449"/>
      <c r="E6" s="449"/>
      <c r="F6" s="449"/>
      <c r="G6" s="449"/>
      <c r="H6" s="450"/>
      <c r="I6" s="451"/>
      <c r="J6" s="449"/>
      <c r="K6" s="449"/>
      <c r="L6" s="450"/>
      <c r="M6" s="449"/>
    </row>
  </sheetData>
  <sortState ref="A2:J71">
    <sortCondition ref="A2:A71"/>
  </sortState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6"/>
  <dimension ref="A1:M1"/>
  <sheetViews>
    <sheetView workbookViewId="0">
      <selection activeCell="A2" sqref="A2:XFD2"/>
    </sheetView>
  </sheetViews>
  <sheetFormatPr defaultColWidth="11.42578125" defaultRowHeight="12.75" x14ac:dyDescent="0.2"/>
  <cols>
    <col min="1" max="1" width="7.140625" customWidth="1"/>
    <col min="2" max="2" width="9.140625" customWidth="1"/>
    <col min="8" max="8" width="14.85546875" customWidth="1"/>
    <col min="9" max="9" width="18.7109375" customWidth="1"/>
    <col min="10" max="10" width="20.28515625" customWidth="1"/>
    <col min="11" max="11" width="24" customWidth="1"/>
  </cols>
  <sheetData>
    <row r="1" spans="1:13" x14ac:dyDescent="0.2">
      <c r="A1" s="279" t="s">
        <v>302</v>
      </c>
      <c r="B1" s="279" t="s">
        <v>0</v>
      </c>
      <c r="C1" s="279" t="s">
        <v>303</v>
      </c>
      <c r="D1" s="279" t="s">
        <v>1</v>
      </c>
      <c r="E1" s="279" t="s">
        <v>31</v>
      </c>
      <c r="F1" s="279" t="s">
        <v>32</v>
      </c>
      <c r="G1" s="279" t="s">
        <v>40</v>
      </c>
      <c r="H1" s="279" t="s">
        <v>33</v>
      </c>
      <c r="I1" s="279" t="s">
        <v>2</v>
      </c>
      <c r="J1" s="279" t="s">
        <v>36</v>
      </c>
      <c r="K1" s="279" t="s">
        <v>3</v>
      </c>
      <c r="L1" s="279" t="s">
        <v>34</v>
      </c>
      <c r="M1" s="279" t="s">
        <v>35</v>
      </c>
    </row>
  </sheetData>
  <sortState ref="A2:J14">
    <sortCondition ref="B2:B14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K12"/>
  <sheetViews>
    <sheetView workbookViewId="0">
      <selection activeCell="A2" sqref="A2:XFD2"/>
    </sheetView>
  </sheetViews>
  <sheetFormatPr defaultColWidth="11.42578125" defaultRowHeight="12.75" x14ac:dyDescent="0.2"/>
  <cols>
    <col min="1" max="1" width="9.7109375" customWidth="1"/>
    <col min="5" max="5" width="11.42578125" style="99"/>
    <col min="6" max="6" width="14.7109375" customWidth="1"/>
    <col min="7" max="7" width="19.5703125" style="99" customWidth="1"/>
    <col min="8" max="8" width="19.28515625" customWidth="1"/>
  </cols>
  <sheetData>
    <row r="1" spans="1:11" x14ac:dyDescent="0.2">
      <c r="A1" s="282" t="s">
        <v>0</v>
      </c>
      <c r="B1" s="282" t="s">
        <v>1</v>
      </c>
      <c r="C1" s="282" t="s">
        <v>31</v>
      </c>
      <c r="D1" s="282" t="s">
        <v>32</v>
      </c>
      <c r="E1" s="282" t="s">
        <v>40</v>
      </c>
      <c r="F1" s="282" t="s">
        <v>33</v>
      </c>
      <c r="G1" s="267" t="s">
        <v>2</v>
      </c>
      <c r="H1" s="282" t="s">
        <v>36</v>
      </c>
      <c r="I1" s="282" t="s">
        <v>3</v>
      </c>
      <c r="J1" s="282" t="s">
        <v>34</v>
      </c>
      <c r="K1" s="282" t="s">
        <v>35</v>
      </c>
    </row>
    <row r="2" spans="1:11" x14ac:dyDescent="0.2">
      <c r="A2" s="384" t="s">
        <v>291</v>
      </c>
      <c r="B2" s="384" t="s">
        <v>268</v>
      </c>
      <c r="C2" s="384" t="s">
        <v>269</v>
      </c>
      <c r="D2" s="384" t="s">
        <v>270</v>
      </c>
      <c r="E2" s="384" t="s">
        <v>297</v>
      </c>
      <c r="F2" s="385">
        <v>40633</v>
      </c>
      <c r="G2" s="386">
        <v>28.03</v>
      </c>
      <c r="H2" s="384"/>
      <c r="I2" s="384" t="s">
        <v>287</v>
      </c>
      <c r="J2" s="385">
        <v>41892</v>
      </c>
      <c r="K2" s="384" t="s">
        <v>71</v>
      </c>
    </row>
    <row r="3" spans="1:11" x14ac:dyDescent="0.2">
      <c r="A3" s="347"/>
      <c r="B3" s="347"/>
      <c r="C3" s="347"/>
      <c r="D3" s="347"/>
      <c r="E3" s="347"/>
      <c r="F3" s="348"/>
      <c r="G3" s="270">
        <f>SUM(G2:G2)</f>
        <v>28.03</v>
      </c>
      <c r="H3" s="347"/>
      <c r="I3" s="347"/>
      <c r="J3" s="348"/>
      <c r="K3" s="347"/>
    </row>
    <row r="4" spans="1:11" x14ac:dyDescent="0.2">
      <c r="A4" s="347"/>
      <c r="B4" s="347"/>
      <c r="C4" s="347"/>
      <c r="D4" s="347"/>
      <c r="E4" s="347"/>
      <c r="F4" s="348"/>
      <c r="G4" s="349"/>
      <c r="H4" s="347"/>
      <c r="I4" s="347"/>
      <c r="J4" s="348"/>
      <c r="K4" s="347"/>
    </row>
    <row r="5" spans="1:11" x14ac:dyDescent="0.2">
      <c r="A5" s="347"/>
      <c r="B5" s="347"/>
      <c r="C5" s="347"/>
      <c r="D5" s="347"/>
      <c r="E5" s="347"/>
      <c r="F5" s="348"/>
      <c r="G5" s="349"/>
      <c r="H5" s="347"/>
      <c r="I5" s="347"/>
      <c r="J5" s="348"/>
      <c r="K5" s="347"/>
    </row>
    <row r="6" spans="1:11" x14ac:dyDescent="0.2">
      <c r="A6" s="347"/>
      <c r="B6" s="347"/>
      <c r="C6" s="347"/>
      <c r="D6" s="347"/>
      <c r="E6" s="347"/>
      <c r="F6" s="348"/>
      <c r="G6" s="349"/>
      <c r="H6" s="347"/>
      <c r="I6" s="347"/>
      <c r="J6" s="348"/>
      <c r="K6" s="347"/>
    </row>
    <row r="7" spans="1:11" x14ac:dyDescent="0.2">
      <c r="A7" s="498"/>
      <c r="B7" s="498"/>
      <c r="C7" s="498"/>
      <c r="D7" s="498"/>
      <c r="E7" s="498"/>
      <c r="F7" s="499"/>
      <c r="G7" s="500"/>
      <c r="H7" s="498"/>
      <c r="I7" s="498"/>
      <c r="J7" s="499"/>
      <c r="K7" s="498"/>
    </row>
    <row r="8" spans="1:11" x14ac:dyDescent="0.2">
      <c r="A8" s="521"/>
      <c r="B8" s="521"/>
      <c r="C8" s="521"/>
      <c r="D8" s="521"/>
      <c r="E8" s="521"/>
      <c r="F8" s="522"/>
      <c r="G8" s="523"/>
      <c r="H8" s="521"/>
      <c r="I8" s="521"/>
      <c r="J8" s="522"/>
      <c r="K8" s="521"/>
    </row>
    <row r="9" spans="1:11" x14ac:dyDescent="0.2">
      <c r="A9" s="521"/>
      <c r="B9" s="521"/>
      <c r="C9" s="521"/>
      <c r="D9" s="521"/>
      <c r="E9" s="521"/>
      <c r="F9" s="522"/>
      <c r="G9" s="523"/>
      <c r="H9" s="521"/>
      <c r="I9" s="521"/>
      <c r="J9" s="522"/>
      <c r="K9" s="521"/>
    </row>
    <row r="10" spans="1:11" x14ac:dyDescent="0.2">
      <c r="A10" s="521"/>
      <c r="B10" s="521"/>
      <c r="C10" s="521"/>
      <c r="D10" s="521"/>
      <c r="E10" s="521"/>
      <c r="F10" s="522"/>
      <c r="G10" s="523"/>
      <c r="H10" s="521"/>
      <c r="I10" s="521"/>
      <c r="J10" s="522"/>
      <c r="K10" s="521"/>
    </row>
    <row r="11" spans="1:11" x14ac:dyDescent="0.2">
      <c r="A11" s="521"/>
      <c r="B11" s="521"/>
      <c r="C11" s="521"/>
      <c r="D11" s="521"/>
      <c r="E11" s="521"/>
      <c r="F11" s="522"/>
      <c r="G11" s="523"/>
      <c r="H11" s="521"/>
      <c r="I11" s="521"/>
      <c r="J11" s="522"/>
      <c r="K11" s="521"/>
    </row>
    <row r="12" spans="1:11" x14ac:dyDescent="0.2">
      <c r="A12" s="521"/>
      <c r="B12" s="521"/>
      <c r="C12" s="521"/>
      <c r="D12" s="521"/>
      <c r="E12" s="521"/>
      <c r="F12" s="522"/>
      <c r="G12" s="523"/>
      <c r="H12" s="521"/>
      <c r="I12" s="521"/>
      <c r="J12" s="522"/>
      <c r="K12" s="521"/>
    </row>
  </sheetData>
  <sortState ref="A2:J121">
    <sortCondition ref="A2:A121"/>
  </sortState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M1"/>
  <sheetViews>
    <sheetView zoomScaleNormal="100" workbookViewId="0">
      <selection activeCell="G11" sqref="G11"/>
    </sheetView>
  </sheetViews>
  <sheetFormatPr defaultColWidth="11.42578125" defaultRowHeight="12.75" x14ac:dyDescent="0.2"/>
  <cols>
    <col min="1" max="1" width="6.85546875" customWidth="1"/>
    <col min="2" max="2" width="9.140625" customWidth="1"/>
    <col min="3" max="3" width="18.28515625" customWidth="1"/>
    <col min="8" max="8" width="11.5703125" customWidth="1"/>
    <col min="9" max="9" width="14.28515625" customWidth="1"/>
    <col min="10" max="10" width="14.5703125" customWidth="1"/>
    <col min="11" max="11" width="23.5703125" customWidth="1"/>
    <col min="13" max="13" width="25" customWidth="1"/>
  </cols>
  <sheetData>
    <row r="1" spans="1:13" x14ac:dyDescent="0.2">
      <c r="A1" s="281" t="s">
        <v>302</v>
      </c>
      <c r="B1" s="281" t="s">
        <v>0</v>
      </c>
      <c r="C1" s="281" t="s">
        <v>303</v>
      </c>
      <c r="D1" s="281" t="s">
        <v>1</v>
      </c>
      <c r="E1" s="281" t="s">
        <v>31</v>
      </c>
      <c r="F1" s="281" t="s">
        <v>32</v>
      </c>
      <c r="G1" s="281" t="s">
        <v>40</v>
      </c>
      <c r="H1" s="281" t="s">
        <v>33</v>
      </c>
      <c r="I1" s="281" t="s">
        <v>2</v>
      </c>
      <c r="J1" s="281" t="s">
        <v>36</v>
      </c>
      <c r="K1" s="281" t="s">
        <v>3</v>
      </c>
      <c r="L1" s="281" t="s">
        <v>34</v>
      </c>
      <c r="M1" s="281" t="s">
        <v>35</v>
      </c>
    </row>
  </sheetData>
  <sortState ref="A2:J24">
    <sortCondition ref="B2:B24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M3"/>
  <sheetViews>
    <sheetView workbookViewId="0">
      <selection activeCell="A2" sqref="A2:XFD2"/>
    </sheetView>
  </sheetViews>
  <sheetFormatPr defaultColWidth="11.42578125" defaultRowHeight="12.75" x14ac:dyDescent="0.2"/>
  <cols>
    <col min="1" max="1" width="7" customWidth="1"/>
    <col min="2" max="2" width="6.85546875" customWidth="1"/>
    <col min="3" max="3" width="5.85546875" customWidth="1"/>
    <col min="5" max="5" width="19" customWidth="1"/>
    <col min="9" max="9" width="13.140625" style="314" customWidth="1"/>
    <col min="11" max="11" width="22.5703125" customWidth="1"/>
    <col min="13" max="13" width="19.42578125" customWidth="1"/>
  </cols>
  <sheetData>
    <row r="1" spans="1:13" x14ac:dyDescent="0.2">
      <c r="A1" s="286" t="s">
        <v>302</v>
      </c>
      <c r="B1" s="286" t="s">
        <v>0</v>
      </c>
      <c r="C1" s="286" t="s">
        <v>303</v>
      </c>
      <c r="D1" s="286" t="s">
        <v>1</v>
      </c>
      <c r="E1" s="286" t="s">
        <v>31</v>
      </c>
      <c r="F1" s="286" t="s">
        <v>32</v>
      </c>
      <c r="G1" s="286" t="s">
        <v>40</v>
      </c>
      <c r="H1" s="286" t="s">
        <v>33</v>
      </c>
      <c r="I1" s="333" t="s">
        <v>2</v>
      </c>
      <c r="J1" s="286" t="s">
        <v>36</v>
      </c>
      <c r="K1" s="286" t="s">
        <v>3</v>
      </c>
      <c r="L1" s="286" t="s">
        <v>34</v>
      </c>
      <c r="M1" s="286" t="s">
        <v>35</v>
      </c>
    </row>
    <row r="2" spans="1:13" x14ac:dyDescent="0.2">
      <c r="A2" s="410"/>
      <c r="B2" s="410"/>
      <c r="C2" s="410"/>
      <c r="D2" s="410"/>
      <c r="E2" s="410"/>
      <c r="F2" s="410"/>
      <c r="G2" s="410"/>
      <c r="H2" s="411"/>
      <c r="I2" s="270" t="e">
        <f>SUM(#REF!)</f>
        <v>#REF!</v>
      </c>
      <c r="J2" s="410"/>
      <c r="K2" s="410"/>
      <c r="L2" s="411"/>
      <c r="M2" s="410"/>
    </row>
    <row r="3" spans="1:13" x14ac:dyDescent="0.2">
      <c r="A3" s="410"/>
      <c r="B3" s="410"/>
      <c r="C3" s="410"/>
      <c r="D3" s="410"/>
      <c r="E3" s="410"/>
      <c r="F3" s="410"/>
      <c r="G3" s="410"/>
      <c r="H3" s="411"/>
      <c r="I3" s="412"/>
      <c r="J3" s="410"/>
      <c r="K3" s="410"/>
      <c r="L3" s="411"/>
      <c r="M3" s="410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M13"/>
  <sheetViews>
    <sheetView workbookViewId="0">
      <selection activeCell="A2" sqref="A2:XFD4"/>
    </sheetView>
  </sheetViews>
  <sheetFormatPr defaultColWidth="11.42578125" defaultRowHeight="12.75" x14ac:dyDescent="0.2"/>
  <cols>
    <col min="1" max="1" width="26" customWidth="1"/>
    <col min="4" max="4" width="12" customWidth="1"/>
    <col min="5" max="5" width="11.85546875" style="99" customWidth="1"/>
    <col min="6" max="6" width="11.85546875" customWidth="1"/>
    <col min="7" max="7" width="16.5703125" customWidth="1"/>
    <col min="9" max="9" width="15.28515625" customWidth="1"/>
    <col min="11" max="11" width="16" customWidth="1"/>
  </cols>
  <sheetData>
    <row r="1" spans="1:13" x14ac:dyDescent="0.2">
      <c r="A1" s="284" t="s">
        <v>302</v>
      </c>
      <c r="B1" s="284" t="s">
        <v>0</v>
      </c>
      <c r="C1" s="284" t="s">
        <v>303</v>
      </c>
      <c r="D1" s="284" t="s">
        <v>1</v>
      </c>
      <c r="E1" s="284" t="s">
        <v>31</v>
      </c>
      <c r="F1" s="284" t="s">
        <v>32</v>
      </c>
      <c r="G1" s="284" t="s">
        <v>40</v>
      </c>
      <c r="H1" s="284" t="s">
        <v>33</v>
      </c>
      <c r="I1" s="267" t="s">
        <v>2</v>
      </c>
      <c r="J1" s="284" t="s">
        <v>36</v>
      </c>
      <c r="K1" s="284" t="s">
        <v>3</v>
      </c>
      <c r="L1" s="284" t="s">
        <v>34</v>
      </c>
      <c r="M1" s="284" t="s">
        <v>35</v>
      </c>
    </row>
    <row r="2" spans="1:13" x14ac:dyDescent="0.2">
      <c r="A2" s="283"/>
      <c r="B2" s="283"/>
      <c r="C2" s="283"/>
      <c r="D2" s="283"/>
      <c r="E2" s="283"/>
      <c r="F2" s="283"/>
      <c r="G2" s="283"/>
      <c r="H2" s="285"/>
      <c r="I2" s="268"/>
      <c r="J2" s="283"/>
      <c r="K2" s="283"/>
      <c r="L2" s="285"/>
      <c r="M2" s="283"/>
    </row>
    <row r="3" spans="1:13" x14ac:dyDescent="0.2">
      <c r="A3" s="283"/>
      <c r="B3" s="283"/>
      <c r="C3" s="283"/>
      <c r="D3" s="283"/>
      <c r="E3" s="283"/>
      <c r="F3" s="283"/>
      <c r="G3" s="283"/>
      <c r="H3" s="285"/>
      <c r="I3" s="268"/>
      <c r="J3" s="283"/>
      <c r="K3" s="283"/>
      <c r="L3" s="285"/>
      <c r="M3" s="283"/>
    </row>
    <row r="4" spans="1:13" x14ac:dyDescent="0.2">
      <c r="I4" s="242"/>
    </row>
    <row r="9" spans="1:13" x14ac:dyDescent="0.2">
      <c r="A9" s="350"/>
      <c r="B9" s="350"/>
      <c r="C9" s="350"/>
      <c r="D9" s="350"/>
      <c r="E9" s="350"/>
      <c r="F9" s="350"/>
      <c r="G9" s="350"/>
      <c r="H9" s="351"/>
      <c r="I9" s="352"/>
      <c r="J9" s="350"/>
      <c r="K9" s="350"/>
      <c r="L9" s="351"/>
      <c r="M9" s="350"/>
    </row>
    <row r="10" spans="1:13" x14ac:dyDescent="0.2">
      <c r="A10" s="350"/>
      <c r="B10" s="350"/>
      <c r="C10" s="350"/>
      <c r="D10" s="350"/>
      <c r="E10" s="350"/>
      <c r="F10" s="350"/>
      <c r="G10" s="350"/>
      <c r="H10" s="351"/>
      <c r="I10" s="352"/>
      <c r="J10" s="350"/>
      <c r="K10" s="350"/>
      <c r="L10" s="351"/>
      <c r="M10" s="350"/>
    </row>
    <row r="11" spans="1:13" x14ac:dyDescent="0.2">
      <c r="A11" s="454"/>
      <c r="B11" s="454"/>
      <c r="C11" s="454"/>
      <c r="D11" s="454"/>
      <c r="E11" s="454"/>
      <c r="F11" s="454"/>
      <c r="G11" s="454"/>
      <c r="H11" s="455"/>
      <c r="I11" s="456"/>
      <c r="J11" s="454"/>
      <c r="K11" s="454"/>
      <c r="L11" s="455"/>
      <c r="M11" s="454"/>
    </row>
    <row r="12" spans="1:13" x14ac:dyDescent="0.2">
      <c r="A12" s="454"/>
      <c r="B12" s="454"/>
      <c r="C12" s="454"/>
      <c r="D12" s="454"/>
      <c r="E12" s="454"/>
      <c r="F12" s="454"/>
      <c r="G12" s="454"/>
      <c r="H12" s="455"/>
      <c r="I12" s="456"/>
      <c r="J12" s="454"/>
      <c r="K12" s="454"/>
      <c r="L12" s="455"/>
      <c r="M12" s="454"/>
    </row>
    <row r="13" spans="1:13" x14ac:dyDescent="0.2">
      <c r="A13" s="454"/>
      <c r="B13" s="454"/>
      <c r="C13" s="454"/>
      <c r="D13" s="454"/>
      <c r="E13" s="454"/>
      <c r="F13" s="454"/>
      <c r="G13" s="454"/>
      <c r="H13" s="455"/>
      <c r="I13" s="456"/>
      <c r="J13" s="454"/>
      <c r="K13" s="454"/>
      <c r="L13" s="455"/>
      <c r="M13" s="454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M5"/>
  <sheetViews>
    <sheetView workbookViewId="0">
      <selection activeCell="A2" sqref="A2:XFD5"/>
    </sheetView>
  </sheetViews>
  <sheetFormatPr defaultColWidth="11.42578125" defaultRowHeight="12.75" x14ac:dyDescent="0.2"/>
  <cols>
    <col min="1" max="1" width="7.85546875" customWidth="1"/>
    <col min="2" max="2" width="7.140625" customWidth="1"/>
    <col min="3" max="3" width="3.5703125" customWidth="1"/>
    <col min="5" max="5" width="13.85546875" style="99" customWidth="1"/>
    <col min="6" max="6" width="21.140625" customWidth="1"/>
    <col min="7" max="7" width="14.42578125" customWidth="1"/>
    <col min="8" max="8" width="14" customWidth="1"/>
    <col min="9" max="9" width="20.7109375" customWidth="1"/>
  </cols>
  <sheetData>
    <row r="1" spans="1:13" x14ac:dyDescent="0.2">
      <c r="A1" s="287" t="s">
        <v>302</v>
      </c>
      <c r="B1" s="287" t="s">
        <v>0</v>
      </c>
      <c r="C1" s="287" t="s">
        <v>303</v>
      </c>
      <c r="D1" s="287" t="s">
        <v>1</v>
      </c>
      <c r="E1" s="287" t="s">
        <v>31</v>
      </c>
      <c r="F1" s="287" t="s">
        <v>32</v>
      </c>
      <c r="G1" s="287" t="s">
        <v>40</v>
      </c>
      <c r="H1" s="287" t="s">
        <v>33</v>
      </c>
      <c r="I1" s="287" t="s">
        <v>2</v>
      </c>
      <c r="J1" s="287" t="s">
        <v>36</v>
      </c>
      <c r="K1" s="287" t="s">
        <v>3</v>
      </c>
      <c r="L1" s="287" t="s">
        <v>34</v>
      </c>
      <c r="M1" s="287" t="s">
        <v>35</v>
      </c>
    </row>
    <row r="2" spans="1:13" x14ac:dyDescent="0.2">
      <c r="A2" s="457"/>
      <c r="B2" s="457"/>
      <c r="C2" s="457"/>
      <c r="D2" s="457"/>
      <c r="E2" s="457"/>
      <c r="F2" s="457"/>
      <c r="G2" s="457"/>
      <c r="H2" s="458"/>
      <c r="I2" s="459"/>
      <c r="J2" s="457"/>
      <c r="K2" s="457"/>
      <c r="L2" s="458"/>
      <c r="M2" s="457"/>
    </row>
    <row r="3" spans="1:13" x14ac:dyDescent="0.2">
      <c r="A3" s="457"/>
      <c r="B3" s="457"/>
      <c r="C3" s="457"/>
      <c r="D3" s="457"/>
      <c r="E3" s="457"/>
      <c r="F3" s="457"/>
      <c r="G3" s="457"/>
      <c r="H3" s="458"/>
      <c r="I3" s="459"/>
      <c r="J3" s="457"/>
      <c r="K3" s="457"/>
      <c r="L3" s="458"/>
      <c r="M3" s="457"/>
    </row>
    <row r="4" spans="1:13" x14ac:dyDescent="0.2">
      <c r="A4" s="457"/>
      <c r="B4" s="457"/>
      <c r="C4" s="457"/>
      <c r="D4" s="457"/>
      <c r="E4" s="457"/>
      <c r="F4" s="457"/>
      <c r="G4" s="457"/>
      <c r="H4" s="458"/>
      <c r="I4" s="459"/>
      <c r="J4" s="457"/>
      <c r="K4" s="457"/>
      <c r="L4" s="458"/>
      <c r="M4" s="457"/>
    </row>
    <row r="5" spans="1:13" x14ac:dyDescent="0.2">
      <c r="I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M11"/>
  <sheetViews>
    <sheetView topLeftCell="P1" workbookViewId="0">
      <selection activeCell="AD2" sqref="AD2"/>
    </sheetView>
  </sheetViews>
  <sheetFormatPr defaultColWidth="11.42578125" defaultRowHeight="12.75" x14ac:dyDescent="0.2"/>
  <cols>
    <col min="1" max="1" width="7.42578125" style="50" customWidth="1"/>
    <col min="2" max="2" width="8" style="50" customWidth="1"/>
    <col min="3" max="3" width="3.85546875" style="50" customWidth="1"/>
    <col min="4" max="4" width="7.140625" style="47" customWidth="1"/>
    <col min="5" max="5" width="28.140625" style="114" customWidth="1"/>
    <col min="6" max="6" width="14.42578125" style="50" customWidth="1"/>
    <col min="7" max="7" width="15.7109375" style="256" customWidth="1"/>
    <col min="8" max="8" width="12.5703125" style="50" customWidth="1"/>
    <col min="9" max="9" width="14.5703125" style="265" customWidth="1"/>
    <col min="10" max="10" width="11.42578125" style="50"/>
    <col min="11" max="11" width="17.140625" style="50" customWidth="1"/>
    <col min="12" max="16384" width="11.42578125" style="50"/>
  </cols>
  <sheetData>
    <row r="1" spans="1:13" x14ac:dyDescent="0.2">
      <c r="A1" s="378" t="s">
        <v>302</v>
      </c>
      <c r="B1" s="378" t="s">
        <v>0</v>
      </c>
      <c r="C1" s="378" t="s">
        <v>303</v>
      </c>
      <c r="D1" s="378" t="s">
        <v>1</v>
      </c>
      <c r="E1" s="378" t="s">
        <v>31</v>
      </c>
      <c r="F1" s="378" t="s">
        <v>32</v>
      </c>
      <c r="G1" s="378" t="s">
        <v>40</v>
      </c>
      <c r="H1" s="378" t="s">
        <v>33</v>
      </c>
      <c r="I1" s="378" t="s">
        <v>2</v>
      </c>
      <c r="J1" s="378" t="s">
        <v>36</v>
      </c>
      <c r="K1" s="378" t="s">
        <v>3</v>
      </c>
      <c r="L1" s="378" t="s">
        <v>34</v>
      </c>
      <c r="M1" s="378" t="s">
        <v>35</v>
      </c>
    </row>
    <row r="2" spans="1:13" x14ac:dyDescent="0.2">
      <c r="A2" s="377"/>
      <c r="B2" s="377"/>
      <c r="C2" s="377"/>
      <c r="D2" s="377"/>
      <c r="E2" s="377"/>
      <c r="F2" s="377"/>
      <c r="G2" s="377"/>
      <c r="H2" s="379"/>
      <c r="I2" s="380"/>
      <c r="J2" s="377"/>
      <c r="K2" s="377"/>
      <c r="L2" s="379"/>
      <c r="M2" s="377"/>
    </row>
    <row r="3" spans="1:13" x14ac:dyDescent="0.2">
      <c r="A3" s="377"/>
      <c r="B3" s="377"/>
      <c r="C3" s="377"/>
      <c r="D3" s="377"/>
      <c r="E3" s="377"/>
      <c r="F3" s="377"/>
      <c r="G3" s="377"/>
      <c r="H3" s="379"/>
      <c r="I3" s="380"/>
      <c r="J3" s="377"/>
      <c r="K3" s="377"/>
      <c r="L3" s="379"/>
      <c r="M3" s="377"/>
    </row>
    <row r="4" spans="1:13" x14ac:dyDescent="0.2">
      <c r="I4" s="322">
        <f>SUM(I2:I3)</f>
        <v>0</v>
      </c>
    </row>
    <row r="5" spans="1:13" x14ac:dyDescent="0.2">
      <c r="A5" s="404"/>
      <c r="B5" s="404"/>
      <c r="C5" s="404"/>
      <c r="D5" s="404"/>
      <c r="E5" s="404"/>
      <c r="F5" s="404"/>
      <c r="G5" s="404"/>
      <c r="H5" s="405"/>
      <c r="I5" s="406"/>
      <c r="J5" s="404"/>
      <c r="K5" s="404"/>
      <c r="L5" s="405"/>
      <c r="M5" s="404"/>
    </row>
    <row r="6" spans="1:13" x14ac:dyDescent="0.2">
      <c r="A6" s="404"/>
      <c r="B6" s="404"/>
      <c r="C6" s="404"/>
      <c r="D6" s="404"/>
      <c r="E6" s="404"/>
      <c r="F6" s="404"/>
      <c r="G6" s="404"/>
      <c r="H6" s="405"/>
      <c r="I6" s="406"/>
      <c r="J6" s="404"/>
      <c r="K6" s="404"/>
      <c r="L6" s="405"/>
      <c r="M6" s="404"/>
    </row>
    <row r="9" spans="1:13" x14ac:dyDescent="0.2">
      <c r="A9" s="503"/>
      <c r="B9" s="503"/>
      <c r="C9" s="503"/>
      <c r="D9" s="503"/>
      <c r="E9" s="503"/>
      <c r="F9" s="503"/>
      <c r="G9" s="503"/>
      <c r="H9" s="504"/>
      <c r="I9" s="505"/>
      <c r="J9" s="503"/>
      <c r="K9" s="503"/>
      <c r="L9" s="504"/>
      <c r="M9" s="503"/>
    </row>
    <row r="10" spans="1:13" x14ac:dyDescent="0.2">
      <c r="A10" s="503"/>
      <c r="B10" s="503"/>
      <c r="C10" s="503"/>
      <c r="D10" s="503"/>
      <c r="E10" s="503"/>
      <c r="F10" s="503"/>
      <c r="G10" s="503"/>
      <c r="H10" s="504"/>
      <c r="I10" s="505"/>
      <c r="J10" s="503"/>
      <c r="K10" s="503"/>
      <c r="L10" s="504"/>
      <c r="M10" s="503"/>
    </row>
    <row r="11" spans="1:13" x14ac:dyDescent="0.2">
      <c r="A11" s="503"/>
      <c r="B11" s="503"/>
      <c r="C11" s="503"/>
      <c r="D11" s="503"/>
      <c r="E11" s="503"/>
      <c r="F11" s="503"/>
      <c r="G11" s="503"/>
      <c r="H11" s="504"/>
      <c r="I11" s="505"/>
      <c r="J11" s="503"/>
      <c r="K11" s="503"/>
      <c r="L11" s="504"/>
      <c r="M11" s="503"/>
    </row>
  </sheetData>
  <sortState ref="A2:J28">
    <sortCondition ref="A2:A28"/>
  </sortState>
  <pageMargins left="0.75" right="0.75" top="1" bottom="1" header="0.5" footer="0.5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7.42578125" customWidth="1"/>
    <col min="2" max="2" width="8.42578125" customWidth="1"/>
    <col min="3" max="3" width="3.7109375" customWidth="1"/>
    <col min="5" max="5" width="11.42578125" style="99"/>
    <col min="6" max="6" width="13.85546875" customWidth="1"/>
    <col min="7" max="7" width="11.5703125" customWidth="1"/>
    <col min="8" max="8" width="20.140625" customWidth="1"/>
    <col min="9" max="9" width="11.42578125" style="99"/>
    <col min="10" max="10" width="10.5703125" customWidth="1"/>
    <col min="11" max="11" width="14.5703125" customWidth="1"/>
  </cols>
  <sheetData>
    <row r="1" spans="1:13" x14ac:dyDescent="0.2">
      <c r="A1" s="288" t="s">
        <v>302</v>
      </c>
      <c r="B1" s="288" t="s">
        <v>0</v>
      </c>
      <c r="C1" s="288" t="s">
        <v>303</v>
      </c>
      <c r="D1" s="288" t="s">
        <v>1</v>
      </c>
      <c r="E1" s="288" t="s">
        <v>31</v>
      </c>
      <c r="F1" s="288" t="s">
        <v>32</v>
      </c>
      <c r="G1" s="288" t="s">
        <v>40</v>
      </c>
      <c r="H1" s="288" t="s">
        <v>33</v>
      </c>
      <c r="I1" s="267" t="s">
        <v>2</v>
      </c>
      <c r="J1" s="288" t="s">
        <v>36</v>
      </c>
      <c r="K1" s="288" t="s">
        <v>3</v>
      </c>
      <c r="L1" s="288" t="s">
        <v>34</v>
      </c>
      <c r="M1" s="288" t="s">
        <v>35</v>
      </c>
    </row>
    <row r="2" spans="1:13" x14ac:dyDescent="0.2">
      <c r="I2" s="310" t="e">
        <f>SUM(#REF!)</f>
        <v>#REF!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K1397"/>
  <sheetViews>
    <sheetView workbookViewId="0">
      <selection activeCell="F20" sqref="F20"/>
    </sheetView>
  </sheetViews>
  <sheetFormatPr defaultColWidth="11.42578125" defaultRowHeight="12.75" x14ac:dyDescent="0.2"/>
  <cols>
    <col min="1" max="1" width="5.5703125" customWidth="1"/>
    <col min="2" max="2" width="18.85546875" customWidth="1"/>
    <col min="4" max="4" width="11.42578125" style="99"/>
    <col min="5" max="5" width="19.28515625" style="99" customWidth="1"/>
    <col min="7" max="7" width="20.28515625" style="99" customWidth="1"/>
    <col min="8" max="8" width="21.85546875" customWidth="1"/>
  </cols>
  <sheetData>
    <row r="1" spans="1:11" x14ac:dyDescent="0.2">
      <c r="A1" s="289" t="s">
        <v>0</v>
      </c>
      <c r="B1" s="289" t="s">
        <v>1</v>
      </c>
      <c r="C1" s="289" t="s">
        <v>31</v>
      </c>
      <c r="D1" s="289" t="s">
        <v>32</v>
      </c>
      <c r="E1" s="289" t="s">
        <v>40</v>
      </c>
      <c r="F1" s="289" t="s">
        <v>33</v>
      </c>
      <c r="G1" s="267" t="s">
        <v>2</v>
      </c>
      <c r="H1" s="289" t="s">
        <v>36</v>
      </c>
      <c r="I1" s="289" t="s">
        <v>3</v>
      </c>
      <c r="J1" s="289" t="s">
        <v>34</v>
      </c>
      <c r="K1" s="289" t="s">
        <v>35</v>
      </c>
    </row>
    <row r="2" spans="1:11" x14ac:dyDescent="0.2">
      <c r="A2" s="100"/>
      <c r="B2" s="100"/>
      <c r="C2" s="101"/>
      <c r="D2" s="113"/>
      <c r="E2" s="243"/>
      <c r="F2" s="100"/>
      <c r="G2" s="233" t="e">
        <f>SUM(#REF!)</f>
        <v>#REF!</v>
      </c>
      <c r="H2" s="100"/>
    </row>
    <row r="3" spans="1:11" x14ac:dyDescent="0.2">
      <c r="A3" s="100"/>
      <c r="B3" s="100"/>
      <c r="C3" s="101"/>
      <c r="D3" s="113"/>
      <c r="E3" s="243"/>
      <c r="F3" s="100"/>
      <c r="G3" s="268"/>
      <c r="H3" s="100"/>
    </row>
    <row r="4" spans="1:11" x14ac:dyDescent="0.2">
      <c r="A4" s="100"/>
      <c r="B4" s="100"/>
      <c r="C4" s="101"/>
      <c r="D4" s="113"/>
      <c r="E4" s="243"/>
      <c r="F4" s="100"/>
      <c r="G4" s="268"/>
      <c r="H4" s="100"/>
    </row>
    <row r="5" spans="1:11" x14ac:dyDescent="0.2">
      <c r="A5" s="387"/>
      <c r="B5" s="387"/>
      <c r="C5" s="387"/>
      <c r="D5" s="387"/>
      <c r="E5" s="387"/>
      <c r="F5" s="388"/>
      <c r="G5" s="389"/>
      <c r="H5" s="387"/>
      <c r="I5" s="387"/>
      <c r="J5" s="388"/>
      <c r="K5" s="387"/>
    </row>
    <row r="6" spans="1:11" x14ac:dyDescent="0.2">
      <c r="A6" s="387"/>
      <c r="B6" s="387"/>
      <c r="C6" s="387"/>
      <c r="D6" s="387"/>
      <c r="E6" s="387"/>
      <c r="F6" s="388"/>
      <c r="G6" s="389"/>
      <c r="H6" s="387"/>
      <c r="I6" s="387"/>
      <c r="J6" s="388"/>
      <c r="K6" s="387"/>
    </row>
    <row r="7" spans="1:11" x14ac:dyDescent="0.2">
      <c r="A7" s="387"/>
      <c r="B7" s="387"/>
      <c r="C7" s="387"/>
      <c r="D7" s="387"/>
      <c r="E7" s="387"/>
      <c r="F7" s="388"/>
      <c r="G7" s="389"/>
      <c r="H7" s="387"/>
      <c r="I7" s="387"/>
      <c r="J7" s="388"/>
      <c r="K7" s="387"/>
    </row>
    <row r="8" spans="1:11" x14ac:dyDescent="0.2">
      <c r="A8" s="460"/>
      <c r="B8" s="460"/>
      <c r="C8" s="460"/>
      <c r="D8" s="460"/>
      <c r="E8" s="460"/>
      <c r="F8" s="461"/>
      <c r="G8" s="462"/>
      <c r="H8" s="460"/>
      <c r="I8" s="460"/>
      <c r="J8" s="461"/>
      <c r="K8" s="460"/>
    </row>
    <row r="9" spans="1:11" x14ac:dyDescent="0.2">
      <c r="A9" s="460"/>
      <c r="B9" s="460"/>
      <c r="C9" s="460"/>
      <c r="D9" s="460"/>
      <c r="E9" s="460"/>
      <c r="F9" s="461"/>
      <c r="G9" s="462"/>
      <c r="H9" s="460"/>
      <c r="I9" s="460"/>
      <c r="J9" s="461"/>
      <c r="K9" s="460"/>
    </row>
    <row r="10" spans="1:11" x14ac:dyDescent="0.2">
      <c r="A10" s="460"/>
      <c r="B10" s="460"/>
      <c r="C10" s="460"/>
      <c r="D10" s="460"/>
      <c r="E10" s="460"/>
      <c r="F10" s="461"/>
      <c r="G10" s="462"/>
      <c r="H10" s="460"/>
      <c r="I10" s="460"/>
      <c r="J10" s="461"/>
      <c r="K10" s="460"/>
    </row>
    <row r="11" spans="1:11" x14ac:dyDescent="0.2">
      <c r="A11" s="460"/>
      <c r="B11" s="460"/>
      <c r="C11" s="460"/>
      <c r="D11" s="460"/>
      <c r="E11" s="460"/>
      <c r="F11" s="461"/>
      <c r="G11" s="462"/>
      <c r="H11" s="460"/>
      <c r="I11" s="460"/>
      <c r="J11" s="461"/>
      <c r="K11" s="460"/>
    </row>
    <row r="12" spans="1:11" x14ac:dyDescent="0.2">
      <c r="A12" s="460"/>
      <c r="B12" s="460"/>
      <c r="C12" s="460"/>
      <c r="D12" s="460"/>
      <c r="E12" s="460"/>
      <c r="F12" s="461"/>
      <c r="G12" s="462"/>
      <c r="H12" s="460"/>
      <c r="I12" s="460"/>
      <c r="J12" s="461"/>
      <c r="K12" s="460"/>
    </row>
    <row r="13" spans="1:11" x14ac:dyDescent="0.2">
      <c r="A13" s="413"/>
      <c r="B13" s="413"/>
      <c r="C13" s="413"/>
      <c r="D13" s="413"/>
      <c r="E13" s="413"/>
      <c r="F13" s="414"/>
      <c r="G13" s="415"/>
      <c r="H13" s="413"/>
      <c r="I13" s="413"/>
      <c r="J13" s="414"/>
      <c r="K13" s="413"/>
    </row>
    <row r="14" spans="1:11" x14ac:dyDescent="0.2">
      <c r="A14" s="413"/>
      <c r="B14" s="413"/>
      <c r="C14" s="413"/>
      <c r="D14" s="413"/>
      <c r="E14" s="413"/>
      <c r="F14" s="414"/>
      <c r="G14" s="415"/>
      <c r="H14" s="413"/>
      <c r="I14" s="413"/>
      <c r="J14" s="414"/>
      <c r="K14" s="413"/>
    </row>
    <row r="15" spans="1:11" x14ac:dyDescent="0.2">
      <c r="A15" s="87"/>
      <c r="B15" s="88"/>
      <c r="C15" s="89"/>
      <c r="D15" s="98"/>
      <c r="E15" s="98"/>
      <c r="F15" s="88"/>
      <c r="G15" s="98"/>
    </row>
    <row r="16" spans="1:11" x14ac:dyDescent="0.2">
      <c r="A16" s="87"/>
      <c r="B16" s="88"/>
      <c r="C16" s="89"/>
      <c r="D16" s="98"/>
      <c r="E16" s="98"/>
      <c r="F16" s="88"/>
      <c r="G16" s="98"/>
    </row>
    <row r="17" spans="1:7" x14ac:dyDescent="0.2">
      <c r="A17" s="87"/>
      <c r="B17" s="88"/>
      <c r="C17" s="89"/>
      <c r="D17" s="98"/>
      <c r="E17" s="98"/>
      <c r="F17" s="88"/>
      <c r="G17" s="98"/>
    </row>
    <row r="18" spans="1:7" x14ac:dyDescent="0.2">
      <c r="A18" s="87"/>
      <c r="B18" s="88"/>
      <c r="C18" s="89"/>
      <c r="D18" s="98"/>
      <c r="E18" s="98"/>
      <c r="F18" s="88"/>
      <c r="G18" s="98"/>
    </row>
    <row r="19" spans="1:7" x14ac:dyDescent="0.2">
      <c r="A19" s="87"/>
      <c r="B19" s="88"/>
      <c r="C19" s="89"/>
      <c r="D19" s="98"/>
      <c r="E19" s="98"/>
      <c r="F19" s="88"/>
      <c r="G19" s="98"/>
    </row>
    <row r="20" spans="1:7" x14ac:dyDescent="0.2">
      <c r="A20" s="87"/>
      <c r="B20" s="88"/>
      <c r="C20" s="89"/>
      <c r="D20" s="98"/>
      <c r="E20" s="98"/>
      <c r="F20" s="88"/>
      <c r="G20" s="98"/>
    </row>
    <row r="21" spans="1:7" x14ac:dyDescent="0.2">
      <c r="A21" s="87"/>
      <c r="B21" s="88"/>
      <c r="C21" s="89"/>
      <c r="D21" s="98"/>
      <c r="E21" s="98"/>
      <c r="F21" s="88"/>
      <c r="G21" s="98"/>
    </row>
    <row r="22" spans="1:7" x14ac:dyDescent="0.2">
      <c r="A22" s="87"/>
      <c r="B22" s="88"/>
      <c r="C22" s="89"/>
      <c r="D22" s="98"/>
      <c r="E22" s="98"/>
      <c r="F22" s="88"/>
      <c r="G22" s="98"/>
    </row>
    <row r="23" spans="1:7" x14ac:dyDescent="0.2">
      <c r="A23" s="87"/>
      <c r="B23" s="88"/>
      <c r="C23" s="89"/>
      <c r="D23" s="98"/>
      <c r="E23" s="98"/>
      <c r="F23" s="88"/>
      <c r="G23" s="98"/>
    </row>
    <row r="24" spans="1:7" x14ac:dyDescent="0.2">
      <c r="A24" s="87"/>
      <c r="B24" s="88"/>
      <c r="C24" s="89"/>
      <c r="D24" s="98"/>
      <c r="E24" s="98"/>
      <c r="F24" s="88"/>
      <c r="G24" s="98"/>
    </row>
    <row r="25" spans="1:7" x14ac:dyDescent="0.2">
      <c r="A25" s="87"/>
      <c r="B25" s="88"/>
      <c r="C25" s="89"/>
      <c r="D25" s="98"/>
      <c r="E25" s="98"/>
      <c r="F25" s="88"/>
      <c r="G25" s="98"/>
    </row>
    <row r="26" spans="1:7" x14ac:dyDescent="0.2">
      <c r="A26" s="87"/>
      <c r="B26" s="88"/>
      <c r="C26" s="89"/>
      <c r="D26" s="98"/>
      <c r="E26" s="98"/>
      <c r="F26" s="88"/>
      <c r="G26" s="98"/>
    </row>
    <row r="27" spans="1:7" x14ac:dyDescent="0.2">
      <c r="A27" s="87"/>
      <c r="B27" s="88"/>
      <c r="C27" s="89"/>
      <c r="D27" s="98"/>
      <c r="E27" s="98"/>
      <c r="F27" s="88"/>
      <c r="G27" s="98"/>
    </row>
    <row r="28" spans="1:7" x14ac:dyDescent="0.2">
      <c r="A28" s="87"/>
      <c r="B28" s="88"/>
      <c r="C28" s="89"/>
      <c r="D28" s="98"/>
      <c r="E28" s="98"/>
      <c r="F28" s="88"/>
      <c r="G28" s="98"/>
    </row>
    <row r="29" spans="1:7" x14ac:dyDescent="0.2">
      <c r="A29" s="87"/>
      <c r="B29" s="88"/>
      <c r="C29" s="89"/>
      <c r="D29" s="98"/>
      <c r="E29" s="98"/>
      <c r="F29" s="88"/>
      <c r="G29" s="98"/>
    </row>
    <row r="30" spans="1:7" x14ac:dyDescent="0.2">
      <c r="A30" s="87"/>
      <c r="B30" s="88"/>
      <c r="C30" s="89"/>
      <c r="D30" s="98"/>
      <c r="E30" s="98"/>
      <c r="F30" s="88"/>
      <c r="G30" s="98"/>
    </row>
    <row r="31" spans="1:7" x14ac:dyDescent="0.2">
      <c r="A31" s="87"/>
      <c r="B31" s="88"/>
      <c r="C31" s="89"/>
      <c r="D31" s="98"/>
      <c r="E31" s="98"/>
      <c r="F31" s="88"/>
      <c r="G31" s="98"/>
    </row>
    <row r="32" spans="1:7" x14ac:dyDescent="0.2">
      <c r="A32" s="87"/>
      <c r="B32" s="88"/>
      <c r="C32" s="89"/>
      <c r="D32" s="98"/>
      <c r="E32" s="98"/>
      <c r="F32" s="88"/>
      <c r="G32" s="98"/>
    </row>
    <row r="33" spans="1:7" x14ac:dyDescent="0.2">
      <c r="A33" s="87"/>
      <c r="B33" s="88"/>
      <c r="C33" s="89"/>
      <c r="D33" s="98"/>
      <c r="E33" s="98"/>
      <c r="F33" s="88"/>
      <c r="G33" s="98"/>
    </row>
    <row r="34" spans="1:7" x14ac:dyDescent="0.2">
      <c r="A34" s="87"/>
      <c r="B34" s="88"/>
      <c r="C34" s="89"/>
      <c r="D34" s="98"/>
      <c r="E34" s="98"/>
      <c r="F34" s="88"/>
      <c r="G34" s="98"/>
    </row>
    <row r="35" spans="1:7" x14ac:dyDescent="0.2">
      <c r="A35" s="87"/>
      <c r="B35" s="88"/>
      <c r="C35" s="89"/>
      <c r="D35" s="98"/>
      <c r="E35" s="98"/>
      <c r="F35" s="88"/>
      <c r="G35" s="98"/>
    </row>
    <row r="36" spans="1:7" x14ac:dyDescent="0.2">
      <c r="A36" s="87"/>
      <c r="B36" s="88"/>
      <c r="C36" s="89"/>
      <c r="D36" s="98"/>
      <c r="E36" s="98"/>
      <c r="F36" s="88"/>
      <c r="G36" s="98"/>
    </row>
    <row r="37" spans="1:7" x14ac:dyDescent="0.2">
      <c r="A37" s="87"/>
      <c r="B37" s="88"/>
      <c r="C37" s="89"/>
      <c r="D37" s="98"/>
      <c r="E37" s="98"/>
      <c r="F37" s="88"/>
      <c r="G37" s="98"/>
    </row>
    <row r="38" spans="1:7" x14ac:dyDescent="0.2">
      <c r="A38" s="87"/>
      <c r="B38" s="88"/>
      <c r="C38" s="89"/>
      <c r="D38" s="98"/>
      <c r="E38" s="98"/>
      <c r="F38" s="88"/>
      <c r="G38" s="98"/>
    </row>
    <row r="39" spans="1:7" x14ac:dyDescent="0.2">
      <c r="A39" s="87"/>
      <c r="B39" s="88"/>
      <c r="C39" s="89"/>
      <c r="D39" s="98"/>
      <c r="E39" s="98"/>
      <c r="F39" s="88"/>
      <c r="G39" s="98"/>
    </row>
    <row r="40" spans="1:7" x14ac:dyDescent="0.2">
      <c r="A40" s="87"/>
      <c r="B40" s="88"/>
      <c r="C40" s="89"/>
      <c r="D40" s="98"/>
      <c r="E40" s="98"/>
      <c r="F40" s="88"/>
      <c r="G40" s="98"/>
    </row>
    <row r="41" spans="1:7" x14ac:dyDescent="0.2">
      <c r="A41" s="87"/>
      <c r="B41" s="88"/>
      <c r="C41" s="89"/>
      <c r="D41" s="98"/>
      <c r="E41" s="98"/>
      <c r="F41" s="88"/>
      <c r="G41" s="98"/>
    </row>
    <row r="42" spans="1:7" x14ac:dyDescent="0.2">
      <c r="A42" s="87"/>
      <c r="B42" s="88"/>
      <c r="C42" s="89"/>
      <c r="D42" s="98"/>
      <c r="E42" s="98"/>
      <c r="F42" s="88"/>
      <c r="G42" s="98"/>
    </row>
    <row r="43" spans="1:7" x14ac:dyDescent="0.2">
      <c r="A43" s="87"/>
      <c r="B43" s="88"/>
      <c r="C43" s="89"/>
      <c r="D43" s="98"/>
      <c r="E43" s="98"/>
      <c r="F43" s="88"/>
      <c r="G43" s="98"/>
    </row>
    <row r="44" spans="1:7" x14ac:dyDescent="0.2">
      <c r="A44" s="87"/>
      <c r="B44" s="88"/>
      <c r="C44" s="89"/>
      <c r="D44" s="98"/>
      <c r="E44" s="98"/>
      <c r="F44" s="88"/>
      <c r="G44" s="98"/>
    </row>
    <row r="45" spans="1:7" x14ac:dyDescent="0.2">
      <c r="A45" s="87"/>
      <c r="B45" s="88"/>
      <c r="C45" s="89"/>
      <c r="D45" s="98"/>
      <c r="E45" s="98"/>
      <c r="F45" s="88"/>
      <c r="G45" s="98"/>
    </row>
    <row r="46" spans="1:7" x14ac:dyDescent="0.2">
      <c r="A46" s="87"/>
      <c r="B46" s="88"/>
      <c r="C46" s="89"/>
      <c r="D46" s="98"/>
      <c r="E46" s="98"/>
      <c r="F46" s="88"/>
      <c r="G46" s="98"/>
    </row>
    <row r="47" spans="1:7" x14ac:dyDescent="0.2">
      <c r="A47" s="87"/>
      <c r="B47" s="88"/>
      <c r="C47" s="89"/>
      <c r="D47" s="98"/>
      <c r="E47" s="98"/>
      <c r="F47" s="88"/>
      <c r="G47" s="98"/>
    </row>
    <row r="48" spans="1:7" x14ac:dyDescent="0.2">
      <c r="A48" s="87"/>
      <c r="B48" s="88"/>
      <c r="C48" s="89"/>
      <c r="D48" s="98"/>
      <c r="E48" s="98"/>
      <c r="F48" s="88"/>
      <c r="G48" s="98"/>
    </row>
    <row r="49" spans="1:7" x14ac:dyDescent="0.2">
      <c r="A49" s="87"/>
      <c r="B49" s="88"/>
      <c r="C49" s="89"/>
      <c r="D49" s="98"/>
      <c r="E49" s="98"/>
      <c r="F49" s="88"/>
      <c r="G49" s="98"/>
    </row>
    <row r="50" spans="1:7" x14ac:dyDescent="0.2">
      <c r="A50" s="87"/>
      <c r="B50" s="88"/>
      <c r="C50" s="89"/>
      <c r="D50" s="98"/>
      <c r="E50" s="98"/>
      <c r="F50" s="88"/>
      <c r="G50" s="98"/>
    </row>
    <row r="51" spans="1:7" x14ac:dyDescent="0.2">
      <c r="A51" s="87"/>
      <c r="B51" s="88"/>
      <c r="C51" s="89"/>
      <c r="D51" s="98"/>
      <c r="E51" s="98"/>
      <c r="F51" s="88"/>
      <c r="G51" s="98"/>
    </row>
    <row r="52" spans="1:7" x14ac:dyDescent="0.2">
      <c r="A52" s="87"/>
      <c r="B52" s="88"/>
      <c r="C52" s="89"/>
      <c r="D52" s="98"/>
      <c r="E52" s="98"/>
      <c r="F52" s="88"/>
      <c r="G52" s="98"/>
    </row>
    <row r="53" spans="1:7" x14ac:dyDescent="0.2">
      <c r="A53" s="87"/>
      <c r="B53" s="88"/>
      <c r="C53" s="89"/>
      <c r="D53" s="98"/>
      <c r="E53" s="98"/>
      <c r="F53" s="88"/>
      <c r="G53" s="98"/>
    </row>
    <row r="54" spans="1:7" x14ac:dyDescent="0.2">
      <c r="A54" s="87"/>
      <c r="B54" s="88"/>
      <c r="C54" s="89"/>
      <c r="D54" s="98"/>
      <c r="E54" s="98"/>
      <c r="F54" s="88"/>
      <c r="G54" s="98"/>
    </row>
    <row r="55" spans="1:7" x14ac:dyDescent="0.2">
      <c r="A55" s="87"/>
      <c r="B55" s="88"/>
      <c r="C55" s="89"/>
      <c r="D55" s="98"/>
      <c r="E55" s="98"/>
      <c r="F55" s="88"/>
      <c r="G55" s="98"/>
    </row>
    <row r="56" spans="1:7" x14ac:dyDescent="0.2">
      <c r="A56" s="87"/>
      <c r="B56" s="88"/>
      <c r="C56" s="89"/>
      <c r="D56" s="98"/>
      <c r="E56" s="98"/>
      <c r="F56" s="88"/>
      <c r="G56" s="98"/>
    </row>
    <row r="57" spans="1:7" x14ac:dyDescent="0.2">
      <c r="A57" s="87"/>
      <c r="B57" s="88"/>
      <c r="C57" s="89"/>
      <c r="D57" s="98"/>
      <c r="E57" s="98"/>
      <c r="F57" s="88"/>
      <c r="G57" s="98"/>
    </row>
    <row r="58" spans="1:7" x14ac:dyDescent="0.2">
      <c r="A58" s="87"/>
      <c r="B58" s="88"/>
      <c r="C58" s="89"/>
      <c r="D58" s="98"/>
      <c r="E58" s="98"/>
      <c r="F58" s="88"/>
      <c r="G58" s="98"/>
    </row>
    <row r="59" spans="1:7" x14ac:dyDescent="0.2">
      <c r="A59" s="87"/>
      <c r="B59" s="88"/>
      <c r="C59" s="89"/>
      <c r="D59" s="98"/>
      <c r="E59" s="98"/>
      <c r="F59" s="88"/>
      <c r="G59" s="98"/>
    </row>
    <row r="60" spans="1:7" x14ac:dyDescent="0.2">
      <c r="A60" s="87"/>
      <c r="B60" s="88"/>
      <c r="C60" s="89"/>
      <c r="D60" s="98"/>
      <c r="E60" s="98"/>
      <c r="F60" s="88"/>
      <c r="G60" s="98"/>
    </row>
    <row r="61" spans="1:7" x14ac:dyDescent="0.2">
      <c r="A61" s="87"/>
      <c r="B61" s="88"/>
      <c r="C61" s="89"/>
      <c r="D61" s="98"/>
      <c r="E61" s="98"/>
      <c r="F61" s="88"/>
      <c r="G61" s="98"/>
    </row>
    <row r="62" spans="1:7" x14ac:dyDescent="0.2">
      <c r="A62" s="87"/>
      <c r="B62" s="88"/>
      <c r="C62" s="89"/>
      <c r="D62" s="98"/>
      <c r="E62" s="98"/>
      <c r="F62" s="88"/>
      <c r="G62" s="98"/>
    </row>
    <row r="63" spans="1:7" x14ac:dyDescent="0.2">
      <c r="A63" s="87"/>
      <c r="B63" s="88"/>
      <c r="C63" s="89"/>
      <c r="D63" s="98"/>
      <c r="E63" s="98"/>
      <c r="F63" s="88"/>
      <c r="G63" s="98"/>
    </row>
    <row r="64" spans="1:7" x14ac:dyDescent="0.2">
      <c r="A64" s="87"/>
      <c r="B64" s="88"/>
      <c r="C64" s="89"/>
      <c r="D64" s="98"/>
      <c r="E64" s="98"/>
      <c r="F64" s="88"/>
      <c r="G64" s="98"/>
    </row>
    <row r="65" spans="1:7" x14ac:dyDescent="0.2">
      <c r="A65" s="87"/>
      <c r="B65" s="88"/>
      <c r="C65" s="89"/>
      <c r="D65" s="98"/>
      <c r="E65" s="98"/>
      <c r="F65" s="88"/>
      <c r="G65" s="98"/>
    </row>
    <row r="66" spans="1:7" x14ac:dyDescent="0.2">
      <c r="A66" s="87"/>
      <c r="B66" s="88"/>
      <c r="C66" s="89"/>
      <c r="D66" s="98"/>
      <c r="E66" s="98"/>
      <c r="F66" s="88"/>
      <c r="G66" s="98"/>
    </row>
    <row r="67" spans="1:7" x14ac:dyDescent="0.2">
      <c r="A67" s="87"/>
      <c r="B67" s="88"/>
      <c r="C67" s="89"/>
      <c r="D67" s="98"/>
      <c r="E67" s="98"/>
      <c r="F67" s="88"/>
      <c r="G67" s="98"/>
    </row>
    <row r="68" spans="1:7" x14ac:dyDescent="0.2">
      <c r="A68" s="87"/>
      <c r="B68" s="88"/>
      <c r="C68" s="89"/>
      <c r="D68" s="98"/>
      <c r="E68" s="98"/>
      <c r="F68" s="88"/>
      <c r="G68" s="98"/>
    </row>
    <row r="69" spans="1:7" x14ac:dyDescent="0.2">
      <c r="A69" s="87"/>
      <c r="B69" s="88"/>
      <c r="C69" s="89"/>
      <c r="D69" s="98"/>
      <c r="E69" s="98"/>
      <c r="F69" s="88"/>
      <c r="G69" s="98"/>
    </row>
    <row r="70" spans="1:7" x14ac:dyDescent="0.2">
      <c r="A70" s="87"/>
      <c r="B70" s="88"/>
      <c r="C70" s="89"/>
      <c r="D70" s="98"/>
      <c r="E70" s="98"/>
      <c r="F70" s="88"/>
      <c r="G70" s="98"/>
    </row>
    <row r="71" spans="1:7" x14ac:dyDescent="0.2">
      <c r="A71" s="87"/>
      <c r="B71" s="88"/>
      <c r="C71" s="89"/>
      <c r="D71" s="98"/>
      <c r="E71" s="98"/>
      <c r="F71" s="88"/>
      <c r="G71" s="98"/>
    </row>
    <row r="72" spans="1:7" x14ac:dyDescent="0.2">
      <c r="A72" s="87"/>
      <c r="B72" s="88"/>
      <c r="C72" s="89"/>
      <c r="D72" s="98"/>
      <c r="E72" s="98"/>
      <c r="F72" s="88"/>
      <c r="G72" s="98"/>
    </row>
    <row r="73" spans="1:7" x14ac:dyDescent="0.2">
      <c r="A73" s="87"/>
      <c r="B73" s="88"/>
      <c r="C73" s="89"/>
      <c r="D73" s="98"/>
      <c r="E73" s="98"/>
      <c r="F73" s="88"/>
      <c r="G73" s="98"/>
    </row>
    <row r="74" spans="1:7" x14ac:dyDescent="0.2">
      <c r="A74" s="87"/>
      <c r="B74" s="88"/>
      <c r="C74" s="89"/>
      <c r="D74" s="98"/>
      <c r="E74" s="98"/>
      <c r="F74" s="88"/>
      <c r="G74" s="98"/>
    </row>
    <row r="75" spans="1:7" x14ac:dyDescent="0.2">
      <c r="A75" s="87"/>
      <c r="B75" s="88"/>
      <c r="C75" s="89"/>
      <c r="D75" s="98"/>
      <c r="E75" s="98"/>
      <c r="F75" s="88"/>
      <c r="G75" s="98"/>
    </row>
    <row r="76" spans="1:7" x14ac:dyDescent="0.2">
      <c r="A76" s="87"/>
      <c r="B76" s="88"/>
      <c r="C76" s="89"/>
      <c r="D76" s="98"/>
      <c r="E76" s="98"/>
      <c r="F76" s="88"/>
      <c r="G76" s="98"/>
    </row>
    <row r="77" spans="1:7" x14ac:dyDescent="0.2">
      <c r="A77" s="87"/>
      <c r="B77" s="88"/>
      <c r="C77" s="89"/>
      <c r="D77" s="98"/>
      <c r="E77" s="98"/>
      <c r="F77" s="88"/>
      <c r="G77" s="98"/>
    </row>
    <row r="78" spans="1:7" x14ac:dyDescent="0.2">
      <c r="A78" s="87"/>
      <c r="B78" s="88"/>
      <c r="C78" s="89"/>
      <c r="D78" s="98"/>
      <c r="E78" s="98"/>
      <c r="F78" s="88"/>
      <c r="G78" s="98"/>
    </row>
    <row r="79" spans="1:7" x14ac:dyDescent="0.2">
      <c r="A79" s="87"/>
      <c r="B79" s="88"/>
      <c r="C79" s="89"/>
      <c r="D79" s="98"/>
      <c r="E79" s="98"/>
      <c r="F79" s="88"/>
      <c r="G79" s="98"/>
    </row>
    <row r="80" spans="1:7" x14ac:dyDescent="0.2">
      <c r="A80" s="87"/>
      <c r="B80" s="88"/>
      <c r="C80" s="89"/>
      <c r="D80" s="98"/>
      <c r="E80" s="98"/>
      <c r="F80" s="88"/>
      <c r="G80" s="98"/>
    </row>
    <row r="81" spans="1:7" x14ac:dyDescent="0.2">
      <c r="A81" s="87"/>
      <c r="B81" s="88"/>
      <c r="C81" s="89"/>
      <c r="D81" s="98"/>
      <c r="E81" s="98"/>
      <c r="F81" s="88"/>
      <c r="G81" s="98"/>
    </row>
    <row r="82" spans="1:7" x14ac:dyDescent="0.2">
      <c r="A82" s="87"/>
      <c r="B82" s="88"/>
      <c r="C82" s="89"/>
      <c r="D82" s="98"/>
      <c r="E82" s="98"/>
      <c r="F82" s="88"/>
      <c r="G82" s="98"/>
    </row>
    <row r="83" spans="1:7" x14ac:dyDescent="0.2">
      <c r="A83" s="87"/>
      <c r="B83" s="88"/>
      <c r="C83" s="89"/>
      <c r="D83" s="98"/>
      <c r="E83" s="98"/>
      <c r="F83" s="88"/>
      <c r="G83" s="98"/>
    </row>
    <row r="84" spans="1:7" x14ac:dyDescent="0.2">
      <c r="A84" s="87"/>
      <c r="B84" s="88"/>
      <c r="C84" s="89"/>
      <c r="D84" s="98"/>
      <c r="E84" s="98"/>
      <c r="F84" s="88"/>
      <c r="G84" s="98"/>
    </row>
    <row r="85" spans="1:7" x14ac:dyDescent="0.2">
      <c r="A85" s="87"/>
      <c r="B85" s="88"/>
      <c r="C85" s="89"/>
      <c r="D85" s="98"/>
      <c r="E85" s="98"/>
      <c r="F85" s="88"/>
      <c r="G85" s="98"/>
    </row>
    <row r="86" spans="1:7" x14ac:dyDescent="0.2">
      <c r="A86" s="87"/>
      <c r="B86" s="88"/>
      <c r="C86" s="89"/>
      <c r="D86" s="98"/>
      <c r="E86" s="98"/>
      <c r="F86" s="88"/>
      <c r="G86" s="98"/>
    </row>
    <row r="87" spans="1:7" x14ac:dyDescent="0.2">
      <c r="A87" s="87"/>
      <c r="B87" s="88"/>
      <c r="C87" s="89"/>
      <c r="D87" s="98"/>
      <c r="E87" s="98"/>
      <c r="F87" s="88"/>
      <c r="G87" s="98"/>
    </row>
    <row r="88" spans="1:7" x14ac:dyDescent="0.2">
      <c r="A88" s="87"/>
      <c r="B88" s="88"/>
      <c r="C88" s="89"/>
      <c r="D88" s="98"/>
      <c r="E88" s="98"/>
      <c r="F88" s="88"/>
      <c r="G88" s="98"/>
    </row>
    <row r="89" spans="1:7" x14ac:dyDescent="0.2">
      <c r="A89" s="87"/>
      <c r="B89" s="88"/>
      <c r="C89" s="89"/>
      <c r="D89" s="98"/>
      <c r="E89" s="98"/>
      <c r="F89" s="88"/>
      <c r="G89" s="98"/>
    </row>
    <row r="90" spans="1:7" x14ac:dyDescent="0.2">
      <c r="A90" s="87"/>
      <c r="B90" s="88"/>
      <c r="C90" s="89"/>
      <c r="D90" s="98"/>
      <c r="E90" s="98"/>
      <c r="F90" s="88"/>
      <c r="G90" s="98"/>
    </row>
    <row r="91" spans="1:7" x14ac:dyDescent="0.2">
      <c r="A91" s="87"/>
      <c r="B91" s="88"/>
      <c r="C91" s="89"/>
      <c r="D91" s="98"/>
      <c r="E91" s="98"/>
      <c r="F91" s="88"/>
      <c r="G91" s="98"/>
    </row>
    <row r="92" spans="1:7" x14ac:dyDescent="0.2">
      <c r="A92" s="87"/>
      <c r="B92" s="88"/>
      <c r="C92" s="89"/>
      <c r="D92" s="98"/>
      <c r="E92" s="98"/>
      <c r="F92" s="88"/>
      <c r="G92" s="98"/>
    </row>
    <row r="93" spans="1:7" x14ac:dyDescent="0.2">
      <c r="A93" s="87"/>
      <c r="B93" s="88"/>
      <c r="C93" s="89"/>
      <c r="D93" s="98"/>
      <c r="E93" s="98"/>
      <c r="F93" s="88"/>
      <c r="G93" s="98"/>
    </row>
    <row r="94" spans="1:7" x14ac:dyDescent="0.2">
      <c r="A94" s="87"/>
      <c r="B94" s="88"/>
      <c r="C94" s="89"/>
      <c r="D94" s="98"/>
      <c r="E94" s="98"/>
      <c r="F94" s="88"/>
      <c r="G94" s="98"/>
    </row>
    <row r="95" spans="1:7" x14ac:dyDescent="0.2">
      <c r="A95" s="87"/>
      <c r="B95" s="88"/>
      <c r="C95" s="89"/>
      <c r="D95" s="98"/>
      <c r="E95" s="98"/>
      <c r="F95" s="88"/>
      <c r="G95" s="98"/>
    </row>
    <row r="96" spans="1:7" x14ac:dyDescent="0.2">
      <c r="A96" s="87"/>
      <c r="B96" s="88"/>
      <c r="C96" s="89"/>
      <c r="D96" s="98"/>
      <c r="E96" s="98"/>
      <c r="F96" s="88"/>
      <c r="G96" s="98"/>
    </row>
    <row r="97" spans="1:7" x14ac:dyDescent="0.2">
      <c r="A97" s="87"/>
      <c r="B97" s="88"/>
      <c r="C97" s="89"/>
      <c r="D97" s="98"/>
      <c r="E97" s="98"/>
      <c r="F97" s="88"/>
      <c r="G97" s="98"/>
    </row>
    <row r="98" spans="1:7" x14ac:dyDescent="0.2">
      <c r="A98" s="87"/>
      <c r="B98" s="88"/>
      <c r="C98" s="89"/>
      <c r="D98" s="98"/>
      <c r="E98" s="98"/>
      <c r="F98" s="88"/>
      <c r="G98" s="98"/>
    </row>
    <row r="99" spans="1:7" x14ac:dyDescent="0.2">
      <c r="A99" s="87"/>
      <c r="B99" s="88"/>
      <c r="C99" s="89"/>
      <c r="D99" s="98"/>
      <c r="E99" s="98"/>
      <c r="F99" s="88"/>
      <c r="G99" s="98"/>
    </row>
    <row r="100" spans="1:7" x14ac:dyDescent="0.2">
      <c r="A100" s="87"/>
      <c r="B100" s="88"/>
      <c r="C100" s="89"/>
      <c r="D100" s="98"/>
      <c r="E100" s="98"/>
      <c r="F100" s="88"/>
      <c r="G100" s="98"/>
    </row>
    <row r="101" spans="1:7" x14ac:dyDescent="0.2">
      <c r="A101" s="87"/>
      <c r="B101" s="88"/>
      <c r="C101" s="89"/>
      <c r="D101" s="98"/>
      <c r="E101" s="98"/>
      <c r="F101" s="88"/>
      <c r="G101" s="98"/>
    </row>
    <row r="102" spans="1:7" x14ac:dyDescent="0.2">
      <c r="A102" s="87"/>
      <c r="B102" s="88"/>
      <c r="C102" s="89"/>
      <c r="D102" s="98"/>
      <c r="E102" s="98"/>
      <c r="F102" s="88"/>
      <c r="G102" s="98"/>
    </row>
    <row r="103" spans="1:7" x14ac:dyDescent="0.2">
      <c r="A103" s="87"/>
      <c r="B103" s="88"/>
      <c r="C103" s="89"/>
      <c r="D103" s="98"/>
      <c r="E103" s="98"/>
      <c r="F103" s="88"/>
      <c r="G103" s="98"/>
    </row>
    <row r="104" spans="1:7" x14ac:dyDescent="0.2">
      <c r="A104" s="87"/>
      <c r="B104" s="88"/>
      <c r="C104" s="89"/>
      <c r="D104" s="98"/>
      <c r="E104" s="98"/>
      <c r="F104" s="88"/>
      <c r="G104" s="98"/>
    </row>
    <row r="105" spans="1:7" x14ac:dyDescent="0.2">
      <c r="A105" s="87"/>
      <c r="B105" s="88"/>
      <c r="C105" s="89"/>
      <c r="D105" s="98"/>
      <c r="E105" s="98"/>
      <c r="F105" s="88"/>
      <c r="G105" s="98"/>
    </row>
    <row r="106" spans="1:7" x14ac:dyDescent="0.2">
      <c r="A106" s="87"/>
      <c r="B106" s="88"/>
      <c r="C106" s="89"/>
      <c r="D106" s="98"/>
      <c r="E106" s="98"/>
      <c r="F106" s="88"/>
      <c r="G106" s="98"/>
    </row>
    <row r="107" spans="1:7" x14ac:dyDescent="0.2">
      <c r="A107" s="87"/>
      <c r="B107" s="88"/>
      <c r="C107" s="89"/>
      <c r="D107" s="98"/>
      <c r="E107" s="98"/>
      <c r="F107" s="88"/>
      <c r="G107" s="98"/>
    </row>
    <row r="108" spans="1:7" x14ac:dyDescent="0.2">
      <c r="A108" s="87"/>
      <c r="B108" s="88"/>
      <c r="C108" s="89"/>
      <c r="D108" s="98"/>
      <c r="E108" s="98"/>
      <c r="F108" s="88"/>
      <c r="G108" s="98"/>
    </row>
    <row r="109" spans="1:7" x14ac:dyDescent="0.2">
      <c r="A109" s="87"/>
      <c r="B109" s="88"/>
      <c r="C109" s="89"/>
      <c r="D109" s="98"/>
      <c r="E109" s="98"/>
      <c r="F109" s="88"/>
      <c r="G109" s="98"/>
    </row>
    <row r="110" spans="1:7" x14ac:dyDescent="0.2">
      <c r="A110" s="87"/>
      <c r="B110" s="88"/>
      <c r="C110" s="89"/>
      <c r="D110" s="98"/>
      <c r="E110" s="98"/>
      <c r="F110" s="88"/>
      <c r="G110" s="98"/>
    </row>
    <row r="111" spans="1:7" x14ac:dyDescent="0.2">
      <c r="A111" s="87"/>
      <c r="B111" s="88"/>
      <c r="C111" s="89"/>
      <c r="D111" s="98"/>
      <c r="E111" s="98"/>
      <c r="F111" s="88"/>
      <c r="G111" s="98"/>
    </row>
    <row r="112" spans="1:7" x14ac:dyDescent="0.2">
      <c r="A112" s="87"/>
      <c r="B112" s="88"/>
      <c r="C112" s="89"/>
      <c r="D112" s="98"/>
      <c r="E112" s="98"/>
      <c r="F112" s="88"/>
      <c r="G112" s="98"/>
    </row>
    <row r="113" spans="1:7" x14ac:dyDescent="0.2">
      <c r="A113" s="87"/>
      <c r="B113" s="88"/>
      <c r="C113" s="89"/>
      <c r="D113" s="98"/>
      <c r="E113" s="98"/>
      <c r="F113" s="88"/>
      <c r="G113" s="98"/>
    </row>
    <row r="114" spans="1:7" x14ac:dyDescent="0.2">
      <c r="A114" s="87"/>
      <c r="B114" s="88"/>
      <c r="C114" s="89"/>
      <c r="D114" s="98"/>
      <c r="E114" s="98"/>
      <c r="F114" s="88"/>
      <c r="G114" s="98"/>
    </row>
    <row r="115" spans="1:7" x14ac:dyDescent="0.2">
      <c r="A115" s="87"/>
      <c r="B115" s="88"/>
      <c r="C115" s="89"/>
      <c r="D115" s="98"/>
      <c r="E115" s="98"/>
      <c r="F115" s="88"/>
      <c r="G115" s="98"/>
    </row>
    <row r="116" spans="1:7" x14ac:dyDescent="0.2">
      <c r="A116" s="87"/>
      <c r="B116" s="88"/>
      <c r="C116" s="89"/>
      <c r="D116" s="98"/>
      <c r="E116" s="98"/>
      <c r="F116" s="88"/>
      <c r="G116" s="98"/>
    </row>
    <row r="117" spans="1:7" x14ac:dyDescent="0.2">
      <c r="A117" s="87"/>
      <c r="B117" s="88"/>
      <c r="C117" s="89"/>
      <c r="D117" s="98"/>
      <c r="E117" s="98"/>
      <c r="F117" s="88"/>
      <c r="G117" s="98"/>
    </row>
    <row r="118" spans="1:7" x14ac:dyDescent="0.2">
      <c r="A118" s="87"/>
      <c r="B118" s="88"/>
      <c r="C118" s="89"/>
      <c r="D118" s="98"/>
      <c r="E118" s="98"/>
      <c r="F118" s="88"/>
      <c r="G118" s="98"/>
    </row>
    <row r="119" spans="1:7" x14ac:dyDescent="0.2">
      <c r="A119" s="87"/>
      <c r="B119" s="88"/>
      <c r="C119" s="89"/>
      <c r="D119" s="98"/>
      <c r="E119" s="98"/>
      <c r="F119" s="88"/>
      <c r="G119" s="98"/>
    </row>
    <row r="120" spans="1:7" x14ac:dyDescent="0.2">
      <c r="A120" s="87"/>
      <c r="B120" s="88"/>
      <c r="C120" s="89"/>
      <c r="D120" s="98"/>
      <c r="E120" s="98"/>
      <c r="F120" s="88"/>
      <c r="G120" s="98"/>
    </row>
    <row r="121" spans="1:7" x14ac:dyDescent="0.2">
      <c r="A121" s="87"/>
      <c r="B121" s="88"/>
      <c r="C121" s="89"/>
      <c r="D121" s="98"/>
      <c r="E121" s="98"/>
      <c r="F121" s="88"/>
      <c r="G121" s="98"/>
    </row>
    <row r="122" spans="1:7" x14ac:dyDescent="0.2">
      <c r="A122" s="87"/>
      <c r="B122" s="88"/>
      <c r="C122" s="89"/>
      <c r="D122" s="98"/>
      <c r="E122" s="98"/>
      <c r="F122" s="88"/>
      <c r="G122" s="98"/>
    </row>
    <row r="123" spans="1:7" x14ac:dyDescent="0.2">
      <c r="A123" s="87"/>
      <c r="B123" s="88"/>
      <c r="C123" s="89"/>
      <c r="D123" s="98"/>
      <c r="E123" s="98"/>
      <c r="F123" s="88"/>
      <c r="G123" s="98"/>
    </row>
    <row r="124" spans="1:7" x14ac:dyDescent="0.2">
      <c r="A124" s="87"/>
      <c r="B124" s="88"/>
      <c r="C124" s="89"/>
      <c r="D124" s="98"/>
      <c r="E124" s="98"/>
      <c r="F124" s="88"/>
      <c r="G124" s="98"/>
    </row>
    <row r="125" spans="1:7" x14ac:dyDescent="0.2">
      <c r="A125" s="87"/>
      <c r="B125" s="88"/>
      <c r="C125" s="89"/>
      <c r="D125" s="98"/>
      <c r="E125" s="98"/>
      <c r="F125" s="88"/>
      <c r="G125" s="98"/>
    </row>
    <row r="126" spans="1:7" x14ac:dyDescent="0.2">
      <c r="A126" s="87"/>
      <c r="B126" s="88"/>
      <c r="C126" s="89"/>
      <c r="D126" s="98"/>
      <c r="E126" s="98"/>
      <c r="F126" s="88"/>
      <c r="G126" s="98"/>
    </row>
    <row r="127" spans="1:7" x14ac:dyDescent="0.2">
      <c r="A127" s="87"/>
      <c r="B127" s="88"/>
      <c r="C127" s="89"/>
      <c r="D127" s="98"/>
      <c r="E127" s="98"/>
      <c r="F127" s="88"/>
      <c r="G127" s="98"/>
    </row>
    <row r="128" spans="1:7" x14ac:dyDescent="0.2">
      <c r="A128" s="87"/>
      <c r="B128" s="88"/>
      <c r="C128" s="89"/>
      <c r="D128" s="98"/>
      <c r="E128" s="98"/>
      <c r="F128" s="88"/>
      <c r="G128" s="98"/>
    </row>
    <row r="129" spans="1:7" x14ac:dyDescent="0.2">
      <c r="A129" s="87"/>
      <c r="B129" s="88"/>
      <c r="C129" s="89"/>
      <c r="D129" s="98"/>
      <c r="E129" s="98"/>
      <c r="F129" s="88"/>
      <c r="G129" s="98"/>
    </row>
    <row r="130" spans="1:7" x14ac:dyDescent="0.2">
      <c r="A130" s="87"/>
      <c r="B130" s="88"/>
      <c r="C130" s="89"/>
      <c r="D130" s="98"/>
      <c r="E130" s="98"/>
      <c r="F130" s="88"/>
      <c r="G130" s="98"/>
    </row>
    <row r="131" spans="1:7" x14ac:dyDescent="0.2">
      <c r="A131" s="87"/>
      <c r="B131" s="88"/>
      <c r="C131" s="89"/>
      <c r="D131" s="98"/>
      <c r="E131" s="98"/>
      <c r="F131" s="88"/>
      <c r="G131" s="98"/>
    </row>
    <row r="132" spans="1:7" x14ac:dyDescent="0.2">
      <c r="A132" s="87"/>
      <c r="B132" s="88"/>
      <c r="C132" s="89"/>
      <c r="D132" s="98"/>
      <c r="E132" s="98"/>
      <c r="F132" s="88"/>
      <c r="G132" s="98"/>
    </row>
    <row r="133" spans="1:7" x14ac:dyDescent="0.2">
      <c r="A133" s="87"/>
      <c r="B133" s="88"/>
      <c r="C133" s="89"/>
      <c r="D133" s="98"/>
      <c r="E133" s="98"/>
      <c r="F133" s="88"/>
      <c r="G133" s="98"/>
    </row>
    <row r="134" spans="1:7" x14ac:dyDescent="0.2">
      <c r="A134" s="87"/>
      <c r="B134" s="88"/>
      <c r="C134" s="89"/>
      <c r="D134" s="98"/>
      <c r="E134" s="98"/>
      <c r="F134" s="88"/>
      <c r="G134" s="98"/>
    </row>
    <row r="135" spans="1:7" x14ac:dyDescent="0.2">
      <c r="A135" s="87"/>
      <c r="B135" s="88"/>
      <c r="C135" s="89"/>
      <c r="D135" s="98"/>
      <c r="E135" s="98"/>
      <c r="F135" s="88"/>
      <c r="G135" s="98"/>
    </row>
    <row r="136" spans="1:7" x14ac:dyDescent="0.2">
      <c r="A136" s="87"/>
      <c r="B136" s="88"/>
      <c r="C136" s="89"/>
      <c r="D136" s="98"/>
      <c r="E136" s="98"/>
      <c r="F136" s="88"/>
      <c r="G136" s="98"/>
    </row>
    <row r="137" spans="1:7" x14ac:dyDescent="0.2">
      <c r="A137" s="87"/>
      <c r="B137" s="88"/>
      <c r="C137" s="89"/>
      <c r="D137" s="98"/>
      <c r="E137" s="98"/>
      <c r="F137" s="88"/>
      <c r="G137" s="98"/>
    </row>
    <row r="138" spans="1:7" x14ac:dyDescent="0.2">
      <c r="A138" s="87"/>
      <c r="B138" s="88"/>
      <c r="C138" s="89"/>
      <c r="D138" s="98"/>
      <c r="E138" s="98"/>
      <c r="F138" s="88"/>
      <c r="G138" s="98"/>
    </row>
    <row r="139" spans="1:7" x14ac:dyDescent="0.2">
      <c r="A139" s="87"/>
      <c r="B139" s="88"/>
      <c r="C139" s="89"/>
      <c r="D139" s="98"/>
      <c r="E139" s="98"/>
      <c r="F139" s="88"/>
      <c r="G139" s="98"/>
    </row>
    <row r="140" spans="1:7" x14ac:dyDescent="0.2">
      <c r="A140" s="87"/>
      <c r="B140" s="88"/>
      <c r="C140" s="89"/>
      <c r="D140" s="98"/>
      <c r="E140" s="98"/>
      <c r="F140" s="88"/>
      <c r="G140" s="98"/>
    </row>
    <row r="141" spans="1:7" x14ac:dyDescent="0.2">
      <c r="A141" s="87"/>
      <c r="B141" s="88"/>
      <c r="C141" s="89"/>
      <c r="D141" s="98"/>
      <c r="E141" s="98"/>
      <c r="F141" s="88"/>
      <c r="G141" s="98"/>
    </row>
    <row r="142" spans="1:7" x14ac:dyDescent="0.2">
      <c r="A142" s="87"/>
      <c r="B142" s="88"/>
      <c r="C142" s="89"/>
      <c r="D142" s="98"/>
      <c r="E142" s="98"/>
      <c r="F142" s="88"/>
      <c r="G142" s="98"/>
    </row>
    <row r="143" spans="1:7" x14ac:dyDescent="0.2">
      <c r="A143" s="87"/>
      <c r="B143" s="88"/>
      <c r="C143" s="89"/>
      <c r="D143" s="98"/>
      <c r="E143" s="98"/>
      <c r="F143" s="88"/>
      <c r="G143" s="98"/>
    </row>
    <row r="144" spans="1:7" x14ac:dyDescent="0.2">
      <c r="A144" s="87"/>
      <c r="B144" s="88"/>
      <c r="C144" s="89"/>
      <c r="D144" s="98"/>
      <c r="E144" s="98"/>
      <c r="F144" s="88"/>
      <c r="G144" s="98"/>
    </row>
    <row r="145" spans="1:7" x14ac:dyDescent="0.2">
      <c r="A145" s="87"/>
      <c r="B145" s="88"/>
      <c r="C145" s="89"/>
      <c r="D145" s="98"/>
      <c r="E145" s="98"/>
      <c r="F145" s="88"/>
      <c r="G145" s="98"/>
    </row>
    <row r="146" spans="1:7" x14ac:dyDescent="0.2">
      <c r="A146" s="87"/>
      <c r="B146" s="88"/>
      <c r="C146" s="89"/>
      <c r="D146" s="98"/>
      <c r="E146" s="98"/>
      <c r="F146" s="88"/>
      <c r="G146" s="98"/>
    </row>
    <row r="147" spans="1:7" x14ac:dyDescent="0.2">
      <c r="A147" s="87"/>
      <c r="B147" s="88"/>
      <c r="C147" s="89"/>
      <c r="D147" s="98"/>
      <c r="E147" s="98"/>
      <c r="F147" s="88"/>
      <c r="G147" s="98"/>
    </row>
    <row r="148" spans="1:7" x14ac:dyDescent="0.2">
      <c r="A148" s="87"/>
      <c r="B148" s="88"/>
      <c r="C148" s="89"/>
      <c r="D148" s="98"/>
      <c r="E148" s="98"/>
      <c r="F148" s="88"/>
      <c r="G148" s="98"/>
    </row>
    <row r="149" spans="1:7" x14ac:dyDescent="0.2">
      <c r="A149" s="87"/>
      <c r="B149" s="88"/>
      <c r="C149" s="89"/>
      <c r="D149" s="98"/>
      <c r="E149" s="98"/>
      <c r="F149" s="88"/>
      <c r="G149" s="98"/>
    </row>
    <row r="150" spans="1:7" x14ac:dyDescent="0.2">
      <c r="A150" s="87"/>
      <c r="B150" s="88"/>
      <c r="C150" s="89"/>
      <c r="D150" s="98"/>
      <c r="E150" s="98"/>
      <c r="F150" s="88"/>
      <c r="G150" s="98"/>
    </row>
    <row r="151" spans="1:7" x14ac:dyDescent="0.2">
      <c r="A151" s="87"/>
      <c r="B151" s="88"/>
      <c r="C151" s="89"/>
      <c r="D151" s="98"/>
      <c r="E151" s="98"/>
      <c r="F151" s="88"/>
      <c r="G151" s="98"/>
    </row>
    <row r="152" spans="1:7" x14ac:dyDescent="0.2">
      <c r="A152" s="87"/>
      <c r="B152" s="88"/>
      <c r="C152" s="89"/>
      <c r="D152" s="98"/>
      <c r="E152" s="98"/>
      <c r="F152" s="88"/>
      <c r="G152" s="98"/>
    </row>
    <row r="153" spans="1:7" x14ac:dyDescent="0.2">
      <c r="A153" s="87"/>
      <c r="B153" s="88"/>
      <c r="C153" s="89"/>
      <c r="D153" s="98"/>
      <c r="E153" s="98"/>
      <c r="F153" s="88"/>
      <c r="G153" s="98"/>
    </row>
    <row r="154" spans="1:7" x14ac:dyDescent="0.2">
      <c r="A154" s="87"/>
      <c r="B154" s="88"/>
      <c r="C154" s="89"/>
      <c r="D154" s="98"/>
      <c r="E154" s="98"/>
      <c r="F154" s="88"/>
      <c r="G154" s="98"/>
    </row>
    <row r="155" spans="1:7" x14ac:dyDescent="0.2">
      <c r="A155" s="87"/>
      <c r="B155" s="88"/>
      <c r="C155" s="89"/>
      <c r="D155" s="98"/>
      <c r="E155" s="98"/>
      <c r="F155" s="88"/>
      <c r="G155" s="98"/>
    </row>
    <row r="156" spans="1:7" x14ac:dyDescent="0.2">
      <c r="A156" s="87"/>
      <c r="B156" s="88"/>
      <c r="C156" s="89"/>
      <c r="D156" s="98"/>
      <c r="E156" s="98"/>
      <c r="F156" s="88"/>
      <c r="G156" s="98"/>
    </row>
    <row r="157" spans="1:7" x14ac:dyDescent="0.2">
      <c r="A157" s="87"/>
      <c r="B157" s="88"/>
      <c r="C157" s="89"/>
      <c r="D157" s="98"/>
      <c r="E157" s="98"/>
      <c r="F157" s="88"/>
      <c r="G157" s="98"/>
    </row>
    <row r="158" spans="1:7" x14ac:dyDescent="0.2">
      <c r="A158" s="87"/>
      <c r="B158" s="88"/>
      <c r="C158" s="89"/>
      <c r="D158" s="98"/>
      <c r="E158" s="98"/>
      <c r="F158" s="88"/>
      <c r="G158" s="98"/>
    </row>
    <row r="159" spans="1:7" x14ac:dyDescent="0.2">
      <c r="A159" s="87"/>
      <c r="B159" s="88"/>
      <c r="C159" s="89"/>
      <c r="D159" s="98"/>
      <c r="E159" s="98"/>
      <c r="F159" s="88"/>
      <c r="G159" s="98"/>
    </row>
    <row r="160" spans="1:7" x14ac:dyDescent="0.2">
      <c r="A160" s="87"/>
      <c r="B160" s="88"/>
      <c r="C160" s="89"/>
      <c r="D160" s="98"/>
      <c r="E160" s="98"/>
      <c r="F160" s="88"/>
      <c r="G160" s="98"/>
    </row>
    <row r="161" spans="1:7" x14ac:dyDescent="0.2">
      <c r="A161" s="87"/>
      <c r="B161" s="88"/>
      <c r="C161" s="89"/>
      <c r="D161" s="98"/>
      <c r="E161" s="98"/>
      <c r="F161" s="88"/>
      <c r="G161" s="98"/>
    </row>
    <row r="162" spans="1:7" x14ac:dyDescent="0.2">
      <c r="A162" s="87"/>
      <c r="B162" s="88"/>
      <c r="C162" s="89"/>
      <c r="D162" s="98"/>
      <c r="E162" s="98"/>
      <c r="F162" s="88"/>
      <c r="G162" s="98"/>
    </row>
    <row r="163" spans="1:7" x14ac:dyDescent="0.2">
      <c r="A163" s="87"/>
      <c r="B163" s="88"/>
      <c r="C163" s="89"/>
      <c r="D163" s="98"/>
      <c r="E163" s="98"/>
      <c r="F163" s="88"/>
      <c r="G163" s="98"/>
    </row>
    <row r="164" spans="1:7" x14ac:dyDescent="0.2">
      <c r="A164" s="87"/>
      <c r="B164" s="88"/>
      <c r="C164" s="89"/>
      <c r="D164" s="98"/>
      <c r="E164" s="98"/>
      <c r="F164" s="88"/>
      <c r="G164" s="98"/>
    </row>
    <row r="165" spans="1:7" x14ac:dyDescent="0.2">
      <c r="A165" s="87"/>
      <c r="B165" s="88"/>
      <c r="C165" s="89"/>
      <c r="D165" s="98"/>
      <c r="E165" s="98"/>
      <c r="F165" s="88"/>
      <c r="G165" s="98"/>
    </row>
    <row r="166" spans="1:7" x14ac:dyDescent="0.2">
      <c r="A166" s="87"/>
      <c r="B166" s="88"/>
      <c r="C166" s="89"/>
      <c r="D166" s="98"/>
      <c r="E166" s="98"/>
      <c r="F166" s="88"/>
      <c r="G166" s="98"/>
    </row>
    <row r="167" spans="1:7" x14ac:dyDescent="0.2">
      <c r="A167" s="87"/>
      <c r="B167" s="88"/>
      <c r="C167" s="89"/>
      <c r="D167" s="98"/>
      <c r="E167" s="98"/>
      <c r="F167" s="88"/>
      <c r="G167" s="98"/>
    </row>
    <row r="168" spans="1:7" x14ac:dyDescent="0.2">
      <c r="A168" s="87"/>
      <c r="B168" s="88"/>
      <c r="C168" s="89"/>
      <c r="D168" s="98"/>
      <c r="E168" s="98"/>
      <c r="F168" s="88"/>
      <c r="G168" s="98"/>
    </row>
    <row r="169" spans="1:7" x14ac:dyDescent="0.2">
      <c r="A169" s="87"/>
      <c r="B169" s="88"/>
      <c r="C169" s="89"/>
      <c r="D169" s="98"/>
      <c r="E169" s="98"/>
      <c r="F169" s="88"/>
      <c r="G169" s="98"/>
    </row>
    <row r="170" spans="1:7" x14ac:dyDescent="0.2">
      <c r="A170" s="87"/>
      <c r="B170" s="88"/>
      <c r="C170" s="89"/>
      <c r="D170" s="98"/>
      <c r="E170" s="98"/>
      <c r="F170" s="88"/>
      <c r="G170" s="98"/>
    </row>
    <row r="171" spans="1:7" x14ac:dyDescent="0.2">
      <c r="A171" s="87"/>
      <c r="B171" s="88"/>
      <c r="C171" s="89"/>
      <c r="D171" s="98"/>
      <c r="E171" s="98"/>
      <c r="F171" s="88"/>
      <c r="G171" s="98"/>
    </row>
    <row r="172" spans="1:7" x14ac:dyDescent="0.2">
      <c r="A172" s="87"/>
      <c r="B172" s="88"/>
      <c r="C172" s="89"/>
      <c r="D172" s="98"/>
      <c r="E172" s="98"/>
      <c r="F172" s="88"/>
      <c r="G172" s="98"/>
    </row>
    <row r="173" spans="1:7" x14ac:dyDescent="0.2">
      <c r="A173" s="87"/>
      <c r="B173" s="88"/>
      <c r="C173" s="89"/>
      <c r="D173" s="98"/>
      <c r="E173" s="98"/>
      <c r="F173" s="88"/>
      <c r="G173" s="98"/>
    </row>
    <row r="174" spans="1:7" x14ac:dyDescent="0.2">
      <c r="A174" s="87"/>
      <c r="B174" s="88"/>
      <c r="C174" s="89"/>
      <c r="D174" s="98"/>
      <c r="E174" s="98"/>
      <c r="F174" s="88"/>
      <c r="G174" s="98"/>
    </row>
    <row r="175" spans="1:7" x14ac:dyDescent="0.2">
      <c r="A175" s="87"/>
      <c r="B175" s="88"/>
      <c r="C175" s="89"/>
      <c r="D175" s="98"/>
      <c r="E175" s="98"/>
      <c r="F175" s="88"/>
      <c r="G175" s="98"/>
    </row>
    <row r="176" spans="1:7" x14ac:dyDescent="0.2">
      <c r="A176" s="87"/>
      <c r="B176" s="88"/>
      <c r="C176" s="89"/>
      <c r="D176" s="98"/>
      <c r="E176" s="98"/>
      <c r="F176" s="88"/>
      <c r="G176" s="98"/>
    </row>
    <row r="177" spans="1:7" x14ac:dyDescent="0.2">
      <c r="A177" s="87"/>
      <c r="B177" s="88"/>
      <c r="C177" s="89"/>
      <c r="D177" s="98"/>
      <c r="E177" s="98"/>
      <c r="F177" s="88"/>
      <c r="G177" s="98"/>
    </row>
    <row r="178" spans="1:7" x14ac:dyDescent="0.2">
      <c r="A178" s="87"/>
      <c r="B178" s="88"/>
      <c r="C178" s="89"/>
      <c r="D178" s="98"/>
      <c r="E178" s="98"/>
      <c r="F178" s="88"/>
      <c r="G178" s="98"/>
    </row>
    <row r="179" spans="1:7" x14ac:dyDescent="0.2">
      <c r="A179" s="87"/>
      <c r="B179" s="88"/>
      <c r="C179" s="89"/>
      <c r="D179" s="98"/>
      <c r="E179" s="98"/>
      <c r="F179" s="88"/>
      <c r="G179" s="98"/>
    </row>
    <row r="180" spans="1:7" x14ac:dyDescent="0.2">
      <c r="A180" s="87"/>
      <c r="B180" s="88"/>
      <c r="C180" s="89"/>
      <c r="D180" s="98"/>
      <c r="E180" s="98"/>
      <c r="F180" s="88"/>
      <c r="G180" s="98"/>
    </row>
    <row r="181" spans="1:7" x14ac:dyDescent="0.2">
      <c r="A181" s="87"/>
      <c r="B181" s="88"/>
      <c r="C181" s="89"/>
      <c r="D181" s="98"/>
      <c r="E181" s="98"/>
      <c r="F181" s="88"/>
      <c r="G181" s="98"/>
    </row>
    <row r="182" spans="1:7" x14ac:dyDescent="0.2">
      <c r="A182" s="87"/>
      <c r="B182" s="88"/>
      <c r="C182" s="89"/>
      <c r="D182" s="98"/>
      <c r="E182" s="98"/>
      <c r="F182" s="88"/>
      <c r="G182" s="98"/>
    </row>
    <row r="183" spans="1:7" x14ac:dyDescent="0.2">
      <c r="A183" s="87"/>
      <c r="B183" s="88"/>
      <c r="C183" s="89"/>
      <c r="D183" s="98"/>
      <c r="E183" s="98"/>
      <c r="F183" s="88"/>
      <c r="G183" s="98"/>
    </row>
    <row r="184" spans="1:7" x14ac:dyDescent="0.2">
      <c r="A184" s="87"/>
      <c r="B184" s="88"/>
      <c r="C184" s="89"/>
      <c r="D184" s="98"/>
      <c r="E184" s="98"/>
      <c r="F184" s="88"/>
      <c r="G184" s="98"/>
    </row>
    <row r="185" spans="1:7" x14ac:dyDescent="0.2">
      <c r="A185" s="87"/>
      <c r="B185" s="88"/>
      <c r="C185" s="89"/>
      <c r="D185" s="98"/>
      <c r="E185" s="98"/>
      <c r="F185" s="88"/>
      <c r="G185" s="98"/>
    </row>
    <row r="186" spans="1:7" x14ac:dyDescent="0.2">
      <c r="A186" s="87"/>
      <c r="B186" s="88"/>
      <c r="C186" s="89"/>
      <c r="D186" s="98"/>
      <c r="E186" s="98"/>
      <c r="F186" s="88"/>
      <c r="G186" s="98"/>
    </row>
    <row r="187" spans="1:7" x14ac:dyDescent="0.2">
      <c r="A187" s="87"/>
      <c r="B187" s="88"/>
      <c r="C187" s="89"/>
      <c r="D187" s="98"/>
      <c r="E187" s="98"/>
      <c r="F187" s="88"/>
      <c r="G187" s="98"/>
    </row>
    <row r="188" spans="1:7" x14ac:dyDescent="0.2">
      <c r="A188" s="87"/>
      <c r="B188" s="88"/>
      <c r="C188" s="89"/>
      <c r="D188" s="98"/>
      <c r="E188" s="98"/>
      <c r="F188" s="88"/>
      <c r="G188" s="98"/>
    </row>
    <row r="189" spans="1:7" x14ac:dyDescent="0.2">
      <c r="A189" s="87"/>
      <c r="B189" s="88"/>
      <c r="C189" s="89"/>
      <c r="D189" s="98"/>
      <c r="E189" s="98"/>
      <c r="F189" s="88"/>
      <c r="G189" s="98"/>
    </row>
    <row r="190" spans="1:7" x14ac:dyDescent="0.2">
      <c r="A190" s="87"/>
      <c r="B190" s="88"/>
      <c r="C190" s="89"/>
      <c r="D190" s="98"/>
      <c r="E190" s="98"/>
      <c r="F190" s="88"/>
      <c r="G190" s="98"/>
    </row>
    <row r="191" spans="1:7" x14ac:dyDescent="0.2">
      <c r="A191" s="87"/>
      <c r="B191" s="88"/>
      <c r="C191" s="89"/>
      <c r="D191" s="98"/>
      <c r="E191" s="98"/>
      <c r="F191" s="88"/>
      <c r="G191" s="98"/>
    </row>
    <row r="192" spans="1:7" x14ac:dyDescent="0.2">
      <c r="A192" s="87"/>
      <c r="B192" s="88"/>
      <c r="C192" s="89"/>
      <c r="D192" s="98"/>
      <c r="E192" s="98"/>
      <c r="F192" s="88"/>
      <c r="G192" s="98"/>
    </row>
    <row r="193" spans="1:7" x14ac:dyDescent="0.2">
      <c r="A193" s="87"/>
      <c r="B193" s="88"/>
      <c r="C193" s="89"/>
      <c r="D193" s="98"/>
      <c r="E193" s="98"/>
      <c r="F193" s="88"/>
      <c r="G193" s="98"/>
    </row>
    <row r="194" spans="1:7" x14ac:dyDescent="0.2">
      <c r="A194" s="87"/>
      <c r="B194" s="88"/>
      <c r="C194" s="89"/>
      <c r="D194" s="98"/>
      <c r="E194" s="98"/>
      <c r="F194" s="88"/>
      <c r="G194" s="98"/>
    </row>
    <row r="195" spans="1:7" x14ac:dyDescent="0.2">
      <c r="A195" s="87"/>
      <c r="B195" s="88"/>
      <c r="C195" s="89"/>
      <c r="D195" s="98"/>
      <c r="E195" s="98"/>
      <c r="F195" s="88"/>
      <c r="G195" s="98"/>
    </row>
    <row r="196" spans="1:7" x14ac:dyDescent="0.2">
      <c r="A196" s="87"/>
      <c r="B196" s="88"/>
      <c r="C196" s="89"/>
      <c r="D196" s="98"/>
      <c r="E196" s="98"/>
      <c r="F196" s="88"/>
      <c r="G196" s="98"/>
    </row>
    <row r="197" spans="1:7" x14ac:dyDescent="0.2">
      <c r="A197" s="87"/>
      <c r="B197" s="88"/>
      <c r="C197" s="89"/>
      <c r="D197" s="98"/>
      <c r="E197" s="98"/>
      <c r="F197" s="88"/>
      <c r="G197" s="98"/>
    </row>
    <row r="198" spans="1:7" x14ac:dyDescent="0.2">
      <c r="A198" s="87"/>
      <c r="B198" s="88"/>
      <c r="C198" s="89"/>
      <c r="D198" s="98"/>
      <c r="E198" s="98"/>
      <c r="F198" s="88"/>
      <c r="G198" s="98"/>
    </row>
    <row r="199" spans="1:7" x14ac:dyDescent="0.2">
      <c r="A199" s="87"/>
      <c r="B199" s="88"/>
      <c r="C199" s="89"/>
      <c r="D199" s="98"/>
      <c r="E199" s="98"/>
      <c r="F199" s="88"/>
      <c r="G199" s="98"/>
    </row>
    <row r="200" spans="1:7" x14ac:dyDescent="0.2">
      <c r="A200" s="87"/>
      <c r="B200" s="88"/>
      <c r="C200" s="89"/>
      <c r="D200" s="98"/>
      <c r="E200" s="98"/>
      <c r="F200" s="88"/>
      <c r="G200" s="98"/>
    </row>
    <row r="201" spans="1:7" x14ac:dyDescent="0.2">
      <c r="A201" s="87"/>
      <c r="B201" s="88"/>
      <c r="C201" s="89"/>
      <c r="D201" s="98"/>
      <c r="E201" s="98"/>
      <c r="F201" s="88"/>
      <c r="G201" s="98"/>
    </row>
    <row r="202" spans="1:7" x14ac:dyDescent="0.2">
      <c r="A202" s="87"/>
      <c r="B202" s="88"/>
      <c r="C202" s="89"/>
      <c r="D202" s="98"/>
      <c r="E202" s="98"/>
      <c r="F202" s="88"/>
      <c r="G202" s="98"/>
    </row>
    <row r="203" spans="1:7" x14ac:dyDescent="0.2">
      <c r="A203" s="87"/>
      <c r="B203" s="88"/>
      <c r="C203" s="89"/>
      <c r="D203" s="98"/>
      <c r="E203" s="98"/>
      <c r="F203" s="88"/>
      <c r="G203" s="98"/>
    </row>
    <row r="204" spans="1:7" x14ac:dyDescent="0.2">
      <c r="A204" s="87"/>
      <c r="B204" s="88"/>
      <c r="C204" s="89"/>
      <c r="D204" s="98"/>
      <c r="E204" s="98"/>
      <c r="F204" s="88"/>
      <c r="G204" s="98"/>
    </row>
    <row r="205" spans="1:7" x14ac:dyDescent="0.2">
      <c r="A205" s="87"/>
      <c r="B205" s="88"/>
      <c r="C205" s="89"/>
      <c r="D205" s="98"/>
      <c r="E205" s="98"/>
      <c r="F205" s="88"/>
      <c r="G205" s="98"/>
    </row>
    <row r="206" spans="1:7" x14ac:dyDescent="0.2">
      <c r="A206" s="87"/>
      <c r="B206" s="88"/>
      <c r="C206" s="89"/>
      <c r="D206" s="98"/>
      <c r="E206" s="98"/>
      <c r="F206" s="88"/>
      <c r="G206" s="98"/>
    </row>
    <row r="207" spans="1:7" x14ac:dyDescent="0.2">
      <c r="A207" s="87"/>
      <c r="B207" s="88"/>
      <c r="C207" s="89"/>
      <c r="D207" s="98"/>
      <c r="E207" s="98"/>
      <c r="F207" s="88"/>
      <c r="G207" s="98"/>
    </row>
    <row r="208" spans="1:7" x14ac:dyDescent="0.2">
      <c r="A208" s="87"/>
      <c r="B208" s="88"/>
      <c r="C208" s="89"/>
      <c r="D208" s="98"/>
      <c r="E208" s="98"/>
      <c r="F208" s="88"/>
      <c r="G208" s="98"/>
    </row>
    <row r="209" spans="1:7" x14ac:dyDescent="0.2">
      <c r="A209" s="87"/>
      <c r="B209" s="88"/>
      <c r="C209" s="89"/>
      <c r="D209" s="98"/>
      <c r="E209" s="98"/>
      <c r="F209" s="88"/>
      <c r="G209" s="98"/>
    </row>
    <row r="210" spans="1:7" x14ac:dyDescent="0.2">
      <c r="A210" s="87"/>
      <c r="B210" s="88"/>
      <c r="C210" s="89"/>
      <c r="D210" s="98"/>
      <c r="E210" s="98"/>
      <c r="F210" s="88"/>
      <c r="G210" s="98"/>
    </row>
    <row r="211" spans="1:7" x14ac:dyDescent="0.2">
      <c r="A211" s="87"/>
      <c r="B211" s="88"/>
      <c r="C211" s="89"/>
      <c r="D211" s="98"/>
      <c r="E211" s="98"/>
      <c r="F211" s="88"/>
      <c r="G211" s="98"/>
    </row>
    <row r="212" spans="1:7" x14ac:dyDescent="0.2">
      <c r="A212" s="87"/>
      <c r="B212" s="88"/>
      <c r="C212" s="89"/>
      <c r="D212" s="98"/>
      <c r="E212" s="98"/>
      <c r="F212" s="88"/>
      <c r="G212" s="98"/>
    </row>
    <row r="213" spans="1:7" x14ac:dyDescent="0.2">
      <c r="A213" s="87"/>
      <c r="B213" s="88"/>
      <c r="C213" s="89"/>
      <c r="D213" s="98"/>
      <c r="E213" s="98"/>
      <c r="F213" s="88"/>
      <c r="G213" s="98"/>
    </row>
    <row r="214" spans="1:7" x14ac:dyDescent="0.2">
      <c r="A214" s="87"/>
      <c r="B214" s="88"/>
      <c r="C214" s="89"/>
      <c r="D214" s="98"/>
      <c r="E214" s="98"/>
      <c r="F214" s="88"/>
      <c r="G214" s="98"/>
    </row>
    <row r="215" spans="1:7" x14ac:dyDescent="0.2">
      <c r="A215" s="87"/>
      <c r="B215" s="88"/>
      <c r="C215" s="89"/>
      <c r="D215" s="98"/>
      <c r="E215" s="98"/>
      <c r="F215" s="88"/>
      <c r="G215" s="98"/>
    </row>
    <row r="216" spans="1:7" x14ac:dyDescent="0.2">
      <c r="A216" s="87"/>
      <c r="B216" s="88"/>
      <c r="C216" s="89"/>
      <c r="D216" s="98"/>
      <c r="E216" s="98"/>
      <c r="F216" s="88"/>
      <c r="G216" s="98"/>
    </row>
    <row r="217" spans="1:7" x14ac:dyDescent="0.2">
      <c r="A217" s="87"/>
      <c r="B217" s="88"/>
      <c r="C217" s="89"/>
      <c r="D217" s="98"/>
      <c r="E217" s="98"/>
      <c r="F217" s="88"/>
      <c r="G217" s="98"/>
    </row>
    <row r="218" spans="1:7" x14ac:dyDescent="0.2">
      <c r="A218" s="87"/>
      <c r="B218" s="88"/>
      <c r="C218" s="89"/>
      <c r="D218" s="98"/>
      <c r="E218" s="98"/>
      <c r="F218" s="88"/>
      <c r="G218" s="98"/>
    </row>
    <row r="219" spans="1:7" x14ac:dyDescent="0.2">
      <c r="A219" s="87"/>
      <c r="B219" s="88"/>
      <c r="C219" s="89"/>
      <c r="D219" s="98"/>
      <c r="E219" s="98"/>
      <c r="F219" s="88"/>
      <c r="G219" s="98"/>
    </row>
    <row r="220" spans="1:7" x14ac:dyDescent="0.2">
      <c r="A220" s="87"/>
      <c r="B220" s="88"/>
      <c r="C220" s="89"/>
      <c r="D220" s="98"/>
      <c r="E220" s="98"/>
      <c r="F220" s="88"/>
      <c r="G220" s="98"/>
    </row>
    <row r="221" spans="1:7" x14ac:dyDescent="0.2">
      <c r="A221" s="87"/>
      <c r="B221" s="88"/>
      <c r="C221" s="89"/>
      <c r="D221" s="98"/>
      <c r="E221" s="98"/>
      <c r="F221" s="88"/>
      <c r="G221" s="98"/>
    </row>
    <row r="222" spans="1:7" x14ac:dyDescent="0.2">
      <c r="A222" s="87"/>
      <c r="B222" s="88"/>
      <c r="C222" s="89"/>
      <c r="D222" s="98"/>
      <c r="E222" s="98"/>
      <c r="F222" s="88"/>
      <c r="G222" s="98"/>
    </row>
    <row r="223" spans="1:7" x14ac:dyDescent="0.2">
      <c r="A223" s="87"/>
      <c r="B223" s="88"/>
      <c r="C223" s="89"/>
      <c r="D223" s="98"/>
      <c r="E223" s="98"/>
      <c r="F223" s="88"/>
      <c r="G223" s="98"/>
    </row>
    <row r="224" spans="1:7" x14ac:dyDescent="0.2">
      <c r="A224" s="87"/>
      <c r="B224" s="88"/>
      <c r="C224" s="89"/>
      <c r="D224" s="98"/>
      <c r="E224" s="98"/>
      <c r="F224" s="88"/>
      <c r="G224" s="98"/>
    </row>
    <row r="225" spans="1:7" x14ac:dyDescent="0.2">
      <c r="A225" s="87"/>
      <c r="B225" s="88"/>
      <c r="C225" s="89"/>
      <c r="D225" s="98"/>
      <c r="E225" s="98"/>
      <c r="F225" s="88"/>
      <c r="G225" s="98"/>
    </row>
    <row r="226" spans="1:7" x14ac:dyDescent="0.2">
      <c r="A226" s="87"/>
      <c r="B226" s="88"/>
      <c r="C226" s="89"/>
      <c r="D226" s="98"/>
      <c r="E226" s="98"/>
      <c r="F226" s="88"/>
      <c r="G226" s="98"/>
    </row>
    <row r="227" spans="1:7" x14ac:dyDescent="0.2">
      <c r="A227" s="87"/>
      <c r="B227" s="88"/>
      <c r="C227" s="89"/>
      <c r="D227" s="98"/>
      <c r="E227" s="98"/>
      <c r="F227" s="88"/>
      <c r="G227" s="98"/>
    </row>
    <row r="228" spans="1:7" x14ac:dyDescent="0.2">
      <c r="A228" s="87"/>
      <c r="B228" s="88"/>
      <c r="C228" s="89"/>
      <c r="D228" s="98"/>
      <c r="E228" s="98"/>
      <c r="F228" s="88"/>
      <c r="G228" s="98"/>
    </row>
    <row r="229" spans="1:7" x14ac:dyDescent="0.2">
      <c r="A229" s="87"/>
      <c r="B229" s="88"/>
      <c r="C229" s="89"/>
      <c r="D229" s="98"/>
      <c r="E229" s="98"/>
      <c r="F229" s="88"/>
      <c r="G229" s="98"/>
    </row>
    <row r="230" spans="1:7" x14ac:dyDescent="0.2">
      <c r="A230" s="87"/>
      <c r="B230" s="88"/>
      <c r="C230" s="89"/>
      <c r="D230" s="98"/>
      <c r="E230" s="98"/>
      <c r="F230" s="88"/>
      <c r="G230" s="98"/>
    </row>
    <row r="231" spans="1:7" x14ac:dyDescent="0.2">
      <c r="A231" s="87"/>
      <c r="B231" s="88"/>
      <c r="C231" s="89"/>
      <c r="D231" s="98"/>
      <c r="E231" s="98"/>
      <c r="F231" s="88"/>
      <c r="G231" s="98"/>
    </row>
    <row r="232" spans="1:7" x14ac:dyDescent="0.2">
      <c r="A232" s="87"/>
      <c r="B232" s="88"/>
      <c r="C232" s="89"/>
      <c r="D232" s="98"/>
      <c r="E232" s="98"/>
      <c r="F232" s="88"/>
      <c r="G232" s="98"/>
    </row>
    <row r="233" spans="1:7" x14ac:dyDescent="0.2">
      <c r="A233" s="87"/>
      <c r="B233" s="88"/>
      <c r="C233" s="89"/>
      <c r="D233" s="98"/>
      <c r="E233" s="98"/>
      <c r="F233" s="88"/>
      <c r="G233" s="98"/>
    </row>
    <row r="234" spans="1:7" x14ac:dyDescent="0.2">
      <c r="A234" s="87"/>
      <c r="B234" s="88"/>
      <c r="C234" s="89"/>
      <c r="D234" s="98"/>
      <c r="E234" s="98"/>
      <c r="F234" s="88"/>
      <c r="G234" s="98"/>
    </row>
    <row r="235" spans="1:7" x14ac:dyDescent="0.2">
      <c r="A235" s="87"/>
      <c r="B235" s="88"/>
      <c r="C235" s="89"/>
      <c r="D235" s="98"/>
      <c r="E235" s="98"/>
      <c r="F235" s="88"/>
      <c r="G235" s="98"/>
    </row>
    <row r="236" spans="1:7" x14ac:dyDescent="0.2">
      <c r="A236" s="87"/>
      <c r="B236" s="88"/>
      <c r="C236" s="89"/>
      <c r="D236" s="98"/>
      <c r="E236" s="98"/>
      <c r="F236" s="88"/>
      <c r="G236" s="98"/>
    </row>
    <row r="237" spans="1:7" x14ac:dyDescent="0.2">
      <c r="A237" s="87"/>
      <c r="B237" s="88"/>
      <c r="C237" s="89"/>
      <c r="D237" s="98"/>
      <c r="E237" s="98"/>
      <c r="F237" s="88"/>
      <c r="G237" s="98"/>
    </row>
    <row r="238" spans="1:7" x14ac:dyDescent="0.2">
      <c r="A238" s="87"/>
      <c r="B238" s="88"/>
      <c r="C238" s="89"/>
      <c r="D238" s="98"/>
      <c r="E238" s="98"/>
      <c r="F238" s="88"/>
      <c r="G238" s="98"/>
    </row>
    <row r="239" spans="1:7" x14ac:dyDescent="0.2">
      <c r="A239" s="87"/>
      <c r="B239" s="88"/>
      <c r="C239" s="89"/>
      <c r="D239" s="98"/>
      <c r="E239" s="98"/>
      <c r="F239" s="88"/>
      <c r="G239" s="98"/>
    </row>
    <row r="240" spans="1:7" x14ac:dyDescent="0.2">
      <c r="A240" s="87"/>
      <c r="B240" s="88"/>
      <c r="C240" s="89"/>
      <c r="D240" s="98"/>
      <c r="E240" s="98"/>
      <c r="F240" s="88"/>
      <c r="G240" s="98"/>
    </row>
    <row r="241" spans="1:7" x14ac:dyDescent="0.2">
      <c r="A241" s="87"/>
      <c r="B241" s="88"/>
      <c r="C241" s="89"/>
      <c r="D241" s="98"/>
      <c r="E241" s="98"/>
      <c r="F241" s="88"/>
      <c r="G241" s="98"/>
    </row>
    <row r="242" spans="1:7" x14ac:dyDescent="0.2">
      <c r="A242" s="87"/>
      <c r="B242" s="88"/>
      <c r="C242" s="89"/>
      <c r="D242" s="98"/>
      <c r="E242" s="98"/>
      <c r="F242" s="88"/>
      <c r="G242" s="98"/>
    </row>
    <row r="243" spans="1:7" x14ac:dyDescent="0.2">
      <c r="A243" s="87"/>
      <c r="B243" s="88"/>
      <c r="C243" s="89"/>
      <c r="D243" s="98"/>
      <c r="E243" s="98"/>
      <c r="F243" s="88"/>
      <c r="G243" s="98"/>
    </row>
    <row r="244" spans="1:7" x14ac:dyDescent="0.2">
      <c r="A244" s="87"/>
      <c r="B244" s="88"/>
      <c r="C244" s="89"/>
      <c r="D244" s="98"/>
      <c r="E244" s="98"/>
      <c r="F244" s="88"/>
      <c r="G244" s="98"/>
    </row>
    <row r="245" spans="1:7" x14ac:dyDescent="0.2">
      <c r="A245" s="87"/>
      <c r="B245" s="88"/>
      <c r="C245" s="89"/>
      <c r="D245" s="98"/>
      <c r="E245" s="98"/>
      <c r="F245" s="88"/>
      <c r="G245" s="98"/>
    </row>
    <row r="246" spans="1:7" x14ac:dyDescent="0.2">
      <c r="A246" s="87"/>
      <c r="B246" s="88"/>
      <c r="C246" s="89"/>
      <c r="D246" s="98"/>
      <c r="E246" s="98"/>
      <c r="F246" s="88"/>
      <c r="G246" s="98"/>
    </row>
    <row r="247" spans="1:7" x14ac:dyDescent="0.2">
      <c r="A247" s="87"/>
      <c r="B247" s="88"/>
      <c r="C247" s="89"/>
      <c r="D247" s="98"/>
      <c r="E247" s="98"/>
      <c r="F247" s="88"/>
      <c r="G247" s="98"/>
    </row>
    <row r="248" spans="1:7" x14ac:dyDescent="0.2">
      <c r="A248" s="87"/>
      <c r="B248" s="88"/>
      <c r="C248" s="89"/>
      <c r="D248" s="98"/>
      <c r="E248" s="98"/>
      <c r="F248" s="88"/>
      <c r="G248" s="98"/>
    </row>
    <row r="249" spans="1:7" x14ac:dyDescent="0.2">
      <c r="A249" s="87"/>
      <c r="B249" s="88"/>
      <c r="C249" s="89"/>
      <c r="D249" s="98"/>
      <c r="E249" s="98"/>
      <c r="F249" s="88"/>
      <c r="G249" s="98"/>
    </row>
    <row r="250" spans="1:7" x14ac:dyDescent="0.2">
      <c r="A250" s="87"/>
      <c r="B250" s="88"/>
      <c r="C250" s="89"/>
      <c r="D250" s="98"/>
      <c r="E250" s="98"/>
      <c r="F250" s="88"/>
      <c r="G250" s="98"/>
    </row>
    <row r="251" spans="1:7" x14ac:dyDescent="0.2">
      <c r="A251" s="87"/>
      <c r="B251" s="88"/>
      <c r="C251" s="89"/>
      <c r="D251" s="98"/>
      <c r="E251" s="98"/>
      <c r="F251" s="88"/>
      <c r="G251" s="98"/>
    </row>
    <row r="252" spans="1:7" x14ac:dyDescent="0.2">
      <c r="A252" s="87"/>
      <c r="B252" s="88"/>
      <c r="C252" s="89"/>
      <c r="D252" s="98"/>
      <c r="E252" s="98"/>
      <c r="F252" s="88"/>
      <c r="G252" s="98"/>
    </row>
    <row r="253" spans="1:7" x14ac:dyDescent="0.2">
      <c r="A253" s="87"/>
      <c r="B253" s="88"/>
      <c r="C253" s="89"/>
      <c r="D253" s="98"/>
      <c r="E253" s="98"/>
      <c r="F253" s="88"/>
      <c r="G253" s="98"/>
    </row>
    <row r="254" spans="1:7" x14ac:dyDescent="0.2">
      <c r="A254" s="87"/>
      <c r="B254" s="88"/>
      <c r="C254" s="89"/>
      <c r="D254" s="98"/>
      <c r="E254" s="98"/>
      <c r="F254" s="88"/>
      <c r="G254" s="98"/>
    </row>
    <row r="255" spans="1:7" x14ac:dyDescent="0.2">
      <c r="A255" s="87"/>
      <c r="B255" s="88"/>
      <c r="C255" s="89"/>
      <c r="D255" s="98"/>
      <c r="E255" s="98"/>
      <c r="F255" s="88"/>
      <c r="G255" s="98"/>
    </row>
    <row r="256" spans="1:7" x14ac:dyDescent="0.2">
      <c r="A256" s="87"/>
      <c r="B256" s="88"/>
      <c r="C256" s="89"/>
      <c r="D256" s="98"/>
      <c r="E256" s="98"/>
      <c r="F256" s="88"/>
      <c r="G256" s="98"/>
    </row>
    <row r="257" spans="1:7" x14ac:dyDescent="0.2">
      <c r="A257" s="87"/>
      <c r="B257" s="88"/>
      <c r="C257" s="89"/>
      <c r="D257" s="98"/>
      <c r="E257" s="98"/>
      <c r="F257" s="88"/>
      <c r="G257" s="98"/>
    </row>
    <row r="258" spans="1:7" x14ac:dyDescent="0.2">
      <c r="A258" s="87"/>
      <c r="B258" s="88"/>
      <c r="C258" s="89"/>
      <c r="D258" s="98"/>
      <c r="E258" s="98"/>
      <c r="F258" s="88"/>
      <c r="G258" s="98"/>
    </row>
    <row r="259" spans="1:7" x14ac:dyDescent="0.2">
      <c r="A259" s="87"/>
      <c r="B259" s="88"/>
      <c r="C259" s="89"/>
      <c r="D259" s="98"/>
      <c r="E259" s="98"/>
      <c r="F259" s="88"/>
      <c r="G259" s="98"/>
    </row>
    <row r="260" spans="1:7" x14ac:dyDescent="0.2">
      <c r="A260" s="87"/>
      <c r="B260" s="88"/>
      <c r="C260" s="89"/>
      <c r="D260" s="98"/>
      <c r="E260" s="98"/>
      <c r="F260" s="88"/>
      <c r="G260" s="98"/>
    </row>
    <row r="261" spans="1:7" x14ac:dyDescent="0.2">
      <c r="A261" s="87"/>
      <c r="B261" s="88"/>
      <c r="C261" s="89"/>
      <c r="D261" s="98"/>
      <c r="E261" s="98"/>
      <c r="F261" s="88"/>
      <c r="G261" s="98"/>
    </row>
    <row r="262" spans="1:7" x14ac:dyDescent="0.2">
      <c r="A262" s="87"/>
      <c r="B262" s="88"/>
      <c r="C262" s="89"/>
      <c r="D262" s="98"/>
      <c r="E262" s="98"/>
      <c r="F262" s="88"/>
      <c r="G262" s="98"/>
    </row>
    <row r="263" spans="1:7" x14ac:dyDescent="0.2">
      <c r="A263" s="87"/>
      <c r="B263" s="88"/>
      <c r="C263" s="89"/>
      <c r="D263" s="98"/>
      <c r="E263" s="98"/>
      <c r="F263" s="88"/>
      <c r="G263" s="98"/>
    </row>
    <row r="264" spans="1:7" x14ac:dyDescent="0.2">
      <c r="A264" s="87"/>
      <c r="B264" s="88"/>
      <c r="C264" s="89"/>
      <c r="D264" s="98"/>
      <c r="E264" s="98"/>
      <c r="F264" s="88"/>
      <c r="G264" s="98"/>
    </row>
    <row r="265" spans="1:7" x14ac:dyDescent="0.2">
      <c r="A265" s="87"/>
      <c r="B265" s="88"/>
      <c r="C265" s="89"/>
      <c r="D265" s="98"/>
      <c r="E265" s="98"/>
      <c r="F265" s="88"/>
      <c r="G265" s="98"/>
    </row>
    <row r="266" spans="1:7" x14ac:dyDescent="0.2">
      <c r="A266" s="87"/>
      <c r="B266" s="88"/>
      <c r="C266" s="89"/>
      <c r="D266" s="98"/>
      <c r="E266" s="98"/>
      <c r="F266" s="88"/>
      <c r="G266" s="98"/>
    </row>
    <row r="267" spans="1:7" x14ac:dyDescent="0.2">
      <c r="A267" s="87"/>
      <c r="B267" s="88"/>
      <c r="C267" s="89"/>
      <c r="D267" s="98"/>
      <c r="E267" s="98"/>
      <c r="F267" s="88"/>
      <c r="G267" s="98"/>
    </row>
    <row r="268" spans="1:7" x14ac:dyDescent="0.2">
      <c r="A268" s="87"/>
      <c r="B268" s="88"/>
      <c r="C268" s="89"/>
      <c r="D268" s="98"/>
      <c r="E268" s="98"/>
      <c r="F268" s="88"/>
      <c r="G268" s="98"/>
    </row>
    <row r="269" spans="1:7" x14ac:dyDescent="0.2">
      <c r="A269" s="87"/>
      <c r="B269" s="88"/>
      <c r="C269" s="89"/>
      <c r="D269" s="98"/>
      <c r="E269" s="98"/>
      <c r="F269" s="88"/>
      <c r="G269" s="98"/>
    </row>
    <row r="270" spans="1:7" x14ac:dyDescent="0.2">
      <c r="A270" s="87"/>
      <c r="B270" s="88"/>
      <c r="C270" s="89"/>
      <c r="D270" s="98"/>
      <c r="E270" s="98"/>
      <c r="F270" s="88"/>
      <c r="G270" s="98"/>
    </row>
    <row r="271" spans="1:7" x14ac:dyDescent="0.2">
      <c r="A271" s="87"/>
      <c r="B271" s="88"/>
      <c r="C271" s="89"/>
      <c r="D271" s="98"/>
      <c r="E271" s="98"/>
      <c r="F271" s="88"/>
      <c r="G271" s="98"/>
    </row>
    <row r="272" spans="1:7" x14ac:dyDescent="0.2">
      <c r="A272" s="87"/>
      <c r="B272" s="88"/>
      <c r="C272" s="89"/>
      <c r="D272" s="98"/>
      <c r="E272" s="98"/>
      <c r="F272" s="88"/>
      <c r="G272" s="98"/>
    </row>
    <row r="273" spans="1:7" x14ac:dyDescent="0.2">
      <c r="A273" s="87"/>
      <c r="B273" s="88"/>
      <c r="C273" s="89"/>
      <c r="D273" s="98"/>
      <c r="E273" s="98"/>
      <c r="F273" s="88"/>
      <c r="G273" s="98"/>
    </row>
    <row r="274" spans="1:7" x14ac:dyDescent="0.2">
      <c r="A274" s="87"/>
      <c r="B274" s="88"/>
      <c r="C274" s="89"/>
      <c r="D274" s="98"/>
      <c r="E274" s="98"/>
      <c r="F274" s="88"/>
      <c r="G274" s="98"/>
    </row>
    <row r="275" spans="1:7" x14ac:dyDescent="0.2">
      <c r="A275" s="87"/>
      <c r="B275" s="88"/>
      <c r="C275" s="89"/>
      <c r="D275" s="98"/>
      <c r="E275" s="98"/>
      <c r="F275" s="88"/>
      <c r="G275" s="98"/>
    </row>
    <row r="276" spans="1:7" x14ac:dyDescent="0.2">
      <c r="A276" s="87"/>
      <c r="B276" s="88"/>
      <c r="C276" s="89"/>
      <c r="D276" s="98"/>
      <c r="E276" s="98"/>
      <c r="F276" s="88"/>
      <c r="G276" s="98"/>
    </row>
    <row r="277" spans="1:7" x14ac:dyDescent="0.2">
      <c r="A277" s="87"/>
      <c r="B277" s="88"/>
      <c r="C277" s="89"/>
      <c r="D277" s="98"/>
      <c r="E277" s="98"/>
      <c r="F277" s="88"/>
      <c r="G277" s="98"/>
    </row>
    <row r="278" spans="1:7" x14ac:dyDescent="0.2">
      <c r="A278" s="87"/>
      <c r="B278" s="88"/>
      <c r="C278" s="89"/>
      <c r="D278" s="98"/>
      <c r="E278" s="98"/>
      <c r="F278" s="88"/>
      <c r="G278" s="98"/>
    </row>
    <row r="279" spans="1:7" x14ac:dyDescent="0.2">
      <c r="A279" s="87"/>
      <c r="B279" s="88"/>
      <c r="C279" s="89"/>
      <c r="D279" s="98"/>
      <c r="E279" s="98"/>
      <c r="F279" s="88"/>
      <c r="G279" s="98"/>
    </row>
    <row r="280" spans="1:7" x14ac:dyDescent="0.2">
      <c r="A280" s="87"/>
      <c r="B280" s="88"/>
      <c r="C280" s="89"/>
      <c r="D280" s="98"/>
      <c r="E280" s="98"/>
      <c r="F280" s="88"/>
      <c r="G280" s="98"/>
    </row>
    <row r="281" spans="1:7" x14ac:dyDescent="0.2">
      <c r="A281" s="87"/>
      <c r="B281" s="88"/>
      <c r="C281" s="89"/>
      <c r="D281" s="98"/>
      <c r="E281" s="98"/>
      <c r="F281" s="88"/>
      <c r="G281" s="98"/>
    </row>
    <row r="282" spans="1:7" x14ac:dyDescent="0.2">
      <c r="A282" s="87"/>
      <c r="B282" s="88"/>
      <c r="C282" s="89"/>
      <c r="D282" s="98"/>
      <c r="E282" s="98"/>
      <c r="F282" s="88"/>
      <c r="G282" s="98"/>
    </row>
    <row r="283" spans="1:7" x14ac:dyDescent="0.2">
      <c r="A283" s="87"/>
      <c r="B283" s="88"/>
      <c r="C283" s="89"/>
      <c r="D283" s="98"/>
      <c r="E283" s="98"/>
      <c r="F283" s="88"/>
      <c r="G283" s="98"/>
    </row>
    <row r="284" spans="1:7" x14ac:dyDescent="0.2">
      <c r="A284" s="87"/>
      <c r="B284" s="88"/>
      <c r="C284" s="89"/>
      <c r="D284" s="98"/>
      <c r="E284" s="98"/>
      <c r="F284" s="88"/>
      <c r="G284" s="98"/>
    </row>
    <row r="285" spans="1:7" x14ac:dyDescent="0.2">
      <c r="A285" s="87"/>
      <c r="B285" s="88"/>
      <c r="C285" s="89"/>
      <c r="D285" s="98"/>
      <c r="E285" s="98"/>
      <c r="F285" s="88"/>
      <c r="G285" s="98"/>
    </row>
    <row r="286" spans="1:7" x14ac:dyDescent="0.2">
      <c r="A286" s="87"/>
      <c r="B286" s="88"/>
      <c r="C286" s="89"/>
      <c r="D286" s="98"/>
      <c r="E286" s="98"/>
      <c r="F286" s="88"/>
      <c r="G286" s="98"/>
    </row>
    <row r="287" spans="1:7" x14ac:dyDescent="0.2">
      <c r="A287" s="87"/>
      <c r="B287" s="88"/>
      <c r="C287" s="89"/>
      <c r="D287" s="98"/>
      <c r="E287" s="98"/>
      <c r="F287" s="88"/>
      <c r="G287" s="98"/>
    </row>
    <row r="288" spans="1:7" x14ac:dyDescent="0.2">
      <c r="A288" s="87"/>
      <c r="B288" s="88"/>
      <c r="C288" s="89"/>
      <c r="D288" s="98"/>
      <c r="E288" s="98"/>
      <c r="F288" s="88"/>
      <c r="G288" s="98"/>
    </row>
    <row r="289" spans="1:7" x14ac:dyDescent="0.2">
      <c r="A289" s="87"/>
      <c r="B289" s="88"/>
      <c r="C289" s="89"/>
      <c r="D289" s="98"/>
      <c r="E289" s="98"/>
      <c r="F289" s="88"/>
      <c r="G289" s="98"/>
    </row>
    <row r="290" spans="1:7" x14ac:dyDescent="0.2">
      <c r="A290" s="87"/>
      <c r="B290" s="88"/>
      <c r="C290" s="89"/>
      <c r="D290" s="98"/>
      <c r="E290" s="98"/>
      <c r="F290" s="88"/>
      <c r="G290" s="98"/>
    </row>
    <row r="291" spans="1:7" x14ac:dyDescent="0.2">
      <c r="A291" s="87"/>
      <c r="B291" s="88"/>
      <c r="C291" s="89"/>
      <c r="D291" s="98"/>
      <c r="E291" s="98"/>
      <c r="F291" s="88"/>
      <c r="G291" s="98"/>
    </row>
    <row r="292" spans="1:7" x14ac:dyDescent="0.2">
      <c r="A292" s="87"/>
      <c r="B292" s="88"/>
      <c r="C292" s="89"/>
      <c r="D292" s="98"/>
      <c r="E292" s="98"/>
      <c r="F292" s="88"/>
      <c r="G292" s="98"/>
    </row>
    <row r="293" spans="1:7" x14ac:dyDescent="0.2">
      <c r="A293" s="87"/>
      <c r="B293" s="88"/>
      <c r="C293" s="89"/>
      <c r="D293" s="98"/>
      <c r="E293" s="98"/>
      <c r="F293" s="88"/>
      <c r="G293" s="98"/>
    </row>
    <row r="294" spans="1:7" x14ac:dyDescent="0.2">
      <c r="A294" s="87"/>
      <c r="B294" s="88"/>
      <c r="C294" s="89"/>
      <c r="D294" s="98"/>
      <c r="E294" s="98"/>
      <c r="F294" s="88"/>
      <c r="G294" s="98"/>
    </row>
    <row r="295" spans="1:7" x14ac:dyDescent="0.2">
      <c r="A295" s="87"/>
      <c r="B295" s="88"/>
      <c r="C295" s="89"/>
      <c r="D295" s="98"/>
      <c r="E295" s="98"/>
      <c r="F295" s="88"/>
      <c r="G295" s="98"/>
    </row>
    <row r="296" spans="1:7" x14ac:dyDescent="0.2">
      <c r="A296" s="87"/>
      <c r="B296" s="88"/>
      <c r="C296" s="89"/>
      <c r="D296" s="98"/>
      <c r="E296" s="98"/>
      <c r="F296" s="88"/>
      <c r="G296" s="98"/>
    </row>
    <row r="297" spans="1:7" x14ac:dyDescent="0.2">
      <c r="A297" s="87"/>
      <c r="B297" s="88"/>
      <c r="C297" s="89"/>
      <c r="D297" s="98"/>
      <c r="E297" s="98"/>
      <c r="F297" s="88"/>
      <c r="G297" s="98"/>
    </row>
    <row r="298" spans="1:7" x14ac:dyDescent="0.2">
      <c r="A298" s="87"/>
      <c r="B298" s="88"/>
      <c r="C298" s="89"/>
      <c r="D298" s="98"/>
      <c r="E298" s="98"/>
      <c r="F298" s="88"/>
      <c r="G298" s="98"/>
    </row>
    <row r="299" spans="1:7" x14ac:dyDescent="0.2">
      <c r="A299" s="87"/>
      <c r="B299" s="88"/>
      <c r="C299" s="89"/>
      <c r="D299" s="98"/>
      <c r="E299" s="98"/>
      <c r="F299" s="88"/>
      <c r="G299" s="98"/>
    </row>
    <row r="300" spans="1:7" x14ac:dyDescent="0.2">
      <c r="A300" s="87"/>
      <c r="B300" s="88"/>
      <c r="C300" s="89"/>
      <c r="D300" s="98"/>
      <c r="E300" s="98"/>
      <c r="F300" s="88"/>
      <c r="G300" s="98"/>
    </row>
    <row r="301" spans="1:7" x14ac:dyDescent="0.2">
      <c r="A301" s="87"/>
      <c r="B301" s="88"/>
      <c r="C301" s="89"/>
      <c r="D301" s="98"/>
      <c r="E301" s="98"/>
      <c r="F301" s="88"/>
      <c r="G301" s="98"/>
    </row>
    <row r="302" spans="1:7" x14ac:dyDescent="0.2">
      <c r="A302" s="87"/>
      <c r="B302" s="88"/>
      <c r="C302" s="89"/>
      <c r="D302" s="98"/>
      <c r="E302" s="98"/>
      <c r="F302" s="88"/>
      <c r="G302" s="98"/>
    </row>
    <row r="303" spans="1:7" x14ac:dyDescent="0.2">
      <c r="A303" s="87"/>
      <c r="B303" s="88"/>
      <c r="C303" s="89"/>
      <c r="D303" s="98"/>
      <c r="E303" s="98"/>
      <c r="F303" s="88"/>
      <c r="G303" s="98"/>
    </row>
    <row r="304" spans="1:7" x14ac:dyDescent="0.2">
      <c r="A304" s="87"/>
      <c r="B304" s="88"/>
      <c r="C304" s="89"/>
      <c r="D304" s="98"/>
      <c r="E304" s="98"/>
      <c r="F304" s="88"/>
      <c r="G304" s="98"/>
    </row>
    <row r="305" spans="1:7" x14ac:dyDescent="0.2">
      <c r="A305" s="87"/>
      <c r="B305" s="88"/>
      <c r="C305" s="89"/>
      <c r="D305" s="98"/>
      <c r="E305" s="98"/>
      <c r="F305" s="88"/>
      <c r="G305" s="98"/>
    </row>
    <row r="306" spans="1:7" x14ac:dyDescent="0.2">
      <c r="A306" s="87"/>
      <c r="B306" s="88"/>
      <c r="C306" s="89"/>
      <c r="D306" s="98"/>
      <c r="E306" s="98"/>
      <c r="F306" s="88"/>
      <c r="G306" s="98"/>
    </row>
    <row r="307" spans="1:7" x14ac:dyDescent="0.2">
      <c r="A307" s="87"/>
      <c r="B307" s="88"/>
      <c r="C307" s="89"/>
      <c r="D307" s="98"/>
      <c r="E307" s="98"/>
      <c r="F307" s="88"/>
      <c r="G307" s="98"/>
    </row>
    <row r="308" spans="1:7" x14ac:dyDescent="0.2">
      <c r="A308" s="87"/>
      <c r="B308" s="88"/>
      <c r="C308" s="89"/>
      <c r="D308" s="98"/>
      <c r="E308" s="98"/>
      <c r="F308" s="88"/>
      <c r="G308" s="98"/>
    </row>
    <row r="309" spans="1:7" x14ac:dyDescent="0.2">
      <c r="A309" s="87"/>
      <c r="B309" s="88"/>
      <c r="C309" s="89"/>
      <c r="D309" s="98"/>
      <c r="E309" s="98"/>
      <c r="F309" s="88"/>
      <c r="G309" s="98"/>
    </row>
    <row r="310" spans="1:7" x14ac:dyDescent="0.2">
      <c r="A310" s="87"/>
      <c r="B310" s="88"/>
      <c r="C310" s="89"/>
      <c r="D310" s="98"/>
      <c r="E310" s="98"/>
      <c r="F310" s="88"/>
      <c r="G310" s="98"/>
    </row>
    <row r="311" spans="1:7" x14ac:dyDescent="0.2">
      <c r="A311" s="87"/>
      <c r="B311" s="88"/>
      <c r="C311" s="89"/>
      <c r="D311" s="98"/>
      <c r="E311" s="98"/>
      <c r="F311" s="88"/>
      <c r="G311" s="98"/>
    </row>
    <row r="312" spans="1:7" x14ac:dyDescent="0.2">
      <c r="A312" s="87"/>
      <c r="B312" s="88"/>
      <c r="C312" s="89"/>
      <c r="D312" s="98"/>
      <c r="E312" s="98"/>
      <c r="F312" s="88"/>
      <c r="G312" s="98"/>
    </row>
    <row r="313" spans="1:7" x14ac:dyDescent="0.2">
      <c r="A313" s="87"/>
      <c r="B313" s="88"/>
      <c r="C313" s="89"/>
      <c r="D313" s="98"/>
      <c r="E313" s="98"/>
      <c r="F313" s="88"/>
      <c r="G313" s="98"/>
    </row>
    <row r="314" spans="1:7" x14ac:dyDescent="0.2">
      <c r="A314" s="87"/>
      <c r="B314" s="88"/>
      <c r="C314" s="89"/>
      <c r="D314" s="98"/>
      <c r="E314" s="98"/>
      <c r="F314" s="88"/>
      <c r="G314" s="98"/>
    </row>
    <row r="315" spans="1:7" x14ac:dyDescent="0.2">
      <c r="A315" s="87"/>
      <c r="B315" s="88"/>
      <c r="C315" s="89"/>
      <c r="D315" s="98"/>
      <c r="E315" s="98"/>
      <c r="F315" s="88"/>
      <c r="G315" s="98"/>
    </row>
    <row r="316" spans="1:7" x14ac:dyDescent="0.2">
      <c r="A316" s="87"/>
      <c r="B316" s="88"/>
      <c r="C316" s="89"/>
      <c r="D316" s="98"/>
      <c r="E316" s="98"/>
      <c r="F316" s="88"/>
      <c r="G316" s="98"/>
    </row>
    <row r="317" spans="1:7" x14ac:dyDescent="0.2">
      <c r="A317" s="87"/>
      <c r="B317" s="88"/>
      <c r="C317" s="89"/>
      <c r="D317" s="98"/>
      <c r="E317" s="98"/>
      <c r="F317" s="88"/>
      <c r="G317" s="98"/>
    </row>
    <row r="318" spans="1:7" x14ac:dyDescent="0.2">
      <c r="A318" s="87"/>
      <c r="B318" s="88"/>
      <c r="C318" s="89"/>
      <c r="D318" s="98"/>
      <c r="E318" s="98"/>
      <c r="F318" s="88"/>
      <c r="G318" s="98"/>
    </row>
    <row r="319" spans="1:7" x14ac:dyDescent="0.2">
      <c r="A319" s="87"/>
      <c r="B319" s="88"/>
      <c r="C319" s="89"/>
      <c r="D319" s="98"/>
      <c r="E319" s="98"/>
      <c r="F319" s="88"/>
      <c r="G319" s="98"/>
    </row>
    <row r="320" spans="1:7" x14ac:dyDescent="0.2">
      <c r="A320" s="87"/>
      <c r="B320" s="88"/>
      <c r="C320" s="89"/>
      <c r="D320" s="98"/>
      <c r="E320" s="98"/>
      <c r="F320" s="88"/>
      <c r="G320" s="98"/>
    </row>
    <row r="321" spans="1:7" x14ac:dyDescent="0.2">
      <c r="A321" s="87"/>
      <c r="B321" s="88"/>
      <c r="C321" s="89"/>
      <c r="D321" s="98"/>
      <c r="E321" s="98"/>
      <c r="F321" s="88"/>
      <c r="G321" s="98"/>
    </row>
    <row r="322" spans="1:7" x14ac:dyDescent="0.2">
      <c r="A322" s="87"/>
      <c r="B322" s="88"/>
      <c r="C322" s="89"/>
      <c r="D322" s="98"/>
      <c r="E322" s="98"/>
      <c r="F322" s="88"/>
      <c r="G322" s="98"/>
    </row>
    <row r="323" spans="1:7" x14ac:dyDescent="0.2">
      <c r="A323" s="87"/>
      <c r="B323" s="88"/>
      <c r="C323" s="89"/>
      <c r="D323" s="98"/>
      <c r="E323" s="98"/>
      <c r="F323" s="88"/>
      <c r="G323" s="98"/>
    </row>
    <row r="324" spans="1:7" x14ac:dyDescent="0.2">
      <c r="A324" s="87"/>
      <c r="B324" s="88"/>
      <c r="C324" s="89"/>
      <c r="D324" s="98"/>
      <c r="E324" s="98"/>
      <c r="F324" s="88"/>
      <c r="G324" s="98"/>
    </row>
    <row r="325" spans="1:7" x14ac:dyDescent="0.2">
      <c r="A325" s="87"/>
      <c r="B325" s="88"/>
      <c r="C325" s="89"/>
      <c r="D325" s="98"/>
      <c r="E325" s="98"/>
      <c r="F325" s="88"/>
      <c r="G325" s="98"/>
    </row>
    <row r="326" spans="1:7" x14ac:dyDescent="0.2">
      <c r="A326" s="87"/>
      <c r="B326" s="88"/>
      <c r="C326" s="89"/>
      <c r="D326" s="98"/>
      <c r="E326" s="98"/>
      <c r="F326" s="88"/>
      <c r="G326" s="98"/>
    </row>
    <row r="327" spans="1:7" x14ac:dyDescent="0.2">
      <c r="A327" s="87"/>
      <c r="B327" s="88"/>
      <c r="C327" s="89"/>
      <c r="D327" s="98"/>
      <c r="E327" s="98"/>
      <c r="F327" s="88"/>
      <c r="G327" s="98"/>
    </row>
    <row r="328" spans="1:7" x14ac:dyDescent="0.2">
      <c r="A328" s="87"/>
      <c r="B328" s="88"/>
      <c r="C328" s="89"/>
      <c r="D328" s="98"/>
      <c r="E328" s="98"/>
      <c r="F328" s="88"/>
      <c r="G328" s="98"/>
    </row>
    <row r="329" spans="1:7" x14ac:dyDescent="0.2">
      <c r="A329" s="87"/>
      <c r="B329" s="88"/>
      <c r="C329" s="89"/>
      <c r="D329" s="98"/>
      <c r="E329" s="98"/>
      <c r="F329" s="88"/>
      <c r="G329" s="98"/>
    </row>
    <row r="330" spans="1:7" x14ac:dyDescent="0.2">
      <c r="A330" s="87"/>
      <c r="B330" s="88"/>
      <c r="C330" s="89"/>
      <c r="D330" s="98"/>
      <c r="E330" s="98"/>
      <c r="F330" s="88"/>
      <c r="G330" s="98"/>
    </row>
    <row r="331" spans="1:7" x14ac:dyDescent="0.2">
      <c r="A331" s="87"/>
      <c r="B331" s="88"/>
      <c r="C331" s="89"/>
      <c r="D331" s="98"/>
      <c r="E331" s="98"/>
      <c r="F331" s="88"/>
      <c r="G331" s="98"/>
    </row>
    <row r="332" spans="1:7" x14ac:dyDescent="0.2">
      <c r="A332" s="87"/>
      <c r="B332" s="88"/>
      <c r="C332" s="89"/>
      <c r="D332" s="98"/>
      <c r="E332" s="98"/>
      <c r="F332" s="88"/>
      <c r="G332" s="98"/>
    </row>
    <row r="333" spans="1:7" x14ac:dyDescent="0.2">
      <c r="A333" s="87"/>
      <c r="B333" s="88"/>
      <c r="C333" s="89"/>
      <c r="D333" s="98"/>
      <c r="E333" s="98"/>
      <c r="F333" s="88"/>
      <c r="G333" s="98"/>
    </row>
    <row r="334" spans="1:7" x14ac:dyDescent="0.2">
      <c r="A334" s="87"/>
      <c r="B334" s="88"/>
      <c r="C334" s="89"/>
      <c r="D334" s="98"/>
      <c r="E334" s="98"/>
      <c r="F334" s="88"/>
      <c r="G334" s="98"/>
    </row>
    <row r="335" spans="1:7" x14ac:dyDescent="0.2">
      <c r="A335" s="87"/>
      <c r="B335" s="88"/>
      <c r="C335" s="89"/>
      <c r="D335" s="98"/>
      <c r="E335" s="98"/>
      <c r="F335" s="88"/>
      <c r="G335" s="98"/>
    </row>
    <row r="336" spans="1:7" x14ac:dyDescent="0.2">
      <c r="A336" s="87"/>
      <c r="B336" s="88"/>
      <c r="C336" s="89"/>
      <c r="D336" s="98"/>
      <c r="E336" s="98"/>
      <c r="F336" s="88"/>
      <c r="G336" s="98"/>
    </row>
    <row r="337" spans="1:7" x14ac:dyDescent="0.2">
      <c r="A337" s="87"/>
      <c r="B337" s="88"/>
      <c r="C337" s="89"/>
      <c r="D337" s="98"/>
      <c r="E337" s="98"/>
      <c r="F337" s="88"/>
      <c r="G337" s="98"/>
    </row>
    <row r="338" spans="1:7" x14ac:dyDescent="0.2">
      <c r="A338" s="87"/>
      <c r="B338" s="88"/>
      <c r="C338" s="89"/>
      <c r="D338" s="98"/>
      <c r="E338" s="98"/>
      <c r="F338" s="88"/>
      <c r="G338" s="98"/>
    </row>
    <row r="339" spans="1:7" x14ac:dyDescent="0.2">
      <c r="A339" s="87"/>
      <c r="B339" s="88"/>
      <c r="C339" s="89"/>
      <c r="D339" s="98"/>
      <c r="E339" s="98"/>
      <c r="F339" s="88"/>
      <c r="G339" s="98"/>
    </row>
    <row r="340" spans="1:7" x14ac:dyDescent="0.2">
      <c r="A340" s="87"/>
      <c r="B340" s="88"/>
      <c r="C340" s="89"/>
      <c r="D340" s="98"/>
      <c r="E340" s="98"/>
      <c r="F340" s="88"/>
      <c r="G340" s="98"/>
    </row>
    <row r="341" spans="1:7" x14ac:dyDescent="0.2">
      <c r="A341" s="87"/>
      <c r="B341" s="88"/>
      <c r="C341" s="89"/>
      <c r="D341" s="98"/>
      <c r="E341" s="98"/>
      <c r="F341" s="88"/>
      <c r="G341" s="98"/>
    </row>
    <row r="342" spans="1:7" x14ac:dyDescent="0.2">
      <c r="A342" s="87"/>
      <c r="B342" s="88"/>
      <c r="C342" s="89"/>
      <c r="D342" s="98"/>
      <c r="E342" s="98"/>
      <c r="F342" s="88"/>
      <c r="G342" s="98"/>
    </row>
    <row r="343" spans="1:7" x14ac:dyDescent="0.2">
      <c r="A343" s="87"/>
      <c r="B343" s="88"/>
      <c r="C343" s="89"/>
      <c r="D343" s="98"/>
      <c r="E343" s="98"/>
      <c r="F343" s="88"/>
      <c r="G343" s="98"/>
    </row>
    <row r="344" spans="1:7" x14ac:dyDescent="0.2">
      <c r="A344" s="87"/>
      <c r="B344" s="88"/>
      <c r="C344" s="89"/>
      <c r="D344" s="98"/>
      <c r="E344" s="98"/>
      <c r="F344" s="88"/>
      <c r="G344" s="98"/>
    </row>
    <row r="345" spans="1:7" x14ac:dyDescent="0.2">
      <c r="A345" s="87"/>
      <c r="B345" s="88"/>
      <c r="C345" s="89"/>
      <c r="D345" s="98"/>
      <c r="E345" s="98"/>
      <c r="F345" s="88"/>
      <c r="G345" s="98"/>
    </row>
    <row r="346" spans="1:7" x14ac:dyDescent="0.2">
      <c r="A346" s="87"/>
      <c r="B346" s="88"/>
      <c r="C346" s="89"/>
      <c r="D346" s="98"/>
      <c r="E346" s="98"/>
      <c r="F346" s="88"/>
      <c r="G346" s="98"/>
    </row>
    <row r="347" spans="1:7" x14ac:dyDescent="0.2">
      <c r="A347" s="87"/>
      <c r="B347" s="88"/>
      <c r="C347" s="89"/>
      <c r="D347" s="98"/>
      <c r="E347" s="98"/>
      <c r="F347" s="88"/>
      <c r="G347" s="98"/>
    </row>
    <row r="348" spans="1:7" x14ac:dyDescent="0.2">
      <c r="A348" s="87"/>
      <c r="B348" s="88"/>
      <c r="C348" s="89"/>
      <c r="D348" s="98"/>
      <c r="E348" s="98"/>
      <c r="F348" s="88"/>
      <c r="G348" s="98"/>
    </row>
    <row r="349" spans="1:7" x14ac:dyDescent="0.2">
      <c r="A349" s="87"/>
      <c r="B349" s="88"/>
      <c r="C349" s="89"/>
      <c r="D349" s="98"/>
      <c r="E349" s="98"/>
      <c r="F349" s="88"/>
      <c r="G349" s="98"/>
    </row>
    <row r="350" spans="1:7" x14ac:dyDescent="0.2">
      <c r="A350" s="87"/>
      <c r="B350" s="88"/>
      <c r="C350" s="89"/>
      <c r="D350" s="98"/>
      <c r="E350" s="98"/>
      <c r="F350" s="88"/>
      <c r="G350" s="98"/>
    </row>
    <row r="351" spans="1:7" x14ac:dyDescent="0.2">
      <c r="A351" s="87"/>
      <c r="B351" s="88"/>
      <c r="C351" s="89"/>
      <c r="D351" s="98"/>
      <c r="E351" s="98"/>
      <c r="F351" s="88"/>
      <c r="G351" s="98"/>
    </row>
    <row r="352" spans="1:7" x14ac:dyDescent="0.2">
      <c r="A352" s="87"/>
      <c r="B352" s="88"/>
      <c r="C352" s="89"/>
      <c r="D352" s="98"/>
      <c r="E352" s="98"/>
      <c r="F352" s="88"/>
      <c r="G352" s="98"/>
    </row>
    <row r="353" spans="1:7" x14ac:dyDescent="0.2">
      <c r="A353" s="87"/>
      <c r="B353" s="88"/>
      <c r="C353" s="89"/>
      <c r="D353" s="98"/>
      <c r="E353" s="98"/>
      <c r="F353" s="88"/>
      <c r="G353" s="98"/>
    </row>
    <row r="354" spans="1:7" x14ac:dyDescent="0.2">
      <c r="A354" s="87"/>
      <c r="B354" s="88"/>
      <c r="C354" s="89"/>
      <c r="D354" s="98"/>
      <c r="E354" s="98"/>
      <c r="F354" s="88"/>
      <c r="G354" s="98"/>
    </row>
    <row r="355" spans="1:7" x14ac:dyDescent="0.2">
      <c r="A355" s="87"/>
      <c r="B355" s="88"/>
      <c r="C355" s="89"/>
      <c r="D355" s="98"/>
      <c r="E355" s="98"/>
      <c r="F355" s="88"/>
      <c r="G355" s="98"/>
    </row>
    <row r="356" spans="1:7" x14ac:dyDescent="0.2">
      <c r="A356" s="87"/>
      <c r="B356" s="88"/>
      <c r="C356" s="89"/>
      <c r="D356" s="98"/>
      <c r="E356" s="98"/>
      <c r="F356" s="88"/>
      <c r="G356" s="98"/>
    </row>
    <row r="357" spans="1:7" x14ac:dyDescent="0.2">
      <c r="A357" s="87"/>
      <c r="B357" s="88"/>
      <c r="C357" s="89"/>
      <c r="D357" s="98"/>
      <c r="E357" s="98"/>
      <c r="F357" s="88"/>
      <c r="G357" s="98"/>
    </row>
    <row r="358" spans="1:7" x14ac:dyDescent="0.2">
      <c r="A358" s="87"/>
      <c r="B358" s="88"/>
      <c r="C358" s="89"/>
      <c r="D358" s="98"/>
      <c r="E358" s="98"/>
      <c r="F358" s="88"/>
      <c r="G358" s="98"/>
    </row>
    <row r="359" spans="1:7" x14ac:dyDescent="0.2">
      <c r="A359" s="87"/>
      <c r="B359" s="88"/>
      <c r="C359" s="89"/>
      <c r="D359" s="98"/>
      <c r="E359" s="98"/>
      <c r="F359" s="88"/>
      <c r="G359" s="98"/>
    </row>
    <row r="360" spans="1:7" x14ac:dyDescent="0.2">
      <c r="A360" s="87"/>
      <c r="B360" s="88"/>
      <c r="C360" s="89"/>
      <c r="D360" s="98"/>
      <c r="E360" s="98"/>
      <c r="F360" s="88"/>
      <c r="G360" s="98"/>
    </row>
    <row r="361" spans="1:7" x14ac:dyDescent="0.2">
      <c r="A361" s="87"/>
      <c r="B361" s="88"/>
      <c r="C361" s="89"/>
      <c r="D361" s="98"/>
      <c r="E361" s="98"/>
      <c r="F361" s="88"/>
      <c r="G361" s="98"/>
    </row>
    <row r="362" spans="1:7" x14ac:dyDescent="0.2">
      <c r="A362" s="87"/>
      <c r="B362" s="88"/>
      <c r="C362" s="89"/>
      <c r="D362" s="98"/>
      <c r="E362" s="98"/>
      <c r="F362" s="88"/>
      <c r="G362" s="98"/>
    </row>
    <row r="363" spans="1:7" x14ac:dyDescent="0.2">
      <c r="A363" s="87"/>
      <c r="B363" s="88"/>
      <c r="C363" s="89"/>
      <c r="D363" s="98"/>
      <c r="E363" s="98"/>
      <c r="F363" s="88"/>
      <c r="G363" s="98"/>
    </row>
    <row r="364" spans="1:7" x14ac:dyDescent="0.2">
      <c r="A364" s="87"/>
      <c r="B364" s="88"/>
      <c r="C364" s="89"/>
      <c r="D364" s="98"/>
      <c r="E364" s="98"/>
      <c r="F364" s="88"/>
      <c r="G364" s="98"/>
    </row>
    <row r="365" spans="1:7" x14ac:dyDescent="0.2">
      <c r="A365" s="87"/>
      <c r="B365" s="88"/>
      <c r="C365" s="89"/>
      <c r="D365" s="98"/>
      <c r="E365" s="98"/>
      <c r="F365" s="88"/>
      <c r="G365" s="98"/>
    </row>
    <row r="366" spans="1:7" x14ac:dyDescent="0.2">
      <c r="A366" s="87"/>
      <c r="B366" s="88"/>
      <c r="C366" s="89"/>
      <c r="D366" s="98"/>
      <c r="E366" s="98"/>
      <c r="F366" s="88"/>
      <c r="G366" s="98"/>
    </row>
    <row r="367" spans="1:7" x14ac:dyDescent="0.2">
      <c r="A367" s="87"/>
      <c r="B367" s="88"/>
      <c r="C367" s="89"/>
      <c r="D367" s="98"/>
      <c r="E367" s="98"/>
      <c r="F367" s="88"/>
      <c r="G367" s="98"/>
    </row>
    <row r="368" spans="1:7" x14ac:dyDescent="0.2">
      <c r="A368" s="87"/>
      <c r="B368" s="88"/>
      <c r="C368" s="89"/>
      <c r="D368" s="98"/>
      <c r="E368" s="98"/>
      <c r="F368" s="88"/>
      <c r="G368" s="98"/>
    </row>
    <row r="369" spans="1:7" x14ac:dyDescent="0.2">
      <c r="A369" s="87"/>
      <c r="B369" s="88"/>
      <c r="C369" s="89"/>
      <c r="D369" s="98"/>
      <c r="E369" s="98"/>
      <c r="F369" s="88"/>
      <c r="G369" s="98"/>
    </row>
    <row r="370" spans="1:7" x14ac:dyDescent="0.2">
      <c r="A370" s="87"/>
      <c r="B370" s="88"/>
      <c r="C370" s="89"/>
      <c r="D370" s="98"/>
      <c r="E370" s="98"/>
      <c r="F370" s="88"/>
      <c r="G370" s="98"/>
    </row>
    <row r="371" spans="1:7" x14ac:dyDescent="0.2">
      <c r="A371" s="87"/>
      <c r="B371" s="88"/>
      <c r="C371" s="89"/>
      <c r="D371" s="98"/>
      <c r="E371" s="98"/>
      <c r="F371" s="88"/>
      <c r="G371" s="98"/>
    </row>
    <row r="372" spans="1:7" x14ac:dyDescent="0.2">
      <c r="A372" s="87"/>
      <c r="B372" s="88"/>
      <c r="C372" s="89"/>
      <c r="D372" s="98"/>
      <c r="E372" s="98"/>
      <c r="F372" s="88"/>
      <c r="G372" s="98"/>
    </row>
    <row r="373" spans="1:7" x14ac:dyDescent="0.2">
      <c r="A373" s="87"/>
      <c r="B373" s="88"/>
      <c r="C373" s="89"/>
      <c r="D373" s="98"/>
      <c r="E373" s="98"/>
      <c r="F373" s="88"/>
      <c r="G373" s="98"/>
    </row>
    <row r="374" spans="1:7" x14ac:dyDescent="0.2">
      <c r="A374" s="87"/>
      <c r="B374" s="88"/>
      <c r="C374" s="89"/>
      <c r="D374" s="98"/>
      <c r="E374" s="98"/>
      <c r="F374" s="88"/>
      <c r="G374" s="98"/>
    </row>
    <row r="375" spans="1:7" x14ac:dyDescent="0.2">
      <c r="A375" s="87"/>
      <c r="B375" s="88"/>
      <c r="C375" s="89"/>
      <c r="D375" s="98"/>
      <c r="E375" s="98"/>
      <c r="F375" s="88"/>
      <c r="G375" s="98"/>
    </row>
    <row r="376" spans="1:7" x14ac:dyDescent="0.2">
      <c r="A376" s="87"/>
      <c r="B376" s="88"/>
      <c r="C376" s="89"/>
      <c r="D376" s="98"/>
      <c r="E376" s="98"/>
      <c r="F376" s="88"/>
      <c r="G376" s="98"/>
    </row>
    <row r="377" spans="1:7" x14ac:dyDescent="0.2">
      <c r="A377" s="87"/>
      <c r="B377" s="88"/>
      <c r="C377" s="89"/>
      <c r="D377" s="98"/>
      <c r="E377" s="98"/>
      <c r="F377" s="88"/>
      <c r="G377" s="98"/>
    </row>
    <row r="378" spans="1:7" x14ac:dyDescent="0.2">
      <c r="A378" s="87"/>
      <c r="B378" s="88"/>
      <c r="C378" s="89"/>
      <c r="D378" s="98"/>
      <c r="E378" s="98"/>
      <c r="F378" s="88"/>
      <c r="G378" s="98"/>
    </row>
    <row r="379" spans="1:7" x14ac:dyDescent="0.2">
      <c r="A379" s="87"/>
      <c r="B379" s="88"/>
      <c r="C379" s="89"/>
      <c r="D379" s="98"/>
      <c r="E379" s="98"/>
      <c r="F379" s="88"/>
      <c r="G379" s="98"/>
    </row>
    <row r="380" spans="1:7" x14ac:dyDescent="0.2">
      <c r="A380" s="87"/>
      <c r="B380" s="88"/>
      <c r="C380" s="89"/>
      <c r="D380" s="98"/>
      <c r="E380" s="98"/>
      <c r="F380" s="88"/>
      <c r="G380" s="98"/>
    </row>
    <row r="381" spans="1:7" x14ac:dyDescent="0.2">
      <c r="A381" s="87"/>
      <c r="B381" s="88"/>
      <c r="C381" s="89"/>
      <c r="D381" s="98"/>
      <c r="E381" s="98"/>
      <c r="F381" s="88"/>
      <c r="G381" s="98"/>
    </row>
    <row r="382" spans="1:7" x14ac:dyDescent="0.2">
      <c r="A382" s="87"/>
      <c r="B382" s="88"/>
      <c r="C382" s="89"/>
      <c r="D382" s="98"/>
      <c r="E382" s="98"/>
      <c r="F382" s="88"/>
      <c r="G382" s="98"/>
    </row>
    <row r="383" spans="1:7" x14ac:dyDescent="0.2">
      <c r="A383" s="87"/>
      <c r="B383" s="88"/>
      <c r="C383" s="89"/>
      <c r="D383" s="98"/>
      <c r="E383" s="98"/>
      <c r="F383" s="88"/>
      <c r="G383" s="98"/>
    </row>
    <row r="384" spans="1:7" x14ac:dyDescent="0.2">
      <c r="A384" s="87"/>
      <c r="B384" s="88"/>
      <c r="C384" s="89"/>
      <c r="D384" s="98"/>
      <c r="E384" s="98"/>
      <c r="F384" s="88"/>
      <c r="G384" s="98"/>
    </row>
    <row r="385" spans="1:7" x14ac:dyDescent="0.2">
      <c r="A385" s="87"/>
      <c r="B385" s="88"/>
      <c r="C385" s="89"/>
      <c r="D385" s="98"/>
      <c r="E385" s="98"/>
      <c r="F385" s="88"/>
      <c r="G385" s="98"/>
    </row>
    <row r="386" spans="1:7" x14ac:dyDescent="0.2">
      <c r="A386" s="87"/>
      <c r="B386" s="88"/>
      <c r="C386" s="89"/>
      <c r="D386" s="98"/>
      <c r="E386" s="98"/>
      <c r="F386" s="88"/>
      <c r="G386" s="98"/>
    </row>
    <row r="387" spans="1:7" x14ac:dyDescent="0.2">
      <c r="A387" s="87"/>
      <c r="B387" s="88"/>
      <c r="C387" s="89"/>
      <c r="D387" s="98"/>
      <c r="E387" s="98"/>
      <c r="F387" s="88"/>
      <c r="G387" s="98"/>
    </row>
    <row r="388" spans="1:7" x14ac:dyDescent="0.2">
      <c r="A388" s="87"/>
      <c r="B388" s="88"/>
      <c r="C388" s="89"/>
      <c r="D388" s="98"/>
      <c r="E388" s="98"/>
      <c r="F388" s="88"/>
      <c r="G388" s="98"/>
    </row>
    <row r="389" spans="1:7" x14ac:dyDescent="0.2">
      <c r="A389" s="87"/>
      <c r="B389" s="88"/>
      <c r="C389" s="89"/>
      <c r="D389" s="98"/>
      <c r="E389" s="98"/>
      <c r="F389" s="88"/>
      <c r="G389" s="98"/>
    </row>
    <row r="390" spans="1:7" x14ac:dyDescent="0.2">
      <c r="A390" s="87"/>
      <c r="B390" s="88"/>
      <c r="C390" s="89"/>
      <c r="D390" s="98"/>
      <c r="E390" s="98"/>
      <c r="F390" s="88"/>
      <c r="G390" s="98"/>
    </row>
    <row r="391" spans="1:7" x14ac:dyDescent="0.2">
      <c r="A391" s="87"/>
      <c r="B391" s="88"/>
      <c r="C391" s="89"/>
      <c r="D391" s="98"/>
      <c r="E391" s="98"/>
      <c r="F391" s="88"/>
      <c r="G391" s="98"/>
    </row>
    <row r="392" spans="1:7" x14ac:dyDescent="0.2">
      <c r="A392" s="87"/>
      <c r="B392" s="88"/>
      <c r="C392" s="89"/>
      <c r="D392" s="98"/>
      <c r="E392" s="98"/>
      <c r="F392" s="88"/>
      <c r="G392" s="98"/>
    </row>
    <row r="393" spans="1:7" x14ac:dyDescent="0.2">
      <c r="A393" s="87"/>
      <c r="B393" s="88"/>
      <c r="C393" s="89"/>
      <c r="D393" s="98"/>
      <c r="E393" s="98"/>
      <c r="F393" s="88"/>
      <c r="G393" s="98"/>
    </row>
    <row r="394" spans="1:7" x14ac:dyDescent="0.2">
      <c r="A394" s="87"/>
      <c r="B394" s="88"/>
      <c r="C394" s="89"/>
      <c r="D394" s="98"/>
      <c r="E394" s="98"/>
      <c r="F394" s="88"/>
      <c r="G394" s="98"/>
    </row>
    <row r="395" spans="1:7" x14ac:dyDescent="0.2">
      <c r="A395" s="87"/>
      <c r="B395" s="88"/>
      <c r="C395" s="89"/>
      <c r="D395" s="98"/>
      <c r="E395" s="98"/>
      <c r="F395" s="88"/>
      <c r="G395" s="98"/>
    </row>
    <row r="396" spans="1:7" x14ac:dyDescent="0.2">
      <c r="A396" s="87"/>
      <c r="B396" s="88"/>
      <c r="C396" s="89"/>
      <c r="D396" s="98"/>
      <c r="E396" s="98"/>
      <c r="F396" s="88"/>
      <c r="G396" s="98"/>
    </row>
    <row r="397" spans="1:7" x14ac:dyDescent="0.2">
      <c r="A397" s="87"/>
      <c r="B397" s="88"/>
      <c r="C397" s="89"/>
      <c r="D397" s="98"/>
      <c r="E397" s="98"/>
      <c r="F397" s="88"/>
      <c r="G397" s="98"/>
    </row>
    <row r="398" spans="1:7" x14ac:dyDescent="0.2">
      <c r="A398" s="87"/>
      <c r="B398" s="88"/>
      <c r="C398" s="89"/>
      <c r="D398" s="98"/>
      <c r="E398" s="98"/>
      <c r="F398" s="88"/>
      <c r="G398" s="98"/>
    </row>
    <row r="399" spans="1:7" x14ac:dyDescent="0.2">
      <c r="A399" s="87"/>
      <c r="B399" s="88"/>
      <c r="C399" s="89"/>
      <c r="D399" s="98"/>
      <c r="E399" s="98"/>
      <c r="F399" s="88"/>
      <c r="G399" s="98"/>
    </row>
    <row r="400" spans="1:7" x14ac:dyDescent="0.2">
      <c r="A400" s="87"/>
      <c r="B400" s="88"/>
      <c r="C400" s="89"/>
      <c r="D400" s="98"/>
      <c r="E400" s="98"/>
      <c r="F400" s="88"/>
      <c r="G400" s="98"/>
    </row>
    <row r="401" spans="1:7" x14ac:dyDescent="0.2">
      <c r="A401" s="87"/>
      <c r="B401" s="88"/>
      <c r="C401" s="89"/>
      <c r="D401" s="98"/>
      <c r="E401" s="98"/>
      <c r="F401" s="88"/>
      <c r="G401" s="98"/>
    </row>
    <row r="402" spans="1:7" x14ac:dyDescent="0.2">
      <c r="A402" s="87"/>
      <c r="B402" s="88"/>
      <c r="C402" s="89"/>
      <c r="D402" s="98"/>
      <c r="E402" s="98"/>
      <c r="F402" s="88"/>
      <c r="G402" s="98"/>
    </row>
    <row r="403" spans="1:7" x14ac:dyDescent="0.2">
      <c r="A403" s="87"/>
      <c r="B403" s="88"/>
      <c r="C403" s="89"/>
      <c r="D403" s="98"/>
      <c r="E403" s="98"/>
      <c r="F403" s="88"/>
      <c r="G403" s="98"/>
    </row>
    <row r="404" spans="1:7" x14ac:dyDescent="0.2">
      <c r="A404" s="87"/>
      <c r="B404" s="88"/>
      <c r="C404" s="89"/>
      <c r="D404" s="98"/>
      <c r="E404" s="98"/>
      <c r="F404" s="88"/>
      <c r="G404" s="98"/>
    </row>
    <row r="405" spans="1:7" x14ac:dyDescent="0.2">
      <c r="A405" s="87"/>
      <c r="B405" s="88"/>
      <c r="C405" s="89"/>
      <c r="D405" s="98"/>
      <c r="E405" s="98"/>
      <c r="F405" s="88"/>
      <c r="G405" s="98"/>
    </row>
    <row r="406" spans="1:7" x14ac:dyDescent="0.2">
      <c r="A406" s="87"/>
      <c r="B406" s="88"/>
      <c r="C406" s="89"/>
      <c r="D406" s="98"/>
      <c r="E406" s="98"/>
      <c r="F406" s="88"/>
      <c r="G406" s="98"/>
    </row>
    <row r="407" spans="1:7" x14ac:dyDescent="0.2">
      <c r="A407" s="87"/>
      <c r="B407" s="88"/>
      <c r="C407" s="89"/>
      <c r="D407" s="98"/>
      <c r="E407" s="98"/>
      <c r="F407" s="88"/>
      <c r="G407" s="98"/>
    </row>
    <row r="408" spans="1:7" x14ac:dyDescent="0.2">
      <c r="A408" s="87"/>
      <c r="B408" s="88"/>
      <c r="C408" s="89"/>
      <c r="D408" s="98"/>
      <c r="E408" s="98"/>
      <c r="F408" s="88"/>
      <c r="G408" s="98"/>
    </row>
    <row r="409" spans="1:7" x14ac:dyDescent="0.2">
      <c r="A409" s="87"/>
      <c r="B409" s="88"/>
      <c r="C409" s="89"/>
      <c r="D409" s="98"/>
      <c r="E409" s="98"/>
      <c r="F409" s="88"/>
      <c r="G409" s="98"/>
    </row>
    <row r="410" spans="1:7" x14ac:dyDescent="0.2">
      <c r="A410" s="87"/>
      <c r="B410" s="88"/>
      <c r="C410" s="89"/>
      <c r="D410" s="98"/>
      <c r="E410" s="98"/>
      <c r="F410" s="88"/>
      <c r="G410" s="98"/>
    </row>
    <row r="411" spans="1:7" x14ac:dyDescent="0.2">
      <c r="A411" s="87"/>
      <c r="B411" s="88"/>
      <c r="C411" s="89"/>
      <c r="D411" s="98"/>
      <c r="E411" s="98"/>
      <c r="F411" s="88"/>
      <c r="G411" s="98"/>
    </row>
    <row r="412" spans="1:7" x14ac:dyDescent="0.2">
      <c r="A412" s="87"/>
      <c r="B412" s="88"/>
      <c r="C412" s="89"/>
      <c r="D412" s="98"/>
      <c r="E412" s="98"/>
      <c r="F412" s="88"/>
      <c r="G412" s="98"/>
    </row>
    <row r="413" spans="1:7" x14ac:dyDescent="0.2">
      <c r="A413" s="87"/>
      <c r="B413" s="88"/>
      <c r="C413" s="89"/>
      <c r="D413" s="98"/>
      <c r="E413" s="98"/>
      <c r="F413" s="88"/>
      <c r="G413" s="98"/>
    </row>
    <row r="414" spans="1:7" x14ac:dyDescent="0.2">
      <c r="A414" s="87"/>
      <c r="B414" s="88"/>
      <c r="C414" s="89"/>
      <c r="D414" s="98"/>
      <c r="E414" s="98"/>
      <c r="F414" s="88"/>
      <c r="G414" s="98"/>
    </row>
    <row r="415" spans="1:7" x14ac:dyDescent="0.2">
      <c r="A415" s="87"/>
      <c r="B415" s="88"/>
      <c r="C415" s="89"/>
      <c r="D415" s="98"/>
      <c r="E415" s="98"/>
      <c r="F415" s="88"/>
      <c r="G415" s="98"/>
    </row>
    <row r="416" spans="1:7" x14ac:dyDescent="0.2">
      <c r="A416" s="87"/>
      <c r="B416" s="88"/>
      <c r="C416" s="89"/>
      <c r="D416" s="98"/>
      <c r="E416" s="98"/>
      <c r="F416" s="88"/>
      <c r="G416" s="98"/>
    </row>
    <row r="417" spans="1:7" x14ac:dyDescent="0.2">
      <c r="A417" s="87"/>
      <c r="B417" s="88"/>
      <c r="C417" s="89"/>
      <c r="D417" s="98"/>
      <c r="E417" s="98"/>
      <c r="F417" s="88"/>
      <c r="G417" s="98"/>
    </row>
    <row r="418" spans="1:7" x14ac:dyDescent="0.2">
      <c r="A418" s="87"/>
      <c r="B418" s="88"/>
      <c r="C418" s="89"/>
      <c r="D418" s="98"/>
      <c r="E418" s="98"/>
      <c r="F418" s="88"/>
      <c r="G418" s="98"/>
    </row>
    <row r="419" spans="1:7" x14ac:dyDescent="0.2">
      <c r="A419" s="87"/>
      <c r="B419" s="88"/>
      <c r="C419" s="89"/>
      <c r="D419" s="98"/>
      <c r="E419" s="98"/>
      <c r="F419" s="88"/>
      <c r="G419" s="98"/>
    </row>
    <row r="420" spans="1:7" x14ac:dyDescent="0.2">
      <c r="A420" s="87"/>
      <c r="B420" s="88"/>
      <c r="C420" s="89"/>
      <c r="D420" s="98"/>
      <c r="E420" s="98"/>
      <c r="F420" s="88"/>
      <c r="G420" s="98"/>
    </row>
    <row r="421" spans="1:7" x14ac:dyDescent="0.2">
      <c r="A421" s="87"/>
      <c r="B421" s="88"/>
      <c r="C421" s="89"/>
      <c r="D421" s="98"/>
      <c r="E421" s="98"/>
      <c r="F421" s="88"/>
      <c r="G421" s="98"/>
    </row>
    <row r="422" spans="1:7" x14ac:dyDescent="0.2">
      <c r="A422" s="87"/>
      <c r="B422" s="88"/>
      <c r="C422" s="89"/>
      <c r="D422" s="98"/>
      <c r="E422" s="98"/>
      <c r="F422" s="88"/>
      <c r="G422" s="98"/>
    </row>
    <row r="423" spans="1:7" x14ac:dyDescent="0.2">
      <c r="A423" s="87"/>
      <c r="B423" s="88"/>
      <c r="C423" s="89"/>
      <c r="D423" s="98"/>
      <c r="E423" s="98"/>
      <c r="F423" s="88"/>
      <c r="G423" s="98"/>
    </row>
    <row r="424" spans="1:7" x14ac:dyDescent="0.2">
      <c r="A424" s="87"/>
      <c r="B424" s="88"/>
      <c r="C424" s="89"/>
      <c r="D424" s="98"/>
      <c r="E424" s="98"/>
      <c r="F424" s="88"/>
      <c r="G424" s="98"/>
    </row>
    <row r="425" spans="1:7" x14ac:dyDescent="0.2">
      <c r="A425" s="87"/>
      <c r="B425" s="88"/>
      <c r="C425" s="89"/>
      <c r="D425" s="98"/>
      <c r="E425" s="98"/>
      <c r="F425" s="88"/>
      <c r="G425" s="98"/>
    </row>
    <row r="426" spans="1:7" x14ac:dyDescent="0.2">
      <c r="A426" s="87"/>
      <c r="B426" s="88"/>
      <c r="C426" s="89"/>
      <c r="D426" s="98"/>
      <c r="E426" s="98"/>
      <c r="F426" s="88"/>
      <c r="G426" s="98"/>
    </row>
    <row r="427" spans="1:7" x14ac:dyDescent="0.2">
      <c r="A427" s="87"/>
      <c r="B427" s="88"/>
      <c r="C427" s="89"/>
      <c r="D427" s="98"/>
      <c r="E427" s="98"/>
      <c r="F427" s="88"/>
      <c r="G427" s="98"/>
    </row>
    <row r="428" spans="1:7" x14ac:dyDescent="0.2">
      <c r="A428" s="87"/>
      <c r="B428" s="88"/>
      <c r="C428" s="89"/>
      <c r="D428" s="98"/>
      <c r="E428" s="98"/>
      <c r="F428" s="88"/>
      <c r="G428" s="98"/>
    </row>
    <row r="429" spans="1:7" x14ac:dyDescent="0.2">
      <c r="A429" s="87"/>
      <c r="B429" s="88"/>
      <c r="C429" s="89"/>
      <c r="D429" s="98"/>
      <c r="E429" s="98"/>
      <c r="F429" s="88"/>
      <c r="G429" s="98"/>
    </row>
    <row r="430" spans="1:7" x14ac:dyDescent="0.2">
      <c r="A430" s="87"/>
      <c r="B430" s="88"/>
      <c r="C430" s="89"/>
      <c r="D430" s="98"/>
      <c r="E430" s="98"/>
      <c r="F430" s="88"/>
      <c r="G430" s="98"/>
    </row>
    <row r="431" spans="1:7" x14ac:dyDescent="0.2">
      <c r="A431" s="87"/>
      <c r="B431" s="88"/>
      <c r="C431" s="89"/>
      <c r="D431" s="98"/>
      <c r="E431" s="98"/>
      <c r="F431" s="88"/>
      <c r="G431" s="98"/>
    </row>
    <row r="432" spans="1:7" x14ac:dyDescent="0.2">
      <c r="A432" s="87"/>
      <c r="B432" s="88"/>
      <c r="C432" s="89"/>
      <c r="D432" s="98"/>
      <c r="E432" s="98"/>
      <c r="F432" s="88"/>
      <c r="G432" s="98"/>
    </row>
    <row r="433" spans="1:7" x14ac:dyDescent="0.2">
      <c r="A433" s="87"/>
      <c r="B433" s="88"/>
      <c r="C433" s="89"/>
      <c r="D433" s="98"/>
      <c r="E433" s="98"/>
      <c r="F433" s="88"/>
      <c r="G433" s="98"/>
    </row>
    <row r="434" spans="1:7" x14ac:dyDescent="0.2">
      <c r="A434" s="87"/>
      <c r="B434" s="88"/>
      <c r="C434" s="89"/>
      <c r="D434" s="98"/>
      <c r="E434" s="98"/>
      <c r="F434" s="88"/>
      <c r="G434" s="98"/>
    </row>
    <row r="435" spans="1:7" x14ac:dyDescent="0.2">
      <c r="A435" s="87"/>
      <c r="B435" s="88"/>
      <c r="C435" s="89"/>
      <c r="D435" s="98"/>
      <c r="E435" s="98"/>
      <c r="F435" s="88"/>
      <c r="G435" s="98"/>
    </row>
    <row r="436" spans="1:7" x14ac:dyDescent="0.2">
      <c r="A436" s="87"/>
      <c r="B436" s="88"/>
      <c r="C436" s="89"/>
      <c r="D436" s="98"/>
      <c r="E436" s="98"/>
      <c r="F436" s="88"/>
      <c r="G436" s="98"/>
    </row>
    <row r="437" spans="1:7" x14ac:dyDescent="0.2">
      <c r="A437" s="87"/>
      <c r="B437" s="88"/>
      <c r="C437" s="89"/>
      <c r="D437" s="98"/>
      <c r="E437" s="98"/>
      <c r="F437" s="88"/>
      <c r="G437" s="98"/>
    </row>
    <row r="438" spans="1:7" x14ac:dyDescent="0.2">
      <c r="A438" s="87"/>
      <c r="B438" s="88"/>
      <c r="C438" s="89"/>
      <c r="D438" s="98"/>
      <c r="E438" s="98"/>
      <c r="F438" s="88"/>
      <c r="G438" s="98"/>
    </row>
    <row r="439" spans="1:7" x14ac:dyDescent="0.2">
      <c r="A439" s="87"/>
      <c r="B439" s="88"/>
      <c r="C439" s="89"/>
      <c r="D439" s="98"/>
      <c r="E439" s="98"/>
      <c r="F439" s="88"/>
      <c r="G439" s="98"/>
    </row>
    <row r="440" spans="1:7" x14ac:dyDescent="0.2">
      <c r="A440" s="87"/>
      <c r="B440" s="88"/>
      <c r="C440" s="89"/>
      <c r="D440" s="98"/>
      <c r="E440" s="98"/>
      <c r="F440" s="88"/>
      <c r="G440" s="98"/>
    </row>
    <row r="441" spans="1:7" x14ac:dyDescent="0.2">
      <c r="A441" s="87"/>
      <c r="B441" s="88"/>
      <c r="C441" s="89"/>
      <c r="D441" s="98"/>
      <c r="E441" s="98"/>
      <c r="F441" s="88"/>
      <c r="G441" s="98"/>
    </row>
    <row r="442" spans="1:7" x14ac:dyDescent="0.2">
      <c r="A442" s="87"/>
      <c r="B442" s="88"/>
      <c r="C442" s="89"/>
      <c r="D442" s="98"/>
      <c r="E442" s="98"/>
      <c r="F442" s="88"/>
      <c r="G442" s="98"/>
    </row>
    <row r="443" spans="1:7" x14ac:dyDescent="0.2">
      <c r="A443" s="87"/>
      <c r="B443" s="88"/>
      <c r="C443" s="89"/>
      <c r="D443" s="98"/>
      <c r="E443" s="98"/>
      <c r="F443" s="88"/>
      <c r="G443" s="98"/>
    </row>
    <row r="444" spans="1:7" x14ac:dyDescent="0.2">
      <c r="A444" s="87"/>
      <c r="B444" s="88"/>
      <c r="C444" s="89"/>
      <c r="D444" s="98"/>
      <c r="E444" s="98"/>
      <c r="F444" s="88"/>
      <c r="G444" s="98"/>
    </row>
    <row r="445" spans="1:7" x14ac:dyDescent="0.2">
      <c r="A445" s="87"/>
      <c r="B445" s="88"/>
      <c r="C445" s="89"/>
      <c r="D445" s="98"/>
      <c r="E445" s="98"/>
      <c r="F445" s="88"/>
      <c r="G445" s="98"/>
    </row>
    <row r="446" spans="1:7" x14ac:dyDescent="0.2">
      <c r="A446" s="87"/>
      <c r="B446" s="88"/>
      <c r="C446" s="89"/>
      <c r="D446" s="98"/>
      <c r="E446" s="98"/>
      <c r="F446" s="88"/>
      <c r="G446" s="98"/>
    </row>
    <row r="447" spans="1:7" x14ac:dyDescent="0.2">
      <c r="A447" s="87"/>
      <c r="B447" s="88"/>
      <c r="C447" s="89"/>
      <c r="D447" s="98"/>
      <c r="E447" s="98"/>
      <c r="F447" s="88"/>
      <c r="G447" s="98"/>
    </row>
    <row r="448" spans="1:7" x14ac:dyDescent="0.2">
      <c r="A448" s="87"/>
      <c r="B448" s="88"/>
      <c r="C448" s="89"/>
      <c r="D448" s="98"/>
      <c r="E448" s="98"/>
      <c r="F448" s="88"/>
      <c r="G448" s="98"/>
    </row>
    <row r="449" spans="1:7" x14ac:dyDescent="0.2">
      <c r="A449" s="87"/>
      <c r="B449" s="88"/>
      <c r="C449" s="89"/>
      <c r="D449" s="98"/>
      <c r="E449" s="98"/>
      <c r="F449" s="88"/>
      <c r="G449" s="98"/>
    </row>
    <row r="450" spans="1:7" x14ac:dyDescent="0.2">
      <c r="A450" s="87"/>
      <c r="B450" s="88"/>
      <c r="C450" s="89"/>
      <c r="D450" s="98"/>
      <c r="E450" s="98"/>
      <c r="F450" s="88"/>
      <c r="G450" s="98"/>
    </row>
    <row r="451" spans="1:7" x14ac:dyDescent="0.2">
      <c r="A451" s="87"/>
      <c r="B451" s="88"/>
      <c r="C451" s="89"/>
      <c r="D451" s="98"/>
      <c r="E451" s="98"/>
      <c r="F451" s="88"/>
      <c r="G451" s="98"/>
    </row>
    <row r="452" spans="1:7" x14ac:dyDescent="0.2">
      <c r="A452" s="87"/>
      <c r="B452" s="88"/>
      <c r="C452" s="89"/>
      <c r="D452" s="98"/>
      <c r="E452" s="98"/>
      <c r="F452" s="88"/>
      <c r="G452" s="98"/>
    </row>
    <row r="453" spans="1:7" x14ac:dyDescent="0.2">
      <c r="A453" s="87"/>
      <c r="B453" s="88"/>
      <c r="C453" s="89"/>
      <c r="D453" s="98"/>
      <c r="E453" s="98"/>
      <c r="F453" s="88"/>
      <c r="G453" s="98"/>
    </row>
    <row r="454" spans="1:7" x14ac:dyDescent="0.2">
      <c r="A454" s="87"/>
      <c r="B454" s="88"/>
      <c r="C454" s="89"/>
      <c r="D454" s="98"/>
      <c r="E454" s="98"/>
      <c r="F454" s="88"/>
      <c r="G454" s="98"/>
    </row>
    <row r="455" spans="1:7" x14ac:dyDescent="0.2">
      <c r="A455" s="87"/>
      <c r="B455" s="88"/>
      <c r="C455" s="89"/>
      <c r="D455" s="98"/>
      <c r="E455" s="98"/>
      <c r="F455" s="88"/>
      <c r="G455" s="98"/>
    </row>
    <row r="456" spans="1:7" x14ac:dyDescent="0.2">
      <c r="A456" s="87"/>
      <c r="B456" s="88"/>
      <c r="C456" s="89"/>
      <c r="D456" s="98"/>
      <c r="E456" s="98"/>
      <c r="F456" s="88"/>
      <c r="G456" s="98"/>
    </row>
    <row r="457" spans="1:7" x14ac:dyDescent="0.2">
      <c r="A457" s="87"/>
      <c r="B457" s="88"/>
      <c r="C457" s="89"/>
      <c r="D457" s="98"/>
      <c r="E457" s="98"/>
      <c r="F457" s="88"/>
      <c r="G457" s="98"/>
    </row>
    <row r="458" spans="1:7" x14ac:dyDescent="0.2">
      <c r="A458" s="87"/>
      <c r="B458" s="88"/>
      <c r="C458" s="89"/>
      <c r="D458" s="98"/>
      <c r="E458" s="98"/>
      <c r="F458" s="88"/>
      <c r="G458" s="98"/>
    </row>
    <row r="459" spans="1:7" x14ac:dyDescent="0.2">
      <c r="A459" s="87"/>
      <c r="B459" s="88"/>
      <c r="C459" s="89"/>
      <c r="D459" s="98"/>
      <c r="E459" s="98"/>
      <c r="F459" s="88"/>
      <c r="G459" s="98"/>
    </row>
    <row r="460" spans="1:7" x14ac:dyDescent="0.2">
      <c r="A460" s="87"/>
      <c r="B460" s="88"/>
      <c r="C460" s="89"/>
      <c r="D460" s="98"/>
      <c r="E460" s="98"/>
      <c r="F460" s="88"/>
      <c r="G460" s="98"/>
    </row>
    <row r="461" spans="1:7" x14ac:dyDescent="0.2">
      <c r="A461" s="87"/>
      <c r="B461" s="88"/>
      <c r="C461" s="89"/>
      <c r="D461" s="98"/>
      <c r="E461" s="98"/>
      <c r="F461" s="88"/>
      <c r="G461" s="98"/>
    </row>
    <row r="462" spans="1:7" x14ac:dyDescent="0.2">
      <c r="A462" s="87"/>
      <c r="B462" s="88"/>
      <c r="C462" s="89"/>
      <c r="D462" s="98"/>
      <c r="E462" s="98"/>
      <c r="F462" s="88"/>
      <c r="G462" s="98"/>
    </row>
    <row r="463" spans="1:7" x14ac:dyDescent="0.2">
      <c r="A463" s="87"/>
      <c r="B463" s="88"/>
      <c r="C463" s="89"/>
      <c r="D463" s="98"/>
      <c r="E463" s="98"/>
      <c r="F463" s="88"/>
      <c r="G463" s="98"/>
    </row>
    <row r="464" spans="1:7" x14ac:dyDescent="0.2">
      <c r="A464" s="87"/>
      <c r="B464" s="88"/>
      <c r="C464" s="89"/>
      <c r="D464" s="98"/>
      <c r="E464" s="98"/>
      <c r="F464" s="88"/>
      <c r="G464" s="98"/>
    </row>
    <row r="465" spans="1:7" x14ac:dyDescent="0.2">
      <c r="A465" s="87"/>
      <c r="B465" s="88"/>
      <c r="C465" s="89"/>
      <c r="D465" s="98"/>
      <c r="E465" s="98"/>
      <c r="F465" s="88"/>
      <c r="G465" s="98"/>
    </row>
    <row r="466" spans="1:7" x14ac:dyDescent="0.2">
      <c r="A466" s="87"/>
      <c r="B466" s="88"/>
      <c r="C466" s="89"/>
      <c r="D466" s="98"/>
      <c r="E466" s="98"/>
      <c r="F466" s="88"/>
      <c r="G466" s="98"/>
    </row>
    <row r="467" spans="1:7" x14ac:dyDescent="0.2">
      <c r="A467" s="87"/>
      <c r="B467" s="88"/>
      <c r="C467" s="89"/>
      <c r="D467" s="98"/>
      <c r="E467" s="98"/>
      <c r="F467" s="88"/>
      <c r="G467" s="98"/>
    </row>
    <row r="468" spans="1:7" x14ac:dyDescent="0.2">
      <c r="A468" s="87"/>
      <c r="B468" s="88"/>
      <c r="C468" s="89"/>
      <c r="D468" s="98"/>
      <c r="E468" s="98"/>
      <c r="F468" s="88"/>
      <c r="G468" s="98"/>
    </row>
    <row r="469" spans="1:7" x14ac:dyDescent="0.2">
      <c r="A469" s="87"/>
      <c r="B469" s="88"/>
      <c r="C469" s="89"/>
      <c r="D469" s="98"/>
      <c r="E469" s="98"/>
      <c r="F469" s="88"/>
      <c r="G469" s="98"/>
    </row>
    <row r="470" spans="1:7" x14ac:dyDescent="0.2">
      <c r="A470" s="87"/>
      <c r="B470" s="88"/>
      <c r="C470" s="89"/>
      <c r="D470" s="98"/>
      <c r="E470" s="98"/>
      <c r="F470" s="88"/>
      <c r="G470" s="98"/>
    </row>
    <row r="471" spans="1:7" x14ac:dyDescent="0.2">
      <c r="A471" s="87"/>
      <c r="B471" s="88"/>
      <c r="C471" s="89"/>
      <c r="D471" s="98"/>
      <c r="E471" s="98"/>
      <c r="F471" s="88"/>
      <c r="G471" s="98"/>
    </row>
    <row r="472" spans="1:7" x14ac:dyDescent="0.2">
      <c r="A472" s="87"/>
      <c r="B472" s="88"/>
      <c r="C472" s="89"/>
      <c r="D472" s="98"/>
      <c r="E472" s="98"/>
      <c r="F472" s="88"/>
      <c r="G472" s="98"/>
    </row>
    <row r="473" spans="1:7" x14ac:dyDescent="0.2">
      <c r="A473" s="87"/>
      <c r="B473" s="88"/>
      <c r="C473" s="89"/>
      <c r="D473" s="98"/>
      <c r="E473" s="98"/>
      <c r="F473" s="88"/>
      <c r="G473" s="98"/>
    </row>
    <row r="474" spans="1:7" x14ac:dyDescent="0.2">
      <c r="A474" s="87"/>
      <c r="B474" s="88"/>
      <c r="C474" s="89"/>
      <c r="D474" s="98"/>
      <c r="E474" s="98"/>
      <c r="F474" s="88"/>
      <c r="G474" s="98"/>
    </row>
    <row r="475" spans="1:7" x14ac:dyDescent="0.2">
      <c r="A475" s="87"/>
      <c r="B475" s="88"/>
      <c r="C475" s="89"/>
      <c r="D475" s="98"/>
      <c r="E475" s="98"/>
      <c r="F475" s="88"/>
      <c r="G475" s="98"/>
    </row>
    <row r="476" spans="1:7" x14ac:dyDescent="0.2">
      <c r="A476" s="87"/>
      <c r="B476" s="88"/>
      <c r="C476" s="89"/>
      <c r="D476" s="98"/>
      <c r="E476" s="98"/>
      <c r="F476" s="88"/>
      <c r="G476" s="98"/>
    </row>
    <row r="477" spans="1:7" x14ac:dyDescent="0.2">
      <c r="A477" s="87"/>
      <c r="B477" s="88"/>
      <c r="C477" s="89"/>
      <c r="D477" s="98"/>
      <c r="E477" s="98"/>
      <c r="F477" s="88"/>
      <c r="G477" s="98"/>
    </row>
    <row r="478" spans="1:7" x14ac:dyDescent="0.2">
      <c r="A478" s="87"/>
      <c r="B478" s="88"/>
      <c r="C478" s="89"/>
      <c r="D478" s="98"/>
      <c r="E478" s="98"/>
      <c r="F478" s="88"/>
      <c r="G478" s="98"/>
    </row>
    <row r="479" spans="1:7" x14ac:dyDescent="0.2">
      <c r="A479" s="87"/>
      <c r="B479" s="88"/>
      <c r="C479" s="89"/>
      <c r="D479" s="98"/>
      <c r="E479" s="98"/>
      <c r="F479" s="88"/>
      <c r="G479" s="98"/>
    </row>
    <row r="480" spans="1:7" x14ac:dyDescent="0.2">
      <c r="A480" s="87"/>
      <c r="B480" s="88"/>
      <c r="C480" s="89"/>
      <c r="D480" s="98"/>
      <c r="E480" s="98"/>
      <c r="F480" s="88"/>
      <c r="G480" s="98"/>
    </row>
    <row r="481" spans="1:7" x14ac:dyDescent="0.2">
      <c r="A481" s="87"/>
      <c r="B481" s="88"/>
      <c r="C481" s="89"/>
      <c r="D481" s="98"/>
      <c r="E481" s="98"/>
      <c r="F481" s="88"/>
      <c r="G481" s="98"/>
    </row>
    <row r="482" spans="1:7" x14ac:dyDescent="0.2">
      <c r="A482" s="87"/>
      <c r="B482" s="88"/>
      <c r="C482" s="89"/>
      <c r="D482" s="98"/>
      <c r="E482" s="98"/>
      <c r="F482" s="88"/>
      <c r="G482" s="98"/>
    </row>
    <row r="483" spans="1:7" x14ac:dyDescent="0.2">
      <c r="A483" s="87"/>
      <c r="B483" s="88"/>
      <c r="C483" s="89"/>
      <c r="D483" s="98"/>
      <c r="E483" s="98"/>
      <c r="F483" s="88"/>
      <c r="G483" s="98"/>
    </row>
    <row r="484" spans="1:7" x14ac:dyDescent="0.2">
      <c r="A484" s="87"/>
      <c r="B484" s="88"/>
      <c r="C484" s="89"/>
      <c r="D484" s="98"/>
      <c r="E484" s="98"/>
      <c r="F484" s="88"/>
      <c r="G484" s="98"/>
    </row>
    <row r="485" spans="1:7" x14ac:dyDescent="0.2">
      <c r="A485" s="87"/>
      <c r="B485" s="88"/>
      <c r="C485" s="89"/>
      <c r="D485" s="98"/>
      <c r="E485" s="98"/>
      <c r="F485" s="88"/>
      <c r="G485" s="98"/>
    </row>
    <row r="486" spans="1:7" x14ac:dyDescent="0.2">
      <c r="A486" s="87"/>
      <c r="B486" s="88"/>
      <c r="C486" s="89"/>
      <c r="D486" s="98"/>
      <c r="E486" s="98"/>
      <c r="F486" s="88"/>
      <c r="G486" s="98"/>
    </row>
    <row r="487" spans="1:7" x14ac:dyDescent="0.2">
      <c r="A487" s="87"/>
      <c r="B487" s="88"/>
      <c r="C487" s="89"/>
      <c r="D487" s="98"/>
      <c r="E487" s="98"/>
      <c r="F487" s="88"/>
      <c r="G487" s="98"/>
    </row>
    <row r="488" spans="1:7" x14ac:dyDescent="0.2">
      <c r="A488" s="87"/>
      <c r="B488" s="88"/>
      <c r="C488" s="89"/>
      <c r="D488" s="98"/>
      <c r="E488" s="98"/>
      <c r="F488" s="88"/>
      <c r="G488" s="98"/>
    </row>
    <row r="489" spans="1:7" x14ac:dyDescent="0.2">
      <c r="A489" s="87"/>
      <c r="B489" s="88"/>
      <c r="C489" s="89"/>
      <c r="D489" s="98"/>
      <c r="E489" s="98"/>
      <c r="F489" s="88"/>
      <c r="G489" s="98"/>
    </row>
    <row r="490" spans="1:7" x14ac:dyDescent="0.2">
      <c r="A490" s="87"/>
      <c r="B490" s="88"/>
      <c r="C490" s="89"/>
      <c r="D490" s="98"/>
      <c r="E490" s="98"/>
      <c r="F490" s="88"/>
      <c r="G490" s="98"/>
    </row>
    <row r="491" spans="1:7" x14ac:dyDescent="0.2">
      <c r="A491" s="87"/>
      <c r="B491" s="88"/>
      <c r="C491" s="89"/>
      <c r="D491" s="98"/>
      <c r="E491" s="98"/>
      <c r="F491" s="88"/>
      <c r="G491" s="98"/>
    </row>
    <row r="492" spans="1:7" x14ac:dyDescent="0.2">
      <c r="A492" s="87"/>
      <c r="B492" s="88"/>
      <c r="C492" s="89"/>
      <c r="D492" s="98"/>
      <c r="E492" s="98"/>
      <c r="F492" s="88"/>
      <c r="G492" s="98"/>
    </row>
    <row r="493" spans="1:7" x14ac:dyDescent="0.2">
      <c r="A493" s="87"/>
      <c r="B493" s="88"/>
      <c r="C493" s="89"/>
      <c r="D493" s="98"/>
      <c r="E493" s="98"/>
      <c r="F493" s="88"/>
      <c r="G493" s="98"/>
    </row>
    <row r="494" spans="1:7" x14ac:dyDescent="0.2">
      <c r="A494" s="87"/>
      <c r="B494" s="88"/>
      <c r="C494" s="89"/>
      <c r="D494" s="98"/>
      <c r="E494" s="98"/>
      <c r="F494" s="88"/>
      <c r="G494" s="98"/>
    </row>
    <row r="495" spans="1:7" x14ac:dyDescent="0.2">
      <c r="A495" s="87"/>
      <c r="B495" s="88"/>
      <c r="C495" s="89"/>
      <c r="D495" s="98"/>
      <c r="E495" s="98"/>
      <c r="F495" s="88"/>
      <c r="G495" s="98"/>
    </row>
    <row r="496" spans="1:7" x14ac:dyDescent="0.2">
      <c r="A496" s="87"/>
      <c r="B496" s="88"/>
      <c r="C496" s="89"/>
      <c r="D496" s="98"/>
      <c r="E496" s="98"/>
      <c r="F496" s="88"/>
      <c r="G496" s="98"/>
    </row>
    <row r="497" spans="1:7" x14ac:dyDescent="0.2">
      <c r="A497" s="87"/>
      <c r="B497" s="88"/>
      <c r="C497" s="89"/>
      <c r="D497" s="98"/>
      <c r="E497" s="98"/>
      <c r="F497" s="88"/>
      <c r="G497" s="98"/>
    </row>
    <row r="498" spans="1:7" x14ac:dyDescent="0.2">
      <c r="A498" s="87"/>
      <c r="B498" s="88"/>
      <c r="C498" s="89"/>
      <c r="D498" s="98"/>
      <c r="E498" s="98"/>
      <c r="F498" s="88"/>
      <c r="G498" s="98"/>
    </row>
    <row r="499" spans="1:7" x14ac:dyDescent="0.2">
      <c r="A499" s="87"/>
      <c r="B499" s="88"/>
      <c r="C499" s="89"/>
      <c r="D499" s="98"/>
      <c r="E499" s="98"/>
      <c r="F499" s="88"/>
      <c r="G499" s="98"/>
    </row>
    <row r="500" spans="1:7" x14ac:dyDescent="0.2">
      <c r="A500" s="87"/>
      <c r="B500" s="88"/>
      <c r="C500" s="89"/>
      <c r="D500" s="98"/>
      <c r="E500" s="98"/>
      <c r="F500" s="88"/>
      <c r="G500" s="98"/>
    </row>
    <row r="501" spans="1:7" x14ac:dyDescent="0.2">
      <c r="A501" s="87"/>
      <c r="B501" s="88"/>
      <c r="C501" s="89"/>
      <c r="D501" s="98"/>
      <c r="E501" s="98"/>
      <c r="F501" s="88"/>
      <c r="G501" s="98"/>
    </row>
    <row r="502" spans="1:7" x14ac:dyDescent="0.2">
      <c r="A502" s="87"/>
      <c r="B502" s="88"/>
      <c r="C502" s="89"/>
      <c r="D502" s="98"/>
      <c r="E502" s="98"/>
      <c r="F502" s="88"/>
      <c r="G502" s="98"/>
    </row>
    <row r="503" spans="1:7" x14ac:dyDescent="0.2">
      <c r="A503" s="87"/>
      <c r="B503" s="88"/>
      <c r="C503" s="89"/>
      <c r="D503" s="98"/>
      <c r="E503" s="98"/>
      <c r="F503" s="88"/>
      <c r="G503" s="98"/>
    </row>
    <row r="504" spans="1:7" x14ac:dyDescent="0.2">
      <c r="A504" s="87"/>
      <c r="B504" s="88"/>
      <c r="C504" s="89"/>
      <c r="D504" s="98"/>
      <c r="E504" s="98"/>
      <c r="F504" s="88"/>
      <c r="G504" s="98"/>
    </row>
    <row r="505" spans="1:7" x14ac:dyDescent="0.2">
      <c r="A505" s="87"/>
      <c r="B505" s="88"/>
      <c r="C505" s="89"/>
      <c r="D505" s="98"/>
      <c r="E505" s="98"/>
      <c r="F505" s="88"/>
      <c r="G505" s="98"/>
    </row>
    <row r="506" spans="1:7" x14ac:dyDescent="0.2">
      <c r="A506" s="87"/>
      <c r="B506" s="88"/>
      <c r="C506" s="89"/>
      <c r="D506" s="98"/>
      <c r="E506" s="98"/>
      <c r="F506" s="88"/>
      <c r="G506" s="98"/>
    </row>
    <row r="507" spans="1:7" x14ac:dyDescent="0.2">
      <c r="A507" s="87"/>
      <c r="B507" s="88"/>
      <c r="C507" s="89"/>
      <c r="D507" s="98"/>
      <c r="E507" s="98"/>
      <c r="F507" s="88"/>
      <c r="G507" s="98"/>
    </row>
    <row r="508" spans="1:7" x14ac:dyDescent="0.2">
      <c r="A508" s="87"/>
      <c r="B508" s="88"/>
      <c r="C508" s="89"/>
      <c r="D508" s="98"/>
      <c r="E508" s="98"/>
      <c r="F508" s="88"/>
      <c r="G508" s="98"/>
    </row>
    <row r="509" spans="1:7" x14ac:dyDescent="0.2">
      <c r="A509" s="87"/>
      <c r="B509" s="88"/>
      <c r="C509" s="89"/>
      <c r="D509" s="98"/>
      <c r="E509" s="98"/>
      <c r="F509" s="88"/>
      <c r="G509" s="98"/>
    </row>
    <row r="510" spans="1:7" x14ac:dyDescent="0.2">
      <c r="A510" s="87"/>
      <c r="B510" s="88"/>
      <c r="C510" s="89"/>
      <c r="D510" s="98"/>
      <c r="E510" s="98"/>
      <c r="F510" s="88"/>
      <c r="G510" s="98"/>
    </row>
    <row r="511" spans="1:7" x14ac:dyDescent="0.2">
      <c r="A511" s="87"/>
      <c r="B511" s="88"/>
      <c r="C511" s="89"/>
      <c r="D511" s="98"/>
      <c r="E511" s="98"/>
      <c r="F511" s="88"/>
      <c r="G511" s="98"/>
    </row>
    <row r="512" spans="1:7" x14ac:dyDescent="0.2">
      <c r="A512" s="87"/>
      <c r="B512" s="88"/>
      <c r="C512" s="89"/>
      <c r="D512" s="98"/>
      <c r="E512" s="98"/>
      <c r="F512" s="88"/>
      <c r="G512" s="98"/>
    </row>
    <row r="513" spans="1:7" x14ac:dyDescent="0.2">
      <c r="A513" s="87"/>
      <c r="B513" s="88"/>
      <c r="C513" s="89"/>
      <c r="D513" s="98"/>
      <c r="E513" s="98"/>
      <c r="F513" s="88"/>
      <c r="G513" s="98"/>
    </row>
    <row r="514" spans="1:7" x14ac:dyDescent="0.2">
      <c r="A514" s="87"/>
      <c r="B514" s="88"/>
      <c r="C514" s="89"/>
      <c r="D514" s="98"/>
      <c r="E514" s="98"/>
      <c r="F514" s="88"/>
      <c r="G514" s="98"/>
    </row>
    <row r="515" spans="1:7" x14ac:dyDescent="0.2">
      <c r="A515" s="87"/>
      <c r="B515" s="88"/>
      <c r="C515" s="89"/>
      <c r="D515" s="98"/>
      <c r="E515" s="98"/>
      <c r="F515" s="88"/>
      <c r="G515" s="98"/>
    </row>
    <row r="516" spans="1:7" x14ac:dyDescent="0.2">
      <c r="A516" s="87"/>
      <c r="B516" s="88"/>
      <c r="C516" s="89"/>
      <c r="D516" s="98"/>
      <c r="E516" s="98"/>
      <c r="F516" s="88"/>
      <c r="G516" s="98"/>
    </row>
    <row r="517" spans="1:7" x14ac:dyDescent="0.2">
      <c r="A517" s="87"/>
      <c r="B517" s="88"/>
      <c r="C517" s="89"/>
      <c r="D517" s="98"/>
      <c r="E517" s="98"/>
      <c r="F517" s="88"/>
      <c r="G517" s="98"/>
    </row>
    <row r="518" spans="1:7" x14ac:dyDescent="0.2">
      <c r="A518" s="87"/>
      <c r="B518" s="88"/>
      <c r="C518" s="89"/>
      <c r="D518" s="98"/>
      <c r="E518" s="98"/>
      <c r="F518" s="88"/>
      <c r="G518" s="98"/>
    </row>
    <row r="519" spans="1:7" x14ac:dyDescent="0.2">
      <c r="A519" s="87"/>
      <c r="B519" s="88"/>
      <c r="C519" s="89"/>
      <c r="D519" s="98"/>
      <c r="E519" s="98"/>
      <c r="F519" s="88"/>
      <c r="G519" s="98"/>
    </row>
    <row r="520" spans="1:7" x14ac:dyDescent="0.2">
      <c r="A520" s="87"/>
      <c r="B520" s="88"/>
      <c r="C520" s="89"/>
      <c r="D520" s="98"/>
      <c r="E520" s="98"/>
      <c r="F520" s="88"/>
      <c r="G520" s="98"/>
    </row>
    <row r="521" spans="1:7" x14ac:dyDescent="0.2">
      <c r="A521" s="87"/>
      <c r="B521" s="88"/>
      <c r="C521" s="89"/>
      <c r="D521" s="98"/>
      <c r="E521" s="98"/>
      <c r="F521" s="88"/>
      <c r="G521" s="98"/>
    </row>
    <row r="522" spans="1:7" x14ac:dyDescent="0.2">
      <c r="A522" s="87"/>
      <c r="B522" s="88"/>
      <c r="C522" s="89"/>
      <c r="D522" s="98"/>
      <c r="E522" s="98"/>
      <c r="F522" s="88"/>
      <c r="G522" s="98"/>
    </row>
    <row r="523" spans="1:7" x14ac:dyDescent="0.2">
      <c r="A523" s="87"/>
      <c r="B523" s="88"/>
      <c r="C523" s="89"/>
      <c r="D523" s="98"/>
      <c r="E523" s="98"/>
      <c r="F523" s="88"/>
      <c r="G523" s="98"/>
    </row>
    <row r="524" spans="1:7" x14ac:dyDescent="0.2">
      <c r="A524" s="87"/>
      <c r="B524" s="88"/>
      <c r="C524" s="89"/>
      <c r="D524" s="98"/>
      <c r="E524" s="98"/>
      <c r="F524" s="88"/>
      <c r="G524" s="98"/>
    </row>
    <row r="525" spans="1:7" x14ac:dyDescent="0.2">
      <c r="A525" s="87"/>
      <c r="B525" s="88"/>
      <c r="C525" s="89"/>
      <c r="D525" s="98"/>
      <c r="E525" s="98"/>
      <c r="F525" s="88"/>
      <c r="G525" s="98"/>
    </row>
    <row r="526" spans="1:7" x14ac:dyDescent="0.2">
      <c r="A526" s="87"/>
      <c r="B526" s="88"/>
      <c r="C526" s="89"/>
      <c r="D526" s="98"/>
      <c r="E526" s="98"/>
      <c r="F526" s="88"/>
      <c r="G526" s="98"/>
    </row>
    <row r="527" spans="1:7" x14ac:dyDescent="0.2">
      <c r="A527" s="87"/>
      <c r="B527" s="88"/>
      <c r="C527" s="89"/>
      <c r="D527" s="98"/>
      <c r="E527" s="98"/>
      <c r="F527" s="88"/>
      <c r="G527" s="98"/>
    </row>
    <row r="528" spans="1:7" x14ac:dyDescent="0.2">
      <c r="A528" s="87"/>
      <c r="B528" s="88"/>
      <c r="C528" s="89"/>
      <c r="D528" s="98"/>
      <c r="E528" s="98"/>
      <c r="F528" s="88"/>
      <c r="G528" s="98"/>
    </row>
    <row r="529" spans="1:7" x14ac:dyDescent="0.2">
      <c r="A529" s="87"/>
      <c r="B529" s="88"/>
      <c r="C529" s="89"/>
      <c r="D529" s="98"/>
      <c r="E529" s="98"/>
      <c r="F529" s="88"/>
      <c r="G529" s="98"/>
    </row>
    <row r="530" spans="1:7" x14ac:dyDescent="0.2">
      <c r="A530" s="87"/>
      <c r="B530" s="88"/>
      <c r="C530" s="89"/>
      <c r="D530" s="98"/>
      <c r="E530" s="98"/>
      <c r="F530" s="88"/>
      <c r="G530" s="98"/>
    </row>
    <row r="531" spans="1:7" x14ac:dyDescent="0.2">
      <c r="A531" s="87"/>
      <c r="B531" s="88"/>
      <c r="C531" s="89"/>
      <c r="D531" s="98"/>
      <c r="E531" s="98"/>
      <c r="F531" s="88"/>
      <c r="G531" s="98"/>
    </row>
    <row r="532" spans="1:7" x14ac:dyDescent="0.2">
      <c r="A532" s="87"/>
      <c r="B532" s="88"/>
      <c r="C532" s="89"/>
      <c r="D532" s="98"/>
      <c r="E532" s="98"/>
      <c r="F532" s="88"/>
      <c r="G532" s="98"/>
    </row>
    <row r="533" spans="1:7" x14ac:dyDescent="0.2">
      <c r="A533" s="87"/>
      <c r="B533" s="88"/>
      <c r="C533" s="89"/>
      <c r="D533" s="98"/>
      <c r="E533" s="98"/>
      <c r="F533" s="88"/>
      <c r="G533" s="98"/>
    </row>
    <row r="534" spans="1:7" x14ac:dyDescent="0.2">
      <c r="A534" s="87"/>
      <c r="B534" s="88"/>
      <c r="C534" s="89"/>
      <c r="D534" s="98"/>
      <c r="E534" s="98"/>
      <c r="F534" s="88"/>
      <c r="G534" s="98"/>
    </row>
    <row r="535" spans="1:7" x14ac:dyDescent="0.2">
      <c r="A535" s="87"/>
      <c r="B535" s="88"/>
      <c r="C535" s="89"/>
      <c r="D535" s="98"/>
      <c r="E535" s="98"/>
      <c r="F535" s="88"/>
      <c r="G535" s="98"/>
    </row>
    <row r="536" spans="1:7" x14ac:dyDescent="0.2">
      <c r="A536" s="87"/>
      <c r="B536" s="88"/>
      <c r="C536" s="89"/>
      <c r="D536" s="98"/>
      <c r="E536" s="98"/>
      <c r="F536" s="88"/>
      <c r="G536" s="98"/>
    </row>
    <row r="537" spans="1:7" x14ac:dyDescent="0.2">
      <c r="A537" s="87"/>
      <c r="B537" s="88"/>
      <c r="C537" s="89"/>
      <c r="D537" s="98"/>
      <c r="E537" s="98"/>
      <c r="F537" s="88"/>
      <c r="G537" s="98"/>
    </row>
    <row r="538" spans="1:7" x14ac:dyDescent="0.2">
      <c r="A538" s="87"/>
      <c r="B538" s="88"/>
      <c r="C538" s="89"/>
      <c r="D538" s="98"/>
      <c r="E538" s="98"/>
      <c r="F538" s="88"/>
      <c r="G538" s="98"/>
    </row>
    <row r="539" spans="1:7" x14ac:dyDescent="0.2">
      <c r="A539" s="87"/>
      <c r="B539" s="88"/>
      <c r="C539" s="89"/>
      <c r="D539" s="98"/>
      <c r="E539" s="98"/>
      <c r="F539" s="88"/>
      <c r="G539" s="98"/>
    </row>
    <row r="540" spans="1:7" x14ac:dyDescent="0.2">
      <c r="A540" s="87"/>
      <c r="B540" s="88"/>
      <c r="C540" s="89"/>
      <c r="D540" s="98"/>
      <c r="E540" s="98"/>
      <c r="F540" s="88"/>
      <c r="G540" s="98"/>
    </row>
    <row r="541" spans="1:7" x14ac:dyDescent="0.2">
      <c r="A541" s="87"/>
      <c r="B541" s="88"/>
      <c r="C541" s="89"/>
      <c r="D541" s="98"/>
      <c r="E541" s="98"/>
      <c r="F541" s="88"/>
      <c r="G541" s="98"/>
    </row>
    <row r="542" spans="1:7" x14ac:dyDescent="0.2">
      <c r="A542" s="87"/>
      <c r="B542" s="88"/>
      <c r="C542" s="89"/>
      <c r="D542" s="98"/>
      <c r="E542" s="98"/>
      <c r="F542" s="88"/>
      <c r="G542" s="98"/>
    </row>
    <row r="543" spans="1:7" x14ac:dyDescent="0.2">
      <c r="A543" s="87"/>
      <c r="B543" s="88"/>
      <c r="C543" s="89"/>
      <c r="D543" s="98"/>
      <c r="E543" s="98"/>
      <c r="F543" s="88"/>
      <c r="G543" s="98"/>
    </row>
    <row r="544" spans="1:7" x14ac:dyDescent="0.2">
      <c r="A544" s="87"/>
      <c r="B544" s="88"/>
      <c r="C544" s="89"/>
      <c r="D544" s="98"/>
      <c r="E544" s="98"/>
      <c r="F544" s="88"/>
      <c r="G544" s="98"/>
    </row>
    <row r="545" spans="1:7" x14ac:dyDescent="0.2">
      <c r="A545" s="87"/>
      <c r="B545" s="88"/>
      <c r="C545" s="89"/>
      <c r="D545" s="98"/>
      <c r="E545" s="98"/>
      <c r="F545" s="88"/>
      <c r="G545" s="98"/>
    </row>
    <row r="546" spans="1:7" x14ac:dyDescent="0.2">
      <c r="A546" s="87"/>
      <c r="B546" s="88"/>
      <c r="C546" s="89"/>
      <c r="D546" s="98"/>
      <c r="E546" s="98"/>
      <c r="F546" s="88"/>
      <c r="G546" s="98"/>
    </row>
    <row r="547" spans="1:7" x14ac:dyDescent="0.2">
      <c r="A547" s="87"/>
      <c r="B547" s="88"/>
      <c r="C547" s="89"/>
      <c r="D547" s="98"/>
      <c r="E547" s="98"/>
      <c r="F547" s="88"/>
      <c r="G547" s="98"/>
    </row>
    <row r="548" spans="1:7" x14ac:dyDescent="0.2">
      <c r="A548" s="87"/>
      <c r="B548" s="88"/>
      <c r="C548" s="89"/>
      <c r="D548" s="98"/>
      <c r="E548" s="98"/>
      <c r="F548" s="88"/>
      <c r="G548" s="98"/>
    </row>
    <row r="549" spans="1:7" x14ac:dyDescent="0.2">
      <c r="A549" s="87"/>
      <c r="B549" s="88"/>
      <c r="C549" s="89"/>
      <c r="D549" s="98"/>
      <c r="E549" s="98"/>
      <c r="F549" s="88"/>
      <c r="G549" s="98"/>
    </row>
    <row r="550" spans="1:7" x14ac:dyDescent="0.2">
      <c r="A550" s="87"/>
      <c r="B550" s="88"/>
      <c r="C550" s="89"/>
      <c r="D550" s="98"/>
      <c r="E550" s="98"/>
      <c r="F550" s="88"/>
      <c r="G550" s="98"/>
    </row>
    <row r="551" spans="1:7" x14ac:dyDescent="0.2">
      <c r="A551" s="87"/>
      <c r="B551" s="88"/>
      <c r="C551" s="89"/>
      <c r="D551" s="98"/>
      <c r="E551" s="98"/>
      <c r="F551" s="88"/>
      <c r="G551" s="98"/>
    </row>
    <row r="552" spans="1:7" x14ac:dyDescent="0.2">
      <c r="A552" s="87"/>
      <c r="B552" s="88"/>
      <c r="C552" s="89"/>
      <c r="D552" s="98"/>
      <c r="E552" s="98"/>
      <c r="F552" s="88"/>
      <c r="G552" s="98"/>
    </row>
    <row r="553" spans="1:7" x14ac:dyDescent="0.2">
      <c r="A553" s="87"/>
      <c r="B553" s="88"/>
      <c r="C553" s="89"/>
      <c r="D553" s="98"/>
      <c r="E553" s="98"/>
      <c r="F553" s="88"/>
      <c r="G553" s="98"/>
    </row>
    <row r="554" spans="1:7" x14ac:dyDescent="0.2">
      <c r="A554" s="87"/>
      <c r="B554" s="88"/>
      <c r="C554" s="89"/>
      <c r="D554" s="98"/>
      <c r="E554" s="98"/>
      <c r="F554" s="88"/>
      <c r="G554" s="98"/>
    </row>
    <row r="555" spans="1:7" x14ac:dyDescent="0.2">
      <c r="A555" s="87"/>
      <c r="B555" s="88"/>
      <c r="C555" s="89"/>
      <c r="D555" s="98"/>
      <c r="E555" s="98"/>
      <c r="F555" s="88"/>
      <c r="G555" s="98"/>
    </row>
    <row r="556" spans="1:7" x14ac:dyDescent="0.2">
      <c r="A556" s="87"/>
      <c r="B556" s="88"/>
      <c r="C556" s="89"/>
      <c r="D556" s="98"/>
      <c r="E556" s="98"/>
      <c r="F556" s="88"/>
      <c r="G556" s="98"/>
    </row>
    <row r="557" spans="1:7" x14ac:dyDescent="0.2">
      <c r="A557" s="87"/>
      <c r="B557" s="88"/>
      <c r="C557" s="89"/>
      <c r="D557" s="98"/>
      <c r="E557" s="98"/>
      <c r="F557" s="88"/>
      <c r="G557" s="98"/>
    </row>
    <row r="558" spans="1:7" x14ac:dyDescent="0.2">
      <c r="A558" s="87"/>
      <c r="B558" s="88"/>
      <c r="C558" s="89"/>
      <c r="D558" s="98"/>
      <c r="E558" s="98"/>
      <c r="F558" s="88"/>
      <c r="G558" s="98"/>
    </row>
    <row r="559" spans="1:7" x14ac:dyDescent="0.2">
      <c r="A559" s="87"/>
      <c r="B559" s="88"/>
      <c r="C559" s="89"/>
      <c r="D559" s="98"/>
      <c r="E559" s="98"/>
      <c r="F559" s="88"/>
      <c r="G559" s="98"/>
    </row>
    <row r="560" spans="1:7" x14ac:dyDescent="0.2">
      <c r="A560" s="87"/>
      <c r="B560" s="88"/>
      <c r="C560" s="89"/>
      <c r="D560" s="98"/>
      <c r="E560" s="98"/>
      <c r="F560" s="88"/>
      <c r="G560" s="98"/>
    </row>
    <row r="561" spans="1:7" x14ac:dyDescent="0.2">
      <c r="A561" s="87"/>
      <c r="B561" s="88"/>
      <c r="C561" s="89"/>
      <c r="D561" s="98"/>
      <c r="E561" s="98"/>
      <c r="F561" s="88"/>
      <c r="G561" s="98"/>
    </row>
    <row r="562" spans="1:7" x14ac:dyDescent="0.2">
      <c r="A562" s="87"/>
      <c r="B562" s="88"/>
      <c r="C562" s="89"/>
      <c r="D562" s="98"/>
      <c r="E562" s="98"/>
      <c r="F562" s="88"/>
      <c r="G562" s="98"/>
    </row>
    <row r="563" spans="1:7" x14ac:dyDescent="0.2">
      <c r="A563" s="87"/>
      <c r="B563" s="88"/>
      <c r="C563" s="89"/>
      <c r="D563" s="98"/>
      <c r="E563" s="98"/>
      <c r="F563" s="88"/>
      <c r="G563" s="98"/>
    </row>
    <row r="564" spans="1:7" x14ac:dyDescent="0.2">
      <c r="A564" s="87"/>
      <c r="B564" s="88"/>
      <c r="C564" s="89"/>
      <c r="D564" s="98"/>
      <c r="E564" s="98"/>
      <c r="F564" s="88"/>
      <c r="G564" s="98"/>
    </row>
    <row r="565" spans="1:7" x14ac:dyDescent="0.2">
      <c r="A565" s="87"/>
      <c r="B565" s="88"/>
      <c r="C565" s="89"/>
      <c r="D565" s="98"/>
      <c r="E565" s="98"/>
      <c r="F565" s="88"/>
      <c r="G565" s="98"/>
    </row>
    <row r="566" spans="1:7" x14ac:dyDescent="0.2">
      <c r="A566" s="87"/>
      <c r="B566" s="88"/>
      <c r="C566" s="89"/>
      <c r="D566" s="98"/>
      <c r="E566" s="98"/>
      <c r="F566" s="88"/>
      <c r="G566" s="98"/>
    </row>
    <row r="567" spans="1:7" x14ac:dyDescent="0.2">
      <c r="A567" s="87"/>
      <c r="B567" s="88"/>
      <c r="C567" s="89"/>
      <c r="D567" s="98"/>
      <c r="E567" s="98"/>
      <c r="F567" s="88"/>
      <c r="G567" s="98"/>
    </row>
    <row r="568" spans="1:7" x14ac:dyDescent="0.2">
      <c r="A568" s="87"/>
      <c r="B568" s="88"/>
      <c r="C568" s="89"/>
      <c r="D568" s="98"/>
      <c r="E568" s="98"/>
      <c r="F568" s="88"/>
      <c r="G568" s="98"/>
    </row>
    <row r="569" spans="1:7" x14ac:dyDescent="0.2">
      <c r="A569" s="87"/>
      <c r="B569" s="88"/>
      <c r="C569" s="89"/>
      <c r="D569" s="98"/>
      <c r="E569" s="98"/>
      <c r="F569" s="88"/>
      <c r="G569" s="98"/>
    </row>
    <row r="570" spans="1:7" x14ac:dyDescent="0.2">
      <c r="A570" s="87"/>
      <c r="B570" s="88"/>
      <c r="C570" s="89"/>
      <c r="D570" s="98"/>
      <c r="E570" s="98"/>
      <c r="F570" s="88"/>
      <c r="G570" s="98"/>
    </row>
    <row r="571" spans="1:7" x14ac:dyDescent="0.2">
      <c r="A571" s="87"/>
      <c r="B571" s="88"/>
      <c r="C571" s="89"/>
      <c r="D571" s="98"/>
      <c r="E571" s="98"/>
      <c r="F571" s="88"/>
      <c r="G571" s="98"/>
    </row>
    <row r="572" spans="1:7" x14ac:dyDescent="0.2">
      <c r="A572" s="87"/>
      <c r="B572" s="88"/>
      <c r="C572" s="89"/>
      <c r="D572" s="98"/>
      <c r="E572" s="98"/>
      <c r="F572" s="88"/>
      <c r="G572" s="98"/>
    </row>
    <row r="573" spans="1:7" x14ac:dyDescent="0.2">
      <c r="A573" s="87"/>
      <c r="B573" s="88"/>
      <c r="C573" s="89"/>
      <c r="D573" s="98"/>
      <c r="E573" s="98"/>
      <c r="F573" s="88"/>
      <c r="G573" s="98"/>
    </row>
    <row r="574" spans="1:7" x14ac:dyDescent="0.2">
      <c r="A574" s="87"/>
      <c r="B574" s="88"/>
      <c r="C574" s="89"/>
      <c r="D574" s="98"/>
      <c r="E574" s="98"/>
      <c r="F574" s="88"/>
      <c r="G574" s="98"/>
    </row>
    <row r="575" spans="1:7" x14ac:dyDescent="0.2">
      <c r="A575" s="87"/>
      <c r="B575" s="88"/>
      <c r="C575" s="89"/>
      <c r="D575" s="98"/>
      <c r="E575" s="98"/>
      <c r="F575" s="88"/>
      <c r="G575" s="98"/>
    </row>
    <row r="576" spans="1:7" x14ac:dyDescent="0.2">
      <c r="A576" s="87"/>
      <c r="B576" s="88"/>
      <c r="C576" s="89"/>
      <c r="D576" s="98"/>
      <c r="E576" s="98"/>
      <c r="F576" s="88"/>
      <c r="G576" s="98"/>
    </row>
    <row r="577" spans="1:7" x14ac:dyDescent="0.2">
      <c r="A577" s="87"/>
      <c r="B577" s="88"/>
      <c r="C577" s="89"/>
      <c r="D577" s="98"/>
      <c r="E577" s="98"/>
      <c r="F577" s="88"/>
      <c r="G577" s="98"/>
    </row>
    <row r="578" spans="1:7" x14ac:dyDescent="0.2">
      <c r="A578" s="87"/>
      <c r="B578" s="88"/>
      <c r="C578" s="89"/>
      <c r="D578" s="98"/>
      <c r="E578" s="98"/>
      <c r="F578" s="88"/>
      <c r="G578" s="98"/>
    </row>
    <row r="579" spans="1:7" x14ac:dyDescent="0.2">
      <c r="A579" s="87"/>
      <c r="B579" s="88"/>
      <c r="C579" s="89"/>
      <c r="D579" s="98"/>
      <c r="E579" s="98"/>
      <c r="F579" s="88"/>
      <c r="G579" s="98"/>
    </row>
    <row r="580" spans="1:7" x14ac:dyDescent="0.2">
      <c r="A580" s="87"/>
      <c r="B580" s="88"/>
      <c r="C580" s="89"/>
      <c r="D580" s="98"/>
      <c r="E580" s="98"/>
      <c r="F580" s="88"/>
      <c r="G580" s="98"/>
    </row>
    <row r="581" spans="1:7" x14ac:dyDescent="0.2">
      <c r="A581" s="87"/>
      <c r="B581" s="88"/>
      <c r="C581" s="89"/>
      <c r="D581" s="98"/>
      <c r="E581" s="98"/>
      <c r="F581" s="88"/>
      <c r="G581" s="98"/>
    </row>
    <row r="582" spans="1:7" x14ac:dyDescent="0.2">
      <c r="A582" s="87"/>
      <c r="B582" s="88"/>
      <c r="C582" s="89"/>
      <c r="D582" s="98"/>
      <c r="E582" s="98"/>
      <c r="F582" s="88"/>
      <c r="G582" s="98"/>
    </row>
    <row r="583" spans="1:7" x14ac:dyDescent="0.2">
      <c r="A583" s="87"/>
      <c r="B583" s="88"/>
      <c r="C583" s="89"/>
      <c r="D583" s="98"/>
      <c r="E583" s="98"/>
      <c r="F583" s="88"/>
      <c r="G583" s="98"/>
    </row>
    <row r="584" spans="1:7" x14ac:dyDescent="0.2">
      <c r="A584" s="87"/>
      <c r="B584" s="88"/>
      <c r="C584" s="89"/>
      <c r="D584" s="98"/>
      <c r="E584" s="98"/>
      <c r="F584" s="88"/>
      <c r="G584" s="98"/>
    </row>
    <row r="585" spans="1:7" x14ac:dyDescent="0.2">
      <c r="A585" s="87"/>
      <c r="B585" s="88"/>
      <c r="C585" s="89"/>
      <c r="D585" s="98"/>
      <c r="E585" s="98"/>
      <c r="F585" s="88"/>
      <c r="G585" s="98"/>
    </row>
    <row r="586" spans="1:7" x14ac:dyDescent="0.2">
      <c r="A586" s="87"/>
      <c r="B586" s="88"/>
      <c r="C586" s="89"/>
      <c r="D586" s="98"/>
      <c r="E586" s="98"/>
      <c r="F586" s="88"/>
      <c r="G586" s="98"/>
    </row>
    <row r="587" spans="1:7" x14ac:dyDescent="0.2">
      <c r="A587" s="87"/>
      <c r="B587" s="88"/>
      <c r="C587" s="89"/>
      <c r="D587" s="98"/>
      <c r="E587" s="98"/>
      <c r="F587" s="88"/>
      <c r="G587" s="98"/>
    </row>
    <row r="588" spans="1:7" x14ac:dyDescent="0.2">
      <c r="A588" s="87"/>
      <c r="B588" s="88"/>
      <c r="C588" s="89"/>
      <c r="D588" s="98"/>
      <c r="E588" s="98"/>
      <c r="F588" s="88"/>
      <c r="G588" s="98"/>
    </row>
    <row r="589" spans="1:7" x14ac:dyDescent="0.2">
      <c r="A589" s="87"/>
      <c r="B589" s="88"/>
      <c r="C589" s="89"/>
      <c r="D589" s="98"/>
      <c r="E589" s="98"/>
      <c r="F589" s="88"/>
      <c r="G589" s="98"/>
    </row>
    <row r="590" spans="1:7" x14ac:dyDescent="0.2">
      <c r="A590" s="87"/>
      <c r="B590" s="88"/>
      <c r="C590" s="89"/>
      <c r="D590" s="98"/>
      <c r="E590" s="98"/>
      <c r="F590" s="88"/>
      <c r="G590" s="98"/>
    </row>
    <row r="591" spans="1:7" x14ac:dyDescent="0.2">
      <c r="A591" s="87"/>
      <c r="B591" s="88"/>
      <c r="C591" s="89"/>
      <c r="D591" s="98"/>
      <c r="E591" s="98"/>
      <c r="F591" s="88"/>
      <c r="G591" s="98"/>
    </row>
    <row r="592" spans="1:7" x14ac:dyDescent="0.2">
      <c r="A592" s="87"/>
      <c r="B592" s="88"/>
      <c r="C592" s="89"/>
      <c r="D592" s="98"/>
      <c r="E592" s="98"/>
      <c r="F592" s="88"/>
      <c r="G592" s="98"/>
    </row>
    <row r="593" spans="1:7" x14ac:dyDescent="0.2">
      <c r="A593" s="87"/>
      <c r="B593" s="88"/>
      <c r="C593" s="89"/>
      <c r="D593" s="98"/>
      <c r="E593" s="98"/>
      <c r="F593" s="88"/>
      <c r="G593" s="98"/>
    </row>
    <row r="594" spans="1:7" x14ac:dyDescent="0.2">
      <c r="A594" s="87"/>
      <c r="B594" s="88"/>
      <c r="C594" s="89"/>
      <c r="D594" s="98"/>
      <c r="E594" s="98"/>
      <c r="F594" s="88"/>
      <c r="G594" s="98"/>
    </row>
    <row r="595" spans="1:7" x14ac:dyDescent="0.2">
      <c r="A595" s="87"/>
      <c r="B595" s="88"/>
      <c r="C595" s="89"/>
      <c r="D595" s="98"/>
      <c r="E595" s="98"/>
      <c r="F595" s="88"/>
      <c r="G595" s="98"/>
    </row>
    <row r="596" spans="1:7" x14ac:dyDescent="0.2">
      <c r="A596" s="87"/>
      <c r="B596" s="88"/>
      <c r="C596" s="89"/>
      <c r="D596" s="98"/>
      <c r="E596" s="98"/>
      <c r="F596" s="88"/>
      <c r="G596" s="98"/>
    </row>
    <row r="597" spans="1:7" x14ac:dyDescent="0.2">
      <c r="A597" s="87"/>
      <c r="B597" s="88"/>
      <c r="C597" s="89"/>
      <c r="D597" s="98"/>
      <c r="E597" s="98"/>
      <c r="F597" s="88"/>
      <c r="G597" s="98"/>
    </row>
    <row r="598" spans="1:7" x14ac:dyDescent="0.2">
      <c r="A598" s="87"/>
      <c r="B598" s="88"/>
      <c r="C598" s="89"/>
      <c r="D598" s="98"/>
      <c r="E598" s="98"/>
      <c r="F598" s="88"/>
      <c r="G598" s="98"/>
    </row>
    <row r="599" spans="1:7" x14ac:dyDescent="0.2">
      <c r="A599" s="87"/>
      <c r="B599" s="88"/>
      <c r="C599" s="89"/>
      <c r="D599" s="98"/>
      <c r="E599" s="98"/>
      <c r="F599" s="88"/>
      <c r="G599" s="98"/>
    </row>
    <row r="600" spans="1:7" x14ac:dyDescent="0.2">
      <c r="A600" s="87"/>
      <c r="B600" s="88"/>
      <c r="C600" s="89"/>
      <c r="D600" s="98"/>
      <c r="E600" s="98"/>
      <c r="F600" s="88"/>
      <c r="G600" s="98"/>
    </row>
    <row r="601" spans="1:7" x14ac:dyDescent="0.2">
      <c r="A601" s="87"/>
      <c r="B601" s="88"/>
      <c r="C601" s="89"/>
      <c r="D601" s="98"/>
      <c r="E601" s="98"/>
      <c r="F601" s="88"/>
      <c r="G601" s="98"/>
    </row>
    <row r="602" spans="1:7" x14ac:dyDescent="0.2">
      <c r="A602" s="87"/>
      <c r="B602" s="88"/>
      <c r="C602" s="89"/>
      <c r="D602" s="98"/>
      <c r="E602" s="98"/>
      <c r="F602" s="88"/>
      <c r="G602" s="98"/>
    </row>
    <row r="603" spans="1:7" x14ac:dyDescent="0.2">
      <c r="A603" s="87"/>
      <c r="B603" s="88"/>
      <c r="C603" s="89"/>
      <c r="D603" s="98"/>
      <c r="E603" s="98"/>
      <c r="F603" s="88"/>
      <c r="G603" s="98"/>
    </row>
    <row r="604" spans="1:7" x14ac:dyDescent="0.2">
      <c r="A604" s="87"/>
      <c r="B604" s="88"/>
      <c r="C604" s="89"/>
      <c r="D604" s="98"/>
      <c r="E604" s="98"/>
      <c r="F604" s="88"/>
      <c r="G604" s="98"/>
    </row>
    <row r="605" spans="1:7" x14ac:dyDescent="0.2">
      <c r="A605" s="87"/>
      <c r="B605" s="88"/>
      <c r="C605" s="89"/>
      <c r="D605" s="98"/>
      <c r="E605" s="98"/>
      <c r="F605" s="88"/>
      <c r="G605" s="98"/>
    </row>
    <row r="606" spans="1:7" x14ac:dyDescent="0.2">
      <c r="A606" s="87"/>
      <c r="B606" s="88"/>
      <c r="C606" s="89"/>
      <c r="D606" s="98"/>
      <c r="E606" s="98"/>
      <c r="F606" s="88"/>
      <c r="G606" s="98"/>
    </row>
    <row r="607" spans="1:7" x14ac:dyDescent="0.2">
      <c r="A607" s="87"/>
      <c r="B607" s="88"/>
      <c r="C607" s="89"/>
      <c r="D607" s="98"/>
      <c r="E607" s="98"/>
      <c r="F607" s="88"/>
      <c r="G607" s="98"/>
    </row>
    <row r="608" spans="1:7" x14ac:dyDescent="0.2">
      <c r="A608" s="87"/>
      <c r="B608" s="88"/>
      <c r="C608" s="89"/>
      <c r="D608" s="98"/>
      <c r="E608" s="98"/>
      <c r="F608" s="88"/>
      <c r="G608" s="98"/>
    </row>
    <row r="609" spans="1:7" x14ac:dyDescent="0.2">
      <c r="A609" s="87"/>
      <c r="B609" s="88"/>
      <c r="C609" s="89"/>
      <c r="D609" s="98"/>
      <c r="E609" s="98"/>
      <c r="F609" s="88"/>
      <c r="G609" s="98"/>
    </row>
    <row r="610" spans="1:7" x14ac:dyDescent="0.2">
      <c r="A610" s="87"/>
      <c r="B610" s="88"/>
      <c r="C610" s="89"/>
      <c r="D610" s="98"/>
      <c r="E610" s="98"/>
      <c r="F610" s="88"/>
      <c r="G610" s="98"/>
    </row>
    <row r="611" spans="1:7" x14ac:dyDescent="0.2">
      <c r="A611" s="87"/>
      <c r="B611" s="88"/>
      <c r="C611" s="89"/>
      <c r="D611" s="98"/>
      <c r="E611" s="98"/>
      <c r="F611" s="88"/>
      <c r="G611" s="98"/>
    </row>
    <row r="612" spans="1:7" x14ac:dyDescent="0.2">
      <c r="A612" s="87"/>
      <c r="B612" s="88"/>
      <c r="C612" s="89"/>
      <c r="D612" s="98"/>
      <c r="E612" s="98"/>
      <c r="F612" s="88"/>
      <c r="G612" s="98"/>
    </row>
    <row r="613" spans="1:7" x14ac:dyDescent="0.2">
      <c r="A613" s="87"/>
      <c r="B613" s="88"/>
      <c r="C613" s="89"/>
      <c r="D613" s="98"/>
      <c r="E613" s="98"/>
      <c r="F613" s="88"/>
      <c r="G613" s="98"/>
    </row>
    <row r="614" spans="1:7" x14ac:dyDescent="0.2">
      <c r="A614" s="87"/>
      <c r="B614" s="88"/>
      <c r="C614" s="89"/>
      <c r="D614" s="98"/>
      <c r="E614" s="98"/>
      <c r="F614" s="88"/>
      <c r="G614" s="98"/>
    </row>
    <row r="615" spans="1:7" x14ac:dyDescent="0.2">
      <c r="A615" s="87"/>
      <c r="B615" s="88"/>
      <c r="C615" s="89"/>
      <c r="D615" s="98"/>
      <c r="E615" s="98"/>
      <c r="F615" s="88"/>
      <c r="G615" s="98"/>
    </row>
    <row r="616" spans="1:7" x14ac:dyDescent="0.2">
      <c r="A616" s="87"/>
      <c r="B616" s="88"/>
      <c r="C616" s="89"/>
      <c r="D616" s="98"/>
      <c r="E616" s="98"/>
      <c r="F616" s="88"/>
      <c r="G616" s="98"/>
    </row>
    <row r="617" spans="1:7" x14ac:dyDescent="0.2">
      <c r="A617" s="87"/>
      <c r="B617" s="88"/>
      <c r="C617" s="89"/>
      <c r="D617" s="98"/>
      <c r="E617" s="98"/>
      <c r="F617" s="88"/>
      <c r="G617" s="98"/>
    </row>
    <row r="618" spans="1:7" x14ac:dyDescent="0.2">
      <c r="A618" s="87"/>
      <c r="B618" s="88"/>
      <c r="C618" s="89"/>
      <c r="D618" s="98"/>
      <c r="E618" s="98"/>
      <c r="F618" s="88"/>
      <c r="G618" s="98"/>
    </row>
    <row r="619" spans="1:7" x14ac:dyDescent="0.2">
      <c r="A619" s="87"/>
      <c r="B619" s="88"/>
      <c r="C619" s="89"/>
      <c r="D619" s="98"/>
      <c r="E619" s="98"/>
      <c r="F619" s="88"/>
      <c r="G619" s="98"/>
    </row>
    <row r="620" spans="1:7" x14ac:dyDescent="0.2">
      <c r="A620" s="87"/>
      <c r="B620" s="88"/>
      <c r="C620" s="89"/>
      <c r="D620" s="98"/>
      <c r="E620" s="98"/>
      <c r="F620" s="88"/>
      <c r="G620" s="98"/>
    </row>
    <row r="621" spans="1:7" x14ac:dyDescent="0.2">
      <c r="A621" s="87"/>
      <c r="B621" s="88"/>
      <c r="C621" s="89"/>
      <c r="D621" s="98"/>
      <c r="E621" s="98"/>
      <c r="F621" s="88"/>
      <c r="G621" s="98"/>
    </row>
    <row r="622" spans="1:7" x14ac:dyDescent="0.2">
      <c r="A622" s="87"/>
      <c r="B622" s="88"/>
      <c r="C622" s="89"/>
      <c r="D622" s="98"/>
      <c r="E622" s="98"/>
      <c r="F622" s="88"/>
      <c r="G622" s="98"/>
    </row>
    <row r="623" spans="1:7" x14ac:dyDescent="0.2">
      <c r="A623" s="87"/>
      <c r="B623" s="88"/>
      <c r="C623" s="89"/>
      <c r="D623" s="98"/>
      <c r="E623" s="98"/>
      <c r="F623" s="88"/>
      <c r="G623" s="98"/>
    </row>
    <row r="624" spans="1:7" x14ac:dyDescent="0.2">
      <c r="A624" s="87"/>
      <c r="B624" s="88"/>
      <c r="C624" s="89"/>
      <c r="D624" s="98"/>
      <c r="E624" s="98"/>
      <c r="F624" s="88"/>
      <c r="G624" s="98"/>
    </row>
    <row r="625" spans="1:7" x14ac:dyDescent="0.2">
      <c r="A625" s="87"/>
      <c r="B625" s="88"/>
      <c r="C625" s="89"/>
      <c r="D625" s="98"/>
      <c r="E625" s="98"/>
      <c r="F625" s="88"/>
      <c r="G625" s="98"/>
    </row>
    <row r="626" spans="1:7" x14ac:dyDescent="0.2">
      <c r="A626" s="87"/>
      <c r="B626" s="88"/>
      <c r="C626" s="89"/>
      <c r="D626" s="98"/>
      <c r="E626" s="98"/>
      <c r="F626" s="88"/>
      <c r="G626" s="98"/>
    </row>
    <row r="627" spans="1:7" x14ac:dyDescent="0.2">
      <c r="A627" s="87"/>
      <c r="B627" s="88"/>
      <c r="C627" s="89"/>
      <c r="D627" s="98"/>
      <c r="E627" s="98"/>
      <c r="F627" s="88"/>
      <c r="G627" s="98"/>
    </row>
    <row r="628" spans="1:7" x14ac:dyDescent="0.2">
      <c r="A628" s="87"/>
      <c r="B628" s="88"/>
      <c r="C628" s="89"/>
      <c r="D628" s="98"/>
      <c r="E628" s="98"/>
      <c r="F628" s="88"/>
      <c r="G628" s="98"/>
    </row>
    <row r="629" spans="1:7" x14ac:dyDescent="0.2">
      <c r="A629" s="87"/>
      <c r="B629" s="88"/>
      <c r="C629" s="89"/>
      <c r="D629" s="98"/>
      <c r="E629" s="98"/>
      <c r="F629" s="88"/>
      <c r="G629" s="98"/>
    </row>
    <row r="630" spans="1:7" x14ac:dyDescent="0.2">
      <c r="A630" s="87"/>
      <c r="B630" s="88"/>
      <c r="C630" s="89"/>
      <c r="D630" s="98"/>
      <c r="E630" s="98"/>
      <c r="F630" s="88"/>
      <c r="G630" s="98"/>
    </row>
    <row r="631" spans="1:7" x14ac:dyDescent="0.2">
      <c r="A631" s="87"/>
      <c r="B631" s="88"/>
      <c r="C631" s="89"/>
      <c r="D631" s="98"/>
      <c r="E631" s="98"/>
      <c r="F631" s="88"/>
      <c r="G631" s="98"/>
    </row>
    <row r="632" spans="1:7" x14ac:dyDescent="0.2">
      <c r="A632" s="87"/>
      <c r="B632" s="88"/>
      <c r="C632" s="89"/>
      <c r="D632" s="98"/>
      <c r="E632" s="98"/>
      <c r="F632" s="88"/>
      <c r="G632" s="98"/>
    </row>
    <row r="633" spans="1:7" x14ac:dyDescent="0.2">
      <c r="A633" s="87"/>
      <c r="B633" s="88"/>
      <c r="C633" s="89"/>
      <c r="D633" s="98"/>
      <c r="E633" s="98"/>
      <c r="F633" s="88"/>
      <c r="G633" s="98"/>
    </row>
    <row r="634" spans="1:7" x14ac:dyDescent="0.2">
      <c r="A634" s="87"/>
      <c r="B634" s="88"/>
      <c r="C634" s="89"/>
      <c r="D634" s="98"/>
      <c r="E634" s="98"/>
      <c r="F634" s="88"/>
      <c r="G634" s="98"/>
    </row>
    <row r="635" spans="1:7" x14ac:dyDescent="0.2">
      <c r="A635" s="87"/>
      <c r="B635" s="88"/>
      <c r="C635" s="89"/>
      <c r="D635" s="98"/>
      <c r="E635" s="98"/>
      <c r="F635" s="88"/>
      <c r="G635" s="98"/>
    </row>
    <row r="636" spans="1:7" x14ac:dyDescent="0.2">
      <c r="A636" s="87"/>
      <c r="B636" s="88"/>
      <c r="C636" s="89"/>
      <c r="D636" s="98"/>
      <c r="E636" s="98"/>
      <c r="F636" s="88"/>
      <c r="G636" s="98"/>
    </row>
    <row r="637" spans="1:7" x14ac:dyDescent="0.2">
      <c r="A637" s="87"/>
      <c r="B637" s="88"/>
      <c r="C637" s="89"/>
      <c r="D637" s="98"/>
      <c r="E637" s="98"/>
      <c r="F637" s="88"/>
      <c r="G637" s="98"/>
    </row>
    <row r="638" spans="1:7" x14ac:dyDescent="0.2">
      <c r="A638" s="87"/>
      <c r="B638" s="88"/>
      <c r="C638" s="89"/>
      <c r="D638" s="98"/>
      <c r="E638" s="98"/>
      <c r="F638" s="88"/>
      <c r="G638" s="98"/>
    </row>
    <row r="639" spans="1:7" x14ac:dyDescent="0.2">
      <c r="A639" s="87"/>
      <c r="B639" s="88"/>
      <c r="C639" s="89"/>
      <c r="D639" s="98"/>
      <c r="E639" s="98"/>
      <c r="F639" s="88"/>
      <c r="G639" s="98"/>
    </row>
    <row r="640" spans="1:7" x14ac:dyDescent="0.2">
      <c r="A640" s="87"/>
      <c r="B640" s="88"/>
      <c r="C640" s="89"/>
      <c r="D640" s="98"/>
      <c r="E640" s="98"/>
      <c r="F640" s="88"/>
      <c r="G640" s="98"/>
    </row>
    <row r="641" spans="1:7" x14ac:dyDescent="0.2">
      <c r="A641" s="87"/>
      <c r="B641" s="88"/>
      <c r="C641" s="89"/>
      <c r="D641" s="98"/>
      <c r="E641" s="98"/>
      <c r="F641" s="88"/>
      <c r="G641" s="98"/>
    </row>
    <row r="642" spans="1:7" x14ac:dyDescent="0.2">
      <c r="A642" s="87"/>
      <c r="B642" s="88"/>
      <c r="C642" s="89"/>
      <c r="D642" s="98"/>
      <c r="E642" s="98"/>
      <c r="F642" s="88"/>
      <c r="G642" s="98"/>
    </row>
    <row r="643" spans="1:7" x14ac:dyDescent="0.2">
      <c r="A643" s="87"/>
      <c r="B643" s="88"/>
      <c r="C643" s="89"/>
      <c r="D643" s="98"/>
      <c r="E643" s="98"/>
      <c r="F643" s="88"/>
      <c r="G643" s="98"/>
    </row>
    <row r="644" spans="1:7" x14ac:dyDescent="0.2">
      <c r="A644" s="87"/>
      <c r="B644" s="88"/>
      <c r="C644" s="89"/>
      <c r="D644" s="98"/>
      <c r="E644" s="98"/>
      <c r="F644" s="88"/>
      <c r="G644" s="98"/>
    </row>
    <row r="645" spans="1:7" x14ac:dyDescent="0.2">
      <c r="A645" s="87"/>
      <c r="B645" s="88"/>
      <c r="C645" s="89"/>
      <c r="D645" s="98"/>
      <c r="E645" s="98"/>
      <c r="F645" s="88"/>
      <c r="G645" s="98"/>
    </row>
    <row r="646" spans="1:7" x14ac:dyDescent="0.2">
      <c r="A646" s="87"/>
      <c r="B646" s="88"/>
      <c r="C646" s="89"/>
      <c r="D646" s="98"/>
      <c r="E646" s="98"/>
      <c r="F646" s="88"/>
      <c r="G646" s="98"/>
    </row>
    <row r="647" spans="1:7" x14ac:dyDescent="0.2">
      <c r="A647" s="87"/>
      <c r="B647" s="88"/>
      <c r="C647" s="89"/>
      <c r="D647" s="98"/>
      <c r="E647" s="98"/>
      <c r="F647" s="88"/>
      <c r="G647" s="98"/>
    </row>
    <row r="648" spans="1:7" x14ac:dyDescent="0.2">
      <c r="A648" s="87"/>
      <c r="B648" s="88"/>
      <c r="C648" s="89"/>
      <c r="D648" s="98"/>
      <c r="E648" s="98"/>
      <c r="F648" s="88"/>
      <c r="G648" s="98"/>
    </row>
    <row r="649" spans="1:7" x14ac:dyDescent="0.2">
      <c r="A649" s="87"/>
      <c r="B649" s="88"/>
      <c r="C649" s="89"/>
      <c r="D649" s="98"/>
      <c r="E649" s="98"/>
      <c r="F649" s="88"/>
      <c r="G649" s="98"/>
    </row>
    <row r="650" spans="1:7" x14ac:dyDescent="0.2">
      <c r="A650" s="87"/>
      <c r="B650" s="88"/>
      <c r="C650" s="89"/>
      <c r="D650" s="98"/>
      <c r="E650" s="98"/>
      <c r="F650" s="88"/>
      <c r="G650" s="98"/>
    </row>
    <row r="651" spans="1:7" x14ac:dyDescent="0.2">
      <c r="A651" s="87"/>
      <c r="B651" s="88"/>
      <c r="C651" s="89"/>
      <c r="D651" s="98"/>
      <c r="E651" s="98"/>
      <c r="F651" s="88"/>
      <c r="G651" s="98"/>
    </row>
    <row r="652" spans="1:7" x14ac:dyDescent="0.2">
      <c r="A652" s="87"/>
      <c r="B652" s="88"/>
      <c r="C652" s="89"/>
      <c r="D652" s="98"/>
      <c r="E652" s="98"/>
      <c r="F652" s="88"/>
      <c r="G652" s="98"/>
    </row>
    <row r="653" spans="1:7" x14ac:dyDescent="0.2">
      <c r="A653" s="87"/>
      <c r="B653" s="88"/>
      <c r="C653" s="89"/>
      <c r="D653" s="98"/>
      <c r="E653" s="98"/>
      <c r="F653" s="88"/>
      <c r="G653" s="98"/>
    </row>
    <row r="654" spans="1:7" x14ac:dyDescent="0.2">
      <c r="A654" s="87"/>
      <c r="B654" s="88"/>
      <c r="C654" s="89"/>
      <c r="D654" s="98"/>
      <c r="E654" s="98"/>
      <c r="F654" s="88"/>
      <c r="G654" s="98"/>
    </row>
    <row r="655" spans="1:7" x14ac:dyDescent="0.2">
      <c r="A655" s="87"/>
      <c r="B655" s="88"/>
      <c r="C655" s="89"/>
      <c r="D655" s="98"/>
      <c r="E655" s="98"/>
      <c r="F655" s="88"/>
      <c r="G655" s="98"/>
    </row>
    <row r="656" spans="1:7" x14ac:dyDescent="0.2">
      <c r="A656" s="87"/>
      <c r="B656" s="88"/>
      <c r="C656" s="89"/>
      <c r="D656" s="98"/>
      <c r="E656" s="98"/>
      <c r="F656" s="88"/>
      <c r="G656" s="98"/>
    </row>
    <row r="657" spans="1:7" x14ac:dyDescent="0.2">
      <c r="A657" s="87"/>
      <c r="B657" s="88"/>
      <c r="C657" s="89"/>
      <c r="D657" s="98"/>
      <c r="E657" s="98"/>
      <c r="F657" s="88"/>
      <c r="G657" s="98"/>
    </row>
    <row r="658" spans="1:7" x14ac:dyDescent="0.2">
      <c r="A658" s="87"/>
      <c r="B658" s="88"/>
      <c r="C658" s="89"/>
      <c r="D658" s="98"/>
      <c r="E658" s="98"/>
      <c r="F658" s="88"/>
      <c r="G658" s="98"/>
    </row>
    <row r="659" spans="1:7" x14ac:dyDescent="0.2">
      <c r="A659" s="87"/>
      <c r="B659" s="88"/>
      <c r="C659" s="89"/>
      <c r="D659" s="98"/>
      <c r="E659" s="98"/>
      <c r="F659" s="88"/>
      <c r="G659" s="98"/>
    </row>
    <row r="660" spans="1:7" x14ac:dyDescent="0.2">
      <c r="A660" s="87"/>
      <c r="B660" s="88"/>
      <c r="C660" s="89"/>
      <c r="D660" s="98"/>
      <c r="E660" s="98"/>
      <c r="F660" s="88"/>
      <c r="G660" s="98"/>
    </row>
    <row r="661" spans="1:7" x14ac:dyDescent="0.2">
      <c r="A661" s="87"/>
      <c r="B661" s="88"/>
      <c r="C661" s="89"/>
      <c r="D661" s="98"/>
      <c r="E661" s="98"/>
      <c r="F661" s="88"/>
      <c r="G661" s="98"/>
    </row>
    <row r="662" spans="1:7" x14ac:dyDescent="0.2">
      <c r="A662" s="87"/>
      <c r="B662" s="88"/>
      <c r="C662" s="89"/>
      <c r="D662" s="98"/>
      <c r="E662" s="98"/>
      <c r="F662" s="88"/>
      <c r="G662" s="98"/>
    </row>
    <row r="663" spans="1:7" x14ac:dyDescent="0.2">
      <c r="A663" s="87"/>
      <c r="B663" s="88"/>
      <c r="C663" s="89"/>
      <c r="D663" s="98"/>
      <c r="E663" s="98"/>
      <c r="F663" s="88"/>
      <c r="G663" s="98"/>
    </row>
    <row r="664" spans="1:7" x14ac:dyDescent="0.2">
      <c r="A664" s="87"/>
      <c r="B664" s="88"/>
      <c r="C664" s="89"/>
      <c r="D664" s="98"/>
      <c r="E664" s="98"/>
      <c r="F664" s="88"/>
      <c r="G664" s="98"/>
    </row>
    <row r="665" spans="1:7" x14ac:dyDescent="0.2">
      <c r="A665" s="87"/>
      <c r="B665" s="88"/>
      <c r="C665" s="89"/>
      <c r="D665" s="98"/>
      <c r="E665" s="98"/>
      <c r="F665" s="88"/>
      <c r="G665" s="98"/>
    </row>
    <row r="666" spans="1:7" x14ac:dyDescent="0.2">
      <c r="A666" s="87"/>
      <c r="B666" s="88"/>
      <c r="C666" s="89"/>
      <c r="D666" s="98"/>
      <c r="E666" s="98"/>
      <c r="F666" s="88"/>
      <c r="G666" s="98"/>
    </row>
    <row r="667" spans="1:7" x14ac:dyDescent="0.2">
      <c r="A667" s="87"/>
      <c r="B667" s="88"/>
      <c r="C667" s="89"/>
      <c r="D667" s="98"/>
      <c r="E667" s="98"/>
      <c r="F667" s="88"/>
      <c r="G667" s="98"/>
    </row>
    <row r="668" spans="1:7" x14ac:dyDescent="0.2">
      <c r="A668" s="87"/>
      <c r="B668" s="88"/>
      <c r="C668" s="89"/>
      <c r="D668" s="98"/>
      <c r="E668" s="98"/>
      <c r="F668" s="88"/>
      <c r="G668" s="98"/>
    </row>
    <row r="669" spans="1:7" x14ac:dyDescent="0.2">
      <c r="A669" s="87"/>
      <c r="B669" s="88"/>
      <c r="C669" s="89"/>
      <c r="D669" s="98"/>
      <c r="E669" s="98"/>
      <c r="F669" s="88"/>
      <c r="G669" s="98"/>
    </row>
    <row r="670" spans="1:7" x14ac:dyDescent="0.2">
      <c r="A670" s="87"/>
      <c r="B670" s="88"/>
      <c r="C670" s="89"/>
      <c r="D670" s="98"/>
      <c r="E670" s="98"/>
      <c r="F670" s="88"/>
      <c r="G670" s="98"/>
    </row>
    <row r="671" spans="1:7" x14ac:dyDescent="0.2">
      <c r="A671" s="87"/>
      <c r="B671" s="88"/>
      <c r="C671" s="89"/>
      <c r="D671" s="98"/>
      <c r="E671" s="98"/>
      <c r="F671" s="88"/>
      <c r="G671" s="98"/>
    </row>
    <row r="672" spans="1:7" x14ac:dyDescent="0.2">
      <c r="A672" s="87"/>
      <c r="B672" s="88"/>
      <c r="C672" s="89"/>
      <c r="D672" s="98"/>
      <c r="E672" s="98"/>
      <c r="F672" s="88"/>
      <c r="G672" s="98"/>
    </row>
    <row r="673" spans="1:7" x14ac:dyDescent="0.2">
      <c r="A673" s="87"/>
      <c r="B673" s="88"/>
      <c r="C673" s="89"/>
      <c r="D673" s="98"/>
      <c r="E673" s="98"/>
      <c r="F673" s="88"/>
      <c r="G673" s="98"/>
    </row>
    <row r="674" spans="1:7" x14ac:dyDescent="0.2">
      <c r="A674" s="87"/>
      <c r="B674" s="88"/>
      <c r="C674" s="89"/>
      <c r="D674" s="98"/>
      <c r="E674" s="98"/>
      <c r="F674" s="88"/>
      <c r="G674" s="98"/>
    </row>
    <row r="675" spans="1:7" x14ac:dyDescent="0.2">
      <c r="A675" s="87"/>
      <c r="B675" s="88"/>
      <c r="C675" s="89"/>
      <c r="D675" s="98"/>
      <c r="E675" s="98"/>
      <c r="F675" s="88"/>
      <c r="G675" s="98"/>
    </row>
    <row r="676" spans="1:7" x14ac:dyDescent="0.2">
      <c r="A676" s="87"/>
      <c r="B676" s="88"/>
      <c r="C676" s="89"/>
      <c r="D676" s="98"/>
      <c r="E676" s="98"/>
      <c r="F676" s="88"/>
      <c r="G676" s="98"/>
    </row>
    <row r="677" spans="1:7" x14ac:dyDescent="0.2">
      <c r="A677" s="87"/>
      <c r="B677" s="88"/>
      <c r="C677" s="89"/>
      <c r="D677" s="98"/>
      <c r="E677" s="98"/>
      <c r="F677" s="88"/>
      <c r="G677" s="98"/>
    </row>
    <row r="678" spans="1:7" x14ac:dyDescent="0.2">
      <c r="A678" s="87"/>
      <c r="B678" s="88"/>
      <c r="C678" s="89"/>
      <c r="D678" s="98"/>
      <c r="E678" s="98"/>
      <c r="F678" s="88"/>
      <c r="G678" s="98"/>
    </row>
    <row r="679" spans="1:7" x14ac:dyDescent="0.2">
      <c r="A679" s="87"/>
      <c r="B679" s="88"/>
      <c r="C679" s="89"/>
      <c r="D679" s="98"/>
      <c r="E679" s="98"/>
      <c r="F679" s="88"/>
      <c r="G679" s="98"/>
    </row>
    <row r="680" spans="1:7" x14ac:dyDescent="0.2">
      <c r="A680" s="87"/>
      <c r="B680" s="88"/>
      <c r="C680" s="89"/>
      <c r="D680" s="98"/>
      <c r="E680" s="98"/>
      <c r="F680" s="88"/>
      <c r="G680" s="98"/>
    </row>
    <row r="681" spans="1:7" x14ac:dyDescent="0.2">
      <c r="A681" s="87"/>
      <c r="B681" s="88"/>
      <c r="C681" s="89"/>
      <c r="D681" s="98"/>
      <c r="E681" s="98"/>
      <c r="F681" s="88"/>
      <c r="G681" s="98"/>
    </row>
    <row r="682" spans="1:7" x14ac:dyDescent="0.2">
      <c r="A682" s="87"/>
      <c r="B682" s="88"/>
      <c r="C682" s="89"/>
      <c r="D682" s="98"/>
      <c r="E682" s="98"/>
      <c r="F682" s="88"/>
      <c r="G682" s="98"/>
    </row>
    <row r="683" spans="1:7" x14ac:dyDescent="0.2">
      <c r="A683" s="87"/>
      <c r="B683" s="88"/>
      <c r="C683" s="89"/>
      <c r="D683" s="98"/>
      <c r="E683" s="98"/>
      <c r="F683" s="88"/>
      <c r="G683" s="98"/>
    </row>
    <row r="684" spans="1:7" x14ac:dyDescent="0.2">
      <c r="A684" s="87"/>
      <c r="B684" s="88"/>
      <c r="C684" s="89"/>
      <c r="D684" s="98"/>
      <c r="E684" s="98"/>
      <c r="F684" s="88"/>
      <c r="G684" s="98"/>
    </row>
    <row r="685" spans="1:7" x14ac:dyDescent="0.2">
      <c r="A685" s="87"/>
      <c r="B685" s="88"/>
      <c r="C685" s="89"/>
      <c r="D685" s="98"/>
      <c r="E685" s="98"/>
      <c r="F685" s="88"/>
      <c r="G685" s="98"/>
    </row>
    <row r="686" spans="1:7" x14ac:dyDescent="0.2">
      <c r="A686" s="87"/>
      <c r="B686" s="88"/>
      <c r="C686" s="89"/>
      <c r="D686" s="98"/>
      <c r="E686" s="98"/>
      <c r="F686" s="88"/>
      <c r="G686" s="98"/>
    </row>
    <row r="687" spans="1:7" x14ac:dyDescent="0.2">
      <c r="A687" s="87"/>
      <c r="B687" s="88"/>
      <c r="C687" s="89"/>
      <c r="D687" s="98"/>
      <c r="E687" s="98"/>
      <c r="F687" s="88"/>
      <c r="G687" s="98"/>
    </row>
    <row r="688" spans="1:7" x14ac:dyDescent="0.2">
      <c r="A688" s="87"/>
      <c r="B688" s="88"/>
      <c r="C688" s="89"/>
      <c r="D688" s="98"/>
      <c r="E688" s="98"/>
      <c r="F688" s="88"/>
      <c r="G688" s="98"/>
    </row>
    <row r="689" spans="1:7" x14ac:dyDescent="0.2">
      <c r="A689" s="87"/>
      <c r="B689" s="88"/>
      <c r="C689" s="89"/>
      <c r="D689" s="98"/>
      <c r="E689" s="98"/>
      <c r="F689" s="88"/>
      <c r="G689" s="98"/>
    </row>
    <row r="690" spans="1:7" x14ac:dyDescent="0.2">
      <c r="A690" s="87"/>
      <c r="B690" s="88"/>
      <c r="C690" s="89"/>
      <c r="D690" s="98"/>
      <c r="E690" s="98"/>
      <c r="F690" s="88"/>
      <c r="G690" s="98"/>
    </row>
    <row r="691" spans="1:7" x14ac:dyDescent="0.2">
      <c r="A691" s="87"/>
      <c r="B691" s="88"/>
      <c r="C691" s="89"/>
      <c r="D691" s="98"/>
      <c r="E691" s="98"/>
      <c r="F691" s="88"/>
      <c r="G691" s="98"/>
    </row>
    <row r="692" spans="1:7" x14ac:dyDescent="0.2">
      <c r="A692" s="87"/>
      <c r="B692" s="88"/>
      <c r="C692" s="89"/>
      <c r="D692" s="98"/>
      <c r="E692" s="98"/>
      <c r="F692" s="88"/>
      <c r="G692" s="98"/>
    </row>
    <row r="693" spans="1:7" x14ac:dyDescent="0.2">
      <c r="A693" s="87"/>
      <c r="B693" s="88"/>
      <c r="C693" s="89"/>
      <c r="D693" s="98"/>
      <c r="E693" s="98"/>
      <c r="F693" s="88"/>
      <c r="G693" s="98"/>
    </row>
    <row r="694" spans="1:7" x14ac:dyDescent="0.2">
      <c r="A694" s="87"/>
      <c r="B694" s="88"/>
      <c r="C694" s="89"/>
      <c r="D694" s="98"/>
      <c r="E694" s="98"/>
      <c r="F694" s="88"/>
      <c r="G694" s="98"/>
    </row>
    <row r="695" spans="1:7" x14ac:dyDescent="0.2">
      <c r="A695" s="87"/>
      <c r="B695" s="88"/>
      <c r="C695" s="89"/>
      <c r="D695" s="98"/>
      <c r="E695" s="98"/>
      <c r="F695" s="88"/>
      <c r="G695" s="98"/>
    </row>
    <row r="696" spans="1:7" x14ac:dyDescent="0.2">
      <c r="A696" s="87"/>
      <c r="B696" s="88"/>
      <c r="C696" s="89"/>
      <c r="D696" s="98"/>
      <c r="E696" s="98"/>
      <c r="F696" s="88"/>
      <c r="G696" s="98"/>
    </row>
    <row r="697" spans="1:7" x14ac:dyDescent="0.2">
      <c r="A697" s="87"/>
      <c r="B697" s="88"/>
      <c r="C697" s="89"/>
      <c r="D697" s="98"/>
      <c r="E697" s="98"/>
      <c r="F697" s="88"/>
      <c r="G697" s="98"/>
    </row>
    <row r="698" spans="1:7" x14ac:dyDescent="0.2">
      <c r="A698" s="87"/>
      <c r="B698" s="88"/>
      <c r="C698" s="89"/>
      <c r="D698" s="98"/>
      <c r="E698" s="98"/>
      <c r="F698" s="88"/>
      <c r="G698" s="98"/>
    </row>
    <row r="699" spans="1:7" x14ac:dyDescent="0.2">
      <c r="A699" s="87"/>
      <c r="B699" s="88"/>
      <c r="C699" s="89"/>
      <c r="D699" s="98"/>
      <c r="E699" s="98"/>
      <c r="F699" s="88"/>
      <c r="G699" s="98"/>
    </row>
    <row r="700" spans="1:7" x14ac:dyDescent="0.2">
      <c r="A700" s="87"/>
      <c r="B700" s="88"/>
      <c r="C700" s="89"/>
      <c r="D700" s="98"/>
      <c r="E700" s="98"/>
      <c r="F700" s="88"/>
      <c r="G700" s="98"/>
    </row>
    <row r="701" spans="1:7" x14ac:dyDescent="0.2">
      <c r="A701" s="87"/>
      <c r="B701" s="88"/>
      <c r="C701" s="89"/>
      <c r="D701" s="98"/>
      <c r="E701" s="98"/>
      <c r="F701" s="88"/>
      <c r="G701" s="98"/>
    </row>
    <row r="702" spans="1:7" x14ac:dyDescent="0.2">
      <c r="A702" s="87"/>
      <c r="B702" s="88"/>
      <c r="C702" s="89"/>
      <c r="D702" s="98"/>
      <c r="E702" s="98"/>
      <c r="F702" s="88"/>
      <c r="G702" s="98"/>
    </row>
    <row r="703" spans="1:7" x14ac:dyDescent="0.2">
      <c r="A703" s="87"/>
      <c r="B703" s="88"/>
      <c r="C703" s="89"/>
      <c r="D703" s="98"/>
      <c r="E703" s="98"/>
      <c r="F703" s="88"/>
      <c r="G703" s="98"/>
    </row>
    <row r="704" spans="1:7" x14ac:dyDescent="0.2">
      <c r="A704" s="87"/>
      <c r="B704" s="88"/>
      <c r="C704" s="89"/>
      <c r="D704" s="98"/>
      <c r="E704" s="98"/>
      <c r="F704" s="88"/>
      <c r="G704" s="98"/>
    </row>
    <row r="705" spans="1:7" x14ac:dyDescent="0.2">
      <c r="A705" s="87"/>
      <c r="B705" s="88"/>
      <c r="C705" s="89"/>
      <c r="D705" s="98"/>
      <c r="E705" s="98"/>
      <c r="F705" s="88"/>
      <c r="G705" s="98"/>
    </row>
    <row r="706" spans="1:7" x14ac:dyDescent="0.2">
      <c r="A706" s="87"/>
      <c r="B706" s="88"/>
      <c r="C706" s="89"/>
      <c r="D706" s="98"/>
      <c r="E706" s="98"/>
      <c r="F706" s="88"/>
      <c r="G706" s="98"/>
    </row>
    <row r="707" spans="1:7" x14ac:dyDescent="0.2">
      <c r="A707" s="87"/>
      <c r="B707" s="88"/>
      <c r="C707" s="89"/>
      <c r="D707" s="98"/>
      <c r="E707" s="98"/>
      <c r="F707" s="88"/>
      <c r="G707" s="98"/>
    </row>
    <row r="708" spans="1:7" x14ac:dyDescent="0.2">
      <c r="A708" s="87"/>
      <c r="B708" s="88"/>
      <c r="C708" s="89"/>
      <c r="D708" s="98"/>
      <c r="E708" s="98"/>
      <c r="F708" s="88"/>
      <c r="G708" s="98"/>
    </row>
    <row r="709" spans="1:7" x14ac:dyDescent="0.2">
      <c r="A709" s="87"/>
      <c r="B709" s="88"/>
      <c r="C709" s="89"/>
      <c r="D709" s="98"/>
      <c r="E709" s="98"/>
      <c r="F709" s="88"/>
      <c r="G709" s="98"/>
    </row>
    <row r="710" spans="1:7" x14ac:dyDescent="0.2">
      <c r="A710" s="87"/>
      <c r="B710" s="88"/>
      <c r="C710" s="89"/>
      <c r="D710" s="98"/>
      <c r="E710" s="98"/>
      <c r="F710" s="88"/>
      <c r="G710" s="98"/>
    </row>
    <row r="711" spans="1:7" x14ac:dyDescent="0.2">
      <c r="A711" s="87"/>
      <c r="B711" s="88"/>
      <c r="C711" s="89"/>
      <c r="D711" s="98"/>
      <c r="E711" s="98"/>
      <c r="F711" s="88"/>
      <c r="G711" s="98"/>
    </row>
    <row r="712" spans="1:7" x14ac:dyDescent="0.2">
      <c r="A712" s="87"/>
      <c r="B712" s="88"/>
      <c r="C712" s="89"/>
      <c r="D712" s="98"/>
      <c r="E712" s="98"/>
      <c r="F712" s="88"/>
      <c r="G712" s="98"/>
    </row>
    <row r="713" spans="1:7" x14ac:dyDescent="0.2">
      <c r="A713" s="87"/>
      <c r="B713" s="88"/>
      <c r="C713" s="89"/>
      <c r="D713" s="98"/>
      <c r="E713" s="98"/>
      <c r="F713" s="88"/>
      <c r="G713" s="98"/>
    </row>
    <row r="714" spans="1:7" x14ac:dyDescent="0.2">
      <c r="A714" s="87"/>
      <c r="B714" s="88"/>
      <c r="C714" s="89"/>
      <c r="D714" s="98"/>
      <c r="E714" s="98"/>
      <c r="F714" s="88"/>
      <c r="G714" s="98"/>
    </row>
    <row r="715" spans="1:7" x14ac:dyDescent="0.2">
      <c r="A715" s="87"/>
      <c r="B715" s="88"/>
      <c r="C715" s="89"/>
      <c r="D715" s="98"/>
      <c r="E715" s="98"/>
      <c r="F715" s="88"/>
      <c r="G715" s="98"/>
    </row>
    <row r="716" spans="1:7" x14ac:dyDescent="0.2">
      <c r="A716" s="87"/>
      <c r="B716" s="88"/>
      <c r="C716" s="89"/>
      <c r="D716" s="98"/>
      <c r="E716" s="98"/>
      <c r="F716" s="88"/>
      <c r="G716" s="98"/>
    </row>
    <row r="717" spans="1:7" x14ac:dyDescent="0.2">
      <c r="A717" s="87"/>
      <c r="B717" s="88"/>
      <c r="C717" s="89"/>
      <c r="D717" s="98"/>
      <c r="E717" s="98"/>
      <c r="F717" s="88"/>
      <c r="G717" s="98"/>
    </row>
    <row r="718" spans="1:7" x14ac:dyDescent="0.2">
      <c r="A718" s="87"/>
      <c r="B718" s="88"/>
      <c r="C718" s="89"/>
      <c r="D718" s="98"/>
      <c r="E718" s="98"/>
      <c r="F718" s="88"/>
      <c r="G718" s="98"/>
    </row>
    <row r="719" spans="1:7" x14ac:dyDescent="0.2">
      <c r="A719" s="87"/>
      <c r="B719" s="88"/>
      <c r="C719" s="89"/>
      <c r="D719" s="98"/>
      <c r="E719" s="98"/>
      <c r="F719" s="88"/>
      <c r="G719" s="98"/>
    </row>
    <row r="720" spans="1:7" x14ac:dyDescent="0.2">
      <c r="A720" s="87"/>
      <c r="B720" s="88"/>
      <c r="C720" s="89"/>
      <c r="D720" s="98"/>
      <c r="E720" s="98"/>
      <c r="F720" s="88"/>
      <c r="G720" s="98"/>
    </row>
    <row r="721" spans="1:7" x14ac:dyDescent="0.2">
      <c r="A721" s="87"/>
      <c r="B721" s="88"/>
      <c r="C721" s="89"/>
      <c r="D721" s="98"/>
      <c r="E721" s="98"/>
      <c r="F721" s="88"/>
      <c r="G721" s="98"/>
    </row>
    <row r="722" spans="1:7" x14ac:dyDescent="0.2">
      <c r="A722" s="87"/>
      <c r="B722" s="88"/>
      <c r="C722" s="89"/>
      <c r="D722" s="98"/>
      <c r="E722" s="98"/>
      <c r="F722" s="88"/>
      <c r="G722" s="98"/>
    </row>
    <row r="723" spans="1:7" x14ac:dyDescent="0.2">
      <c r="A723" s="87"/>
      <c r="B723" s="88"/>
      <c r="C723" s="89"/>
      <c r="D723" s="98"/>
      <c r="E723" s="98"/>
      <c r="F723" s="88"/>
      <c r="G723" s="98"/>
    </row>
    <row r="724" spans="1:7" x14ac:dyDescent="0.2">
      <c r="A724" s="87"/>
      <c r="B724" s="88"/>
      <c r="C724" s="89"/>
      <c r="D724" s="98"/>
      <c r="E724" s="98"/>
      <c r="F724" s="88"/>
      <c r="G724" s="98"/>
    </row>
    <row r="725" spans="1:7" x14ac:dyDescent="0.2">
      <c r="A725" s="87"/>
      <c r="B725" s="88"/>
      <c r="C725" s="89"/>
      <c r="D725" s="98"/>
      <c r="E725" s="98"/>
      <c r="F725" s="88"/>
      <c r="G725" s="98"/>
    </row>
    <row r="726" spans="1:7" x14ac:dyDescent="0.2">
      <c r="A726" s="87"/>
      <c r="B726" s="88"/>
      <c r="C726" s="89"/>
      <c r="D726" s="98"/>
      <c r="E726" s="98"/>
      <c r="F726" s="88"/>
      <c r="G726" s="98"/>
    </row>
    <row r="727" spans="1:7" x14ac:dyDescent="0.2">
      <c r="A727" s="87"/>
      <c r="B727" s="88"/>
      <c r="C727" s="89"/>
      <c r="D727" s="98"/>
      <c r="E727" s="98"/>
      <c r="F727" s="88"/>
      <c r="G727" s="98"/>
    </row>
    <row r="728" spans="1:7" x14ac:dyDescent="0.2">
      <c r="A728" s="87"/>
      <c r="B728" s="88"/>
      <c r="C728" s="89"/>
      <c r="D728" s="98"/>
      <c r="E728" s="98"/>
      <c r="F728" s="88"/>
      <c r="G728" s="98"/>
    </row>
    <row r="729" spans="1:7" x14ac:dyDescent="0.2">
      <c r="A729" s="87"/>
      <c r="B729" s="88"/>
      <c r="C729" s="89"/>
      <c r="D729" s="98"/>
      <c r="E729" s="98"/>
      <c r="F729" s="88"/>
      <c r="G729" s="98"/>
    </row>
    <row r="730" spans="1:7" x14ac:dyDescent="0.2">
      <c r="A730" s="87"/>
      <c r="B730" s="88"/>
      <c r="C730" s="89"/>
      <c r="D730" s="98"/>
      <c r="E730" s="98"/>
      <c r="F730" s="88"/>
      <c r="G730" s="98"/>
    </row>
    <row r="731" spans="1:7" x14ac:dyDescent="0.2">
      <c r="A731" s="87"/>
      <c r="B731" s="88"/>
      <c r="C731" s="89"/>
      <c r="D731" s="98"/>
      <c r="E731" s="98"/>
      <c r="F731" s="88"/>
      <c r="G731" s="98"/>
    </row>
    <row r="732" spans="1:7" x14ac:dyDescent="0.2">
      <c r="A732" s="87"/>
      <c r="B732" s="88"/>
      <c r="C732" s="89"/>
      <c r="D732" s="98"/>
      <c r="E732" s="98"/>
      <c r="F732" s="88"/>
      <c r="G732" s="98"/>
    </row>
    <row r="733" spans="1:7" x14ac:dyDescent="0.2">
      <c r="A733" s="87"/>
      <c r="B733" s="88"/>
      <c r="C733" s="89"/>
      <c r="D733" s="98"/>
      <c r="E733" s="98"/>
      <c r="F733" s="88"/>
      <c r="G733" s="98"/>
    </row>
    <row r="734" spans="1:7" x14ac:dyDescent="0.2">
      <c r="A734" s="87"/>
      <c r="B734" s="88"/>
      <c r="C734" s="89"/>
      <c r="D734" s="98"/>
      <c r="E734" s="98"/>
      <c r="F734" s="88"/>
      <c r="G734" s="98"/>
    </row>
    <row r="735" spans="1:7" x14ac:dyDescent="0.2">
      <c r="A735" s="87"/>
      <c r="B735" s="88"/>
      <c r="C735" s="89"/>
      <c r="D735" s="98"/>
      <c r="E735" s="98"/>
      <c r="F735" s="88"/>
      <c r="G735" s="98"/>
    </row>
    <row r="736" spans="1:7" x14ac:dyDescent="0.2">
      <c r="A736" s="87"/>
      <c r="B736" s="88"/>
      <c r="C736" s="89"/>
      <c r="D736" s="98"/>
      <c r="E736" s="98"/>
      <c r="F736" s="88"/>
      <c r="G736" s="98"/>
    </row>
    <row r="737" spans="1:7" x14ac:dyDescent="0.2">
      <c r="A737" s="87"/>
      <c r="B737" s="88"/>
      <c r="C737" s="89"/>
      <c r="D737" s="98"/>
      <c r="E737" s="98"/>
      <c r="F737" s="88"/>
      <c r="G737" s="98"/>
    </row>
    <row r="738" spans="1:7" x14ac:dyDescent="0.2">
      <c r="A738" s="87"/>
      <c r="B738" s="88"/>
      <c r="C738" s="89"/>
      <c r="D738" s="98"/>
      <c r="E738" s="98"/>
      <c r="F738" s="88"/>
      <c r="G738" s="98"/>
    </row>
    <row r="739" spans="1:7" x14ac:dyDescent="0.2">
      <c r="A739" s="87"/>
      <c r="B739" s="88"/>
      <c r="C739" s="89"/>
      <c r="D739" s="98"/>
      <c r="E739" s="98"/>
      <c r="F739" s="88"/>
      <c r="G739" s="98"/>
    </row>
    <row r="740" spans="1:7" x14ac:dyDescent="0.2">
      <c r="A740" s="87"/>
      <c r="B740" s="88"/>
      <c r="C740" s="89"/>
      <c r="D740" s="98"/>
      <c r="E740" s="98"/>
      <c r="F740" s="88"/>
      <c r="G740" s="98"/>
    </row>
    <row r="741" spans="1:7" x14ac:dyDescent="0.2">
      <c r="A741" s="87"/>
      <c r="B741" s="88"/>
      <c r="C741" s="89"/>
      <c r="D741" s="98"/>
      <c r="E741" s="98"/>
      <c r="F741" s="88"/>
      <c r="G741" s="98"/>
    </row>
    <row r="742" spans="1:7" x14ac:dyDescent="0.2">
      <c r="A742" s="87"/>
      <c r="B742" s="88"/>
      <c r="C742" s="89"/>
      <c r="D742" s="98"/>
      <c r="E742" s="98"/>
      <c r="F742" s="88"/>
      <c r="G742" s="98"/>
    </row>
    <row r="743" spans="1:7" x14ac:dyDescent="0.2">
      <c r="A743" s="87"/>
      <c r="B743" s="88"/>
      <c r="C743" s="89"/>
      <c r="D743" s="98"/>
      <c r="E743" s="98"/>
      <c r="F743" s="88"/>
      <c r="G743" s="98"/>
    </row>
    <row r="744" spans="1:7" x14ac:dyDescent="0.2">
      <c r="A744" s="87"/>
      <c r="B744" s="88"/>
      <c r="C744" s="89"/>
      <c r="D744" s="98"/>
      <c r="E744" s="98"/>
      <c r="F744" s="88"/>
      <c r="G744" s="98"/>
    </row>
    <row r="745" spans="1:7" x14ac:dyDescent="0.2">
      <c r="A745" s="87"/>
      <c r="B745" s="88"/>
      <c r="C745" s="89"/>
      <c r="D745" s="98"/>
      <c r="E745" s="98"/>
      <c r="F745" s="88"/>
      <c r="G745" s="98"/>
    </row>
    <row r="746" spans="1:7" x14ac:dyDescent="0.2">
      <c r="A746" s="87"/>
      <c r="B746" s="88"/>
      <c r="C746" s="89"/>
      <c r="D746" s="98"/>
      <c r="E746" s="98"/>
      <c r="F746" s="88"/>
      <c r="G746" s="98"/>
    </row>
    <row r="747" spans="1:7" x14ac:dyDescent="0.2">
      <c r="A747" s="87"/>
      <c r="B747" s="88"/>
      <c r="C747" s="89"/>
      <c r="D747" s="98"/>
      <c r="E747" s="98"/>
      <c r="F747" s="88"/>
      <c r="G747" s="98"/>
    </row>
    <row r="748" spans="1:7" x14ac:dyDescent="0.2">
      <c r="A748" s="87"/>
      <c r="B748" s="88"/>
      <c r="C748" s="89"/>
      <c r="D748" s="98"/>
      <c r="E748" s="98"/>
      <c r="F748" s="88"/>
      <c r="G748" s="98"/>
    </row>
    <row r="749" spans="1:7" x14ac:dyDescent="0.2">
      <c r="A749" s="87"/>
      <c r="B749" s="88"/>
      <c r="C749" s="89"/>
      <c r="D749" s="98"/>
      <c r="E749" s="98"/>
      <c r="F749" s="88"/>
      <c r="G749" s="98"/>
    </row>
    <row r="750" spans="1:7" x14ac:dyDescent="0.2">
      <c r="A750" s="87"/>
      <c r="B750" s="88"/>
      <c r="C750" s="89"/>
      <c r="D750" s="98"/>
      <c r="E750" s="98"/>
      <c r="F750" s="88"/>
      <c r="G750" s="98"/>
    </row>
    <row r="751" spans="1:7" x14ac:dyDescent="0.2">
      <c r="A751" s="87"/>
      <c r="B751" s="88"/>
      <c r="C751" s="89"/>
      <c r="D751" s="98"/>
      <c r="E751" s="98"/>
      <c r="F751" s="88"/>
      <c r="G751" s="98"/>
    </row>
    <row r="752" spans="1:7" x14ac:dyDescent="0.2">
      <c r="A752" s="87"/>
      <c r="B752" s="88"/>
      <c r="C752" s="89"/>
      <c r="D752" s="98"/>
      <c r="E752" s="98"/>
      <c r="F752" s="88"/>
      <c r="G752" s="98"/>
    </row>
    <row r="753" spans="1:7" x14ac:dyDescent="0.2">
      <c r="A753" s="87"/>
      <c r="B753" s="88"/>
      <c r="C753" s="89"/>
      <c r="D753" s="98"/>
      <c r="E753" s="98"/>
      <c r="F753" s="88"/>
      <c r="G753" s="98"/>
    </row>
    <row r="754" spans="1:7" x14ac:dyDescent="0.2">
      <c r="A754" s="87"/>
      <c r="B754" s="88"/>
      <c r="C754" s="89"/>
      <c r="D754" s="98"/>
      <c r="E754" s="98"/>
      <c r="F754" s="88"/>
      <c r="G754" s="98"/>
    </row>
    <row r="755" spans="1:7" x14ac:dyDescent="0.2">
      <c r="A755" s="87"/>
      <c r="B755" s="88"/>
      <c r="C755" s="89"/>
      <c r="D755" s="98"/>
      <c r="E755" s="98"/>
      <c r="F755" s="88"/>
      <c r="G755" s="98"/>
    </row>
    <row r="756" spans="1:7" x14ac:dyDescent="0.2">
      <c r="A756" s="87"/>
      <c r="B756" s="88"/>
      <c r="C756" s="89"/>
      <c r="D756" s="98"/>
      <c r="E756" s="98"/>
      <c r="F756" s="88"/>
      <c r="G756" s="98"/>
    </row>
    <row r="757" spans="1:7" x14ac:dyDescent="0.2">
      <c r="A757" s="87"/>
      <c r="B757" s="88"/>
      <c r="C757" s="89"/>
      <c r="D757" s="98"/>
      <c r="E757" s="98"/>
      <c r="F757" s="88"/>
      <c r="G757" s="98"/>
    </row>
    <row r="758" spans="1:7" x14ac:dyDescent="0.2">
      <c r="A758" s="87"/>
      <c r="B758" s="88"/>
      <c r="C758" s="89"/>
      <c r="D758" s="98"/>
      <c r="E758" s="98"/>
      <c r="F758" s="88"/>
      <c r="G758" s="98"/>
    </row>
    <row r="759" spans="1:7" x14ac:dyDescent="0.2">
      <c r="A759" s="87"/>
      <c r="B759" s="88"/>
      <c r="C759" s="89"/>
      <c r="D759" s="98"/>
      <c r="E759" s="98"/>
      <c r="F759" s="88"/>
      <c r="G759" s="98"/>
    </row>
    <row r="760" spans="1:7" x14ac:dyDescent="0.2">
      <c r="A760" s="87"/>
      <c r="B760" s="88"/>
      <c r="C760" s="89"/>
      <c r="D760" s="98"/>
      <c r="E760" s="98"/>
      <c r="F760" s="88"/>
      <c r="G760" s="98"/>
    </row>
    <row r="761" spans="1:7" x14ac:dyDescent="0.2">
      <c r="A761" s="87"/>
      <c r="B761" s="88"/>
      <c r="C761" s="89"/>
      <c r="D761" s="98"/>
      <c r="E761" s="98"/>
      <c r="F761" s="88"/>
      <c r="G761" s="98"/>
    </row>
    <row r="762" spans="1:7" x14ac:dyDescent="0.2">
      <c r="A762" s="87"/>
      <c r="B762" s="88"/>
      <c r="C762" s="89"/>
      <c r="D762" s="98"/>
      <c r="E762" s="98"/>
      <c r="F762" s="88"/>
      <c r="G762" s="98"/>
    </row>
    <row r="763" spans="1:7" x14ac:dyDescent="0.2">
      <c r="A763" s="87"/>
      <c r="B763" s="88"/>
      <c r="C763" s="89"/>
      <c r="D763" s="98"/>
      <c r="E763" s="98"/>
      <c r="F763" s="88"/>
      <c r="G763" s="98"/>
    </row>
    <row r="764" spans="1:7" x14ac:dyDescent="0.2">
      <c r="A764" s="87"/>
      <c r="B764" s="88"/>
      <c r="C764" s="89"/>
      <c r="D764" s="98"/>
      <c r="E764" s="98"/>
      <c r="F764" s="88"/>
      <c r="G764" s="98"/>
    </row>
    <row r="765" spans="1:7" x14ac:dyDescent="0.2">
      <c r="A765" s="87"/>
      <c r="B765" s="88"/>
      <c r="C765" s="89"/>
      <c r="D765" s="98"/>
      <c r="E765" s="98"/>
      <c r="F765" s="88"/>
      <c r="G765" s="98"/>
    </row>
    <row r="766" spans="1:7" x14ac:dyDescent="0.2">
      <c r="A766" s="87"/>
      <c r="B766" s="88"/>
      <c r="C766" s="89"/>
      <c r="D766" s="98"/>
      <c r="E766" s="98"/>
      <c r="F766" s="88"/>
      <c r="G766" s="98"/>
    </row>
    <row r="767" spans="1:7" x14ac:dyDescent="0.2">
      <c r="A767" s="87"/>
      <c r="B767" s="88"/>
      <c r="C767" s="89"/>
      <c r="D767" s="98"/>
      <c r="E767" s="98"/>
      <c r="F767" s="88"/>
      <c r="G767" s="98"/>
    </row>
    <row r="768" spans="1:7" x14ac:dyDescent="0.2">
      <c r="A768" s="87"/>
      <c r="B768" s="88"/>
      <c r="C768" s="89"/>
      <c r="D768" s="98"/>
      <c r="E768" s="98"/>
      <c r="F768" s="88"/>
      <c r="G768" s="98"/>
    </row>
    <row r="769" spans="1:7" x14ac:dyDescent="0.2">
      <c r="A769" s="87"/>
      <c r="B769" s="88"/>
      <c r="C769" s="89"/>
      <c r="D769" s="98"/>
      <c r="E769" s="98"/>
      <c r="F769" s="88"/>
      <c r="G769" s="98"/>
    </row>
    <row r="770" spans="1:7" x14ac:dyDescent="0.2">
      <c r="A770" s="87"/>
      <c r="B770" s="88"/>
      <c r="C770" s="89"/>
      <c r="D770" s="98"/>
      <c r="E770" s="98"/>
      <c r="F770" s="88"/>
      <c r="G770" s="98"/>
    </row>
    <row r="771" spans="1:7" x14ac:dyDescent="0.2">
      <c r="A771" s="87"/>
      <c r="B771" s="88"/>
      <c r="C771" s="89"/>
      <c r="D771" s="98"/>
      <c r="E771" s="98"/>
      <c r="F771" s="88"/>
      <c r="G771" s="98"/>
    </row>
    <row r="772" spans="1:7" x14ac:dyDescent="0.2">
      <c r="A772" s="87"/>
      <c r="B772" s="88"/>
      <c r="C772" s="89"/>
      <c r="D772" s="98"/>
      <c r="E772" s="98"/>
      <c r="F772" s="88"/>
      <c r="G772" s="98"/>
    </row>
    <row r="773" spans="1:7" x14ac:dyDescent="0.2">
      <c r="A773" s="87"/>
      <c r="B773" s="88"/>
      <c r="C773" s="89"/>
      <c r="D773" s="98"/>
      <c r="E773" s="98"/>
      <c r="F773" s="88"/>
      <c r="G773" s="98"/>
    </row>
    <row r="774" spans="1:7" x14ac:dyDescent="0.2">
      <c r="A774" s="87"/>
      <c r="B774" s="88"/>
      <c r="C774" s="89"/>
      <c r="D774" s="98"/>
      <c r="E774" s="98"/>
      <c r="F774" s="88"/>
      <c r="G774" s="98"/>
    </row>
    <row r="775" spans="1:7" x14ac:dyDescent="0.2">
      <c r="A775" s="87"/>
      <c r="B775" s="88"/>
      <c r="C775" s="89"/>
      <c r="D775" s="98"/>
      <c r="E775" s="98"/>
      <c r="F775" s="88"/>
      <c r="G775" s="98"/>
    </row>
    <row r="776" spans="1:7" x14ac:dyDescent="0.2">
      <c r="A776" s="87"/>
      <c r="B776" s="88"/>
      <c r="C776" s="89"/>
      <c r="D776" s="98"/>
      <c r="E776" s="98"/>
      <c r="F776" s="88"/>
      <c r="G776" s="98"/>
    </row>
    <row r="777" spans="1:7" x14ac:dyDescent="0.2">
      <c r="A777" s="87"/>
      <c r="B777" s="88"/>
      <c r="C777" s="89"/>
      <c r="D777" s="98"/>
      <c r="E777" s="98"/>
      <c r="F777" s="88"/>
      <c r="G777" s="98"/>
    </row>
    <row r="778" spans="1:7" x14ac:dyDescent="0.2">
      <c r="A778" s="87"/>
      <c r="B778" s="88"/>
      <c r="C778" s="89"/>
      <c r="D778" s="98"/>
      <c r="E778" s="98"/>
      <c r="F778" s="88"/>
      <c r="G778" s="98"/>
    </row>
    <row r="779" spans="1:7" x14ac:dyDescent="0.2">
      <c r="A779" s="87"/>
      <c r="B779" s="88"/>
      <c r="C779" s="89"/>
      <c r="D779" s="98"/>
      <c r="E779" s="98"/>
      <c r="F779" s="88"/>
      <c r="G779" s="98"/>
    </row>
    <row r="780" spans="1:7" x14ac:dyDescent="0.2">
      <c r="A780" s="87"/>
      <c r="B780" s="88"/>
      <c r="C780" s="89"/>
      <c r="D780" s="98"/>
      <c r="E780" s="98"/>
      <c r="F780" s="88"/>
      <c r="G780" s="98"/>
    </row>
    <row r="781" spans="1:7" x14ac:dyDescent="0.2">
      <c r="A781" s="87"/>
      <c r="B781" s="88"/>
      <c r="C781" s="89"/>
      <c r="D781" s="98"/>
      <c r="E781" s="98"/>
      <c r="F781" s="88"/>
      <c r="G781" s="98"/>
    </row>
    <row r="782" spans="1:7" x14ac:dyDescent="0.2">
      <c r="A782" s="87"/>
      <c r="B782" s="88"/>
      <c r="C782" s="89"/>
      <c r="D782" s="98"/>
      <c r="E782" s="98"/>
      <c r="F782" s="88"/>
      <c r="G782" s="98"/>
    </row>
    <row r="783" spans="1:7" x14ac:dyDescent="0.2">
      <c r="A783" s="87"/>
      <c r="B783" s="88"/>
      <c r="C783" s="89"/>
      <c r="D783" s="98"/>
      <c r="E783" s="98"/>
      <c r="F783" s="88"/>
      <c r="G783" s="98"/>
    </row>
    <row r="784" spans="1:7" x14ac:dyDescent="0.2">
      <c r="A784" s="87"/>
      <c r="B784" s="88"/>
      <c r="C784" s="89"/>
      <c r="D784" s="98"/>
      <c r="E784" s="98"/>
      <c r="F784" s="88"/>
      <c r="G784" s="98"/>
    </row>
    <row r="785" spans="1:7" x14ac:dyDescent="0.2">
      <c r="A785" s="87"/>
      <c r="B785" s="88"/>
      <c r="C785" s="89"/>
      <c r="D785" s="98"/>
      <c r="E785" s="98"/>
      <c r="F785" s="88"/>
      <c r="G785" s="98"/>
    </row>
    <row r="786" spans="1:7" x14ac:dyDescent="0.2">
      <c r="A786" s="87"/>
      <c r="B786" s="88"/>
      <c r="C786" s="89"/>
      <c r="D786" s="98"/>
      <c r="E786" s="98"/>
      <c r="F786" s="88"/>
      <c r="G786" s="98"/>
    </row>
    <row r="787" spans="1:7" x14ac:dyDescent="0.2">
      <c r="A787" s="87"/>
      <c r="B787" s="88"/>
      <c r="C787" s="89"/>
      <c r="D787" s="98"/>
      <c r="E787" s="98"/>
      <c r="F787" s="88"/>
      <c r="G787" s="98"/>
    </row>
    <row r="788" spans="1:7" x14ac:dyDescent="0.2">
      <c r="A788" s="87"/>
      <c r="B788" s="88"/>
      <c r="C788" s="89"/>
      <c r="D788" s="98"/>
      <c r="E788" s="98"/>
      <c r="F788" s="88"/>
      <c r="G788" s="98"/>
    </row>
    <row r="789" spans="1:7" x14ac:dyDescent="0.2">
      <c r="A789" s="87"/>
      <c r="B789" s="88"/>
      <c r="C789" s="89"/>
      <c r="D789" s="98"/>
      <c r="E789" s="98"/>
      <c r="F789" s="88"/>
      <c r="G789" s="98"/>
    </row>
    <row r="790" spans="1:7" x14ac:dyDescent="0.2">
      <c r="A790" s="87"/>
      <c r="B790" s="88"/>
      <c r="C790" s="89"/>
      <c r="D790" s="98"/>
      <c r="E790" s="98"/>
      <c r="F790" s="88"/>
      <c r="G790" s="98"/>
    </row>
    <row r="791" spans="1:7" x14ac:dyDescent="0.2">
      <c r="A791" s="87"/>
      <c r="B791" s="88"/>
      <c r="C791" s="89"/>
      <c r="D791" s="98"/>
      <c r="E791" s="98"/>
      <c r="F791" s="88"/>
      <c r="G791" s="98"/>
    </row>
    <row r="792" spans="1:7" x14ac:dyDescent="0.2">
      <c r="A792" s="87"/>
      <c r="B792" s="88"/>
      <c r="C792" s="89"/>
      <c r="D792" s="98"/>
      <c r="E792" s="98"/>
      <c r="F792" s="88"/>
      <c r="G792" s="98"/>
    </row>
    <row r="793" spans="1:7" x14ac:dyDescent="0.2">
      <c r="A793" s="87"/>
      <c r="B793" s="88"/>
      <c r="C793" s="89"/>
      <c r="D793" s="98"/>
      <c r="E793" s="98"/>
      <c r="F793" s="88"/>
      <c r="G793" s="98"/>
    </row>
    <row r="794" spans="1:7" x14ac:dyDescent="0.2">
      <c r="A794" s="87"/>
      <c r="B794" s="88"/>
      <c r="C794" s="89"/>
      <c r="D794" s="98"/>
      <c r="E794" s="98"/>
      <c r="F794" s="88"/>
      <c r="G794" s="98"/>
    </row>
    <row r="795" spans="1:7" x14ac:dyDescent="0.2">
      <c r="A795" s="87"/>
      <c r="B795" s="88"/>
      <c r="C795" s="89"/>
      <c r="D795" s="98"/>
      <c r="E795" s="98"/>
      <c r="F795" s="88"/>
      <c r="G795" s="98"/>
    </row>
    <row r="796" spans="1:7" x14ac:dyDescent="0.2">
      <c r="A796" s="87"/>
      <c r="B796" s="88"/>
      <c r="C796" s="89"/>
      <c r="D796" s="98"/>
      <c r="E796" s="98"/>
      <c r="F796" s="88"/>
      <c r="G796" s="98"/>
    </row>
    <row r="797" spans="1:7" x14ac:dyDescent="0.2">
      <c r="A797" s="87"/>
      <c r="B797" s="88"/>
      <c r="C797" s="89"/>
      <c r="D797" s="98"/>
      <c r="E797" s="98"/>
      <c r="F797" s="88"/>
      <c r="G797" s="98"/>
    </row>
    <row r="798" spans="1:7" x14ac:dyDescent="0.2">
      <c r="A798" s="87"/>
      <c r="B798" s="88"/>
      <c r="C798" s="89"/>
      <c r="D798" s="98"/>
      <c r="E798" s="98"/>
      <c r="F798" s="88"/>
      <c r="G798" s="98"/>
    </row>
    <row r="799" spans="1:7" x14ac:dyDescent="0.2">
      <c r="A799" s="87"/>
      <c r="B799" s="88"/>
      <c r="C799" s="89"/>
      <c r="D799" s="98"/>
      <c r="E799" s="98"/>
      <c r="F799" s="88"/>
      <c r="G799" s="98"/>
    </row>
    <row r="800" spans="1:7" x14ac:dyDescent="0.2">
      <c r="A800" s="87"/>
      <c r="B800" s="88"/>
      <c r="C800" s="89"/>
      <c r="D800" s="98"/>
      <c r="E800" s="98"/>
      <c r="F800" s="88"/>
      <c r="G800" s="98"/>
    </row>
    <row r="801" spans="1:7" x14ac:dyDescent="0.2">
      <c r="A801" s="87"/>
      <c r="B801" s="88"/>
      <c r="C801" s="89"/>
      <c r="D801" s="98"/>
      <c r="E801" s="98"/>
      <c r="F801" s="88"/>
      <c r="G801" s="98"/>
    </row>
    <row r="802" spans="1:7" x14ac:dyDescent="0.2">
      <c r="A802" s="87"/>
      <c r="B802" s="88"/>
      <c r="C802" s="89"/>
      <c r="D802" s="98"/>
      <c r="E802" s="98"/>
      <c r="F802" s="88"/>
      <c r="G802" s="98"/>
    </row>
    <row r="803" spans="1:7" x14ac:dyDescent="0.2">
      <c r="A803" s="87"/>
      <c r="B803" s="88"/>
      <c r="C803" s="89"/>
      <c r="D803" s="98"/>
      <c r="E803" s="98"/>
      <c r="F803" s="88"/>
      <c r="G803" s="98"/>
    </row>
    <row r="804" spans="1:7" x14ac:dyDescent="0.2">
      <c r="A804" s="87"/>
      <c r="B804" s="88"/>
      <c r="C804" s="89"/>
      <c r="D804" s="98"/>
      <c r="E804" s="98"/>
      <c r="F804" s="88"/>
      <c r="G804" s="98"/>
    </row>
    <row r="805" spans="1:7" x14ac:dyDescent="0.2">
      <c r="A805" s="87"/>
      <c r="B805" s="88"/>
      <c r="C805" s="89"/>
      <c r="D805" s="98"/>
      <c r="E805" s="98"/>
      <c r="F805" s="88"/>
      <c r="G805" s="98"/>
    </row>
    <row r="806" spans="1:7" x14ac:dyDescent="0.2">
      <c r="A806" s="87"/>
      <c r="B806" s="88"/>
      <c r="C806" s="89"/>
      <c r="D806" s="98"/>
      <c r="E806" s="98"/>
      <c r="F806" s="88"/>
      <c r="G806" s="98"/>
    </row>
    <row r="807" spans="1:7" x14ac:dyDescent="0.2">
      <c r="A807" s="87"/>
      <c r="B807" s="88"/>
      <c r="C807" s="89"/>
      <c r="D807" s="98"/>
      <c r="E807" s="98"/>
      <c r="F807" s="88"/>
      <c r="G807" s="98"/>
    </row>
    <row r="808" spans="1:7" x14ac:dyDescent="0.2">
      <c r="A808" s="87"/>
      <c r="B808" s="88"/>
      <c r="C808" s="89"/>
      <c r="D808" s="98"/>
      <c r="E808" s="98"/>
      <c r="F808" s="88"/>
      <c r="G808" s="98"/>
    </row>
    <row r="809" spans="1:7" x14ac:dyDescent="0.2">
      <c r="A809" s="87"/>
      <c r="B809" s="88"/>
      <c r="C809" s="89"/>
      <c r="D809" s="98"/>
      <c r="E809" s="98"/>
      <c r="F809" s="88"/>
      <c r="G809" s="98"/>
    </row>
    <row r="810" spans="1:7" x14ac:dyDescent="0.2">
      <c r="A810" s="87"/>
      <c r="B810" s="88"/>
      <c r="C810" s="89"/>
      <c r="D810" s="98"/>
      <c r="E810" s="98"/>
      <c r="F810" s="88"/>
      <c r="G810" s="98"/>
    </row>
    <row r="811" spans="1:7" x14ac:dyDescent="0.2">
      <c r="A811" s="87"/>
      <c r="B811" s="88"/>
      <c r="C811" s="89"/>
      <c r="D811" s="98"/>
      <c r="E811" s="98"/>
      <c r="F811" s="88"/>
      <c r="G811" s="98"/>
    </row>
    <row r="812" spans="1:7" x14ac:dyDescent="0.2">
      <c r="A812" s="87"/>
      <c r="B812" s="88"/>
      <c r="C812" s="89"/>
      <c r="D812" s="98"/>
      <c r="E812" s="98"/>
      <c r="F812" s="88"/>
      <c r="G812" s="98"/>
    </row>
    <row r="813" spans="1:7" x14ac:dyDescent="0.2">
      <c r="A813" s="87"/>
      <c r="B813" s="88"/>
      <c r="C813" s="89"/>
      <c r="D813" s="98"/>
      <c r="E813" s="98"/>
      <c r="F813" s="88"/>
      <c r="G813" s="98"/>
    </row>
    <row r="814" spans="1:7" x14ac:dyDescent="0.2">
      <c r="A814" s="87"/>
      <c r="B814" s="88"/>
      <c r="C814" s="89"/>
      <c r="D814" s="98"/>
      <c r="E814" s="98"/>
      <c r="F814" s="88"/>
      <c r="G814" s="98"/>
    </row>
    <row r="815" spans="1:7" x14ac:dyDescent="0.2">
      <c r="A815" s="87"/>
      <c r="B815" s="88"/>
      <c r="C815" s="89"/>
      <c r="D815" s="98"/>
      <c r="E815" s="98"/>
      <c r="F815" s="88"/>
      <c r="G815" s="98"/>
    </row>
    <row r="816" spans="1:7" x14ac:dyDescent="0.2">
      <c r="A816" s="87"/>
      <c r="B816" s="88"/>
      <c r="C816" s="89"/>
      <c r="D816" s="98"/>
      <c r="E816" s="98"/>
      <c r="F816" s="88"/>
      <c r="G816" s="98"/>
    </row>
    <row r="817" spans="1:7" x14ac:dyDescent="0.2">
      <c r="A817" s="87"/>
      <c r="B817" s="88"/>
      <c r="C817" s="89"/>
      <c r="D817" s="98"/>
      <c r="E817" s="98"/>
      <c r="F817" s="88"/>
      <c r="G817" s="98"/>
    </row>
    <row r="818" spans="1:7" x14ac:dyDescent="0.2">
      <c r="A818" s="87"/>
      <c r="B818" s="88"/>
      <c r="C818" s="89"/>
      <c r="D818" s="98"/>
      <c r="E818" s="98"/>
      <c r="F818" s="88"/>
      <c r="G818" s="98"/>
    </row>
    <row r="819" spans="1:7" x14ac:dyDescent="0.2">
      <c r="A819" s="87"/>
      <c r="B819" s="88"/>
      <c r="C819" s="89"/>
      <c r="D819" s="98"/>
      <c r="E819" s="98"/>
      <c r="F819" s="88"/>
      <c r="G819" s="98"/>
    </row>
    <row r="820" spans="1:7" x14ac:dyDescent="0.2">
      <c r="A820" s="87"/>
      <c r="B820" s="88"/>
      <c r="C820" s="89"/>
      <c r="D820" s="98"/>
      <c r="E820" s="98"/>
      <c r="F820" s="88"/>
      <c r="G820" s="98"/>
    </row>
    <row r="821" spans="1:7" x14ac:dyDescent="0.2">
      <c r="A821" s="87"/>
      <c r="B821" s="88"/>
      <c r="C821" s="89"/>
      <c r="D821" s="98"/>
      <c r="E821" s="98"/>
      <c r="F821" s="88"/>
      <c r="G821" s="98"/>
    </row>
    <row r="822" spans="1:7" x14ac:dyDescent="0.2">
      <c r="A822" s="87"/>
      <c r="B822" s="88"/>
      <c r="C822" s="89"/>
      <c r="D822" s="98"/>
      <c r="E822" s="98"/>
      <c r="F822" s="88"/>
      <c r="G822" s="98"/>
    </row>
    <row r="823" spans="1:7" x14ac:dyDescent="0.2">
      <c r="A823" s="87"/>
      <c r="B823" s="88"/>
      <c r="C823" s="89"/>
      <c r="D823" s="98"/>
      <c r="E823" s="98"/>
      <c r="F823" s="88"/>
      <c r="G823" s="98"/>
    </row>
    <row r="824" spans="1:7" x14ac:dyDescent="0.2">
      <c r="A824" s="87"/>
      <c r="B824" s="88"/>
      <c r="C824" s="89"/>
      <c r="D824" s="98"/>
      <c r="E824" s="98"/>
      <c r="F824" s="88"/>
      <c r="G824" s="98"/>
    </row>
    <row r="825" spans="1:7" x14ac:dyDescent="0.2">
      <c r="A825" s="87"/>
      <c r="B825" s="88"/>
      <c r="C825" s="89"/>
      <c r="D825" s="98"/>
      <c r="E825" s="98"/>
      <c r="F825" s="88"/>
      <c r="G825" s="98"/>
    </row>
    <row r="826" spans="1:7" x14ac:dyDescent="0.2">
      <c r="A826" s="87"/>
      <c r="B826" s="88"/>
      <c r="C826" s="89"/>
      <c r="D826" s="98"/>
      <c r="E826" s="98"/>
      <c r="F826" s="88"/>
      <c r="G826" s="98"/>
    </row>
    <row r="827" spans="1:7" x14ac:dyDescent="0.2">
      <c r="A827" s="87"/>
      <c r="B827" s="88"/>
      <c r="C827" s="89"/>
      <c r="D827" s="98"/>
      <c r="E827" s="98"/>
      <c r="F827" s="88"/>
      <c r="G827" s="98"/>
    </row>
    <row r="828" spans="1:7" x14ac:dyDescent="0.2">
      <c r="A828" s="87"/>
      <c r="B828" s="88"/>
      <c r="C828" s="89"/>
      <c r="D828" s="98"/>
      <c r="E828" s="98"/>
      <c r="F828" s="88"/>
      <c r="G828" s="98"/>
    </row>
    <row r="829" spans="1:7" x14ac:dyDescent="0.2">
      <c r="A829" s="87"/>
      <c r="B829" s="88"/>
      <c r="C829" s="89"/>
      <c r="D829" s="98"/>
      <c r="E829" s="98"/>
      <c r="F829" s="88"/>
      <c r="G829" s="98"/>
    </row>
    <row r="830" spans="1:7" x14ac:dyDescent="0.2">
      <c r="A830" s="87"/>
      <c r="B830" s="88"/>
      <c r="C830" s="89"/>
      <c r="D830" s="98"/>
      <c r="E830" s="98"/>
      <c r="F830" s="88"/>
      <c r="G830" s="98"/>
    </row>
    <row r="831" spans="1:7" x14ac:dyDescent="0.2">
      <c r="A831" s="87"/>
      <c r="B831" s="88"/>
      <c r="C831" s="89"/>
      <c r="D831" s="98"/>
      <c r="E831" s="98"/>
      <c r="F831" s="88"/>
      <c r="G831" s="98"/>
    </row>
    <row r="832" spans="1:7" x14ac:dyDescent="0.2">
      <c r="A832" s="87"/>
      <c r="B832" s="88"/>
      <c r="C832" s="89"/>
      <c r="D832" s="98"/>
      <c r="E832" s="98"/>
      <c r="F832" s="88"/>
      <c r="G832" s="98"/>
    </row>
    <row r="833" spans="1:7" x14ac:dyDescent="0.2">
      <c r="A833" s="87"/>
      <c r="B833" s="88"/>
      <c r="C833" s="89"/>
      <c r="D833" s="98"/>
      <c r="E833" s="98"/>
      <c r="F833" s="88"/>
      <c r="G833" s="98"/>
    </row>
    <row r="834" spans="1:7" x14ac:dyDescent="0.2">
      <c r="A834" s="87"/>
      <c r="B834" s="88"/>
      <c r="C834" s="89"/>
      <c r="D834" s="98"/>
      <c r="E834" s="98"/>
      <c r="F834" s="88"/>
      <c r="G834" s="98"/>
    </row>
    <row r="835" spans="1:7" x14ac:dyDescent="0.2">
      <c r="A835" s="87"/>
      <c r="B835" s="88"/>
      <c r="C835" s="89"/>
      <c r="D835" s="98"/>
      <c r="E835" s="98"/>
      <c r="F835" s="88"/>
      <c r="G835" s="98"/>
    </row>
    <row r="836" spans="1:7" x14ac:dyDescent="0.2">
      <c r="A836" s="87"/>
      <c r="B836" s="88"/>
      <c r="C836" s="89"/>
      <c r="D836" s="98"/>
      <c r="E836" s="98"/>
      <c r="F836" s="88"/>
      <c r="G836" s="98"/>
    </row>
    <row r="837" spans="1:7" x14ac:dyDescent="0.2">
      <c r="A837" s="87"/>
      <c r="B837" s="88"/>
      <c r="C837" s="89"/>
      <c r="D837" s="98"/>
      <c r="E837" s="98"/>
      <c r="F837" s="88"/>
      <c r="G837" s="98"/>
    </row>
    <row r="838" spans="1:7" x14ac:dyDescent="0.2">
      <c r="A838" s="87"/>
      <c r="B838" s="88"/>
      <c r="C838" s="89"/>
      <c r="D838" s="98"/>
      <c r="E838" s="98"/>
      <c r="F838" s="88"/>
      <c r="G838" s="98"/>
    </row>
    <row r="839" spans="1:7" x14ac:dyDescent="0.2">
      <c r="A839" s="87"/>
      <c r="B839" s="88"/>
      <c r="C839" s="89"/>
      <c r="D839" s="98"/>
      <c r="E839" s="98"/>
      <c r="F839" s="88"/>
      <c r="G839" s="98"/>
    </row>
    <row r="840" spans="1:7" x14ac:dyDescent="0.2">
      <c r="A840" s="87"/>
      <c r="B840" s="88"/>
      <c r="C840" s="89"/>
      <c r="D840" s="98"/>
      <c r="E840" s="98"/>
      <c r="F840" s="88"/>
      <c r="G840" s="98"/>
    </row>
    <row r="841" spans="1:7" x14ac:dyDescent="0.2">
      <c r="A841" s="87"/>
      <c r="B841" s="88"/>
      <c r="C841" s="89"/>
      <c r="D841" s="98"/>
      <c r="E841" s="98"/>
      <c r="F841" s="88"/>
      <c r="G841" s="98"/>
    </row>
    <row r="842" spans="1:7" x14ac:dyDescent="0.2">
      <c r="A842" s="87"/>
      <c r="B842" s="88"/>
      <c r="C842" s="89"/>
      <c r="D842" s="98"/>
      <c r="E842" s="98"/>
      <c r="F842" s="88"/>
      <c r="G842" s="98"/>
    </row>
    <row r="843" spans="1:7" x14ac:dyDescent="0.2">
      <c r="A843" s="87"/>
      <c r="B843" s="88"/>
      <c r="C843" s="89"/>
      <c r="D843" s="98"/>
      <c r="E843" s="98"/>
      <c r="F843" s="88"/>
      <c r="G843" s="98"/>
    </row>
    <row r="844" spans="1:7" x14ac:dyDescent="0.2">
      <c r="A844" s="87"/>
      <c r="B844" s="88"/>
      <c r="C844" s="89"/>
      <c r="D844" s="98"/>
      <c r="E844" s="98"/>
      <c r="F844" s="88"/>
      <c r="G844" s="98"/>
    </row>
    <row r="845" spans="1:7" x14ac:dyDescent="0.2">
      <c r="A845" s="87"/>
      <c r="B845" s="88"/>
      <c r="C845" s="89"/>
      <c r="D845" s="98"/>
      <c r="E845" s="98"/>
      <c r="F845" s="88"/>
      <c r="G845" s="98"/>
    </row>
    <row r="846" spans="1:7" x14ac:dyDescent="0.2">
      <c r="A846" s="87"/>
      <c r="B846" s="88"/>
      <c r="C846" s="89"/>
      <c r="D846" s="98"/>
      <c r="E846" s="98"/>
      <c r="F846" s="88"/>
      <c r="G846" s="98"/>
    </row>
    <row r="847" spans="1:7" x14ac:dyDescent="0.2">
      <c r="A847" s="87"/>
      <c r="B847" s="88"/>
      <c r="C847" s="89"/>
      <c r="D847" s="98"/>
      <c r="E847" s="98"/>
      <c r="F847" s="88"/>
      <c r="G847" s="98"/>
    </row>
    <row r="848" spans="1:7" x14ac:dyDescent="0.2">
      <c r="A848" s="87"/>
      <c r="B848" s="88"/>
      <c r="C848" s="89"/>
      <c r="D848" s="98"/>
      <c r="E848" s="98"/>
      <c r="F848" s="88"/>
      <c r="G848" s="98"/>
    </row>
    <row r="849" spans="1:7" x14ac:dyDescent="0.2">
      <c r="A849" s="87"/>
      <c r="B849" s="88"/>
      <c r="C849" s="89"/>
      <c r="D849" s="98"/>
      <c r="E849" s="98"/>
      <c r="F849" s="88"/>
      <c r="G849" s="98"/>
    </row>
    <row r="850" spans="1:7" x14ac:dyDescent="0.2">
      <c r="A850" s="87"/>
      <c r="B850" s="88"/>
      <c r="C850" s="89"/>
      <c r="D850" s="98"/>
      <c r="E850" s="98"/>
      <c r="F850" s="88"/>
      <c r="G850" s="98"/>
    </row>
    <row r="851" spans="1:7" x14ac:dyDescent="0.2">
      <c r="A851" s="87"/>
      <c r="B851" s="88"/>
      <c r="C851" s="89"/>
      <c r="D851" s="98"/>
      <c r="E851" s="98"/>
      <c r="F851" s="88"/>
      <c r="G851" s="98"/>
    </row>
    <row r="852" spans="1:7" x14ac:dyDescent="0.2">
      <c r="A852" s="87"/>
      <c r="B852" s="88"/>
      <c r="C852" s="89"/>
      <c r="D852" s="98"/>
      <c r="E852" s="98"/>
      <c r="F852" s="88"/>
      <c r="G852" s="98"/>
    </row>
    <row r="853" spans="1:7" x14ac:dyDescent="0.2">
      <c r="A853" s="87"/>
      <c r="B853" s="88"/>
      <c r="C853" s="89"/>
      <c r="D853" s="98"/>
      <c r="E853" s="98"/>
      <c r="F853" s="88"/>
      <c r="G853" s="98"/>
    </row>
    <row r="854" spans="1:7" x14ac:dyDescent="0.2">
      <c r="A854" s="87"/>
      <c r="B854" s="88"/>
      <c r="C854" s="89"/>
      <c r="D854" s="98"/>
      <c r="E854" s="98"/>
      <c r="F854" s="88"/>
      <c r="G854" s="98"/>
    </row>
    <row r="855" spans="1:7" x14ac:dyDescent="0.2">
      <c r="A855" s="87"/>
      <c r="B855" s="88"/>
      <c r="C855" s="89"/>
      <c r="D855" s="98"/>
      <c r="E855" s="98"/>
      <c r="F855" s="88"/>
      <c r="G855" s="98"/>
    </row>
    <row r="856" spans="1:7" x14ac:dyDescent="0.2">
      <c r="A856" s="87"/>
      <c r="B856" s="88"/>
      <c r="C856" s="89"/>
      <c r="D856" s="98"/>
      <c r="E856" s="98"/>
      <c r="F856" s="88"/>
      <c r="G856" s="98"/>
    </row>
    <row r="857" spans="1:7" x14ac:dyDescent="0.2">
      <c r="A857" s="87"/>
      <c r="B857" s="88"/>
      <c r="C857" s="89"/>
      <c r="D857" s="98"/>
      <c r="E857" s="98"/>
      <c r="F857" s="88"/>
      <c r="G857" s="98"/>
    </row>
    <row r="858" spans="1:7" x14ac:dyDescent="0.2">
      <c r="A858" s="87"/>
      <c r="B858" s="88"/>
      <c r="C858" s="89"/>
      <c r="D858" s="98"/>
      <c r="E858" s="98"/>
      <c r="F858" s="88"/>
      <c r="G858" s="98"/>
    </row>
    <row r="859" spans="1:7" x14ac:dyDescent="0.2">
      <c r="A859" s="87"/>
      <c r="B859" s="88"/>
      <c r="C859" s="89"/>
      <c r="D859" s="98"/>
      <c r="E859" s="98"/>
      <c r="F859" s="88"/>
      <c r="G859" s="98"/>
    </row>
    <row r="860" spans="1:7" x14ac:dyDescent="0.2">
      <c r="A860" s="87"/>
      <c r="B860" s="88"/>
      <c r="C860" s="89"/>
      <c r="D860" s="98"/>
      <c r="E860" s="98"/>
      <c r="F860" s="88"/>
      <c r="G860" s="98"/>
    </row>
    <row r="861" spans="1:7" x14ac:dyDescent="0.2">
      <c r="A861" s="87"/>
      <c r="B861" s="88"/>
      <c r="C861" s="89"/>
      <c r="D861" s="98"/>
      <c r="E861" s="98"/>
      <c r="F861" s="88"/>
      <c r="G861" s="98"/>
    </row>
    <row r="862" spans="1:7" x14ac:dyDescent="0.2">
      <c r="A862" s="87"/>
      <c r="B862" s="88"/>
      <c r="C862" s="89"/>
      <c r="D862" s="98"/>
      <c r="E862" s="98"/>
      <c r="F862" s="88"/>
      <c r="G862" s="98"/>
    </row>
    <row r="863" spans="1:7" x14ac:dyDescent="0.2">
      <c r="A863" s="87"/>
      <c r="B863" s="88"/>
      <c r="C863" s="89"/>
      <c r="D863" s="98"/>
      <c r="E863" s="98"/>
      <c r="F863" s="88"/>
      <c r="G863" s="98"/>
    </row>
    <row r="864" spans="1:7" x14ac:dyDescent="0.2">
      <c r="A864" s="87"/>
      <c r="B864" s="88"/>
      <c r="C864" s="89"/>
      <c r="D864" s="98"/>
      <c r="E864" s="98"/>
      <c r="F864" s="88"/>
      <c r="G864" s="98"/>
    </row>
    <row r="865" spans="1:7" x14ac:dyDescent="0.2">
      <c r="A865" s="87"/>
      <c r="B865" s="88"/>
      <c r="C865" s="89"/>
      <c r="D865" s="98"/>
      <c r="E865" s="98"/>
      <c r="F865" s="88"/>
      <c r="G865" s="98"/>
    </row>
    <row r="866" spans="1:7" x14ac:dyDescent="0.2">
      <c r="A866" s="87"/>
      <c r="B866" s="88"/>
      <c r="C866" s="89"/>
      <c r="D866" s="98"/>
      <c r="E866" s="98"/>
      <c r="F866" s="88"/>
      <c r="G866" s="98"/>
    </row>
    <row r="867" spans="1:7" x14ac:dyDescent="0.2">
      <c r="A867" s="87"/>
      <c r="B867" s="88"/>
      <c r="C867" s="89"/>
      <c r="D867" s="98"/>
      <c r="E867" s="98"/>
      <c r="F867" s="88"/>
      <c r="G867" s="98"/>
    </row>
    <row r="868" spans="1:7" x14ac:dyDescent="0.2">
      <c r="A868" s="87"/>
      <c r="B868" s="88"/>
      <c r="C868" s="89"/>
      <c r="D868" s="98"/>
      <c r="E868" s="98"/>
      <c r="F868" s="88"/>
      <c r="G868" s="98"/>
    </row>
    <row r="869" spans="1:7" x14ac:dyDescent="0.2">
      <c r="A869" s="87"/>
      <c r="B869" s="88"/>
      <c r="C869" s="89"/>
      <c r="D869" s="98"/>
      <c r="E869" s="98"/>
      <c r="F869" s="88"/>
      <c r="G869" s="98"/>
    </row>
    <row r="870" spans="1:7" x14ac:dyDescent="0.2">
      <c r="A870" s="87"/>
      <c r="B870" s="88"/>
      <c r="C870" s="89"/>
      <c r="D870" s="98"/>
      <c r="E870" s="98"/>
      <c r="F870" s="88"/>
      <c r="G870" s="98"/>
    </row>
    <row r="871" spans="1:7" x14ac:dyDescent="0.2">
      <c r="A871" s="87"/>
      <c r="B871" s="88"/>
      <c r="C871" s="89"/>
      <c r="D871" s="98"/>
      <c r="E871" s="98"/>
      <c r="F871" s="88"/>
      <c r="G871" s="98"/>
    </row>
    <row r="872" spans="1:7" x14ac:dyDescent="0.2">
      <c r="A872" s="87"/>
      <c r="B872" s="88"/>
      <c r="C872" s="89"/>
      <c r="D872" s="98"/>
      <c r="E872" s="98"/>
      <c r="F872" s="88"/>
      <c r="G872" s="98"/>
    </row>
    <row r="873" spans="1:7" x14ac:dyDescent="0.2">
      <c r="A873" s="87"/>
      <c r="B873" s="88"/>
      <c r="C873" s="89"/>
      <c r="D873" s="98"/>
      <c r="E873" s="98"/>
      <c r="F873" s="88"/>
      <c r="G873" s="98"/>
    </row>
    <row r="874" spans="1:7" x14ac:dyDescent="0.2">
      <c r="A874" s="87"/>
      <c r="B874" s="88"/>
      <c r="C874" s="89"/>
      <c r="D874" s="98"/>
      <c r="E874" s="98"/>
      <c r="F874" s="88"/>
      <c r="G874" s="98"/>
    </row>
    <row r="875" spans="1:7" x14ac:dyDescent="0.2">
      <c r="A875" s="87"/>
      <c r="B875" s="88"/>
      <c r="C875" s="89"/>
      <c r="D875" s="98"/>
      <c r="E875" s="98"/>
      <c r="F875" s="88"/>
      <c r="G875" s="98"/>
    </row>
    <row r="876" spans="1:7" x14ac:dyDescent="0.2">
      <c r="A876" s="87"/>
      <c r="B876" s="88"/>
      <c r="C876" s="89"/>
      <c r="D876" s="98"/>
      <c r="E876" s="98"/>
      <c r="F876" s="88"/>
      <c r="G876" s="98"/>
    </row>
    <row r="877" spans="1:7" x14ac:dyDescent="0.2">
      <c r="A877" s="87"/>
      <c r="B877" s="88"/>
      <c r="C877" s="89"/>
      <c r="D877" s="98"/>
      <c r="E877" s="98"/>
      <c r="F877" s="88"/>
      <c r="G877" s="98"/>
    </row>
    <row r="878" spans="1:7" x14ac:dyDescent="0.2">
      <c r="A878" s="87"/>
      <c r="B878" s="88"/>
      <c r="C878" s="89"/>
      <c r="D878" s="98"/>
      <c r="E878" s="98"/>
      <c r="F878" s="88"/>
      <c r="G878" s="98"/>
    </row>
    <row r="879" spans="1:7" x14ac:dyDescent="0.2">
      <c r="A879" s="87"/>
      <c r="B879" s="88"/>
      <c r="C879" s="89"/>
      <c r="D879" s="98"/>
      <c r="E879" s="98"/>
      <c r="F879" s="88"/>
      <c r="G879" s="98"/>
    </row>
    <row r="880" spans="1:7" x14ac:dyDescent="0.2">
      <c r="A880" s="87"/>
      <c r="B880" s="88"/>
      <c r="C880" s="89"/>
      <c r="D880" s="98"/>
      <c r="E880" s="98"/>
      <c r="F880" s="88"/>
      <c r="G880" s="98"/>
    </row>
    <row r="881" spans="1:7" x14ac:dyDescent="0.2">
      <c r="A881" s="87"/>
      <c r="B881" s="88"/>
      <c r="C881" s="89"/>
      <c r="D881" s="98"/>
      <c r="E881" s="98"/>
      <c r="F881" s="88"/>
      <c r="G881" s="98"/>
    </row>
    <row r="882" spans="1:7" x14ac:dyDescent="0.2">
      <c r="A882" s="87"/>
      <c r="B882" s="88"/>
      <c r="C882" s="89"/>
      <c r="D882" s="98"/>
      <c r="E882" s="98"/>
      <c r="F882" s="88"/>
      <c r="G882" s="98"/>
    </row>
    <row r="883" spans="1:7" x14ac:dyDescent="0.2">
      <c r="A883" s="87"/>
      <c r="B883" s="88"/>
      <c r="C883" s="89"/>
      <c r="D883" s="98"/>
      <c r="E883" s="98"/>
      <c r="F883" s="88"/>
      <c r="G883" s="98"/>
    </row>
    <row r="884" spans="1:7" x14ac:dyDescent="0.2">
      <c r="A884" s="87"/>
      <c r="B884" s="88"/>
      <c r="C884" s="89"/>
      <c r="D884" s="98"/>
      <c r="E884" s="98"/>
      <c r="F884" s="88"/>
      <c r="G884" s="98"/>
    </row>
    <row r="885" spans="1:7" x14ac:dyDescent="0.2">
      <c r="A885" s="87"/>
      <c r="B885" s="88"/>
      <c r="C885" s="89"/>
      <c r="D885" s="98"/>
      <c r="E885" s="98"/>
      <c r="F885" s="88"/>
      <c r="G885" s="98"/>
    </row>
    <row r="886" spans="1:7" x14ac:dyDescent="0.2">
      <c r="A886" s="87"/>
      <c r="B886" s="88"/>
      <c r="C886" s="89"/>
      <c r="D886" s="98"/>
      <c r="E886" s="98"/>
      <c r="F886" s="88"/>
      <c r="G886" s="98"/>
    </row>
    <row r="887" spans="1:7" x14ac:dyDescent="0.2">
      <c r="A887" s="87"/>
      <c r="B887" s="88"/>
      <c r="C887" s="89"/>
      <c r="D887" s="98"/>
      <c r="E887" s="98"/>
      <c r="F887" s="88"/>
      <c r="G887" s="98"/>
    </row>
    <row r="888" spans="1:7" x14ac:dyDescent="0.2">
      <c r="A888" s="87"/>
      <c r="B888" s="88"/>
      <c r="C888" s="89"/>
      <c r="D888" s="98"/>
      <c r="E888" s="98"/>
      <c r="F888" s="88"/>
      <c r="G888" s="98"/>
    </row>
    <row r="889" spans="1:7" x14ac:dyDescent="0.2">
      <c r="A889" s="87"/>
      <c r="B889" s="88"/>
      <c r="C889" s="89"/>
      <c r="D889" s="98"/>
      <c r="E889" s="98"/>
      <c r="F889" s="88"/>
      <c r="G889" s="98"/>
    </row>
    <row r="890" spans="1:7" x14ac:dyDescent="0.2">
      <c r="A890" s="87"/>
      <c r="B890" s="88"/>
      <c r="C890" s="89"/>
      <c r="D890" s="98"/>
      <c r="E890" s="98"/>
      <c r="F890" s="88"/>
      <c r="G890" s="98"/>
    </row>
    <row r="891" spans="1:7" x14ac:dyDescent="0.2">
      <c r="A891" s="87"/>
      <c r="B891" s="88"/>
      <c r="C891" s="89"/>
      <c r="D891" s="98"/>
      <c r="E891" s="98"/>
      <c r="F891" s="88"/>
      <c r="G891" s="98"/>
    </row>
    <row r="892" spans="1:7" x14ac:dyDescent="0.2">
      <c r="A892" s="87"/>
      <c r="B892" s="88"/>
      <c r="C892" s="89"/>
      <c r="D892" s="98"/>
      <c r="E892" s="98"/>
      <c r="F892" s="88"/>
      <c r="G892" s="98"/>
    </row>
    <row r="893" spans="1:7" x14ac:dyDescent="0.2">
      <c r="A893" s="87"/>
      <c r="B893" s="88"/>
      <c r="C893" s="89"/>
      <c r="D893" s="98"/>
      <c r="E893" s="98"/>
      <c r="F893" s="88"/>
      <c r="G893" s="98"/>
    </row>
    <row r="894" spans="1:7" x14ac:dyDescent="0.2">
      <c r="A894" s="87"/>
      <c r="B894" s="88"/>
      <c r="C894" s="89"/>
      <c r="D894" s="98"/>
      <c r="E894" s="98"/>
      <c r="F894" s="88"/>
      <c r="G894" s="98"/>
    </row>
    <row r="895" spans="1:7" x14ac:dyDescent="0.2">
      <c r="A895" s="87"/>
      <c r="B895" s="88"/>
      <c r="C895" s="89"/>
      <c r="D895" s="98"/>
      <c r="E895" s="98"/>
      <c r="F895" s="88"/>
      <c r="G895" s="98"/>
    </row>
    <row r="896" spans="1:7" x14ac:dyDescent="0.2">
      <c r="A896" s="87"/>
      <c r="B896" s="88"/>
      <c r="C896" s="89"/>
      <c r="D896" s="98"/>
      <c r="E896" s="98"/>
      <c r="F896" s="88"/>
      <c r="G896" s="98"/>
    </row>
    <row r="897" spans="1:7" x14ac:dyDescent="0.2">
      <c r="A897" s="87"/>
      <c r="B897" s="88"/>
      <c r="C897" s="89"/>
      <c r="D897" s="98"/>
      <c r="E897" s="98"/>
      <c r="F897" s="88"/>
      <c r="G897" s="98"/>
    </row>
    <row r="898" spans="1:7" x14ac:dyDescent="0.2">
      <c r="A898" s="87"/>
      <c r="B898" s="88"/>
      <c r="C898" s="89"/>
      <c r="D898" s="98"/>
      <c r="E898" s="98"/>
      <c r="F898" s="88"/>
      <c r="G898" s="98"/>
    </row>
    <row r="899" spans="1:7" x14ac:dyDescent="0.2">
      <c r="A899" s="87"/>
      <c r="B899" s="88"/>
      <c r="C899" s="89"/>
      <c r="D899" s="98"/>
      <c r="E899" s="98"/>
      <c r="F899" s="88"/>
      <c r="G899" s="98"/>
    </row>
    <row r="900" spans="1:7" x14ac:dyDescent="0.2">
      <c r="A900" s="87"/>
      <c r="B900" s="88"/>
      <c r="C900" s="89"/>
      <c r="D900" s="98"/>
      <c r="E900" s="98"/>
      <c r="F900" s="88"/>
      <c r="G900" s="98"/>
    </row>
    <row r="901" spans="1:7" x14ac:dyDescent="0.2">
      <c r="A901" s="87"/>
      <c r="B901" s="88"/>
      <c r="C901" s="89"/>
      <c r="D901" s="98"/>
      <c r="E901" s="98"/>
      <c r="F901" s="88"/>
      <c r="G901" s="98"/>
    </row>
    <row r="902" spans="1:7" x14ac:dyDescent="0.2">
      <c r="A902" s="87"/>
      <c r="B902" s="88"/>
      <c r="C902" s="89"/>
      <c r="D902" s="98"/>
      <c r="E902" s="98"/>
      <c r="F902" s="88"/>
      <c r="G902" s="98"/>
    </row>
    <row r="903" spans="1:7" x14ac:dyDescent="0.2">
      <c r="A903" s="87"/>
      <c r="B903" s="88"/>
      <c r="C903" s="89"/>
      <c r="D903" s="98"/>
      <c r="E903" s="98"/>
      <c r="F903" s="88"/>
      <c r="G903" s="98"/>
    </row>
    <row r="904" spans="1:7" x14ac:dyDescent="0.2">
      <c r="A904" s="87"/>
      <c r="B904" s="88"/>
      <c r="C904" s="89"/>
      <c r="D904" s="98"/>
      <c r="E904" s="98"/>
      <c r="F904" s="88"/>
      <c r="G904" s="98"/>
    </row>
    <row r="905" spans="1:7" x14ac:dyDescent="0.2">
      <c r="A905" s="87"/>
      <c r="B905" s="88"/>
      <c r="C905" s="89"/>
      <c r="D905" s="98"/>
      <c r="E905" s="98"/>
      <c r="F905" s="88"/>
      <c r="G905" s="98"/>
    </row>
    <row r="906" spans="1:7" x14ac:dyDescent="0.2">
      <c r="A906" s="87"/>
      <c r="B906" s="88"/>
      <c r="C906" s="89"/>
      <c r="D906" s="98"/>
      <c r="E906" s="98"/>
      <c r="F906" s="88"/>
      <c r="G906" s="98"/>
    </row>
    <row r="907" spans="1:7" x14ac:dyDescent="0.2">
      <c r="A907" s="87"/>
      <c r="B907" s="88"/>
      <c r="C907" s="89"/>
      <c r="D907" s="98"/>
      <c r="E907" s="98"/>
      <c r="F907" s="88"/>
      <c r="G907" s="98"/>
    </row>
    <row r="908" spans="1:7" x14ac:dyDescent="0.2">
      <c r="A908" s="87"/>
      <c r="B908" s="88"/>
      <c r="C908" s="89"/>
      <c r="D908" s="98"/>
      <c r="E908" s="98"/>
      <c r="F908" s="88"/>
      <c r="G908" s="98"/>
    </row>
    <row r="909" spans="1:7" x14ac:dyDescent="0.2">
      <c r="A909" s="87"/>
      <c r="B909" s="88"/>
      <c r="C909" s="89"/>
      <c r="D909" s="98"/>
      <c r="E909" s="98"/>
      <c r="F909" s="88"/>
      <c r="G909" s="98"/>
    </row>
    <row r="910" spans="1:7" x14ac:dyDescent="0.2">
      <c r="A910" s="87"/>
      <c r="B910" s="88"/>
      <c r="C910" s="89"/>
      <c r="D910" s="98"/>
      <c r="E910" s="98"/>
      <c r="F910" s="88"/>
      <c r="G910" s="98"/>
    </row>
    <row r="911" spans="1:7" x14ac:dyDescent="0.2">
      <c r="A911" s="87"/>
      <c r="B911" s="88"/>
      <c r="C911" s="89"/>
      <c r="D911" s="98"/>
      <c r="E911" s="98"/>
      <c r="F911" s="88"/>
      <c r="G911" s="98"/>
    </row>
    <row r="912" spans="1:7" x14ac:dyDescent="0.2">
      <c r="A912" s="87"/>
      <c r="B912" s="88"/>
      <c r="C912" s="89"/>
      <c r="D912" s="98"/>
      <c r="E912" s="98"/>
      <c r="F912" s="88"/>
      <c r="G912" s="98"/>
    </row>
    <row r="913" spans="1:7" x14ac:dyDescent="0.2">
      <c r="A913" s="87"/>
      <c r="B913" s="88"/>
      <c r="C913" s="89"/>
      <c r="D913" s="98"/>
      <c r="E913" s="98"/>
      <c r="F913" s="88"/>
      <c r="G913" s="98"/>
    </row>
    <row r="914" spans="1:7" x14ac:dyDescent="0.2">
      <c r="A914" s="87"/>
      <c r="B914" s="88"/>
      <c r="C914" s="89"/>
      <c r="D914" s="98"/>
      <c r="E914" s="98"/>
      <c r="F914" s="88"/>
      <c r="G914" s="98"/>
    </row>
    <row r="915" spans="1:7" x14ac:dyDescent="0.2">
      <c r="A915" s="87"/>
      <c r="B915" s="88"/>
      <c r="C915" s="89"/>
      <c r="D915" s="98"/>
      <c r="E915" s="98"/>
      <c r="F915" s="88"/>
      <c r="G915" s="98"/>
    </row>
    <row r="916" spans="1:7" x14ac:dyDescent="0.2">
      <c r="A916" s="87"/>
      <c r="B916" s="88"/>
      <c r="C916" s="89"/>
      <c r="D916" s="98"/>
      <c r="E916" s="98"/>
      <c r="F916" s="88"/>
      <c r="G916" s="98"/>
    </row>
    <row r="917" spans="1:7" x14ac:dyDescent="0.2">
      <c r="A917" s="87"/>
      <c r="B917" s="88"/>
      <c r="C917" s="89"/>
      <c r="D917" s="98"/>
      <c r="E917" s="98"/>
      <c r="F917" s="88"/>
      <c r="G917" s="98"/>
    </row>
    <row r="918" spans="1:7" x14ac:dyDescent="0.2">
      <c r="A918" s="87"/>
      <c r="B918" s="88"/>
      <c r="C918" s="89"/>
      <c r="D918" s="98"/>
      <c r="E918" s="98"/>
      <c r="F918" s="88"/>
      <c r="G918" s="98"/>
    </row>
    <row r="919" spans="1:7" x14ac:dyDescent="0.2">
      <c r="A919" s="87"/>
      <c r="B919" s="88"/>
      <c r="C919" s="89"/>
      <c r="D919" s="98"/>
      <c r="E919" s="98"/>
      <c r="F919" s="88"/>
      <c r="G919" s="98"/>
    </row>
    <row r="920" spans="1:7" x14ac:dyDescent="0.2">
      <c r="A920" s="87"/>
      <c r="B920" s="88"/>
      <c r="C920" s="89"/>
      <c r="D920" s="98"/>
      <c r="E920" s="98"/>
      <c r="F920" s="88"/>
      <c r="G920" s="98"/>
    </row>
    <row r="921" spans="1:7" x14ac:dyDescent="0.2">
      <c r="A921" s="87"/>
      <c r="B921" s="88"/>
      <c r="C921" s="89"/>
      <c r="D921" s="98"/>
      <c r="E921" s="98"/>
      <c r="F921" s="88"/>
      <c r="G921" s="98"/>
    </row>
    <row r="922" spans="1:7" x14ac:dyDescent="0.2">
      <c r="A922" s="87"/>
      <c r="B922" s="88"/>
      <c r="C922" s="89"/>
      <c r="D922" s="98"/>
      <c r="E922" s="98"/>
      <c r="F922" s="88"/>
      <c r="G922" s="98"/>
    </row>
    <row r="923" spans="1:7" x14ac:dyDescent="0.2">
      <c r="A923" s="87"/>
      <c r="B923" s="88"/>
      <c r="C923" s="89"/>
      <c r="D923" s="98"/>
      <c r="E923" s="98"/>
      <c r="F923" s="88"/>
      <c r="G923" s="98"/>
    </row>
    <row r="924" spans="1:7" x14ac:dyDescent="0.2">
      <c r="A924" s="87"/>
      <c r="B924" s="88"/>
      <c r="C924" s="89"/>
      <c r="D924" s="98"/>
      <c r="E924" s="98"/>
      <c r="F924" s="88"/>
      <c r="G924" s="98"/>
    </row>
    <row r="925" spans="1:7" x14ac:dyDescent="0.2">
      <c r="A925" s="87"/>
      <c r="B925" s="88"/>
      <c r="C925" s="89"/>
      <c r="D925" s="98"/>
      <c r="E925" s="98"/>
      <c r="F925" s="88"/>
      <c r="G925" s="98"/>
    </row>
    <row r="926" spans="1:7" x14ac:dyDescent="0.2">
      <c r="A926" s="87"/>
      <c r="B926" s="88"/>
      <c r="C926" s="89"/>
      <c r="D926" s="98"/>
      <c r="E926" s="98"/>
      <c r="F926" s="88"/>
      <c r="G926" s="98"/>
    </row>
    <row r="927" spans="1:7" x14ac:dyDescent="0.2">
      <c r="A927" s="87"/>
      <c r="B927" s="88"/>
      <c r="C927" s="89"/>
      <c r="D927" s="98"/>
      <c r="E927" s="98"/>
      <c r="F927" s="88"/>
      <c r="G927" s="98"/>
    </row>
    <row r="928" spans="1:7" x14ac:dyDescent="0.2">
      <c r="A928" s="87"/>
      <c r="B928" s="88"/>
      <c r="C928" s="89"/>
      <c r="D928" s="98"/>
      <c r="E928" s="98"/>
      <c r="F928" s="88"/>
      <c r="G928" s="98"/>
    </row>
    <row r="929" spans="1:7" x14ac:dyDescent="0.2">
      <c r="A929" s="87"/>
      <c r="B929" s="88"/>
      <c r="C929" s="89"/>
      <c r="D929" s="98"/>
      <c r="E929" s="98"/>
      <c r="F929" s="88"/>
      <c r="G929" s="98"/>
    </row>
    <row r="930" spans="1:7" x14ac:dyDescent="0.2">
      <c r="A930" s="87"/>
      <c r="B930" s="88"/>
      <c r="C930" s="89"/>
      <c r="D930" s="98"/>
      <c r="E930" s="98"/>
      <c r="F930" s="88"/>
      <c r="G930" s="98"/>
    </row>
    <row r="931" spans="1:7" x14ac:dyDescent="0.2">
      <c r="A931" s="87"/>
      <c r="B931" s="88"/>
      <c r="C931" s="89"/>
      <c r="D931" s="98"/>
      <c r="E931" s="98"/>
      <c r="F931" s="88"/>
      <c r="G931" s="98"/>
    </row>
    <row r="932" spans="1:7" x14ac:dyDescent="0.2">
      <c r="A932" s="87"/>
      <c r="B932" s="88"/>
      <c r="C932" s="89"/>
      <c r="D932" s="98"/>
      <c r="E932" s="98"/>
      <c r="F932" s="88"/>
      <c r="G932" s="98"/>
    </row>
    <row r="933" spans="1:7" x14ac:dyDescent="0.2">
      <c r="A933" s="87"/>
      <c r="B933" s="88"/>
      <c r="C933" s="89"/>
      <c r="D933" s="98"/>
      <c r="E933" s="98"/>
      <c r="F933" s="88"/>
      <c r="G933" s="98"/>
    </row>
    <row r="934" spans="1:7" x14ac:dyDescent="0.2">
      <c r="A934" s="87"/>
      <c r="B934" s="88"/>
      <c r="C934" s="89"/>
      <c r="D934" s="98"/>
      <c r="E934" s="98"/>
      <c r="F934" s="88"/>
      <c r="G934" s="98"/>
    </row>
    <row r="935" spans="1:7" x14ac:dyDescent="0.2">
      <c r="A935" s="87"/>
      <c r="B935" s="88"/>
      <c r="C935" s="89"/>
      <c r="D935" s="98"/>
      <c r="E935" s="98"/>
      <c r="F935" s="88"/>
      <c r="G935" s="98"/>
    </row>
    <row r="936" spans="1:7" x14ac:dyDescent="0.2">
      <c r="A936" s="87"/>
      <c r="B936" s="88"/>
      <c r="C936" s="89"/>
      <c r="D936" s="98"/>
      <c r="E936" s="98"/>
      <c r="F936" s="88"/>
      <c r="G936" s="98"/>
    </row>
    <row r="937" spans="1:7" x14ac:dyDescent="0.2">
      <c r="A937" s="87"/>
      <c r="B937" s="88"/>
      <c r="C937" s="89"/>
      <c r="D937" s="98"/>
      <c r="E937" s="98"/>
      <c r="F937" s="88"/>
      <c r="G937" s="98"/>
    </row>
    <row r="938" spans="1:7" x14ac:dyDescent="0.2">
      <c r="A938" s="87"/>
      <c r="B938" s="88"/>
      <c r="C938" s="89"/>
      <c r="D938" s="98"/>
      <c r="E938" s="98"/>
      <c r="F938" s="88"/>
      <c r="G938" s="98"/>
    </row>
    <row r="939" spans="1:7" x14ac:dyDescent="0.2">
      <c r="A939" s="87"/>
      <c r="B939" s="88"/>
      <c r="C939" s="89"/>
      <c r="D939" s="98"/>
      <c r="E939" s="98"/>
      <c r="F939" s="88"/>
      <c r="G939" s="98"/>
    </row>
    <row r="940" spans="1:7" x14ac:dyDescent="0.2">
      <c r="A940" s="87"/>
      <c r="B940" s="88"/>
      <c r="C940" s="89"/>
      <c r="D940" s="98"/>
      <c r="E940" s="98"/>
      <c r="F940" s="88"/>
      <c r="G940" s="98"/>
    </row>
    <row r="941" spans="1:7" x14ac:dyDescent="0.2">
      <c r="A941" s="87"/>
      <c r="B941" s="88"/>
      <c r="C941" s="89"/>
      <c r="D941" s="98"/>
      <c r="E941" s="98"/>
      <c r="F941" s="88"/>
      <c r="G941" s="98"/>
    </row>
    <row r="942" spans="1:7" x14ac:dyDescent="0.2">
      <c r="A942" s="87"/>
      <c r="B942" s="88"/>
      <c r="C942" s="89"/>
      <c r="D942" s="98"/>
      <c r="E942" s="98"/>
      <c r="F942" s="88"/>
      <c r="G942" s="98"/>
    </row>
    <row r="943" spans="1:7" x14ac:dyDescent="0.2">
      <c r="A943" s="87"/>
      <c r="B943" s="88"/>
      <c r="C943" s="89"/>
      <c r="D943" s="98"/>
      <c r="E943" s="98"/>
      <c r="F943" s="88"/>
      <c r="G943" s="98"/>
    </row>
    <row r="944" spans="1:7" x14ac:dyDescent="0.2">
      <c r="A944" s="87"/>
      <c r="B944" s="88"/>
      <c r="C944" s="89"/>
      <c r="D944" s="98"/>
      <c r="E944" s="98"/>
      <c r="F944" s="88"/>
      <c r="G944" s="98"/>
    </row>
    <row r="945" spans="1:7" x14ac:dyDescent="0.2">
      <c r="A945" s="87"/>
      <c r="B945" s="88"/>
      <c r="C945" s="89"/>
      <c r="D945" s="98"/>
      <c r="E945" s="98"/>
      <c r="F945" s="88"/>
      <c r="G945" s="98"/>
    </row>
    <row r="946" spans="1:7" x14ac:dyDescent="0.2">
      <c r="A946" s="87"/>
      <c r="B946" s="88"/>
      <c r="C946" s="89"/>
      <c r="D946" s="98"/>
      <c r="E946" s="98"/>
      <c r="F946" s="88"/>
      <c r="G946" s="98"/>
    </row>
    <row r="947" spans="1:7" x14ac:dyDescent="0.2">
      <c r="A947" s="87"/>
      <c r="B947" s="88"/>
      <c r="C947" s="89"/>
      <c r="D947" s="98"/>
      <c r="E947" s="98"/>
      <c r="F947" s="88"/>
      <c r="G947" s="98"/>
    </row>
    <row r="948" spans="1:7" x14ac:dyDescent="0.2">
      <c r="A948" s="87"/>
      <c r="B948" s="88"/>
      <c r="C948" s="89"/>
      <c r="D948" s="98"/>
      <c r="E948" s="98"/>
      <c r="F948" s="88"/>
      <c r="G948" s="98"/>
    </row>
    <row r="949" spans="1:7" x14ac:dyDescent="0.2">
      <c r="A949" s="87"/>
      <c r="B949" s="88"/>
      <c r="C949" s="89"/>
      <c r="D949" s="98"/>
      <c r="E949" s="98"/>
      <c r="F949" s="88"/>
      <c r="G949" s="98"/>
    </row>
    <row r="950" spans="1:7" x14ac:dyDescent="0.2">
      <c r="A950" s="87"/>
      <c r="B950" s="88"/>
      <c r="C950" s="89"/>
      <c r="D950" s="98"/>
      <c r="E950" s="98"/>
      <c r="F950" s="88"/>
      <c r="G950" s="98"/>
    </row>
    <row r="951" spans="1:7" x14ac:dyDescent="0.2">
      <c r="A951" s="87"/>
      <c r="B951" s="88"/>
      <c r="C951" s="89"/>
      <c r="D951" s="98"/>
      <c r="E951" s="98"/>
      <c r="F951" s="88"/>
      <c r="G951" s="98"/>
    </row>
    <row r="952" spans="1:7" x14ac:dyDescent="0.2">
      <c r="A952" s="87"/>
      <c r="B952" s="88"/>
      <c r="C952" s="89"/>
      <c r="D952" s="98"/>
      <c r="E952" s="98"/>
      <c r="F952" s="88"/>
      <c r="G952" s="98"/>
    </row>
    <row r="953" spans="1:7" x14ac:dyDescent="0.2">
      <c r="A953" s="87"/>
      <c r="B953" s="88"/>
      <c r="C953" s="89"/>
      <c r="D953" s="98"/>
      <c r="E953" s="98"/>
      <c r="F953" s="88"/>
      <c r="G953" s="98"/>
    </row>
    <row r="954" spans="1:7" x14ac:dyDescent="0.2">
      <c r="A954" s="87"/>
      <c r="B954" s="88"/>
      <c r="C954" s="89"/>
      <c r="D954" s="98"/>
      <c r="E954" s="98"/>
      <c r="F954" s="88"/>
      <c r="G954" s="98"/>
    </row>
    <row r="955" spans="1:7" x14ac:dyDescent="0.2">
      <c r="A955" s="87"/>
      <c r="B955" s="88"/>
      <c r="C955" s="89"/>
      <c r="D955" s="98"/>
      <c r="E955" s="98"/>
      <c r="F955" s="88"/>
      <c r="G955" s="98"/>
    </row>
    <row r="956" spans="1:7" x14ac:dyDescent="0.2">
      <c r="A956" s="87"/>
      <c r="B956" s="88"/>
      <c r="C956" s="89"/>
      <c r="D956" s="98"/>
      <c r="E956" s="98"/>
      <c r="F956" s="88"/>
      <c r="G956" s="98"/>
    </row>
    <row r="957" spans="1:7" x14ac:dyDescent="0.2">
      <c r="A957" s="87"/>
      <c r="B957" s="88"/>
      <c r="C957" s="89"/>
      <c r="D957" s="98"/>
      <c r="E957" s="98"/>
      <c r="F957" s="88"/>
      <c r="G957" s="98"/>
    </row>
    <row r="958" spans="1:7" x14ac:dyDescent="0.2">
      <c r="A958" s="87"/>
      <c r="B958" s="88"/>
      <c r="C958" s="89"/>
      <c r="D958" s="98"/>
      <c r="E958" s="98"/>
      <c r="F958" s="88"/>
      <c r="G958" s="98"/>
    </row>
    <row r="959" spans="1:7" x14ac:dyDescent="0.2">
      <c r="A959" s="87"/>
      <c r="B959" s="88"/>
      <c r="C959" s="89"/>
      <c r="D959" s="98"/>
      <c r="E959" s="98"/>
      <c r="F959" s="88"/>
      <c r="G959" s="98"/>
    </row>
    <row r="960" spans="1:7" x14ac:dyDescent="0.2">
      <c r="A960" s="87"/>
      <c r="B960" s="88"/>
      <c r="C960" s="89"/>
      <c r="D960" s="98"/>
      <c r="E960" s="98"/>
      <c r="F960" s="88"/>
      <c r="G960" s="98"/>
    </row>
    <row r="961" spans="1:7" x14ac:dyDescent="0.2">
      <c r="A961" s="87"/>
      <c r="B961" s="88"/>
      <c r="C961" s="89"/>
      <c r="D961" s="98"/>
      <c r="E961" s="98"/>
      <c r="F961" s="88"/>
      <c r="G961" s="98"/>
    </row>
    <row r="962" spans="1:7" x14ac:dyDescent="0.2">
      <c r="A962" s="87"/>
      <c r="B962" s="88"/>
      <c r="C962" s="89"/>
      <c r="D962" s="98"/>
      <c r="E962" s="98"/>
      <c r="F962" s="88"/>
      <c r="G962" s="98"/>
    </row>
    <row r="963" spans="1:7" x14ac:dyDescent="0.2">
      <c r="A963" s="87"/>
      <c r="B963" s="88"/>
      <c r="C963" s="89"/>
      <c r="D963" s="98"/>
      <c r="E963" s="98"/>
      <c r="F963" s="88"/>
      <c r="G963" s="98"/>
    </row>
    <row r="964" spans="1:7" x14ac:dyDescent="0.2">
      <c r="A964" s="87"/>
      <c r="B964" s="88"/>
      <c r="C964" s="89"/>
      <c r="D964" s="98"/>
      <c r="E964" s="98"/>
      <c r="F964" s="88"/>
      <c r="G964" s="98"/>
    </row>
    <row r="965" spans="1:7" x14ac:dyDescent="0.2">
      <c r="A965" s="87"/>
      <c r="B965" s="88"/>
      <c r="C965" s="89"/>
      <c r="D965" s="98"/>
      <c r="E965" s="98"/>
      <c r="F965" s="88"/>
      <c r="G965" s="98"/>
    </row>
    <row r="966" spans="1:7" x14ac:dyDescent="0.2">
      <c r="A966" s="87"/>
      <c r="B966" s="88"/>
      <c r="C966" s="89"/>
      <c r="D966" s="98"/>
      <c r="E966" s="98"/>
      <c r="F966" s="88"/>
      <c r="G966" s="98"/>
    </row>
    <row r="967" spans="1:7" x14ac:dyDescent="0.2">
      <c r="A967" s="87"/>
      <c r="B967" s="88"/>
      <c r="C967" s="89"/>
      <c r="D967" s="98"/>
      <c r="E967" s="98"/>
      <c r="F967" s="88"/>
      <c r="G967" s="98"/>
    </row>
    <row r="968" spans="1:7" x14ac:dyDescent="0.2">
      <c r="A968" s="87"/>
      <c r="B968" s="88"/>
      <c r="C968" s="89"/>
      <c r="D968" s="98"/>
      <c r="E968" s="98"/>
      <c r="F968" s="88"/>
      <c r="G968" s="98"/>
    </row>
    <row r="969" spans="1:7" x14ac:dyDescent="0.2">
      <c r="A969" s="87"/>
      <c r="B969" s="88"/>
      <c r="C969" s="89"/>
      <c r="D969" s="98"/>
      <c r="E969" s="98"/>
      <c r="F969" s="88"/>
      <c r="G969" s="98"/>
    </row>
    <row r="970" spans="1:7" x14ac:dyDescent="0.2">
      <c r="A970" s="87"/>
      <c r="B970" s="88"/>
      <c r="C970" s="89"/>
      <c r="D970" s="98"/>
      <c r="E970" s="98"/>
      <c r="F970" s="88"/>
      <c r="G970" s="98"/>
    </row>
    <row r="971" spans="1:7" x14ac:dyDescent="0.2">
      <c r="A971" s="87"/>
      <c r="B971" s="88"/>
      <c r="C971" s="89"/>
      <c r="D971" s="98"/>
      <c r="E971" s="98"/>
      <c r="F971" s="88"/>
      <c r="G971" s="98"/>
    </row>
    <row r="972" spans="1:7" x14ac:dyDescent="0.2">
      <c r="A972" s="87"/>
      <c r="B972" s="88"/>
      <c r="C972" s="89"/>
      <c r="D972" s="98"/>
      <c r="E972" s="98"/>
      <c r="F972" s="88"/>
      <c r="G972" s="98"/>
    </row>
    <row r="973" spans="1:7" x14ac:dyDescent="0.2">
      <c r="A973" s="87"/>
      <c r="B973" s="88"/>
      <c r="C973" s="89"/>
      <c r="D973" s="98"/>
      <c r="E973" s="98"/>
      <c r="F973" s="88"/>
      <c r="G973" s="98"/>
    </row>
    <row r="974" spans="1:7" x14ac:dyDescent="0.2">
      <c r="A974" s="87"/>
      <c r="B974" s="88"/>
      <c r="C974" s="89"/>
      <c r="D974" s="98"/>
      <c r="E974" s="98"/>
      <c r="F974" s="88"/>
      <c r="G974" s="98"/>
    </row>
    <row r="975" spans="1:7" x14ac:dyDescent="0.2">
      <c r="A975" s="87"/>
      <c r="B975" s="88"/>
      <c r="C975" s="89"/>
      <c r="D975" s="98"/>
      <c r="E975" s="98"/>
      <c r="F975" s="88"/>
      <c r="G975" s="98"/>
    </row>
    <row r="976" spans="1:7" x14ac:dyDescent="0.2">
      <c r="A976" s="87"/>
      <c r="B976" s="88"/>
      <c r="C976" s="89"/>
      <c r="D976" s="98"/>
      <c r="E976" s="98"/>
      <c r="F976" s="88"/>
      <c r="G976" s="98"/>
    </row>
    <row r="977" spans="1:7" x14ac:dyDescent="0.2">
      <c r="A977" s="87"/>
      <c r="B977" s="88"/>
      <c r="C977" s="89"/>
      <c r="D977" s="98"/>
      <c r="E977" s="98"/>
      <c r="F977" s="88"/>
      <c r="G977" s="98"/>
    </row>
    <row r="978" spans="1:7" x14ac:dyDescent="0.2">
      <c r="A978" s="87"/>
      <c r="B978" s="88"/>
      <c r="C978" s="89"/>
      <c r="D978" s="98"/>
      <c r="E978" s="98"/>
      <c r="F978" s="88"/>
      <c r="G978" s="98"/>
    </row>
    <row r="979" spans="1:7" x14ac:dyDescent="0.2">
      <c r="A979" s="87"/>
      <c r="B979" s="88"/>
      <c r="C979" s="89"/>
      <c r="D979" s="98"/>
      <c r="E979" s="98"/>
      <c r="F979" s="88"/>
      <c r="G979" s="98"/>
    </row>
    <row r="980" spans="1:7" x14ac:dyDescent="0.2">
      <c r="A980" s="87"/>
      <c r="B980" s="88"/>
      <c r="C980" s="89"/>
      <c r="D980" s="98"/>
      <c r="E980" s="98"/>
      <c r="F980" s="88"/>
      <c r="G980" s="98"/>
    </row>
    <row r="981" spans="1:7" x14ac:dyDescent="0.2">
      <c r="A981" s="87"/>
      <c r="B981" s="88"/>
      <c r="C981" s="89"/>
      <c r="D981" s="98"/>
      <c r="E981" s="98"/>
      <c r="F981" s="88"/>
      <c r="G981" s="98"/>
    </row>
    <row r="982" spans="1:7" x14ac:dyDescent="0.2">
      <c r="A982" s="87"/>
      <c r="B982" s="88"/>
      <c r="C982" s="89"/>
      <c r="D982" s="98"/>
      <c r="E982" s="98"/>
      <c r="F982" s="88"/>
      <c r="G982" s="98"/>
    </row>
    <row r="983" spans="1:7" x14ac:dyDescent="0.2">
      <c r="A983" s="87"/>
      <c r="B983" s="88"/>
      <c r="C983" s="89"/>
      <c r="D983" s="98"/>
      <c r="E983" s="98"/>
      <c r="F983" s="88"/>
      <c r="G983" s="98"/>
    </row>
    <row r="984" spans="1:7" x14ac:dyDescent="0.2">
      <c r="A984" s="87"/>
      <c r="B984" s="88"/>
      <c r="C984" s="89"/>
      <c r="D984" s="98"/>
      <c r="E984" s="98"/>
      <c r="F984" s="88"/>
      <c r="G984" s="98"/>
    </row>
    <row r="985" spans="1:7" x14ac:dyDescent="0.2">
      <c r="A985" s="87"/>
      <c r="B985" s="88"/>
      <c r="C985" s="89"/>
      <c r="D985" s="98"/>
      <c r="E985" s="98"/>
      <c r="F985" s="88"/>
      <c r="G985" s="98"/>
    </row>
    <row r="986" spans="1:7" x14ac:dyDescent="0.2">
      <c r="A986" s="87"/>
      <c r="B986" s="88"/>
      <c r="C986" s="89"/>
      <c r="D986" s="98"/>
      <c r="E986" s="98"/>
      <c r="F986" s="88"/>
      <c r="G986" s="98"/>
    </row>
    <row r="987" spans="1:7" x14ac:dyDescent="0.2">
      <c r="A987" s="87"/>
      <c r="B987" s="88"/>
      <c r="C987" s="89"/>
      <c r="D987" s="98"/>
      <c r="E987" s="98"/>
      <c r="F987" s="88"/>
      <c r="G987" s="98"/>
    </row>
    <row r="988" spans="1:7" x14ac:dyDescent="0.2">
      <c r="A988" s="87"/>
      <c r="B988" s="88"/>
      <c r="C988" s="89"/>
      <c r="D988" s="98"/>
      <c r="E988" s="98"/>
      <c r="F988" s="88"/>
      <c r="G988" s="98"/>
    </row>
    <row r="989" spans="1:7" x14ac:dyDescent="0.2">
      <c r="A989" s="87"/>
      <c r="B989" s="88"/>
      <c r="C989" s="89"/>
      <c r="D989" s="98"/>
      <c r="E989" s="98"/>
      <c r="F989" s="88"/>
      <c r="G989" s="98"/>
    </row>
    <row r="990" spans="1:7" x14ac:dyDescent="0.2">
      <c r="A990" s="87"/>
      <c r="B990" s="88"/>
      <c r="C990" s="89"/>
      <c r="D990" s="98"/>
      <c r="E990" s="98"/>
      <c r="F990" s="88"/>
      <c r="G990" s="98"/>
    </row>
    <row r="991" spans="1:7" x14ac:dyDescent="0.2">
      <c r="A991" s="87"/>
      <c r="B991" s="88"/>
      <c r="C991" s="89"/>
      <c r="D991" s="98"/>
      <c r="E991" s="98"/>
      <c r="F991" s="88"/>
      <c r="G991" s="98"/>
    </row>
    <row r="992" spans="1:7" x14ac:dyDescent="0.2">
      <c r="A992" s="87"/>
      <c r="B992" s="88"/>
      <c r="C992" s="89"/>
      <c r="D992" s="98"/>
      <c r="E992" s="98"/>
      <c r="F992" s="88"/>
      <c r="G992" s="98"/>
    </row>
    <row r="993" spans="1:7" x14ac:dyDescent="0.2">
      <c r="A993" s="87"/>
      <c r="B993" s="88"/>
      <c r="C993" s="89"/>
      <c r="D993" s="98"/>
      <c r="E993" s="98"/>
      <c r="F993" s="88"/>
      <c r="G993" s="98"/>
    </row>
    <row r="994" spans="1:7" x14ac:dyDescent="0.2">
      <c r="A994" s="87"/>
      <c r="B994" s="88"/>
      <c r="C994" s="89"/>
      <c r="D994" s="98"/>
      <c r="E994" s="98"/>
      <c r="F994" s="88"/>
      <c r="G994" s="98"/>
    </row>
    <row r="995" spans="1:7" x14ac:dyDescent="0.2">
      <c r="A995" s="87"/>
      <c r="B995" s="88"/>
      <c r="C995" s="89"/>
      <c r="D995" s="98"/>
      <c r="E995" s="98"/>
      <c r="F995" s="88"/>
      <c r="G995" s="98"/>
    </row>
    <row r="996" spans="1:7" x14ac:dyDescent="0.2">
      <c r="A996" s="87"/>
      <c r="B996" s="88"/>
      <c r="C996" s="89"/>
      <c r="D996" s="98"/>
      <c r="E996" s="98"/>
      <c r="F996" s="88"/>
      <c r="G996" s="98"/>
    </row>
    <row r="997" spans="1:7" x14ac:dyDescent="0.2">
      <c r="A997" s="87"/>
      <c r="B997" s="88"/>
      <c r="C997" s="89"/>
      <c r="D997" s="98"/>
      <c r="E997" s="98"/>
      <c r="F997" s="88"/>
      <c r="G997" s="98"/>
    </row>
    <row r="998" spans="1:7" x14ac:dyDescent="0.2">
      <c r="A998" s="87"/>
      <c r="B998" s="88"/>
      <c r="C998" s="89"/>
      <c r="D998" s="98"/>
      <c r="E998" s="98"/>
      <c r="F998" s="88"/>
      <c r="G998" s="98"/>
    </row>
    <row r="999" spans="1:7" x14ac:dyDescent="0.2">
      <c r="A999" s="87"/>
      <c r="B999" s="88"/>
      <c r="C999" s="89"/>
      <c r="D999" s="98"/>
      <c r="E999" s="98"/>
      <c r="F999" s="88"/>
      <c r="G999" s="98"/>
    </row>
    <row r="1000" spans="1:7" x14ac:dyDescent="0.2">
      <c r="A1000" s="87"/>
      <c r="B1000" s="88"/>
      <c r="C1000" s="89"/>
      <c r="D1000" s="98"/>
      <c r="E1000" s="98"/>
      <c r="F1000" s="88"/>
      <c r="G1000" s="98"/>
    </row>
    <row r="1001" spans="1:7" x14ac:dyDescent="0.2">
      <c r="A1001" s="87"/>
      <c r="B1001" s="88"/>
      <c r="C1001" s="89"/>
      <c r="D1001" s="98"/>
      <c r="E1001" s="98"/>
      <c r="F1001" s="88"/>
      <c r="G1001" s="98"/>
    </row>
    <row r="1002" spans="1:7" x14ac:dyDescent="0.2">
      <c r="A1002" s="87"/>
      <c r="B1002" s="88"/>
      <c r="C1002" s="89"/>
      <c r="D1002" s="98"/>
      <c r="E1002" s="98"/>
      <c r="F1002" s="88"/>
      <c r="G1002" s="98"/>
    </row>
    <row r="1003" spans="1:7" x14ac:dyDescent="0.2">
      <c r="A1003" s="87"/>
      <c r="B1003" s="88"/>
      <c r="C1003" s="89"/>
      <c r="D1003" s="98"/>
      <c r="E1003" s="98"/>
      <c r="F1003" s="88"/>
      <c r="G1003" s="98"/>
    </row>
    <row r="1004" spans="1:7" x14ac:dyDescent="0.2">
      <c r="A1004" s="87"/>
      <c r="B1004" s="88"/>
      <c r="C1004" s="89"/>
      <c r="D1004" s="98"/>
      <c r="E1004" s="98"/>
      <c r="F1004" s="88"/>
      <c r="G1004" s="98"/>
    </row>
    <row r="1005" spans="1:7" x14ac:dyDescent="0.2">
      <c r="A1005" s="87"/>
      <c r="B1005" s="88"/>
      <c r="C1005" s="89"/>
      <c r="D1005" s="98"/>
      <c r="E1005" s="98"/>
      <c r="F1005" s="88"/>
      <c r="G1005" s="98"/>
    </row>
    <row r="1006" spans="1:7" x14ac:dyDescent="0.2">
      <c r="A1006" s="87"/>
      <c r="B1006" s="88"/>
      <c r="C1006" s="89"/>
      <c r="D1006" s="98"/>
      <c r="E1006" s="98"/>
      <c r="F1006" s="88"/>
      <c r="G1006" s="98"/>
    </row>
    <row r="1007" spans="1:7" x14ac:dyDescent="0.2">
      <c r="A1007" s="87"/>
      <c r="B1007" s="88"/>
      <c r="C1007" s="89"/>
      <c r="D1007" s="98"/>
      <c r="E1007" s="98"/>
      <c r="F1007" s="88"/>
      <c r="G1007" s="98"/>
    </row>
    <row r="1008" spans="1:7" x14ac:dyDescent="0.2">
      <c r="A1008" s="87"/>
      <c r="B1008" s="88"/>
      <c r="C1008" s="89"/>
      <c r="D1008" s="98"/>
      <c r="E1008" s="98"/>
      <c r="F1008" s="88"/>
      <c r="G1008" s="98"/>
    </row>
    <row r="1009" spans="1:7" x14ac:dyDescent="0.2">
      <c r="A1009" s="87"/>
      <c r="B1009" s="88"/>
      <c r="C1009" s="89"/>
      <c r="D1009" s="98"/>
      <c r="E1009" s="98"/>
      <c r="F1009" s="88"/>
      <c r="G1009" s="98"/>
    </row>
    <row r="1010" spans="1:7" x14ac:dyDescent="0.2">
      <c r="A1010" s="87"/>
      <c r="B1010" s="88"/>
      <c r="C1010" s="89"/>
      <c r="D1010" s="98"/>
      <c r="E1010" s="98"/>
      <c r="F1010" s="88"/>
      <c r="G1010" s="98"/>
    </row>
    <row r="1011" spans="1:7" x14ac:dyDescent="0.2">
      <c r="A1011" s="87"/>
      <c r="B1011" s="88"/>
      <c r="C1011" s="89"/>
      <c r="D1011" s="98"/>
      <c r="E1011" s="98"/>
      <c r="F1011" s="88"/>
      <c r="G1011" s="98"/>
    </row>
    <row r="1012" spans="1:7" x14ac:dyDescent="0.2">
      <c r="A1012" s="87"/>
      <c r="B1012" s="88"/>
      <c r="C1012" s="89"/>
      <c r="D1012" s="98"/>
      <c r="E1012" s="98"/>
      <c r="F1012" s="88"/>
      <c r="G1012" s="98"/>
    </row>
    <row r="1013" spans="1:7" x14ac:dyDescent="0.2">
      <c r="A1013" s="87"/>
      <c r="B1013" s="88"/>
      <c r="C1013" s="89"/>
      <c r="D1013" s="98"/>
      <c r="E1013" s="98"/>
      <c r="F1013" s="88"/>
      <c r="G1013" s="98"/>
    </row>
    <row r="1014" spans="1:7" x14ac:dyDescent="0.2">
      <c r="A1014" s="87"/>
      <c r="B1014" s="88"/>
      <c r="C1014" s="89"/>
      <c r="D1014" s="98"/>
      <c r="E1014" s="98"/>
      <c r="F1014" s="88"/>
      <c r="G1014" s="98"/>
    </row>
    <row r="1015" spans="1:7" x14ac:dyDescent="0.2">
      <c r="A1015" s="87"/>
      <c r="B1015" s="88"/>
      <c r="C1015" s="89"/>
      <c r="D1015" s="98"/>
      <c r="E1015" s="98"/>
      <c r="F1015" s="88"/>
      <c r="G1015" s="98"/>
    </row>
    <row r="1016" spans="1:7" x14ac:dyDescent="0.2">
      <c r="A1016" s="87"/>
      <c r="B1016" s="88"/>
      <c r="C1016" s="89"/>
      <c r="D1016" s="98"/>
      <c r="E1016" s="98"/>
      <c r="F1016" s="88"/>
      <c r="G1016" s="98"/>
    </row>
    <row r="1017" spans="1:7" x14ac:dyDescent="0.2">
      <c r="A1017" s="87"/>
      <c r="B1017" s="88"/>
      <c r="C1017" s="89"/>
      <c r="D1017" s="98"/>
      <c r="E1017" s="98"/>
      <c r="F1017" s="88"/>
      <c r="G1017" s="98"/>
    </row>
    <row r="1018" spans="1:7" x14ac:dyDescent="0.2">
      <c r="A1018" s="87"/>
      <c r="B1018" s="88"/>
      <c r="C1018" s="89"/>
      <c r="D1018" s="98"/>
      <c r="E1018" s="98"/>
      <c r="F1018" s="88"/>
      <c r="G1018" s="98"/>
    </row>
    <row r="1019" spans="1:7" x14ac:dyDescent="0.2">
      <c r="A1019" s="87"/>
      <c r="B1019" s="88"/>
      <c r="C1019" s="89"/>
      <c r="D1019" s="98"/>
      <c r="E1019" s="98"/>
      <c r="F1019" s="88"/>
      <c r="G1019" s="98"/>
    </row>
    <row r="1020" spans="1:7" x14ac:dyDescent="0.2">
      <c r="A1020" s="87"/>
      <c r="B1020" s="88"/>
      <c r="C1020" s="89"/>
      <c r="D1020" s="98"/>
      <c r="E1020" s="98"/>
      <c r="F1020" s="88"/>
      <c r="G1020" s="98"/>
    </row>
    <row r="1021" spans="1:7" x14ac:dyDescent="0.2">
      <c r="A1021" s="87"/>
      <c r="B1021" s="88"/>
      <c r="C1021" s="89"/>
      <c r="D1021" s="98"/>
      <c r="E1021" s="98"/>
      <c r="F1021" s="88"/>
      <c r="G1021" s="98"/>
    </row>
    <row r="1022" spans="1:7" x14ac:dyDescent="0.2">
      <c r="A1022" s="87"/>
      <c r="B1022" s="88"/>
      <c r="C1022" s="89"/>
      <c r="D1022" s="98"/>
      <c r="E1022" s="98"/>
      <c r="F1022" s="88"/>
      <c r="G1022" s="98"/>
    </row>
    <row r="1023" spans="1:7" x14ac:dyDescent="0.2">
      <c r="A1023" s="87"/>
      <c r="B1023" s="88"/>
      <c r="C1023" s="89"/>
      <c r="D1023" s="98"/>
      <c r="E1023" s="98"/>
      <c r="F1023" s="88"/>
      <c r="G1023" s="98"/>
    </row>
    <row r="1024" spans="1:7" x14ac:dyDescent="0.2">
      <c r="A1024" s="87"/>
      <c r="B1024" s="88"/>
      <c r="C1024" s="89"/>
      <c r="D1024" s="98"/>
      <c r="E1024" s="98"/>
      <c r="F1024" s="88"/>
      <c r="G1024" s="98"/>
    </row>
    <row r="1025" spans="1:7" x14ac:dyDescent="0.2">
      <c r="A1025" s="87"/>
      <c r="B1025" s="88"/>
      <c r="C1025" s="89"/>
      <c r="D1025" s="98"/>
      <c r="E1025" s="98"/>
      <c r="F1025" s="88"/>
      <c r="G1025" s="98"/>
    </row>
    <row r="1026" spans="1:7" x14ac:dyDescent="0.2">
      <c r="A1026" s="87"/>
      <c r="B1026" s="88"/>
      <c r="C1026" s="89"/>
      <c r="D1026" s="98"/>
      <c r="E1026" s="98"/>
      <c r="F1026" s="88"/>
      <c r="G1026" s="98"/>
    </row>
    <row r="1027" spans="1:7" x14ac:dyDescent="0.2">
      <c r="A1027" s="87"/>
      <c r="B1027" s="88"/>
      <c r="C1027" s="89"/>
      <c r="D1027" s="98"/>
      <c r="E1027" s="98"/>
      <c r="F1027" s="88"/>
      <c r="G1027" s="98"/>
    </row>
    <row r="1028" spans="1:7" x14ac:dyDescent="0.2">
      <c r="A1028" s="87"/>
      <c r="B1028" s="88"/>
      <c r="C1028" s="89"/>
      <c r="D1028" s="98"/>
      <c r="E1028" s="98"/>
      <c r="F1028" s="88"/>
      <c r="G1028" s="98"/>
    </row>
    <row r="1029" spans="1:7" x14ac:dyDescent="0.2">
      <c r="A1029" s="87"/>
      <c r="B1029" s="88"/>
      <c r="C1029" s="89"/>
      <c r="D1029" s="98"/>
      <c r="E1029" s="98"/>
      <c r="F1029" s="88"/>
      <c r="G1029" s="98"/>
    </row>
    <row r="1030" spans="1:7" x14ac:dyDescent="0.2">
      <c r="A1030" s="87"/>
      <c r="B1030" s="88"/>
      <c r="C1030" s="89"/>
      <c r="D1030" s="98"/>
      <c r="E1030" s="98"/>
      <c r="F1030" s="88"/>
      <c r="G1030" s="98"/>
    </row>
    <row r="1031" spans="1:7" x14ac:dyDescent="0.2">
      <c r="A1031" s="87"/>
      <c r="B1031" s="88"/>
      <c r="C1031" s="89"/>
      <c r="D1031" s="98"/>
      <c r="E1031" s="98"/>
      <c r="F1031" s="88"/>
      <c r="G1031" s="98"/>
    </row>
    <row r="1032" spans="1:7" x14ac:dyDescent="0.2">
      <c r="A1032" s="87"/>
      <c r="B1032" s="88"/>
      <c r="C1032" s="89"/>
      <c r="D1032" s="98"/>
      <c r="E1032" s="98"/>
      <c r="F1032" s="88"/>
      <c r="G1032" s="98"/>
    </row>
    <row r="1033" spans="1:7" x14ac:dyDescent="0.2">
      <c r="A1033" s="87"/>
      <c r="B1033" s="88"/>
      <c r="C1033" s="89"/>
      <c r="D1033" s="98"/>
      <c r="E1033" s="98"/>
      <c r="F1033" s="88"/>
      <c r="G1033" s="98"/>
    </row>
    <row r="1034" spans="1:7" x14ac:dyDescent="0.2">
      <c r="A1034" s="87"/>
      <c r="B1034" s="88"/>
      <c r="C1034" s="89"/>
      <c r="D1034" s="98"/>
      <c r="E1034" s="98"/>
      <c r="F1034" s="88"/>
      <c r="G1034" s="98"/>
    </row>
    <row r="1035" spans="1:7" x14ac:dyDescent="0.2">
      <c r="A1035" s="87"/>
      <c r="B1035" s="88"/>
      <c r="C1035" s="89"/>
      <c r="D1035" s="98"/>
      <c r="E1035" s="98"/>
      <c r="F1035" s="88"/>
      <c r="G1035" s="98"/>
    </row>
    <row r="1036" spans="1:7" x14ac:dyDescent="0.2">
      <c r="A1036" s="87"/>
      <c r="B1036" s="88"/>
      <c r="C1036" s="89"/>
      <c r="D1036" s="98"/>
      <c r="E1036" s="98"/>
      <c r="F1036" s="88"/>
      <c r="G1036" s="98"/>
    </row>
    <row r="1037" spans="1:7" x14ac:dyDescent="0.2">
      <c r="A1037" s="87"/>
      <c r="B1037" s="88"/>
      <c r="C1037" s="89"/>
      <c r="D1037" s="98"/>
      <c r="E1037" s="98"/>
      <c r="F1037" s="88"/>
      <c r="G1037" s="98"/>
    </row>
    <row r="1038" spans="1:7" x14ac:dyDescent="0.2">
      <c r="A1038" s="87"/>
      <c r="B1038" s="88"/>
      <c r="C1038" s="89"/>
      <c r="D1038" s="98"/>
      <c r="E1038" s="98"/>
      <c r="F1038" s="88"/>
      <c r="G1038" s="98"/>
    </row>
    <row r="1039" spans="1:7" x14ac:dyDescent="0.2">
      <c r="A1039" s="87"/>
      <c r="B1039" s="88"/>
      <c r="C1039" s="89"/>
      <c r="D1039" s="98"/>
      <c r="E1039" s="98"/>
      <c r="F1039" s="88"/>
      <c r="G1039" s="98"/>
    </row>
    <row r="1040" spans="1:7" x14ac:dyDescent="0.2">
      <c r="A1040" s="87"/>
      <c r="B1040" s="88"/>
      <c r="C1040" s="89"/>
      <c r="D1040" s="98"/>
      <c r="E1040" s="98"/>
      <c r="F1040" s="88"/>
      <c r="G1040" s="98"/>
    </row>
    <row r="1041" spans="1:7" x14ac:dyDescent="0.2">
      <c r="A1041" s="87"/>
      <c r="B1041" s="88"/>
      <c r="C1041" s="89"/>
      <c r="D1041" s="98"/>
      <c r="E1041" s="98"/>
      <c r="F1041" s="88"/>
      <c r="G1041" s="98"/>
    </row>
    <row r="1042" spans="1:7" x14ac:dyDescent="0.2">
      <c r="A1042" s="87"/>
      <c r="B1042" s="88"/>
      <c r="C1042" s="89"/>
      <c r="D1042" s="98"/>
      <c r="E1042" s="98"/>
      <c r="F1042" s="88"/>
      <c r="G1042" s="98"/>
    </row>
    <row r="1043" spans="1:7" x14ac:dyDescent="0.2">
      <c r="A1043" s="87"/>
      <c r="B1043" s="88"/>
      <c r="C1043" s="89"/>
      <c r="D1043" s="98"/>
      <c r="E1043" s="98"/>
      <c r="F1043" s="88"/>
      <c r="G1043" s="98"/>
    </row>
    <row r="1044" spans="1:7" x14ac:dyDescent="0.2">
      <c r="A1044" s="87"/>
      <c r="B1044" s="88"/>
      <c r="C1044" s="89"/>
      <c r="D1044" s="98"/>
      <c r="E1044" s="98"/>
      <c r="F1044" s="88"/>
      <c r="G1044" s="98"/>
    </row>
    <row r="1045" spans="1:7" x14ac:dyDescent="0.2">
      <c r="A1045" s="87"/>
      <c r="B1045" s="88"/>
      <c r="C1045" s="89"/>
      <c r="D1045" s="98"/>
      <c r="E1045" s="98"/>
      <c r="F1045" s="88"/>
      <c r="G1045" s="98"/>
    </row>
    <row r="1046" spans="1:7" x14ac:dyDescent="0.2">
      <c r="A1046" s="87"/>
      <c r="B1046" s="88"/>
      <c r="C1046" s="89"/>
      <c r="D1046" s="98"/>
      <c r="E1046" s="98"/>
      <c r="F1046" s="88"/>
      <c r="G1046" s="98"/>
    </row>
    <row r="1047" spans="1:7" x14ac:dyDescent="0.2">
      <c r="A1047" s="87"/>
      <c r="B1047" s="88"/>
      <c r="C1047" s="89"/>
      <c r="D1047" s="98"/>
      <c r="E1047" s="98"/>
      <c r="F1047" s="88"/>
      <c r="G1047" s="98"/>
    </row>
    <row r="1048" spans="1:7" x14ac:dyDescent="0.2">
      <c r="A1048" s="87"/>
      <c r="B1048" s="88"/>
      <c r="C1048" s="89"/>
      <c r="D1048" s="98"/>
      <c r="E1048" s="98"/>
      <c r="F1048" s="88"/>
      <c r="G1048" s="98"/>
    </row>
    <row r="1049" spans="1:7" x14ac:dyDescent="0.2">
      <c r="A1049" s="87"/>
      <c r="B1049" s="88"/>
      <c r="C1049" s="89"/>
      <c r="D1049" s="98"/>
      <c r="E1049" s="98"/>
      <c r="F1049" s="88"/>
      <c r="G1049" s="98"/>
    </row>
    <row r="1050" spans="1:7" x14ac:dyDescent="0.2">
      <c r="A1050" s="87"/>
      <c r="B1050" s="88"/>
      <c r="C1050" s="89"/>
      <c r="D1050" s="98"/>
      <c r="E1050" s="98"/>
      <c r="F1050" s="88"/>
      <c r="G1050" s="98"/>
    </row>
    <row r="1051" spans="1:7" x14ac:dyDescent="0.2">
      <c r="A1051" s="87"/>
      <c r="B1051" s="88"/>
      <c r="C1051" s="89"/>
      <c r="D1051" s="98"/>
      <c r="E1051" s="98"/>
      <c r="F1051" s="88"/>
      <c r="G1051" s="98"/>
    </row>
    <row r="1052" spans="1:7" x14ac:dyDescent="0.2">
      <c r="A1052" s="87"/>
      <c r="B1052" s="88"/>
      <c r="C1052" s="89"/>
      <c r="D1052" s="98"/>
      <c r="E1052" s="98"/>
      <c r="F1052" s="88"/>
      <c r="G1052" s="98"/>
    </row>
    <row r="1053" spans="1:7" x14ac:dyDescent="0.2">
      <c r="A1053" s="87"/>
      <c r="B1053" s="88"/>
      <c r="C1053" s="89"/>
      <c r="D1053" s="98"/>
      <c r="E1053" s="98"/>
      <c r="F1053" s="88"/>
      <c r="G1053" s="98"/>
    </row>
    <row r="1054" spans="1:7" x14ac:dyDescent="0.2">
      <c r="A1054" s="87"/>
      <c r="B1054" s="88"/>
      <c r="C1054" s="89"/>
      <c r="D1054" s="98"/>
      <c r="E1054" s="98"/>
      <c r="F1054" s="88"/>
      <c r="G1054" s="98"/>
    </row>
    <row r="1055" spans="1:7" x14ac:dyDescent="0.2">
      <c r="A1055" s="87"/>
      <c r="B1055" s="88"/>
      <c r="C1055" s="89"/>
      <c r="D1055" s="98"/>
      <c r="E1055" s="98"/>
      <c r="F1055" s="88"/>
      <c r="G1055" s="98"/>
    </row>
    <row r="1056" spans="1:7" x14ac:dyDescent="0.2">
      <c r="A1056" s="87"/>
      <c r="B1056" s="88"/>
      <c r="C1056" s="89"/>
      <c r="D1056" s="98"/>
      <c r="E1056" s="98"/>
      <c r="F1056" s="88"/>
      <c r="G1056" s="98"/>
    </row>
    <row r="1057" spans="1:7" x14ac:dyDescent="0.2">
      <c r="A1057" s="87"/>
      <c r="B1057" s="88"/>
      <c r="C1057" s="89"/>
      <c r="D1057" s="98"/>
      <c r="E1057" s="98"/>
      <c r="F1057" s="88"/>
      <c r="G1057" s="98"/>
    </row>
    <row r="1058" spans="1:7" x14ac:dyDescent="0.2">
      <c r="A1058" s="87"/>
      <c r="B1058" s="88"/>
      <c r="C1058" s="89"/>
      <c r="D1058" s="98"/>
      <c r="E1058" s="98"/>
      <c r="F1058" s="88"/>
      <c r="G1058" s="98"/>
    </row>
    <row r="1059" spans="1:7" x14ac:dyDescent="0.2">
      <c r="A1059" s="87"/>
      <c r="B1059" s="88"/>
      <c r="C1059" s="89"/>
      <c r="D1059" s="98"/>
      <c r="E1059" s="98"/>
      <c r="F1059" s="88"/>
      <c r="G1059" s="98"/>
    </row>
    <row r="1060" spans="1:7" x14ac:dyDescent="0.2">
      <c r="A1060" s="87"/>
      <c r="B1060" s="88"/>
      <c r="C1060" s="89"/>
      <c r="D1060" s="98"/>
      <c r="E1060" s="98"/>
      <c r="F1060" s="88"/>
      <c r="G1060" s="98"/>
    </row>
    <row r="1061" spans="1:7" x14ac:dyDescent="0.2">
      <c r="A1061" s="87"/>
      <c r="B1061" s="88"/>
      <c r="C1061" s="89"/>
      <c r="D1061" s="98"/>
      <c r="E1061" s="98"/>
      <c r="F1061" s="88"/>
      <c r="G1061" s="98"/>
    </row>
    <row r="1062" spans="1:7" x14ac:dyDescent="0.2">
      <c r="A1062" s="87"/>
      <c r="B1062" s="88"/>
      <c r="C1062" s="89"/>
      <c r="D1062" s="98"/>
      <c r="E1062" s="98"/>
      <c r="F1062" s="88"/>
      <c r="G1062" s="98"/>
    </row>
    <row r="1063" spans="1:7" x14ac:dyDescent="0.2">
      <c r="A1063" s="87"/>
      <c r="B1063" s="88"/>
      <c r="C1063" s="89"/>
      <c r="D1063" s="98"/>
      <c r="E1063" s="98"/>
      <c r="F1063" s="88"/>
      <c r="G1063" s="98"/>
    </row>
    <row r="1064" spans="1:7" x14ac:dyDescent="0.2">
      <c r="A1064" s="87"/>
      <c r="B1064" s="88"/>
      <c r="C1064" s="89"/>
      <c r="D1064" s="98"/>
      <c r="E1064" s="98"/>
      <c r="F1064" s="88"/>
      <c r="G1064" s="98"/>
    </row>
    <row r="1065" spans="1:7" x14ac:dyDescent="0.2">
      <c r="A1065" s="87"/>
      <c r="B1065" s="88"/>
      <c r="C1065" s="89"/>
      <c r="D1065" s="98"/>
      <c r="E1065" s="98"/>
      <c r="F1065" s="88"/>
      <c r="G1065" s="98"/>
    </row>
    <row r="1066" spans="1:7" x14ac:dyDescent="0.2">
      <c r="A1066" s="87"/>
      <c r="B1066" s="88"/>
      <c r="C1066" s="89"/>
      <c r="D1066" s="98"/>
      <c r="E1066" s="98"/>
      <c r="F1066" s="88"/>
      <c r="G1066" s="98"/>
    </row>
    <row r="1067" spans="1:7" x14ac:dyDescent="0.2">
      <c r="A1067" s="87"/>
      <c r="B1067" s="88"/>
      <c r="C1067" s="89"/>
      <c r="D1067" s="98"/>
      <c r="E1067" s="98"/>
      <c r="F1067" s="88"/>
      <c r="G1067" s="98"/>
    </row>
    <row r="1068" spans="1:7" x14ac:dyDescent="0.2">
      <c r="A1068" s="87"/>
      <c r="B1068" s="88"/>
      <c r="C1068" s="89"/>
      <c r="D1068" s="98"/>
      <c r="E1068" s="98"/>
      <c r="F1068" s="88"/>
      <c r="G1068" s="98"/>
    </row>
    <row r="1069" spans="1:7" x14ac:dyDescent="0.2">
      <c r="A1069" s="87"/>
      <c r="B1069" s="88"/>
      <c r="C1069" s="89"/>
      <c r="D1069" s="98"/>
      <c r="E1069" s="98"/>
      <c r="F1069" s="88"/>
      <c r="G1069" s="98"/>
    </row>
    <row r="1070" spans="1:7" x14ac:dyDescent="0.2">
      <c r="A1070" s="87"/>
      <c r="B1070" s="88"/>
      <c r="C1070" s="89"/>
      <c r="D1070" s="98"/>
      <c r="E1070" s="98"/>
      <c r="F1070" s="88"/>
      <c r="G1070" s="98"/>
    </row>
    <row r="1071" spans="1:7" x14ac:dyDescent="0.2">
      <c r="A1071" s="87"/>
      <c r="B1071" s="88"/>
      <c r="C1071" s="89"/>
      <c r="D1071" s="98"/>
      <c r="E1071" s="98"/>
      <c r="F1071" s="88"/>
      <c r="G1071" s="98"/>
    </row>
    <row r="1072" spans="1:7" x14ac:dyDescent="0.2">
      <c r="A1072" s="87"/>
      <c r="B1072" s="88"/>
      <c r="C1072" s="89"/>
      <c r="D1072" s="98"/>
      <c r="E1072" s="98"/>
      <c r="F1072" s="88"/>
      <c r="G1072" s="98"/>
    </row>
    <row r="1073" spans="1:7" x14ac:dyDescent="0.2">
      <c r="A1073" s="87"/>
      <c r="B1073" s="88"/>
      <c r="C1073" s="89"/>
      <c r="D1073" s="98"/>
      <c r="E1073" s="98"/>
      <c r="F1073" s="88"/>
      <c r="G1073" s="98"/>
    </row>
    <row r="1074" spans="1:7" x14ac:dyDescent="0.2">
      <c r="A1074" s="87"/>
      <c r="B1074" s="88"/>
      <c r="C1074" s="89"/>
      <c r="D1074" s="98"/>
      <c r="E1074" s="98"/>
      <c r="F1074" s="88"/>
      <c r="G1074" s="98"/>
    </row>
    <row r="1075" spans="1:7" x14ac:dyDescent="0.2">
      <c r="A1075" s="87"/>
      <c r="B1075" s="88"/>
      <c r="C1075" s="89"/>
      <c r="D1075" s="98"/>
      <c r="E1075" s="98"/>
      <c r="F1075" s="88"/>
      <c r="G1075" s="98"/>
    </row>
    <row r="1076" spans="1:7" x14ac:dyDescent="0.2">
      <c r="A1076" s="87"/>
      <c r="B1076" s="88"/>
      <c r="C1076" s="89"/>
      <c r="D1076" s="98"/>
      <c r="E1076" s="98"/>
      <c r="F1076" s="88"/>
      <c r="G1076" s="98"/>
    </row>
    <row r="1077" spans="1:7" x14ac:dyDescent="0.2">
      <c r="A1077" s="87"/>
      <c r="B1077" s="88"/>
      <c r="C1077" s="89"/>
      <c r="D1077" s="98"/>
      <c r="E1077" s="98"/>
      <c r="F1077" s="88"/>
      <c r="G1077" s="98"/>
    </row>
    <row r="1078" spans="1:7" x14ac:dyDescent="0.2">
      <c r="A1078" s="87"/>
      <c r="B1078" s="88"/>
      <c r="C1078" s="89"/>
      <c r="D1078" s="98"/>
      <c r="E1078" s="98"/>
      <c r="F1078" s="88"/>
      <c r="G1078" s="98"/>
    </row>
    <row r="1079" spans="1:7" x14ac:dyDescent="0.2">
      <c r="A1079" s="87"/>
      <c r="B1079" s="88"/>
      <c r="C1079" s="89"/>
      <c r="D1079" s="98"/>
      <c r="E1079" s="98"/>
      <c r="F1079" s="88"/>
      <c r="G1079" s="98"/>
    </row>
    <row r="1080" spans="1:7" x14ac:dyDescent="0.2">
      <c r="A1080" s="87"/>
      <c r="B1080" s="88"/>
      <c r="C1080" s="89"/>
      <c r="D1080" s="98"/>
      <c r="E1080" s="98"/>
      <c r="F1080" s="88"/>
      <c r="G1080" s="98"/>
    </row>
    <row r="1081" spans="1:7" x14ac:dyDescent="0.2">
      <c r="A1081" s="87"/>
      <c r="B1081" s="88"/>
      <c r="C1081" s="89"/>
      <c r="D1081" s="98"/>
      <c r="E1081" s="98"/>
      <c r="F1081" s="88"/>
      <c r="G1081" s="98"/>
    </row>
    <row r="1082" spans="1:7" x14ac:dyDescent="0.2">
      <c r="A1082" s="87"/>
      <c r="B1082" s="88"/>
      <c r="C1082" s="89"/>
      <c r="D1082" s="98"/>
      <c r="E1082" s="98"/>
      <c r="F1082" s="88"/>
      <c r="G1082" s="98"/>
    </row>
    <row r="1083" spans="1:7" x14ac:dyDescent="0.2">
      <c r="A1083" s="87"/>
      <c r="B1083" s="88"/>
      <c r="C1083" s="89"/>
      <c r="D1083" s="98"/>
      <c r="E1083" s="98"/>
      <c r="F1083" s="88"/>
      <c r="G1083" s="98"/>
    </row>
    <row r="1084" spans="1:7" x14ac:dyDescent="0.2">
      <c r="A1084" s="87"/>
      <c r="B1084" s="88"/>
      <c r="C1084" s="89"/>
      <c r="D1084" s="98"/>
      <c r="E1084" s="98"/>
      <c r="F1084" s="88"/>
      <c r="G1084" s="98"/>
    </row>
    <row r="1085" spans="1:7" x14ac:dyDescent="0.2">
      <c r="A1085" s="87"/>
      <c r="B1085" s="88"/>
      <c r="C1085" s="89"/>
      <c r="D1085" s="98"/>
      <c r="E1085" s="98"/>
      <c r="F1085" s="88"/>
      <c r="G1085" s="98"/>
    </row>
    <row r="1086" spans="1:7" x14ac:dyDescent="0.2">
      <c r="A1086" s="87"/>
      <c r="B1086" s="88"/>
      <c r="C1086" s="89"/>
      <c r="D1086" s="98"/>
      <c r="E1086" s="98"/>
      <c r="F1086" s="88"/>
      <c r="G1086" s="98"/>
    </row>
    <row r="1087" spans="1:7" x14ac:dyDescent="0.2">
      <c r="A1087" s="87"/>
      <c r="B1087" s="88"/>
      <c r="C1087" s="89"/>
      <c r="D1087" s="98"/>
      <c r="E1087" s="98"/>
      <c r="F1087" s="88"/>
      <c r="G1087" s="98"/>
    </row>
    <row r="1088" spans="1:7" x14ac:dyDescent="0.2">
      <c r="A1088" s="87"/>
      <c r="B1088" s="88"/>
      <c r="C1088" s="89"/>
      <c r="D1088" s="98"/>
      <c r="E1088" s="98"/>
      <c r="F1088" s="88"/>
      <c r="G1088" s="98"/>
    </row>
    <row r="1089" spans="1:7" x14ac:dyDescent="0.2">
      <c r="A1089" s="87"/>
      <c r="B1089" s="88"/>
      <c r="C1089" s="89"/>
      <c r="D1089" s="98"/>
      <c r="E1089" s="98"/>
      <c r="F1089" s="88"/>
      <c r="G1089" s="98"/>
    </row>
    <row r="1090" spans="1:7" x14ac:dyDescent="0.2">
      <c r="A1090" s="87"/>
      <c r="B1090" s="88"/>
      <c r="C1090" s="89"/>
      <c r="D1090" s="98"/>
      <c r="E1090" s="98"/>
      <c r="F1090" s="88"/>
      <c r="G1090" s="98"/>
    </row>
    <row r="1091" spans="1:7" x14ac:dyDescent="0.2">
      <c r="A1091" s="87"/>
      <c r="B1091" s="88"/>
      <c r="C1091" s="89"/>
      <c r="D1091" s="98"/>
      <c r="E1091" s="98"/>
      <c r="F1091" s="88"/>
      <c r="G1091" s="98"/>
    </row>
    <row r="1092" spans="1:7" x14ac:dyDescent="0.2">
      <c r="A1092" s="87"/>
      <c r="B1092" s="88"/>
      <c r="C1092" s="89"/>
      <c r="D1092" s="98"/>
      <c r="E1092" s="98"/>
      <c r="F1092" s="88"/>
      <c r="G1092" s="98"/>
    </row>
    <row r="1093" spans="1:7" x14ac:dyDescent="0.2">
      <c r="A1093" s="87"/>
      <c r="B1093" s="88"/>
      <c r="C1093" s="89"/>
      <c r="D1093" s="98"/>
      <c r="E1093" s="98"/>
      <c r="F1093" s="88"/>
      <c r="G1093" s="98"/>
    </row>
    <row r="1094" spans="1:7" x14ac:dyDescent="0.2">
      <c r="A1094" s="87"/>
      <c r="B1094" s="88"/>
      <c r="C1094" s="89"/>
      <c r="D1094" s="98"/>
      <c r="E1094" s="98"/>
      <c r="F1094" s="88"/>
      <c r="G1094" s="98"/>
    </row>
    <row r="1095" spans="1:7" x14ac:dyDescent="0.2">
      <c r="A1095" s="87"/>
      <c r="B1095" s="88"/>
      <c r="C1095" s="89"/>
      <c r="D1095" s="98"/>
      <c r="E1095" s="98"/>
      <c r="F1095" s="88"/>
      <c r="G1095" s="98"/>
    </row>
    <row r="1096" spans="1:7" x14ac:dyDescent="0.2">
      <c r="A1096" s="87"/>
      <c r="B1096" s="88"/>
      <c r="C1096" s="89"/>
      <c r="D1096" s="98"/>
      <c r="E1096" s="98"/>
      <c r="F1096" s="88"/>
      <c r="G1096" s="98"/>
    </row>
    <row r="1097" spans="1:7" x14ac:dyDescent="0.2">
      <c r="A1097" s="87"/>
      <c r="B1097" s="88"/>
      <c r="C1097" s="89"/>
      <c r="D1097" s="98"/>
      <c r="E1097" s="98"/>
      <c r="F1097" s="88"/>
      <c r="G1097" s="98"/>
    </row>
    <row r="1098" spans="1:7" x14ac:dyDescent="0.2">
      <c r="A1098" s="87"/>
      <c r="B1098" s="88"/>
      <c r="C1098" s="89"/>
      <c r="D1098" s="98"/>
      <c r="E1098" s="98"/>
      <c r="F1098" s="88"/>
      <c r="G1098" s="98"/>
    </row>
    <row r="1099" spans="1:7" x14ac:dyDescent="0.2">
      <c r="A1099" s="87"/>
      <c r="B1099" s="88"/>
      <c r="C1099" s="89"/>
      <c r="D1099" s="98"/>
      <c r="E1099" s="98"/>
      <c r="F1099" s="88"/>
      <c r="G1099" s="98"/>
    </row>
    <row r="1100" spans="1:7" x14ac:dyDescent="0.2">
      <c r="A1100" s="87"/>
      <c r="B1100" s="88"/>
      <c r="C1100" s="89"/>
      <c r="D1100" s="98"/>
      <c r="E1100" s="98"/>
      <c r="F1100" s="88"/>
      <c r="G1100" s="98"/>
    </row>
    <row r="1101" spans="1:7" x14ac:dyDescent="0.2">
      <c r="A1101" s="87"/>
      <c r="B1101" s="88"/>
      <c r="C1101" s="89"/>
      <c r="D1101" s="98"/>
      <c r="E1101" s="98"/>
      <c r="F1101" s="88"/>
      <c r="G1101" s="98"/>
    </row>
    <row r="1102" spans="1:7" x14ac:dyDescent="0.2">
      <c r="A1102" s="87"/>
      <c r="B1102" s="88"/>
      <c r="C1102" s="89"/>
      <c r="D1102" s="98"/>
      <c r="E1102" s="98"/>
      <c r="F1102" s="88"/>
      <c r="G1102" s="98"/>
    </row>
    <row r="1103" spans="1:7" x14ac:dyDescent="0.2">
      <c r="A1103" s="87"/>
      <c r="B1103" s="88"/>
      <c r="C1103" s="89"/>
      <c r="D1103" s="98"/>
      <c r="E1103" s="98"/>
      <c r="F1103" s="88"/>
      <c r="G1103" s="98"/>
    </row>
    <row r="1104" spans="1:7" x14ac:dyDescent="0.2">
      <c r="A1104" s="87"/>
      <c r="B1104" s="88"/>
      <c r="C1104" s="89"/>
      <c r="D1104" s="98"/>
      <c r="E1104" s="98"/>
      <c r="F1104" s="88"/>
      <c r="G1104" s="98"/>
    </row>
    <row r="1105" spans="1:7" x14ac:dyDescent="0.2">
      <c r="A1105" s="87"/>
      <c r="B1105" s="88"/>
      <c r="C1105" s="89"/>
      <c r="D1105" s="98"/>
      <c r="E1105" s="98"/>
      <c r="F1105" s="88"/>
      <c r="G1105" s="98"/>
    </row>
    <row r="1106" spans="1:7" x14ac:dyDescent="0.2">
      <c r="A1106" s="87"/>
      <c r="B1106" s="88"/>
      <c r="C1106" s="89"/>
      <c r="D1106" s="98"/>
      <c r="E1106" s="98"/>
      <c r="F1106" s="88"/>
      <c r="G1106" s="98"/>
    </row>
    <row r="1107" spans="1:7" x14ac:dyDescent="0.2">
      <c r="A1107" s="87"/>
      <c r="B1107" s="88"/>
      <c r="C1107" s="89"/>
      <c r="D1107" s="98"/>
      <c r="E1107" s="98"/>
      <c r="F1107" s="88"/>
      <c r="G1107" s="98"/>
    </row>
    <row r="1108" spans="1:7" x14ac:dyDescent="0.2">
      <c r="A1108" s="87"/>
      <c r="B1108" s="88"/>
      <c r="C1108" s="89"/>
      <c r="D1108" s="98"/>
      <c r="E1108" s="98"/>
      <c r="F1108" s="88"/>
      <c r="G1108" s="98"/>
    </row>
    <row r="1109" spans="1:7" x14ac:dyDescent="0.2">
      <c r="A1109" s="87"/>
      <c r="B1109" s="88"/>
      <c r="C1109" s="89"/>
      <c r="D1109" s="98"/>
      <c r="E1109" s="98"/>
      <c r="F1109" s="88"/>
      <c r="G1109" s="98"/>
    </row>
    <row r="1110" spans="1:7" x14ac:dyDescent="0.2">
      <c r="A1110" s="87"/>
      <c r="B1110" s="88"/>
      <c r="C1110" s="89"/>
      <c r="D1110" s="98"/>
      <c r="E1110" s="98"/>
      <c r="F1110" s="88"/>
      <c r="G1110" s="98"/>
    </row>
    <row r="1111" spans="1:7" x14ac:dyDescent="0.2">
      <c r="A1111" s="87"/>
      <c r="B1111" s="88"/>
      <c r="C1111" s="89"/>
      <c r="D1111" s="98"/>
      <c r="E1111" s="98"/>
      <c r="F1111" s="88"/>
      <c r="G1111" s="98"/>
    </row>
    <row r="1112" spans="1:7" x14ac:dyDescent="0.2">
      <c r="A1112" s="87"/>
      <c r="B1112" s="88"/>
      <c r="C1112" s="89"/>
      <c r="D1112" s="98"/>
      <c r="E1112" s="98"/>
      <c r="F1112" s="88"/>
      <c r="G1112" s="98"/>
    </row>
    <row r="1113" spans="1:7" x14ac:dyDescent="0.2">
      <c r="A1113" s="87"/>
      <c r="B1113" s="88"/>
      <c r="C1113" s="89"/>
      <c r="D1113" s="98"/>
      <c r="E1113" s="98"/>
      <c r="F1113" s="88"/>
      <c r="G1113" s="98"/>
    </row>
    <row r="1114" spans="1:7" x14ac:dyDescent="0.2">
      <c r="A1114" s="87"/>
      <c r="B1114" s="88"/>
      <c r="C1114" s="89"/>
      <c r="D1114" s="98"/>
      <c r="E1114" s="98"/>
      <c r="F1114" s="88"/>
      <c r="G1114" s="98"/>
    </row>
    <row r="1115" spans="1:7" x14ac:dyDescent="0.2">
      <c r="A1115" s="87"/>
      <c r="B1115" s="88"/>
      <c r="C1115" s="89"/>
      <c r="D1115" s="98"/>
      <c r="E1115" s="98"/>
      <c r="F1115" s="88"/>
      <c r="G1115" s="98"/>
    </row>
    <row r="1116" spans="1:7" x14ac:dyDescent="0.2">
      <c r="A1116" s="87"/>
      <c r="B1116" s="88"/>
      <c r="C1116" s="89"/>
      <c r="D1116" s="98"/>
      <c r="E1116" s="98"/>
      <c r="F1116" s="88"/>
      <c r="G1116" s="98"/>
    </row>
    <row r="1117" spans="1:7" x14ac:dyDescent="0.2">
      <c r="A1117" s="87"/>
      <c r="B1117" s="88"/>
      <c r="C1117" s="89"/>
      <c r="D1117" s="98"/>
      <c r="E1117" s="98"/>
      <c r="F1117" s="88"/>
      <c r="G1117" s="98"/>
    </row>
    <row r="1118" spans="1:7" x14ac:dyDescent="0.2">
      <c r="A1118" s="87"/>
      <c r="B1118" s="88"/>
      <c r="C1118" s="89"/>
      <c r="D1118" s="98"/>
      <c r="E1118" s="98"/>
      <c r="F1118" s="88"/>
      <c r="G1118" s="98"/>
    </row>
    <row r="1119" spans="1:7" x14ac:dyDescent="0.2">
      <c r="A1119" s="87"/>
      <c r="B1119" s="88"/>
      <c r="C1119" s="89"/>
      <c r="D1119" s="98"/>
      <c r="E1119" s="98"/>
      <c r="F1119" s="88"/>
      <c r="G1119" s="98"/>
    </row>
    <row r="1120" spans="1:7" x14ac:dyDescent="0.2">
      <c r="A1120" s="87"/>
      <c r="B1120" s="88"/>
      <c r="C1120" s="89"/>
      <c r="D1120" s="98"/>
      <c r="E1120" s="98"/>
      <c r="F1120" s="88"/>
      <c r="G1120" s="98"/>
    </row>
    <row r="1121" spans="1:7" x14ac:dyDescent="0.2">
      <c r="A1121" s="87"/>
      <c r="B1121" s="88"/>
      <c r="C1121" s="89"/>
      <c r="D1121" s="98"/>
      <c r="E1121" s="98"/>
      <c r="F1121" s="88"/>
      <c r="G1121" s="98"/>
    </row>
    <row r="1122" spans="1:7" x14ac:dyDescent="0.2">
      <c r="A1122" s="87"/>
      <c r="B1122" s="88"/>
      <c r="C1122" s="89"/>
      <c r="D1122" s="98"/>
      <c r="E1122" s="98"/>
      <c r="F1122" s="88"/>
      <c r="G1122" s="98"/>
    </row>
    <row r="1123" spans="1:7" x14ac:dyDescent="0.2">
      <c r="A1123" s="87"/>
      <c r="B1123" s="88"/>
      <c r="C1123" s="89"/>
      <c r="D1123" s="98"/>
      <c r="E1123" s="98"/>
      <c r="F1123" s="88"/>
      <c r="G1123" s="98"/>
    </row>
    <row r="1124" spans="1:7" x14ac:dyDescent="0.2">
      <c r="A1124" s="87"/>
      <c r="B1124" s="88"/>
      <c r="C1124" s="89"/>
      <c r="D1124" s="98"/>
      <c r="E1124" s="98"/>
      <c r="F1124" s="88"/>
      <c r="G1124" s="98"/>
    </row>
    <row r="1125" spans="1:7" x14ac:dyDescent="0.2">
      <c r="A1125" s="87"/>
      <c r="B1125" s="88"/>
      <c r="C1125" s="89"/>
      <c r="D1125" s="98"/>
      <c r="E1125" s="98"/>
      <c r="F1125" s="88"/>
      <c r="G1125" s="98"/>
    </row>
    <row r="1126" spans="1:7" x14ac:dyDescent="0.2">
      <c r="A1126" s="87"/>
      <c r="B1126" s="88"/>
      <c r="C1126" s="89"/>
      <c r="D1126" s="98"/>
      <c r="E1126" s="98"/>
      <c r="F1126" s="88"/>
      <c r="G1126" s="98"/>
    </row>
    <row r="1127" spans="1:7" x14ac:dyDescent="0.2">
      <c r="A1127" s="87"/>
      <c r="B1127" s="88"/>
      <c r="C1127" s="89"/>
      <c r="D1127" s="98"/>
      <c r="E1127" s="98"/>
      <c r="F1127" s="88"/>
      <c r="G1127" s="98"/>
    </row>
    <row r="1128" spans="1:7" x14ac:dyDescent="0.2">
      <c r="A1128" s="87"/>
      <c r="B1128" s="88"/>
      <c r="C1128" s="89"/>
      <c r="D1128" s="98"/>
      <c r="E1128" s="98"/>
      <c r="F1128" s="88"/>
      <c r="G1128" s="98"/>
    </row>
    <row r="1129" spans="1:7" x14ac:dyDescent="0.2">
      <c r="A1129" s="87"/>
      <c r="B1129" s="88"/>
      <c r="C1129" s="89"/>
      <c r="D1129" s="98"/>
      <c r="E1129" s="98"/>
      <c r="F1129" s="88"/>
      <c r="G1129" s="98"/>
    </row>
    <row r="1130" spans="1:7" x14ac:dyDescent="0.2">
      <c r="A1130" s="87"/>
      <c r="B1130" s="88"/>
      <c r="C1130" s="89"/>
      <c r="D1130" s="98"/>
      <c r="E1130" s="98"/>
      <c r="F1130" s="88"/>
      <c r="G1130" s="98"/>
    </row>
    <row r="1131" spans="1:7" x14ac:dyDescent="0.2">
      <c r="A1131" s="87"/>
      <c r="B1131" s="88"/>
      <c r="C1131" s="89"/>
      <c r="D1131" s="98"/>
      <c r="E1131" s="98"/>
      <c r="F1131" s="88"/>
      <c r="G1131" s="98"/>
    </row>
    <row r="1132" spans="1:7" x14ac:dyDescent="0.2">
      <c r="A1132" s="87"/>
      <c r="B1132" s="88"/>
      <c r="C1132" s="89"/>
      <c r="D1132" s="98"/>
      <c r="E1132" s="98"/>
      <c r="F1132" s="88"/>
      <c r="G1132" s="98"/>
    </row>
    <row r="1133" spans="1:7" x14ac:dyDescent="0.2">
      <c r="A1133" s="87"/>
      <c r="B1133" s="88"/>
      <c r="C1133" s="89"/>
      <c r="D1133" s="98"/>
      <c r="E1133" s="98"/>
      <c r="F1133" s="88"/>
      <c r="G1133" s="98"/>
    </row>
    <row r="1134" spans="1:7" x14ac:dyDescent="0.2">
      <c r="A1134" s="87"/>
      <c r="B1134" s="88"/>
      <c r="C1134" s="89"/>
      <c r="D1134" s="98"/>
      <c r="E1134" s="98"/>
      <c r="F1134" s="88"/>
      <c r="G1134" s="98"/>
    </row>
    <row r="1135" spans="1:7" x14ac:dyDescent="0.2">
      <c r="A1135" s="87"/>
      <c r="B1135" s="88"/>
      <c r="C1135" s="89"/>
      <c r="D1135" s="98"/>
      <c r="E1135" s="98"/>
      <c r="F1135" s="88"/>
      <c r="G1135" s="98"/>
    </row>
    <row r="1136" spans="1:7" x14ac:dyDescent="0.2">
      <c r="A1136" s="87"/>
      <c r="B1136" s="88"/>
      <c r="C1136" s="89"/>
      <c r="D1136" s="98"/>
      <c r="E1136" s="98"/>
      <c r="F1136" s="88"/>
      <c r="G1136" s="98"/>
    </row>
    <row r="1137" spans="1:7" x14ac:dyDescent="0.2">
      <c r="A1137" s="87"/>
      <c r="B1137" s="88"/>
      <c r="C1137" s="89"/>
      <c r="D1137" s="98"/>
      <c r="E1137" s="98"/>
      <c r="F1137" s="88"/>
      <c r="G1137" s="98"/>
    </row>
    <row r="1138" spans="1:7" x14ac:dyDescent="0.2">
      <c r="A1138" s="87"/>
      <c r="B1138" s="88"/>
      <c r="C1138" s="89"/>
      <c r="D1138" s="98"/>
      <c r="E1138" s="98"/>
      <c r="F1138" s="88"/>
      <c r="G1138" s="98"/>
    </row>
    <row r="1139" spans="1:7" x14ac:dyDescent="0.2">
      <c r="A1139" s="87"/>
      <c r="B1139" s="88"/>
      <c r="C1139" s="89"/>
      <c r="D1139" s="98"/>
      <c r="E1139" s="98"/>
      <c r="F1139" s="88"/>
      <c r="G1139" s="98"/>
    </row>
    <row r="1140" spans="1:7" x14ac:dyDescent="0.2">
      <c r="A1140" s="87"/>
      <c r="B1140" s="88"/>
      <c r="C1140" s="89"/>
      <c r="D1140" s="98"/>
      <c r="E1140" s="98"/>
      <c r="F1140" s="88"/>
      <c r="G1140" s="98"/>
    </row>
    <row r="1141" spans="1:7" x14ac:dyDescent="0.2">
      <c r="A1141" s="87"/>
      <c r="B1141" s="88"/>
      <c r="C1141" s="89"/>
      <c r="D1141" s="98"/>
      <c r="E1141" s="98"/>
      <c r="F1141" s="88"/>
      <c r="G1141" s="98"/>
    </row>
    <row r="1142" spans="1:7" x14ac:dyDescent="0.2">
      <c r="A1142" s="87"/>
      <c r="B1142" s="88"/>
      <c r="C1142" s="89"/>
      <c r="D1142" s="98"/>
      <c r="E1142" s="98"/>
      <c r="F1142" s="88"/>
      <c r="G1142" s="98"/>
    </row>
    <row r="1143" spans="1:7" x14ac:dyDescent="0.2">
      <c r="A1143" s="87"/>
      <c r="B1143" s="88"/>
      <c r="C1143" s="89"/>
      <c r="D1143" s="98"/>
      <c r="E1143" s="98"/>
      <c r="F1143" s="88"/>
      <c r="G1143" s="98"/>
    </row>
    <row r="1144" spans="1:7" x14ac:dyDescent="0.2">
      <c r="A1144" s="87"/>
      <c r="B1144" s="88"/>
      <c r="C1144" s="89"/>
      <c r="D1144" s="98"/>
      <c r="E1144" s="98"/>
      <c r="F1144" s="88"/>
      <c r="G1144" s="98"/>
    </row>
    <row r="1145" spans="1:7" x14ac:dyDescent="0.2">
      <c r="A1145" s="87"/>
      <c r="B1145" s="88"/>
      <c r="C1145" s="89"/>
      <c r="D1145" s="98"/>
      <c r="E1145" s="98"/>
      <c r="F1145" s="88"/>
      <c r="G1145" s="98"/>
    </row>
    <row r="1146" spans="1:7" x14ac:dyDescent="0.2">
      <c r="A1146" s="87"/>
      <c r="B1146" s="88"/>
      <c r="C1146" s="89"/>
      <c r="D1146" s="98"/>
      <c r="E1146" s="98"/>
      <c r="F1146" s="88"/>
      <c r="G1146" s="98"/>
    </row>
    <row r="1147" spans="1:7" x14ac:dyDescent="0.2">
      <c r="A1147" s="87"/>
      <c r="B1147" s="88"/>
      <c r="C1147" s="89"/>
      <c r="D1147" s="98"/>
      <c r="E1147" s="98"/>
      <c r="F1147" s="88"/>
      <c r="G1147" s="98"/>
    </row>
    <row r="1148" spans="1:7" x14ac:dyDescent="0.2">
      <c r="A1148" s="87"/>
      <c r="B1148" s="88"/>
      <c r="C1148" s="89"/>
      <c r="D1148" s="98"/>
      <c r="E1148" s="98"/>
      <c r="F1148" s="88"/>
      <c r="G1148" s="98"/>
    </row>
    <row r="1149" spans="1:7" x14ac:dyDescent="0.2">
      <c r="A1149" s="87"/>
      <c r="B1149" s="88"/>
      <c r="C1149" s="89"/>
      <c r="D1149" s="98"/>
      <c r="E1149" s="98"/>
      <c r="F1149" s="88"/>
      <c r="G1149" s="98"/>
    </row>
    <row r="1150" spans="1:7" x14ac:dyDescent="0.2">
      <c r="A1150" s="87"/>
      <c r="B1150" s="88"/>
      <c r="C1150" s="89"/>
      <c r="D1150" s="98"/>
      <c r="E1150" s="98"/>
      <c r="F1150" s="88"/>
      <c r="G1150" s="98"/>
    </row>
    <row r="1151" spans="1:7" x14ac:dyDescent="0.2">
      <c r="A1151" s="87"/>
      <c r="B1151" s="88"/>
      <c r="C1151" s="89"/>
      <c r="D1151" s="98"/>
      <c r="E1151" s="98"/>
      <c r="F1151" s="88"/>
      <c r="G1151" s="98"/>
    </row>
    <row r="1152" spans="1:7" x14ac:dyDescent="0.2">
      <c r="A1152" s="87"/>
      <c r="B1152" s="88"/>
      <c r="C1152" s="89"/>
      <c r="D1152" s="98"/>
      <c r="E1152" s="98"/>
      <c r="F1152" s="88"/>
      <c r="G1152" s="98"/>
    </row>
    <row r="1153" spans="1:7" x14ac:dyDescent="0.2">
      <c r="A1153" s="87"/>
      <c r="B1153" s="88"/>
      <c r="C1153" s="89"/>
      <c r="D1153" s="98"/>
      <c r="E1153" s="98"/>
      <c r="F1153" s="88"/>
      <c r="G1153" s="98"/>
    </row>
    <row r="1154" spans="1:7" x14ac:dyDescent="0.2">
      <c r="A1154" s="87"/>
      <c r="B1154" s="88"/>
      <c r="C1154" s="89"/>
      <c r="D1154" s="98"/>
      <c r="E1154" s="98"/>
      <c r="F1154" s="88"/>
      <c r="G1154" s="98"/>
    </row>
    <row r="1155" spans="1:7" x14ac:dyDescent="0.2">
      <c r="A1155" s="87"/>
      <c r="B1155" s="88"/>
      <c r="C1155" s="89"/>
      <c r="D1155" s="98"/>
      <c r="E1155" s="98"/>
      <c r="F1155" s="88"/>
      <c r="G1155" s="98"/>
    </row>
    <row r="1156" spans="1:7" x14ac:dyDescent="0.2">
      <c r="A1156" s="87"/>
      <c r="B1156" s="88"/>
      <c r="C1156" s="89"/>
      <c r="D1156" s="98"/>
      <c r="E1156" s="98"/>
      <c r="F1156" s="88"/>
      <c r="G1156" s="98"/>
    </row>
    <row r="1157" spans="1:7" x14ac:dyDescent="0.2">
      <c r="A1157" s="87"/>
      <c r="B1157" s="88"/>
      <c r="C1157" s="89"/>
      <c r="D1157" s="98"/>
      <c r="E1157" s="98"/>
      <c r="F1157" s="88"/>
      <c r="G1157" s="98"/>
    </row>
    <row r="1158" spans="1:7" x14ac:dyDescent="0.2">
      <c r="A1158" s="87"/>
      <c r="B1158" s="88"/>
      <c r="C1158" s="89"/>
      <c r="D1158" s="98"/>
      <c r="E1158" s="98"/>
      <c r="F1158" s="88"/>
      <c r="G1158" s="98"/>
    </row>
    <row r="1159" spans="1:7" x14ac:dyDescent="0.2">
      <c r="A1159" s="87"/>
      <c r="B1159" s="88"/>
      <c r="C1159" s="89"/>
      <c r="D1159" s="98"/>
      <c r="E1159" s="98"/>
      <c r="F1159" s="88"/>
      <c r="G1159" s="98"/>
    </row>
    <row r="1160" spans="1:7" x14ac:dyDescent="0.2">
      <c r="A1160" s="87"/>
      <c r="B1160" s="88"/>
      <c r="C1160" s="89"/>
      <c r="D1160" s="98"/>
      <c r="E1160" s="98"/>
      <c r="F1160" s="88"/>
      <c r="G1160" s="98"/>
    </row>
    <row r="1161" spans="1:7" x14ac:dyDescent="0.2">
      <c r="A1161" s="87"/>
      <c r="B1161" s="88"/>
      <c r="C1161" s="89"/>
      <c r="D1161" s="98"/>
      <c r="E1161" s="98"/>
      <c r="F1161" s="88"/>
      <c r="G1161" s="98"/>
    </row>
    <row r="1162" spans="1:7" x14ac:dyDescent="0.2">
      <c r="A1162" s="87"/>
      <c r="B1162" s="88"/>
      <c r="C1162" s="89"/>
      <c r="D1162" s="98"/>
      <c r="E1162" s="98"/>
      <c r="F1162" s="88"/>
      <c r="G1162" s="98"/>
    </row>
    <row r="1163" spans="1:7" x14ac:dyDescent="0.2">
      <c r="A1163" s="87"/>
      <c r="B1163" s="88"/>
      <c r="C1163" s="89"/>
      <c r="D1163" s="98"/>
      <c r="E1163" s="98"/>
      <c r="F1163" s="88"/>
      <c r="G1163" s="98"/>
    </row>
    <row r="1164" spans="1:7" x14ac:dyDescent="0.2">
      <c r="A1164" s="87"/>
      <c r="B1164" s="88"/>
      <c r="C1164" s="89"/>
      <c r="D1164" s="98"/>
      <c r="E1164" s="98"/>
      <c r="F1164" s="88"/>
      <c r="G1164" s="98"/>
    </row>
    <row r="1165" spans="1:7" x14ac:dyDescent="0.2">
      <c r="A1165" s="87"/>
      <c r="B1165" s="88"/>
      <c r="C1165" s="89"/>
      <c r="D1165" s="98"/>
      <c r="E1165" s="98"/>
      <c r="F1165" s="88"/>
      <c r="G1165" s="98"/>
    </row>
    <row r="1166" spans="1:7" x14ac:dyDescent="0.2">
      <c r="A1166" s="87"/>
      <c r="B1166" s="88"/>
      <c r="C1166" s="89"/>
      <c r="D1166" s="98"/>
      <c r="E1166" s="98"/>
      <c r="F1166" s="88"/>
      <c r="G1166" s="98"/>
    </row>
    <row r="1167" spans="1:7" x14ac:dyDescent="0.2">
      <c r="A1167" s="87"/>
      <c r="B1167" s="88"/>
      <c r="C1167" s="89"/>
      <c r="D1167" s="98"/>
      <c r="E1167" s="98"/>
      <c r="F1167" s="88"/>
      <c r="G1167" s="98"/>
    </row>
    <row r="1168" spans="1:7" x14ac:dyDescent="0.2">
      <c r="A1168" s="87"/>
      <c r="B1168" s="88"/>
      <c r="C1168" s="89"/>
      <c r="D1168" s="98"/>
      <c r="E1168" s="98"/>
      <c r="F1168" s="88"/>
      <c r="G1168" s="98"/>
    </row>
    <row r="1169" spans="1:7" x14ac:dyDescent="0.2">
      <c r="A1169" s="87"/>
      <c r="B1169" s="88"/>
      <c r="C1169" s="89"/>
      <c r="D1169" s="98"/>
      <c r="E1169" s="98"/>
      <c r="F1169" s="88"/>
      <c r="G1169" s="98"/>
    </row>
    <row r="1170" spans="1:7" x14ac:dyDescent="0.2">
      <c r="A1170" s="87"/>
      <c r="B1170" s="88"/>
      <c r="C1170" s="89"/>
      <c r="D1170" s="98"/>
      <c r="E1170" s="98"/>
      <c r="F1170" s="88"/>
      <c r="G1170" s="98"/>
    </row>
    <row r="1171" spans="1:7" x14ac:dyDescent="0.2">
      <c r="A1171" s="87"/>
      <c r="B1171" s="88"/>
      <c r="C1171" s="89"/>
      <c r="D1171" s="98"/>
      <c r="E1171" s="98"/>
      <c r="F1171" s="88"/>
      <c r="G1171" s="98"/>
    </row>
    <row r="1172" spans="1:7" x14ac:dyDescent="0.2">
      <c r="A1172" s="87"/>
      <c r="B1172" s="88"/>
      <c r="C1172" s="89"/>
      <c r="D1172" s="98"/>
      <c r="E1172" s="98"/>
      <c r="F1172" s="88"/>
      <c r="G1172" s="98"/>
    </row>
    <row r="1173" spans="1:7" x14ac:dyDescent="0.2">
      <c r="A1173" s="87"/>
      <c r="B1173" s="88"/>
      <c r="C1173" s="89"/>
      <c r="D1173" s="98"/>
      <c r="E1173" s="98"/>
      <c r="F1173" s="88"/>
      <c r="G1173" s="98"/>
    </row>
    <row r="1174" spans="1:7" x14ac:dyDescent="0.2">
      <c r="A1174" s="87"/>
      <c r="B1174" s="88"/>
      <c r="C1174" s="89"/>
      <c r="D1174" s="98"/>
      <c r="E1174" s="98"/>
      <c r="F1174" s="88"/>
      <c r="G1174" s="98"/>
    </row>
    <row r="1175" spans="1:7" x14ac:dyDescent="0.2">
      <c r="A1175" s="87"/>
      <c r="B1175" s="88"/>
      <c r="C1175" s="89"/>
      <c r="D1175" s="98"/>
      <c r="E1175" s="98"/>
      <c r="F1175" s="88"/>
      <c r="G1175" s="98"/>
    </row>
    <row r="1176" spans="1:7" x14ac:dyDescent="0.2">
      <c r="A1176" s="87"/>
      <c r="B1176" s="88"/>
      <c r="C1176" s="89"/>
      <c r="D1176" s="98"/>
      <c r="E1176" s="98"/>
      <c r="F1176" s="88"/>
      <c r="G1176" s="98"/>
    </row>
    <row r="1177" spans="1:7" x14ac:dyDescent="0.2">
      <c r="A1177" s="87"/>
      <c r="B1177" s="88"/>
      <c r="C1177" s="89"/>
      <c r="D1177" s="98"/>
      <c r="E1177" s="98"/>
      <c r="F1177" s="88"/>
      <c r="G1177" s="98"/>
    </row>
    <row r="1178" spans="1:7" x14ac:dyDescent="0.2">
      <c r="A1178" s="87"/>
      <c r="B1178" s="88"/>
      <c r="C1178" s="89"/>
      <c r="D1178" s="98"/>
      <c r="E1178" s="98"/>
      <c r="F1178" s="88"/>
      <c r="G1178" s="98"/>
    </row>
    <row r="1179" spans="1:7" x14ac:dyDescent="0.2">
      <c r="A1179" s="87"/>
      <c r="B1179" s="88"/>
      <c r="C1179" s="89"/>
      <c r="D1179" s="98"/>
      <c r="E1179" s="98"/>
      <c r="F1179" s="88"/>
      <c r="G1179" s="98"/>
    </row>
    <row r="1180" spans="1:7" x14ac:dyDescent="0.2">
      <c r="A1180" s="87"/>
      <c r="B1180" s="88"/>
      <c r="C1180" s="89"/>
      <c r="D1180" s="98"/>
      <c r="E1180" s="98"/>
      <c r="F1180" s="88"/>
      <c r="G1180" s="98"/>
    </row>
    <row r="1181" spans="1:7" x14ac:dyDescent="0.2">
      <c r="A1181" s="87"/>
      <c r="B1181" s="88"/>
      <c r="C1181" s="89"/>
      <c r="D1181" s="98"/>
      <c r="E1181" s="98"/>
      <c r="F1181" s="88"/>
      <c r="G1181" s="98"/>
    </row>
    <row r="1182" spans="1:7" x14ac:dyDescent="0.2">
      <c r="A1182" s="87"/>
      <c r="B1182" s="88"/>
      <c r="C1182" s="89"/>
      <c r="D1182" s="98"/>
      <c r="E1182" s="98"/>
      <c r="F1182" s="88"/>
      <c r="G1182" s="98"/>
    </row>
    <row r="1183" spans="1:7" x14ac:dyDescent="0.2">
      <c r="A1183" s="87"/>
      <c r="B1183" s="88"/>
      <c r="C1183" s="89"/>
      <c r="D1183" s="98"/>
      <c r="E1183" s="98"/>
      <c r="F1183" s="88"/>
      <c r="G1183" s="98"/>
    </row>
    <row r="1184" spans="1:7" x14ac:dyDescent="0.2">
      <c r="A1184" s="87"/>
      <c r="B1184" s="88"/>
      <c r="C1184" s="89"/>
      <c r="D1184" s="98"/>
      <c r="E1184" s="98"/>
      <c r="F1184" s="88"/>
      <c r="G1184" s="98"/>
    </row>
    <row r="1185" spans="1:7" x14ac:dyDescent="0.2">
      <c r="A1185" s="87"/>
      <c r="B1185" s="88"/>
      <c r="C1185" s="89"/>
      <c r="D1185" s="98"/>
      <c r="E1185" s="98"/>
      <c r="F1185" s="88"/>
      <c r="G1185" s="98"/>
    </row>
    <row r="1186" spans="1:7" x14ac:dyDescent="0.2">
      <c r="A1186" s="87"/>
      <c r="B1186" s="88"/>
      <c r="C1186" s="89"/>
      <c r="D1186" s="98"/>
      <c r="E1186" s="98"/>
      <c r="F1186" s="88"/>
      <c r="G1186" s="98"/>
    </row>
    <row r="1187" spans="1:7" x14ac:dyDescent="0.2">
      <c r="A1187" s="87"/>
      <c r="B1187" s="88"/>
      <c r="C1187" s="89"/>
      <c r="D1187" s="98"/>
      <c r="E1187" s="98"/>
      <c r="F1187" s="88"/>
      <c r="G1187" s="98"/>
    </row>
    <row r="1188" spans="1:7" x14ac:dyDescent="0.2">
      <c r="A1188" s="87"/>
      <c r="B1188" s="88"/>
      <c r="C1188" s="89"/>
      <c r="D1188" s="98"/>
      <c r="E1188" s="98"/>
      <c r="F1188" s="88"/>
      <c r="G1188" s="98"/>
    </row>
    <row r="1189" spans="1:7" x14ac:dyDescent="0.2">
      <c r="A1189" s="87"/>
      <c r="B1189" s="88"/>
      <c r="C1189" s="89"/>
      <c r="D1189" s="98"/>
      <c r="E1189" s="98"/>
      <c r="F1189" s="88"/>
      <c r="G1189" s="98"/>
    </row>
    <row r="1190" spans="1:7" x14ac:dyDescent="0.2">
      <c r="A1190" s="87"/>
      <c r="B1190" s="88"/>
      <c r="C1190" s="89"/>
      <c r="D1190" s="98"/>
      <c r="E1190" s="98"/>
      <c r="F1190" s="88"/>
      <c r="G1190" s="98"/>
    </row>
    <row r="1191" spans="1:7" x14ac:dyDescent="0.2">
      <c r="A1191" s="87"/>
      <c r="B1191" s="88"/>
      <c r="C1191" s="89"/>
      <c r="D1191" s="98"/>
      <c r="E1191" s="98"/>
      <c r="F1191" s="88"/>
      <c r="G1191" s="98"/>
    </row>
    <row r="1192" spans="1:7" x14ac:dyDescent="0.2">
      <c r="A1192" s="87"/>
      <c r="B1192" s="88"/>
      <c r="C1192" s="89"/>
      <c r="D1192" s="98"/>
      <c r="E1192" s="98"/>
      <c r="F1192" s="88"/>
      <c r="G1192" s="98"/>
    </row>
    <row r="1193" spans="1:7" x14ac:dyDescent="0.2">
      <c r="A1193" s="87"/>
      <c r="B1193" s="88"/>
      <c r="C1193" s="89"/>
      <c r="D1193" s="98"/>
      <c r="E1193" s="98"/>
      <c r="F1193" s="88"/>
      <c r="G1193" s="98"/>
    </row>
    <row r="1194" spans="1:7" x14ac:dyDescent="0.2">
      <c r="A1194" s="87"/>
      <c r="B1194" s="88"/>
      <c r="C1194" s="89"/>
      <c r="D1194" s="98"/>
      <c r="E1194" s="98"/>
      <c r="F1194" s="88"/>
      <c r="G1194" s="98"/>
    </row>
    <row r="1195" spans="1:7" x14ac:dyDescent="0.2">
      <c r="A1195" s="87"/>
      <c r="B1195" s="88"/>
      <c r="C1195" s="89"/>
      <c r="D1195" s="98"/>
      <c r="E1195" s="98"/>
      <c r="F1195" s="88"/>
      <c r="G1195" s="98"/>
    </row>
    <row r="1196" spans="1:7" x14ac:dyDescent="0.2">
      <c r="A1196" s="87"/>
      <c r="B1196" s="88"/>
      <c r="C1196" s="89"/>
      <c r="D1196" s="98"/>
      <c r="E1196" s="98"/>
      <c r="F1196" s="88"/>
      <c r="G1196" s="98"/>
    </row>
    <row r="1197" spans="1:7" x14ac:dyDescent="0.2">
      <c r="A1197" s="87"/>
      <c r="B1197" s="88"/>
      <c r="C1197" s="89"/>
      <c r="D1197" s="98"/>
      <c r="E1197" s="98"/>
      <c r="F1197" s="88"/>
      <c r="G1197" s="98"/>
    </row>
    <row r="1198" spans="1:7" x14ac:dyDescent="0.2">
      <c r="A1198" s="87"/>
      <c r="B1198" s="88"/>
      <c r="C1198" s="89"/>
      <c r="D1198" s="98"/>
      <c r="E1198" s="98"/>
      <c r="F1198" s="88"/>
      <c r="G1198" s="98"/>
    </row>
    <row r="1199" spans="1:7" x14ac:dyDescent="0.2">
      <c r="A1199" s="87"/>
      <c r="B1199" s="88"/>
      <c r="C1199" s="89"/>
      <c r="D1199" s="98"/>
      <c r="E1199" s="98"/>
      <c r="F1199" s="88"/>
      <c r="G1199" s="98"/>
    </row>
    <row r="1200" spans="1:7" x14ac:dyDescent="0.2">
      <c r="A1200" s="87"/>
      <c r="B1200" s="88"/>
      <c r="C1200" s="89"/>
      <c r="D1200" s="98"/>
      <c r="E1200" s="98"/>
      <c r="F1200" s="88"/>
      <c r="G1200" s="98"/>
    </row>
    <row r="1201" spans="1:7" x14ac:dyDescent="0.2">
      <c r="A1201" s="87"/>
      <c r="B1201" s="88"/>
      <c r="C1201" s="89"/>
      <c r="D1201" s="98"/>
      <c r="E1201" s="98"/>
      <c r="F1201" s="88"/>
      <c r="G1201" s="98"/>
    </row>
    <row r="1202" spans="1:7" x14ac:dyDescent="0.2">
      <c r="A1202" s="87"/>
      <c r="B1202" s="88"/>
      <c r="C1202" s="89"/>
      <c r="D1202" s="98"/>
      <c r="E1202" s="98"/>
      <c r="F1202" s="88"/>
      <c r="G1202" s="98"/>
    </row>
    <row r="1203" spans="1:7" x14ac:dyDescent="0.2">
      <c r="A1203" s="87"/>
      <c r="B1203" s="88"/>
      <c r="C1203" s="89"/>
      <c r="D1203" s="98"/>
      <c r="E1203" s="98"/>
      <c r="F1203" s="88"/>
      <c r="G1203" s="98"/>
    </row>
    <row r="1204" spans="1:7" x14ac:dyDescent="0.2">
      <c r="A1204" s="87"/>
      <c r="B1204" s="88"/>
      <c r="C1204" s="89"/>
      <c r="D1204" s="98"/>
      <c r="E1204" s="98"/>
      <c r="F1204" s="88"/>
      <c r="G1204" s="98"/>
    </row>
    <row r="1205" spans="1:7" x14ac:dyDescent="0.2">
      <c r="A1205" s="87"/>
      <c r="B1205" s="88"/>
      <c r="C1205" s="89"/>
      <c r="D1205" s="98"/>
      <c r="E1205" s="98"/>
      <c r="F1205" s="88"/>
      <c r="G1205" s="98"/>
    </row>
    <row r="1206" spans="1:7" x14ac:dyDescent="0.2">
      <c r="A1206" s="87"/>
      <c r="B1206" s="88"/>
      <c r="C1206" s="89"/>
      <c r="D1206" s="98"/>
      <c r="E1206" s="98"/>
      <c r="F1206" s="88"/>
      <c r="G1206" s="98"/>
    </row>
    <row r="1207" spans="1:7" x14ac:dyDescent="0.2">
      <c r="A1207" s="87"/>
      <c r="B1207" s="88"/>
      <c r="C1207" s="89"/>
      <c r="D1207" s="98"/>
      <c r="E1207" s="98"/>
      <c r="F1207" s="88"/>
      <c r="G1207" s="98"/>
    </row>
    <row r="1208" spans="1:7" x14ac:dyDescent="0.2">
      <c r="A1208" s="87"/>
      <c r="B1208" s="88"/>
      <c r="C1208" s="89"/>
      <c r="D1208" s="98"/>
      <c r="E1208" s="98"/>
      <c r="F1208" s="88"/>
      <c r="G1208" s="98"/>
    </row>
    <row r="1209" spans="1:7" x14ac:dyDescent="0.2">
      <c r="A1209" s="87"/>
      <c r="B1209" s="88"/>
      <c r="C1209" s="89"/>
      <c r="D1209" s="98"/>
      <c r="E1209" s="98"/>
      <c r="F1209" s="88"/>
      <c r="G1209" s="98"/>
    </row>
    <row r="1210" spans="1:7" x14ac:dyDescent="0.2">
      <c r="A1210" s="87"/>
      <c r="B1210" s="88"/>
      <c r="C1210" s="89"/>
      <c r="D1210" s="98"/>
      <c r="E1210" s="98"/>
      <c r="F1210" s="88"/>
      <c r="G1210" s="98"/>
    </row>
    <row r="1211" spans="1:7" x14ac:dyDescent="0.2">
      <c r="A1211" s="87"/>
      <c r="B1211" s="88"/>
      <c r="C1211" s="89"/>
      <c r="D1211" s="98"/>
      <c r="E1211" s="98"/>
      <c r="F1211" s="88"/>
      <c r="G1211" s="98"/>
    </row>
    <row r="1212" spans="1:7" x14ac:dyDescent="0.2">
      <c r="A1212" s="87"/>
      <c r="B1212" s="88"/>
      <c r="C1212" s="89"/>
      <c r="D1212" s="98"/>
      <c r="E1212" s="98"/>
      <c r="F1212" s="88"/>
      <c r="G1212" s="98"/>
    </row>
    <row r="1213" spans="1:7" x14ac:dyDescent="0.2">
      <c r="A1213" s="87"/>
      <c r="B1213" s="88"/>
      <c r="C1213" s="89"/>
      <c r="D1213" s="98"/>
      <c r="E1213" s="98"/>
      <c r="F1213" s="88"/>
      <c r="G1213" s="98"/>
    </row>
    <row r="1214" spans="1:7" x14ac:dyDescent="0.2">
      <c r="A1214" s="87"/>
      <c r="B1214" s="88"/>
      <c r="C1214" s="89"/>
      <c r="D1214" s="98"/>
      <c r="E1214" s="98"/>
      <c r="F1214" s="88"/>
      <c r="G1214" s="98"/>
    </row>
    <row r="1215" spans="1:7" x14ac:dyDescent="0.2">
      <c r="A1215" s="87"/>
      <c r="B1215" s="88"/>
      <c r="C1215" s="89"/>
      <c r="D1215" s="98"/>
      <c r="E1215" s="98"/>
      <c r="F1215" s="88"/>
      <c r="G1215" s="98"/>
    </row>
    <row r="1216" spans="1:7" x14ac:dyDescent="0.2">
      <c r="A1216" s="87"/>
      <c r="B1216" s="88"/>
      <c r="C1216" s="89"/>
      <c r="D1216" s="98"/>
      <c r="E1216" s="98"/>
      <c r="F1216" s="88"/>
      <c r="G1216" s="98"/>
    </row>
    <row r="1217" spans="1:7" x14ac:dyDescent="0.2">
      <c r="A1217" s="87"/>
      <c r="B1217" s="88"/>
      <c r="C1217" s="89"/>
      <c r="D1217" s="98"/>
      <c r="E1217" s="98"/>
      <c r="F1217" s="88"/>
      <c r="G1217" s="98"/>
    </row>
    <row r="1218" spans="1:7" x14ac:dyDescent="0.2">
      <c r="A1218" s="87"/>
      <c r="B1218" s="88"/>
      <c r="C1218" s="89"/>
      <c r="D1218" s="98"/>
      <c r="E1218" s="98"/>
      <c r="F1218" s="88"/>
      <c r="G1218" s="98"/>
    </row>
    <row r="1219" spans="1:7" x14ac:dyDescent="0.2">
      <c r="A1219" s="87"/>
      <c r="B1219" s="88"/>
      <c r="C1219" s="89"/>
      <c r="D1219" s="98"/>
      <c r="E1219" s="98"/>
      <c r="F1219" s="88"/>
      <c r="G1219" s="98"/>
    </row>
    <row r="1220" spans="1:7" x14ac:dyDescent="0.2">
      <c r="A1220" s="87"/>
      <c r="B1220" s="88"/>
      <c r="C1220" s="89"/>
      <c r="D1220" s="98"/>
      <c r="E1220" s="98"/>
      <c r="F1220" s="88"/>
      <c r="G1220" s="98"/>
    </row>
    <row r="1221" spans="1:7" x14ac:dyDescent="0.2">
      <c r="A1221" s="87"/>
      <c r="B1221" s="88"/>
      <c r="C1221" s="89"/>
      <c r="D1221" s="98"/>
      <c r="E1221" s="98"/>
      <c r="F1221" s="88"/>
      <c r="G1221" s="98"/>
    </row>
    <row r="1222" spans="1:7" x14ac:dyDescent="0.2">
      <c r="A1222" s="87"/>
      <c r="B1222" s="88"/>
      <c r="C1222" s="89"/>
      <c r="D1222" s="98"/>
      <c r="E1222" s="98"/>
      <c r="F1222" s="88"/>
      <c r="G1222" s="98"/>
    </row>
    <row r="1223" spans="1:7" x14ac:dyDescent="0.2">
      <c r="A1223" s="87"/>
      <c r="B1223" s="88"/>
      <c r="C1223" s="89"/>
      <c r="D1223" s="98"/>
      <c r="E1223" s="98"/>
      <c r="F1223" s="88"/>
      <c r="G1223" s="98"/>
    </row>
    <row r="1224" spans="1:7" x14ac:dyDescent="0.2">
      <c r="A1224" s="87"/>
      <c r="B1224" s="88"/>
      <c r="C1224" s="89"/>
      <c r="D1224" s="98"/>
      <c r="E1224" s="98"/>
      <c r="F1224" s="88"/>
      <c r="G1224" s="98"/>
    </row>
    <row r="1225" spans="1:7" x14ac:dyDescent="0.2">
      <c r="A1225" s="87"/>
      <c r="B1225" s="88"/>
      <c r="C1225" s="89"/>
      <c r="D1225" s="98"/>
      <c r="E1225" s="98"/>
      <c r="F1225" s="88"/>
      <c r="G1225" s="98"/>
    </row>
    <row r="1226" spans="1:7" x14ac:dyDescent="0.2">
      <c r="A1226" s="87"/>
      <c r="B1226" s="88"/>
      <c r="C1226" s="89"/>
      <c r="D1226" s="98"/>
      <c r="E1226" s="98"/>
      <c r="F1226" s="88"/>
      <c r="G1226" s="98"/>
    </row>
    <row r="1227" spans="1:7" x14ac:dyDescent="0.2">
      <c r="A1227" s="87"/>
      <c r="B1227" s="88"/>
      <c r="C1227" s="89"/>
      <c r="D1227" s="98"/>
      <c r="E1227" s="98"/>
      <c r="F1227" s="88"/>
      <c r="G1227" s="98"/>
    </row>
    <row r="1228" spans="1:7" x14ac:dyDescent="0.2">
      <c r="A1228" s="87"/>
      <c r="B1228" s="88"/>
      <c r="C1228" s="89"/>
      <c r="D1228" s="98"/>
      <c r="E1228" s="98"/>
      <c r="F1228" s="88"/>
      <c r="G1228" s="98"/>
    </row>
    <row r="1229" spans="1:7" x14ac:dyDescent="0.2">
      <c r="A1229" s="87"/>
      <c r="B1229" s="88"/>
      <c r="C1229" s="89"/>
      <c r="D1229" s="98"/>
      <c r="E1229" s="98"/>
      <c r="F1229" s="88"/>
      <c r="G1229" s="98"/>
    </row>
    <row r="1230" spans="1:7" x14ac:dyDescent="0.2">
      <c r="A1230" s="87"/>
      <c r="B1230" s="88"/>
      <c r="C1230" s="89"/>
      <c r="D1230" s="98"/>
      <c r="E1230" s="98"/>
      <c r="F1230" s="88"/>
      <c r="G1230" s="98"/>
    </row>
    <row r="1231" spans="1:7" x14ac:dyDescent="0.2">
      <c r="A1231" s="87"/>
      <c r="B1231" s="88"/>
      <c r="C1231" s="89"/>
      <c r="D1231" s="98"/>
      <c r="E1231" s="98"/>
      <c r="F1231" s="88"/>
      <c r="G1231" s="98"/>
    </row>
    <row r="1232" spans="1:7" x14ac:dyDescent="0.2">
      <c r="A1232" s="87"/>
      <c r="B1232" s="88"/>
      <c r="C1232" s="89"/>
      <c r="D1232" s="98"/>
      <c r="E1232" s="98"/>
      <c r="F1232" s="88"/>
      <c r="G1232" s="98"/>
    </row>
    <row r="1233" spans="1:7" x14ac:dyDescent="0.2">
      <c r="A1233" s="87"/>
      <c r="B1233" s="88"/>
      <c r="C1233" s="89"/>
      <c r="D1233" s="98"/>
      <c r="E1233" s="98"/>
      <c r="F1233" s="88"/>
      <c r="G1233" s="98"/>
    </row>
    <row r="1234" spans="1:7" x14ac:dyDescent="0.2">
      <c r="A1234" s="87"/>
      <c r="B1234" s="88"/>
      <c r="C1234" s="89"/>
      <c r="D1234" s="98"/>
      <c r="E1234" s="98"/>
      <c r="F1234" s="88"/>
      <c r="G1234" s="98"/>
    </row>
    <row r="1235" spans="1:7" x14ac:dyDescent="0.2">
      <c r="A1235" s="87"/>
      <c r="B1235" s="88"/>
      <c r="C1235" s="89"/>
      <c r="D1235" s="98"/>
      <c r="E1235" s="98"/>
      <c r="F1235" s="88"/>
      <c r="G1235" s="98"/>
    </row>
    <row r="1236" spans="1:7" x14ac:dyDescent="0.2">
      <c r="A1236" s="87"/>
      <c r="B1236" s="88"/>
      <c r="C1236" s="89"/>
      <c r="D1236" s="98"/>
      <c r="E1236" s="98"/>
      <c r="F1236" s="88"/>
      <c r="G1236" s="98"/>
    </row>
    <row r="1237" spans="1:7" x14ac:dyDescent="0.2">
      <c r="A1237" s="87"/>
      <c r="B1237" s="88"/>
      <c r="C1237" s="89"/>
      <c r="D1237" s="98"/>
      <c r="E1237" s="98"/>
      <c r="F1237" s="88"/>
      <c r="G1237" s="98"/>
    </row>
    <row r="1238" spans="1:7" x14ac:dyDescent="0.2">
      <c r="A1238" s="87"/>
      <c r="B1238" s="88"/>
      <c r="C1238" s="89"/>
      <c r="D1238" s="98"/>
      <c r="E1238" s="98"/>
      <c r="F1238" s="88"/>
      <c r="G1238" s="98"/>
    </row>
    <row r="1239" spans="1:7" x14ac:dyDescent="0.2">
      <c r="A1239" s="87"/>
      <c r="B1239" s="88"/>
      <c r="C1239" s="89"/>
      <c r="D1239" s="98"/>
      <c r="E1239" s="98"/>
      <c r="F1239" s="88"/>
      <c r="G1239" s="98"/>
    </row>
    <row r="1240" spans="1:7" x14ac:dyDescent="0.2">
      <c r="A1240" s="87"/>
      <c r="B1240" s="88"/>
      <c r="C1240" s="89"/>
      <c r="D1240" s="98"/>
      <c r="E1240" s="98"/>
      <c r="F1240" s="88"/>
      <c r="G1240" s="98"/>
    </row>
    <row r="1241" spans="1:7" x14ac:dyDescent="0.2">
      <c r="A1241" s="87"/>
      <c r="B1241" s="88"/>
      <c r="C1241" s="89"/>
      <c r="D1241" s="98"/>
      <c r="E1241" s="98"/>
      <c r="F1241" s="88"/>
      <c r="G1241" s="98"/>
    </row>
    <row r="1242" spans="1:7" x14ac:dyDescent="0.2">
      <c r="A1242" s="87"/>
      <c r="B1242" s="88"/>
      <c r="C1242" s="89"/>
      <c r="D1242" s="98"/>
      <c r="E1242" s="98"/>
      <c r="F1242" s="88"/>
      <c r="G1242" s="98"/>
    </row>
    <row r="1243" spans="1:7" x14ac:dyDescent="0.2">
      <c r="A1243" s="87"/>
      <c r="B1243" s="88"/>
      <c r="C1243" s="89"/>
      <c r="D1243" s="98"/>
      <c r="E1243" s="98"/>
      <c r="F1243" s="88"/>
      <c r="G1243" s="98"/>
    </row>
    <row r="1244" spans="1:7" x14ac:dyDescent="0.2">
      <c r="A1244" s="87"/>
      <c r="B1244" s="88"/>
      <c r="C1244" s="89"/>
      <c r="D1244" s="98"/>
      <c r="E1244" s="98"/>
      <c r="F1244" s="88"/>
      <c r="G1244" s="98"/>
    </row>
    <row r="1245" spans="1:7" x14ac:dyDescent="0.2">
      <c r="A1245" s="87"/>
      <c r="B1245" s="88"/>
      <c r="C1245" s="89"/>
      <c r="D1245" s="98"/>
      <c r="E1245" s="98"/>
      <c r="F1245" s="88"/>
      <c r="G1245" s="98"/>
    </row>
    <row r="1246" spans="1:7" x14ac:dyDescent="0.2">
      <c r="A1246" s="87"/>
      <c r="B1246" s="88"/>
      <c r="C1246" s="89"/>
      <c r="D1246" s="98"/>
      <c r="E1246" s="98"/>
      <c r="F1246" s="88"/>
      <c r="G1246" s="98"/>
    </row>
    <row r="1247" spans="1:7" x14ac:dyDescent="0.2">
      <c r="A1247" s="87"/>
      <c r="B1247" s="88"/>
      <c r="C1247" s="89"/>
      <c r="D1247" s="98"/>
      <c r="E1247" s="98"/>
      <c r="F1247" s="88"/>
      <c r="G1247" s="98"/>
    </row>
    <row r="1248" spans="1:7" x14ac:dyDescent="0.2">
      <c r="A1248" s="87"/>
      <c r="B1248" s="88"/>
      <c r="C1248" s="89"/>
      <c r="D1248" s="98"/>
      <c r="E1248" s="98"/>
      <c r="F1248" s="88"/>
      <c r="G1248" s="98"/>
    </row>
    <row r="1249" spans="1:7" x14ac:dyDescent="0.2">
      <c r="A1249" s="87"/>
      <c r="B1249" s="88"/>
      <c r="C1249" s="89"/>
      <c r="D1249" s="98"/>
      <c r="E1249" s="98"/>
      <c r="F1249" s="88"/>
      <c r="G1249" s="98"/>
    </row>
    <row r="1250" spans="1:7" x14ac:dyDescent="0.2">
      <c r="A1250" s="87"/>
      <c r="B1250" s="88"/>
      <c r="C1250" s="89"/>
      <c r="D1250" s="98"/>
      <c r="E1250" s="98"/>
      <c r="F1250" s="88"/>
      <c r="G1250" s="98"/>
    </row>
    <row r="1251" spans="1:7" x14ac:dyDescent="0.2">
      <c r="A1251" s="87"/>
      <c r="B1251" s="88"/>
      <c r="C1251" s="89"/>
      <c r="D1251" s="98"/>
      <c r="E1251" s="98"/>
      <c r="F1251" s="88"/>
      <c r="G1251" s="98"/>
    </row>
    <row r="1252" spans="1:7" x14ac:dyDescent="0.2">
      <c r="A1252" s="87"/>
      <c r="B1252" s="88"/>
      <c r="C1252" s="89"/>
      <c r="D1252" s="98"/>
      <c r="E1252" s="98"/>
      <c r="F1252" s="88"/>
      <c r="G1252" s="98"/>
    </row>
    <row r="1253" spans="1:7" x14ac:dyDescent="0.2">
      <c r="A1253" s="87"/>
      <c r="B1253" s="88"/>
      <c r="C1253" s="89"/>
      <c r="D1253" s="98"/>
      <c r="E1253" s="98"/>
      <c r="F1253" s="88"/>
      <c r="G1253" s="98"/>
    </row>
    <row r="1254" spans="1:7" x14ac:dyDescent="0.2">
      <c r="A1254" s="87"/>
      <c r="B1254" s="88"/>
      <c r="C1254" s="89"/>
      <c r="D1254" s="98"/>
      <c r="E1254" s="98"/>
      <c r="F1254" s="88"/>
      <c r="G1254" s="98"/>
    </row>
    <row r="1255" spans="1:7" x14ac:dyDescent="0.2">
      <c r="A1255" s="87"/>
      <c r="B1255" s="88"/>
      <c r="C1255" s="89"/>
      <c r="D1255" s="98"/>
      <c r="E1255" s="98"/>
      <c r="F1255" s="88"/>
      <c r="G1255" s="98"/>
    </row>
    <row r="1256" spans="1:7" x14ac:dyDescent="0.2">
      <c r="A1256" s="87"/>
      <c r="B1256" s="88"/>
      <c r="C1256" s="89"/>
      <c r="D1256" s="98"/>
      <c r="E1256" s="98"/>
      <c r="F1256" s="88"/>
      <c r="G1256" s="98"/>
    </row>
    <row r="1257" spans="1:7" x14ac:dyDescent="0.2">
      <c r="A1257" s="87"/>
      <c r="B1257" s="88"/>
      <c r="C1257" s="89"/>
      <c r="D1257" s="98"/>
      <c r="E1257" s="98"/>
      <c r="F1257" s="88"/>
      <c r="G1257" s="98"/>
    </row>
    <row r="1258" spans="1:7" x14ac:dyDescent="0.2">
      <c r="A1258" s="87"/>
      <c r="B1258" s="88"/>
      <c r="C1258" s="89"/>
      <c r="D1258" s="98"/>
      <c r="E1258" s="98"/>
      <c r="F1258" s="88"/>
      <c r="G1258" s="98"/>
    </row>
    <row r="1259" spans="1:7" x14ac:dyDescent="0.2">
      <c r="A1259" s="87"/>
      <c r="B1259" s="88"/>
      <c r="C1259" s="89"/>
      <c r="D1259" s="98"/>
      <c r="E1259" s="98"/>
      <c r="F1259" s="88"/>
      <c r="G1259" s="98"/>
    </row>
    <row r="1260" spans="1:7" x14ac:dyDescent="0.2">
      <c r="A1260" s="87"/>
      <c r="B1260" s="88"/>
      <c r="C1260" s="89"/>
      <c r="D1260" s="98"/>
      <c r="E1260" s="98"/>
      <c r="F1260" s="88"/>
      <c r="G1260" s="98"/>
    </row>
    <row r="1261" spans="1:7" x14ac:dyDescent="0.2">
      <c r="A1261" s="87"/>
      <c r="B1261" s="88"/>
      <c r="C1261" s="89"/>
      <c r="D1261" s="98"/>
      <c r="E1261" s="98"/>
      <c r="F1261" s="88"/>
      <c r="G1261" s="98"/>
    </row>
    <row r="1262" spans="1:7" x14ac:dyDescent="0.2">
      <c r="A1262" s="87"/>
      <c r="B1262" s="88"/>
      <c r="C1262" s="89"/>
      <c r="D1262" s="98"/>
      <c r="E1262" s="98"/>
      <c r="F1262" s="88"/>
      <c r="G1262" s="98"/>
    </row>
    <row r="1263" spans="1:7" x14ac:dyDescent="0.2">
      <c r="A1263" s="87"/>
      <c r="B1263" s="88"/>
      <c r="C1263" s="89"/>
      <c r="D1263" s="98"/>
      <c r="E1263" s="98"/>
      <c r="F1263" s="88"/>
      <c r="G1263" s="98"/>
    </row>
    <row r="1264" spans="1:7" x14ac:dyDescent="0.2">
      <c r="A1264" s="87"/>
      <c r="B1264" s="88"/>
      <c r="C1264" s="89"/>
      <c r="D1264" s="98"/>
      <c r="E1264" s="98"/>
      <c r="F1264" s="88"/>
      <c r="G1264" s="98"/>
    </row>
    <row r="1265" spans="1:7" x14ac:dyDescent="0.2">
      <c r="A1265" s="87"/>
      <c r="B1265" s="88"/>
      <c r="C1265" s="89"/>
      <c r="D1265" s="98"/>
      <c r="E1265" s="98"/>
      <c r="F1265" s="88"/>
      <c r="G1265" s="98"/>
    </row>
    <row r="1266" spans="1:7" x14ac:dyDescent="0.2">
      <c r="A1266" s="87"/>
      <c r="B1266" s="88"/>
      <c r="C1266" s="89"/>
      <c r="D1266" s="98"/>
      <c r="E1266" s="98"/>
      <c r="F1266" s="88"/>
      <c r="G1266" s="98"/>
    </row>
    <row r="1267" spans="1:7" x14ac:dyDescent="0.2">
      <c r="A1267" s="87"/>
      <c r="B1267" s="88"/>
      <c r="C1267" s="89"/>
      <c r="D1267" s="98"/>
      <c r="E1267" s="98"/>
      <c r="F1267" s="88"/>
      <c r="G1267" s="98"/>
    </row>
    <row r="1268" spans="1:7" x14ac:dyDescent="0.2">
      <c r="A1268" s="87"/>
      <c r="B1268" s="88"/>
      <c r="C1268" s="89"/>
      <c r="D1268" s="98"/>
      <c r="E1268" s="98"/>
      <c r="F1268" s="88"/>
      <c r="G1268" s="98"/>
    </row>
    <row r="1269" spans="1:7" x14ac:dyDescent="0.2">
      <c r="A1269" s="87"/>
      <c r="B1269" s="88"/>
      <c r="C1269" s="89"/>
      <c r="D1269" s="98"/>
      <c r="E1269" s="98"/>
      <c r="F1269" s="88"/>
      <c r="G1269" s="98"/>
    </row>
    <row r="1270" spans="1:7" x14ac:dyDescent="0.2">
      <c r="A1270" s="87"/>
      <c r="B1270" s="88"/>
      <c r="C1270" s="89"/>
      <c r="D1270" s="98"/>
      <c r="E1270" s="98"/>
      <c r="F1270" s="88"/>
      <c r="G1270" s="98"/>
    </row>
    <row r="1271" spans="1:7" x14ac:dyDescent="0.2">
      <c r="A1271" s="87"/>
      <c r="B1271" s="88"/>
      <c r="C1271" s="89"/>
      <c r="D1271" s="98"/>
      <c r="E1271" s="98"/>
      <c r="F1271" s="88"/>
      <c r="G1271" s="98"/>
    </row>
    <row r="1272" spans="1:7" x14ac:dyDescent="0.2">
      <c r="A1272" s="87"/>
      <c r="B1272" s="88"/>
      <c r="C1272" s="89"/>
      <c r="D1272" s="98"/>
      <c r="E1272" s="98"/>
      <c r="F1272" s="88"/>
      <c r="G1272" s="98"/>
    </row>
    <row r="1273" spans="1:7" x14ac:dyDescent="0.2">
      <c r="A1273" s="87"/>
      <c r="B1273" s="88"/>
      <c r="C1273" s="89"/>
      <c r="D1273" s="98"/>
      <c r="E1273" s="98"/>
      <c r="F1273" s="88"/>
      <c r="G1273" s="98"/>
    </row>
    <row r="1274" spans="1:7" x14ac:dyDescent="0.2">
      <c r="A1274" s="87"/>
      <c r="B1274" s="88"/>
      <c r="C1274" s="89"/>
      <c r="D1274" s="98"/>
      <c r="E1274" s="98"/>
      <c r="F1274" s="88"/>
      <c r="G1274" s="98"/>
    </row>
    <row r="1275" spans="1:7" x14ac:dyDescent="0.2">
      <c r="A1275" s="87"/>
      <c r="B1275" s="88"/>
      <c r="C1275" s="89"/>
      <c r="D1275" s="98"/>
      <c r="E1275" s="98"/>
      <c r="F1275" s="88"/>
      <c r="G1275" s="98"/>
    </row>
    <row r="1276" spans="1:7" x14ac:dyDescent="0.2">
      <c r="A1276" s="87"/>
      <c r="B1276" s="88"/>
      <c r="C1276" s="89"/>
      <c r="D1276" s="98"/>
      <c r="E1276" s="98"/>
      <c r="F1276" s="88"/>
      <c r="G1276" s="98"/>
    </row>
    <row r="1277" spans="1:7" x14ac:dyDescent="0.2">
      <c r="A1277" s="87"/>
      <c r="B1277" s="88"/>
      <c r="C1277" s="89"/>
      <c r="D1277" s="98"/>
      <c r="E1277" s="98"/>
      <c r="F1277" s="88"/>
      <c r="G1277" s="98"/>
    </row>
    <row r="1278" spans="1:7" x14ac:dyDescent="0.2">
      <c r="A1278" s="87"/>
      <c r="B1278" s="88"/>
      <c r="C1278" s="89"/>
      <c r="D1278" s="98"/>
      <c r="E1278" s="98"/>
      <c r="F1278" s="88"/>
      <c r="G1278" s="98"/>
    </row>
    <row r="1279" spans="1:7" x14ac:dyDescent="0.2">
      <c r="A1279" s="87"/>
      <c r="B1279" s="88"/>
      <c r="C1279" s="89"/>
      <c r="D1279" s="98"/>
      <c r="E1279" s="98"/>
      <c r="F1279" s="88"/>
      <c r="G1279" s="98"/>
    </row>
    <row r="1280" spans="1:7" x14ac:dyDescent="0.2">
      <c r="A1280" s="87"/>
      <c r="B1280" s="88"/>
      <c r="C1280" s="89"/>
      <c r="D1280" s="98"/>
      <c r="E1280" s="98"/>
      <c r="F1280" s="88"/>
      <c r="G1280" s="98"/>
    </row>
    <row r="1281" spans="1:7" x14ac:dyDescent="0.2">
      <c r="A1281" s="87"/>
      <c r="B1281" s="88"/>
      <c r="C1281" s="89"/>
      <c r="D1281" s="98"/>
      <c r="E1281" s="98"/>
      <c r="F1281" s="88"/>
      <c r="G1281" s="98"/>
    </row>
    <row r="1282" spans="1:7" x14ac:dyDescent="0.2">
      <c r="A1282" s="87"/>
      <c r="B1282" s="88"/>
      <c r="C1282" s="89"/>
      <c r="D1282" s="98"/>
      <c r="E1282" s="98"/>
      <c r="F1282" s="88"/>
      <c r="G1282" s="98"/>
    </row>
    <row r="1283" spans="1:7" x14ac:dyDescent="0.2">
      <c r="A1283" s="87"/>
      <c r="B1283" s="88"/>
      <c r="C1283" s="89"/>
      <c r="D1283" s="98"/>
      <c r="E1283" s="98"/>
      <c r="F1283" s="88"/>
      <c r="G1283" s="98"/>
    </row>
    <row r="1284" spans="1:7" x14ac:dyDescent="0.2">
      <c r="A1284" s="87"/>
      <c r="B1284" s="88"/>
      <c r="C1284" s="89"/>
      <c r="D1284" s="98"/>
      <c r="E1284" s="98"/>
      <c r="F1284" s="88"/>
      <c r="G1284" s="98"/>
    </row>
    <row r="1285" spans="1:7" x14ac:dyDescent="0.2">
      <c r="A1285" s="87"/>
      <c r="B1285" s="88"/>
      <c r="C1285" s="89"/>
      <c r="D1285" s="98"/>
      <c r="E1285" s="98"/>
      <c r="F1285" s="88"/>
      <c r="G1285" s="98"/>
    </row>
    <row r="1286" spans="1:7" x14ac:dyDescent="0.2">
      <c r="A1286" s="87"/>
      <c r="B1286" s="88"/>
      <c r="C1286" s="89"/>
      <c r="D1286" s="98"/>
      <c r="E1286" s="98"/>
      <c r="F1286" s="88"/>
      <c r="G1286" s="98"/>
    </row>
    <row r="1287" spans="1:7" x14ac:dyDescent="0.2">
      <c r="A1287" s="87"/>
      <c r="B1287" s="88"/>
      <c r="C1287" s="89"/>
      <c r="D1287" s="98"/>
      <c r="E1287" s="98"/>
      <c r="F1287" s="88"/>
      <c r="G1287" s="98"/>
    </row>
    <row r="1288" spans="1:7" x14ac:dyDescent="0.2">
      <c r="A1288" s="87"/>
      <c r="B1288" s="88"/>
      <c r="C1288" s="89"/>
      <c r="D1288" s="98"/>
      <c r="E1288" s="98"/>
      <c r="F1288" s="88"/>
      <c r="G1288" s="98"/>
    </row>
    <row r="1289" spans="1:7" x14ac:dyDescent="0.2">
      <c r="A1289" s="87"/>
      <c r="B1289" s="88"/>
      <c r="C1289" s="89"/>
      <c r="D1289" s="98"/>
      <c r="E1289" s="98"/>
      <c r="F1289" s="88"/>
      <c r="G1289" s="98"/>
    </row>
    <row r="1290" spans="1:7" x14ac:dyDescent="0.2">
      <c r="A1290" s="87"/>
      <c r="B1290" s="88"/>
      <c r="C1290" s="89"/>
      <c r="D1290" s="98"/>
      <c r="E1290" s="98"/>
      <c r="F1290" s="88"/>
      <c r="G1290" s="98"/>
    </row>
    <row r="1291" spans="1:7" x14ac:dyDescent="0.2">
      <c r="A1291" s="87"/>
      <c r="B1291" s="88"/>
      <c r="C1291" s="89"/>
      <c r="D1291" s="98"/>
      <c r="E1291" s="98"/>
      <c r="F1291" s="88"/>
      <c r="G1291" s="98"/>
    </row>
    <row r="1292" spans="1:7" x14ac:dyDescent="0.2">
      <c r="A1292" s="87"/>
      <c r="B1292" s="88"/>
      <c r="C1292" s="89"/>
      <c r="D1292" s="98"/>
      <c r="E1292" s="98"/>
      <c r="F1292" s="88"/>
      <c r="G1292" s="98"/>
    </row>
    <row r="1293" spans="1:7" x14ac:dyDescent="0.2">
      <c r="A1293" s="87"/>
      <c r="B1293" s="88"/>
      <c r="C1293" s="89"/>
      <c r="D1293" s="98"/>
      <c r="E1293" s="98"/>
      <c r="F1293" s="88"/>
      <c r="G1293" s="98"/>
    </row>
    <row r="1294" spans="1:7" x14ac:dyDescent="0.2">
      <c r="A1294" s="87"/>
      <c r="B1294" s="88"/>
      <c r="C1294" s="89"/>
      <c r="D1294" s="98"/>
      <c r="E1294" s="98"/>
      <c r="F1294" s="88"/>
      <c r="G1294" s="98"/>
    </row>
    <row r="1295" spans="1:7" x14ac:dyDescent="0.2">
      <c r="A1295" s="87"/>
      <c r="B1295" s="88"/>
      <c r="C1295" s="89"/>
      <c r="D1295" s="98"/>
      <c r="E1295" s="98"/>
      <c r="F1295" s="88"/>
      <c r="G1295" s="98"/>
    </row>
    <row r="1296" spans="1:7" x14ac:dyDescent="0.2">
      <c r="A1296" s="87"/>
      <c r="B1296" s="88"/>
      <c r="C1296" s="89"/>
      <c r="D1296" s="98"/>
      <c r="E1296" s="98"/>
      <c r="F1296" s="88"/>
      <c r="G1296" s="98"/>
    </row>
    <row r="1297" spans="1:7" x14ac:dyDescent="0.2">
      <c r="A1297" s="87"/>
      <c r="B1297" s="88"/>
      <c r="C1297" s="89"/>
      <c r="D1297" s="98"/>
      <c r="E1297" s="98"/>
      <c r="F1297" s="88"/>
      <c r="G1297" s="98"/>
    </row>
    <row r="1298" spans="1:7" x14ac:dyDescent="0.2">
      <c r="A1298" s="87"/>
      <c r="B1298" s="88"/>
      <c r="C1298" s="89"/>
      <c r="D1298" s="98"/>
      <c r="E1298" s="98"/>
      <c r="F1298" s="88"/>
      <c r="G1298" s="98"/>
    </row>
    <row r="1299" spans="1:7" x14ac:dyDescent="0.2">
      <c r="A1299" s="87"/>
      <c r="B1299" s="88"/>
      <c r="C1299" s="89"/>
      <c r="D1299" s="98"/>
      <c r="E1299" s="98"/>
      <c r="F1299" s="88"/>
      <c r="G1299" s="98"/>
    </row>
    <row r="1300" spans="1:7" x14ac:dyDescent="0.2">
      <c r="A1300" s="87"/>
      <c r="B1300" s="88"/>
      <c r="C1300" s="89"/>
      <c r="D1300" s="98"/>
      <c r="E1300" s="98"/>
      <c r="F1300" s="88"/>
      <c r="G1300" s="98"/>
    </row>
    <row r="1301" spans="1:7" x14ac:dyDescent="0.2">
      <c r="A1301" s="87"/>
      <c r="B1301" s="88"/>
      <c r="C1301" s="89"/>
      <c r="D1301" s="98"/>
      <c r="E1301" s="98"/>
      <c r="F1301" s="88"/>
      <c r="G1301" s="98"/>
    </row>
    <row r="1302" spans="1:7" x14ac:dyDescent="0.2">
      <c r="A1302" s="87"/>
      <c r="B1302" s="88"/>
      <c r="C1302" s="89"/>
      <c r="D1302" s="98"/>
      <c r="E1302" s="98"/>
      <c r="F1302" s="88"/>
      <c r="G1302" s="98"/>
    </row>
    <row r="1303" spans="1:7" x14ac:dyDescent="0.2">
      <c r="A1303" s="87"/>
      <c r="B1303" s="88"/>
      <c r="C1303" s="89"/>
      <c r="D1303" s="98"/>
      <c r="E1303" s="98"/>
      <c r="F1303" s="88"/>
      <c r="G1303" s="98"/>
    </row>
    <row r="1304" spans="1:7" x14ac:dyDescent="0.2">
      <c r="A1304" s="87"/>
      <c r="B1304" s="88"/>
      <c r="C1304" s="89"/>
      <c r="D1304" s="98"/>
      <c r="E1304" s="98"/>
      <c r="F1304" s="88"/>
      <c r="G1304" s="98"/>
    </row>
    <row r="1305" spans="1:7" x14ac:dyDescent="0.2">
      <c r="A1305" s="87"/>
      <c r="B1305" s="88"/>
      <c r="C1305" s="89"/>
      <c r="D1305" s="98"/>
      <c r="E1305" s="98"/>
      <c r="F1305" s="88"/>
      <c r="G1305" s="98"/>
    </row>
    <row r="1306" spans="1:7" x14ac:dyDescent="0.2">
      <c r="A1306" s="87"/>
      <c r="B1306" s="88"/>
      <c r="C1306" s="89"/>
      <c r="D1306" s="98"/>
      <c r="E1306" s="98"/>
      <c r="F1306" s="88"/>
      <c r="G1306" s="98"/>
    </row>
    <row r="1307" spans="1:7" x14ac:dyDescent="0.2">
      <c r="A1307" s="87"/>
      <c r="B1307" s="88"/>
      <c r="C1307" s="89"/>
      <c r="D1307" s="98"/>
      <c r="E1307" s="98"/>
      <c r="F1307" s="88"/>
      <c r="G1307" s="98"/>
    </row>
    <row r="1308" spans="1:7" x14ac:dyDescent="0.2">
      <c r="A1308" s="87"/>
      <c r="B1308" s="88"/>
      <c r="C1308" s="89"/>
      <c r="D1308" s="98"/>
      <c r="E1308" s="98"/>
      <c r="F1308" s="88"/>
      <c r="G1308" s="98"/>
    </row>
    <row r="1309" spans="1:7" x14ac:dyDescent="0.2">
      <c r="A1309" s="87"/>
      <c r="B1309" s="88"/>
      <c r="C1309" s="89"/>
      <c r="D1309" s="98"/>
      <c r="E1309" s="98"/>
      <c r="F1309" s="88"/>
      <c r="G1309" s="98"/>
    </row>
    <row r="1310" spans="1:7" x14ac:dyDescent="0.2">
      <c r="A1310" s="87"/>
      <c r="B1310" s="88"/>
      <c r="C1310" s="89"/>
      <c r="D1310" s="98"/>
      <c r="E1310" s="98"/>
      <c r="F1310" s="88"/>
      <c r="G1310" s="98"/>
    </row>
    <row r="1311" spans="1:7" x14ac:dyDescent="0.2">
      <c r="A1311" s="87"/>
      <c r="B1311" s="88"/>
      <c r="C1311" s="89"/>
      <c r="D1311" s="98"/>
      <c r="E1311" s="98"/>
      <c r="F1311" s="88"/>
      <c r="G1311" s="98"/>
    </row>
    <row r="1312" spans="1:7" x14ac:dyDescent="0.2">
      <c r="A1312" s="87"/>
      <c r="B1312" s="88"/>
      <c r="C1312" s="89"/>
      <c r="D1312" s="98"/>
      <c r="E1312" s="98"/>
      <c r="F1312" s="88"/>
      <c r="G1312" s="98"/>
    </row>
    <row r="1313" spans="1:7" x14ac:dyDescent="0.2">
      <c r="A1313" s="87"/>
      <c r="B1313" s="88"/>
      <c r="C1313" s="89"/>
      <c r="D1313" s="98"/>
      <c r="E1313" s="98"/>
      <c r="F1313" s="88"/>
      <c r="G1313" s="98"/>
    </row>
    <row r="1314" spans="1:7" x14ac:dyDescent="0.2">
      <c r="A1314" s="87"/>
      <c r="B1314" s="88"/>
      <c r="C1314" s="89"/>
      <c r="D1314" s="98"/>
      <c r="E1314" s="98"/>
      <c r="F1314" s="88"/>
      <c r="G1314" s="98"/>
    </row>
    <row r="1315" spans="1:7" x14ac:dyDescent="0.2">
      <c r="A1315" s="87"/>
      <c r="B1315" s="88"/>
      <c r="C1315" s="89"/>
      <c r="D1315" s="98"/>
      <c r="E1315" s="98"/>
      <c r="F1315" s="88"/>
      <c r="G1315" s="98"/>
    </row>
    <row r="1316" spans="1:7" x14ac:dyDescent="0.2">
      <c r="A1316" s="87"/>
      <c r="B1316" s="88"/>
      <c r="C1316" s="89"/>
      <c r="D1316" s="98"/>
      <c r="E1316" s="98"/>
      <c r="F1316" s="88"/>
      <c r="G1316" s="98"/>
    </row>
    <row r="1317" spans="1:7" x14ac:dyDescent="0.2">
      <c r="A1317" s="87"/>
      <c r="B1317" s="88"/>
      <c r="C1317" s="89"/>
      <c r="D1317" s="98"/>
      <c r="E1317" s="98"/>
      <c r="F1317" s="88"/>
      <c r="G1317" s="98"/>
    </row>
    <row r="1318" spans="1:7" x14ac:dyDescent="0.2">
      <c r="A1318" s="87"/>
      <c r="B1318" s="88"/>
      <c r="C1318" s="89"/>
      <c r="D1318" s="98"/>
      <c r="E1318" s="98"/>
      <c r="F1318" s="88"/>
      <c r="G1318" s="98"/>
    </row>
    <row r="1319" spans="1:7" x14ac:dyDescent="0.2">
      <c r="A1319" s="87"/>
      <c r="B1319" s="88"/>
      <c r="C1319" s="89"/>
      <c r="D1319" s="98"/>
      <c r="E1319" s="98"/>
      <c r="F1319" s="88"/>
      <c r="G1319" s="98"/>
    </row>
    <row r="1320" spans="1:7" x14ac:dyDescent="0.2">
      <c r="A1320" s="87"/>
      <c r="B1320" s="88"/>
      <c r="C1320" s="89"/>
      <c r="D1320" s="98"/>
      <c r="E1320" s="98"/>
      <c r="F1320" s="88"/>
      <c r="G1320" s="98"/>
    </row>
    <row r="1321" spans="1:7" x14ac:dyDescent="0.2">
      <c r="A1321" s="87"/>
      <c r="B1321" s="88"/>
      <c r="C1321" s="89"/>
      <c r="D1321" s="98"/>
      <c r="E1321" s="98"/>
      <c r="F1321" s="88"/>
      <c r="G1321" s="98"/>
    </row>
    <row r="1322" spans="1:7" x14ac:dyDescent="0.2">
      <c r="A1322" s="87"/>
      <c r="B1322" s="88"/>
      <c r="C1322" s="89"/>
      <c r="D1322" s="98"/>
      <c r="E1322" s="98"/>
      <c r="F1322" s="88"/>
      <c r="G1322" s="98"/>
    </row>
    <row r="1323" spans="1:7" x14ac:dyDescent="0.2">
      <c r="A1323" s="87"/>
      <c r="B1323" s="88"/>
      <c r="C1323" s="89"/>
      <c r="D1323" s="98"/>
      <c r="E1323" s="98"/>
      <c r="F1323" s="88"/>
      <c r="G1323" s="98"/>
    </row>
    <row r="1324" spans="1:7" x14ac:dyDescent="0.2">
      <c r="A1324" s="87"/>
      <c r="B1324" s="88"/>
      <c r="C1324" s="89"/>
      <c r="D1324" s="98"/>
      <c r="E1324" s="98"/>
      <c r="F1324" s="88"/>
      <c r="G1324" s="98"/>
    </row>
    <row r="1325" spans="1:7" x14ac:dyDescent="0.2">
      <c r="A1325" s="87"/>
      <c r="B1325" s="88"/>
      <c r="C1325" s="89"/>
      <c r="D1325" s="98"/>
      <c r="E1325" s="98"/>
      <c r="F1325" s="88"/>
      <c r="G1325" s="98"/>
    </row>
    <row r="1326" spans="1:7" x14ac:dyDescent="0.2">
      <c r="A1326" s="87"/>
      <c r="B1326" s="88"/>
      <c r="C1326" s="89"/>
      <c r="D1326" s="98"/>
      <c r="E1326" s="98"/>
      <c r="F1326" s="88"/>
      <c r="G1326" s="98"/>
    </row>
    <row r="1327" spans="1:7" x14ac:dyDescent="0.2">
      <c r="A1327" s="87"/>
      <c r="B1327" s="88"/>
      <c r="C1327" s="89"/>
      <c r="D1327" s="98"/>
      <c r="E1327" s="98"/>
      <c r="F1327" s="88"/>
      <c r="G1327" s="98"/>
    </row>
    <row r="1328" spans="1:7" x14ac:dyDescent="0.2">
      <c r="A1328" s="87"/>
      <c r="B1328" s="88"/>
      <c r="C1328" s="89"/>
      <c r="D1328" s="98"/>
      <c r="E1328" s="98"/>
      <c r="F1328" s="88"/>
      <c r="G1328" s="98"/>
    </row>
    <row r="1329" spans="1:7" x14ac:dyDescent="0.2">
      <c r="A1329" s="87"/>
      <c r="B1329" s="88"/>
      <c r="C1329" s="89"/>
      <c r="D1329" s="98"/>
      <c r="E1329" s="98"/>
      <c r="F1329" s="88"/>
      <c r="G1329" s="98"/>
    </row>
    <row r="1330" spans="1:7" x14ac:dyDescent="0.2">
      <c r="A1330" s="87"/>
      <c r="B1330" s="88"/>
      <c r="C1330" s="89"/>
      <c r="D1330" s="98"/>
      <c r="E1330" s="98"/>
      <c r="F1330" s="88"/>
      <c r="G1330" s="98"/>
    </row>
    <row r="1331" spans="1:7" x14ac:dyDescent="0.2">
      <c r="A1331" s="87"/>
      <c r="B1331" s="88"/>
      <c r="C1331" s="89"/>
      <c r="D1331" s="98"/>
      <c r="E1331" s="98"/>
      <c r="F1331" s="88"/>
      <c r="G1331" s="98"/>
    </row>
    <row r="1332" spans="1:7" x14ac:dyDescent="0.2">
      <c r="A1332" s="87"/>
      <c r="B1332" s="88"/>
      <c r="C1332" s="89"/>
      <c r="D1332" s="98"/>
      <c r="E1332" s="98"/>
      <c r="F1332" s="88"/>
      <c r="G1332" s="98"/>
    </row>
    <row r="1333" spans="1:7" x14ac:dyDescent="0.2">
      <c r="A1333" s="87"/>
      <c r="B1333" s="88"/>
      <c r="C1333" s="89"/>
      <c r="D1333" s="98"/>
      <c r="E1333" s="98"/>
      <c r="F1333" s="88"/>
      <c r="G1333" s="98"/>
    </row>
    <row r="1334" spans="1:7" x14ac:dyDescent="0.2">
      <c r="A1334" s="87"/>
      <c r="B1334" s="88"/>
      <c r="C1334" s="89"/>
      <c r="D1334" s="98"/>
      <c r="E1334" s="98"/>
      <c r="F1334" s="88"/>
      <c r="G1334" s="98"/>
    </row>
    <row r="1335" spans="1:7" x14ac:dyDescent="0.2">
      <c r="A1335" s="87"/>
      <c r="B1335" s="88"/>
      <c r="C1335" s="89"/>
      <c r="D1335" s="98"/>
      <c r="E1335" s="98"/>
      <c r="F1335" s="88"/>
      <c r="G1335" s="98"/>
    </row>
    <row r="1336" spans="1:7" x14ac:dyDescent="0.2">
      <c r="A1336" s="87"/>
      <c r="B1336" s="88"/>
      <c r="C1336" s="89"/>
      <c r="D1336" s="98"/>
      <c r="E1336" s="98"/>
      <c r="F1336" s="88"/>
      <c r="G1336" s="98"/>
    </row>
    <row r="1337" spans="1:7" x14ac:dyDescent="0.2">
      <c r="A1337" s="87"/>
      <c r="B1337" s="88"/>
      <c r="C1337" s="89"/>
      <c r="D1337" s="98"/>
      <c r="E1337" s="98"/>
      <c r="F1337" s="88"/>
      <c r="G1337" s="98"/>
    </row>
    <row r="1338" spans="1:7" x14ac:dyDescent="0.2">
      <c r="A1338" s="87"/>
      <c r="B1338" s="88"/>
      <c r="C1338" s="89"/>
      <c r="D1338" s="98"/>
      <c r="E1338" s="98"/>
      <c r="F1338" s="88"/>
      <c r="G1338" s="98"/>
    </row>
    <row r="1339" spans="1:7" x14ac:dyDescent="0.2">
      <c r="A1339" s="87"/>
      <c r="B1339" s="88"/>
      <c r="C1339" s="89"/>
      <c r="D1339" s="98"/>
      <c r="E1339" s="98"/>
      <c r="F1339" s="88"/>
      <c r="G1339" s="98"/>
    </row>
    <row r="1340" spans="1:7" x14ac:dyDescent="0.2">
      <c r="A1340" s="87"/>
      <c r="B1340" s="88"/>
      <c r="C1340" s="89"/>
      <c r="D1340" s="98"/>
      <c r="E1340" s="98"/>
      <c r="F1340" s="88"/>
      <c r="G1340" s="98"/>
    </row>
    <row r="1341" spans="1:7" x14ac:dyDescent="0.2">
      <c r="A1341" s="87"/>
      <c r="B1341" s="88"/>
      <c r="C1341" s="89"/>
      <c r="D1341" s="98"/>
      <c r="E1341" s="98"/>
      <c r="F1341" s="88"/>
      <c r="G1341" s="98"/>
    </row>
    <row r="1342" spans="1:7" x14ac:dyDescent="0.2">
      <c r="A1342" s="87"/>
      <c r="B1342" s="88"/>
      <c r="C1342" s="89"/>
      <c r="D1342" s="98"/>
      <c r="E1342" s="98"/>
      <c r="F1342" s="88"/>
      <c r="G1342" s="98"/>
    </row>
    <row r="1343" spans="1:7" x14ac:dyDescent="0.2">
      <c r="A1343" s="87"/>
      <c r="B1343" s="88"/>
      <c r="C1343" s="89"/>
      <c r="D1343" s="98"/>
      <c r="E1343" s="98"/>
      <c r="F1343" s="88"/>
      <c r="G1343" s="98"/>
    </row>
    <row r="1344" spans="1:7" x14ac:dyDescent="0.2">
      <c r="A1344" s="87"/>
      <c r="B1344" s="88"/>
      <c r="C1344" s="89"/>
      <c r="D1344" s="98"/>
      <c r="E1344" s="98"/>
      <c r="F1344" s="88"/>
      <c r="G1344" s="98"/>
    </row>
    <row r="1345" spans="1:7" x14ac:dyDescent="0.2">
      <c r="A1345" s="87"/>
      <c r="B1345" s="88"/>
      <c r="C1345" s="89"/>
      <c r="D1345" s="98"/>
      <c r="E1345" s="98"/>
      <c r="F1345" s="88"/>
      <c r="G1345" s="98"/>
    </row>
    <row r="1346" spans="1:7" x14ac:dyDescent="0.2">
      <c r="A1346" s="87"/>
      <c r="B1346" s="88"/>
      <c r="C1346" s="89"/>
      <c r="D1346" s="98"/>
      <c r="E1346" s="98"/>
      <c r="F1346" s="88"/>
      <c r="G1346" s="98"/>
    </row>
    <row r="1347" spans="1:7" x14ac:dyDescent="0.2">
      <c r="A1347" s="87"/>
      <c r="B1347" s="88"/>
      <c r="C1347" s="89"/>
      <c r="D1347" s="98"/>
      <c r="E1347" s="98"/>
      <c r="F1347" s="88"/>
      <c r="G1347" s="98"/>
    </row>
    <row r="1348" spans="1:7" x14ac:dyDescent="0.2">
      <c r="A1348" s="87"/>
      <c r="B1348" s="88"/>
      <c r="C1348" s="89"/>
      <c r="D1348" s="98"/>
      <c r="E1348" s="98"/>
      <c r="F1348" s="88"/>
      <c r="G1348" s="98"/>
    </row>
    <row r="1349" spans="1:7" x14ac:dyDescent="0.2">
      <c r="A1349" s="87"/>
      <c r="B1349" s="88"/>
      <c r="C1349" s="89"/>
      <c r="D1349" s="98"/>
      <c r="E1349" s="98"/>
      <c r="F1349" s="88"/>
      <c r="G1349" s="98"/>
    </row>
    <row r="1350" spans="1:7" x14ac:dyDescent="0.2">
      <c r="A1350" s="87"/>
      <c r="B1350" s="88"/>
      <c r="C1350" s="89"/>
      <c r="D1350" s="98"/>
      <c r="E1350" s="98"/>
      <c r="F1350" s="88"/>
      <c r="G1350" s="98"/>
    </row>
    <row r="1351" spans="1:7" x14ac:dyDescent="0.2">
      <c r="A1351" s="87"/>
      <c r="B1351" s="88"/>
      <c r="C1351" s="89"/>
      <c r="D1351" s="98"/>
      <c r="E1351" s="98"/>
      <c r="F1351" s="88"/>
      <c r="G1351" s="98"/>
    </row>
    <row r="1352" spans="1:7" x14ac:dyDescent="0.2">
      <c r="A1352" s="87"/>
      <c r="B1352" s="88"/>
      <c r="C1352" s="89"/>
      <c r="D1352" s="98"/>
      <c r="E1352" s="98"/>
      <c r="F1352" s="88"/>
      <c r="G1352" s="98"/>
    </row>
    <row r="1353" spans="1:7" x14ac:dyDescent="0.2">
      <c r="A1353" s="87"/>
      <c r="B1353" s="88"/>
      <c r="C1353" s="89"/>
      <c r="D1353" s="98"/>
      <c r="E1353" s="98"/>
      <c r="F1353" s="88"/>
      <c r="G1353" s="98"/>
    </row>
    <row r="1354" spans="1:7" x14ac:dyDescent="0.2">
      <c r="A1354" s="87"/>
      <c r="B1354" s="88"/>
      <c r="C1354" s="89"/>
      <c r="D1354" s="98"/>
      <c r="E1354" s="98"/>
      <c r="F1354" s="88"/>
      <c r="G1354" s="98"/>
    </row>
    <row r="1355" spans="1:7" x14ac:dyDescent="0.2">
      <c r="A1355" s="87"/>
      <c r="B1355" s="88"/>
      <c r="C1355" s="89"/>
      <c r="D1355" s="98"/>
      <c r="E1355" s="98"/>
      <c r="F1355" s="88"/>
      <c r="G1355" s="98"/>
    </row>
    <row r="1356" spans="1:7" x14ac:dyDescent="0.2">
      <c r="A1356" s="87"/>
      <c r="B1356" s="88"/>
      <c r="C1356" s="89"/>
      <c r="D1356" s="98"/>
      <c r="E1356" s="98"/>
      <c r="F1356" s="88"/>
      <c r="G1356" s="98"/>
    </row>
    <row r="1357" spans="1:7" x14ac:dyDescent="0.2">
      <c r="A1357" s="87"/>
      <c r="B1357" s="88"/>
      <c r="C1357" s="89"/>
      <c r="D1357" s="98"/>
      <c r="E1357" s="98"/>
      <c r="F1357" s="88"/>
      <c r="G1357" s="98"/>
    </row>
    <row r="1358" spans="1:7" x14ac:dyDescent="0.2">
      <c r="A1358" s="87"/>
      <c r="B1358" s="88"/>
      <c r="C1358" s="89"/>
      <c r="D1358" s="98"/>
      <c r="E1358" s="98"/>
      <c r="F1358" s="88"/>
      <c r="G1358" s="98"/>
    </row>
    <row r="1359" spans="1:7" x14ac:dyDescent="0.2">
      <c r="A1359" s="87"/>
      <c r="B1359" s="88"/>
      <c r="C1359" s="89"/>
      <c r="D1359" s="98"/>
      <c r="E1359" s="98"/>
      <c r="F1359" s="88"/>
      <c r="G1359" s="98"/>
    </row>
    <row r="1360" spans="1:7" x14ac:dyDescent="0.2">
      <c r="A1360" s="87"/>
      <c r="B1360" s="88"/>
      <c r="C1360" s="89"/>
      <c r="D1360" s="98"/>
      <c r="E1360" s="98"/>
      <c r="F1360" s="88"/>
      <c r="G1360" s="98"/>
    </row>
    <row r="1361" spans="1:7" x14ac:dyDescent="0.2">
      <c r="A1361" s="87"/>
      <c r="B1361" s="88"/>
      <c r="C1361" s="89"/>
      <c r="D1361" s="98"/>
      <c r="E1361" s="98"/>
      <c r="F1361" s="88"/>
      <c r="G1361" s="98"/>
    </row>
    <row r="1362" spans="1:7" x14ac:dyDescent="0.2">
      <c r="A1362" s="87"/>
      <c r="B1362" s="88"/>
      <c r="C1362" s="89"/>
      <c r="D1362" s="98"/>
      <c r="E1362" s="98"/>
      <c r="F1362" s="88"/>
      <c r="G1362" s="98"/>
    </row>
    <row r="1363" spans="1:7" x14ac:dyDescent="0.2">
      <c r="A1363" s="87"/>
      <c r="B1363" s="88"/>
      <c r="C1363" s="89"/>
      <c r="D1363" s="98"/>
      <c r="E1363" s="98"/>
      <c r="F1363" s="88"/>
      <c r="G1363" s="98"/>
    </row>
    <row r="1364" spans="1:7" x14ac:dyDescent="0.2">
      <c r="A1364" s="87"/>
      <c r="B1364" s="88"/>
      <c r="C1364" s="89"/>
      <c r="D1364" s="98"/>
      <c r="E1364" s="98"/>
      <c r="F1364" s="88"/>
      <c r="G1364" s="98"/>
    </row>
    <row r="1365" spans="1:7" x14ac:dyDescent="0.2">
      <c r="A1365" s="87"/>
      <c r="B1365" s="88"/>
      <c r="C1365" s="89"/>
      <c r="D1365" s="98"/>
      <c r="E1365" s="98"/>
      <c r="F1365" s="88"/>
      <c r="G1365" s="98"/>
    </row>
    <row r="1366" spans="1:7" x14ac:dyDescent="0.2">
      <c r="A1366" s="87"/>
      <c r="B1366" s="88"/>
      <c r="C1366" s="89"/>
      <c r="D1366" s="98"/>
      <c r="E1366" s="98"/>
      <c r="F1366" s="88"/>
      <c r="G1366" s="98"/>
    </row>
    <row r="1367" spans="1:7" x14ac:dyDescent="0.2">
      <c r="A1367" s="87"/>
      <c r="B1367" s="88"/>
      <c r="C1367" s="89"/>
      <c r="D1367" s="98"/>
      <c r="E1367" s="98"/>
      <c r="F1367" s="88"/>
      <c r="G1367" s="98"/>
    </row>
    <row r="1368" spans="1:7" x14ac:dyDescent="0.2">
      <c r="A1368" s="87"/>
      <c r="B1368" s="88"/>
      <c r="C1368" s="89"/>
      <c r="D1368" s="98"/>
      <c r="E1368" s="98"/>
      <c r="F1368" s="88"/>
      <c r="G1368" s="98"/>
    </row>
    <row r="1369" spans="1:7" x14ac:dyDescent="0.2">
      <c r="A1369" s="87"/>
      <c r="B1369" s="88"/>
      <c r="C1369" s="89"/>
      <c r="D1369" s="98"/>
      <c r="E1369" s="98"/>
      <c r="F1369" s="88"/>
      <c r="G1369" s="98"/>
    </row>
    <row r="1370" spans="1:7" x14ac:dyDescent="0.2">
      <c r="A1370" s="87"/>
      <c r="B1370" s="88"/>
      <c r="C1370" s="89"/>
      <c r="D1370" s="98"/>
      <c r="E1370" s="98"/>
      <c r="F1370" s="88"/>
      <c r="G1370" s="98"/>
    </row>
    <row r="1371" spans="1:7" x14ac:dyDescent="0.2">
      <c r="A1371" s="87"/>
      <c r="B1371" s="88"/>
      <c r="C1371" s="89"/>
      <c r="D1371" s="98"/>
      <c r="E1371" s="98"/>
      <c r="F1371" s="88"/>
      <c r="G1371" s="98"/>
    </row>
    <row r="1372" spans="1:7" x14ac:dyDescent="0.2">
      <c r="A1372" s="87"/>
      <c r="B1372" s="88"/>
      <c r="C1372" s="89"/>
      <c r="D1372" s="98"/>
      <c r="E1372" s="98"/>
      <c r="F1372" s="88"/>
      <c r="G1372" s="98"/>
    </row>
    <row r="1373" spans="1:7" x14ac:dyDescent="0.2">
      <c r="A1373" s="87"/>
      <c r="B1373" s="88"/>
      <c r="C1373" s="89"/>
      <c r="D1373" s="98"/>
      <c r="E1373" s="98"/>
      <c r="F1373" s="88"/>
      <c r="G1373" s="98"/>
    </row>
    <row r="1374" spans="1:7" x14ac:dyDescent="0.2">
      <c r="A1374" s="87"/>
      <c r="B1374" s="88"/>
      <c r="C1374" s="89"/>
      <c r="D1374" s="98"/>
      <c r="E1374" s="98"/>
      <c r="F1374" s="88"/>
      <c r="G1374" s="98"/>
    </row>
    <row r="1375" spans="1:7" x14ac:dyDescent="0.2">
      <c r="A1375" s="87"/>
      <c r="B1375" s="88"/>
      <c r="C1375" s="89"/>
      <c r="D1375" s="98"/>
      <c r="E1375" s="98"/>
      <c r="F1375" s="88"/>
      <c r="G1375" s="98"/>
    </row>
    <row r="1376" spans="1:7" x14ac:dyDescent="0.2">
      <c r="A1376" s="87"/>
      <c r="B1376" s="88"/>
      <c r="C1376" s="89"/>
      <c r="D1376" s="98"/>
      <c r="E1376" s="98"/>
      <c r="F1376" s="88"/>
      <c r="G1376" s="98"/>
    </row>
    <row r="1377" spans="1:7" x14ac:dyDescent="0.2">
      <c r="A1377" s="87"/>
      <c r="B1377" s="88"/>
      <c r="C1377" s="89"/>
      <c r="D1377" s="98"/>
      <c r="E1377" s="98"/>
      <c r="F1377" s="88"/>
      <c r="G1377" s="98"/>
    </row>
    <row r="1378" spans="1:7" x14ac:dyDescent="0.2">
      <c r="A1378" s="87"/>
      <c r="B1378" s="88"/>
      <c r="C1378" s="89"/>
      <c r="D1378" s="98"/>
      <c r="E1378" s="98"/>
      <c r="F1378" s="88"/>
      <c r="G1378" s="98"/>
    </row>
    <row r="1379" spans="1:7" x14ac:dyDescent="0.2">
      <c r="A1379" s="87"/>
      <c r="B1379" s="88"/>
      <c r="C1379" s="89"/>
      <c r="D1379" s="98"/>
      <c r="E1379" s="98"/>
      <c r="F1379" s="88"/>
      <c r="G1379" s="98"/>
    </row>
    <row r="1380" spans="1:7" x14ac:dyDescent="0.2">
      <c r="A1380" s="87"/>
      <c r="B1380" s="88"/>
      <c r="C1380" s="89"/>
      <c r="D1380" s="98"/>
      <c r="E1380" s="98"/>
      <c r="F1380" s="88"/>
      <c r="G1380" s="98"/>
    </row>
    <row r="1381" spans="1:7" x14ac:dyDescent="0.2">
      <c r="A1381" s="87"/>
      <c r="B1381" s="88"/>
      <c r="C1381" s="89"/>
      <c r="D1381" s="98"/>
      <c r="E1381" s="98"/>
      <c r="F1381" s="88"/>
      <c r="G1381" s="98"/>
    </row>
    <row r="1382" spans="1:7" x14ac:dyDescent="0.2">
      <c r="A1382" s="87"/>
      <c r="B1382" s="88"/>
      <c r="C1382" s="89"/>
      <c r="D1382" s="98"/>
      <c r="E1382" s="98"/>
      <c r="F1382" s="88"/>
      <c r="G1382" s="98"/>
    </row>
    <row r="1383" spans="1:7" x14ac:dyDescent="0.2">
      <c r="A1383" s="87"/>
      <c r="B1383" s="88"/>
      <c r="C1383" s="89"/>
      <c r="D1383" s="98"/>
      <c r="E1383" s="98"/>
      <c r="F1383" s="88"/>
      <c r="G1383" s="98"/>
    </row>
    <row r="1384" spans="1:7" x14ac:dyDescent="0.2">
      <c r="A1384" s="87"/>
      <c r="B1384" s="88"/>
      <c r="C1384" s="89"/>
      <c r="D1384" s="98"/>
      <c r="E1384" s="98"/>
      <c r="F1384" s="88"/>
      <c r="G1384" s="98"/>
    </row>
    <row r="1385" spans="1:7" x14ac:dyDescent="0.2">
      <c r="A1385" s="87"/>
      <c r="B1385" s="88"/>
      <c r="C1385" s="89"/>
      <c r="D1385" s="98"/>
      <c r="E1385" s="98"/>
      <c r="F1385" s="88"/>
      <c r="G1385" s="98"/>
    </row>
    <row r="1386" spans="1:7" x14ac:dyDescent="0.2">
      <c r="A1386" s="87"/>
      <c r="B1386" s="88"/>
      <c r="C1386" s="89"/>
      <c r="D1386" s="98"/>
      <c r="E1386" s="98"/>
      <c r="F1386" s="88"/>
      <c r="G1386" s="98"/>
    </row>
    <row r="1387" spans="1:7" x14ac:dyDescent="0.2">
      <c r="A1387" s="87"/>
      <c r="B1387" s="88"/>
      <c r="C1387" s="89"/>
      <c r="D1387" s="98"/>
      <c r="E1387" s="98"/>
      <c r="F1387" s="88"/>
      <c r="G1387" s="98"/>
    </row>
    <row r="1388" spans="1:7" x14ac:dyDescent="0.2">
      <c r="A1388" s="87"/>
      <c r="B1388" s="88"/>
      <c r="C1388" s="89"/>
      <c r="D1388" s="98"/>
      <c r="E1388" s="98"/>
      <c r="F1388" s="88"/>
      <c r="G1388" s="98"/>
    </row>
    <row r="1389" spans="1:7" x14ac:dyDescent="0.2">
      <c r="A1389" s="87"/>
      <c r="B1389" s="88"/>
      <c r="C1389" s="89"/>
      <c r="D1389" s="98"/>
      <c r="E1389" s="98"/>
      <c r="F1389" s="88"/>
      <c r="G1389" s="98"/>
    </row>
    <row r="1390" spans="1:7" x14ac:dyDescent="0.2">
      <c r="A1390" s="87"/>
      <c r="B1390" s="88"/>
      <c r="C1390" s="89"/>
      <c r="D1390" s="98"/>
      <c r="E1390" s="98"/>
      <c r="F1390" s="88"/>
      <c r="G1390" s="98"/>
    </row>
    <row r="1391" spans="1:7" x14ac:dyDescent="0.2">
      <c r="A1391" s="87"/>
      <c r="B1391" s="88"/>
      <c r="C1391" s="89"/>
      <c r="D1391" s="98"/>
      <c r="E1391" s="98"/>
      <c r="F1391" s="88"/>
      <c r="G1391" s="98"/>
    </row>
    <row r="1392" spans="1:7" x14ac:dyDescent="0.2">
      <c r="A1392" s="87"/>
      <c r="B1392" s="88"/>
      <c r="C1392" s="89"/>
      <c r="D1392" s="98"/>
      <c r="E1392" s="98"/>
      <c r="F1392" s="88"/>
      <c r="G1392" s="98"/>
    </row>
    <row r="1393" spans="1:7" x14ac:dyDescent="0.2">
      <c r="A1393" s="87"/>
      <c r="B1393" s="88"/>
      <c r="C1393" s="89"/>
      <c r="D1393" s="98"/>
      <c r="E1393" s="98"/>
      <c r="F1393" s="88"/>
      <c r="G1393" s="98"/>
    </row>
    <row r="1394" spans="1:7" x14ac:dyDescent="0.2">
      <c r="A1394" s="87"/>
      <c r="B1394" s="88"/>
      <c r="C1394" s="89"/>
      <c r="D1394" s="98"/>
      <c r="E1394" s="98"/>
      <c r="F1394" s="88"/>
      <c r="G1394" s="98"/>
    </row>
    <row r="1395" spans="1:7" x14ac:dyDescent="0.2">
      <c r="A1395" s="87"/>
      <c r="B1395" s="88"/>
      <c r="C1395" s="89"/>
      <c r="D1395" s="98"/>
      <c r="E1395" s="98"/>
      <c r="F1395" s="88"/>
      <c r="G1395" s="98"/>
    </row>
    <row r="1396" spans="1:7" x14ac:dyDescent="0.2">
      <c r="A1396" s="87"/>
      <c r="B1396" s="88"/>
      <c r="C1396" s="89"/>
      <c r="D1396" s="98"/>
      <c r="E1396" s="98"/>
      <c r="F1396" s="88"/>
      <c r="G1396" s="98"/>
    </row>
    <row r="1397" spans="1:7" x14ac:dyDescent="0.2">
      <c r="A1397" s="87"/>
      <c r="B1397" s="88"/>
      <c r="C1397" s="89"/>
      <c r="D1397" s="98"/>
      <c r="E1397" s="98"/>
      <c r="F1397" s="88"/>
      <c r="G1397" s="9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M28"/>
  <sheetViews>
    <sheetView workbookViewId="0">
      <selection activeCell="L25" sqref="L25"/>
    </sheetView>
  </sheetViews>
  <sheetFormatPr defaultColWidth="11.42578125" defaultRowHeight="12.75" x14ac:dyDescent="0.2"/>
  <cols>
    <col min="1" max="1" width="6.42578125" customWidth="1"/>
    <col min="2" max="2" width="8.5703125" customWidth="1"/>
    <col min="3" max="3" width="3.85546875" customWidth="1"/>
    <col min="5" max="5" width="17" customWidth="1"/>
    <col min="7" max="7" width="11.42578125" style="99"/>
    <col min="8" max="8" width="18.85546875" customWidth="1"/>
    <col min="9" max="9" width="18.42578125" customWidth="1"/>
    <col min="10" max="10" width="13.140625" customWidth="1"/>
    <col min="11" max="11" width="21.5703125" customWidth="1"/>
  </cols>
  <sheetData>
    <row r="1" spans="1:13" x14ac:dyDescent="0.2">
      <c r="A1" s="290" t="s">
        <v>302</v>
      </c>
      <c r="B1" s="290" t="s">
        <v>0</v>
      </c>
      <c r="C1" s="290" t="s">
        <v>303</v>
      </c>
      <c r="D1" s="290" t="s">
        <v>1</v>
      </c>
      <c r="E1" s="290" t="s">
        <v>31</v>
      </c>
      <c r="F1" s="290" t="s">
        <v>32</v>
      </c>
      <c r="G1" s="290" t="s">
        <v>40</v>
      </c>
      <c r="H1" s="290" t="s">
        <v>33</v>
      </c>
      <c r="I1" s="290" t="s">
        <v>2</v>
      </c>
      <c r="J1" s="290" t="s">
        <v>36</v>
      </c>
      <c r="K1" s="290" t="s">
        <v>3</v>
      </c>
      <c r="L1" s="290" t="s">
        <v>34</v>
      </c>
      <c r="M1" s="290" t="s">
        <v>35</v>
      </c>
    </row>
    <row r="2" spans="1:13" x14ac:dyDescent="0.2">
      <c r="A2" s="115"/>
      <c r="B2" s="115"/>
      <c r="C2" s="115"/>
      <c r="D2" s="115"/>
      <c r="E2" s="115"/>
      <c r="F2" s="116"/>
      <c r="G2" s="113"/>
      <c r="H2" s="115"/>
      <c r="I2" s="264"/>
      <c r="J2" s="116"/>
      <c r="K2" s="115"/>
    </row>
    <row r="3" spans="1:13" x14ac:dyDescent="0.2">
      <c r="A3" s="115"/>
      <c r="B3" s="115"/>
      <c r="C3" s="115"/>
      <c r="D3" s="115"/>
      <c r="E3" s="115"/>
      <c r="F3" s="116"/>
      <c r="G3" s="113"/>
      <c r="H3" s="115"/>
      <c r="I3" s="115"/>
      <c r="J3" s="116"/>
      <c r="K3" s="115"/>
    </row>
    <row r="4" spans="1:13" x14ac:dyDescent="0.2">
      <c r="A4" s="353"/>
      <c r="B4" s="353"/>
      <c r="C4" s="353"/>
      <c r="D4" s="353"/>
      <c r="E4" s="353"/>
      <c r="F4" s="353"/>
      <c r="G4" s="353"/>
      <c r="H4" s="354"/>
      <c r="I4" s="355"/>
      <c r="J4" s="353"/>
      <c r="K4" s="353"/>
      <c r="L4" s="354"/>
      <c r="M4" s="353"/>
    </row>
    <row r="5" spans="1:13" x14ac:dyDescent="0.2">
      <c r="A5" s="353"/>
      <c r="B5" s="353"/>
      <c r="C5" s="353"/>
      <c r="D5" s="353"/>
      <c r="E5" s="353"/>
      <c r="F5" s="353"/>
      <c r="G5" s="353"/>
      <c r="H5" s="354"/>
      <c r="I5" s="355"/>
      <c r="J5" s="353"/>
      <c r="K5" s="353"/>
      <c r="L5" s="354"/>
      <c r="M5" s="353"/>
    </row>
    <row r="6" spans="1:13" x14ac:dyDescent="0.2">
      <c r="A6" s="115"/>
      <c r="B6" s="115"/>
      <c r="C6" s="115"/>
      <c r="D6" s="115"/>
      <c r="E6" s="115"/>
      <c r="F6" s="116"/>
      <c r="G6" s="113"/>
      <c r="H6" s="115"/>
      <c r="I6" s="115"/>
      <c r="J6" s="116"/>
      <c r="K6" s="115"/>
    </row>
    <row r="7" spans="1:13" x14ac:dyDescent="0.2">
      <c r="A7" s="115"/>
      <c r="B7" s="115"/>
      <c r="C7" s="115"/>
      <c r="D7" s="115"/>
      <c r="E7" s="115"/>
      <c r="F7" s="116"/>
      <c r="G7" s="113"/>
      <c r="H7" s="115"/>
      <c r="I7" s="115"/>
      <c r="J7" s="116"/>
      <c r="K7" s="115"/>
    </row>
    <row r="8" spans="1:13" x14ac:dyDescent="0.2">
      <c r="A8" s="115"/>
      <c r="B8" s="115"/>
      <c r="C8" s="115"/>
      <c r="D8" s="115"/>
      <c r="E8" s="115"/>
      <c r="F8" s="116"/>
      <c r="G8" s="113"/>
      <c r="H8" s="115"/>
      <c r="I8" s="115"/>
      <c r="J8" s="116"/>
      <c r="K8" s="115"/>
    </row>
    <row r="9" spans="1:13" x14ac:dyDescent="0.2">
      <c r="A9" s="115"/>
      <c r="B9" s="115"/>
      <c r="C9" s="115"/>
      <c r="D9" s="115"/>
      <c r="E9" s="115"/>
      <c r="F9" s="116"/>
      <c r="G9" s="113"/>
      <c r="H9" s="115"/>
      <c r="I9" s="115"/>
      <c r="J9" s="116"/>
      <c r="K9" s="115"/>
    </row>
    <row r="10" spans="1:13" x14ac:dyDescent="0.2">
      <c r="A10" s="115"/>
      <c r="B10" s="115"/>
      <c r="C10" s="115"/>
      <c r="D10" s="115"/>
      <c r="E10" s="115"/>
      <c r="F10" s="116"/>
      <c r="G10" s="113"/>
      <c r="H10" s="115"/>
      <c r="I10" s="115"/>
      <c r="J10" s="116"/>
      <c r="K10" s="115"/>
    </row>
    <row r="11" spans="1:13" x14ac:dyDescent="0.2">
      <c r="A11" s="115"/>
      <c r="B11" s="115"/>
      <c r="C11" s="115"/>
      <c r="D11" s="115"/>
      <c r="E11" s="115"/>
      <c r="F11" s="116"/>
      <c r="G11" s="113"/>
      <c r="H11" s="115"/>
      <c r="I11" s="191"/>
      <c r="J11" s="116"/>
      <c r="K11" s="115"/>
    </row>
    <row r="12" spans="1:13" x14ac:dyDescent="0.2">
      <c r="A12" s="115"/>
      <c r="B12" s="115"/>
      <c r="C12" s="115"/>
      <c r="D12" s="115"/>
      <c r="E12" s="115"/>
      <c r="F12" s="116"/>
      <c r="G12" s="113"/>
      <c r="H12" s="115"/>
      <c r="I12" s="115"/>
      <c r="J12" s="116"/>
      <c r="K12" s="115"/>
    </row>
    <row r="13" spans="1:13" x14ac:dyDescent="0.2">
      <c r="A13" s="115"/>
      <c r="B13" s="115"/>
      <c r="C13" s="115"/>
      <c r="D13" s="115"/>
      <c r="E13" s="115"/>
      <c r="F13" s="116"/>
      <c r="G13" s="113"/>
      <c r="H13" s="115"/>
      <c r="I13" s="115"/>
      <c r="J13" s="116"/>
      <c r="K13" s="115"/>
    </row>
    <row r="14" spans="1:13" x14ac:dyDescent="0.2">
      <c r="A14" s="115"/>
      <c r="B14" s="115"/>
      <c r="C14" s="115"/>
      <c r="D14" s="115"/>
      <c r="E14" s="115"/>
      <c r="F14" s="116"/>
      <c r="G14" s="113"/>
      <c r="H14" s="115"/>
      <c r="I14" s="115"/>
      <c r="J14" s="116"/>
      <c r="K14" s="115"/>
    </row>
    <row r="15" spans="1:13" x14ac:dyDescent="0.2">
      <c r="A15" s="115"/>
      <c r="B15" s="115"/>
      <c r="C15" s="115"/>
      <c r="D15" s="115"/>
      <c r="E15" s="115"/>
      <c r="F15" s="116"/>
      <c r="G15" s="113"/>
      <c r="H15" s="115"/>
      <c r="I15" s="115"/>
      <c r="J15" s="116"/>
      <c r="K15" s="115"/>
    </row>
    <row r="16" spans="1:13" x14ac:dyDescent="0.2">
      <c r="A16" s="115"/>
      <c r="B16" s="115"/>
      <c r="C16" s="115"/>
      <c r="D16" s="115"/>
      <c r="E16" s="115"/>
      <c r="F16" s="116"/>
      <c r="G16" s="113"/>
      <c r="H16" s="115"/>
      <c r="I16" s="115"/>
      <c r="J16" s="116"/>
      <c r="K16" s="115"/>
    </row>
    <row r="17" spans="1:11" x14ac:dyDescent="0.2">
      <c r="A17" s="115"/>
      <c r="B17" s="115"/>
      <c r="C17" s="115"/>
      <c r="D17" s="115"/>
      <c r="E17" s="115"/>
      <c r="F17" s="116"/>
      <c r="G17" s="113"/>
      <c r="H17" s="115"/>
      <c r="I17" s="115"/>
      <c r="J17" s="116"/>
      <c r="K17" s="115"/>
    </row>
    <row r="18" spans="1:11" x14ac:dyDescent="0.2">
      <c r="A18" s="115"/>
      <c r="B18" s="115"/>
      <c r="C18" s="115"/>
      <c r="D18" s="115"/>
      <c r="E18" s="115"/>
      <c r="F18" s="116"/>
      <c r="G18" s="113"/>
      <c r="H18" s="115"/>
      <c r="I18" s="115"/>
      <c r="J18" s="116"/>
      <c r="K18" s="115"/>
    </row>
    <row r="19" spans="1:11" x14ac:dyDescent="0.2">
      <c r="A19" s="115"/>
      <c r="B19" s="115"/>
      <c r="C19" s="115"/>
      <c r="D19" s="115"/>
      <c r="E19" s="115"/>
      <c r="F19" s="116"/>
      <c r="G19" s="113"/>
      <c r="H19" s="115"/>
      <c r="I19" s="115"/>
      <c r="J19" s="116"/>
      <c r="K19" s="115"/>
    </row>
    <row r="20" spans="1:11" x14ac:dyDescent="0.2">
      <c r="A20" s="115"/>
      <c r="B20" s="115"/>
      <c r="C20" s="115"/>
      <c r="D20" s="115"/>
      <c r="E20" s="115"/>
      <c r="F20" s="116"/>
      <c r="G20" s="113"/>
      <c r="H20" s="115"/>
      <c r="I20" s="115"/>
      <c r="J20" s="116"/>
      <c r="K20" s="115"/>
    </row>
    <row r="21" spans="1:11" x14ac:dyDescent="0.2">
      <c r="A21" s="115"/>
      <c r="B21" s="115"/>
      <c r="C21" s="115"/>
      <c r="D21" s="115"/>
      <c r="E21" s="115"/>
      <c r="F21" s="116"/>
      <c r="G21" s="113"/>
      <c r="H21" s="115"/>
      <c r="I21" s="115"/>
      <c r="J21" s="116"/>
      <c r="K21" s="115"/>
    </row>
    <row r="22" spans="1:11" x14ac:dyDescent="0.2">
      <c r="A22" s="115"/>
      <c r="B22" s="115"/>
      <c r="C22" s="115"/>
      <c r="D22" s="115"/>
      <c r="E22" s="115"/>
      <c r="F22" s="116"/>
      <c r="G22" s="113"/>
      <c r="H22" s="115"/>
      <c r="I22" s="115"/>
      <c r="J22" s="116"/>
      <c r="K22" s="115"/>
    </row>
    <row r="23" spans="1:11" x14ac:dyDescent="0.2">
      <c r="A23" s="115"/>
      <c r="B23" s="115"/>
      <c r="C23" s="115"/>
      <c r="D23" s="115"/>
      <c r="E23" s="115"/>
      <c r="F23" s="116"/>
      <c r="G23" s="113"/>
      <c r="H23" s="115"/>
      <c r="I23" s="115"/>
      <c r="J23" s="116"/>
      <c r="K23" s="115"/>
    </row>
    <row r="24" spans="1:11" x14ac:dyDescent="0.2">
      <c r="A24" s="115"/>
      <c r="B24" s="115"/>
      <c r="C24" s="115"/>
      <c r="D24" s="115"/>
      <c r="E24" s="115"/>
      <c r="F24" s="116"/>
      <c r="G24" s="113"/>
      <c r="H24" s="115"/>
      <c r="I24" s="115"/>
      <c r="J24" s="116"/>
      <c r="K24" s="115"/>
    </row>
    <row r="25" spans="1:11" x14ac:dyDescent="0.2">
      <c r="A25" s="115"/>
      <c r="B25" s="115"/>
      <c r="C25" s="115"/>
      <c r="D25" s="115"/>
      <c r="E25" s="115"/>
      <c r="F25" s="116"/>
      <c r="G25" s="113"/>
      <c r="H25" s="115"/>
      <c r="I25" s="115"/>
      <c r="J25" s="116"/>
      <c r="K25" s="115"/>
    </row>
    <row r="26" spans="1:11" x14ac:dyDescent="0.2">
      <c r="A26" s="115"/>
      <c r="B26" s="115"/>
      <c r="C26" s="115"/>
      <c r="D26" s="115"/>
      <c r="E26" s="115"/>
      <c r="F26" s="116"/>
      <c r="G26" s="113"/>
      <c r="H26" s="115"/>
      <c r="I26" s="115"/>
      <c r="J26" s="116"/>
      <c r="K26" s="115"/>
    </row>
    <row r="27" spans="1:11" x14ac:dyDescent="0.2">
      <c r="A27" s="115"/>
      <c r="B27" s="115"/>
      <c r="C27" s="115"/>
      <c r="D27" s="115"/>
      <c r="E27" s="115"/>
      <c r="F27" s="116"/>
      <c r="G27" s="113"/>
      <c r="H27" s="115"/>
      <c r="I27" s="115"/>
      <c r="J27" s="116"/>
      <c r="K27" s="115"/>
    </row>
    <row r="28" spans="1:11" x14ac:dyDescent="0.2">
      <c r="A28" s="115"/>
      <c r="B28" s="115"/>
      <c r="C28" s="115"/>
      <c r="D28" s="115"/>
      <c r="E28" s="115"/>
      <c r="F28" s="116"/>
      <c r="G28" s="113"/>
      <c r="H28" s="115"/>
      <c r="I28" s="115"/>
      <c r="J28" s="116"/>
      <c r="K28" s="115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0"/>
  <sheetViews>
    <sheetView workbookViewId="0">
      <selection activeCell="A2" sqref="A2:XFD2"/>
    </sheetView>
  </sheetViews>
  <sheetFormatPr defaultRowHeight="12.75" x14ac:dyDescent="0.2"/>
  <cols>
    <col min="4" max="4" width="15" customWidth="1"/>
    <col min="5" max="5" width="14" style="99" customWidth="1"/>
    <col min="6" max="6" width="11.5703125" customWidth="1"/>
    <col min="7" max="7" width="11.85546875" style="314" customWidth="1"/>
    <col min="8" max="8" width="14.28515625" customWidth="1"/>
    <col min="9" max="9" width="21.5703125" customWidth="1"/>
    <col min="10" max="10" width="11.140625" customWidth="1"/>
    <col min="11" max="11" width="17.85546875" customWidth="1"/>
  </cols>
  <sheetData>
    <row r="1" spans="1:11" ht="13.5" customHeight="1" x14ac:dyDescent="0.2">
      <c r="A1" s="317" t="s">
        <v>0</v>
      </c>
      <c r="B1" s="317" t="s">
        <v>1</v>
      </c>
      <c r="C1" s="317" t="s">
        <v>31</v>
      </c>
      <c r="D1" s="317" t="s">
        <v>32</v>
      </c>
      <c r="E1" s="317" t="s">
        <v>40</v>
      </c>
      <c r="F1" s="317" t="s">
        <v>33</v>
      </c>
      <c r="G1" s="333" t="s">
        <v>2</v>
      </c>
      <c r="H1" s="317" t="s">
        <v>36</v>
      </c>
      <c r="I1" s="317" t="s">
        <v>3</v>
      </c>
      <c r="J1" s="317" t="s">
        <v>34</v>
      </c>
      <c r="K1" s="317" t="s">
        <v>35</v>
      </c>
    </row>
    <row r="2" spans="1:11" x14ac:dyDescent="0.2">
      <c r="A2" s="474" t="s">
        <v>174</v>
      </c>
      <c r="B2" s="474" t="s">
        <v>274</v>
      </c>
      <c r="C2" s="474" t="s">
        <v>275</v>
      </c>
      <c r="D2" s="474" t="s">
        <v>276</v>
      </c>
      <c r="E2" s="474" t="s">
        <v>277</v>
      </c>
      <c r="F2" s="475">
        <v>42212</v>
      </c>
      <c r="G2" s="476">
        <v>80</v>
      </c>
      <c r="H2" s="474"/>
      <c r="I2" s="474" t="s">
        <v>104</v>
      </c>
      <c r="J2" s="475">
        <v>42249</v>
      </c>
      <c r="K2" s="474" t="s">
        <v>71</v>
      </c>
    </row>
    <row r="3" spans="1:11" x14ac:dyDescent="0.2">
      <c r="A3" s="474"/>
      <c r="B3" s="474"/>
      <c r="C3" s="474"/>
      <c r="D3" s="474"/>
      <c r="E3" s="474"/>
      <c r="F3" s="474"/>
      <c r="G3" s="477">
        <f>SUM(G2:G2)</f>
        <v>80</v>
      </c>
      <c r="H3" s="474"/>
      <c r="I3" s="474"/>
      <c r="J3" s="474"/>
      <c r="K3" s="474"/>
    </row>
    <row r="4" spans="1:11" x14ac:dyDescent="0.2">
      <c r="A4" s="213"/>
      <c r="B4" s="213"/>
      <c r="C4" s="213"/>
      <c r="D4" s="214"/>
      <c r="E4" s="252"/>
      <c r="F4" s="213"/>
      <c r="G4" s="336"/>
      <c r="H4" s="214"/>
      <c r="I4" s="213"/>
    </row>
    <row r="5" spans="1:11" x14ac:dyDescent="0.2">
      <c r="A5" s="213"/>
      <c r="B5" s="213"/>
      <c r="C5" s="213"/>
      <c r="D5" s="214"/>
      <c r="E5" s="252"/>
      <c r="F5" s="213"/>
      <c r="G5" s="336"/>
      <c r="H5" s="214"/>
      <c r="I5" s="213"/>
    </row>
    <row r="6" spans="1:11" x14ac:dyDescent="0.2">
      <c r="A6" s="213"/>
      <c r="B6" s="213"/>
      <c r="C6" s="213"/>
      <c r="D6" s="214"/>
      <c r="E6" s="252"/>
      <c r="F6" s="213"/>
      <c r="G6" s="336"/>
      <c r="H6" s="214"/>
      <c r="I6" s="213"/>
    </row>
    <row r="7" spans="1:11" x14ac:dyDescent="0.2">
      <c r="A7" s="535"/>
      <c r="B7" s="535"/>
      <c r="C7" s="535"/>
      <c r="D7" s="535"/>
      <c r="E7" s="535"/>
      <c r="F7" s="536"/>
      <c r="G7" s="537"/>
      <c r="H7" s="535"/>
      <c r="I7" s="535"/>
      <c r="J7" s="536"/>
      <c r="K7" s="535"/>
    </row>
    <row r="8" spans="1:11" x14ac:dyDescent="0.2">
      <c r="A8" s="535"/>
      <c r="B8" s="535"/>
      <c r="C8" s="535"/>
      <c r="D8" s="535"/>
      <c r="E8" s="535"/>
      <c r="F8" s="536"/>
      <c r="G8" s="537"/>
      <c r="H8" s="535"/>
      <c r="I8" s="535"/>
      <c r="J8" s="536"/>
      <c r="K8" s="535"/>
    </row>
    <row r="9" spans="1:11" x14ac:dyDescent="0.2">
      <c r="A9" s="535"/>
      <c r="B9" s="535"/>
      <c r="C9" s="535"/>
      <c r="D9" s="535"/>
      <c r="E9" s="535"/>
      <c r="F9" s="536"/>
      <c r="G9" s="537"/>
      <c r="H9" s="535"/>
      <c r="I9" s="535"/>
      <c r="J9" s="536"/>
      <c r="K9" s="535"/>
    </row>
    <row r="10" spans="1:11" x14ac:dyDescent="0.2">
      <c r="A10" s="535"/>
      <c r="B10" s="535"/>
      <c r="C10" s="535"/>
      <c r="D10" s="535"/>
      <c r="E10" s="535"/>
      <c r="F10" s="536"/>
      <c r="G10" s="537"/>
      <c r="H10" s="535"/>
      <c r="I10" s="535"/>
      <c r="J10" s="536"/>
      <c r="K10" s="535"/>
    </row>
    <row r="11" spans="1:11" x14ac:dyDescent="0.2">
      <c r="A11" s="535"/>
      <c r="B11" s="535"/>
      <c r="C11" s="535"/>
      <c r="D11" s="535"/>
      <c r="E11" s="535"/>
      <c r="F11" s="536"/>
      <c r="G11" s="537"/>
      <c r="H11" s="535"/>
      <c r="I11" s="535"/>
      <c r="J11" s="536"/>
      <c r="K11" s="535"/>
    </row>
    <row r="12" spans="1:11" x14ac:dyDescent="0.2">
      <c r="A12" s="535"/>
      <c r="B12" s="535"/>
      <c r="C12" s="535"/>
      <c r="D12" s="535"/>
      <c r="E12" s="535"/>
      <c r="F12" s="536"/>
      <c r="G12" s="537"/>
      <c r="H12" s="535"/>
      <c r="I12" s="535"/>
      <c r="J12" s="536"/>
      <c r="K12" s="535"/>
    </row>
    <row r="13" spans="1:11" x14ac:dyDescent="0.2">
      <c r="A13" s="535"/>
      <c r="B13" s="535"/>
      <c r="C13" s="535"/>
      <c r="D13" s="535"/>
      <c r="E13" s="535"/>
      <c r="F13" s="536"/>
      <c r="G13" s="537"/>
      <c r="H13" s="535"/>
      <c r="I13" s="535"/>
      <c r="J13" s="536"/>
      <c r="K13" s="535"/>
    </row>
    <row r="14" spans="1:11" x14ac:dyDescent="0.2">
      <c r="A14" s="535"/>
      <c r="B14" s="535"/>
      <c r="C14" s="535"/>
      <c r="D14" s="535"/>
      <c r="E14" s="535"/>
      <c r="F14" s="536"/>
      <c r="G14" s="537"/>
      <c r="H14" s="535"/>
      <c r="I14" s="535"/>
      <c r="J14" s="536"/>
      <c r="K14" s="535"/>
    </row>
    <row r="15" spans="1:11" x14ac:dyDescent="0.2">
      <c r="A15" s="213"/>
      <c r="B15" s="213"/>
      <c r="C15" s="213"/>
      <c r="D15" s="214"/>
      <c r="E15" s="252"/>
      <c r="F15" s="213"/>
      <c r="G15" s="336"/>
      <c r="H15" s="214"/>
      <c r="I15" s="213"/>
    </row>
    <row r="16" spans="1:11" x14ac:dyDescent="0.2">
      <c r="A16" s="213"/>
      <c r="B16" s="213"/>
      <c r="C16" s="213"/>
      <c r="D16" s="214"/>
      <c r="E16" s="252"/>
      <c r="F16" s="213"/>
      <c r="G16" s="336"/>
      <c r="H16" s="214"/>
      <c r="I16" s="213"/>
    </row>
    <row r="17" spans="1:9" x14ac:dyDescent="0.2">
      <c r="A17" s="213"/>
      <c r="B17" s="213"/>
      <c r="C17" s="213"/>
      <c r="D17" s="214"/>
      <c r="E17" s="252"/>
      <c r="F17" s="213"/>
      <c r="G17" s="336"/>
      <c r="H17" s="214"/>
      <c r="I17" s="213"/>
    </row>
    <row r="18" spans="1:9" x14ac:dyDescent="0.2">
      <c r="A18" s="213"/>
      <c r="B18" s="213"/>
      <c r="C18" s="213"/>
      <c r="D18" s="214"/>
      <c r="E18" s="252"/>
      <c r="F18" s="213"/>
      <c r="G18" s="336"/>
      <c r="H18" s="214"/>
      <c r="I18" s="213"/>
    </row>
    <row r="19" spans="1:9" x14ac:dyDescent="0.2">
      <c r="A19" s="213"/>
      <c r="B19" s="213"/>
      <c r="C19" s="213"/>
      <c r="D19" s="214"/>
      <c r="E19" s="252"/>
      <c r="F19" s="213"/>
      <c r="G19" s="336"/>
      <c r="H19" s="214"/>
      <c r="I19" s="213"/>
    </row>
    <row r="20" spans="1:9" x14ac:dyDescent="0.2">
      <c r="A20" s="213"/>
      <c r="B20" s="213"/>
      <c r="C20" s="213"/>
      <c r="D20" s="214"/>
      <c r="E20" s="252"/>
      <c r="F20" s="213"/>
      <c r="G20" s="336"/>
      <c r="H20" s="214"/>
      <c r="I20" s="213"/>
    </row>
    <row r="21" spans="1:9" x14ac:dyDescent="0.2">
      <c r="A21" s="213"/>
      <c r="B21" s="213"/>
      <c r="C21" s="213"/>
      <c r="D21" s="214"/>
      <c r="E21" s="252"/>
      <c r="F21" s="213"/>
      <c r="G21" s="336"/>
      <c r="H21" s="214"/>
      <c r="I21" s="213"/>
    </row>
    <row r="22" spans="1:9" x14ac:dyDescent="0.2">
      <c r="A22" s="213"/>
      <c r="B22" s="213"/>
      <c r="C22" s="213"/>
      <c r="D22" s="214"/>
      <c r="E22" s="252"/>
      <c r="F22" s="213"/>
      <c r="G22" s="336"/>
      <c r="H22" s="214"/>
      <c r="I22" s="213"/>
    </row>
    <row r="23" spans="1:9" x14ac:dyDescent="0.2">
      <c r="A23" s="213"/>
      <c r="B23" s="213"/>
      <c r="C23" s="213"/>
      <c r="D23" s="214"/>
      <c r="E23" s="252"/>
      <c r="F23" s="213"/>
      <c r="G23" s="336"/>
      <c r="H23" s="214"/>
      <c r="I23" s="213"/>
    </row>
    <row r="24" spans="1:9" x14ac:dyDescent="0.2">
      <c r="A24" s="213"/>
      <c r="B24" s="213"/>
      <c r="C24" s="213"/>
      <c r="D24" s="214"/>
      <c r="E24" s="252"/>
      <c r="F24" s="213"/>
      <c r="G24" s="336"/>
      <c r="H24" s="214"/>
      <c r="I24" s="213"/>
    </row>
    <row r="25" spans="1:9" x14ac:dyDescent="0.2">
      <c r="A25" s="213"/>
      <c r="B25" s="213"/>
      <c r="C25" s="213"/>
      <c r="D25" s="214"/>
      <c r="E25" s="252"/>
      <c r="F25" s="213"/>
      <c r="G25" s="336"/>
      <c r="H25" s="214"/>
      <c r="I25" s="213"/>
    </row>
    <row r="26" spans="1:9" x14ac:dyDescent="0.2">
      <c r="A26" s="213"/>
      <c r="B26" s="213"/>
      <c r="C26" s="213"/>
      <c r="D26" s="214"/>
      <c r="E26" s="252"/>
      <c r="F26" s="213"/>
      <c r="G26" s="336"/>
      <c r="H26" s="214"/>
      <c r="I26" s="213"/>
    </row>
    <row r="27" spans="1:9" x14ac:dyDescent="0.2">
      <c r="A27" s="213"/>
      <c r="B27" s="213"/>
      <c r="C27" s="213"/>
      <c r="D27" s="214"/>
      <c r="E27" s="252"/>
      <c r="F27" s="213"/>
      <c r="G27" s="336"/>
      <c r="H27" s="214"/>
      <c r="I27" s="213"/>
    </row>
    <row r="28" spans="1:9" x14ac:dyDescent="0.2">
      <c r="A28" s="213"/>
      <c r="B28" s="213"/>
      <c r="C28" s="213"/>
      <c r="D28" s="214"/>
      <c r="E28" s="252"/>
      <c r="F28" s="213"/>
      <c r="G28" s="336"/>
      <c r="H28" s="214"/>
      <c r="I28" s="213"/>
    </row>
    <row r="29" spans="1:9" x14ac:dyDescent="0.2">
      <c r="A29" s="213"/>
      <c r="B29" s="213"/>
      <c r="C29" s="213"/>
      <c r="D29" s="214"/>
      <c r="E29" s="252"/>
      <c r="F29" s="213"/>
      <c r="G29" s="336"/>
      <c r="H29" s="214"/>
      <c r="I29" s="213"/>
    </row>
    <row r="30" spans="1:9" x14ac:dyDescent="0.2">
      <c r="A30" s="213"/>
      <c r="B30" s="213"/>
      <c r="C30" s="213"/>
      <c r="D30" s="214"/>
      <c r="E30" s="252"/>
      <c r="F30" s="213"/>
      <c r="G30" s="336"/>
      <c r="H30" s="214"/>
      <c r="I30" s="213"/>
    </row>
    <row r="31" spans="1:9" x14ac:dyDescent="0.2">
      <c r="A31" s="213"/>
      <c r="B31" s="213"/>
      <c r="C31" s="213"/>
      <c r="D31" s="214"/>
      <c r="E31" s="252"/>
      <c r="F31" s="213"/>
      <c r="G31" s="336"/>
      <c r="H31" s="214"/>
      <c r="I31" s="213"/>
    </row>
    <row r="32" spans="1:9" x14ac:dyDescent="0.2">
      <c r="A32" s="213"/>
      <c r="B32" s="213"/>
      <c r="C32" s="213"/>
      <c r="D32" s="214"/>
      <c r="E32" s="252"/>
      <c r="F32" s="213"/>
      <c r="G32" s="336"/>
      <c r="H32" s="214"/>
      <c r="I32" s="213"/>
    </row>
    <row r="33" spans="1:9" x14ac:dyDescent="0.2">
      <c r="A33" s="213"/>
      <c r="B33" s="213"/>
      <c r="C33" s="213"/>
      <c r="D33" s="214"/>
      <c r="E33" s="252"/>
      <c r="F33" s="213"/>
      <c r="G33" s="336"/>
      <c r="H33" s="214"/>
      <c r="I33" s="213"/>
    </row>
    <row r="34" spans="1:9" x14ac:dyDescent="0.2">
      <c r="A34" s="213"/>
      <c r="B34" s="213"/>
      <c r="C34" s="213"/>
      <c r="D34" s="214"/>
      <c r="E34" s="252"/>
      <c r="F34" s="213"/>
      <c r="G34" s="336"/>
      <c r="H34" s="214"/>
      <c r="I34" s="213"/>
    </row>
    <row r="35" spans="1:9" x14ac:dyDescent="0.2">
      <c r="A35" s="213"/>
      <c r="B35" s="213"/>
      <c r="C35" s="213"/>
      <c r="D35" s="214"/>
      <c r="E35" s="252"/>
      <c r="F35" s="213"/>
      <c r="G35" s="336"/>
      <c r="H35" s="214"/>
      <c r="I35" s="213"/>
    </row>
    <row r="36" spans="1:9" x14ac:dyDescent="0.2">
      <c r="A36" s="213"/>
      <c r="B36" s="213"/>
      <c r="C36" s="213"/>
      <c r="D36" s="214"/>
      <c r="E36" s="252"/>
      <c r="F36" s="213"/>
      <c r="G36" s="336"/>
      <c r="H36" s="214"/>
      <c r="I36" s="213"/>
    </row>
    <row r="37" spans="1:9" x14ac:dyDescent="0.2">
      <c r="A37" s="213"/>
      <c r="B37" s="213"/>
      <c r="C37" s="213"/>
      <c r="D37" s="214"/>
      <c r="E37" s="252"/>
      <c r="F37" s="213"/>
      <c r="G37" s="336"/>
      <c r="H37" s="214"/>
      <c r="I37" s="213"/>
    </row>
    <row r="38" spans="1:9" x14ac:dyDescent="0.2">
      <c r="A38" s="213"/>
      <c r="B38" s="213"/>
      <c r="C38" s="213"/>
      <c r="D38" s="214"/>
      <c r="E38" s="252"/>
      <c r="F38" s="213"/>
      <c r="G38" s="336"/>
      <c r="H38" s="214"/>
      <c r="I38" s="213"/>
    </row>
    <row r="39" spans="1:9" x14ac:dyDescent="0.2">
      <c r="A39" s="213"/>
      <c r="B39" s="213"/>
      <c r="C39" s="213"/>
      <c r="D39" s="214"/>
      <c r="E39" s="252"/>
      <c r="F39" s="213"/>
      <c r="G39" s="336"/>
      <c r="H39" s="214"/>
      <c r="I39" s="213"/>
    </row>
    <row r="40" spans="1:9" x14ac:dyDescent="0.2">
      <c r="A40" s="213"/>
      <c r="B40" s="213"/>
      <c r="C40" s="213"/>
      <c r="D40" s="214"/>
      <c r="E40" s="252"/>
      <c r="F40" s="213"/>
      <c r="G40" s="336"/>
      <c r="H40" s="214"/>
      <c r="I40" s="213"/>
    </row>
    <row r="41" spans="1:9" x14ac:dyDescent="0.2">
      <c r="A41" s="213"/>
      <c r="B41" s="213"/>
      <c r="C41" s="213"/>
      <c r="D41" s="214"/>
      <c r="E41" s="252"/>
      <c r="F41" s="213"/>
      <c r="G41" s="336"/>
      <c r="H41" s="214"/>
      <c r="I41" s="213"/>
    </row>
    <row r="42" spans="1:9" x14ac:dyDescent="0.2">
      <c r="A42" s="213"/>
      <c r="B42" s="213"/>
      <c r="C42" s="213"/>
      <c r="D42" s="214"/>
      <c r="E42" s="252"/>
      <c r="F42" s="213"/>
      <c r="G42" s="336"/>
      <c r="H42" s="214"/>
      <c r="I42" s="213"/>
    </row>
    <row r="43" spans="1:9" x14ac:dyDescent="0.2">
      <c r="A43" s="213"/>
      <c r="B43" s="213"/>
      <c r="C43" s="213"/>
      <c r="D43" s="214"/>
      <c r="E43" s="252"/>
      <c r="F43" s="213"/>
      <c r="G43" s="336"/>
      <c r="H43" s="214"/>
      <c r="I43" s="213"/>
    </row>
    <row r="44" spans="1:9" x14ac:dyDescent="0.2">
      <c r="A44" s="213"/>
      <c r="B44" s="213"/>
      <c r="C44" s="213"/>
      <c r="D44" s="214"/>
      <c r="E44" s="252"/>
      <c r="F44" s="213"/>
      <c r="G44" s="336"/>
      <c r="H44" s="214"/>
      <c r="I44" s="213"/>
    </row>
    <row r="45" spans="1:9" x14ac:dyDescent="0.2">
      <c r="A45" s="213"/>
      <c r="B45" s="213"/>
      <c r="C45" s="213"/>
      <c r="D45" s="214"/>
      <c r="E45" s="252"/>
      <c r="F45" s="213"/>
      <c r="G45" s="336"/>
      <c r="H45" s="214"/>
      <c r="I45" s="213"/>
    </row>
    <row r="46" spans="1:9" x14ac:dyDescent="0.2">
      <c r="A46" s="213"/>
      <c r="B46" s="213"/>
      <c r="C46" s="213"/>
      <c r="D46" s="214"/>
      <c r="E46" s="252"/>
      <c r="F46" s="213"/>
      <c r="G46" s="336"/>
      <c r="H46" s="214"/>
      <c r="I46" s="213"/>
    </row>
    <row r="47" spans="1:9" x14ac:dyDescent="0.2">
      <c r="A47" s="213"/>
      <c r="B47" s="213"/>
      <c r="C47" s="213"/>
      <c r="D47" s="214"/>
      <c r="E47" s="252"/>
      <c r="F47" s="213"/>
      <c r="G47" s="336"/>
      <c r="H47" s="214"/>
      <c r="I47" s="213"/>
    </row>
    <row r="48" spans="1:9" x14ac:dyDescent="0.2">
      <c r="A48" s="213"/>
      <c r="B48" s="213"/>
      <c r="C48" s="213"/>
      <c r="D48" s="214"/>
      <c r="E48" s="252"/>
      <c r="F48" s="213"/>
      <c r="G48" s="336"/>
      <c r="H48" s="214"/>
      <c r="I48" s="213"/>
    </row>
    <row r="49" spans="1:9" x14ac:dyDescent="0.2">
      <c r="A49" s="213"/>
      <c r="B49" s="213"/>
      <c r="C49" s="213"/>
      <c r="D49" s="214"/>
      <c r="E49" s="252"/>
      <c r="F49" s="213"/>
      <c r="G49" s="336"/>
      <c r="H49" s="214"/>
      <c r="I49" s="213"/>
    </row>
    <row r="50" spans="1:9" x14ac:dyDescent="0.2">
      <c r="A50" s="213"/>
      <c r="B50" s="213"/>
      <c r="C50" s="213"/>
      <c r="D50" s="214"/>
      <c r="E50" s="252"/>
      <c r="F50" s="213"/>
      <c r="G50" s="336"/>
      <c r="H50" s="214"/>
      <c r="I50" s="213"/>
    </row>
    <row r="51" spans="1:9" x14ac:dyDescent="0.2">
      <c r="A51" s="213"/>
      <c r="B51" s="213"/>
      <c r="C51" s="213"/>
      <c r="D51" s="214"/>
      <c r="E51" s="252"/>
      <c r="F51" s="213"/>
      <c r="G51" s="336"/>
      <c r="H51" s="214"/>
      <c r="I51" s="213"/>
    </row>
    <row r="52" spans="1:9" x14ac:dyDescent="0.2">
      <c r="A52" s="213"/>
      <c r="B52" s="213"/>
      <c r="C52" s="213"/>
      <c r="D52" s="214"/>
      <c r="E52" s="252"/>
      <c r="F52" s="213"/>
      <c r="G52" s="336"/>
      <c r="H52" s="214"/>
      <c r="I52" s="213"/>
    </row>
    <row r="53" spans="1:9" x14ac:dyDescent="0.2">
      <c r="A53" s="213"/>
      <c r="B53" s="213"/>
      <c r="C53" s="213"/>
      <c r="D53" s="214"/>
      <c r="E53" s="252"/>
      <c r="F53" s="213"/>
      <c r="G53" s="336"/>
      <c r="H53" s="214"/>
      <c r="I53" s="213"/>
    </row>
    <row r="54" spans="1:9" x14ac:dyDescent="0.2">
      <c r="A54" s="213"/>
      <c r="B54" s="213"/>
      <c r="C54" s="213"/>
      <c r="D54" s="214"/>
      <c r="E54" s="252"/>
      <c r="F54" s="213"/>
      <c r="G54" s="336"/>
      <c r="H54" s="214"/>
      <c r="I54" s="213"/>
    </row>
    <row r="55" spans="1:9" x14ac:dyDescent="0.2">
      <c r="A55" s="213"/>
      <c r="B55" s="213"/>
      <c r="C55" s="213"/>
      <c r="D55" s="214"/>
      <c r="E55" s="252"/>
      <c r="F55" s="213"/>
      <c r="G55" s="336"/>
      <c r="H55" s="214"/>
      <c r="I55" s="213"/>
    </row>
    <row r="56" spans="1:9" x14ac:dyDescent="0.2">
      <c r="A56" s="213"/>
      <c r="B56" s="213"/>
      <c r="C56" s="213"/>
      <c r="D56" s="214"/>
      <c r="E56" s="252"/>
      <c r="F56" s="213"/>
      <c r="G56" s="336"/>
      <c r="H56" s="214"/>
      <c r="I56" s="213"/>
    </row>
    <row r="57" spans="1:9" x14ac:dyDescent="0.2">
      <c r="A57" s="213"/>
      <c r="B57" s="213"/>
      <c r="C57" s="213"/>
      <c r="D57" s="214"/>
      <c r="E57" s="252"/>
      <c r="F57" s="213"/>
      <c r="G57" s="336"/>
      <c r="H57" s="214"/>
      <c r="I57" s="213"/>
    </row>
    <row r="58" spans="1:9" x14ac:dyDescent="0.2">
      <c r="A58" s="213"/>
      <c r="B58" s="213"/>
      <c r="C58" s="213"/>
      <c r="D58" s="214"/>
      <c r="E58" s="252"/>
      <c r="F58" s="213"/>
      <c r="G58" s="336"/>
      <c r="H58" s="214"/>
      <c r="I58" s="213"/>
    </row>
    <row r="59" spans="1:9" x14ac:dyDescent="0.2">
      <c r="A59" s="213"/>
      <c r="B59" s="213"/>
      <c r="C59" s="213"/>
      <c r="D59" s="214"/>
      <c r="E59" s="252"/>
      <c r="F59" s="213"/>
      <c r="G59" s="336"/>
      <c r="H59" s="214"/>
      <c r="I59" s="213"/>
    </row>
    <row r="60" spans="1:9" x14ac:dyDescent="0.2">
      <c r="A60" s="213"/>
      <c r="B60" s="213"/>
      <c r="C60" s="213"/>
      <c r="D60" s="214"/>
      <c r="E60" s="252"/>
      <c r="F60" s="213"/>
      <c r="G60" s="336"/>
      <c r="H60" s="214"/>
      <c r="I60" s="213"/>
    </row>
    <row r="61" spans="1:9" x14ac:dyDescent="0.2">
      <c r="A61" s="213"/>
      <c r="B61" s="213"/>
      <c r="C61" s="213"/>
      <c r="D61" s="214"/>
      <c r="E61" s="252"/>
      <c r="F61" s="213"/>
      <c r="G61" s="336"/>
      <c r="H61" s="214"/>
      <c r="I61" s="213"/>
    </row>
    <row r="62" spans="1:9" x14ac:dyDescent="0.2">
      <c r="A62" s="213"/>
      <c r="B62" s="213"/>
      <c r="C62" s="213"/>
      <c r="D62" s="214"/>
      <c r="E62" s="252"/>
      <c r="F62" s="213"/>
      <c r="G62" s="336"/>
      <c r="H62" s="214"/>
      <c r="I62" s="213"/>
    </row>
    <row r="63" spans="1:9" x14ac:dyDescent="0.2">
      <c r="A63" s="213"/>
      <c r="B63" s="213"/>
      <c r="C63" s="213"/>
      <c r="D63" s="214"/>
      <c r="E63" s="252"/>
      <c r="F63" s="213"/>
      <c r="G63" s="336"/>
      <c r="H63" s="214"/>
      <c r="I63" s="213"/>
    </row>
    <row r="64" spans="1:9" x14ac:dyDescent="0.2">
      <c r="A64" s="213"/>
      <c r="B64" s="213"/>
      <c r="C64" s="213"/>
      <c r="D64" s="214"/>
      <c r="E64" s="252"/>
      <c r="F64" s="213"/>
      <c r="G64" s="336"/>
      <c r="H64" s="214"/>
      <c r="I64" s="213"/>
    </row>
    <row r="65" spans="1:9" x14ac:dyDescent="0.2">
      <c r="A65" s="213"/>
      <c r="B65" s="213"/>
      <c r="C65" s="213"/>
      <c r="D65" s="214"/>
      <c r="E65" s="252"/>
      <c r="F65" s="213"/>
      <c r="G65" s="336"/>
      <c r="H65" s="214"/>
      <c r="I65" s="213"/>
    </row>
    <row r="66" spans="1:9" x14ac:dyDescent="0.2">
      <c r="A66" s="213"/>
      <c r="B66" s="213"/>
      <c r="C66" s="213"/>
      <c r="D66" s="214"/>
      <c r="E66" s="252"/>
      <c r="F66" s="213"/>
      <c r="G66" s="336"/>
      <c r="H66" s="214"/>
      <c r="I66" s="213"/>
    </row>
    <row r="67" spans="1:9" x14ac:dyDescent="0.2">
      <c r="A67" s="213"/>
      <c r="B67" s="213"/>
      <c r="C67" s="213"/>
      <c r="D67" s="214"/>
      <c r="E67" s="252"/>
      <c r="F67" s="213"/>
      <c r="G67" s="336"/>
      <c r="H67" s="214"/>
      <c r="I67" s="213"/>
    </row>
    <row r="68" spans="1:9" x14ac:dyDescent="0.2">
      <c r="A68" s="213"/>
      <c r="B68" s="213"/>
      <c r="C68" s="213"/>
      <c r="D68" s="214"/>
      <c r="E68" s="252"/>
      <c r="F68" s="213"/>
      <c r="G68" s="336"/>
      <c r="H68" s="214"/>
      <c r="I68" s="213"/>
    </row>
    <row r="69" spans="1:9" x14ac:dyDescent="0.2">
      <c r="A69" s="213"/>
      <c r="B69" s="213"/>
      <c r="C69" s="213"/>
      <c r="D69" s="214"/>
      <c r="E69" s="252"/>
      <c r="F69" s="213"/>
      <c r="G69" s="336"/>
      <c r="H69" s="214"/>
      <c r="I69" s="213"/>
    </row>
    <row r="70" spans="1:9" x14ac:dyDescent="0.2">
      <c r="A70" s="213"/>
      <c r="B70" s="213"/>
      <c r="C70" s="213"/>
      <c r="D70" s="214"/>
      <c r="E70" s="252"/>
      <c r="F70" s="213"/>
      <c r="G70" s="336"/>
      <c r="H70" s="214"/>
      <c r="I70" s="213"/>
    </row>
    <row r="71" spans="1:9" x14ac:dyDescent="0.2">
      <c r="A71" s="213"/>
      <c r="B71" s="213"/>
      <c r="C71" s="213"/>
      <c r="D71" s="214"/>
      <c r="E71" s="252"/>
      <c r="F71" s="213"/>
      <c r="G71" s="336"/>
      <c r="H71" s="214"/>
      <c r="I71" s="213"/>
    </row>
    <row r="72" spans="1:9" x14ac:dyDescent="0.2">
      <c r="A72" s="213"/>
      <c r="B72" s="213"/>
      <c r="C72" s="213"/>
      <c r="D72" s="214"/>
      <c r="E72" s="252"/>
      <c r="F72" s="213"/>
      <c r="G72" s="336"/>
      <c r="H72" s="214"/>
      <c r="I72" s="213"/>
    </row>
    <row r="73" spans="1:9" x14ac:dyDescent="0.2">
      <c r="A73" s="213"/>
      <c r="B73" s="213"/>
      <c r="C73" s="213"/>
      <c r="D73" s="214"/>
      <c r="E73" s="252"/>
      <c r="F73" s="213"/>
      <c r="G73" s="336"/>
      <c r="H73" s="214"/>
      <c r="I73" s="213"/>
    </row>
    <row r="74" spans="1:9" x14ac:dyDescent="0.2">
      <c r="A74" s="213"/>
      <c r="B74" s="213"/>
      <c r="C74" s="213"/>
      <c r="D74" s="214"/>
      <c r="E74" s="252"/>
      <c r="F74" s="213"/>
      <c r="G74" s="336"/>
      <c r="H74" s="214"/>
      <c r="I74" s="213"/>
    </row>
    <row r="75" spans="1:9" x14ac:dyDescent="0.2">
      <c r="A75" s="213"/>
      <c r="B75" s="213"/>
      <c r="C75" s="213"/>
      <c r="D75" s="214"/>
      <c r="E75" s="252"/>
      <c r="F75" s="213"/>
      <c r="G75" s="336"/>
      <c r="H75" s="214"/>
      <c r="I75" s="213"/>
    </row>
    <row r="76" spans="1:9" x14ac:dyDescent="0.2">
      <c r="A76" s="213"/>
      <c r="B76" s="213"/>
      <c r="C76" s="213"/>
      <c r="D76" s="214"/>
      <c r="E76" s="252"/>
      <c r="F76" s="213"/>
      <c r="G76" s="336"/>
      <c r="H76" s="214"/>
      <c r="I76" s="213"/>
    </row>
    <row r="77" spans="1:9" x14ac:dyDescent="0.2">
      <c r="A77" s="213"/>
      <c r="B77" s="213"/>
      <c r="C77" s="213"/>
      <c r="D77" s="214"/>
      <c r="E77" s="252"/>
      <c r="F77" s="213"/>
      <c r="G77" s="336"/>
      <c r="H77" s="214"/>
      <c r="I77" s="213"/>
    </row>
    <row r="78" spans="1:9" x14ac:dyDescent="0.2">
      <c r="A78" s="213"/>
      <c r="B78" s="213"/>
      <c r="C78" s="213"/>
      <c r="D78" s="214"/>
      <c r="E78" s="252"/>
      <c r="F78" s="213"/>
      <c r="G78" s="336"/>
      <c r="H78" s="214"/>
      <c r="I78" s="213"/>
    </row>
    <row r="79" spans="1:9" x14ac:dyDescent="0.2">
      <c r="A79" s="213"/>
      <c r="B79" s="213"/>
      <c r="C79" s="213"/>
      <c r="D79" s="214"/>
      <c r="E79" s="252"/>
      <c r="F79" s="213"/>
      <c r="G79" s="336"/>
      <c r="H79" s="214"/>
      <c r="I79" s="213"/>
    </row>
    <row r="80" spans="1:9" x14ac:dyDescent="0.2">
      <c r="A80" s="213"/>
      <c r="B80" s="213"/>
      <c r="C80" s="213"/>
      <c r="D80" s="214"/>
      <c r="E80" s="252"/>
      <c r="F80" s="213"/>
      <c r="G80" s="336"/>
      <c r="H80" s="214"/>
      <c r="I80" s="213"/>
    </row>
    <row r="81" spans="1:9" x14ac:dyDescent="0.2">
      <c r="A81" s="213"/>
      <c r="B81" s="213"/>
      <c r="C81" s="213"/>
      <c r="D81" s="214"/>
      <c r="E81" s="252"/>
      <c r="F81" s="213"/>
      <c r="G81" s="336"/>
      <c r="H81" s="214"/>
      <c r="I81" s="213"/>
    </row>
    <row r="82" spans="1:9" x14ac:dyDescent="0.2">
      <c r="A82" s="213"/>
      <c r="B82" s="213"/>
      <c r="C82" s="213"/>
      <c r="D82" s="214"/>
      <c r="E82" s="252"/>
      <c r="F82" s="213"/>
      <c r="G82" s="336"/>
      <c r="H82" s="214"/>
      <c r="I82" s="213"/>
    </row>
    <row r="83" spans="1:9" x14ac:dyDescent="0.2">
      <c r="A83" s="213"/>
      <c r="B83" s="213"/>
      <c r="C83" s="213"/>
      <c r="D83" s="214"/>
      <c r="E83" s="252"/>
      <c r="F83" s="213"/>
      <c r="G83" s="336"/>
      <c r="H83" s="214"/>
      <c r="I83" s="213"/>
    </row>
    <row r="84" spans="1:9" x14ac:dyDescent="0.2">
      <c r="A84" s="213"/>
      <c r="B84" s="213"/>
      <c r="C84" s="213"/>
      <c r="D84" s="214"/>
      <c r="E84" s="252"/>
      <c r="F84" s="213"/>
      <c r="G84" s="336"/>
      <c r="H84" s="214"/>
      <c r="I84" s="213"/>
    </row>
    <row r="85" spans="1:9" x14ac:dyDescent="0.2">
      <c r="A85" s="213"/>
      <c r="B85" s="213"/>
      <c r="C85" s="213"/>
      <c r="D85" s="214"/>
      <c r="E85" s="252"/>
      <c r="F85" s="213"/>
      <c r="G85" s="336"/>
      <c r="H85" s="214"/>
      <c r="I85" s="213"/>
    </row>
    <row r="86" spans="1:9" x14ac:dyDescent="0.2">
      <c r="A86" s="213"/>
      <c r="B86" s="213"/>
      <c r="C86" s="213"/>
      <c r="D86" s="214"/>
      <c r="E86" s="252"/>
      <c r="F86" s="213"/>
      <c r="G86" s="336"/>
      <c r="H86" s="214"/>
      <c r="I86" s="213"/>
    </row>
    <row r="87" spans="1:9" x14ac:dyDescent="0.2">
      <c r="A87" s="213"/>
      <c r="B87" s="213"/>
      <c r="C87" s="213"/>
      <c r="D87" s="214"/>
      <c r="E87" s="252"/>
      <c r="F87" s="213"/>
      <c r="G87" s="336"/>
      <c r="H87" s="214"/>
      <c r="I87" s="213"/>
    </row>
    <row r="88" spans="1:9" x14ac:dyDescent="0.2">
      <c r="A88" s="213"/>
      <c r="B88" s="213"/>
      <c r="C88" s="213"/>
      <c r="D88" s="214"/>
      <c r="E88" s="252"/>
      <c r="F88" s="213"/>
      <c r="G88" s="336"/>
      <c r="H88" s="214"/>
      <c r="I88" s="213"/>
    </row>
    <row r="89" spans="1:9" x14ac:dyDescent="0.2">
      <c r="A89" s="213"/>
      <c r="B89" s="213"/>
      <c r="C89" s="213"/>
      <c r="D89" s="214"/>
      <c r="E89" s="252"/>
      <c r="F89" s="213"/>
      <c r="G89" s="336"/>
      <c r="H89" s="214"/>
      <c r="I89" s="213"/>
    </row>
    <row r="90" spans="1:9" x14ac:dyDescent="0.2">
      <c r="A90" s="213"/>
      <c r="B90" s="213"/>
      <c r="C90" s="213"/>
      <c r="D90" s="214"/>
      <c r="E90" s="252"/>
      <c r="F90" s="213"/>
      <c r="G90" s="336"/>
      <c r="H90" s="214"/>
      <c r="I90" s="213"/>
    </row>
    <row r="91" spans="1:9" x14ac:dyDescent="0.2">
      <c r="A91" s="213"/>
      <c r="B91" s="213"/>
      <c r="C91" s="213"/>
      <c r="D91" s="214"/>
      <c r="E91" s="252"/>
      <c r="F91" s="213"/>
      <c r="G91" s="336"/>
      <c r="H91" s="214"/>
      <c r="I91" s="213"/>
    </row>
    <row r="92" spans="1:9" x14ac:dyDescent="0.2">
      <c r="A92" s="213"/>
      <c r="B92" s="213"/>
      <c r="C92" s="213"/>
      <c r="D92" s="214"/>
      <c r="E92" s="252"/>
      <c r="F92" s="213"/>
      <c r="G92" s="336"/>
      <c r="H92" s="214"/>
      <c r="I92" s="213"/>
    </row>
    <row r="93" spans="1:9" x14ac:dyDescent="0.2">
      <c r="A93" s="213"/>
      <c r="B93" s="213"/>
      <c r="C93" s="213"/>
      <c r="D93" s="214"/>
      <c r="E93" s="252"/>
      <c r="F93" s="213"/>
      <c r="G93" s="336"/>
      <c r="H93" s="214"/>
      <c r="I93" s="213"/>
    </row>
    <row r="94" spans="1:9" x14ac:dyDescent="0.2">
      <c r="A94" s="213"/>
      <c r="B94" s="213"/>
      <c r="C94" s="213"/>
      <c r="D94" s="214"/>
      <c r="E94" s="252"/>
      <c r="F94" s="213"/>
      <c r="G94" s="336"/>
      <c r="H94" s="214"/>
      <c r="I94" s="213"/>
    </row>
    <row r="95" spans="1:9" x14ac:dyDescent="0.2">
      <c r="A95" s="213"/>
      <c r="B95" s="213"/>
      <c r="C95" s="213"/>
      <c r="D95" s="214"/>
      <c r="E95" s="252"/>
      <c r="F95" s="213"/>
      <c r="G95" s="336"/>
      <c r="H95" s="214"/>
      <c r="I95" s="213"/>
    </row>
    <row r="96" spans="1:9" x14ac:dyDescent="0.2">
      <c r="A96" s="213"/>
      <c r="B96" s="213"/>
      <c r="C96" s="213"/>
      <c r="D96" s="214"/>
      <c r="E96" s="252"/>
      <c r="F96" s="213"/>
      <c r="G96" s="336"/>
      <c r="H96" s="214"/>
      <c r="I96" s="213"/>
    </row>
    <row r="97" spans="1:9" x14ac:dyDescent="0.2">
      <c r="A97" s="213"/>
      <c r="B97" s="213"/>
      <c r="C97" s="213"/>
      <c r="D97" s="214"/>
      <c r="E97" s="252"/>
      <c r="F97" s="213"/>
      <c r="G97" s="336"/>
      <c r="H97" s="214"/>
      <c r="I97" s="213"/>
    </row>
    <row r="98" spans="1:9" x14ac:dyDescent="0.2">
      <c r="A98" s="213"/>
      <c r="B98" s="213"/>
      <c r="C98" s="213"/>
      <c r="D98" s="214"/>
      <c r="E98" s="252"/>
      <c r="F98" s="213"/>
      <c r="G98" s="336"/>
      <c r="H98" s="214"/>
      <c r="I98" s="213"/>
    </row>
    <row r="99" spans="1:9" x14ac:dyDescent="0.2">
      <c r="A99" s="213"/>
      <c r="B99" s="213"/>
      <c r="C99" s="213"/>
      <c r="D99" s="214"/>
      <c r="E99" s="252"/>
      <c r="F99" s="213"/>
      <c r="G99" s="336"/>
      <c r="H99" s="214"/>
      <c r="I99" s="213"/>
    </row>
    <row r="100" spans="1:9" x14ac:dyDescent="0.2">
      <c r="A100" s="213"/>
      <c r="B100" s="213"/>
      <c r="C100" s="213"/>
      <c r="D100" s="214"/>
      <c r="E100" s="252"/>
      <c r="F100" s="213"/>
      <c r="G100" s="336"/>
      <c r="H100" s="214"/>
      <c r="I100" s="213"/>
    </row>
    <row r="101" spans="1:9" x14ac:dyDescent="0.2">
      <c r="A101" s="213"/>
      <c r="B101" s="213"/>
      <c r="C101" s="213"/>
      <c r="D101" s="214"/>
      <c r="E101" s="252"/>
      <c r="F101" s="213"/>
      <c r="G101" s="336"/>
      <c r="H101" s="214"/>
      <c r="I101" s="213"/>
    </row>
    <row r="102" spans="1:9" x14ac:dyDescent="0.2">
      <c r="A102" s="213"/>
      <c r="B102" s="213"/>
      <c r="C102" s="213"/>
      <c r="D102" s="214"/>
      <c r="E102" s="252"/>
      <c r="F102" s="213"/>
      <c r="G102" s="336"/>
      <c r="H102" s="214"/>
      <c r="I102" s="213"/>
    </row>
    <row r="103" spans="1:9" x14ac:dyDescent="0.2">
      <c r="A103" s="213"/>
      <c r="B103" s="213"/>
      <c r="C103" s="213"/>
      <c r="D103" s="214"/>
      <c r="E103" s="252"/>
      <c r="F103" s="213"/>
      <c r="G103" s="336"/>
      <c r="H103" s="214"/>
      <c r="I103" s="213"/>
    </row>
    <row r="104" spans="1:9" x14ac:dyDescent="0.2">
      <c r="A104" s="213"/>
      <c r="B104" s="213"/>
      <c r="C104" s="213"/>
      <c r="D104" s="214"/>
      <c r="E104" s="252"/>
      <c r="F104" s="213"/>
      <c r="G104" s="336"/>
      <c r="H104" s="214"/>
      <c r="I104" s="213"/>
    </row>
    <row r="105" spans="1:9" x14ac:dyDescent="0.2">
      <c r="A105" s="213"/>
      <c r="B105" s="213"/>
      <c r="C105" s="213"/>
      <c r="D105" s="214"/>
      <c r="E105" s="252"/>
      <c r="F105" s="213"/>
      <c r="G105" s="336"/>
      <c r="H105" s="214"/>
      <c r="I105" s="213"/>
    </row>
    <row r="106" spans="1:9" x14ac:dyDescent="0.2">
      <c r="A106" s="213"/>
      <c r="B106" s="213"/>
      <c r="C106" s="213"/>
      <c r="D106" s="214"/>
      <c r="E106" s="252"/>
      <c r="F106" s="213"/>
      <c r="G106" s="336"/>
      <c r="H106" s="214"/>
      <c r="I106" s="213"/>
    </row>
    <row r="107" spans="1:9" x14ac:dyDescent="0.2">
      <c r="A107" s="213"/>
      <c r="B107" s="213"/>
      <c r="C107" s="213"/>
      <c r="D107" s="214"/>
      <c r="E107" s="252"/>
      <c r="F107" s="213"/>
      <c r="G107" s="336"/>
      <c r="H107" s="214"/>
      <c r="I107" s="213"/>
    </row>
    <row r="108" spans="1:9" x14ac:dyDescent="0.2">
      <c r="A108" s="213"/>
      <c r="B108" s="213"/>
      <c r="C108" s="213"/>
      <c r="D108" s="214"/>
      <c r="E108" s="252"/>
      <c r="F108" s="213"/>
      <c r="G108" s="336"/>
      <c r="H108" s="214"/>
      <c r="I108" s="213"/>
    </row>
    <row r="109" spans="1:9" x14ac:dyDescent="0.2">
      <c r="A109" s="213"/>
      <c r="B109" s="213"/>
      <c r="C109" s="213"/>
      <c r="D109" s="214"/>
      <c r="E109" s="252"/>
      <c r="F109" s="213"/>
      <c r="G109" s="336"/>
      <c r="H109" s="214"/>
      <c r="I109" s="213"/>
    </row>
    <row r="110" spans="1:9" x14ac:dyDescent="0.2">
      <c r="A110" s="213"/>
      <c r="B110" s="213"/>
      <c r="C110" s="213"/>
      <c r="D110" s="214"/>
      <c r="E110" s="252"/>
      <c r="F110" s="213"/>
      <c r="G110" s="336"/>
      <c r="H110" s="214"/>
      <c r="I110" s="213"/>
    </row>
    <row r="111" spans="1:9" x14ac:dyDescent="0.2">
      <c r="A111" s="213"/>
      <c r="B111" s="213"/>
      <c r="C111" s="213"/>
      <c r="D111" s="214"/>
      <c r="E111" s="252"/>
      <c r="F111" s="213"/>
      <c r="G111" s="336"/>
      <c r="H111" s="214"/>
      <c r="I111" s="213"/>
    </row>
    <row r="112" spans="1:9" x14ac:dyDescent="0.2">
      <c r="A112" s="213"/>
      <c r="B112" s="213"/>
      <c r="C112" s="213"/>
      <c r="D112" s="214"/>
      <c r="E112" s="252"/>
      <c r="F112" s="213"/>
      <c r="G112" s="336"/>
      <c r="H112" s="214"/>
      <c r="I112" s="213"/>
    </row>
    <row r="113" spans="1:9" x14ac:dyDescent="0.2">
      <c r="A113" s="213"/>
      <c r="B113" s="213"/>
      <c r="C113" s="213"/>
      <c r="D113" s="214"/>
      <c r="E113" s="252"/>
      <c r="F113" s="213"/>
      <c r="G113" s="336"/>
      <c r="H113" s="214"/>
      <c r="I113" s="213"/>
    </row>
    <row r="114" spans="1:9" x14ac:dyDescent="0.2">
      <c r="A114" s="213"/>
      <c r="B114" s="213"/>
      <c r="C114" s="213"/>
      <c r="D114" s="214"/>
      <c r="E114" s="252"/>
      <c r="F114" s="213"/>
      <c r="G114" s="336"/>
      <c r="H114" s="214"/>
      <c r="I114" s="213"/>
    </row>
    <row r="115" spans="1:9" x14ac:dyDescent="0.2">
      <c r="A115" s="213"/>
      <c r="B115" s="213"/>
      <c r="C115" s="213"/>
      <c r="D115" s="214"/>
      <c r="E115" s="252"/>
      <c r="F115" s="213"/>
      <c r="G115" s="336"/>
      <c r="H115" s="214"/>
      <c r="I115" s="213"/>
    </row>
    <row r="116" spans="1:9" x14ac:dyDescent="0.2">
      <c r="A116" s="213"/>
      <c r="B116" s="213"/>
      <c r="C116" s="213"/>
      <c r="D116" s="214"/>
      <c r="E116" s="252"/>
      <c r="F116" s="213"/>
      <c r="G116" s="336"/>
      <c r="H116" s="214"/>
      <c r="I116" s="213"/>
    </row>
    <row r="117" spans="1:9" x14ac:dyDescent="0.2">
      <c r="A117" s="213"/>
      <c r="B117" s="213"/>
      <c r="C117" s="213"/>
      <c r="D117" s="214"/>
      <c r="E117" s="252"/>
      <c r="F117" s="213"/>
      <c r="G117" s="336"/>
      <c r="H117" s="214"/>
      <c r="I117" s="213"/>
    </row>
    <row r="118" spans="1:9" x14ac:dyDescent="0.2">
      <c r="A118" s="213"/>
      <c r="B118" s="213"/>
      <c r="C118" s="213"/>
      <c r="D118" s="214"/>
      <c r="E118" s="252"/>
      <c r="F118" s="213"/>
      <c r="G118" s="336"/>
      <c r="H118" s="214"/>
      <c r="I118" s="213"/>
    </row>
    <row r="119" spans="1:9" x14ac:dyDescent="0.2">
      <c r="A119" s="213"/>
      <c r="B119" s="213"/>
      <c r="C119" s="213"/>
      <c r="D119" s="214"/>
      <c r="E119" s="252"/>
      <c r="F119" s="213"/>
      <c r="G119" s="336"/>
      <c r="H119" s="214"/>
      <c r="I119" s="213"/>
    </row>
    <row r="120" spans="1:9" x14ac:dyDescent="0.2">
      <c r="A120" s="213"/>
      <c r="B120" s="213"/>
      <c r="C120" s="213"/>
      <c r="D120" s="214"/>
      <c r="E120" s="252"/>
      <c r="F120" s="213"/>
      <c r="G120" s="336"/>
      <c r="H120" s="214"/>
      <c r="I120" s="213"/>
    </row>
    <row r="121" spans="1:9" x14ac:dyDescent="0.2">
      <c r="A121" s="213"/>
      <c r="B121" s="213"/>
      <c r="C121" s="213"/>
      <c r="D121" s="214"/>
      <c r="E121" s="252"/>
      <c r="F121" s="213"/>
      <c r="G121" s="336"/>
      <c r="H121" s="214"/>
      <c r="I121" s="213"/>
    </row>
    <row r="122" spans="1:9" x14ac:dyDescent="0.2">
      <c r="A122" s="213"/>
      <c r="B122" s="213"/>
      <c r="C122" s="213"/>
      <c r="D122" s="214"/>
      <c r="E122" s="252"/>
      <c r="F122" s="213"/>
      <c r="G122" s="336"/>
      <c r="H122" s="214"/>
      <c r="I122" s="213"/>
    </row>
    <row r="123" spans="1:9" x14ac:dyDescent="0.2">
      <c r="A123" s="213"/>
      <c r="B123" s="213"/>
      <c r="C123" s="213"/>
      <c r="D123" s="214"/>
      <c r="E123" s="252"/>
      <c r="F123" s="213"/>
      <c r="G123" s="336"/>
      <c r="H123" s="214"/>
      <c r="I123" s="213"/>
    </row>
    <row r="124" spans="1:9" x14ac:dyDescent="0.2">
      <c r="A124" s="213"/>
      <c r="B124" s="213"/>
      <c r="C124" s="213"/>
      <c r="D124" s="214"/>
      <c r="E124" s="252"/>
      <c r="F124" s="213"/>
      <c r="G124" s="336"/>
      <c r="H124" s="214"/>
      <c r="I124" s="213"/>
    </row>
    <row r="125" spans="1:9" x14ac:dyDescent="0.2">
      <c r="A125" s="213"/>
      <c r="B125" s="213"/>
      <c r="C125" s="213"/>
      <c r="D125" s="214"/>
      <c r="E125" s="252"/>
      <c r="F125" s="213"/>
      <c r="G125" s="336"/>
      <c r="H125" s="214"/>
      <c r="I125" s="213"/>
    </row>
    <row r="126" spans="1:9" x14ac:dyDescent="0.2">
      <c r="A126" s="213"/>
      <c r="B126" s="213"/>
      <c r="C126" s="213"/>
      <c r="D126" s="214"/>
      <c r="E126" s="252"/>
      <c r="F126" s="213"/>
      <c r="G126" s="336"/>
      <c r="H126" s="214"/>
      <c r="I126" s="213"/>
    </row>
    <row r="127" spans="1:9" x14ac:dyDescent="0.2">
      <c r="A127" s="213"/>
      <c r="B127" s="213"/>
      <c r="C127" s="213"/>
      <c r="D127" s="214"/>
      <c r="E127" s="252"/>
      <c r="F127" s="213"/>
      <c r="G127" s="336"/>
      <c r="H127" s="214"/>
      <c r="I127" s="213"/>
    </row>
    <row r="128" spans="1:9" x14ac:dyDescent="0.2">
      <c r="A128" s="213"/>
      <c r="B128" s="213"/>
      <c r="C128" s="213"/>
      <c r="D128" s="214"/>
      <c r="E128" s="252"/>
      <c r="F128" s="213"/>
      <c r="G128" s="336"/>
      <c r="H128" s="214"/>
      <c r="I128" s="213"/>
    </row>
    <row r="129" spans="1:9" x14ac:dyDescent="0.2">
      <c r="A129" s="213"/>
      <c r="B129" s="213"/>
      <c r="C129" s="213"/>
      <c r="D129" s="214"/>
      <c r="E129" s="252"/>
      <c r="F129" s="213"/>
      <c r="G129" s="336"/>
      <c r="H129" s="214"/>
      <c r="I129" s="213"/>
    </row>
    <row r="130" spans="1:9" x14ac:dyDescent="0.2">
      <c r="A130" s="213"/>
      <c r="B130" s="213"/>
      <c r="C130" s="213"/>
      <c r="D130" s="214"/>
      <c r="E130" s="252"/>
      <c r="F130" s="213"/>
      <c r="G130" s="336"/>
      <c r="H130" s="214"/>
      <c r="I130" s="213"/>
    </row>
    <row r="131" spans="1:9" x14ac:dyDescent="0.2">
      <c r="A131" s="213"/>
      <c r="B131" s="213"/>
      <c r="C131" s="213"/>
      <c r="D131" s="214"/>
      <c r="E131" s="252"/>
      <c r="F131" s="213"/>
      <c r="G131" s="336"/>
      <c r="H131" s="214"/>
      <c r="I131" s="213"/>
    </row>
    <row r="132" spans="1:9" x14ac:dyDescent="0.2">
      <c r="A132" s="213"/>
      <c r="B132" s="213"/>
      <c r="C132" s="213"/>
      <c r="D132" s="214"/>
      <c r="E132" s="252"/>
      <c r="F132" s="213"/>
      <c r="G132" s="336"/>
      <c r="H132" s="214"/>
      <c r="I132" s="213"/>
    </row>
    <row r="133" spans="1:9" x14ac:dyDescent="0.2">
      <c r="A133" s="213"/>
      <c r="B133" s="213"/>
      <c r="C133" s="213"/>
      <c r="D133" s="214"/>
      <c r="E133" s="252"/>
      <c r="F133" s="213"/>
      <c r="G133" s="336"/>
      <c r="H133" s="214"/>
      <c r="I133" s="213"/>
    </row>
    <row r="134" spans="1:9" x14ac:dyDescent="0.2">
      <c r="A134" s="213"/>
      <c r="B134" s="213"/>
      <c r="C134" s="213"/>
      <c r="D134" s="214"/>
      <c r="E134" s="252"/>
      <c r="F134" s="213"/>
      <c r="G134" s="336"/>
      <c r="H134" s="214"/>
      <c r="I134" s="213"/>
    </row>
    <row r="135" spans="1:9" x14ac:dyDescent="0.2">
      <c r="A135" s="213"/>
      <c r="B135" s="213"/>
      <c r="C135" s="213"/>
      <c r="D135" s="214"/>
      <c r="E135" s="252"/>
      <c r="F135" s="213"/>
      <c r="G135" s="336"/>
      <c r="H135" s="214"/>
      <c r="I135" s="213"/>
    </row>
    <row r="136" spans="1:9" x14ac:dyDescent="0.2">
      <c r="A136" s="213"/>
      <c r="B136" s="213"/>
      <c r="C136" s="213"/>
      <c r="D136" s="214"/>
      <c r="E136" s="252"/>
      <c r="F136" s="213"/>
      <c r="G136" s="336"/>
      <c r="H136" s="214"/>
      <c r="I136" s="213"/>
    </row>
    <row r="137" spans="1:9" x14ac:dyDescent="0.2">
      <c r="A137" s="213"/>
      <c r="B137" s="213"/>
      <c r="C137" s="213"/>
      <c r="D137" s="214"/>
      <c r="E137" s="252"/>
      <c r="F137" s="213"/>
      <c r="G137" s="336"/>
      <c r="H137" s="214"/>
      <c r="I137" s="213"/>
    </row>
    <row r="138" spans="1:9" x14ac:dyDescent="0.2">
      <c r="A138" s="213"/>
      <c r="B138" s="213"/>
      <c r="C138" s="213"/>
      <c r="D138" s="214"/>
      <c r="E138" s="252"/>
      <c r="F138" s="213"/>
      <c r="G138" s="336"/>
      <c r="H138" s="214"/>
      <c r="I138" s="213"/>
    </row>
    <row r="139" spans="1:9" x14ac:dyDescent="0.2">
      <c r="A139" s="213"/>
      <c r="B139" s="213"/>
      <c r="C139" s="213"/>
      <c r="D139" s="214"/>
      <c r="E139" s="252"/>
      <c r="F139" s="213"/>
      <c r="G139" s="336"/>
      <c r="H139" s="214"/>
      <c r="I139" s="213"/>
    </row>
    <row r="140" spans="1:9" x14ac:dyDescent="0.2">
      <c r="A140" s="213"/>
      <c r="B140" s="213"/>
      <c r="C140" s="213"/>
      <c r="D140" s="214"/>
      <c r="E140" s="252"/>
      <c r="F140" s="213"/>
      <c r="G140" s="336"/>
      <c r="H140" s="214"/>
      <c r="I140" s="213"/>
    </row>
    <row r="141" spans="1:9" x14ac:dyDescent="0.2">
      <c r="A141" s="213"/>
      <c r="B141" s="213"/>
      <c r="C141" s="213"/>
      <c r="D141" s="214"/>
      <c r="E141" s="252"/>
      <c r="F141" s="213"/>
      <c r="G141" s="336"/>
      <c r="H141" s="214"/>
      <c r="I141" s="213"/>
    </row>
    <row r="142" spans="1:9" x14ac:dyDescent="0.2">
      <c r="A142" s="213"/>
      <c r="B142" s="213"/>
      <c r="C142" s="213"/>
      <c r="D142" s="214"/>
      <c r="E142" s="252"/>
      <c r="F142" s="213"/>
      <c r="G142" s="336"/>
      <c r="H142" s="214"/>
      <c r="I142" s="213"/>
    </row>
    <row r="143" spans="1:9" x14ac:dyDescent="0.2">
      <c r="A143" s="213"/>
      <c r="B143" s="213"/>
      <c r="C143" s="213"/>
      <c r="D143" s="214"/>
      <c r="E143" s="252"/>
      <c r="F143" s="213"/>
      <c r="G143" s="336"/>
      <c r="H143" s="214"/>
      <c r="I143" s="213"/>
    </row>
    <row r="144" spans="1:9" x14ac:dyDescent="0.2">
      <c r="A144" s="213"/>
      <c r="B144" s="213"/>
      <c r="C144" s="213"/>
      <c r="D144" s="214"/>
      <c r="E144" s="252"/>
      <c r="F144" s="213"/>
      <c r="G144" s="336"/>
      <c r="H144" s="214"/>
      <c r="I144" s="213"/>
    </row>
    <row r="145" spans="1:9" x14ac:dyDescent="0.2">
      <c r="A145" s="213"/>
      <c r="B145" s="213"/>
      <c r="C145" s="213"/>
      <c r="D145" s="214"/>
      <c r="E145" s="252"/>
      <c r="F145" s="213"/>
      <c r="G145" s="336"/>
      <c r="H145" s="214"/>
      <c r="I145" s="213"/>
    </row>
    <row r="146" spans="1:9" x14ac:dyDescent="0.2">
      <c r="A146" s="213"/>
      <c r="B146" s="213"/>
      <c r="C146" s="213"/>
      <c r="D146" s="214"/>
      <c r="E146" s="252"/>
      <c r="F146" s="213"/>
      <c r="G146" s="336"/>
      <c r="H146" s="214"/>
      <c r="I146" s="213"/>
    </row>
    <row r="147" spans="1:9" x14ac:dyDescent="0.2">
      <c r="A147" s="213"/>
      <c r="B147" s="213"/>
      <c r="C147" s="213"/>
      <c r="D147" s="214"/>
      <c r="E147" s="252"/>
      <c r="F147" s="213"/>
      <c r="G147" s="336"/>
      <c r="H147" s="214"/>
      <c r="I147" s="213"/>
    </row>
    <row r="148" spans="1:9" x14ac:dyDescent="0.2">
      <c r="A148" s="213"/>
      <c r="B148" s="213"/>
      <c r="C148" s="213"/>
      <c r="D148" s="214"/>
      <c r="E148" s="252"/>
      <c r="F148" s="213"/>
      <c r="G148" s="336"/>
      <c r="H148" s="214"/>
      <c r="I148" s="213"/>
    </row>
    <row r="149" spans="1:9" x14ac:dyDescent="0.2">
      <c r="A149" s="213"/>
      <c r="B149" s="213"/>
      <c r="C149" s="213"/>
      <c r="D149" s="214"/>
      <c r="E149" s="252"/>
      <c r="F149" s="213"/>
      <c r="G149" s="336"/>
      <c r="H149" s="214"/>
      <c r="I149" s="213"/>
    </row>
    <row r="150" spans="1:9" x14ac:dyDescent="0.2">
      <c r="A150" s="213"/>
      <c r="B150" s="213"/>
      <c r="C150" s="213"/>
      <c r="D150" s="214"/>
      <c r="E150" s="252"/>
      <c r="F150" s="213"/>
      <c r="G150" s="336"/>
      <c r="H150" s="214"/>
      <c r="I150" s="213"/>
    </row>
    <row r="151" spans="1:9" x14ac:dyDescent="0.2">
      <c r="A151" s="213"/>
      <c r="B151" s="213"/>
      <c r="C151" s="213"/>
      <c r="D151" s="214"/>
      <c r="E151" s="252"/>
      <c r="F151" s="213"/>
      <c r="G151" s="336"/>
      <c r="H151" s="214"/>
      <c r="I151" s="213"/>
    </row>
    <row r="152" spans="1:9" x14ac:dyDescent="0.2">
      <c r="A152" s="213"/>
      <c r="B152" s="213"/>
      <c r="C152" s="213"/>
      <c r="D152" s="214"/>
      <c r="E152" s="252"/>
      <c r="F152" s="213"/>
      <c r="G152" s="336"/>
      <c r="H152" s="214"/>
      <c r="I152" s="213"/>
    </row>
    <row r="153" spans="1:9" x14ac:dyDescent="0.2">
      <c r="A153" s="213"/>
      <c r="B153" s="213"/>
      <c r="C153" s="213"/>
      <c r="D153" s="214"/>
      <c r="E153" s="252"/>
      <c r="F153" s="213"/>
      <c r="G153" s="336"/>
      <c r="H153" s="214"/>
      <c r="I153" s="213"/>
    </row>
    <row r="154" spans="1:9" x14ac:dyDescent="0.2">
      <c r="A154" s="213"/>
      <c r="B154" s="213"/>
      <c r="C154" s="213"/>
      <c r="D154" s="214"/>
      <c r="E154" s="252"/>
      <c r="F154" s="213"/>
      <c r="G154" s="336"/>
      <c r="H154" s="214"/>
      <c r="I154" s="213"/>
    </row>
    <row r="155" spans="1:9" x14ac:dyDescent="0.2">
      <c r="A155" s="213"/>
      <c r="B155" s="213"/>
      <c r="C155" s="213"/>
      <c r="D155" s="214"/>
      <c r="E155" s="252"/>
      <c r="F155" s="213"/>
      <c r="G155" s="336"/>
      <c r="H155" s="214"/>
      <c r="I155" s="213"/>
    </row>
    <row r="156" spans="1:9" x14ac:dyDescent="0.2">
      <c r="A156" s="213"/>
      <c r="B156" s="213"/>
      <c r="C156" s="213"/>
      <c r="D156" s="214"/>
      <c r="E156" s="252"/>
      <c r="F156" s="213"/>
      <c r="G156" s="336"/>
      <c r="H156" s="214"/>
      <c r="I156" s="213"/>
    </row>
    <row r="157" spans="1:9" x14ac:dyDescent="0.2">
      <c r="A157" s="213"/>
      <c r="B157" s="213"/>
      <c r="C157" s="213"/>
      <c r="D157" s="214"/>
      <c r="E157" s="252"/>
      <c r="F157" s="213"/>
      <c r="G157" s="336"/>
      <c r="H157" s="214"/>
      <c r="I157" s="213"/>
    </row>
    <row r="158" spans="1:9" x14ac:dyDescent="0.2">
      <c r="A158" s="213"/>
      <c r="B158" s="213"/>
      <c r="C158" s="213"/>
      <c r="D158" s="214"/>
      <c r="E158" s="252"/>
      <c r="F158" s="213"/>
      <c r="G158" s="336"/>
      <c r="H158" s="214"/>
      <c r="I158" s="213"/>
    </row>
    <row r="159" spans="1:9" x14ac:dyDescent="0.2">
      <c r="A159" s="213"/>
      <c r="B159" s="213"/>
      <c r="C159" s="213"/>
      <c r="D159" s="214"/>
      <c r="E159" s="252"/>
      <c r="F159" s="213"/>
      <c r="G159" s="336"/>
      <c r="H159" s="214"/>
      <c r="I159" s="213"/>
    </row>
    <row r="160" spans="1:9" x14ac:dyDescent="0.2">
      <c r="A160" s="213"/>
      <c r="B160" s="213"/>
      <c r="C160" s="213"/>
      <c r="D160" s="214"/>
      <c r="E160" s="252"/>
      <c r="F160" s="213"/>
      <c r="G160" s="336"/>
      <c r="H160" s="214"/>
      <c r="I160" s="213"/>
    </row>
    <row r="161" spans="1:9" x14ac:dyDescent="0.2">
      <c r="A161" s="213"/>
      <c r="B161" s="213"/>
      <c r="C161" s="213"/>
      <c r="D161" s="214"/>
      <c r="E161" s="252"/>
      <c r="F161" s="213"/>
      <c r="G161" s="336"/>
      <c r="H161" s="214"/>
      <c r="I161" s="213"/>
    </row>
    <row r="162" spans="1:9" x14ac:dyDescent="0.2">
      <c r="A162" s="213"/>
      <c r="B162" s="213"/>
      <c r="C162" s="213"/>
      <c r="D162" s="214"/>
      <c r="E162" s="252"/>
      <c r="F162" s="213"/>
      <c r="G162" s="336"/>
      <c r="H162" s="214"/>
      <c r="I162" s="213"/>
    </row>
    <row r="163" spans="1:9" x14ac:dyDescent="0.2">
      <c r="A163" s="213"/>
      <c r="B163" s="213"/>
      <c r="C163" s="213"/>
      <c r="D163" s="214"/>
      <c r="E163" s="252"/>
      <c r="F163" s="213"/>
      <c r="G163" s="336"/>
      <c r="H163" s="214"/>
      <c r="I163" s="213"/>
    </row>
    <row r="164" spans="1:9" x14ac:dyDescent="0.2">
      <c r="A164" s="213"/>
      <c r="B164" s="213"/>
      <c r="C164" s="213"/>
      <c r="D164" s="214"/>
      <c r="E164" s="252"/>
      <c r="F164" s="213"/>
      <c r="G164" s="336"/>
      <c r="H164" s="214"/>
      <c r="I164" s="213"/>
    </row>
    <row r="165" spans="1:9" x14ac:dyDescent="0.2">
      <c r="A165" s="213"/>
      <c r="B165" s="213"/>
      <c r="C165" s="213"/>
      <c r="D165" s="214"/>
      <c r="E165" s="252"/>
      <c r="F165" s="213"/>
      <c r="G165" s="336"/>
      <c r="H165" s="214"/>
      <c r="I165" s="213"/>
    </row>
    <row r="166" spans="1:9" x14ac:dyDescent="0.2">
      <c r="A166" s="213"/>
      <c r="B166" s="213"/>
      <c r="C166" s="213"/>
      <c r="D166" s="214"/>
      <c r="E166" s="252"/>
      <c r="F166" s="213"/>
      <c r="G166" s="336"/>
      <c r="H166" s="214"/>
      <c r="I166" s="213"/>
    </row>
    <row r="167" spans="1:9" x14ac:dyDescent="0.2">
      <c r="A167" s="213"/>
      <c r="B167" s="213"/>
      <c r="C167" s="213"/>
      <c r="D167" s="214"/>
      <c r="E167" s="252"/>
      <c r="F167" s="213"/>
      <c r="G167" s="336"/>
      <c r="H167" s="214"/>
      <c r="I167" s="213"/>
    </row>
    <row r="168" spans="1:9" x14ac:dyDescent="0.2">
      <c r="A168" s="213"/>
      <c r="B168" s="213"/>
      <c r="C168" s="213"/>
      <c r="D168" s="214"/>
      <c r="E168" s="252"/>
      <c r="F168" s="213"/>
      <c r="G168" s="336"/>
      <c r="H168" s="214"/>
      <c r="I168" s="213"/>
    </row>
    <row r="169" spans="1:9" x14ac:dyDescent="0.2">
      <c r="A169" s="213"/>
      <c r="B169" s="213"/>
      <c r="C169" s="213"/>
      <c r="D169" s="214"/>
      <c r="E169" s="252"/>
      <c r="F169" s="213"/>
      <c r="G169" s="336"/>
      <c r="H169" s="214"/>
      <c r="I169" s="213"/>
    </row>
    <row r="170" spans="1:9" x14ac:dyDescent="0.2">
      <c r="A170" s="213"/>
      <c r="B170" s="213"/>
      <c r="C170" s="213"/>
      <c r="D170" s="214"/>
      <c r="E170" s="252"/>
      <c r="F170" s="213"/>
      <c r="G170" s="336"/>
      <c r="H170" s="214"/>
      <c r="I170" s="213"/>
    </row>
    <row r="171" spans="1:9" x14ac:dyDescent="0.2">
      <c r="A171" s="213"/>
      <c r="B171" s="213"/>
      <c r="C171" s="213"/>
      <c r="D171" s="214"/>
      <c r="E171" s="252"/>
      <c r="F171" s="213"/>
      <c r="G171" s="336"/>
      <c r="H171" s="214"/>
      <c r="I171" s="213"/>
    </row>
    <row r="172" spans="1:9" x14ac:dyDescent="0.2">
      <c r="A172" s="213"/>
      <c r="B172" s="213"/>
      <c r="C172" s="213"/>
      <c r="D172" s="214"/>
      <c r="E172" s="252"/>
      <c r="F172" s="213"/>
      <c r="G172" s="336"/>
      <c r="H172" s="214"/>
      <c r="I172" s="213"/>
    </row>
    <row r="173" spans="1:9" x14ac:dyDescent="0.2">
      <c r="A173" s="213"/>
      <c r="B173" s="213"/>
      <c r="C173" s="213"/>
      <c r="D173" s="214"/>
      <c r="E173" s="252"/>
      <c r="F173" s="213"/>
      <c r="G173" s="336"/>
      <c r="H173" s="214"/>
      <c r="I173" s="213"/>
    </row>
    <row r="174" spans="1:9" x14ac:dyDescent="0.2">
      <c r="A174" s="213"/>
      <c r="B174" s="213"/>
      <c r="C174" s="213"/>
      <c r="D174" s="214"/>
      <c r="E174" s="252"/>
      <c r="F174" s="213"/>
      <c r="G174" s="336"/>
      <c r="H174" s="214"/>
      <c r="I174" s="213"/>
    </row>
    <row r="175" spans="1:9" x14ac:dyDescent="0.2">
      <c r="A175" s="213"/>
      <c r="B175" s="213"/>
      <c r="C175" s="213"/>
      <c r="D175" s="214"/>
      <c r="E175" s="252"/>
      <c r="F175" s="213"/>
      <c r="G175" s="336"/>
      <c r="H175" s="214"/>
      <c r="I175" s="213"/>
    </row>
    <row r="176" spans="1:9" x14ac:dyDescent="0.2">
      <c r="A176" s="213"/>
      <c r="B176" s="213"/>
      <c r="C176" s="213"/>
      <c r="D176" s="214"/>
      <c r="E176" s="252"/>
      <c r="F176" s="213"/>
      <c r="G176" s="336"/>
      <c r="H176" s="214"/>
      <c r="I176" s="213"/>
    </row>
    <row r="177" spans="1:9" x14ac:dyDescent="0.2">
      <c r="A177" s="213"/>
      <c r="B177" s="213"/>
      <c r="C177" s="213"/>
      <c r="D177" s="214"/>
      <c r="E177" s="252"/>
      <c r="F177" s="213"/>
      <c r="G177" s="336"/>
      <c r="H177" s="214"/>
      <c r="I177" s="213"/>
    </row>
    <row r="178" spans="1:9" x14ac:dyDescent="0.2">
      <c r="A178" s="213"/>
      <c r="B178" s="213"/>
      <c r="C178" s="213"/>
      <c r="D178" s="214"/>
      <c r="E178" s="252"/>
      <c r="F178" s="213"/>
      <c r="G178" s="336"/>
      <c r="H178" s="214"/>
      <c r="I178" s="213"/>
    </row>
    <row r="179" spans="1:9" x14ac:dyDescent="0.2">
      <c r="A179" s="213"/>
      <c r="B179" s="213"/>
      <c r="C179" s="213"/>
      <c r="D179" s="214"/>
      <c r="E179" s="252"/>
      <c r="F179" s="213"/>
      <c r="G179" s="336"/>
      <c r="H179" s="214"/>
      <c r="I179" s="213"/>
    </row>
    <row r="180" spans="1:9" x14ac:dyDescent="0.2">
      <c r="A180" s="213"/>
      <c r="B180" s="213"/>
      <c r="C180" s="213"/>
      <c r="D180" s="214"/>
      <c r="E180" s="252"/>
      <c r="F180" s="213"/>
      <c r="G180" s="336"/>
      <c r="H180" s="214"/>
      <c r="I180" s="213"/>
    </row>
    <row r="181" spans="1:9" x14ac:dyDescent="0.2">
      <c r="A181" s="213"/>
      <c r="B181" s="213"/>
      <c r="C181" s="213"/>
      <c r="D181" s="214"/>
      <c r="E181" s="252"/>
      <c r="F181" s="213"/>
      <c r="G181" s="336"/>
      <c r="H181" s="214"/>
      <c r="I181" s="213"/>
    </row>
    <row r="182" spans="1:9" x14ac:dyDescent="0.2">
      <c r="A182" s="213"/>
      <c r="B182" s="213"/>
      <c r="C182" s="213"/>
      <c r="D182" s="214"/>
      <c r="E182" s="252"/>
      <c r="F182" s="213"/>
      <c r="G182" s="336"/>
      <c r="H182" s="214"/>
      <c r="I182" s="213"/>
    </row>
    <row r="183" spans="1:9" x14ac:dyDescent="0.2">
      <c r="A183" s="213"/>
      <c r="B183" s="213"/>
      <c r="C183" s="213"/>
      <c r="D183" s="214"/>
      <c r="E183" s="252"/>
      <c r="F183" s="213"/>
      <c r="G183" s="336"/>
      <c r="H183" s="214"/>
      <c r="I183" s="213"/>
    </row>
    <row r="184" spans="1:9" x14ac:dyDescent="0.2">
      <c r="A184" s="213"/>
      <c r="B184" s="213"/>
      <c r="C184" s="213"/>
      <c r="D184" s="214"/>
      <c r="E184" s="252"/>
      <c r="F184" s="213"/>
      <c r="G184" s="336"/>
      <c r="H184" s="214"/>
      <c r="I184" s="213"/>
    </row>
    <row r="185" spans="1:9" x14ac:dyDescent="0.2">
      <c r="A185" s="213"/>
      <c r="B185" s="213"/>
      <c r="C185" s="213"/>
      <c r="D185" s="214"/>
      <c r="E185" s="252"/>
      <c r="F185" s="213"/>
      <c r="G185" s="336"/>
      <c r="H185" s="214"/>
      <c r="I185" s="213"/>
    </row>
    <row r="186" spans="1:9" x14ac:dyDescent="0.2">
      <c r="A186" s="213"/>
      <c r="B186" s="213"/>
      <c r="C186" s="213"/>
      <c r="D186" s="214"/>
      <c r="E186" s="252"/>
      <c r="F186" s="213"/>
      <c r="G186" s="336"/>
      <c r="H186" s="214"/>
      <c r="I186" s="213"/>
    </row>
    <row r="187" spans="1:9" x14ac:dyDescent="0.2">
      <c r="A187" s="213"/>
      <c r="B187" s="213"/>
      <c r="C187" s="213"/>
      <c r="D187" s="214"/>
      <c r="E187" s="252"/>
      <c r="F187" s="213"/>
      <c r="G187" s="336"/>
      <c r="H187" s="214"/>
      <c r="I187" s="213"/>
    </row>
    <row r="188" spans="1:9" x14ac:dyDescent="0.2">
      <c r="A188" s="213"/>
      <c r="B188" s="213"/>
      <c r="C188" s="213"/>
      <c r="D188" s="214"/>
      <c r="E188" s="252"/>
      <c r="F188" s="213"/>
      <c r="G188" s="336"/>
      <c r="H188" s="214"/>
      <c r="I188" s="213"/>
    </row>
    <row r="189" spans="1:9" x14ac:dyDescent="0.2">
      <c r="A189" s="213"/>
      <c r="B189" s="213"/>
      <c r="C189" s="213"/>
      <c r="D189" s="214"/>
      <c r="E189" s="252"/>
      <c r="F189" s="213"/>
      <c r="G189" s="336"/>
      <c r="H189" s="214"/>
      <c r="I189" s="213"/>
    </row>
    <row r="190" spans="1:9" x14ac:dyDescent="0.2">
      <c r="A190" s="213"/>
      <c r="B190" s="213"/>
      <c r="C190" s="213"/>
      <c r="D190" s="214"/>
      <c r="E190" s="252"/>
      <c r="F190" s="213"/>
      <c r="G190" s="336"/>
      <c r="H190" s="214"/>
      <c r="I190" s="213"/>
    </row>
    <row r="191" spans="1:9" x14ac:dyDescent="0.2">
      <c r="A191" s="213"/>
      <c r="B191" s="213"/>
      <c r="C191" s="213"/>
      <c r="D191" s="214"/>
      <c r="E191" s="252"/>
      <c r="F191" s="213"/>
      <c r="G191" s="336"/>
      <c r="H191" s="214"/>
      <c r="I191" s="213"/>
    </row>
    <row r="192" spans="1:9" x14ac:dyDescent="0.2">
      <c r="A192" s="213"/>
      <c r="B192" s="213"/>
      <c r="C192" s="213"/>
      <c r="D192" s="214"/>
      <c r="E192" s="252"/>
      <c r="F192" s="213"/>
      <c r="G192" s="336"/>
      <c r="H192" s="214"/>
      <c r="I192" s="213"/>
    </row>
    <row r="193" spans="1:9" x14ac:dyDescent="0.2">
      <c r="A193" s="213"/>
      <c r="B193" s="213"/>
      <c r="C193" s="213"/>
      <c r="D193" s="214"/>
      <c r="E193" s="252"/>
      <c r="F193" s="213"/>
      <c r="G193" s="336"/>
      <c r="H193" s="214"/>
      <c r="I193" s="213"/>
    </row>
    <row r="194" spans="1:9" x14ac:dyDescent="0.2">
      <c r="A194" s="213"/>
      <c r="B194" s="213"/>
      <c r="C194" s="213"/>
      <c r="D194" s="214"/>
      <c r="E194" s="252"/>
      <c r="F194" s="213"/>
      <c r="G194" s="336"/>
      <c r="H194" s="214"/>
      <c r="I194" s="213"/>
    </row>
    <row r="195" spans="1:9" x14ac:dyDescent="0.2">
      <c r="A195" s="213"/>
      <c r="B195" s="213"/>
      <c r="C195" s="213"/>
      <c r="D195" s="214"/>
      <c r="E195" s="252"/>
      <c r="F195" s="213"/>
      <c r="G195" s="336"/>
      <c r="H195" s="214"/>
      <c r="I195" s="213"/>
    </row>
    <row r="196" spans="1:9" x14ac:dyDescent="0.2">
      <c r="A196" s="213"/>
      <c r="B196" s="213"/>
      <c r="C196" s="213"/>
      <c r="D196" s="214"/>
      <c r="E196" s="252"/>
      <c r="F196" s="213"/>
      <c r="G196" s="336"/>
      <c r="H196" s="214"/>
      <c r="I196" s="213"/>
    </row>
    <row r="197" spans="1:9" x14ac:dyDescent="0.2">
      <c r="A197" s="213"/>
      <c r="B197" s="213"/>
      <c r="C197" s="213"/>
      <c r="D197" s="214"/>
      <c r="E197" s="252"/>
      <c r="F197" s="213"/>
      <c r="G197" s="336"/>
      <c r="H197" s="214"/>
      <c r="I197" s="213"/>
    </row>
    <row r="198" spans="1:9" x14ac:dyDescent="0.2">
      <c r="A198" s="213"/>
      <c r="B198" s="213"/>
      <c r="C198" s="213"/>
      <c r="D198" s="214"/>
      <c r="E198" s="252"/>
      <c r="F198" s="213"/>
      <c r="G198" s="336"/>
      <c r="H198" s="214"/>
      <c r="I198" s="213"/>
    </row>
    <row r="199" spans="1:9" x14ac:dyDescent="0.2">
      <c r="A199" s="213"/>
      <c r="B199" s="213"/>
      <c r="C199" s="213"/>
      <c r="D199" s="214"/>
      <c r="E199" s="252"/>
      <c r="F199" s="213"/>
      <c r="G199" s="336"/>
      <c r="H199" s="214"/>
      <c r="I199" s="213"/>
    </row>
    <row r="200" spans="1:9" x14ac:dyDescent="0.2">
      <c r="A200" s="213"/>
      <c r="B200" s="213"/>
      <c r="C200" s="213"/>
      <c r="D200" s="214"/>
      <c r="E200" s="252"/>
      <c r="F200" s="213"/>
      <c r="G200" s="336"/>
      <c r="H200" s="214"/>
      <c r="I200" s="213"/>
    </row>
    <row r="201" spans="1:9" x14ac:dyDescent="0.2">
      <c r="A201" s="213"/>
      <c r="B201" s="213"/>
      <c r="C201" s="213"/>
      <c r="D201" s="214"/>
      <c r="E201" s="252"/>
      <c r="F201" s="213"/>
      <c r="G201" s="336"/>
      <c r="H201" s="214"/>
      <c r="I201" s="213"/>
    </row>
    <row r="202" spans="1:9" x14ac:dyDescent="0.2">
      <c r="A202" s="213"/>
      <c r="B202" s="213"/>
      <c r="C202" s="213"/>
      <c r="D202" s="214"/>
      <c r="E202" s="252"/>
      <c r="F202" s="213"/>
      <c r="G202" s="336"/>
      <c r="H202" s="214"/>
      <c r="I202" s="213"/>
    </row>
    <row r="203" spans="1:9" x14ac:dyDescent="0.2">
      <c r="A203" s="213"/>
      <c r="B203" s="213"/>
      <c r="C203" s="213"/>
      <c r="D203" s="214"/>
      <c r="E203" s="252"/>
      <c r="F203" s="213"/>
      <c r="G203" s="336"/>
      <c r="H203" s="214"/>
      <c r="I203" s="213"/>
    </row>
    <row r="204" spans="1:9" x14ac:dyDescent="0.2">
      <c r="A204" s="213"/>
      <c r="B204" s="213"/>
      <c r="C204" s="213"/>
      <c r="D204" s="214"/>
      <c r="E204" s="252"/>
      <c r="F204" s="213"/>
      <c r="G204" s="336"/>
      <c r="H204" s="214"/>
      <c r="I204" s="213"/>
    </row>
    <row r="205" spans="1:9" x14ac:dyDescent="0.2">
      <c r="A205" s="213"/>
      <c r="B205" s="213"/>
      <c r="C205" s="213"/>
      <c r="D205" s="214"/>
      <c r="E205" s="252"/>
      <c r="F205" s="213"/>
      <c r="G205" s="336"/>
      <c r="H205" s="214"/>
      <c r="I205" s="213"/>
    </row>
    <row r="206" spans="1:9" x14ac:dyDescent="0.2">
      <c r="A206" s="213"/>
      <c r="B206" s="213"/>
      <c r="C206" s="213"/>
      <c r="D206" s="214"/>
      <c r="E206" s="252"/>
      <c r="F206" s="213"/>
      <c r="G206" s="336"/>
      <c r="H206" s="214"/>
      <c r="I206" s="213"/>
    </row>
    <row r="207" spans="1:9" x14ac:dyDescent="0.2">
      <c r="A207" s="213"/>
      <c r="B207" s="213"/>
      <c r="C207" s="213"/>
      <c r="D207" s="214"/>
      <c r="E207" s="252"/>
      <c r="F207" s="213"/>
      <c r="G207" s="336"/>
      <c r="H207" s="214"/>
      <c r="I207" s="213"/>
    </row>
    <row r="208" spans="1:9" x14ac:dyDescent="0.2">
      <c r="A208" s="213"/>
      <c r="B208" s="213"/>
      <c r="C208" s="213"/>
      <c r="D208" s="214"/>
      <c r="E208" s="252"/>
      <c r="F208" s="213"/>
      <c r="G208" s="336"/>
      <c r="H208" s="214"/>
      <c r="I208" s="213"/>
    </row>
    <row r="209" spans="1:9" x14ac:dyDescent="0.2">
      <c r="A209" s="213"/>
      <c r="B209" s="213"/>
      <c r="C209" s="213"/>
      <c r="D209" s="214"/>
      <c r="E209" s="252"/>
      <c r="F209" s="213"/>
      <c r="G209" s="336"/>
      <c r="H209" s="214"/>
      <c r="I209" s="213"/>
    </row>
    <row r="210" spans="1:9" x14ac:dyDescent="0.2">
      <c r="A210" s="213"/>
      <c r="B210" s="213"/>
      <c r="C210" s="213"/>
      <c r="D210" s="214"/>
      <c r="E210" s="252"/>
      <c r="F210" s="213"/>
      <c r="G210" s="336"/>
      <c r="H210" s="214"/>
      <c r="I210" s="213"/>
    </row>
    <row r="211" spans="1:9" x14ac:dyDescent="0.2">
      <c r="A211" s="213"/>
      <c r="B211" s="213"/>
      <c r="C211" s="213"/>
      <c r="D211" s="214"/>
      <c r="E211" s="252"/>
      <c r="F211" s="213"/>
      <c r="G211" s="336"/>
      <c r="H211" s="214"/>
      <c r="I211" s="213"/>
    </row>
    <row r="212" spans="1:9" x14ac:dyDescent="0.2">
      <c r="A212" s="213"/>
      <c r="B212" s="213"/>
      <c r="C212" s="213"/>
      <c r="D212" s="214"/>
      <c r="E212" s="252"/>
      <c r="F212" s="213"/>
      <c r="G212" s="336"/>
      <c r="H212" s="214"/>
      <c r="I212" s="213"/>
    </row>
    <row r="213" spans="1:9" x14ac:dyDescent="0.2">
      <c r="A213" s="213"/>
      <c r="B213" s="213"/>
      <c r="C213" s="213"/>
      <c r="D213" s="214"/>
      <c r="E213" s="252"/>
      <c r="F213" s="213"/>
      <c r="G213" s="336"/>
      <c r="H213" s="214"/>
      <c r="I213" s="213"/>
    </row>
    <row r="214" spans="1:9" x14ac:dyDescent="0.2">
      <c r="A214" s="213"/>
      <c r="B214" s="213"/>
      <c r="C214" s="213"/>
      <c r="D214" s="214"/>
      <c r="E214" s="252"/>
      <c r="F214" s="213"/>
      <c r="G214" s="336"/>
      <c r="H214" s="214"/>
      <c r="I214" s="213"/>
    </row>
    <row r="215" spans="1:9" x14ac:dyDescent="0.2">
      <c r="A215" s="213"/>
      <c r="B215" s="213"/>
      <c r="C215" s="213"/>
      <c r="D215" s="214"/>
      <c r="E215" s="252"/>
      <c r="F215" s="213"/>
      <c r="G215" s="336"/>
      <c r="H215" s="214"/>
      <c r="I215" s="213"/>
    </row>
    <row r="216" spans="1:9" x14ac:dyDescent="0.2">
      <c r="A216" s="213"/>
      <c r="B216" s="213"/>
      <c r="C216" s="213"/>
      <c r="D216" s="214"/>
      <c r="E216" s="252"/>
      <c r="F216" s="213"/>
      <c r="G216" s="336"/>
      <c r="H216" s="214"/>
      <c r="I216" s="213"/>
    </row>
    <row r="217" spans="1:9" x14ac:dyDescent="0.2">
      <c r="A217" s="213"/>
      <c r="B217" s="213"/>
      <c r="C217" s="213"/>
      <c r="D217" s="214"/>
      <c r="E217" s="252"/>
      <c r="F217" s="213"/>
      <c r="G217" s="336"/>
      <c r="H217" s="214"/>
      <c r="I217" s="213"/>
    </row>
    <row r="218" spans="1:9" x14ac:dyDescent="0.2">
      <c r="A218" s="213"/>
      <c r="B218" s="213"/>
      <c r="C218" s="213"/>
      <c r="D218" s="214"/>
      <c r="E218" s="252"/>
      <c r="F218" s="213"/>
      <c r="G218" s="336"/>
      <c r="H218" s="214"/>
      <c r="I218" s="213"/>
    </row>
    <row r="219" spans="1:9" x14ac:dyDescent="0.2">
      <c r="A219" s="213"/>
      <c r="B219" s="213"/>
      <c r="C219" s="213"/>
      <c r="D219" s="214"/>
      <c r="E219" s="252"/>
      <c r="F219" s="213"/>
      <c r="G219" s="336"/>
      <c r="H219" s="214"/>
      <c r="I219" s="213"/>
    </row>
    <row r="220" spans="1:9" x14ac:dyDescent="0.2">
      <c r="A220" s="213"/>
      <c r="B220" s="213"/>
      <c r="C220" s="213"/>
      <c r="D220" s="214"/>
      <c r="E220" s="252"/>
      <c r="F220" s="213"/>
      <c r="G220" s="336"/>
      <c r="H220" s="214"/>
      <c r="I220" s="213"/>
    </row>
    <row r="221" spans="1:9" x14ac:dyDescent="0.2">
      <c r="A221" s="213"/>
      <c r="B221" s="213"/>
      <c r="C221" s="213"/>
      <c r="D221" s="214"/>
      <c r="E221" s="252"/>
      <c r="F221" s="213"/>
      <c r="G221" s="336"/>
      <c r="H221" s="214"/>
      <c r="I221" s="213"/>
    </row>
    <row r="222" spans="1:9" x14ac:dyDescent="0.2">
      <c r="A222" s="213"/>
      <c r="B222" s="213"/>
      <c r="C222" s="213"/>
      <c r="D222" s="214"/>
      <c r="E222" s="252"/>
      <c r="F222" s="213"/>
      <c r="G222" s="336"/>
      <c r="H222" s="214"/>
      <c r="I222" s="213"/>
    </row>
    <row r="223" spans="1:9" x14ac:dyDescent="0.2">
      <c r="A223" s="213"/>
      <c r="B223" s="213"/>
      <c r="C223" s="213"/>
      <c r="D223" s="214"/>
      <c r="E223" s="252"/>
      <c r="F223" s="213"/>
      <c r="G223" s="336"/>
      <c r="H223" s="214"/>
      <c r="I223" s="213"/>
    </row>
    <row r="224" spans="1:9" x14ac:dyDescent="0.2">
      <c r="A224" s="213"/>
      <c r="B224" s="213"/>
      <c r="C224" s="213"/>
      <c r="D224" s="214"/>
      <c r="E224" s="252"/>
      <c r="F224" s="213"/>
      <c r="G224" s="336"/>
      <c r="H224" s="214"/>
      <c r="I224" s="213"/>
    </row>
    <row r="225" spans="1:9" x14ac:dyDescent="0.2">
      <c r="A225" s="213"/>
      <c r="B225" s="213"/>
      <c r="C225" s="213"/>
      <c r="D225" s="214"/>
      <c r="E225" s="252"/>
      <c r="F225" s="213"/>
      <c r="G225" s="336"/>
      <c r="H225" s="214"/>
      <c r="I225" s="213"/>
    </row>
    <row r="226" spans="1:9" x14ac:dyDescent="0.2">
      <c r="A226" s="213"/>
      <c r="B226" s="213"/>
      <c r="C226" s="213"/>
      <c r="D226" s="214"/>
      <c r="E226" s="252"/>
      <c r="F226" s="213"/>
      <c r="G226" s="336"/>
      <c r="H226" s="214"/>
      <c r="I226" s="213"/>
    </row>
    <row r="227" spans="1:9" x14ac:dyDescent="0.2">
      <c r="A227" s="213"/>
      <c r="B227" s="213"/>
      <c r="C227" s="213"/>
      <c r="D227" s="214"/>
      <c r="E227" s="252"/>
      <c r="F227" s="213"/>
      <c r="G227" s="336"/>
      <c r="H227" s="214"/>
      <c r="I227" s="213"/>
    </row>
    <row r="228" spans="1:9" x14ac:dyDescent="0.2">
      <c r="A228" s="213"/>
      <c r="B228" s="213"/>
      <c r="C228" s="213"/>
      <c r="D228" s="214"/>
      <c r="E228" s="252"/>
      <c r="F228" s="213"/>
      <c r="G228" s="336"/>
      <c r="H228" s="214"/>
      <c r="I228" s="213"/>
    </row>
    <row r="229" spans="1:9" x14ac:dyDescent="0.2">
      <c r="A229" s="213"/>
      <c r="B229" s="213"/>
      <c r="C229" s="213"/>
      <c r="D229" s="214"/>
      <c r="E229" s="252"/>
      <c r="F229" s="213"/>
      <c r="G229" s="336"/>
      <c r="H229" s="214"/>
      <c r="I229" s="213"/>
    </row>
    <row r="230" spans="1:9" x14ac:dyDescent="0.2">
      <c r="A230" s="213"/>
      <c r="B230" s="213"/>
      <c r="C230" s="213"/>
      <c r="D230" s="214"/>
      <c r="E230" s="252"/>
      <c r="F230" s="213"/>
      <c r="G230" s="336"/>
      <c r="H230" s="214"/>
      <c r="I230" s="213"/>
    </row>
    <row r="231" spans="1:9" x14ac:dyDescent="0.2">
      <c r="A231" s="213"/>
      <c r="B231" s="213"/>
      <c r="C231" s="213"/>
      <c r="D231" s="214"/>
      <c r="E231" s="252"/>
      <c r="F231" s="213"/>
      <c r="G231" s="336"/>
      <c r="H231" s="214"/>
      <c r="I231" s="213"/>
    </row>
    <row r="232" spans="1:9" x14ac:dyDescent="0.2">
      <c r="A232" s="213"/>
      <c r="B232" s="213"/>
      <c r="C232" s="213"/>
      <c r="D232" s="214"/>
      <c r="E232" s="252"/>
      <c r="F232" s="213"/>
      <c r="G232" s="336"/>
      <c r="H232" s="214"/>
      <c r="I232" s="213"/>
    </row>
    <row r="233" spans="1:9" x14ac:dyDescent="0.2">
      <c r="A233" s="213"/>
      <c r="B233" s="213"/>
      <c r="C233" s="213"/>
      <c r="D233" s="214"/>
      <c r="E233" s="252"/>
      <c r="F233" s="213"/>
      <c r="G233" s="336"/>
      <c r="H233" s="214"/>
      <c r="I233" s="213"/>
    </row>
    <row r="234" spans="1:9" x14ac:dyDescent="0.2">
      <c r="A234" s="213"/>
      <c r="B234" s="213"/>
      <c r="C234" s="213"/>
      <c r="D234" s="214"/>
      <c r="E234" s="252"/>
      <c r="F234" s="213"/>
      <c r="G234" s="336"/>
      <c r="H234" s="214"/>
      <c r="I234" s="213"/>
    </row>
    <row r="235" spans="1:9" x14ac:dyDescent="0.2">
      <c r="A235" s="213"/>
      <c r="B235" s="213"/>
      <c r="C235" s="213"/>
      <c r="D235" s="214"/>
      <c r="E235" s="252"/>
      <c r="F235" s="213"/>
      <c r="G235" s="336"/>
      <c r="H235" s="214"/>
      <c r="I235" s="213"/>
    </row>
    <row r="236" spans="1:9" x14ac:dyDescent="0.2">
      <c r="A236" s="213"/>
      <c r="B236" s="213"/>
      <c r="C236" s="213"/>
      <c r="D236" s="214"/>
      <c r="E236" s="252"/>
      <c r="F236" s="213"/>
      <c r="G236" s="336"/>
      <c r="H236" s="214"/>
      <c r="I236" s="213"/>
    </row>
    <row r="237" spans="1:9" x14ac:dyDescent="0.2">
      <c r="A237" s="213"/>
      <c r="B237" s="213"/>
      <c r="C237" s="213"/>
      <c r="D237" s="214"/>
      <c r="E237" s="252"/>
      <c r="F237" s="213"/>
      <c r="G237" s="336"/>
      <c r="H237" s="214"/>
      <c r="I237" s="213"/>
    </row>
    <row r="238" spans="1:9" x14ac:dyDescent="0.2">
      <c r="A238" s="213"/>
      <c r="B238" s="213"/>
      <c r="C238" s="213"/>
      <c r="D238" s="214"/>
      <c r="E238" s="252"/>
      <c r="F238" s="213"/>
      <c r="G238" s="336"/>
      <c r="H238" s="214"/>
      <c r="I238" s="213"/>
    </row>
    <row r="239" spans="1:9" x14ac:dyDescent="0.2">
      <c r="A239" s="213"/>
      <c r="B239" s="213"/>
      <c r="C239" s="213"/>
      <c r="D239" s="214"/>
      <c r="E239" s="252"/>
      <c r="F239" s="213"/>
      <c r="G239" s="336"/>
      <c r="H239" s="214"/>
      <c r="I239" s="213"/>
    </row>
    <row r="240" spans="1:9" x14ac:dyDescent="0.2">
      <c r="A240" s="213"/>
      <c r="B240" s="213"/>
      <c r="C240" s="213"/>
      <c r="D240" s="214"/>
      <c r="E240" s="252"/>
      <c r="F240" s="213"/>
      <c r="G240" s="336"/>
      <c r="H240" s="214"/>
      <c r="I240" s="213"/>
    </row>
    <row r="241" spans="1:9" x14ac:dyDescent="0.2">
      <c r="A241" s="213"/>
      <c r="B241" s="213"/>
      <c r="C241" s="213"/>
      <c r="D241" s="214"/>
      <c r="E241" s="252"/>
      <c r="F241" s="213"/>
      <c r="G241" s="336"/>
      <c r="H241" s="214"/>
      <c r="I241" s="213"/>
    </row>
    <row r="242" spans="1:9" x14ac:dyDescent="0.2">
      <c r="A242" s="213"/>
      <c r="B242" s="213"/>
      <c r="C242" s="213"/>
      <c r="D242" s="214"/>
      <c r="E242" s="252"/>
      <c r="F242" s="213"/>
      <c r="G242" s="336"/>
      <c r="H242" s="214"/>
      <c r="I242" s="213"/>
    </row>
    <row r="243" spans="1:9" x14ac:dyDescent="0.2">
      <c r="A243" s="213"/>
      <c r="B243" s="213"/>
      <c r="C243" s="213"/>
      <c r="D243" s="214"/>
      <c r="E243" s="252"/>
      <c r="F243" s="213"/>
      <c r="G243" s="336"/>
      <c r="H243" s="214"/>
      <c r="I243" s="213"/>
    </row>
    <row r="244" spans="1:9" x14ac:dyDescent="0.2">
      <c r="A244" s="213"/>
      <c r="B244" s="213"/>
      <c r="C244" s="213"/>
      <c r="D244" s="214"/>
      <c r="E244" s="252"/>
      <c r="F244" s="213"/>
      <c r="G244" s="336"/>
      <c r="H244" s="214"/>
      <c r="I244" s="213"/>
    </row>
    <row r="245" spans="1:9" x14ac:dyDescent="0.2">
      <c r="A245" s="213"/>
      <c r="B245" s="213"/>
      <c r="C245" s="213"/>
      <c r="D245" s="214"/>
      <c r="E245" s="252"/>
      <c r="F245" s="213"/>
      <c r="G245" s="336"/>
      <c r="H245" s="214"/>
      <c r="I245" s="213"/>
    </row>
    <row r="246" spans="1:9" x14ac:dyDescent="0.2">
      <c r="A246" s="213"/>
      <c r="B246" s="213"/>
      <c r="C246" s="213"/>
      <c r="D246" s="214"/>
      <c r="E246" s="252"/>
      <c r="F246" s="213"/>
      <c r="G246" s="336"/>
      <c r="H246" s="214"/>
      <c r="I246" s="213"/>
    </row>
    <row r="247" spans="1:9" x14ac:dyDescent="0.2">
      <c r="A247" s="213"/>
      <c r="B247" s="213"/>
      <c r="C247" s="213"/>
      <c r="D247" s="214"/>
      <c r="E247" s="252"/>
      <c r="F247" s="213"/>
      <c r="G247" s="336"/>
      <c r="H247" s="214"/>
      <c r="I247" s="213"/>
    </row>
    <row r="248" spans="1:9" x14ac:dyDescent="0.2">
      <c r="A248" s="213"/>
      <c r="B248" s="213"/>
      <c r="C248" s="213"/>
      <c r="D248" s="214"/>
      <c r="E248" s="252"/>
      <c r="F248" s="213"/>
      <c r="G248" s="336"/>
      <c r="H248" s="214"/>
      <c r="I248" s="213"/>
    </row>
    <row r="249" spans="1:9" x14ac:dyDescent="0.2">
      <c r="A249" s="213"/>
      <c r="B249" s="213"/>
      <c r="C249" s="213"/>
      <c r="D249" s="214"/>
      <c r="E249" s="252"/>
      <c r="F249" s="213"/>
      <c r="G249" s="336"/>
      <c r="H249" s="214"/>
      <c r="I249" s="213"/>
    </row>
    <row r="250" spans="1:9" x14ac:dyDescent="0.2">
      <c r="A250" s="213"/>
      <c r="B250" s="213"/>
      <c r="C250" s="213"/>
      <c r="D250" s="214"/>
      <c r="E250" s="252"/>
      <c r="F250" s="213"/>
      <c r="G250" s="336"/>
      <c r="H250" s="214"/>
      <c r="I250" s="213"/>
    </row>
    <row r="251" spans="1:9" x14ac:dyDescent="0.2">
      <c r="A251" s="213"/>
      <c r="B251" s="213"/>
      <c r="C251" s="213"/>
      <c r="D251" s="214"/>
      <c r="E251" s="252"/>
      <c r="F251" s="213"/>
      <c r="G251" s="336"/>
      <c r="H251" s="214"/>
      <c r="I251" s="213"/>
    </row>
    <row r="252" spans="1:9" x14ac:dyDescent="0.2">
      <c r="A252" s="213"/>
      <c r="B252" s="213"/>
      <c r="C252" s="213"/>
      <c r="D252" s="214"/>
      <c r="E252" s="252"/>
      <c r="F252" s="213"/>
      <c r="G252" s="336"/>
      <c r="H252" s="214"/>
      <c r="I252" s="213"/>
    </row>
    <row r="253" spans="1:9" x14ac:dyDescent="0.2">
      <c r="A253" s="213"/>
      <c r="B253" s="213"/>
      <c r="C253" s="213"/>
      <c r="D253" s="214"/>
      <c r="E253" s="252"/>
      <c r="F253" s="213"/>
      <c r="G253" s="336"/>
      <c r="H253" s="214"/>
      <c r="I253" s="213"/>
    </row>
    <row r="254" spans="1:9" x14ac:dyDescent="0.2">
      <c r="A254" s="213"/>
      <c r="B254" s="213"/>
      <c r="C254" s="213"/>
      <c r="D254" s="214"/>
      <c r="E254" s="252"/>
      <c r="F254" s="213"/>
      <c r="G254" s="336"/>
      <c r="H254" s="214"/>
      <c r="I254" s="213"/>
    </row>
    <row r="255" spans="1:9" x14ac:dyDescent="0.2">
      <c r="A255" s="213"/>
      <c r="B255" s="213"/>
      <c r="C255" s="213"/>
      <c r="D255" s="214"/>
      <c r="E255" s="252"/>
      <c r="F255" s="213"/>
      <c r="G255" s="336"/>
      <c r="H255" s="214"/>
      <c r="I255" s="213"/>
    </row>
    <row r="256" spans="1:9" x14ac:dyDescent="0.2">
      <c r="A256" s="213"/>
      <c r="B256" s="213"/>
      <c r="C256" s="213"/>
      <c r="D256" s="214"/>
      <c r="E256" s="252"/>
      <c r="F256" s="213"/>
      <c r="G256" s="336"/>
      <c r="H256" s="214"/>
      <c r="I256" s="213"/>
    </row>
    <row r="257" spans="1:9" x14ac:dyDescent="0.2">
      <c r="A257" s="213"/>
      <c r="B257" s="213"/>
      <c r="C257" s="213"/>
      <c r="D257" s="214"/>
      <c r="E257" s="252"/>
      <c r="F257" s="213"/>
      <c r="G257" s="336"/>
      <c r="H257" s="214"/>
      <c r="I257" s="213"/>
    </row>
    <row r="258" spans="1:9" x14ac:dyDescent="0.2">
      <c r="A258" s="213"/>
      <c r="B258" s="213"/>
      <c r="C258" s="213"/>
      <c r="D258" s="214"/>
      <c r="E258" s="252"/>
      <c r="F258" s="213"/>
      <c r="G258" s="336"/>
      <c r="H258" s="214"/>
      <c r="I258" s="213"/>
    </row>
    <row r="259" spans="1:9" x14ac:dyDescent="0.2">
      <c r="A259" s="213"/>
      <c r="B259" s="213"/>
      <c r="C259" s="213"/>
      <c r="D259" s="214"/>
      <c r="E259" s="252"/>
      <c r="F259" s="213"/>
      <c r="G259" s="336"/>
      <c r="H259" s="214"/>
      <c r="I259" s="213"/>
    </row>
    <row r="260" spans="1:9" x14ac:dyDescent="0.2">
      <c r="A260" s="213"/>
      <c r="B260" s="213"/>
      <c r="C260" s="213"/>
      <c r="D260" s="214"/>
      <c r="E260" s="252"/>
      <c r="F260" s="213"/>
      <c r="G260" s="336"/>
      <c r="H260" s="214"/>
      <c r="I260" s="213"/>
    </row>
    <row r="261" spans="1:9" x14ac:dyDescent="0.2">
      <c r="A261" s="213"/>
      <c r="B261" s="213"/>
      <c r="C261" s="213"/>
      <c r="D261" s="214"/>
      <c r="E261" s="252"/>
      <c r="F261" s="213"/>
      <c r="G261" s="336"/>
      <c r="H261" s="214"/>
      <c r="I261" s="213"/>
    </row>
    <row r="262" spans="1:9" x14ac:dyDescent="0.2">
      <c r="A262" s="213"/>
      <c r="B262" s="213"/>
      <c r="C262" s="213"/>
      <c r="D262" s="214"/>
      <c r="E262" s="252"/>
      <c r="F262" s="213"/>
      <c r="G262" s="336"/>
      <c r="H262" s="214"/>
      <c r="I262" s="213"/>
    </row>
    <row r="263" spans="1:9" x14ac:dyDescent="0.2">
      <c r="A263" s="213"/>
      <c r="B263" s="213"/>
      <c r="C263" s="213"/>
      <c r="D263" s="214"/>
      <c r="E263" s="252"/>
      <c r="F263" s="213"/>
      <c r="G263" s="336"/>
      <c r="H263" s="214"/>
      <c r="I263" s="213"/>
    </row>
    <row r="264" spans="1:9" x14ac:dyDescent="0.2">
      <c r="A264" s="213"/>
      <c r="B264" s="213"/>
      <c r="C264" s="213"/>
      <c r="D264" s="214"/>
      <c r="E264" s="252"/>
      <c r="F264" s="213"/>
      <c r="G264" s="336"/>
      <c r="H264" s="214"/>
      <c r="I264" s="213"/>
    </row>
    <row r="265" spans="1:9" x14ac:dyDescent="0.2">
      <c r="A265" s="213"/>
      <c r="B265" s="213"/>
      <c r="C265" s="213"/>
      <c r="D265" s="214"/>
      <c r="E265" s="252"/>
      <c r="F265" s="213"/>
      <c r="G265" s="336"/>
      <c r="H265" s="214"/>
      <c r="I265" s="213"/>
    </row>
    <row r="266" spans="1:9" x14ac:dyDescent="0.2">
      <c r="A266" s="213"/>
      <c r="B266" s="213"/>
      <c r="C266" s="213"/>
      <c r="D266" s="214"/>
      <c r="E266" s="252"/>
      <c r="F266" s="213"/>
      <c r="G266" s="336"/>
      <c r="H266" s="214"/>
      <c r="I266" s="213"/>
    </row>
    <row r="267" spans="1:9" x14ac:dyDescent="0.2">
      <c r="A267" s="213"/>
      <c r="B267" s="213"/>
      <c r="C267" s="213"/>
      <c r="D267" s="214"/>
      <c r="E267" s="252"/>
      <c r="F267" s="213"/>
      <c r="G267" s="336"/>
      <c r="H267" s="214"/>
      <c r="I267" s="213"/>
    </row>
    <row r="268" spans="1:9" x14ac:dyDescent="0.2">
      <c r="A268" s="213"/>
      <c r="B268" s="213"/>
      <c r="C268" s="213"/>
      <c r="D268" s="214"/>
      <c r="E268" s="252"/>
      <c r="F268" s="213"/>
      <c r="G268" s="336"/>
      <c r="H268" s="214"/>
      <c r="I268" s="213"/>
    </row>
    <row r="269" spans="1:9" x14ac:dyDescent="0.2">
      <c r="A269" s="213"/>
      <c r="B269" s="213"/>
      <c r="C269" s="213"/>
      <c r="D269" s="214"/>
      <c r="E269" s="252"/>
      <c r="F269" s="213"/>
      <c r="G269" s="336"/>
      <c r="H269" s="214"/>
      <c r="I269" s="213"/>
    </row>
    <row r="270" spans="1:9" x14ac:dyDescent="0.2">
      <c r="A270" s="213"/>
      <c r="B270" s="213"/>
      <c r="C270" s="213"/>
      <c r="D270" s="214"/>
      <c r="E270" s="252"/>
      <c r="F270" s="213"/>
      <c r="G270" s="336"/>
      <c r="H270" s="214"/>
      <c r="I270" s="213"/>
    </row>
    <row r="271" spans="1:9" x14ac:dyDescent="0.2">
      <c r="A271" s="213"/>
      <c r="B271" s="213"/>
      <c r="C271" s="213"/>
      <c r="D271" s="214"/>
      <c r="E271" s="252"/>
      <c r="F271" s="213"/>
      <c r="G271" s="336"/>
      <c r="H271" s="214"/>
      <c r="I271" s="213"/>
    </row>
    <row r="272" spans="1:9" x14ac:dyDescent="0.2">
      <c r="A272" s="213"/>
      <c r="B272" s="213"/>
      <c r="C272" s="213"/>
      <c r="D272" s="214"/>
      <c r="E272" s="252"/>
      <c r="F272" s="213"/>
      <c r="G272" s="336"/>
      <c r="H272" s="214"/>
      <c r="I272" s="213"/>
    </row>
    <row r="273" spans="1:9" x14ac:dyDescent="0.2">
      <c r="A273" s="213"/>
      <c r="B273" s="213"/>
      <c r="C273" s="213"/>
      <c r="D273" s="214"/>
      <c r="E273" s="252"/>
      <c r="F273" s="213"/>
      <c r="G273" s="336"/>
      <c r="H273" s="214"/>
      <c r="I273" s="213"/>
    </row>
    <row r="274" spans="1:9" x14ac:dyDescent="0.2">
      <c r="A274" s="213"/>
      <c r="B274" s="213"/>
      <c r="C274" s="213"/>
      <c r="D274" s="214"/>
      <c r="E274" s="252"/>
      <c r="F274" s="213"/>
      <c r="G274" s="336"/>
      <c r="H274" s="214"/>
      <c r="I274" s="213"/>
    </row>
    <row r="275" spans="1:9" x14ac:dyDescent="0.2">
      <c r="A275" s="213"/>
      <c r="B275" s="213"/>
      <c r="C275" s="213"/>
      <c r="D275" s="214"/>
      <c r="E275" s="252"/>
      <c r="F275" s="213"/>
      <c r="G275" s="336"/>
      <c r="H275" s="214"/>
      <c r="I275" s="213"/>
    </row>
    <row r="276" spans="1:9" x14ac:dyDescent="0.2">
      <c r="A276" s="213"/>
      <c r="B276" s="213"/>
      <c r="C276" s="213"/>
      <c r="D276" s="214"/>
      <c r="E276" s="252"/>
      <c r="F276" s="213"/>
      <c r="G276" s="336"/>
      <c r="H276" s="214"/>
      <c r="I276" s="213"/>
    </row>
    <row r="277" spans="1:9" x14ac:dyDescent="0.2">
      <c r="A277" s="213"/>
      <c r="B277" s="213"/>
      <c r="C277" s="213"/>
      <c r="D277" s="214"/>
      <c r="E277" s="252"/>
      <c r="F277" s="213"/>
      <c r="G277" s="336"/>
      <c r="H277" s="214"/>
      <c r="I277" s="213"/>
    </row>
    <row r="278" spans="1:9" x14ac:dyDescent="0.2">
      <c r="A278" s="213"/>
      <c r="B278" s="213"/>
      <c r="C278" s="213"/>
      <c r="D278" s="214"/>
      <c r="E278" s="252"/>
      <c r="F278" s="213"/>
      <c r="G278" s="336"/>
      <c r="H278" s="214"/>
      <c r="I278" s="213"/>
    </row>
    <row r="279" spans="1:9" x14ac:dyDescent="0.2">
      <c r="A279" s="213"/>
      <c r="B279" s="213"/>
      <c r="C279" s="213"/>
      <c r="D279" s="214"/>
      <c r="E279" s="252"/>
      <c r="F279" s="213"/>
      <c r="G279" s="336"/>
      <c r="H279" s="214"/>
      <c r="I279" s="213"/>
    </row>
    <row r="280" spans="1:9" x14ac:dyDescent="0.2">
      <c r="A280" s="213"/>
      <c r="B280" s="213"/>
      <c r="C280" s="213"/>
      <c r="D280" s="214"/>
      <c r="E280" s="252"/>
      <c r="F280" s="213"/>
      <c r="G280" s="336"/>
      <c r="H280" s="214"/>
      <c r="I280" s="213"/>
    </row>
    <row r="281" spans="1:9" x14ac:dyDescent="0.2">
      <c r="A281" s="213"/>
      <c r="B281" s="213"/>
      <c r="C281" s="213"/>
      <c r="D281" s="214"/>
      <c r="E281" s="252"/>
      <c r="F281" s="213"/>
      <c r="G281" s="336"/>
      <c r="H281" s="214"/>
      <c r="I281" s="213"/>
    </row>
    <row r="282" spans="1:9" x14ac:dyDescent="0.2">
      <c r="A282" s="213"/>
      <c r="B282" s="213"/>
      <c r="C282" s="213"/>
      <c r="D282" s="214"/>
      <c r="E282" s="252"/>
      <c r="F282" s="213"/>
      <c r="G282" s="336"/>
      <c r="H282" s="214"/>
      <c r="I282" s="213"/>
    </row>
    <row r="283" spans="1:9" x14ac:dyDescent="0.2">
      <c r="A283" s="213"/>
      <c r="B283" s="213"/>
      <c r="C283" s="213"/>
      <c r="D283" s="214"/>
      <c r="E283" s="252"/>
      <c r="F283" s="213"/>
      <c r="G283" s="336"/>
      <c r="H283" s="214"/>
      <c r="I283" s="213"/>
    </row>
    <row r="284" spans="1:9" x14ac:dyDescent="0.2">
      <c r="A284" s="213"/>
      <c r="B284" s="213"/>
      <c r="C284" s="213"/>
      <c r="D284" s="214"/>
      <c r="E284" s="252"/>
      <c r="F284" s="213"/>
      <c r="G284" s="336"/>
      <c r="H284" s="214"/>
      <c r="I284" s="213"/>
    </row>
    <row r="285" spans="1:9" x14ac:dyDescent="0.2">
      <c r="A285" s="213"/>
      <c r="B285" s="213"/>
      <c r="C285" s="213"/>
      <c r="D285" s="214"/>
      <c r="E285" s="252"/>
      <c r="F285" s="213"/>
      <c r="G285" s="336"/>
      <c r="H285" s="214"/>
      <c r="I285" s="213"/>
    </row>
    <row r="286" spans="1:9" x14ac:dyDescent="0.2">
      <c r="A286" s="213"/>
      <c r="B286" s="213"/>
      <c r="C286" s="213"/>
      <c r="D286" s="214"/>
      <c r="E286" s="252"/>
      <c r="F286" s="213"/>
      <c r="G286" s="336"/>
      <c r="H286" s="214"/>
      <c r="I286" s="213"/>
    </row>
    <row r="287" spans="1:9" x14ac:dyDescent="0.2">
      <c r="A287" s="213"/>
      <c r="B287" s="213"/>
      <c r="C287" s="213"/>
      <c r="D287" s="214"/>
      <c r="E287" s="252"/>
      <c r="F287" s="213"/>
      <c r="G287" s="336"/>
      <c r="H287" s="214"/>
      <c r="I287" s="213"/>
    </row>
    <row r="288" spans="1:9" x14ac:dyDescent="0.2">
      <c r="A288" s="213"/>
      <c r="B288" s="213"/>
      <c r="C288" s="213"/>
      <c r="D288" s="214"/>
      <c r="E288" s="252"/>
      <c r="F288" s="213"/>
      <c r="G288" s="336"/>
      <c r="H288" s="214"/>
      <c r="I288" s="213"/>
    </row>
    <row r="289" spans="1:9" x14ac:dyDescent="0.2">
      <c r="A289" s="213"/>
      <c r="B289" s="213"/>
      <c r="C289" s="213"/>
      <c r="D289" s="214"/>
      <c r="E289" s="252"/>
      <c r="F289" s="213"/>
      <c r="G289" s="336"/>
      <c r="H289" s="214"/>
      <c r="I289" s="213"/>
    </row>
    <row r="290" spans="1:9" x14ac:dyDescent="0.2">
      <c r="A290" s="213"/>
      <c r="B290" s="213"/>
      <c r="C290" s="213"/>
      <c r="D290" s="214"/>
      <c r="E290" s="252"/>
      <c r="F290" s="213"/>
      <c r="G290" s="336"/>
      <c r="H290" s="214"/>
      <c r="I290" s="213"/>
    </row>
    <row r="291" spans="1:9" x14ac:dyDescent="0.2">
      <c r="A291" s="213"/>
      <c r="B291" s="213"/>
      <c r="C291" s="213"/>
      <c r="D291" s="214"/>
      <c r="E291" s="252"/>
      <c r="F291" s="213"/>
      <c r="G291" s="336"/>
      <c r="H291" s="214"/>
      <c r="I291" s="213"/>
    </row>
    <row r="292" spans="1:9" x14ac:dyDescent="0.2">
      <c r="A292" s="213"/>
      <c r="B292" s="213"/>
      <c r="C292" s="213"/>
      <c r="D292" s="214"/>
      <c r="E292" s="252"/>
      <c r="F292" s="213"/>
      <c r="G292" s="336"/>
      <c r="H292" s="214"/>
      <c r="I292" s="213"/>
    </row>
    <row r="293" spans="1:9" x14ac:dyDescent="0.2">
      <c r="A293" s="213"/>
      <c r="B293" s="213"/>
      <c r="C293" s="213"/>
      <c r="D293" s="214"/>
      <c r="E293" s="252"/>
      <c r="F293" s="213"/>
      <c r="G293" s="336"/>
      <c r="H293" s="214"/>
      <c r="I293" s="213"/>
    </row>
    <row r="294" spans="1:9" x14ac:dyDescent="0.2">
      <c r="A294" s="213"/>
      <c r="B294" s="213"/>
      <c r="C294" s="213"/>
      <c r="D294" s="214"/>
      <c r="E294" s="252"/>
      <c r="F294" s="213"/>
      <c r="G294" s="336"/>
      <c r="H294" s="214"/>
      <c r="I294" s="213"/>
    </row>
    <row r="295" spans="1:9" x14ac:dyDescent="0.2">
      <c r="A295" s="213"/>
      <c r="B295" s="213"/>
      <c r="C295" s="213"/>
      <c r="D295" s="214"/>
      <c r="E295" s="252"/>
      <c r="F295" s="213"/>
      <c r="G295" s="336"/>
      <c r="H295" s="214"/>
      <c r="I295" s="213"/>
    </row>
    <row r="296" spans="1:9" x14ac:dyDescent="0.2">
      <c r="A296" s="213"/>
      <c r="B296" s="213"/>
      <c r="C296" s="213"/>
      <c r="D296" s="214"/>
      <c r="E296" s="252"/>
      <c r="F296" s="213"/>
      <c r="G296" s="336"/>
      <c r="H296" s="214"/>
      <c r="I296" s="213"/>
    </row>
    <row r="297" spans="1:9" x14ac:dyDescent="0.2">
      <c r="A297" s="213"/>
      <c r="B297" s="213"/>
      <c r="C297" s="213"/>
      <c r="D297" s="214"/>
      <c r="E297" s="252"/>
      <c r="F297" s="213"/>
      <c r="G297" s="336"/>
      <c r="H297" s="214"/>
      <c r="I297" s="213"/>
    </row>
    <row r="298" spans="1:9" x14ac:dyDescent="0.2">
      <c r="A298" s="213"/>
      <c r="B298" s="213"/>
      <c r="C298" s="213"/>
      <c r="D298" s="214"/>
      <c r="E298" s="252"/>
      <c r="F298" s="213"/>
      <c r="G298" s="336"/>
      <c r="H298" s="214"/>
      <c r="I298" s="213"/>
    </row>
    <row r="299" spans="1:9" x14ac:dyDescent="0.2">
      <c r="A299" s="213"/>
      <c r="B299" s="213"/>
      <c r="C299" s="213"/>
      <c r="D299" s="214"/>
      <c r="E299" s="252"/>
      <c r="F299" s="213"/>
      <c r="G299" s="336"/>
      <c r="H299" s="214"/>
      <c r="I299" s="213"/>
    </row>
    <row r="300" spans="1:9" x14ac:dyDescent="0.2">
      <c r="A300" s="213"/>
      <c r="B300" s="213"/>
      <c r="C300" s="213"/>
      <c r="D300" s="214"/>
      <c r="E300" s="252"/>
      <c r="F300" s="213"/>
      <c r="G300" s="336"/>
      <c r="H300" s="214"/>
      <c r="I300" s="213"/>
    </row>
    <row r="301" spans="1:9" x14ac:dyDescent="0.2">
      <c r="A301" s="213"/>
      <c r="B301" s="213"/>
      <c r="C301" s="213"/>
      <c r="D301" s="214"/>
      <c r="E301" s="252"/>
      <c r="F301" s="213"/>
      <c r="G301" s="336"/>
      <c r="H301" s="214"/>
      <c r="I301" s="213"/>
    </row>
    <row r="302" spans="1:9" x14ac:dyDescent="0.2">
      <c r="A302" s="213"/>
      <c r="B302" s="213"/>
      <c r="C302" s="213"/>
      <c r="D302" s="214"/>
      <c r="E302" s="252"/>
      <c r="F302" s="213"/>
      <c r="G302" s="336"/>
      <c r="H302" s="214"/>
      <c r="I302" s="213"/>
    </row>
    <row r="303" spans="1:9" x14ac:dyDescent="0.2">
      <c r="A303" s="213"/>
      <c r="B303" s="213"/>
      <c r="C303" s="213"/>
      <c r="D303" s="214"/>
      <c r="E303" s="252"/>
      <c r="F303" s="213"/>
      <c r="G303" s="336"/>
      <c r="H303" s="214"/>
      <c r="I303" s="213"/>
    </row>
    <row r="304" spans="1:9" x14ac:dyDescent="0.2">
      <c r="A304" s="213"/>
      <c r="B304" s="213"/>
      <c r="C304" s="213"/>
      <c r="D304" s="214"/>
      <c r="E304" s="252"/>
      <c r="F304" s="213"/>
      <c r="G304" s="336"/>
      <c r="H304" s="214"/>
      <c r="I304" s="213"/>
    </row>
    <row r="305" spans="1:9" x14ac:dyDescent="0.2">
      <c r="A305" s="213"/>
      <c r="B305" s="213"/>
      <c r="C305" s="213"/>
      <c r="D305" s="214"/>
      <c r="E305" s="252"/>
      <c r="F305" s="213"/>
      <c r="G305" s="336"/>
      <c r="H305" s="214"/>
      <c r="I305" s="213"/>
    </row>
    <row r="306" spans="1:9" x14ac:dyDescent="0.2">
      <c r="A306" s="213"/>
      <c r="B306" s="213"/>
      <c r="C306" s="213"/>
      <c r="D306" s="214"/>
      <c r="E306" s="252"/>
      <c r="F306" s="213"/>
      <c r="G306" s="336"/>
      <c r="H306" s="214"/>
      <c r="I306" s="213"/>
    </row>
    <row r="307" spans="1:9" x14ac:dyDescent="0.2">
      <c r="A307" s="213"/>
      <c r="B307" s="213"/>
      <c r="C307" s="213"/>
      <c r="D307" s="214"/>
      <c r="E307" s="252"/>
      <c r="F307" s="213"/>
      <c r="G307" s="336"/>
      <c r="H307" s="214"/>
      <c r="I307" s="213"/>
    </row>
    <row r="308" spans="1:9" x14ac:dyDescent="0.2">
      <c r="A308" s="213"/>
      <c r="B308" s="213"/>
      <c r="C308" s="213"/>
      <c r="D308" s="214"/>
      <c r="E308" s="252"/>
      <c r="F308" s="213"/>
      <c r="G308" s="336"/>
      <c r="H308" s="214"/>
      <c r="I308" s="213"/>
    </row>
    <row r="309" spans="1:9" x14ac:dyDescent="0.2">
      <c r="A309" s="213"/>
      <c r="B309" s="213"/>
      <c r="C309" s="213"/>
      <c r="D309" s="214"/>
      <c r="E309" s="252"/>
      <c r="F309" s="213"/>
      <c r="G309" s="336"/>
      <c r="H309" s="214"/>
      <c r="I309" s="213"/>
    </row>
    <row r="310" spans="1:9" x14ac:dyDescent="0.2">
      <c r="A310" s="213"/>
      <c r="B310" s="213"/>
      <c r="C310" s="213"/>
      <c r="D310" s="214"/>
      <c r="E310" s="252"/>
      <c r="F310" s="213"/>
      <c r="G310" s="336"/>
      <c r="H310" s="214"/>
      <c r="I310" s="213"/>
    </row>
    <row r="311" spans="1:9" x14ac:dyDescent="0.2">
      <c r="A311" s="213"/>
      <c r="B311" s="213"/>
      <c r="C311" s="213"/>
      <c r="D311" s="214"/>
      <c r="E311" s="252"/>
      <c r="F311" s="213"/>
      <c r="G311" s="336"/>
      <c r="H311" s="214"/>
      <c r="I311" s="213"/>
    </row>
    <row r="312" spans="1:9" x14ac:dyDescent="0.2">
      <c r="A312" s="213"/>
      <c r="B312" s="213"/>
      <c r="C312" s="213"/>
      <c r="D312" s="214"/>
      <c r="E312" s="252"/>
      <c r="F312" s="213"/>
      <c r="G312" s="336"/>
      <c r="H312" s="214"/>
      <c r="I312" s="213"/>
    </row>
    <row r="313" spans="1:9" x14ac:dyDescent="0.2">
      <c r="A313" s="213"/>
      <c r="B313" s="213"/>
      <c r="C313" s="213"/>
      <c r="D313" s="214"/>
      <c r="E313" s="252"/>
      <c r="F313" s="213"/>
      <c r="G313" s="336"/>
      <c r="H313" s="214"/>
      <c r="I313" s="213"/>
    </row>
    <row r="314" spans="1:9" x14ac:dyDescent="0.2">
      <c r="A314" s="213"/>
      <c r="B314" s="213"/>
      <c r="C314" s="213"/>
      <c r="D314" s="214"/>
      <c r="E314" s="252"/>
      <c r="F314" s="213"/>
      <c r="G314" s="336"/>
      <c r="H314" s="214"/>
      <c r="I314" s="213"/>
    </row>
    <row r="315" spans="1:9" x14ac:dyDescent="0.2">
      <c r="A315" s="213"/>
      <c r="B315" s="213"/>
      <c r="C315" s="213"/>
      <c r="D315" s="214"/>
      <c r="E315" s="252"/>
      <c r="F315" s="213"/>
      <c r="G315" s="336"/>
      <c r="H315" s="214"/>
      <c r="I315" s="213"/>
    </row>
    <row r="316" spans="1:9" x14ac:dyDescent="0.2">
      <c r="A316" s="213"/>
      <c r="B316" s="213"/>
      <c r="C316" s="213"/>
      <c r="D316" s="214"/>
      <c r="E316" s="252"/>
      <c r="F316" s="213"/>
      <c r="G316" s="336"/>
      <c r="H316" s="214"/>
      <c r="I316" s="213"/>
    </row>
    <row r="317" spans="1:9" x14ac:dyDescent="0.2">
      <c r="A317" s="213"/>
      <c r="B317" s="213"/>
      <c r="C317" s="213"/>
      <c r="D317" s="214"/>
      <c r="E317" s="252"/>
      <c r="F317" s="213"/>
      <c r="G317" s="336"/>
      <c r="H317" s="214"/>
      <c r="I317" s="213"/>
    </row>
    <row r="318" spans="1:9" x14ac:dyDescent="0.2">
      <c r="A318" s="213"/>
      <c r="B318" s="213"/>
      <c r="C318" s="213"/>
      <c r="D318" s="214"/>
      <c r="E318" s="252"/>
      <c r="F318" s="213"/>
      <c r="G318" s="336"/>
      <c r="H318" s="214"/>
      <c r="I318" s="213"/>
    </row>
    <row r="319" spans="1:9" x14ac:dyDescent="0.2">
      <c r="A319" s="213"/>
      <c r="B319" s="213"/>
      <c r="C319" s="213"/>
      <c r="D319" s="214"/>
      <c r="E319" s="252"/>
      <c r="F319" s="213"/>
      <c r="G319" s="336"/>
      <c r="H319" s="214"/>
      <c r="I319" s="213"/>
    </row>
    <row r="320" spans="1:9" x14ac:dyDescent="0.2">
      <c r="A320" s="213"/>
      <c r="B320" s="213"/>
      <c r="C320" s="213"/>
      <c r="D320" s="214"/>
      <c r="E320" s="252"/>
      <c r="F320" s="213"/>
      <c r="G320" s="336"/>
      <c r="H320" s="214"/>
      <c r="I320" s="213"/>
    </row>
    <row r="321" spans="1:9" x14ac:dyDescent="0.2">
      <c r="A321" s="213"/>
      <c r="B321" s="213"/>
      <c r="C321" s="213"/>
      <c r="D321" s="214"/>
      <c r="E321" s="252"/>
      <c r="F321" s="213"/>
      <c r="G321" s="336"/>
      <c r="H321" s="214"/>
      <c r="I321" s="213"/>
    </row>
    <row r="322" spans="1:9" x14ac:dyDescent="0.2">
      <c r="A322" s="213"/>
      <c r="B322" s="213"/>
      <c r="C322" s="213"/>
      <c r="D322" s="214"/>
      <c r="E322" s="252"/>
      <c r="F322" s="213"/>
      <c r="G322" s="336"/>
      <c r="H322" s="214"/>
      <c r="I322" s="213"/>
    </row>
    <row r="323" spans="1:9" x14ac:dyDescent="0.2">
      <c r="A323" s="213"/>
      <c r="B323" s="213"/>
      <c r="C323" s="213"/>
      <c r="D323" s="214"/>
      <c r="E323" s="252"/>
      <c r="F323" s="213"/>
      <c r="G323" s="336"/>
      <c r="H323" s="214"/>
      <c r="I323" s="213"/>
    </row>
    <row r="324" spans="1:9" x14ac:dyDescent="0.2">
      <c r="A324" s="213"/>
      <c r="B324" s="213"/>
      <c r="C324" s="213"/>
      <c r="D324" s="214"/>
      <c r="E324" s="252"/>
      <c r="F324" s="213"/>
      <c r="G324" s="336"/>
      <c r="H324" s="214"/>
      <c r="I324" s="213"/>
    </row>
    <row r="325" spans="1:9" x14ac:dyDescent="0.2">
      <c r="A325" s="213"/>
      <c r="B325" s="213"/>
      <c r="C325" s="213"/>
      <c r="D325" s="214"/>
      <c r="E325" s="252"/>
      <c r="F325" s="213"/>
      <c r="G325" s="336"/>
      <c r="H325" s="214"/>
      <c r="I325" s="213"/>
    </row>
    <row r="326" spans="1:9" x14ac:dyDescent="0.2">
      <c r="A326" s="213"/>
      <c r="B326" s="213"/>
      <c r="C326" s="213"/>
      <c r="D326" s="214"/>
      <c r="E326" s="252"/>
      <c r="F326" s="213"/>
      <c r="G326" s="336"/>
      <c r="H326" s="214"/>
      <c r="I326" s="213"/>
    </row>
    <row r="327" spans="1:9" x14ac:dyDescent="0.2">
      <c r="A327" s="213"/>
      <c r="B327" s="213"/>
      <c r="C327" s="213"/>
      <c r="D327" s="214"/>
      <c r="E327" s="252"/>
      <c r="F327" s="213"/>
      <c r="G327" s="336"/>
      <c r="H327" s="214"/>
      <c r="I327" s="213"/>
    </row>
    <row r="328" spans="1:9" x14ac:dyDescent="0.2">
      <c r="A328" s="213"/>
      <c r="B328" s="213"/>
      <c r="C328" s="213"/>
      <c r="D328" s="214"/>
      <c r="E328" s="252"/>
      <c r="F328" s="213"/>
      <c r="G328" s="336"/>
      <c r="H328" s="214"/>
      <c r="I328" s="213"/>
    </row>
    <row r="329" spans="1:9" x14ac:dyDescent="0.2">
      <c r="A329" s="213"/>
      <c r="B329" s="213"/>
      <c r="C329" s="213"/>
      <c r="D329" s="214"/>
      <c r="E329" s="252"/>
      <c r="F329" s="213"/>
      <c r="G329" s="336"/>
      <c r="H329" s="214"/>
      <c r="I329" s="213"/>
    </row>
    <row r="330" spans="1:9" x14ac:dyDescent="0.2">
      <c r="A330" s="213"/>
      <c r="B330" s="213"/>
      <c r="C330" s="213"/>
      <c r="D330" s="214"/>
      <c r="E330" s="252"/>
      <c r="F330" s="213"/>
      <c r="G330" s="336"/>
      <c r="H330" s="214"/>
      <c r="I330" s="213"/>
    </row>
    <row r="331" spans="1:9" x14ac:dyDescent="0.2">
      <c r="A331" s="213"/>
      <c r="B331" s="213"/>
      <c r="C331" s="213"/>
      <c r="D331" s="214"/>
      <c r="E331" s="252"/>
      <c r="F331" s="213"/>
      <c r="G331" s="336"/>
      <c r="H331" s="214"/>
      <c r="I331" s="213"/>
    </row>
    <row r="332" spans="1:9" x14ac:dyDescent="0.2">
      <c r="A332" s="213"/>
      <c r="B332" s="213"/>
      <c r="C332" s="213"/>
      <c r="D332" s="214"/>
      <c r="E332" s="252"/>
      <c r="F332" s="213"/>
      <c r="G332" s="336"/>
      <c r="H332" s="214"/>
      <c r="I332" s="213"/>
    </row>
    <row r="333" spans="1:9" x14ac:dyDescent="0.2">
      <c r="A333" s="213"/>
      <c r="B333" s="213"/>
      <c r="C333" s="213"/>
      <c r="D333" s="214"/>
      <c r="E333" s="252"/>
      <c r="F333" s="213"/>
      <c r="G333" s="336"/>
      <c r="H333" s="214"/>
      <c r="I333" s="213"/>
    </row>
    <row r="334" spans="1:9" x14ac:dyDescent="0.2">
      <c r="A334" s="213"/>
      <c r="B334" s="213"/>
      <c r="C334" s="213"/>
      <c r="D334" s="214"/>
      <c r="E334" s="252"/>
      <c r="F334" s="213"/>
      <c r="G334" s="336"/>
      <c r="H334" s="214"/>
      <c r="I334" s="213"/>
    </row>
    <row r="335" spans="1:9" x14ac:dyDescent="0.2">
      <c r="A335" s="213"/>
      <c r="B335" s="213"/>
      <c r="C335" s="213"/>
      <c r="D335" s="214"/>
      <c r="E335" s="252"/>
      <c r="F335" s="213"/>
      <c r="G335" s="336"/>
      <c r="H335" s="214"/>
      <c r="I335" s="213"/>
    </row>
    <row r="336" spans="1:9" x14ac:dyDescent="0.2">
      <c r="A336" s="213"/>
      <c r="B336" s="213"/>
      <c r="C336" s="213"/>
      <c r="D336" s="214"/>
      <c r="E336" s="252"/>
      <c r="F336" s="213"/>
      <c r="G336" s="336"/>
      <c r="H336" s="214"/>
      <c r="I336" s="213"/>
    </row>
    <row r="337" spans="1:9" x14ac:dyDescent="0.2">
      <c r="A337" s="213"/>
      <c r="B337" s="213"/>
      <c r="C337" s="213"/>
      <c r="D337" s="214"/>
      <c r="E337" s="252"/>
      <c r="F337" s="213"/>
      <c r="G337" s="336"/>
      <c r="H337" s="214"/>
      <c r="I337" s="213"/>
    </row>
    <row r="338" spans="1:9" x14ac:dyDescent="0.2">
      <c r="A338" s="213"/>
      <c r="B338" s="213"/>
      <c r="C338" s="213"/>
      <c r="D338" s="214"/>
      <c r="E338" s="252"/>
      <c r="F338" s="213"/>
      <c r="G338" s="336"/>
      <c r="H338" s="214"/>
      <c r="I338" s="213"/>
    </row>
    <row r="339" spans="1:9" x14ac:dyDescent="0.2">
      <c r="A339" s="213"/>
      <c r="B339" s="213"/>
      <c r="C339" s="213"/>
      <c r="D339" s="214"/>
      <c r="E339" s="252"/>
      <c r="F339" s="213"/>
      <c r="G339" s="336"/>
      <c r="H339" s="214"/>
      <c r="I339" s="213"/>
    </row>
    <row r="340" spans="1:9" x14ac:dyDescent="0.2">
      <c r="A340" s="213"/>
      <c r="B340" s="213"/>
      <c r="C340" s="213"/>
      <c r="D340" s="214"/>
      <c r="E340" s="252"/>
      <c r="F340" s="213"/>
      <c r="G340" s="336"/>
      <c r="H340" s="214"/>
      <c r="I340" s="213"/>
    </row>
    <row r="341" spans="1:9" x14ac:dyDescent="0.2">
      <c r="A341" s="213"/>
      <c r="B341" s="213"/>
      <c r="C341" s="213"/>
      <c r="D341" s="214"/>
      <c r="E341" s="252"/>
      <c r="F341" s="213"/>
      <c r="G341" s="336"/>
      <c r="H341" s="214"/>
      <c r="I341" s="213"/>
    </row>
    <row r="342" spans="1:9" x14ac:dyDescent="0.2">
      <c r="A342" s="213"/>
      <c r="B342" s="213"/>
      <c r="C342" s="213"/>
      <c r="D342" s="214"/>
      <c r="E342" s="252"/>
      <c r="F342" s="213"/>
      <c r="G342" s="336"/>
      <c r="H342" s="214"/>
      <c r="I342" s="213"/>
    </row>
    <row r="343" spans="1:9" x14ac:dyDescent="0.2">
      <c r="A343" s="213"/>
      <c r="B343" s="213"/>
      <c r="C343" s="213"/>
      <c r="D343" s="214"/>
      <c r="E343" s="252"/>
      <c r="F343" s="213"/>
      <c r="G343" s="336"/>
      <c r="H343" s="214"/>
      <c r="I343" s="213"/>
    </row>
    <row r="344" spans="1:9" x14ac:dyDescent="0.2">
      <c r="A344" s="213"/>
      <c r="B344" s="213"/>
      <c r="C344" s="213"/>
      <c r="D344" s="214"/>
      <c r="E344" s="252"/>
      <c r="F344" s="213"/>
      <c r="G344" s="336"/>
      <c r="H344" s="214"/>
      <c r="I344" s="213"/>
    </row>
    <row r="345" spans="1:9" x14ac:dyDescent="0.2">
      <c r="A345" s="213"/>
      <c r="B345" s="213"/>
      <c r="C345" s="213"/>
      <c r="D345" s="214"/>
      <c r="E345" s="252"/>
      <c r="F345" s="213"/>
      <c r="G345" s="336"/>
      <c r="H345" s="214"/>
      <c r="I345" s="213"/>
    </row>
    <row r="346" spans="1:9" x14ac:dyDescent="0.2">
      <c r="A346" s="213"/>
      <c r="B346" s="213"/>
      <c r="C346" s="213"/>
      <c r="D346" s="214"/>
      <c r="E346" s="252"/>
      <c r="F346" s="213"/>
      <c r="G346" s="336"/>
      <c r="H346" s="214"/>
      <c r="I346" s="213"/>
    </row>
    <row r="347" spans="1:9" x14ac:dyDescent="0.2">
      <c r="A347" s="213"/>
      <c r="B347" s="213"/>
      <c r="C347" s="213"/>
      <c r="D347" s="214"/>
      <c r="E347" s="252"/>
      <c r="F347" s="213"/>
      <c r="G347" s="336"/>
      <c r="H347" s="214"/>
      <c r="I347" s="213"/>
    </row>
    <row r="348" spans="1:9" x14ac:dyDescent="0.2">
      <c r="A348" s="213"/>
      <c r="B348" s="213"/>
      <c r="C348" s="213"/>
      <c r="D348" s="214"/>
      <c r="E348" s="252"/>
      <c r="F348" s="213"/>
      <c r="G348" s="336"/>
      <c r="H348" s="214"/>
      <c r="I348" s="213"/>
    </row>
    <row r="349" spans="1:9" x14ac:dyDescent="0.2">
      <c r="A349" s="213"/>
      <c r="B349" s="213"/>
      <c r="C349" s="213"/>
      <c r="D349" s="214"/>
      <c r="E349" s="252"/>
      <c r="F349" s="213"/>
      <c r="G349" s="336"/>
      <c r="H349" s="214"/>
      <c r="I349" s="213"/>
    </row>
    <row r="350" spans="1:9" x14ac:dyDescent="0.2">
      <c r="A350" s="213"/>
      <c r="B350" s="213"/>
      <c r="C350" s="213"/>
      <c r="D350" s="214"/>
      <c r="E350" s="252"/>
      <c r="F350" s="213"/>
      <c r="G350" s="336"/>
      <c r="H350" s="214"/>
      <c r="I350" s="213"/>
    </row>
    <row r="351" spans="1:9" x14ac:dyDescent="0.2">
      <c r="A351" s="213"/>
      <c r="B351" s="213"/>
      <c r="C351" s="213"/>
      <c r="D351" s="214"/>
      <c r="E351" s="252"/>
      <c r="F351" s="213"/>
      <c r="G351" s="336"/>
      <c r="H351" s="214"/>
      <c r="I351" s="213"/>
    </row>
    <row r="352" spans="1:9" x14ac:dyDescent="0.2">
      <c r="A352" s="213"/>
      <c r="B352" s="213"/>
      <c r="C352" s="213"/>
      <c r="D352" s="214"/>
      <c r="E352" s="252"/>
      <c r="F352" s="213"/>
      <c r="G352" s="336"/>
      <c r="H352" s="214"/>
      <c r="I352" s="213"/>
    </row>
    <row r="353" spans="1:9" x14ac:dyDescent="0.2">
      <c r="A353" s="213"/>
      <c r="B353" s="213"/>
      <c r="C353" s="213"/>
      <c r="D353" s="214"/>
      <c r="E353" s="252"/>
      <c r="F353" s="213"/>
      <c r="G353" s="336"/>
      <c r="H353" s="214"/>
      <c r="I353" s="213"/>
    </row>
    <row r="354" spans="1:9" x14ac:dyDescent="0.2">
      <c r="A354" s="213"/>
      <c r="B354" s="213"/>
      <c r="C354" s="213"/>
      <c r="D354" s="214"/>
      <c r="E354" s="252"/>
      <c r="F354" s="213"/>
      <c r="G354" s="336"/>
      <c r="H354" s="214"/>
      <c r="I354" s="213"/>
    </row>
    <row r="355" spans="1:9" x14ac:dyDescent="0.2">
      <c r="A355" s="213"/>
      <c r="B355" s="213"/>
      <c r="C355" s="213"/>
      <c r="D355" s="214"/>
      <c r="E355" s="252"/>
      <c r="F355" s="213"/>
      <c r="G355" s="336"/>
      <c r="H355" s="214"/>
      <c r="I355" s="213"/>
    </row>
    <row r="356" spans="1:9" x14ac:dyDescent="0.2">
      <c r="A356" s="213"/>
      <c r="B356" s="213"/>
      <c r="C356" s="213"/>
      <c r="D356" s="214"/>
      <c r="E356" s="252"/>
      <c r="F356" s="213"/>
      <c r="G356" s="336"/>
      <c r="H356" s="214"/>
      <c r="I356" s="213"/>
    </row>
    <row r="357" spans="1:9" x14ac:dyDescent="0.2">
      <c r="A357" s="213"/>
      <c r="B357" s="213"/>
      <c r="C357" s="213"/>
      <c r="D357" s="214"/>
      <c r="E357" s="252"/>
      <c r="F357" s="213"/>
      <c r="G357" s="336"/>
      <c r="H357" s="214"/>
      <c r="I357" s="213"/>
    </row>
    <row r="358" spans="1:9" x14ac:dyDescent="0.2">
      <c r="A358" s="213"/>
      <c r="B358" s="213"/>
      <c r="C358" s="213"/>
      <c r="D358" s="214"/>
      <c r="E358" s="252"/>
      <c r="F358" s="213"/>
      <c r="G358" s="336"/>
      <c r="H358" s="214"/>
      <c r="I358" s="213"/>
    </row>
    <row r="359" spans="1:9" x14ac:dyDescent="0.2">
      <c r="A359" s="213"/>
      <c r="B359" s="213"/>
      <c r="C359" s="213"/>
      <c r="D359" s="214"/>
      <c r="E359" s="252"/>
      <c r="F359" s="213"/>
      <c r="G359" s="336"/>
      <c r="H359" s="214"/>
      <c r="I359" s="213"/>
    </row>
    <row r="360" spans="1:9" x14ac:dyDescent="0.2">
      <c r="A360" s="213"/>
      <c r="B360" s="213"/>
      <c r="C360" s="213"/>
      <c r="D360" s="214"/>
      <c r="E360" s="252"/>
      <c r="F360" s="213"/>
      <c r="G360" s="336"/>
      <c r="H360" s="214"/>
      <c r="I360" s="213"/>
    </row>
    <row r="361" spans="1:9" x14ac:dyDescent="0.2">
      <c r="A361" s="213"/>
      <c r="B361" s="213"/>
      <c r="C361" s="213"/>
      <c r="D361" s="214"/>
      <c r="E361" s="252"/>
      <c r="F361" s="213"/>
      <c r="G361" s="336"/>
      <c r="H361" s="214"/>
      <c r="I361" s="213"/>
    </row>
    <row r="362" spans="1:9" x14ac:dyDescent="0.2">
      <c r="A362" s="213"/>
      <c r="B362" s="213"/>
      <c r="C362" s="213"/>
      <c r="D362" s="214"/>
      <c r="E362" s="252"/>
      <c r="F362" s="213"/>
      <c r="G362" s="336"/>
      <c r="H362" s="214"/>
      <c r="I362" s="213"/>
    </row>
    <row r="363" spans="1:9" x14ac:dyDescent="0.2">
      <c r="A363" s="213"/>
      <c r="B363" s="213"/>
      <c r="C363" s="213"/>
      <c r="D363" s="214"/>
      <c r="E363" s="252"/>
      <c r="F363" s="213"/>
      <c r="G363" s="336"/>
      <c r="H363" s="214"/>
      <c r="I363" s="213"/>
    </row>
    <row r="364" spans="1:9" x14ac:dyDescent="0.2">
      <c r="A364" s="213"/>
      <c r="B364" s="213"/>
      <c r="C364" s="213"/>
      <c r="D364" s="214"/>
      <c r="E364" s="252"/>
      <c r="F364" s="213"/>
      <c r="G364" s="336"/>
      <c r="H364" s="214"/>
      <c r="I364" s="213"/>
    </row>
    <row r="365" spans="1:9" x14ac:dyDescent="0.2">
      <c r="A365" s="213"/>
      <c r="B365" s="213"/>
      <c r="C365" s="213"/>
      <c r="D365" s="214"/>
      <c r="E365" s="252"/>
      <c r="F365" s="213"/>
      <c r="G365" s="336"/>
      <c r="H365" s="214"/>
      <c r="I365" s="213"/>
    </row>
    <row r="366" spans="1:9" x14ac:dyDescent="0.2">
      <c r="A366" s="213"/>
      <c r="B366" s="213"/>
      <c r="C366" s="213"/>
      <c r="D366" s="214"/>
      <c r="E366" s="252"/>
      <c r="F366" s="213"/>
      <c r="G366" s="336"/>
      <c r="H366" s="214"/>
      <c r="I366" s="213"/>
    </row>
    <row r="367" spans="1:9" x14ac:dyDescent="0.2">
      <c r="A367" s="213"/>
      <c r="B367" s="213"/>
      <c r="C367" s="213"/>
      <c r="D367" s="214"/>
      <c r="E367" s="252"/>
      <c r="F367" s="213"/>
      <c r="G367" s="336"/>
      <c r="H367" s="214"/>
      <c r="I367" s="213"/>
    </row>
    <row r="368" spans="1:9" x14ac:dyDescent="0.2">
      <c r="A368" s="213"/>
      <c r="B368" s="213"/>
      <c r="C368" s="213"/>
      <c r="D368" s="214"/>
      <c r="E368" s="252"/>
      <c r="F368" s="213"/>
      <c r="G368" s="336"/>
      <c r="H368" s="214"/>
      <c r="I368" s="213"/>
    </row>
    <row r="369" spans="1:9" x14ac:dyDescent="0.2">
      <c r="A369" s="213"/>
      <c r="B369" s="213"/>
      <c r="C369" s="213"/>
      <c r="D369" s="214"/>
      <c r="E369" s="252"/>
      <c r="F369" s="213"/>
      <c r="G369" s="336"/>
      <c r="H369" s="214"/>
      <c r="I369" s="213"/>
    </row>
    <row r="370" spans="1:9" x14ac:dyDescent="0.2">
      <c r="A370" s="213"/>
      <c r="B370" s="213"/>
      <c r="C370" s="213"/>
      <c r="D370" s="214"/>
      <c r="E370" s="252"/>
      <c r="F370" s="213"/>
      <c r="G370" s="336"/>
      <c r="H370" s="214"/>
      <c r="I370" s="213"/>
    </row>
    <row r="371" spans="1:9" x14ac:dyDescent="0.2">
      <c r="A371" s="213"/>
      <c r="B371" s="213"/>
      <c r="C371" s="213"/>
      <c r="D371" s="214"/>
      <c r="E371" s="252"/>
      <c r="F371" s="213"/>
      <c r="G371" s="336"/>
      <c r="H371" s="214"/>
      <c r="I371" s="213"/>
    </row>
    <row r="372" spans="1:9" x14ac:dyDescent="0.2">
      <c r="A372" s="213"/>
      <c r="B372" s="213"/>
      <c r="C372" s="213"/>
      <c r="D372" s="214"/>
      <c r="E372" s="252"/>
      <c r="F372" s="213"/>
      <c r="G372" s="336"/>
      <c r="H372" s="214"/>
      <c r="I372" s="213"/>
    </row>
    <row r="373" spans="1:9" x14ac:dyDescent="0.2">
      <c r="A373" s="213"/>
      <c r="B373" s="213"/>
      <c r="C373" s="213"/>
      <c r="D373" s="214"/>
      <c r="E373" s="252"/>
      <c r="F373" s="213"/>
      <c r="G373" s="336"/>
      <c r="H373" s="214"/>
      <c r="I373" s="213"/>
    </row>
    <row r="374" spans="1:9" x14ac:dyDescent="0.2">
      <c r="A374" s="213"/>
      <c r="B374" s="213"/>
      <c r="C374" s="213"/>
      <c r="D374" s="214"/>
      <c r="E374" s="252"/>
      <c r="F374" s="213"/>
      <c r="G374" s="336"/>
      <c r="H374" s="214"/>
      <c r="I374" s="213"/>
    </row>
    <row r="375" spans="1:9" x14ac:dyDescent="0.2">
      <c r="A375" s="213"/>
      <c r="B375" s="213"/>
      <c r="C375" s="213"/>
      <c r="D375" s="214"/>
      <c r="E375" s="252"/>
      <c r="F375" s="213"/>
      <c r="G375" s="336"/>
      <c r="H375" s="214"/>
      <c r="I375" s="213"/>
    </row>
    <row r="376" spans="1:9" x14ac:dyDescent="0.2">
      <c r="A376" s="213"/>
      <c r="B376" s="213"/>
      <c r="C376" s="213"/>
      <c r="D376" s="214"/>
      <c r="E376" s="252"/>
      <c r="F376" s="213"/>
      <c r="G376" s="336"/>
      <c r="H376" s="214"/>
      <c r="I376" s="213"/>
    </row>
    <row r="377" spans="1:9" x14ac:dyDescent="0.2">
      <c r="A377" s="213"/>
      <c r="B377" s="213"/>
      <c r="C377" s="213"/>
      <c r="D377" s="214"/>
      <c r="E377" s="252"/>
      <c r="F377" s="213"/>
      <c r="G377" s="336"/>
      <c r="H377" s="214"/>
      <c r="I377" s="213"/>
    </row>
    <row r="378" spans="1:9" x14ac:dyDescent="0.2">
      <c r="A378" s="213"/>
      <c r="B378" s="213"/>
      <c r="C378" s="213"/>
      <c r="D378" s="214"/>
      <c r="E378" s="252"/>
      <c r="F378" s="213"/>
      <c r="G378" s="336"/>
      <c r="H378" s="214"/>
      <c r="I378" s="213"/>
    </row>
    <row r="379" spans="1:9" x14ac:dyDescent="0.2">
      <c r="A379" s="213"/>
      <c r="B379" s="213"/>
      <c r="C379" s="213"/>
      <c r="D379" s="214"/>
      <c r="E379" s="252"/>
      <c r="F379" s="213"/>
      <c r="G379" s="336"/>
      <c r="H379" s="214"/>
      <c r="I379" s="213"/>
    </row>
    <row r="380" spans="1:9" x14ac:dyDescent="0.2">
      <c r="A380" s="213"/>
      <c r="B380" s="213"/>
      <c r="C380" s="213"/>
      <c r="D380" s="214"/>
      <c r="E380" s="252"/>
      <c r="F380" s="213"/>
      <c r="G380" s="336"/>
      <c r="H380" s="214"/>
      <c r="I380" s="213"/>
    </row>
    <row r="381" spans="1:9" x14ac:dyDescent="0.2">
      <c r="A381" s="213"/>
      <c r="B381" s="213"/>
      <c r="C381" s="213"/>
      <c r="D381" s="214"/>
      <c r="E381" s="252"/>
      <c r="F381" s="213"/>
      <c r="G381" s="336"/>
      <c r="H381" s="214"/>
      <c r="I381" s="213"/>
    </row>
    <row r="382" spans="1:9" x14ac:dyDescent="0.2">
      <c r="A382" s="213"/>
      <c r="B382" s="213"/>
      <c r="C382" s="213"/>
      <c r="D382" s="214"/>
      <c r="E382" s="252"/>
      <c r="F382" s="213"/>
      <c r="G382" s="336"/>
      <c r="H382" s="214"/>
      <c r="I382" s="213"/>
    </row>
    <row r="383" spans="1:9" x14ac:dyDescent="0.2">
      <c r="A383" s="213"/>
      <c r="B383" s="213"/>
      <c r="C383" s="213"/>
      <c r="D383" s="214"/>
      <c r="E383" s="252"/>
      <c r="F383" s="213"/>
      <c r="G383" s="336"/>
      <c r="H383" s="214"/>
      <c r="I383" s="213"/>
    </row>
    <row r="384" spans="1:9" x14ac:dyDescent="0.2">
      <c r="A384" s="213"/>
      <c r="B384" s="213"/>
      <c r="C384" s="213"/>
      <c r="D384" s="214"/>
      <c r="E384" s="252"/>
      <c r="F384" s="213"/>
      <c r="G384" s="336"/>
      <c r="H384" s="214"/>
      <c r="I384" s="213"/>
    </row>
    <row r="385" spans="1:9" x14ac:dyDescent="0.2">
      <c r="A385" s="213"/>
      <c r="B385" s="213"/>
      <c r="C385" s="213"/>
      <c r="D385" s="214"/>
      <c r="E385" s="252"/>
      <c r="F385" s="213"/>
      <c r="G385" s="336"/>
      <c r="H385" s="214"/>
      <c r="I385" s="213"/>
    </row>
    <row r="386" spans="1:9" x14ac:dyDescent="0.2">
      <c r="A386" s="213"/>
      <c r="B386" s="213"/>
      <c r="C386" s="213"/>
      <c r="D386" s="214"/>
      <c r="E386" s="252"/>
      <c r="F386" s="213"/>
      <c r="G386" s="336"/>
      <c r="H386" s="214"/>
      <c r="I386" s="213"/>
    </row>
    <row r="387" spans="1:9" x14ac:dyDescent="0.2">
      <c r="A387" s="213"/>
      <c r="B387" s="213"/>
      <c r="C387" s="213"/>
      <c r="D387" s="214"/>
      <c r="E387" s="252"/>
      <c r="F387" s="213"/>
      <c r="G387" s="336"/>
      <c r="H387" s="214"/>
      <c r="I387" s="213"/>
    </row>
    <row r="388" spans="1:9" x14ac:dyDescent="0.2">
      <c r="A388" s="213"/>
      <c r="B388" s="213"/>
      <c r="C388" s="213"/>
      <c r="D388" s="214"/>
      <c r="E388" s="252"/>
      <c r="F388" s="213"/>
      <c r="G388" s="336"/>
      <c r="H388" s="214"/>
      <c r="I388" s="213"/>
    </row>
    <row r="389" spans="1:9" x14ac:dyDescent="0.2">
      <c r="A389" s="213"/>
      <c r="B389" s="213"/>
      <c r="C389" s="213"/>
      <c r="D389" s="214"/>
      <c r="E389" s="252"/>
      <c r="F389" s="213"/>
      <c r="G389" s="336"/>
      <c r="H389" s="214"/>
      <c r="I389" s="213"/>
    </row>
    <row r="390" spans="1:9" x14ac:dyDescent="0.2">
      <c r="A390" s="213"/>
      <c r="B390" s="213"/>
      <c r="C390" s="213"/>
      <c r="D390" s="214"/>
      <c r="E390" s="252"/>
      <c r="F390" s="213"/>
      <c r="G390" s="336"/>
      <c r="H390" s="214"/>
      <c r="I390" s="213"/>
    </row>
    <row r="391" spans="1:9" x14ac:dyDescent="0.2">
      <c r="A391" s="213"/>
      <c r="B391" s="213"/>
      <c r="C391" s="213"/>
      <c r="D391" s="214"/>
      <c r="E391" s="252"/>
      <c r="F391" s="213"/>
      <c r="G391" s="336"/>
      <c r="H391" s="214"/>
      <c r="I391" s="213"/>
    </row>
    <row r="392" spans="1:9" x14ac:dyDescent="0.2">
      <c r="A392" s="213"/>
      <c r="B392" s="213"/>
      <c r="C392" s="213"/>
      <c r="D392" s="214"/>
      <c r="E392" s="252"/>
      <c r="F392" s="213"/>
      <c r="G392" s="336"/>
      <c r="H392" s="214"/>
      <c r="I392" s="213"/>
    </row>
    <row r="393" spans="1:9" x14ac:dyDescent="0.2">
      <c r="A393" s="213"/>
      <c r="B393" s="213"/>
      <c r="C393" s="213"/>
      <c r="D393" s="214"/>
      <c r="E393" s="252"/>
      <c r="F393" s="213"/>
      <c r="G393" s="336"/>
      <c r="H393" s="214"/>
      <c r="I393" s="213"/>
    </row>
    <row r="394" spans="1:9" x14ac:dyDescent="0.2">
      <c r="A394" s="213"/>
      <c r="B394" s="213"/>
      <c r="C394" s="213"/>
      <c r="D394" s="214"/>
      <c r="E394" s="252"/>
      <c r="F394" s="213"/>
      <c r="G394" s="336"/>
      <c r="H394" s="214"/>
      <c r="I394" s="213"/>
    </row>
    <row r="395" spans="1:9" x14ac:dyDescent="0.2">
      <c r="A395" s="213"/>
      <c r="B395" s="213"/>
      <c r="C395" s="213"/>
      <c r="D395" s="214"/>
      <c r="E395" s="252"/>
      <c r="F395" s="213"/>
      <c r="G395" s="336"/>
      <c r="H395" s="214"/>
      <c r="I395" s="213"/>
    </row>
    <row r="396" spans="1:9" x14ac:dyDescent="0.2">
      <c r="A396" s="213"/>
      <c r="B396" s="213"/>
      <c r="C396" s="213"/>
      <c r="D396" s="214"/>
      <c r="E396" s="252"/>
      <c r="F396" s="213"/>
      <c r="G396" s="336"/>
      <c r="H396" s="214"/>
      <c r="I396" s="213"/>
    </row>
    <row r="397" spans="1:9" x14ac:dyDescent="0.2">
      <c r="A397" s="213"/>
      <c r="B397" s="213"/>
      <c r="C397" s="213"/>
      <c r="D397" s="214"/>
      <c r="E397" s="252"/>
      <c r="F397" s="213"/>
      <c r="G397" s="336"/>
      <c r="H397" s="214"/>
      <c r="I397" s="213"/>
    </row>
    <row r="398" spans="1:9" x14ac:dyDescent="0.2">
      <c r="A398" s="213"/>
      <c r="B398" s="213"/>
      <c r="C398" s="213"/>
      <c r="D398" s="214"/>
      <c r="E398" s="252"/>
      <c r="F398" s="213"/>
      <c r="G398" s="336"/>
      <c r="H398" s="214"/>
      <c r="I398" s="213"/>
    </row>
    <row r="399" spans="1:9" x14ac:dyDescent="0.2">
      <c r="A399" s="213"/>
      <c r="B399" s="213"/>
      <c r="C399" s="213"/>
      <c r="D399" s="214"/>
      <c r="E399" s="252"/>
      <c r="F399" s="213"/>
      <c r="G399" s="336"/>
      <c r="H399" s="214"/>
      <c r="I399" s="213"/>
    </row>
    <row r="400" spans="1:9" x14ac:dyDescent="0.2">
      <c r="A400" s="213"/>
      <c r="B400" s="213"/>
      <c r="C400" s="213"/>
      <c r="D400" s="214"/>
      <c r="E400" s="252"/>
      <c r="F400" s="213"/>
      <c r="G400" s="336"/>
      <c r="H400" s="214"/>
      <c r="I400" s="213"/>
    </row>
    <row r="401" spans="1:9" x14ac:dyDescent="0.2">
      <c r="A401" s="213"/>
      <c r="B401" s="213"/>
      <c r="C401" s="213"/>
      <c r="D401" s="214"/>
      <c r="E401" s="252"/>
      <c r="F401" s="213"/>
      <c r="G401" s="336"/>
      <c r="H401" s="214"/>
      <c r="I401" s="213"/>
    </row>
    <row r="402" spans="1:9" x14ac:dyDescent="0.2">
      <c r="A402" s="213"/>
      <c r="B402" s="213"/>
      <c r="C402" s="213"/>
      <c r="D402" s="214"/>
      <c r="E402" s="252"/>
      <c r="F402" s="213"/>
      <c r="G402" s="336"/>
      <c r="H402" s="214"/>
      <c r="I402" s="213"/>
    </row>
    <row r="403" spans="1:9" x14ac:dyDescent="0.2">
      <c r="A403" s="213"/>
      <c r="B403" s="213"/>
      <c r="C403" s="213"/>
      <c r="D403" s="214"/>
      <c r="E403" s="252"/>
      <c r="F403" s="213"/>
      <c r="G403" s="336"/>
      <c r="H403" s="214"/>
      <c r="I403" s="213"/>
    </row>
    <row r="404" spans="1:9" x14ac:dyDescent="0.2">
      <c r="A404" s="213"/>
      <c r="B404" s="213"/>
      <c r="C404" s="213"/>
      <c r="D404" s="214"/>
      <c r="E404" s="252"/>
      <c r="F404" s="213"/>
      <c r="G404" s="336"/>
      <c r="H404" s="214"/>
      <c r="I404" s="213"/>
    </row>
    <row r="405" spans="1:9" x14ac:dyDescent="0.2">
      <c r="A405" s="213"/>
      <c r="B405" s="213"/>
      <c r="C405" s="213"/>
      <c r="D405" s="214"/>
      <c r="E405" s="252"/>
      <c r="F405" s="213"/>
      <c r="G405" s="336"/>
      <c r="H405" s="214"/>
      <c r="I405" s="213"/>
    </row>
    <row r="406" spans="1:9" x14ac:dyDescent="0.2">
      <c r="A406" s="213"/>
      <c r="B406" s="213"/>
      <c r="C406" s="213"/>
      <c r="D406" s="214"/>
      <c r="E406" s="252"/>
      <c r="F406" s="213"/>
      <c r="G406" s="336"/>
      <c r="H406" s="214"/>
      <c r="I406" s="213"/>
    </row>
    <row r="407" spans="1:9" x14ac:dyDescent="0.2">
      <c r="A407" s="213"/>
      <c r="B407" s="213"/>
      <c r="C407" s="213"/>
      <c r="D407" s="214"/>
      <c r="E407" s="252"/>
      <c r="F407" s="213"/>
      <c r="G407" s="336"/>
      <c r="H407" s="214"/>
      <c r="I407" s="213"/>
    </row>
    <row r="408" spans="1:9" x14ac:dyDescent="0.2">
      <c r="A408" s="213"/>
      <c r="B408" s="213"/>
      <c r="C408" s="213"/>
      <c r="D408" s="214"/>
      <c r="E408" s="252"/>
      <c r="F408" s="213"/>
      <c r="G408" s="336"/>
      <c r="H408" s="214"/>
      <c r="I408" s="213"/>
    </row>
    <row r="409" spans="1:9" x14ac:dyDescent="0.2">
      <c r="A409" s="213"/>
      <c r="B409" s="213"/>
      <c r="C409" s="213"/>
      <c r="D409" s="214"/>
      <c r="E409" s="252"/>
      <c r="F409" s="213"/>
      <c r="G409" s="336"/>
      <c r="H409" s="214"/>
      <c r="I409" s="213"/>
    </row>
    <row r="410" spans="1:9" x14ac:dyDescent="0.2">
      <c r="A410" s="213"/>
      <c r="B410" s="213"/>
      <c r="C410" s="213"/>
      <c r="D410" s="214"/>
      <c r="E410" s="252"/>
      <c r="F410" s="213"/>
      <c r="G410" s="336"/>
      <c r="H410" s="214"/>
      <c r="I410" s="213"/>
    </row>
    <row r="411" spans="1:9" x14ac:dyDescent="0.2">
      <c r="A411" s="213"/>
      <c r="B411" s="213"/>
      <c r="C411" s="213"/>
      <c r="D411" s="214"/>
      <c r="E411" s="252"/>
      <c r="F411" s="213"/>
      <c r="G411" s="336"/>
      <c r="H411" s="214"/>
      <c r="I411" s="213"/>
    </row>
    <row r="412" spans="1:9" x14ac:dyDescent="0.2">
      <c r="A412" s="213"/>
      <c r="B412" s="213"/>
      <c r="C412" s="213"/>
      <c r="D412" s="214"/>
      <c r="E412" s="252"/>
      <c r="F412" s="213"/>
      <c r="G412" s="336"/>
      <c r="H412" s="214"/>
      <c r="I412" s="213"/>
    </row>
    <row r="413" spans="1:9" x14ac:dyDescent="0.2">
      <c r="A413" s="213"/>
      <c r="B413" s="213"/>
      <c r="C413" s="213"/>
      <c r="D413" s="214"/>
      <c r="E413" s="252"/>
      <c r="F413" s="213"/>
      <c r="G413" s="336"/>
      <c r="H413" s="214"/>
      <c r="I413" s="213"/>
    </row>
    <row r="414" spans="1:9" x14ac:dyDescent="0.2">
      <c r="A414" s="213"/>
      <c r="B414" s="213"/>
      <c r="C414" s="213"/>
      <c r="D414" s="214"/>
      <c r="E414" s="252"/>
      <c r="F414" s="213"/>
      <c r="G414" s="336"/>
      <c r="H414" s="214"/>
      <c r="I414" s="213"/>
    </row>
    <row r="415" spans="1:9" x14ac:dyDescent="0.2">
      <c r="A415" s="213"/>
      <c r="B415" s="213"/>
      <c r="C415" s="213"/>
      <c r="D415" s="214"/>
      <c r="E415" s="252"/>
      <c r="F415" s="213"/>
      <c r="G415" s="336"/>
      <c r="H415" s="214"/>
      <c r="I415" s="213"/>
    </row>
    <row r="416" spans="1:9" x14ac:dyDescent="0.2">
      <c r="A416" s="213"/>
      <c r="B416" s="213"/>
      <c r="C416" s="213"/>
      <c r="D416" s="214"/>
      <c r="E416" s="252"/>
      <c r="F416" s="213"/>
      <c r="G416" s="336"/>
      <c r="H416" s="214"/>
      <c r="I416" s="213"/>
    </row>
    <row r="417" spans="1:9" x14ac:dyDescent="0.2">
      <c r="A417" s="213"/>
      <c r="B417" s="213"/>
      <c r="C417" s="213"/>
      <c r="D417" s="214"/>
      <c r="E417" s="252"/>
      <c r="F417" s="213"/>
      <c r="G417" s="336"/>
      <c r="H417" s="214"/>
      <c r="I417" s="213"/>
    </row>
    <row r="418" spans="1:9" x14ac:dyDescent="0.2">
      <c r="A418" s="213"/>
      <c r="B418" s="213"/>
      <c r="C418" s="213"/>
      <c r="D418" s="214"/>
      <c r="E418" s="252"/>
      <c r="F418" s="213"/>
      <c r="G418" s="336"/>
      <c r="H418" s="214"/>
      <c r="I418" s="213"/>
    </row>
    <row r="419" spans="1:9" x14ac:dyDescent="0.2">
      <c r="A419" s="213"/>
      <c r="B419" s="213"/>
      <c r="C419" s="213"/>
      <c r="D419" s="214"/>
      <c r="E419" s="252"/>
      <c r="F419" s="213"/>
      <c r="G419" s="336"/>
      <c r="H419" s="214"/>
      <c r="I419" s="213"/>
    </row>
    <row r="420" spans="1:9" x14ac:dyDescent="0.2">
      <c r="A420" s="213"/>
      <c r="B420" s="213"/>
      <c r="C420" s="213"/>
      <c r="D420" s="214"/>
      <c r="E420" s="252"/>
      <c r="F420" s="213"/>
      <c r="G420" s="336"/>
      <c r="H420" s="214"/>
      <c r="I420" s="213"/>
    </row>
    <row r="421" spans="1:9" x14ac:dyDescent="0.2">
      <c r="A421" s="213"/>
      <c r="B421" s="213"/>
      <c r="C421" s="213"/>
      <c r="D421" s="214"/>
      <c r="E421" s="252"/>
      <c r="F421" s="213"/>
      <c r="G421" s="336"/>
      <c r="H421" s="214"/>
      <c r="I421" s="213"/>
    </row>
    <row r="422" spans="1:9" x14ac:dyDescent="0.2">
      <c r="A422" s="213"/>
      <c r="B422" s="213"/>
      <c r="C422" s="213"/>
      <c r="D422" s="214"/>
      <c r="E422" s="252"/>
      <c r="F422" s="213"/>
      <c r="G422" s="336"/>
      <c r="H422" s="214"/>
      <c r="I422" s="213"/>
    </row>
    <row r="423" spans="1:9" x14ac:dyDescent="0.2">
      <c r="A423" s="213"/>
      <c r="B423" s="213"/>
      <c r="C423" s="213"/>
      <c r="D423" s="214"/>
      <c r="E423" s="252"/>
      <c r="F423" s="213"/>
      <c r="G423" s="336"/>
      <c r="H423" s="214"/>
      <c r="I423" s="213"/>
    </row>
    <row r="424" spans="1:9" x14ac:dyDescent="0.2">
      <c r="A424" s="213"/>
      <c r="B424" s="213"/>
      <c r="C424" s="213"/>
      <c r="D424" s="214"/>
      <c r="E424" s="252"/>
      <c r="F424" s="213"/>
      <c r="G424" s="336"/>
      <c r="H424" s="214"/>
      <c r="I424" s="213"/>
    </row>
    <row r="425" spans="1:9" x14ac:dyDescent="0.2">
      <c r="A425" s="213"/>
      <c r="B425" s="213"/>
      <c r="C425" s="213"/>
      <c r="D425" s="214"/>
      <c r="E425" s="252"/>
      <c r="F425" s="213"/>
      <c r="G425" s="336"/>
      <c r="H425" s="214"/>
      <c r="I425" s="213"/>
    </row>
    <row r="426" spans="1:9" x14ac:dyDescent="0.2">
      <c r="A426" s="213"/>
      <c r="B426" s="213"/>
      <c r="C426" s="213"/>
      <c r="D426" s="214"/>
      <c r="E426" s="252"/>
      <c r="F426" s="213"/>
      <c r="G426" s="336"/>
      <c r="H426" s="214"/>
      <c r="I426" s="213"/>
    </row>
    <row r="427" spans="1:9" x14ac:dyDescent="0.2">
      <c r="A427" s="213"/>
      <c r="B427" s="213"/>
      <c r="C427" s="213"/>
      <c r="D427" s="214"/>
      <c r="E427" s="252"/>
      <c r="F427" s="213"/>
      <c r="G427" s="336"/>
      <c r="H427" s="214"/>
      <c r="I427" s="213"/>
    </row>
    <row r="428" spans="1:9" x14ac:dyDescent="0.2">
      <c r="A428" s="213"/>
      <c r="B428" s="213"/>
      <c r="C428" s="213"/>
      <c r="D428" s="214"/>
      <c r="E428" s="252"/>
      <c r="F428" s="213"/>
      <c r="G428" s="336"/>
      <c r="H428" s="214"/>
      <c r="I428" s="213"/>
    </row>
    <row r="429" spans="1:9" x14ac:dyDescent="0.2">
      <c r="A429" s="213"/>
      <c r="B429" s="213"/>
      <c r="C429" s="213"/>
      <c r="D429" s="214"/>
      <c r="E429" s="252"/>
      <c r="F429" s="213"/>
      <c r="G429" s="336"/>
      <c r="H429" s="214"/>
      <c r="I429" s="213"/>
    </row>
    <row r="430" spans="1:9" x14ac:dyDescent="0.2">
      <c r="A430" s="213"/>
      <c r="B430" s="213"/>
      <c r="C430" s="213"/>
      <c r="D430" s="214"/>
      <c r="E430" s="252"/>
      <c r="F430" s="213"/>
      <c r="G430" s="336"/>
      <c r="H430" s="214"/>
      <c r="I430" s="213"/>
    </row>
    <row r="431" spans="1:9" x14ac:dyDescent="0.2">
      <c r="A431" s="213"/>
      <c r="B431" s="213"/>
      <c r="C431" s="213"/>
      <c r="D431" s="214"/>
      <c r="E431" s="252"/>
      <c r="F431" s="213"/>
      <c r="G431" s="336"/>
      <c r="H431" s="214"/>
      <c r="I431" s="213"/>
    </row>
    <row r="432" spans="1:9" x14ac:dyDescent="0.2">
      <c r="A432" s="213"/>
      <c r="B432" s="213"/>
      <c r="C432" s="213"/>
      <c r="D432" s="214"/>
      <c r="E432" s="252"/>
      <c r="F432" s="213"/>
      <c r="G432" s="336"/>
      <c r="H432" s="214"/>
      <c r="I432" s="213"/>
    </row>
    <row r="433" spans="1:9" x14ac:dyDescent="0.2">
      <c r="A433" s="213"/>
      <c r="B433" s="213"/>
      <c r="C433" s="213"/>
      <c r="D433" s="214"/>
      <c r="E433" s="252"/>
      <c r="F433" s="213"/>
      <c r="G433" s="336"/>
      <c r="H433" s="214"/>
      <c r="I433" s="213"/>
    </row>
    <row r="434" spans="1:9" x14ac:dyDescent="0.2">
      <c r="A434" s="213"/>
      <c r="B434" s="213"/>
      <c r="C434" s="213"/>
      <c r="D434" s="214"/>
      <c r="E434" s="252"/>
      <c r="F434" s="213"/>
      <c r="G434" s="336"/>
      <c r="H434" s="214"/>
      <c r="I434" s="213"/>
    </row>
    <row r="435" spans="1:9" x14ac:dyDescent="0.2">
      <c r="A435" s="213"/>
      <c r="B435" s="213"/>
      <c r="C435" s="213"/>
      <c r="D435" s="214"/>
      <c r="E435" s="252"/>
      <c r="F435" s="213"/>
      <c r="G435" s="336"/>
      <c r="H435" s="214"/>
      <c r="I435" s="213"/>
    </row>
    <row r="436" spans="1:9" x14ac:dyDescent="0.2">
      <c r="A436" s="213"/>
      <c r="B436" s="213"/>
      <c r="C436" s="213"/>
      <c r="D436" s="214"/>
      <c r="E436" s="252"/>
      <c r="F436" s="213"/>
      <c r="G436" s="336"/>
      <c r="H436" s="214"/>
      <c r="I436" s="213"/>
    </row>
    <row r="437" spans="1:9" x14ac:dyDescent="0.2">
      <c r="A437" s="213"/>
      <c r="B437" s="213"/>
      <c r="C437" s="213"/>
      <c r="D437" s="214"/>
      <c r="E437" s="252"/>
      <c r="F437" s="213"/>
      <c r="G437" s="336"/>
      <c r="H437" s="214"/>
      <c r="I437" s="213"/>
    </row>
    <row r="438" spans="1:9" x14ac:dyDescent="0.2">
      <c r="A438" s="213"/>
      <c r="B438" s="213"/>
      <c r="C438" s="213"/>
      <c r="D438" s="214"/>
      <c r="E438" s="252"/>
      <c r="F438" s="213"/>
      <c r="G438" s="336"/>
      <c r="H438" s="214"/>
      <c r="I438" s="213"/>
    </row>
    <row r="439" spans="1:9" x14ac:dyDescent="0.2">
      <c r="A439" s="213"/>
      <c r="B439" s="213"/>
      <c r="C439" s="213"/>
      <c r="D439" s="214"/>
      <c r="E439" s="252"/>
      <c r="F439" s="213"/>
      <c r="G439" s="336"/>
      <c r="H439" s="214"/>
      <c r="I439" s="213"/>
    </row>
    <row r="440" spans="1:9" x14ac:dyDescent="0.2">
      <c r="A440" s="213"/>
      <c r="B440" s="213"/>
      <c r="C440" s="213"/>
      <c r="D440" s="214"/>
      <c r="E440" s="252"/>
      <c r="F440" s="213"/>
      <c r="G440" s="336"/>
      <c r="H440" s="214"/>
      <c r="I440" s="213"/>
    </row>
    <row r="441" spans="1:9" x14ac:dyDescent="0.2">
      <c r="A441" s="213"/>
      <c r="B441" s="213"/>
      <c r="C441" s="213"/>
      <c r="D441" s="214"/>
      <c r="E441" s="252"/>
      <c r="F441" s="213"/>
      <c r="G441" s="336"/>
      <c r="H441" s="214"/>
      <c r="I441" s="213"/>
    </row>
    <row r="442" spans="1:9" x14ac:dyDescent="0.2">
      <c r="A442" s="213"/>
      <c r="B442" s="213"/>
      <c r="C442" s="213"/>
      <c r="D442" s="214"/>
      <c r="E442" s="252"/>
      <c r="F442" s="213"/>
      <c r="G442" s="336"/>
      <c r="H442" s="214"/>
      <c r="I442" s="213"/>
    </row>
    <row r="443" spans="1:9" x14ac:dyDescent="0.2">
      <c r="A443" s="213"/>
      <c r="B443" s="213"/>
      <c r="C443" s="213"/>
      <c r="D443" s="214"/>
      <c r="E443" s="252"/>
      <c r="F443" s="213"/>
      <c r="G443" s="336"/>
      <c r="H443" s="214"/>
      <c r="I443" s="213"/>
    </row>
    <row r="444" spans="1:9" x14ac:dyDescent="0.2">
      <c r="A444" s="213"/>
      <c r="B444" s="213"/>
      <c r="C444" s="213"/>
      <c r="D444" s="214"/>
      <c r="E444" s="252"/>
      <c r="F444" s="213"/>
      <c r="G444" s="336"/>
      <c r="H444" s="214"/>
      <c r="I444" s="213"/>
    </row>
    <row r="445" spans="1:9" x14ac:dyDescent="0.2">
      <c r="A445" s="213"/>
      <c r="B445" s="213"/>
      <c r="C445" s="213"/>
      <c r="D445" s="214"/>
      <c r="E445" s="252"/>
      <c r="F445" s="213"/>
      <c r="G445" s="336"/>
      <c r="H445" s="214"/>
      <c r="I445" s="213"/>
    </row>
    <row r="446" spans="1:9" x14ac:dyDescent="0.2">
      <c r="A446" s="213"/>
      <c r="B446" s="213"/>
      <c r="C446" s="213"/>
      <c r="D446" s="214"/>
      <c r="E446" s="252"/>
      <c r="F446" s="213"/>
      <c r="G446" s="336"/>
      <c r="H446" s="214"/>
      <c r="I446" s="213"/>
    </row>
    <row r="447" spans="1:9" x14ac:dyDescent="0.2">
      <c r="A447" s="213"/>
      <c r="B447" s="213"/>
      <c r="C447" s="213"/>
      <c r="D447" s="214"/>
      <c r="E447" s="252"/>
      <c r="F447" s="213"/>
      <c r="G447" s="336"/>
      <c r="H447" s="214"/>
      <c r="I447" s="213"/>
    </row>
    <row r="448" spans="1:9" x14ac:dyDescent="0.2">
      <c r="A448" s="213"/>
      <c r="B448" s="213"/>
      <c r="C448" s="213"/>
      <c r="D448" s="214"/>
      <c r="E448" s="252"/>
      <c r="F448" s="213"/>
      <c r="G448" s="336"/>
      <c r="H448" s="214"/>
      <c r="I448" s="213"/>
    </row>
    <row r="449" spans="1:9" x14ac:dyDescent="0.2">
      <c r="A449" s="213"/>
      <c r="B449" s="213"/>
      <c r="C449" s="213"/>
      <c r="D449" s="214"/>
      <c r="E449" s="252"/>
      <c r="F449" s="213"/>
      <c r="G449" s="336"/>
      <c r="H449" s="214"/>
      <c r="I449" s="213"/>
    </row>
    <row r="450" spans="1:9" x14ac:dyDescent="0.2">
      <c r="A450" s="213"/>
      <c r="B450" s="213"/>
      <c r="C450" s="213"/>
      <c r="D450" s="214"/>
      <c r="E450" s="252"/>
      <c r="F450" s="213"/>
      <c r="G450" s="336"/>
      <c r="H450" s="214"/>
      <c r="I450" s="213"/>
    </row>
    <row r="451" spans="1:9" x14ac:dyDescent="0.2">
      <c r="A451" s="213"/>
      <c r="B451" s="213"/>
      <c r="C451" s="213"/>
      <c r="D451" s="214"/>
      <c r="E451" s="252"/>
      <c r="F451" s="213"/>
      <c r="G451" s="336"/>
      <c r="H451" s="214"/>
      <c r="I451" s="213"/>
    </row>
    <row r="452" spans="1:9" x14ac:dyDescent="0.2">
      <c r="A452" s="213"/>
      <c r="B452" s="213"/>
      <c r="C452" s="213"/>
      <c r="D452" s="214"/>
      <c r="E452" s="252"/>
      <c r="F452" s="213"/>
      <c r="G452" s="336"/>
      <c r="H452" s="214"/>
      <c r="I452" s="213"/>
    </row>
    <row r="453" spans="1:9" x14ac:dyDescent="0.2">
      <c r="A453" s="213"/>
      <c r="B453" s="213"/>
      <c r="C453" s="213"/>
      <c r="D453" s="214"/>
      <c r="E453" s="252"/>
      <c r="F453" s="213"/>
      <c r="G453" s="336"/>
      <c r="H453" s="214"/>
      <c r="I453" s="213"/>
    </row>
    <row r="454" spans="1:9" x14ac:dyDescent="0.2">
      <c r="A454" s="213"/>
      <c r="B454" s="213"/>
      <c r="C454" s="213"/>
      <c r="D454" s="214"/>
      <c r="E454" s="252"/>
      <c r="F454" s="213"/>
      <c r="G454" s="336"/>
      <c r="H454" s="214"/>
      <c r="I454" s="213"/>
    </row>
    <row r="455" spans="1:9" x14ac:dyDescent="0.2">
      <c r="A455" s="213"/>
      <c r="B455" s="213"/>
      <c r="C455" s="213"/>
      <c r="D455" s="214"/>
      <c r="E455" s="252"/>
      <c r="F455" s="213"/>
      <c r="G455" s="336"/>
      <c r="H455" s="214"/>
      <c r="I455" s="213"/>
    </row>
    <row r="456" spans="1:9" x14ac:dyDescent="0.2">
      <c r="A456" s="213"/>
      <c r="B456" s="213"/>
      <c r="C456" s="213"/>
      <c r="D456" s="214"/>
      <c r="E456" s="252"/>
      <c r="F456" s="213"/>
      <c r="G456" s="336"/>
      <c r="H456" s="214"/>
      <c r="I456" s="213"/>
    </row>
    <row r="457" spans="1:9" x14ac:dyDescent="0.2">
      <c r="A457" s="213"/>
      <c r="B457" s="213"/>
      <c r="C457" s="213"/>
      <c r="D457" s="214"/>
      <c r="E457" s="252"/>
      <c r="F457" s="213"/>
      <c r="G457" s="336"/>
      <c r="H457" s="214"/>
      <c r="I457" s="213"/>
    </row>
    <row r="458" spans="1:9" x14ac:dyDescent="0.2">
      <c r="A458" s="213"/>
      <c r="B458" s="213"/>
      <c r="C458" s="213"/>
      <c r="D458" s="214"/>
      <c r="E458" s="252"/>
      <c r="F458" s="213"/>
      <c r="G458" s="336"/>
      <c r="H458" s="214"/>
      <c r="I458" s="213"/>
    </row>
    <row r="459" spans="1:9" x14ac:dyDescent="0.2">
      <c r="A459" s="213"/>
      <c r="B459" s="213"/>
      <c r="C459" s="213"/>
      <c r="D459" s="214"/>
      <c r="E459" s="252"/>
      <c r="F459" s="213"/>
      <c r="G459" s="336"/>
      <c r="H459" s="214"/>
      <c r="I459" s="213"/>
    </row>
    <row r="460" spans="1:9" x14ac:dyDescent="0.2">
      <c r="A460" s="213"/>
      <c r="B460" s="213"/>
      <c r="C460" s="213"/>
      <c r="D460" s="214"/>
      <c r="E460" s="252"/>
      <c r="F460" s="213"/>
      <c r="G460" s="336"/>
      <c r="H460" s="214"/>
      <c r="I460" s="213"/>
    </row>
    <row r="461" spans="1:9" x14ac:dyDescent="0.2">
      <c r="A461" s="213"/>
      <c r="B461" s="213"/>
      <c r="C461" s="213"/>
      <c r="D461" s="214"/>
      <c r="E461" s="252"/>
      <c r="F461" s="213"/>
      <c r="G461" s="336"/>
      <c r="H461" s="214"/>
      <c r="I461" s="213"/>
    </row>
    <row r="462" spans="1:9" x14ac:dyDescent="0.2">
      <c r="A462" s="213"/>
      <c r="B462" s="213"/>
      <c r="C462" s="213"/>
      <c r="D462" s="214"/>
      <c r="E462" s="252"/>
      <c r="F462" s="213"/>
      <c r="G462" s="336"/>
      <c r="H462" s="214"/>
      <c r="I462" s="213"/>
    </row>
    <row r="463" spans="1:9" x14ac:dyDescent="0.2">
      <c r="A463" s="213"/>
      <c r="B463" s="213"/>
      <c r="C463" s="213"/>
      <c r="D463" s="214"/>
      <c r="E463" s="252"/>
      <c r="F463" s="213"/>
      <c r="G463" s="336"/>
      <c r="H463" s="214"/>
      <c r="I463" s="213"/>
    </row>
    <row r="464" spans="1:9" x14ac:dyDescent="0.2">
      <c r="A464" s="213"/>
      <c r="B464" s="213"/>
      <c r="C464" s="213"/>
      <c r="D464" s="214"/>
      <c r="E464" s="252"/>
      <c r="F464" s="213"/>
      <c r="G464" s="336"/>
      <c r="H464" s="214"/>
      <c r="I464" s="213"/>
    </row>
    <row r="465" spans="1:9" x14ac:dyDescent="0.2">
      <c r="A465" s="213"/>
      <c r="B465" s="213"/>
      <c r="C465" s="213"/>
      <c r="D465" s="214"/>
      <c r="E465" s="252"/>
      <c r="F465" s="213"/>
      <c r="G465" s="336"/>
      <c r="H465" s="214"/>
      <c r="I465" s="213"/>
    </row>
    <row r="466" spans="1:9" x14ac:dyDescent="0.2">
      <c r="A466" s="213"/>
      <c r="B466" s="213"/>
      <c r="C466" s="213"/>
      <c r="D466" s="214"/>
      <c r="E466" s="252"/>
      <c r="F466" s="213"/>
      <c r="G466" s="336"/>
      <c r="H466" s="214"/>
      <c r="I466" s="213"/>
    </row>
    <row r="467" spans="1:9" x14ac:dyDescent="0.2">
      <c r="A467" s="213"/>
      <c r="B467" s="213"/>
      <c r="C467" s="213"/>
      <c r="D467" s="214"/>
      <c r="E467" s="252"/>
      <c r="F467" s="213"/>
      <c r="G467" s="336"/>
      <c r="H467" s="214"/>
      <c r="I467" s="213"/>
    </row>
    <row r="468" spans="1:9" x14ac:dyDescent="0.2">
      <c r="A468" s="213"/>
      <c r="B468" s="213"/>
      <c r="C468" s="213"/>
      <c r="D468" s="214"/>
      <c r="E468" s="252"/>
      <c r="F468" s="213"/>
      <c r="G468" s="336"/>
      <c r="H468" s="214"/>
      <c r="I468" s="213"/>
    </row>
    <row r="469" spans="1:9" x14ac:dyDescent="0.2">
      <c r="A469" s="213"/>
      <c r="B469" s="213"/>
      <c r="C469" s="213"/>
      <c r="D469" s="214"/>
      <c r="E469" s="252"/>
      <c r="F469" s="213"/>
      <c r="G469" s="336"/>
      <c r="H469" s="214"/>
      <c r="I469" s="213"/>
    </row>
    <row r="470" spans="1:9" x14ac:dyDescent="0.2">
      <c r="A470" s="213"/>
      <c r="B470" s="213"/>
      <c r="C470" s="213"/>
      <c r="D470" s="214"/>
      <c r="E470" s="252"/>
      <c r="F470" s="213"/>
      <c r="G470" s="336"/>
      <c r="H470" s="214"/>
      <c r="I470" s="213"/>
    </row>
    <row r="471" spans="1:9" x14ac:dyDescent="0.2">
      <c r="A471" s="213"/>
      <c r="B471" s="213"/>
      <c r="C471" s="213"/>
      <c r="D471" s="214"/>
      <c r="E471" s="252"/>
      <c r="F471" s="213"/>
      <c r="G471" s="336"/>
      <c r="H471" s="214"/>
      <c r="I471" s="213"/>
    </row>
    <row r="472" spans="1:9" x14ac:dyDescent="0.2">
      <c r="A472" s="213"/>
      <c r="B472" s="213"/>
      <c r="C472" s="213"/>
      <c r="D472" s="214"/>
      <c r="E472" s="252"/>
      <c r="F472" s="213"/>
      <c r="G472" s="336"/>
      <c r="H472" s="214"/>
      <c r="I472" s="213"/>
    </row>
    <row r="473" spans="1:9" x14ac:dyDescent="0.2">
      <c r="A473" s="213"/>
      <c r="B473" s="213"/>
      <c r="C473" s="213"/>
      <c r="D473" s="214"/>
      <c r="E473" s="252"/>
      <c r="F473" s="213"/>
      <c r="G473" s="336"/>
      <c r="H473" s="214"/>
      <c r="I473" s="213"/>
    </row>
    <row r="474" spans="1:9" x14ac:dyDescent="0.2">
      <c r="A474" s="213"/>
      <c r="B474" s="213"/>
      <c r="C474" s="213"/>
      <c r="D474" s="214"/>
      <c r="E474" s="252"/>
      <c r="F474" s="213"/>
      <c r="G474" s="336"/>
      <c r="H474" s="214"/>
      <c r="I474" s="213"/>
    </row>
    <row r="475" spans="1:9" x14ac:dyDescent="0.2">
      <c r="A475" s="213"/>
      <c r="B475" s="213"/>
      <c r="C475" s="213"/>
      <c r="D475" s="214"/>
      <c r="E475" s="252"/>
      <c r="F475" s="213"/>
      <c r="G475" s="336"/>
      <c r="H475" s="214"/>
      <c r="I475" s="213"/>
    </row>
    <row r="476" spans="1:9" x14ac:dyDescent="0.2">
      <c r="A476" s="213"/>
      <c r="B476" s="213"/>
      <c r="C476" s="213"/>
      <c r="D476" s="214"/>
      <c r="E476" s="252"/>
      <c r="F476" s="213"/>
      <c r="G476" s="336"/>
      <c r="H476" s="214"/>
      <c r="I476" s="213"/>
    </row>
    <row r="477" spans="1:9" x14ac:dyDescent="0.2">
      <c r="A477" s="213"/>
      <c r="B477" s="213"/>
      <c r="C477" s="213"/>
      <c r="D477" s="214"/>
      <c r="E477" s="252"/>
      <c r="F477" s="213"/>
      <c r="G477" s="336"/>
      <c r="H477" s="214"/>
      <c r="I477" s="213"/>
    </row>
    <row r="478" spans="1:9" x14ac:dyDescent="0.2">
      <c r="A478" s="213"/>
      <c r="B478" s="213"/>
      <c r="C478" s="213"/>
      <c r="D478" s="214"/>
      <c r="E478" s="252"/>
      <c r="F478" s="213"/>
      <c r="G478" s="336"/>
      <c r="H478" s="214"/>
      <c r="I478" s="213"/>
    </row>
    <row r="479" spans="1:9" x14ac:dyDescent="0.2">
      <c r="A479" s="213"/>
      <c r="B479" s="213"/>
      <c r="C479" s="213"/>
      <c r="D479" s="214"/>
      <c r="E479" s="252"/>
      <c r="F479" s="213"/>
      <c r="G479" s="336"/>
      <c r="H479" s="214"/>
      <c r="I479" s="213"/>
    </row>
    <row r="480" spans="1:9" x14ac:dyDescent="0.2">
      <c r="A480" s="213"/>
      <c r="B480" s="213"/>
      <c r="C480" s="213"/>
      <c r="D480" s="214"/>
      <c r="E480" s="252"/>
      <c r="F480" s="213"/>
      <c r="G480" s="336"/>
      <c r="H480" s="214"/>
      <c r="I480" s="213"/>
    </row>
    <row r="481" spans="1:9" x14ac:dyDescent="0.2">
      <c r="A481" s="213"/>
      <c r="B481" s="213"/>
      <c r="C481" s="213"/>
      <c r="D481" s="214"/>
      <c r="E481" s="252"/>
      <c r="F481" s="213"/>
      <c r="G481" s="336"/>
      <c r="H481" s="214"/>
      <c r="I481" s="213"/>
    </row>
    <row r="482" spans="1:9" x14ac:dyDescent="0.2">
      <c r="A482" s="213"/>
      <c r="B482" s="213"/>
      <c r="C482" s="213"/>
      <c r="D482" s="214"/>
      <c r="E482" s="252"/>
      <c r="F482" s="213"/>
      <c r="G482" s="336"/>
      <c r="H482" s="214"/>
      <c r="I482" s="213"/>
    </row>
    <row r="483" spans="1:9" x14ac:dyDescent="0.2">
      <c r="A483" s="213"/>
      <c r="B483" s="213"/>
      <c r="C483" s="213"/>
      <c r="D483" s="214"/>
      <c r="E483" s="252"/>
      <c r="F483" s="213"/>
      <c r="G483" s="336"/>
      <c r="H483" s="214"/>
      <c r="I483" s="213"/>
    </row>
    <row r="484" spans="1:9" x14ac:dyDescent="0.2">
      <c r="A484" s="213"/>
      <c r="B484" s="213"/>
      <c r="C484" s="213"/>
      <c r="D484" s="214"/>
      <c r="E484" s="252"/>
      <c r="F484" s="213"/>
      <c r="G484" s="336"/>
      <c r="H484" s="214"/>
      <c r="I484" s="213"/>
    </row>
    <row r="485" spans="1:9" x14ac:dyDescent="0.2">
      <c r="A485" s="213"/>
      <c r="B485" s="213"/>
      <c r="C485" s="213"/>
      <c r="D485" s="214"/>
      <c r="E485" s="252"/>
      <c r="F485" s="213"/>
      <c r="G485" s="336"/>
      <c r="H485" s="214"/>
      <c r="I485" s="213"/>
    </row>
    <row r="486" spans="1:9" x14ac:dyDescent="0.2">
      <c r="A486" s="213"/>
      <c r="B486" s="213"/>
      <c r="C486" s="213"/>
      <c r="D486" s="214"/>
      <c r="E486" s="252"/>
      <c r="F486" s="213"/>
      <c r="G486" s="336"/>
      <c r="H486" s="214"/>
      <c r="I486" s="213"/>
    </row>
    <row r="487" spans="1:9" x14ac:dyDescent="0.2">
      <c r="A487" s="213"/>
      <c r="B487" s="213"/>
      <c r="C487" s="213"/>
      <c r="D487" s="214"/>
      <c r="E487" s="252"/>
      <c r="F487" s="213"/>
      <c r="G487" s="336"/>
      <c r="H487" s="214"/>
      <c r="I487" s="213"/>
    </row>
    <row r="488" spans="1:9" x14ac:dyDescent="0.2">
      <c r="A488" s="213"/>
      <c r="B488" s="213"/>
      <c r="C488" s="213"/>
      <c r="D488" s="214"/>
      <c r="E488" s="252"/>
      <c r="F488" s="213"/>
      <c r="G488" s="336"/>
      <c r="H488" s="214"/>
      <c r="I488" s="213"/>
    </row>
    <row r="489" spans="1:9" x14ac:dyDescent="0.2">
      <c r="A489" s="213"/>
      <c r="B489" s="213"/>
      <c r="C489" s="213"/>
      <c r="D489" s="214"/>
      <c r="E489" s="252"/>
      <c r="F489" s="213"/>
      <c r="G489" s="336"/>
      <c r="H489" s="214"/>
      <c r="I489" s="213"/>
    </row>
    <row r="490" spans="1:9" x14ac:dyDescent="0.2">
      <c r="A490" s="213"/>
      <c r="B490" s="213"/>
      <c r="C490" s="213"/>
      <c r="D490" s="214"/>
      <c r="E490" s="252"/>
      <c r="F490" s="213"/>
      <c r="G490" s="336"/>
      <c r="H490" s="214"/>
      <c r="I490" s="213"/>
    </row>
    <row r="491" spans="1:9" x14ac:dyDescent="0.2">
      <c r="A491" s="213"/>
      <c r="B491" s="213"/>
      <c r="C491" s="213"/>
      <c r="D491" s="214"/>
      <c r="E491" s="252"/>
      <c r="F491" s="213"/>
      <c r="G491" s="336"/>
      <c r="H491" s="214"/>
      <c r="I491" s="213"/>
    </row>
    <row r="492" spans="1:9" x14ac:dyDescent="0.2">
      <c r="A492" s="213"/>
      <c r="B492" s="213"/>
      <c r="C492" s="213"/>
      <c r="D492" s="214"/>
      <c r="E492" s="252"/>
      <c r="F492" s="213"/>
      <c r="G492" s="336"/>
      <c r="H492" s="214"/>
      <c r="I492" s="213"/>
    </row>
    <row r="493" spans="1:9" x14ac:dyDescent="0.2">
      <c r="A493" s="213"/>
      <c r="B493" s="213"/>
      <c r="C493" s="213"/>
      <c r="D493" s="214"/>
      <c r="E493" s="252"/>
      <c r="F493" s="213"/>
      <c r="G493" s="336"/>
      <c r="H493" s="214"/>
      <c r="I493" s="213"/>
    </row>
    <row r="494" spans="1:9" x14ac:dyDescent="0.2">
      <c r="A494" s="213"/>
      <c r="B494" s="213"/>
      <c r="C494" s="213"/>
      <c r="D494" s="214"/>
      <c r="E494" s="252"/>
      <c r="F494" s="213"/>
      <c r="G494" s="336"/>
      <c r="H494" s="214"/>
      <c r="I494" s="213"/>
    </row>
    <row r="495" spans="1:9" x14ac:dyDescent="0.2">
      <c r="A495" s="213"/>
      <c r="B495" s="213"/>
      <c r="C495" s="213"/>
      <c r="D495" s="214"/>
      <c r="E495" s="252"/>
      <c r="F495" s="213"/>
      <c r="G495" s="336"/>
      <c r="H495" s="214"/>
      <c r="I495" s="213"/>
    </row>
    <row r="496" spans="1:9" x14ac:dyDescent="0.2">
      <c r="A496" s="213"/>
      <c r="B496" s="213"/>
      <c r="C496" s="213"/>
      <c r="D496" s="214"/>
      <c r="E496" s="252"/>
      <c r="F496" s="213"/>
      <c r="G496" s="336"/>
      <c r="H496" s="214"/>
      <c r="I496" s="213"/>
    </row>
    <row r="497" spans="1:9" x14ac:dyDescent="0.2">
      <c r="A497" s="213"/>
      <c r="B497" s="213"/>
      <c r="C497" s="213"/>
      <c r="D497" s="214"/>
      <c r="E497" s="252"/>
      <c r="F497" s="213"/>
      <c r="G497" s="336"/>
      <c r="H497" s="214"/>
      <c r="I497" s="213"/>
    </row>
    <row r="498" spans="1:9" x14ac:dyDescent="0.2">
      <c r="A498" s="213"/>
      <c r="B498" s="213"/>
      <c r="C498" s="213"/>
      <c r="D498" s="214"/>
      <c r="E498" s="252"/>
      <c r="F498" s="213"/>
      <c r="G498" s="336"/>
      <c r="H498" s="214"/>
      <c r="I498" s="213"/>
    </row>
    <row r="499" spans="1:9" x14ac:dyDescent="0.2">
      <c r="A499" s="213"/>
      <c r="B499" s="213"/>
      <c r="C499" s="213"/>
      <c r="D499" s="214"/>
      <c r="E499" s="252"/>
      <c r="F499" s="213"/>
      <c r="G499" s="336"/>
      <c r="H499" s="214"/>
      <c r="I499" s="213"/>
    </row>
    <row r="500" spans="1:9" x14ac:dyDescent="0.2">
      <c r="A500" s="213"/>
      <c r="B500" s="213"/>
      <c r="C500" s="213"/>
      <c r="D500" s="214"/>
      <c r="E500" s="252"/>
      <c r="F500" s="213"/>
      <c r="G500" s="336"/>
      <c r="H500" s="214"/>
      <c r="I500" s="213"/>
    </row>
    <row r="501" spans="1:9" x14ac:dyDescent="0.2">
      <c r="A501" s="213"/>
      <c r="B501" s="213"/>
      <c r="C501" s="213"/>
      <c r="D501" s="214"/>
      <c r="E501" s="252"/>
      <c r="F501" s="213"/>
      <c r="G501" s="336"/>
      <c r="H501" s="214"/>
      <c r="I501" s="213"/>
    </row>
    <row r="502" spans="1:9" x14ac:dyDescent="0.2">
      <c r="A502" s="213"/>
      <c r="B502" s="213"/>
      <c r="C502" s="213"/>
      <c r="D502" s="214"/>
      <c r="E502" s="252"/>
      <c r="F502" s="213"/>
      <c r="G502" s="336"/>
      <c r="H502" s="214"/>
      <c r="I502" s="213"/>
    </row>
    <row r="503" spans="1:9" x14ac:dyDescent="0.2">
      <c r="A503" s="213"/>
      <c r="B503" s="213"/>
      <c r="C503" s="213"/>
      <c r="D503" s="214"/>
      <c r="E503" s="252"/>
      <c r="F503" s="213"/>
      <c r="G503" s="336"/>
      <c r="H503" s="214"/>
      <c r="I503" s="213"/>
    </row>
    <row r="504" spans="1:9" x14ac:dyDescent="0.2">
      <c r="A504" s="213"/>
      <c r="B504" s="213"/>
      <c r="C504" s="213"/>
      <c r="D504" s="214"/>
      <c r="E504" s="252"/>
      <c r="F504" s="213"/>
      <c r="G504" s="336"/>
      <c r="H504" s="214"/>
      <c r="I504" s="213"/>
    </row>
    <row r="505" spans="1:9" x14ac:dyDescent="0.2">
      <c r="A505" s="213"/>
      <c r="B505" s="213"/>
      <c r="C505" s="213"/>
      <c r="D505" s="214"/>
      <c r="E505" s="252"/>
      <c r="F505" s="213"/>
      <c r="G505" s="336"/>
      <c r="H505" s="214"/>
      <c r="I505" s="213"/>
    </row>
    <row r="506" spans="1:9" x14ac:dyDescent="0.2">
      <c r="A506" s="213"/>
      <c r="B506" s="213"/>
      <c r="C506" s="213"/>
      <c r="D506" s="214"/>
      <c r="E506" s="252"/>
      <c r="F506" s="213"/>
      <c r="G506" s="336"/>
      <c r="H506" s="214"/>
      <c r="I506" s="213"/>
    </row>
    <row r="507" spans="1:9" x14ac:dyDescent="0.2">
      <c r="A507" s="213"/>
      <c r="B507" s="213"/>
      <c r="C507" s="213"/>
      <c r="D507" s="214"/>
      <c r="E507" s="252"/>
      <c r="F507" s="213"/>
      <c r="G507" s="336"/>
      <c r="H507" s="214"/>
      <c r="I507" s="213"/>
    </row>
    <row r="508" spans="1:9" x14ac:dyDescent="0.2">
      <c r="A508" s="213"/>
      <c r="B508" s="213"/>
      <c r="C508" s="213"/>
      <c r="D508" s="214"/>
      <c r="E508" s="252"/>
      <c r="F508" s="213"/>
      <c r="G508" s="336"/>
      <c r="H508" s="214"/>
      <c r="I508" s="213"/>
    </row>
    <row r="509" spans="1:9" x14ac:dyDescent="0.2">
      <c r="A509" s="213"/>
      <c r="B509" s="213"/>
      <c r="C509" s="213"/>
      <c r="D509" s="214"/>
      <c r="E509" s="252"/>
      <c r="F509" s="213"/>
      <c r="G509" s="336"/>
      <c r="H509" s="214"/>
      <c r="I509" s="213"/>
    </row>
    <row r="510" spans="1:9" x14ac:dyDescent="0.2">
      <c r="A510" s="213"/>
      <c r="B510" s="213"/>
      <c r="C510" s="213"/>
      <c r="D510" s="214"/>
      <c r="E510" s="252"/>
      <c r="F510" s="213"/>
      <c r="G510" s="336"/>
      <c r="H510" s="214"/>
      <c r="I510" s="213"/>
    </row>
    <row r="511" spans="1:9" x14ac:dyDescent="0.2">
      <c r="A511" s="213"/>
      <c r="B511" s="213"/>
      <c r="C511" s="213"/>
      <c r="D511" s="214"/>
      <c r="E511" s="252"/>
      <c r="F511" s="213"/>
      <c r="G511" s="336"/>
      <c r="H511" s="214"/>
      <c r="I511" s="213"/>
    </row>
    <row r="512" spans="1:9" x14ac:dyDescent="0.2">
      <c r="A512" s="213"/>
      <c r="B512" s="213"/>
      <c r="C512" s="213"/>
      <c r="D512" s="214"/>
      <c r="E512" s="252"/>
      <c r="F512" s="213"/>
      <c r="G512" s="336"/>
      <c r="H512" s="214"/>
      <c r="I512" s="213"/>
    </row>
    <row r="513" spans="1:9" x14ac:dyDescent="0.2">
      <c r="A513" s="213"/>
      <c r="B513" s="213"/>
      <c r="C513" s="213"/>
      <c r="D513" s="214"/>
      <c r="E513" s="252"/>
      <c r="F513" s="213"/>
      <c r="G513" s="336"/>
      <c r="H513" s="214"/>
      <c r="I513" s="213"/>
    </row>
    <row r="514" spans="1:9" x14ac:dyDescent="0.2">
      <c r="A514" s="213"/>
      <c r="B514" s="213"/>
      <c r="C514" s="213"/>
      <c r="D514" s="214"/>
      <c r="E514" s="252"/>
      <c r="F514" s="213"/>
      <c r="G514" s="336"/>
      <c r="H514" s="214"/>
      <c r="I514" s="213"/>
    </row>
    <row r="515" spans="1:9" x14ac:dyDescent="0.2">
      <c r="A515" s="213"/>
      <c r="B515" s="213"/>
      <c r="C515" s="213"/>
      <c r="D515" s="214"/>
      <c r="E515" s="252"/>
      <c r="F515" s="213"/>
      <c r="G515" s="336"/>
      <c r="H515" s="214"/>
      <c r="I515" s="213"/>
    </row>
    <row r="516" spans="1:9" x14ac:dyDescent="0.2">
      <c r="A516" s="213"/>
      <c r="B516" s="213"/>
      <c r="C516" s="213"/>
      <c r="D516" s="214"/>
      <c r="E516" s="252"/>
      <c r="F516" s="213"/>
      <c r="G516" s="336"/>
      <c r="H516" s="214"/>
      <c r="I516" s="213"/>
    </row>
    <row r="517" spans="1:9" x14ac:dyDescent="0.2">
      <c r="A517" s="213"/>
      <c r="B517" s="213"/>
      <c r="C517" s="213"/>
      <c r="D517" s="214"/>
      <c r="E517" s="252"/>
      <c r="F517" s="213"/>
      <c r="G517" s="336"/>
      <c r="H517" s="214"/>
      <c r="I517" s="213"/>
    </row>
    <row r="518" spans="1:9" x14ac:dyDescent="0.2">
      <c r="A518" s="213"/>
      <c r="B518" s="213"/>
      <c r="C518" s="213"/>
      <c r="D518" s="214"/>
      <c r="E518" s="252"/>
      <c r="F518" s="213"/>
      <c r="G518" s="336"/>
      <c r="H518" s="214"/>
      <c r="I518" s="213"/>
    </row>
    <row r="519" spans="1:9" x14ac:dyDescent="0.2">
      <c r="A519" s="213"/>
      <c r="B519" s="213"/>
      <c r="C519" s="213"/>
      <c r="D519" s="214"/>
      <c r="E519" s="252"/>
      <c r="F519" s="213"/>
      <c r="G519" s="336"/>
      <c r="H519" s="214"/>
      <c r="I519" s="213"/>
    </row>
    <row r="520" spans="1:9" x14ac:dyDescent="0.2">
      <c r="A520" s="213"/>
      <c r="B520" s="213"/>
      <c r="C520" s="213"/>
      <c r="D520" s="214"/>
      <c r="E520" s="252"/>
      <c r="F520" s="213"/>
      <c r="G520" s="336"/>
      <c r="H520" s="214"/>
      <c r="I520" s="213"/>
    </row>
    <row r="521" spans="1:9" x14ac:dyDescent="0.2">
      <c r="A521" s="213"/>
      <c r="B521" s="213"/>
      <c r="C521" s="213"/>
      <c r="D521" s="214"/>
      <c r="E521" s="252"/>
      <c r="F521" s="213"/>
      <c r="G521" s="336"/>
      <c r="H521" s="214"/>
      <c r="I521" s="213"/>
    </row>
    <row r="522" spans="1:9" x14ac:dyDescent="0.2">
      <c r="A522" s="213"/>
      <c r="B522" s="213"/>
      <c r="C522" s="213"/>
      <c r="D522" s="214"/>
      <c r="E522" s="252"/>
      <c r="F522" s="213"/>
      <c r="G522" s="336"/>
      <c r="H522" s="214"/>
      <c r="I522" s="213"/>
    </row>
    <row r="523" spans="1:9" x14ac:dyDescent="0.2">
      <c r="A523" s="213"/>
      <c r="B523" s="213"/>
      <c r="C523" s="213"/>
      <c r="D523" s="214"/>
      <c r="E523" s="252"/>
      <c r="F523" s="213"/>
      <c r="G523" s="336"/>
      <c r="H523" s="214"/>
      <c r="I523" s="213"/>
    </row>
    <row r="524" spans="1:9" x14ac:dyDescent="0.2">
      <c r="A524" s="213"/>
      <c r="B524" s="213"/>
      <c r="C524" s="213"/>
      <c r="D524" s="214"/>
      <c r="E524" s="252"/>
      <c r="F524" s="213"/>
      <c r="G524" s="336"/>
      <c r="H524" s="214"/>
      <c r="I524" s="213"/>
    </row>
    <row r="525" spans="1:9" x14ac:dyDescent="0.2">
      <c r="A525" s="213"/>
      <c r="B525" s="213"/>
      <c r="C525" s="213"/>
      <c r="D525" s="214"/>
      <c r="E525" s="252"/>
      <c r="F525" s="213"/>
      <c r="G525" s="336"/>
      <c r="H525" s="214"/>
      <c r="I525" s="213"/>
    </row>
    <row r="526" spans="1:9" x14ac:dyDescent="0.2">
      <c r="A526" s="213"/>
      <c r="B526" s="213"/>
      <c r="C526" s="213"/>
      <c r="D526" s="214"/>
      <c r="E526" s="252"/>
      <c r="F526" s="213"/>
      <c r="G526" s="336"/>
      <c r="H526" s="214"/>
      <c r="I526" s="213"/>
    </row>
    <row r="527" spans="1:9" x14ac:dyDescent="0.2">
      <c r="A527" s="213"/>
      <c r="B527" s="213"/>
      <c r="C527" s="213"/>
      <c r="D527" s="214"/>
      <c r="E527" s="252"/>
      <c r="F527" s="213"/>
      <c r="G527" s="336"/>
      <c r="H527" s="214"/>
      <c r="I527" s="213"/>
    </row>
    <row r="528" spans="1:9" x14ac:dyDescent="0.2">
      <c r="A528" s="213"/>
      <c r="B528" s="213"/>
      <c r="C528" s="213"/>
      <c r="D528" s="214"/>
      <c r="E528" s="252"/>
      <c r="F528" s="213"/>
      <c r="G528" s="336"/>
      <c r="H528" s="214"/>
      <c r="I528" s="213"/>
    </row>
    <row r="529" spans="1:9" x14ac:dyDescent="0.2">
      <c r="A529" s="213"/>
      <c r="B529" s="213"/>
      <c r="C529" s="213"/>
      <c r="D529" s="214"/>
      <c r="E529" s="252"/>
      <c r="F529" s="213"/>
      <c r="G529" s="336"/>
      <c r="H529" s="214"/>
      <c r="I529" s="213"/>
    </row>
    <row r="530" spans="1:9" x14ac:dyDescent="0.2">
      <c r="A530" s="213"/>
      <c r="B530" s="213"/>
      <c r="C530" s="213"/>
      <c r="D530" s="214"/>
      <c r="E530" s="252"/>
      <c r="F530" s="213"/>
      <c r="G530" s="336"/>
      <c r="H530" s="214"/>
      <c r="I530" s="213"/>
    </row>
    <row r="531" spans="1:9" x14ac:dyDescent="0.2">
      <c r="A531" s="213"/>
      <c r="B531" s="213"/>
      <c r="C531" s="213"/>
      <c r="D531" s="214"/>
      <c r="E531" s="252"/>
      <c r="F531" s="213"/>
      <c r="G531" s="336"/>
      <c r="H531" s="214"/>
      <c r="I531" s="213"/>
    </row>
    <row r="532" spans="1:9" x14ac:dyDescent="0.2">
      <c r="A532" s="213"/>
      <c r="B532" s="213"/>
      <c r="C532" s="213"/>
      <c r="D532" s="214"/>
      <c r="E532" s="252"/>
      <c r="F532" s="213"/>
      <c r="G532" s="336"/>
      <c r="H532" s="214"/>
      <c r="I532" s="213"/>
    </row>
    <row r="533" spans="1:9" x14ac:dyDescent="0.2">
      <c r="A533" s="213"/>
      <c r="B533" s="213"/>
      <c r="C533" s="213"/>
      <c r="D533" s="214"/>
      <c r="E533" s="252"/>
      <c r="F533" s="213"/>
      <c r="G533" s="336"/>
      <c r="H533" s="214"/>
      <c r="I533" s="213"/>
    </row>
    <row r="534" spans="1:9" x14ac:dyDescent="0.2">
      <c r="A534" s="213"/>
      <c r="B534" s="213"/>
      <c r="C534" s="213"/>
      <c r="D534" s="214"/>
      <c r="E534" s="252"/>
      <c r="F534" s="213"/>
      <c r="G534" s="336"/>
      <c r="H534" s="214"/>
      <c r="I534" s="213"/>
    </row>
    <row r="535" spans="1:9" x14ac:dyDescent="0.2">
      <c r="A535" s="213"/>
      <c r="B535" s="213"/>
      <c r="C535" s="213"/>
      <c r="D535" s="214"/>
      <c r="E535" s="252"/>
      <c r="F535" s="213"/>
      <c r="G535" s="336"/>
      <c r="H535" s="214"/>
      <c r="I535" s="213"/>
    </row>
    <row r="536" spans="1:9" x14ac:dyDescent="0.2">
      <c r="A536" s="213"/>
      <c r="B536" s="213"/>
      <c r="C536" s="213"/>
      <c r="D536" s="214"/>
      <c r="E536" s="252"/>
      <c r="F536" s="213"/>
      <c r="G536" s="336"/>
      <c r="H536" s="214"/>
      <c r="I536" s="213"/>
    </row>
    <row r="537" spans="1:9" x14ac:dyDescent="0.2">
      <c r="A537" s="213"/>
      <c r="B537" s="213"/>
      <c r="C537" s="213"/>
      <c r="D537" s="214"/>
      <c r="E537" s="252"/>
      <c r="F537" s="213"/>
      <c r="G537" s="336"/>
      <c r="H537" s="214"/>
      <c r="I537" s="213"/>
    </row>
    <row r="538" spans="1:9" x14ac:dyDescent="0.2">
      <c r="A538" s="213"/>
      <c r="B538" s="213"/>
      <c r="C538" s="213"/>
      <c r="D538" s="214"/>
      <c r="E538" s="252"/>
      <c r="F538" s="213"/>
      <c r="G538" s="336"/>
      <c r="H538" s="214"/>
      <c r="I538" s="213"/>
    </row>
    <row r="539" spans="1:9" x14ac:dyDescent="0.2">
      <c r="A539" s="213"/>
      <c r="B539" s="213"/>
      <c r="C539" s="213"/>
      <c r="D539" s="214"/>
      <c r="E539" s="252"/>
      <c r="F539" s="213"/>
      <c r="G539" s="336"/>
      <c r="H539" s="214"/>
      <c r="I539" s="213"/>
    </row>
    <row r="540" spans="1:9" x14ac:dyDescent="0.2">
      <c r="A540" s="213"/>
      <c r="B540" s="213"/>
      <c r="C540" s="213"/>
      <c r="D540" s="214"/>
      <c r="E540" s="252"/>
      <c r="F540" s="213"/>
      <c r="G540" s="336"/>
      <c r="H540" s="214"/>
      <c r="I540" s="213"/>
    </row>
    <row r="541" spans="1:9" x14ac:dyDescent="0.2">
      <c r="A541" s="213"/>
      <c r="B541" s="213"/>
      <c r="C541" s="213"/>
      <c r="D541" s="214"/>
      <c r="E541" s="252"/>
      <c r="F541" s="213"/>
      <c r="G541" s="336"/>
      <c r="H541" s="214"/>
      <c r="I541" s="213"/>
    </row>
    <row r="542" spans="1:9" x14ac:dyDescent="0.2">
      <c r="A542" s="213"/>
      <c r="B542" s="213"/>
      <c r="C542" s="213"/>
      <c r="D542" s="214"/>
      <c r="E542" s="252"/>
      <c r="F542" s="213"/>
      <c r="G542" s="336"/>
      <c r="H542" s="214"/>
      <c r="I542" s="213"/>
    </row>
    <row r="543" spans="1:9" x14ac:dyDescent="0.2">
      <c r="A543" s="213"/>
      <c r="B543" s="213"/>
      <c r="C543" s="213"/>
      <c r="D543" s="214"/>
      <c r="E543" s="252"/>
      <c r="F543" s="213"/>
      <c r="G543" s="336"/>
      <c r="H543" s="214"/>
      <c r="I543" s="213"/>
    </row>
    <row r="544" spans="1:9" x14ac:dyDescent="0.2">
      <c r="A544" s="213"/>
      <c r="B544" s="213"/>
      <c r="C544" s="213"/>
      <c r="D544" s="214"/>
      <c r="E544" s="252"/>
      <c r="F544" s="213"/>
      <c r="G544" s="336"/>
      <c r="H544" s="214"/>
      <c r="I544" s="213"/>
    </row>
    <row r="545" spans="1:9" x14ac:dyDescent="0.2">
      <c r="A545" s="213"/>
      <c r="B545" s="213"/>
      <c r="C545" s="213"/>
      <c r="D545" s="214"/>
      <c r="E545" s="252"/>
      <c r="F545" s="213"/>
      <c r="G545" s="336"/>
      <c r="H545" s="214"/>
      <c r="I545" s="213"/>
    </row>
    <row r="546" spans="1:9" x14ac:dyDescent="0.2">
      <c r="A546" s="213"/>
      <c r="B546" s="213"/>
      <c r="C546" s="213"/>
      <c r="D546" s="214"/>
      <c r="E546" s="252"/>
      <c r="F546" s="213"/>
      <c r="G546" s="336"/>
      <c r="H546" s="214"/>
      <c r="I546" s="213"/>
    </row>
    <row r="547" spans="1:9" x14ac:dyDescent="0.2">
      <c r="A547" s="213"/>
      <c r="B547" s="213"/>
      <c r="C547" s="213"/>
      <c r="D547" s="214"/>
      <c r="E547" s="252"/>
      <c r="F547" s="213"/>
      <c r="G547" s="336"/>
      <c r="H547" s="214"/>
      <c r="I547" s="213"/>
    </row>
    <row r="548" spans="1:9" x14ac:dyDescent="0.2">
      <c r="A548" s="213"/>
      <c r="B548" s="213"/>
      <c r="C548" s="213"/>
      <c r="D548" s="214"/>
      <c r="E548" s="252"/>
      <c r="F548" s="213"/>
      <c r="G548" s="336"/>
      <c r="H548" s="214"/>
      <c r="I548" s="213"/>
    </row>
    <row r="549" spans="1:9" x14ac:dyDescent="0.2">
      <c r="A549" s="213"/>
      <c r="B549" s="213"/>
      <c r="C549" s="213"/>
      <c r="D549" s="214"/>
      <c r="E549" s="252"/>
      <c r="F549" s="213"/>
      <c r="G549" s="336"/>
      <c r="H549" s="214"/>
      <c r="I549" s="213"/>
    </row>
    <row r="550" spans="1:9" x14ac:dyDescent="0.2">
      <c r="A550" s="213"/>
      <c r="B550" s="213"/>
      <c r="C550" s="213"/>
      <c r="D550" s="214"/>
      <c r="E550" s="252"/>
      <c r="F550" s="213"/>
      <c r="G550" s="336"/>
      <c r="H550" s="214"/>
      <c r="I550" s="213"/>
    </row>
    <row r="551" spans="1:9" x14ac:dyDescent="0.2">
      <c r="A551" s="213"/>
      <c r="B551" s="213"/>
      <c r="C551" s="213"/>
      <c r="D551" s="214"/>
      <c r="E551" s="252"/>
      <c r="F551" s="213"/>
      <c r="G551" s="336"/>
      <c r="H551" s="214"/>
      <c r="I551" s="213"/>
    </row>
    <row r="552" spans="1:9" x14ac:dyDescent="0.2">
      <c r="A552" s="213"/>
      <c r="B552" s="213"/>
      <c r="C552" s="213"/>
      <c r="D552" s="214"/>
      <c r="E552" s="252"/>
      <c r="F552" s="213"/>
      <c r="G552" s="336"/>
      <c r="H552" s="214"/>
      <c r="I552" s="213"/>
    </row>
    <row r="553" spans="1:9" x14ac:dyDescent="0.2">
      <c r="A553" s="213"/>
      <c r="B553" s="213"/>
      <c r="C553" s="213"/>
      <c r="D553" s="214"/>
      <c r="E553" s="252"/>
      <c r="F553" s="213"/>
      <c r="G553" s="336"/>
      <c r="H553" s="214"/>
      <c r="I553" s="213"/>
    </row>
    <row r="554" spans="1:9" x14ac:dyDescent="0.2">
      <c r="A554" s="213"/>
      <c r="B554" s="213"/>
      <c r="C554" s="213"/>
      <c r="D554" s="214"/>
      <c r="E554" s="252"/>
      <c r="F554" s="213"/>
      <c r="G554" s="336"/>
      <c r="H554" s="214"/>
      <c r="I554" s="213"/>
    </row>
    <row r="555" spans="1:9" x14ac:dyDescent="0.2">
      <c r="A555" s="213"/>
      <c r="B555" s="213"/>
      <c r="C555" s="213"/>
      <c r="D555" s="214"/>
      <c r="E555" s="252"/>
      <c r="F555" s="213"/>
      <c r="G555" s="336"/>
      <c r="H555" s="214"/>
      <c r="I555" s="213"/>
    </row>
    <row r="556" spans="1:9" x14ac:dyDescent="0.2">
      <c r="A556" s="213"/>
      <c r="B556" s="213"/>
      <c r="C556" s="213"/>
      <c r="D556" s="214"/>
      <c r="E556" s="252"/>
      <c r="F556" s="213"/>
      <c r="G556" s="336"/>
      <c r="H556" s="214"/>
      <c r="I556" s="213"/>
    </row>
    <row r="557" spans="1:9" x14ac:dyDescent="0.2">
      <c r="A557" s="213"/>
      <c r="B557" s="213"/>
      <c r="C557" s="213"/>
      <c r="D557" s="214"/>
      <c r="E557" s="252"/>
      <c r="F557" s="213"/>
      <c r="G557" s="336"/>
      <c r="H557" s="214"/>
      <c r="I557" s="213"/>
    </row>
    <row r="558" spans="1:9" x14ac:dyDescent="0.2">
      <c r="A558" s="213"/>
      <c r="B558" s="213"/>
      <c r="C558" s="213"/>
      <c r="D558" s="214"/>
      <c r="E558" s="252"/>
      <c r="F558" s="213"/>
      <c r="G558" s="336"/>
      <c r="H558" s="214"/>
      <c r="I558" s="213"/>
    </row>
    <row r="559" spans="1:9" x14ac:dyDescent="0.2">
      <c r="A559" s="213"/>
      <c r="B559" s="213"/>
      <c r="C559" s="213"/>
      <c r="D559" s="214"/>
      <c r="E559" s="252"/>
      <c r="F559" s="213"/>
      <c r="G559" s="336"/>
      <c r="H559" s="214"/>
      <c r="I559" s="213"/>
    </row>
    <row r="560" spans="1:9" x14ac:dyDescent="0.2">
      <c r="A560" s="213"/>
      <c r="B560" s="213"/>
      <c r="C560" s="213"/>
      <c r="D560" s="214"/>
      <c r="E560" s="252"/>
      <c r="F560" s="213"/>
      <c r="G560" s="336"/>
      <c r="H560" s="214"/>
      <c r="I560" s="213"/>
    </row>
    <row r="561" spans="1:9" x14ac:dyDescent="0.2">
      <c r="A561" s="213"/>
      <c r="B561" s="213"/>
      <c r="C561" s="213"/>
      <c r="D561" s="214"/>
      <c r="E561" s="252"/>
      <c r="F561" s="213"/>
      <c r="G561" s="336"/>
      <c r="H561" s="214"/>
      <c r="I561" s="213"/>
    </row>
    <row r="562" spans="1:9" x14ac:dyDescent="0.2">
      <c r="A562" s="213"/>
      <c r="B562" s="213"/>
      <c r="C562" s="213"/>
      <c r="D562" s="214"/>
      <c r="E562" s="252"/>
      <c r="F562" s="213"/>
      <c r="G562" s="336"/>
      <c r="H562" s="214"/>
      <c r="I562" s="213"/>
    </row>
    <row r="563" spans="1:9" x14ac:dyDescent="0.2">
      <c r="A563" s="213"/>
      <c r="B563" s="213"/>
      <c r="C563" s="213"/>
      <c r="D563" s="214"/>
      <c r="E563" s="252"/>
      <c r="F563" s="213"/>
      <c r="G563" s="336"/>
      <c r="H563" s="214"/>
      <c r="I563" s="213"/>
    </row>
    <row r="564" spans="1:9" x14ac:dyDescent="0.2">
      <c r="A564" s="213"/>
      <c r="B564" s="213"/>
      <c r="C564" s="213"/>
      <c r="D564" s="214"/>
      <c r="E564" s="252"/>
      <c r="F564" s="213"/>
      <c r="G564" s="336"/>
      <c r="H564" s="214"/>
      <c r="I564" s="213"/>
    </row>
    <row r="565" spans="1:9" x14ac:dyDescent="0.2">
      <c r="A565" s="213"/>
      <c r="B565" s="213"/>
      <c r="C565" s="213"/>
      <c r="D565" s="214"/>
      <c r="E565" s="252"/>
      <c r="F565" s="213"/>
      <c r="G565" s="336"/>
      <c r="H565" s="214"/>
      <c r="I565" s="213"/>
    </row>
    <row r="566" spans="1:9" x14ac:dyDescent="0.2">
      <c r="A566" s="213"/>
      <c r="B566" s="213"/>
      <c r="C566" s="213"/>
      <c r="D566" s="214"/>
      <c r="E566" s="252"/>
      <c r="F566" s="213"/>
      <c r="G566" s="336"/>
      <c r="H566" s="214"/>
      <c r="I566" s="213"/>
    </row>
    <row r="567" spans="1:9" x14ac:dyDescent="0.2">
      <c r="A567" s="213"/>
      <c r="B567" s="213"/>
      <c r="C567" s="213"/>
      <c r="D567" s="214"/>
      <c r="E567" s="252"/>
      <c r="F567" s="213"/>
      <c r="G567" s="336"/>
      <c r="H567" s="214"/>
      <c r="I567" s="213"/>
    </row>
    <row r="568" spans="1:9" x14ac:dyDescent="0.2">
      <c r="A568" s="213"/>
      <c r="B568" s="213"/>
      <c r="C568" s="213"/>
      <c r="D568" s="214"/>
      <c r="E568" s="252"/>
      <c r="F568" s="213"/>
      <c r="G568" s="336"/>
      <c r="H568" s="214"/>
      <c r="I568" s="213"/>
    </row>
    <row r="569" spans="1:9" x14ac:dyDescent="0.2">
      <c r="A569" s="213"/>
      <c r="B569" s="213"/>
      <c r="C569" s="213"/>
      <c r="D569" s="214"/>
      <c r="E569" s="252"/>
      <c r="F569" s="213"/>
      <c r="G569" s="336"/>
      <c r="H569" s="214"/>
      <c r="I569" s="213"/>
    </row>
    <row r="570" spans="1:9" x14ac:dyDescent="0.2">
      <c r="A570" s="213"/>
      <c r="B570" s="213"/>
      <c r="C570" s="213"/>
      <c r="D570" s="214"/>
      <c r="E570" s="252"/>
      <c r="F570" s="213"/>
      <c r="G570" s="336"/>
      <c r="H570" s="214"/>
      <c r="I570" s="213"/>
    </row>
    <row r="571" spans="1:9" x14ac:dyDescent="0.2">
      <c r="A571" s="213"/>
      <c r="B571" s="213"/>
      <c r="C571" s="213"/>
      <c r="D571" s="214"/>
      <c r="E571" s="252"/>
      <c r="F571" s="213"/>
      <c r="G571" s="336"/>
      <c r="H571" s="214"/>
      <c r="I571" s="213"/>
    </row>
    <row r="572" spans="1:9" x14ac:dyDescent="0.2">
      <c r="A572" s="213"/>
      <c r="B572" s="213"/>
      <c r="C572" s="213"/>
      <c r="D572" s="214"/>
      <c r="E572" s="252"/>
      <c r="F572" s="213"/>
      <c r="G572" s="336"/>
      <c r="H572" s="214"/>
      <c r="I572" s="213"/>
    </row>
    <row r="573" spans="1:9" x14ac:dyDescent="0.2">
      <c r="A573" s="213"/>
      <c r="B573" s="213"/>
      <c r="C573" s="213"/>
      <c r="D573" s="214"/>
      <c r="E573" s="252"/>
      <c r="F573" s="213"/>
      <c r="G573" s="336"/>
      <c r="H573" s="214"/>
      <c r="I573" s="213"/>
    </row>
    <row r="574" spans="1:9" x14ac:dyDescent="0.2">
      <c r="A574" s="213"/>
      <c r="B574" s="213"/>
      <c r="C574" s="213"/>
      <c r="D574" s="214"/>
      <c r="E574" s="252"/>
      <c r="F574" s="213"/>
      <c r="G574" s="336"/>
      <c r="H574" s="214"/>
      <c r="I574" s="213"/>
    </row>
    <row r="575" spans="1:9" x14ac:dyDescent="0.2">
      <c r="A575" s="213"/>
      <c r="B575" s="213"/>
      <c r="C575" s="213"/>
      <c r="D575" s="214"/>
      <c r="E575" s="252"/>
      <c r="F575" s="213"/>
      <c r="G575" s="336"/>
      <c r="H575" s="214"/>
      <c r="I575" s="213"/>
    </row>
    <row r="576" spans="1:9" x14ac:dyDescent="0.2">
      <c r="A576" s="213"/>
      <c r="B576" s="213"/>
      <c r="C576" s="213"/>
      <c r="D576" s="214"/>
      <c r="E576" s="252"/>
      <c r="F576" s="213"/>
      <c r="G576" s="336"/>
      <c r="H576" s="214"/>
      <c r="I576" s="213"/>
    </row>
    <row r="577" spans="1:9" x14ac:dyDescent="0.2">
      <c r="A577" s="213"/>
      <c r="B577" s="213"/>
      <c r="C577" s="213"/>
      <c r="D577" s="214"/>
      <c r="E577" s="252"/>
      <c r="F577" s="213"/>
      <c r="G577" s="336"/>
      <c r="H577" s="214"/>
      <c r="I577" s="213"/>
    </row>
    <row r="578" spans="1:9" x14ac:dyDescent="0.2">
      <c r="A578" s="213"/>
      <c r="B578" s="213"/>
      <c r="C578" s="213"/>
      <c r="D578" s="214"/>
      <c r="E578" s="252"/>
      <c r="F578" s="213"/>
      <c r="G578" s="336"/>
      <c r="H578" s="214"/>
      <c r="I578" s="213"/>
    </row>
    <row r="579" spans="1:9" x14ac:dyDescent="0.2">
      <c r="A579" s="213"/>
      <c r="B579" s="213"/>
      <c r="C579" s="213"/>
      <c r="D579" s="214"/>
      <c r="E579" s="252"/>
      <c r="F579" s="213"/>
      <c r="G579" s="336"/>
      <c r="H579" s="214"/>
      <c r="I579" s="213"/>
    </row>
    <row r="580" spans="1:9" x14ac:dyDescent="0.2">
      <c r="A580" s="213"/>
      <c r="B580" s="213"/>
      <c r="C580" s="213"/>
      <c r="D580" s="214"/>
      <c r="E580" s="252"/>
      <c r="F580" s="213"/>
      <c r="G580" s="336"/>
      <c r="H580" s="214"/>
      <c r="I580" s="213"/>
    </row>
    <row r="581" spans="1:9" x14ac:dyDescent="0.2">
      <c r="A581" s="213"/>
      <c r="B581" s="213"/>
      <c r="C581" s="213"/>
      <c r="D581" s="214"/>
      <c r="E581" s="252"/>
      <c r="F581" s="213"/>
      <c r="G581" s="336"/>
      <c r="H581" s="214"/>
      <c r="I581" s="213"/>
    </row>
    <row r="582" spans="1:9" x14ac:dyDescent="0.2">
      <c r="A582" s="213"/>
      <c r="B582" s="213"/>
      <c r="C582" s="213"/>
      <c r="D582" s="214"/>
      <c r="E582" s="252"/>
      <c r="F582" s="213"/>
      <c r="G582" s="336"/>
      <c r="H582" s="214"/>
      <c r="I582" s="213"/>
    </row>
    <row r="583" spans="1:9" x14ac:dyDescent="0.2">
      <c r="A583" s="213"/>
      <c r="B583" s="213"/>
      <c r="C583" s="213"/>
      <c r="D583" s="214"/>
      <c r="E583" s="252"/>
      <c r="F583" s="213"/>
      <c r="G583" s="336"/>
      <c r="H583" s="214"/>
      <c r="I583" s="213"/>
    </row>
    <row r="584" spans="1:9" x14ac:dyDescent="0.2">
      <c r="A584" s="213"/>
      <c r="B584" s="213"/>
      <c r="C584" s="213"/>
      <c r="D584" s="214"/>
      <c r="E584" s="252"/>
      <c r="F584" s="213"/>
      <c r="G584" s="336"/>
      <c r="H584" s="214"/>
      <c r="I584" s="213"/>
    </row>
    <row r="585" spans="1:9" x14ac:dyDescent="0.2">
      <c r="A585" s="213"/>
      <c r="B585" s="213"/>
      <c r="C585" s="213"/>
      <c r="D585" s="214"/>
      <c r="E585" s="252"/>
      <c r="F585" s="213"/>
      <c r="G585" s="336"/>
      <c r="H585" s="214"/>
      <c r="I585" s="213"/>
    </row>
    <row r="586" spans="1:9" x14ac:dyDescent="0.2">
      <c r="A586" s="213"/>
      <c r="B586" s="213"/>
      <c r="C586" s="213"/>
      <c r="D586" s="214"/>
      <c r="E586" s="252"/>
      <c r="F586" s="213"/>
      <c r="G586" s="336"/>
      <c r="H586" s="214"/>
      <c r="I586" s="213"/>
    </row>
    <row r="587" spans="1:9" x14ac:dyDescent="0.2">
      <c r="A587" s="213"/>
      <c r="B587" s="213"/>
      <c r="C587" s="213"/>
      <c r="D587" s="214"/>
      <c r="E587" s="252"/>
      <c r="F587" s="213"/>
      <c r="G587" s="336"/>
      <c r="H587" s="214"/>
      <c r="I587" s="213"/>
    </row>
    <row r="588" spans="1:9" x14ac:dyDescent="0.2">
      <c r="A588" s="213"/>
      <c r="B588" s="213"/>
      <c r="C588" s="213"/>
      <c r="D588" s="214"/>
      <c r="E588" s="252"/>
      <c r="F588" s="213"/>
      <c r="G588" s="336"/>
      <c r="H588" s="214"/>
      <c r="I588" s="213"/>
    </row>
    <row r="589" spans="1:9" x14ac:dyDescent="0.2">
      <c r="A589" s="213"/>
      <c r="B589" s="213"/>
      <c r="C589" s="213"/>
      <c r="D589" s="214"/>
      <c r="E589" s="252"/>
      <c r="F589" s="213"/>
      <c r="G589" s="336"/>
      <c r="H589" s="214"/>
      <c r="I589" s="213"/>
    </row>
    <row r="590" spans="1:9" x14ac:dyDescent="0.2">
      <c r="A590" s="213"/>
      <c r="B590" s="213"/>
      <c r="C590" s="213"/>
      <c r="D590" s="214"/>
      <c r="E590" s="252"/>
      <c r="F590" s="213"/>
      <c r="G590" s="336"/>
      <c r="H590" s="214"/>
      <c r="I590" s="213"/>
    </row>
    <row r="591" spans="1:9" x14ac:dyDescent="0.2">
      <c r="A591" s="213"/>
      <c r="B591" s="213"/>
      <c r="C591" s="213"/>
      <c r="D591" s="214"/>
      <c r="E591" s="252"/>
      <c r="F591" s="213"/>
      <c r="G591" s="336"/>
      <c r="H591" s="214"/>
      <c r="I591" s="213"/>
    </row>
    <row r="592" spans="1:9" x14ac:dyDescent="0.2">
      <c r="A592" s="213"/>
      <c r="B592" s="213"/>
      <c r="C592" s="213"/>
      <c r="D592" s="214"/>
      <c r="E592" s="252"/>
      <c r="F592" s="213"/>
      <c r="G592" s="336"/>
      <c r="H592" s="214"/>
      <c r="I592" s="213"/>
    </row>
    <row r="593" spans="1:9" x14ac:dyDescent="0.2">
      <c r="A593" s="213"/>
      <c r="B593" s="213"/>
      <c r="C593" s="213"/>
      <c r="D593" s="214"/>
      <c r="E593" s="252"/>
      <c r="F593" s="213"/>
      <c r="G593" s="336"/>
      <c r="H593" s="214"/>
      <c r="I593" s="213"/>
    </row>
    <row r="594" spans="1:9" x14ac:dyDescent="0.2">
      <c r="A594" s="213"/>
      <c r="B594" s="213"/>
      <c r="C594" s="213"/>
      <c r="D594" s="214"/>
      <c r="E594" s="252"/>
      <c r="F594" s="213"/>
      <c r="G594" s="336"/>
      <c r="H594" s="214"/>
      <c r="I594" s="213"/>
    </row>
    <row r="595" spans="1:9" x14ac:dyDescent="0.2">
      <c r="A595" s="213"/>
      <c r="B595" s="213"/>
      <c r="C595" s="213"/>
      <c r="D595" s="214"/>
      <c r="E595" s="252"/>
      <c r="F595" s="213"/>
      <c r="G595" s="336"/>
      <c r="H595" s="214"/>
      <c r="I595" s="213"/>
    </row>
    <row r="596" spans="1:9" x14ac:dyDescent="0.2">
      <c r="A596" s="213"/>
      <c r="B596" s="213"/>
      <c r="C596" s="213"/>
      <c r="D596" s="214"/>
      <c r="E596" s="252"/>
      <c r="F596" s="213"/>
      <c r="G596" s="336"/>
      <c r="H596" s="214"/>
      <c r="I596" s="213"/>
    </row>
    <row r="597" spans="1:9" x14ac:dyDescent="0.2">
      <c r="A597" s="213"/>
      <c r="B597" s="213"/>
      <c r="C597" s="213"/>
      <c r="D597" s="214"/>
      <c r="E597" s="252"/>
      <c r="F597" s="213"/>
      <c r="G597" s="336"/>
      <c r="H597" s="214"/>
      <c r="I597" s="213"/>
    </row>
    <row r="598" spans="1:9" x14ac:dyDescent="0.2">
      <c r="A598" s="213"/>
      <c r="B598" s="213"/>
      <c r="C598" s="213"/>
      <c r="D598" s="214"/>
      <c r="E598" s="252"/>
      <c r="F598" s="213"/>
      <c r="G598" s="336"/>
      <c r="H598" s="214"/>
      <c r="I598" s="213"/>
    </row>
    <row r="599" spans="1:9" x14ac:dyDescent="0.2">
      <c r="A599" s="213"/>
      <c r="B599" s="213"/>
      <c r="C599" s="213"/>
      <c r="D599" s="214"/>
      <c r="E599" s="252"/>
      <c r="F599" s="213"/>
      <c r="G599" s="336"/>
      <c r="H599" s="214"/>
      <c r="I599" s="213"/>
    </row>
    <row r="600" spans="1:9" x14ac:dyDescent="0.2">
      <c r="A600" s="213"/>
      <c r="B600" s="213"/>
      <c r="C600" s="213"/>
      <c r="D600" s="214"/>
      <c r="E600" s="252"/>
      <c r="F600" s="213"/>
      <c r="G600" s="336"/>
      <c r="H600" s="214"/>
      <c r="I600" s="213"/>
    </row>
    <row r="601" spans="1:9" x14ac:dyDescent="0.2">
      <c r="A601" s="213"/>
      <c r="B601" s="213"/>
      <c r="C601" s="213"/>
      <c r="D601" s="214"/>
      <c r="E601" s="252"/>
      <c r="F601" s="213"/>
      <c r="G601" s="336"/>
      <c r="H601" s="214"/>
      <c r="I601" s="213"/>
    </row>
    <row r="602" spans="1:9" x14ac:dyDescent="0.2">
      <c r="A602" s="213"/>
      <c r="B602" s="213"/>
      <c r="C602" s="213"/>
      <c r="D602" s="214"/>
      <c r="E602" s="252"/>
      <c r="F602" s="213"/>
      <c r="G602" s="336"/>
      <c r="H602" s="214"/>
      <c r="I602" s="213"/>
    </row>
    <row r="603" spans="1:9" x14ac:dyDescent="0.2">
      <c r="A603" s="213"/>
      <c r="B603" s="213"/>
      <c r="C603" s="213"/>
      <c r="D603" s="214"/>
      <c r="E603" s="252"/>
      <c r="F603" s="213"/>
      <c r="G603" s="336"/>
      <c r="H603" s="214"/>
      <c r="I603" s="213"/>
    </row>
    <row r="604" spans="1:9" x14ac:dyDescent="0.2">
      <c r="A604" s="213"/>
      <c r="B604" s="213"/>
      <c r="C604" s="213"/>
      <c r="D604" s="214"/>
      <c r="E604" s="252"/>
      <c r="F604" s="213"/>
      <c r="G604" s="336"/>
      <c r="H604" s="214"/>
      <c r="I604" s="213"/>
    </row>
    <row r="605" spans="1:9" x14ac:dyDescent="0.2">
      <c r="A605" s="213"/>
      <c r="B605" s="213"/>
      <c r="C605" s="213"/>
      <c r="D605" s="214"/>
      <c r="E605" s="252"/>
      <c r="F605" s="213"/>
      <c r="G605" s="336"/>
      <c r="H605" s="214"/>
      <c r="I605" s="213"/>
    </row>
    <row r="606" spans="1:9" x14ac:dyDescent="0.2">
      <c r="A606" s="213"/>
      <c r="B606" s="213"/>
      <c r="C606" s="213"/>
      <c r="D606" s="214"/>
      <c r="E606" s="252"/>
      <c r="F606" s="213"/>
      <c r="G606" s="336"/>
      <c r="H606" s="214"/>
      <c r="I606" s="213"/>
    </row>
    <row r="607" spans="1:9" x14ac:dyDescent="0.2">
      <c r="A607" s="213"/>
      <c r="B607" s="213"/>
      <c r="C607" s="213"/>
      <c r="D607" s="214"/>
      <c r="E607" s="252"/>
      <c r="F607" s="213"/>
      <c r="G607" s="336"/>
      <c r="H607" s="214"/>
      <c r="I607" s="213"/>
    </row>
    <row r="608" spans="1:9" x14ac:dyDescent="0.2">
      <c r="A608" s="213"/>
      <c r="B608" s="213"/>
      <c r="C608" s="213"/>
      <c r="D608" s="214"/>
      <c r="E608" s="252"/>
      <c r="F608" s="213"/>
      <c r="G608" s="336"/>
      <c r="H608" s="214"/>
      <c r="I608" s="213"/>
    </row>
    <row r="609" spans="1:9" x14ac:dyDescent="0.2">
      <c r="A609" s="213"/>
      <c r="B609" s="213"/>
      <c r="C609" s="213"/>
      <c r="D609" s="214"/>
      <c r="E609" s="252"/>
      <c r="F609" s="213"/>
      <c r="G609" s="336"/>
      <c r="H609" s="214"/>
      <c r="I609" s="213"/>
    </row>
    <row r="610" spans="1:9" x14ac:dyDescent="0.2">
      <c r="A610" s="213"/>
      <c r="B610" s="213"/>
      <c r="C610" s="213"/>
      <c r="D610" s="214"/>
      <c r="E610" s="252"/>
      <c r="F610" s="213"/>
      <c r="G610" s="336"/>
      <c r="H610" s="214"/>
      <c r="I610" s="213"/>
    </row>
    <row r="611" spans="1:9" x14ac:dyDescent="0.2">
      <c r="A611" s="213"/>
      <c r="B611" s="213"/>
      <c r="C611" s="213"/>
      <c r="D611" s="214"/>
      <c r="E611" s="252"/>
      <c r="F611" s="213"/>
      <c r="G611" s="336"/>
      <c r="H611" s="214"/>
      <c r="I611" s="213"/>
    </row>
    <row r="612" spans="1:9" x14ac:dyDescent="0.2">
      <c r="A612" s="213"/>
      <c r="B612" s="213"/>
      <c r="C612" s="213"/>
      <c r="D612" s="214"/>
      <c r="E612" s="252"/>
      <c r="F612" s="213"/>
      <c r="G612" s="336"/>
      <c r="H612" s="214"/>
      <c r="I612" s="213"/>
    </row>
    <row r="613" spans="1:9" x14ac:dyDescent="0.2">
      <c r="A613" s="213"/>
      <c r="B613" s="213"/>
      <c r="C613" s="213"/>
      <c r="D613" s="214"/>
      <c r="E613" s="252"/>
      <c r="F613" s="213"/>
      <c r="G613" s="336"/>
      <c r="H613" s="214"/>
      <c r="I613" s="213"/>
    </row>
    <row r="614" spans="1:9" x14ac:dyDescent="0.2">
      <c r="A614" s="213"/>
      <c r="B614" s="213"/>
      <c r="C614" s="213"/>
      <c r="D614" s="214"/>
      <c r="E614" s="252"/>
      <c r="F614" s="213"/>
      <c r="G614" s="336"/>
      <c r="H614" s="214"/>
      <c r="I614" s="213"/>
    </row>
    <row r="615" spans="1:9" x14ac:dyDescent="0.2">
      <c r="A615" s="213"/>
      <c r="B615" s="213"/>
      <c r="C615" s="213"/>
      <c r="D615" s="214"/>
      <c r="E615" s="252"/>
      <c r="F615" s="213"/>
      <c r="G615" s="336"/>
      <c r="H615" s="214"/>
      <c r="I615" s="213"/>
    </row>
    <row r="616" spans="1:9" x14ac:dyDescent="0.2">
      <c r="A616" s="213"/>
      <c r="B616" s="213"/>
      <c r="C616" s="213"/>
      <c r="D616" s="214"/>
      <c r="E616" s="252"/>
      <c r="F616" s="213"/>
      <c r="G616" s="336"/>
      <c r="H616" s="214"/>
      <c r="I616" s="213"/>
    </row>
    <row r="617" spans="1:9" x14ac:dyDescent="0.2">
      <c r="A617" s="213"/>
      <c r="B617" s="213"/>
      <c r="C617" s="213"/>
      <c r="D617" s="214"/>
      <c r="E617" s="252"/>
      <c r="F617" s="213"/>
      <c r="G617" s="336"/>
      <c r="H617" s="214"/>
      <c r="I617" s="213"/>
    </row>
    <row r="618" spans="1:9" x14ac:dyDescent="0.2">
      <c r="A618" s="213"/>
      <c r="B618" s="213"/>
      <c r="C618" s="213"/>
      <c r="D618" s="214"/>
      <c r="E618" s="252"/>
      <c r="F618" s="213"/>
      <c r="G618" s="336"/>
      <c r="H618" s="214"/>
      <c r="I618" s="213"/>
    </row>
    <row r="619" spans="1:9" x14ac:dyDescent="0.2">
      <c r="A619" s="213"/>
      <c r="B619" s="213"/>
      <c r="C619" s="213"/>
      <c r="D619" s="214"/>
      <c r="E619" s="252"/>
      <c r="F619" s="213"/>
      <c r="G619" s="336"/>
      <c r="H619" s="214"/>
      <c r="I619" s="213"/>
    </row>
    <row r="620" spans="1:9" x14ac:dyDescent="0.2">
      <c r="A620" s="213"/>
      <c r="B620" s="213"/>
      <c r="C620" s="213"/>
      <c r="D620" s="214"/>
      <c r="E620" s="252"/>
      <c r="F620" s="213"/>
      <c r="G620" s="336"/>
      <c r="H620" s="214"/>
      <c r="I620" s="213"/>
    </row>
    <row r="621" spans="1:9" x14ac:dyDescent="0.2">
      <c r="A621" s="213"/>
      <c r="B621" s="213"/>
      <c r="C621" s="213"/>
      <c r="D621" s="214"/>
      <c r="E621" s="252"/>
      <c r="F621" s="213"/>
      <c r="G621" s="336"/>
      <c r="H621" s="214"/>
      <c r="I621" s="213"/>
    </row>
    <row r="622" spans="1:9" x14ac:dyDescent="0.2">
      <c r="A622" s="213"/>
      <c r="B622" s="213"/>
      <c r="C622" s="213"/>
      <c r="D622" s="214"/>
      <c r="E622" s="252"/>
      <c r="F622" s="213"/>
      <c r="G622" s="336"/>
      <c r="H622" s="214"/>
      <c r="I622" s="213"/>
    </row>
    <row r="623" spans="1:9" x14ac:dyDescent="0.2">
      <c r="A623" s="213"/>
      <c r="B623" s="213"/>
      <c r="C623" s="213"/>
      <c r="D623" s="214"/>
      <c r="E623" s="252"/>
      <c r="F623" s="213"/>
      <c r="G623" s="336"/>
      <c r="H623" s="214"/>
      <c r="I623" s="213"/>
    </row>
    <row r="624" spans="1:9" x14ac:dyDescent="0.2">
      <c r="A624" s="213"/>
      <c r="B624" s="213"/>
      <c r="C624" s="213"/>
      <c r="D624" s="214"/>
      <c r="E624" s="252"/>
      <c r="F624" s="213"/>
      <c r="G624" s="336"/>
      <c r="H624" s="214"/>
      <c r="I624" s="213"/>
    </row>
    <row r="625" spans="1:9" x14ac:dyDescent="0.2">
      <c r="A625" s="213"/>
      <c r="B625" s="213"/>
      <c r="C625" s="213"/>
      <c r="D625" s="214"/>
      <c r="E625" s="252"/>
      <c r="F625" s="213"/>
      <c r="G625" s="336"/>
      <c r="H625" s="214"/>
      <c r="I625" s="213"/>
    </row>
    <row r="626" spans="1:9" x14ac:dyDescent="0.2">
      <c r="A626" s="213"/>
      <c r="B626" s="213"/>
      <c r="C626" s="213"/>
      <c r="D626" s="214"/>
      <c r="E626" s="252"/>
      <c r="F626" s="213"/>
      <c r="G626" s="336"/>
      <c r="H626" s="214"/>
      <c r="I626" s="213"/>
    </row>
    <row r="627" spans="1:9" x14ac:dyDescent="0.2">
      <c r="A627" s="213"/>
      <c r="B627" s="213"/>
      <c r="C627" s="213"/>
      <c r="D627" s="214"/>
      <c r="E627" s="252"/>
      <c r="F627" s="213"/>
      <c r="G627" s="336"/>
      <c r="H627" s="214"/>
      <c r="I627" s="213"/>
    </row>
    <row r="628" spans="1:9" x14ac:dyDescent="0.2">
      <c r="A628" s="213"/>
      <c r="B628" s="213"/>
      <c r="C628" s="213"/>
      <c r="D628" s="214"/>
      <c r="E628" s="252"/>
      <c r="F628" s="213"/>
      <c r="G628" s="336"/>
      <c r="H628" s="214"/>
      <c r="I628" s="213"/>
    </row>
    <row r="629" spans="1:9" x14ac:dyDescent="0.2">
      <c r="A629" s="213"/>
      <c r="B629" s="213"/>
      <c r="C629" s="213"/>
      <c r="D629" s="214"/>
      <c r="E629" s="252"/>
      <c r="F629" s="213"/>
      <c r="G629" s="336"/>
      <c r="H629" s="214"/>
      <c r="I629" s="213"/>
    </row>
    <row r="630" spans="1:9" x14ac:dyDescent="0.2">
      <c r="A630" s="213"/>
      <c r="B630" s="213"/>
      <c r="C630" s="213"/>
      <c r="D630" s="214"/>
      <c r="E630" s="252"/>
      <c r="F630" s="213"/>
      <c r="G630" s="336"/>
      <c r="H630" s="214"/>
      <c r="I630" s="213"/>
    </row>
    <row r="631" spans="1:9" x14ac:dyDescent="0.2">
      <c r="A631" s="213"/>
      <c r="B631" s="213"/>
      <c r="C631" s="213"/>
      <c r="D631" s="214"/>
      <c r="E631" s="252"/>
      <c r="F631" s="213"/>
      <c r="G631" s="336"/>
      <c r="H631" s="214"/>
      <c r="I631" s="213"/>
    </row>
    <row r="632" spans="1:9" x14ac:dyDescent="0.2">
      <c r="A632" s="213"/>
      <c r="B632" s="213"/>
      <c r="C632" s="213"/>
      <c r="D632" s="214"/>
      <c r="E632" s="252"/>
      <c r="F632" s="213"/>
      <c r="G632" s="336"/>
      <c r="H632" s="214"/>
      <c r="I632" s="213"/>
    </row>
    <row r="633" spans="1:9" x14ac:dyDescent="0.2">
      <c r="A633" s="213"/>
      <c r="B633" s="213"/>
      <c r="C633" s="213"/>
      <c r="D633" s="214"/>
      <c r="E633" s="252"/>
      <c r="F633" s="213"/>
      <c r="G633" s="336"/>
      <c r="H633" s="214"/>
      <c r="I633" s="213"/>
    </row>
    <row r="634" spans="1:9" x14ac:dyDescent="0.2">
      <c r="A634" s="213"/>
      <c r="B634" s="213"/>
      <c r="C634" s="213"/>
      <c r="D634" s="214"/>
      <c r="E634" s="252"/>
      <c r="F634" s="213"/>
      <c r="G634" s="336"/>
      <c r="H634" s="214"/>
      <c r="I634" s="213"/>
    </row>
    <row r="635" spans="1:9" x14ac:dyDescent="0.2">
      <c r="A635" s="213"/>
      <c r="B635" s="213"/>
      <c r="C635" s="213"/>
      <c r="D635" s="214"/>
      <c r="E635" s="252"/>
      <c r="F635" s="213"/>
      <c r="G635" s="336"/>
      <c r="H635" s="214"/>
      <c r="I635" s="213"/>
    </row>
    <row r="636" spans="1:9" x14ac:dyDescent="0.2">
      <c r="A636" s="213"/>
      <c r="B636" s="213"/>
      <c r="C636" s="213"/>
      <c r="D636" s="214"/>
      <c r="E636" s="252"/>
      <c r="F636" s="213"/>
      <c r="G636" s="336"/>
      <c r="H636" s="214"/>
      <c r="I636" s="213"/>
    </row>
    <row r="637" spans="1:9" x14ac:dyDescent="0.2">
      <c r="A637" s="213"/>
      <c r="B637" s="213"/>
      <c r="C637" s="213"/>
      <c r="D637" s="214"/>
      <c r="E637" s="252"/>
      <c r="F637" s="213"/>
      <c r="G637" s="336"/>
      <c r="H637" s="214"/>
      <c r="I637" s="213"/>
    </row>
    <row r="638" spans="1:9" x14ac:dyDescent="0.2">
      <c r="A638" s="213"/>
      <c r="B638" s="213"/>
      <c r="C638" s="213"/>
      <c r="D638" s="214"/>
      <c r="E638" s="252"/>
      <c r="F638" s="213"/>
      <c r="G638" s="336"/>
      <c r="H638" s="214"/>
      <c r="I638" s="213"/>
    </row>
    <row r="639" spans="1:9" x14ac:dyDescent="0.2">
      <c r="A639" s="213"/>
      <c r="B639" s="213"/>
      <c r="C639" s="213"/>
      <c r="D639" s="214"/>
      <c r="E639" s="252"/>
      <c r="F639" s="213"/>
      <c r="G639" s="336"/>
      <c r="H639" s="214"/>
      <c r="I639" s="213"/>
    </row>
    <row r="640" spans="1:9" x14ac:dyDescent="0.2">
      <c r="A640" s="213"/>
      <c r="B640" s="213"/>
      <c r="C640" s="213"/>
      <c r="D640" s="214"/>
      <c r="E640" s="252"/>
      <c r="F640" s="213"/>
      <c r="G640" s="336"/>
      <c r="H640" s="214"/>
      <c r="I640" s="213"/>
    </row>
    <row r="641" spans="1:9" x14ac:dyDescent="0.2">
      <c r="A641" s="213"/>
      <c r="B641" s="213"/>
      <c r="C641" s="213"/>
      <c r="D641" s="214"/>
      <c r="E641" s="252"/>
      <c r="F641" s="213"/>
      <c r="G641" s="336"/>
      <c r="H641" s="214"/>
      <c r="I641" s="213"/>
    </row>
    <row r="642" spans="1:9" x14ac:dyDescent="0.2">
      <c r="A642" s="213"/>
      <c r="B642" s="213"/>
      <c r="C642" s="213"/>
      <c r="D642" s="214"/>
      <c r="E642" s="252"/>
      <c r="F642" s="213"/>
      <c r="G642" s="336"/>
      <c r="H642" s="214"/>
      <c r="I642" s="213"/>
    </row>
    <row r="643" spans="1:9" x14ac:dyDescent="0.2">
      <c r="A643" s="213"/>
      <c r="B643" s="213"/>
      <c r="C643" s="213"/>
      <c r="D643" s="214"/>
      <c r="E643" s="252"/>
      <c r="F643" s="213"/>
      <c r="G643" s="336"/>
      <c r="H643" s="214"/>
      <c r="I643" s="213"/>
    </row>
    <row r="644" spans="1:9" x14ac:dyDescent="0.2">
      <c r="A644" s="213"/>
      <c r="B644" s="213"/>
      <c r="C644" s="213"/>
      <c r="D644" s="214"/>
      <c r="E644" s="252"/>
      <c r="F644" s="213"/>
      <c r="G644" s="336"/>
      <c r="H644" s="214"/>
      <c r="I644" s="213"/>
    </row>
    <row r="645" spans="1:9" x14ac:dyDescent="0.2">
      <c r="A645" s="213"/>
      <c r="B645" s="213"/>
      <c r="C645" s="213"/>
      <c r="D645" s="214"/>
      <c r="E645" s="252"/>
      <c r="F645" s="213"/>
      <c r="G645" s="336"/>
      <c r="H645" s="214"/>
      <c r="I645" s="213"/>
    </row>
    <row r="646" spans="1:9" x14ac:dyDescent="0.2">
      <c r="A646" s="213"/>
      <c r="B646" s="213"/>
      <c r="C646" s="213"/>
      <c r="D646" s="214"/>
      <c r="E646" s="252"/>
      <c r="F646" s="213"/>
      <c r="G646" s="336"/>
      <c r="H646" s="214"/>
      <c r="I646" s="213"/>
    </row>
    <row r="647" spans="1:9" x14ac:dyDescent="0.2">
      <c r="A647" s="213"/>
      <c r="B647" s="213"/>
      <c r="C647" s="213"/>
      <c r="D647" s="214"/>
      <c r="E647" s="252"/>
      <c r="F647" s="213"/>
      <c r="G647" s="336"/>
      <c r="H647" s="214"/>
      <c r="I647" s="213"/>
    </row>
    <row r="648" spans="1:9" x14ac:dyDescent="0.2">
      <c r="A648" s="213"/>
      <c r="B648" s="213"/>
      <c r="C648" s="213"/>
      <c r="D648" s="214"/>
      <c r="E648" s="252"/>
      <c r="F648" s="213"/>
      <c r="G648" s="336"/>
      <c r="H648" s="214"/>
      <c r="I648" s="213"/>
    </row>
    <row r="649" spans="1:9" x14ac:dyDescent="0.2">
      <c r="A649" s="213"/>
      <c r="B649" s="213"/>
      <c r="C649" s="213"/>
      <c r="D649" s="214"/>
      <c r="E649" s="252"/>
      <c r="F649" s="213"/>
      <c r="G649" s="336"/>
      <c r="H649" s="214"/>
      <c r="I649" s="213"/>
    </row>
    <row r="650" spans="1:9" x14ac:dyDescent="0.2">
      <c r="A650" s="213"/>
      <c r="B650" s="213"/>
      <c r="C650" s="213"/>
      <c r="D650" s="214"/>
      <c r="E650" s="252"/>
      <c r="F650" s="213"/>
      <c r="G650" s="336"/>
      <c r="H650" s="214"/>
      <c r="I650" s="213"/>
    </row>
    <row r="651" spans="1:9" x14ac:dyDescent="0.2">
      <c r="A651" s="213"/>
      <c r="B651" s="213"/>
      <c r="C651" s="213"/>
      <c r="D651" s="214"/>
      <c r="E651" s="252"/>
      <c r="F651" s="213"/>
      <c r="G651" s="336"/>
      <c r="H651" s="214"/>
      <c r="I651" s="213"/>
    </row>
    <row r="652" spans="1:9" x14ac:dyDescent="0.2">
      <c r="A652" s="213"/>
      <c r="B652" s="213"/>
      <c r="C652" s="213"/>
      <c r="D652" s="214"/>
      <c r="E652" s="252"/>
      <c r="F652" s="213"/>
      <c r="G652" s="336"/>
      <c r="H652" s="214"/>
      <c r="I652" s="213"/>
    </row>
    <row r="653" spans="1:9" x14ac:dyDescent="0.2">
      <c r="A653" s="213"/>
      <c r="B653" s="213"/>
      <c r="C653" s="213"/>
      <c r="D653" s="214"/>
      <c r="E653" s="252"/>
      <c r="F653" s="213"/>
      <c r="G653" s="336"/>
      <c r="H653" s="214"/>
      <c r="I653" s="213"/>
    </row>
    <row r="654" spans="1:9" x14ac:dyDescent="0.2">
      <c r="A654" s="213"/>
      <c r="B654" s="213"/>
      <c r="C654" s="213"/>
      <c r="D654" s="214"/>
      <c r="E654" s="252"/>
      <c r="F654" s="213"/>
      <c r="G654" s="336"/>
      <c r="H654" s="214"/>
      <c r="I654" s="213"/>
    </row>
    <row r="655" spans="1:9" x14ac:dyDescent="0.2">
      <c r="A655" s="213"/>
      <c r="B655" s="213"/>
      <c r="C655" s="213"/>
      <c r="D655" s="214"/>
      <c r="E655" s="252"/>
      <c r="F655" s="213"/>
      <c r="G655" s="336"/>
      <c r="H655" s="214"/>
      <c r="I655" s="213"/>
    </row>
    <row r="656" spans="1:9" x14ac:dyDescent="0.2">
      <c r="A656" s="213"/>
      <c r="B656" s="213"/>
      <c r="C656" s="213"/>
      <c r="D656" s="214"/>
      <c r="E656" s="252"/>
      <c r="F656" s="213"/>
      <c r="G656" s="336"/>
      <c r="H656" s="214"/>
      <c r="I656" s="213"/>
    </row>
    <row r="657" spans="1:9" x14ac:dyDescent="0.2">
      <c r="A657" s="213"/>
      <c r="B657" s="213"/>
      <c r="C657" s="213"/>
      <c r="D657" s="214"/>
      <c r="E657" s="252"/>
      <c r="F657" s="213"/>
      <c r="G657" s="336"/>
      <c r="H657" s="214"/>
      <c r="I657" s="213"/>
    </row>
    <row r="658" spans="1:9" x14ac:dyDescent="0.2">
      <c r="A658" s="213"/>
      <c r="B658" s="213"/>
      <c r="C658" s="213"/>
      <c r="D658" s="214"/>
      <c r="E658" s="252"/>
      <c r="F658" s="213"/>
      <c r="G658" s="336"/>
      <c r="H658" s="214"/>
      <c r="I658" s="213"/>
    </row>
    <row r="659" spans="1:9" x14ac:dyDescent="0.2">
      <c r="A659" s="213"/>
      <c r="B659" s="213"/>
      <c r="C659" s="213"/>
      <c r="D659" s="214"/>
      <c r="E659" s="252"/>
      <c r="F659" s="213"/>
      <c r="G659" s="336"/>
      <c r="H659" s="214"/>
      <c r="I659" s="213"/>
    </row>
    <row r="660" spans="1:9" x14ac:dyDescent="0.2">
      <c r="A660" s="213"/>
      <c r="B660" s="213"/>
      <c r="C660" s="213"/>
      <c r="D660" s="214"/>
      <c r="E660" s="252"/>
      <c r="F660" s="213"/>
      <c r="G660" s="336"/>
      <c r="H660" s="214"/>
      <c r="I660" s="213"/>
    </row>
    <row r="661" spans="1:9" x14ac:dyDescent="0.2">
      <c r="A661" s="213"/>
      <c r="B661" s="213"/>
      <c r="C661" s="213"/>
      <c r="D661" s="214"/>
      <c r="E661" s="252"/>
      <c r="F661" s="213"/>
      <c r="G661" s="336"/>
      <c r="H661" s="214"/>
      <c r="I661" s="213"/>
    </row>
    <row r="662" spans="1:9" x14ac:dyDescent="0.2">
      <c r="A662" s="213"/>
      <c r="B662" s="213"/>
      <c r="C662" s="213"/>
      <c r="D662" s="214"/>
      <c r="E662" s="252"/>
      <c r="F662" s="213"/>
      <c r="G662" s="336"/>
      <c r="H662" s="214"/>
      <c r="I662" s="213"/>
    </row>
    <row r="663" spans="1:9" x14ac:dyDescent="0.2">
      <c r="A663" s="213"/>
      <c r="B663" s="213"/>
      <c r="C663" s="213"/>
      <c r="D663" s="214"/>
      <c r="E663" s="252"/>
      <c r="F663" s="213"/>
      <c r="G663" s="336"/>
      <c r="H663" s="214"/>
      <c r="I663" s="213"/>
    </row>
    <row r="664" spans="1:9" x14ac:dyDescent="0.2">
      <c r="A664" s="213"/>
      <c r="B664" s="213"/>
      <c r="C664" s="213"/>
      <c r="D664" s="214"/>
      <c r="E664" s="252"/>
      <c r="F664" s="213"/>
      <c r="G664" s="336"/>
      <c r="H664" s="214"/>
      <c r="I664" s="213"/>
    </row>
    <row r="665" spans="1:9" x14ac:dyDescent="0.2">
      <c r="A665" s="213"/>
      <c r="B665" s="213"/>
      <c r="C665" s="213"/>
      <c r="D665" s="214"/>
      <c r="E665" s="252"/>
      <c r="F665" s="213"/>
      <c r="G665" s="336"/>
      <c r="H665" s="214"/>
      <c r="I665" s="213"/>
    </row>
    <row r="666" spans="1:9" x14ac:dyDescent="0.2">
      <c r="A666" s="213"/>
      <c r="B666" s="213"/>
      <c r="C666" s="213"/>
      <c r="D666" s="214"/>
      <c r="E666" s="252"/>
      <c r="F666" s="213"/>
      <c r="G666" s="336"/>
      <c r="H666" s="214"/>
      <c r="I666" s="213"/>
    </row>
    <row r="667" spans="1:9" x14ac:dyDescent="0.2">
      <c r="A667" s="213"/>
      <c r="B667" s="213"/>
      <c r="C667" s="213"/>
      <c r="D667" s="214"/>
      <c r="E667" s="252"/>
      <c r="F667" s="213"/>
      <c r="G667" s="336"/>
      <c r="H667" s="214"/>
      <c r="I667" s="213"/>
    </row>
    <row r="668" spans="1:9" x14ac:dyDescent="0.2">
      <c r="A668" s="213"/>
      <c r="B668" s="213"/>
      <c r="C668" s="213"/>
      <c r="D668" s="214"/>
      <c r="E668" s="252"/>
      <c r="F668" s="213"/>
      <c r="G668" s="336"/>
      <c r="H668" s="214"/>
      <c r="I668" s="213"/>
    </row>
    <row r="669" spans="1:9" x14ac:dyDescent="0.2">
      <c r="A669" s="213"/>
      <c r="B669" s="213"/>
      <c r="C669" s="213"/>
      <c r="D669" s="214"/>
      <c r="E669" s="252"/>
      <c r="F669" s="213"/>
      <c r="G669" s="336"/>
      <c r="H669" s="214"/>
      <c r="I669" s="213"/>
    </row>
    <row r="670" spans="1:9" x14ac:dyDescent="0.2">
      <c r="A670" s="213"/>
      <c r="B670" s="213"/>
      <c r="C670" s="213"/>
      <c r="D670" s="214"/>
      <c r="E670" s="252"/>
      <c r="F670" s="213"/>
      <c r="G670" s="336"/>
      <c r="H670" s="214"/>
      <c r="I670" s="213"/>
    </row>
    <row r="671" spans="1:9" x14ac:dyDescent="0.2">
      <c r="A671" s="213"/>
      <c r="B671" s="213"/>
      <c r="C671" s="213"/>
      <c r="D671" s="214"/>
      <c r="E671" s="252"/>
      <c r="F671" s="213"/>
      <c r="G671" s="336"/>
      <c r="H671" s="214"/>
      <c r="I671" s="213"/>
    </row>
    <row r="672" spans="1:9" x14ac:dyDescent="0.2">
      <c r="A672" s="213"/>
      <c r="B672" s="213"/>
      <c r="C672" s="213"/>
      <c r="D672" s="214"/>
      <c r="E672" s="252"/>
      <c r="F672" s="213"/>
      <c r="G672" s="336"/>
      <c r="H672" s="214"/>
      <c r="I672" s="213"/>
    </row>
    <row r="673" spans="1:9" x14ac:dyDescent="0.2">
      <c r="A673" s="213"/>
      <c r="B673" s="213"/>
      <c r="C673" s="213"/>
      <c r="D673" s="214"/>
      <c r="E673" s="252"/>
      <c r="F673" s="213"/>
      <c r="G673" s="336"/>
      <c r="H673" s="214"/>
      <c r="I673" s="213"/>
    </row>
    <row r="674" spans="1:9" x14ac:dyDescent="0.2">
      <c r="A674" s="213"/>
      <c r="B674" s="213"/>
      <c r="C674" s="213"/>
      <c r="D674" s="214"/>
      <c r="E674" s="252"/>
      <c r="F674" s="213"/>
      <c r="G674" s="336"/>
      <c r="H674" s="214"/>
      <c r="I674" s="213"/>
    </row>
    <row r="675" spans="1:9" x14ac:dyDescent="0.2">
      <c r="A675" s="213"/>
      <c r="B675" s="213"/>
      <c r="C675" s="213"/>
      <c r="D675" s="214"/>
      <c r="E675" s="252"/>
      <c r="F675" s="213"/>
      <c r="G675" s="336"/>
      <c r="H675" s="214"/>
      <c r="I675" s="213"/>
    </row>
    <row r="676" spans="1:9" x14ac:dyDescent="0.2">
      <c r="A676" s="213"/>
      <c r="B676" s="213"/>
      <c r="C676" s="213"/>
      <c r="D676" s="214"/>
      <c r="E676" s="252"/>
      <c r="F676" s="213"/>
      <c r="G676" s="336"/>
      <c r="H676" s="214"/>
      <c r="I676" s="213"/>
    </row>
    <row r="677" spans="1:9" x14ac:dyDescent="0.2">
      <c r="A677" s="213"/>
      <c r="B677" s="213"/>
      <c r="C677" s="213"/>
      <c r="D677" s="214"/>
      <c r="E677" s="252"/>
      <c r="F677" s="213"/>
      <c r="G677" s="336"/>
      <c r="H677" s="214"/>
      <c r="I677" s="213"/>
    </row>
    <row r="678" spans="1:9" x14ac:dyDescent="0.2">
      <c r="A678" s="213"/>
      <c r="B678" s="213"/>
      <c r="C678" s="213"/>
      <c r="D678" s="214"/>
      <c r="E678" s="252"/>
      <c r="F678" s="213"/>
      <c r="G678" s="336"/>
      <c r="H678" s="214"/>
      <c r="I678" s="213"/>
    </row>
    <row r="679" spans="1:9" x14ac:dyDescent="0.2">
      <c r="A679" s="213"/>
      <c r="B679" s="213"/>
      <c r="C679" s="213"/>
      <c r="D679" s="214"/>
      <c r="E679" s="252"/>
      <c r="F679" s="213"/>
      <c r="G679" s="336"/>
      <c r="H679" s="214"/>
      <c r="I679" s="213"/>
    </row>
    <row r="680" spans="1:9" x14ac:dyDescent="0.2">
      <c r="A680" s="213"/>
      <c r="B680" s="213"/>
      <c r="C680" s="213"/>
      <c r="D680" s="214"/>
      <c r="E680" s="252"/>
      <c r="F680" s="213"/>
      <c r="G680" s="336"/>
      <c r="H680" s="214"/>
      <c r="I680" s="213"/>
    </row>
    <row r="681" spans="1:9" x14ac:dyDescent="0.2">
      <c r="A681" s="213"/>
      <c r="B681" s="213"/>
      <c r="C681" s="213"/>
      <c r="D681" s="214"/>
      <c r="E681" s="252"/>
      <c r="F681" s="213"/>
      <c r="G681" s="336"/>
      <c r="H681" s="214"/>
      <c r="I681" s="213"/>
    </row>
    <row r="682" spans="1:9" x14ac:dyDescent="0.2">
      <c r="A682" s="213"/>
      <c r="B682" s="213"/>
      <c r="C682" s="213"/>
      <c r="D682" s="214"/>
      <c r="E682" s="252"/>
      <c r="F682" s="213"/>
      <c r="G682" s="336"/>
      <c r="H682" s="214"/>
      <c r="I682" s="213"/>
    </row>
    <row r="683" spans="1:9" x14ac:dyDescent="0.2">
      <c r="A683" s="213"/>
      <c r="B683" s="213"/>
      <c r="C683" s="213"/>
      <c r="D683" s="214"/>
      <c r="E683" s="252"/>
      <c r="F683" s="213"/>
      <c r="G683" s="336"/>
      <c r="H683" s="214"/>
      <c r="I683" s="213"/>
    </row>
    <row r="684" spans="1:9" x14ac:dyDescent="0.2">
      <c r="A684" s="213"/>
      <c r="B684" s="213"/>
      <c r="C684" s="213"/>
      <c r="D684" s="214"/>
      <c r="E684" s="252"/>
      <c r="F684" s="213"/>
      <c r="G684" s="336"/>
      <c r="H684" s="214"/>
      <c r="I684" s="213"/>
    </row>
    <row r="685" spans="1:9" x14ac:dyDescent="0.2">
      <c r="A685" s="213"/>
      <c r="B685" s="213"/>
      <c r="C685" s="213"/>
      <c r="D685" s="214"/>
      <c r="E685" s="252"/>
      <c r="F685" s="213"/>
      <c r="G685" s="336"/>
      <c r="H685" s="214"/>
      <c r="I685" s="213"/>
    </row>
    <row r="686" spans="1:9" x14ac:dyDescent="0.2">
      <c r="A686" s="213"/>
      <c r="B686" s="213"/>
      <c r="C686" s="213"/>
      <c r="D686" s="214"/>
      <c r="E686" s="252"/>
      <c r="F686" s="213"/>
      <c r="G686" s="336"/>
      <c r="H686" s="214"/>
      <c r="I686" s="213"/>
    </row>
    <row r="687" spans="1:9" x14ac:dyDescent="0.2">
      <c r="A687" s="213"/>
      <c r="B687" s="213"/>
      <c r="C687" s="213"/>
      <c r="D687" s="214"/>
      <c r="E687" s="252"/>
      <c r="F687" s="213"/>
      <c r="G687" s="336"/>
      <c r="H687" s="214"/>
      <c r="I687" s="213"/>
    </row>
    <row r="688" spans="1:9" x14ac:dyDescent="0.2">
      <c r="A688" s="213"/>
      <c r="B688" s="213"/>
      <c r="C688" s="213"/>
      <c r="D688" s="214"/>
      <c r="E688" s="252"/>
      <c r="F688" s="213"/>
      <c r="G688" s="336"/>
      <c r="H688" s="214"/>
      <c r="I688" s="213"/>
    </row>
    <row r="689" spans="1:9" x14ac:dyDescent="0.2">
      <c r="A689" s="213"/>
      <c r="B689" s="213"/>
      <c r="C689" s="213"/>
      <c r="D689" s="214"/>
      <c r="E689" s="252"/>
      <c r="F689" s="213"/>
      <c r="G689" s="336"/>
      <c r="H689" s="214"/>
      <c r="I689" s="213"/>
    </row>
    <row r="690" spans="1:9" x14ac:dyDescent="0.2">
      <c r="A690" s="213"/>
      <c r="B690" s="213"/>
      <c r="C690" s="213"/>
      <c r="D690" s="214"/>
      <c r="E690" s="252"/>
      <c r="F690" s="213"/>
      <c r="G690" s="336"/>
      <c r="H690" s="214"/>
      <c r="I690" s="213"/>
    </row>
    <row r="691" spans="1:9" x14ac:dyDescent="0.2">
      <c r="A691" s="213"/>
      <c r="B691" s="213"/>
      <c r="C691" s="213"/>
      <c r="D691" s="214"/>
      <c r="E691" s="252"/>
      <c r="F691" s="213"/>
      <c r="G691" s="336"/>
      <c r="H691" s="214"/>
      <c r="I691" s="213"/>
    </row>
    <row r="692" spans="1:9" x14ac:dyDescent="0.2">
      <c r="A692" s="213"/>
      <c r="B692" s="213"/>
      <c r="C692" s="213"/>
      <c r="D692" s="214"/>
      <c r="E692" s="252"/>
      <c r="F692" s="213"/>
      <c r="G692" s="336"/>
      <c r="H692" s="214"/>
      <c r="I692" s="213"/>
    </row>
    <row r="693" spans="1:9" x14ac:dyDescent="0.2">
      <c r="A693" s="213"/>
      <c r="B693" s="213"/>
      <c r="C693" s="213"/>
      <c r="D693" s="214"/>
      <c r="E693" s="252"/>
      <c r="F693" s="213"/>
      <c r="G693" s="336"/>
      <c r="H693" s="214"/>
      <c r="I693" s="213"/>
    </row>
    <row r="694" spans="1:9" x14ac:dyDescent="0.2">
      <c r="A694" s="213"/>
      <c r="B694" s="213"/>
      <c r="C694" s="213"/>
      <c r="D694" s="214"/>
      <c r="E694" s="252"/>
      <c r="F694" s="213"/>
      <c r="G694" s="336"/>
      <c r="H694" s="214"/>
      <c r="I694" s="213"/>
    </row>
    <row r="695" spans="1:9" x14ac:dyDescent="0.2">
      <c r="A695" s="213"/>
      <c r="B695" s="213"/>
      <c r="C695" s="213"/>
      <c r="D695" s="214"/>
      <c r="E695" s="252"/>
      <c r="F695" s="213"/>
      <c r="G695" s="336"/>
      <c r="H695" s="214"/>
      <c r="I695" s="213"/>
    </row>
    <row r="696" spans="1:9" x14ac:dyDescent="0.2">
      <c r="A696" s="213"/>
      <c r="B696" s="213"/>
      <c r="C696" s="213"/>
      <c r="D696" s="214"/>
      <c r="E696" s="252"/>
      <c r="F696" s="213"/>
      <c r="G696" s="336"/>
      <c r="H696" s="214"/>
      <c r="I696" s="213"/>
    </row>
    <row r="697" spans="1:9" x14ac:dyDescent="0.2">
      <c r="A697" s="213"/>
      <c r="B697" s="213"/>
      <c r="C697" s="213"/>
      <c r="D697" s="214"/>
      <c r="E697" s="252"/>
      <c r="F697" s="213"/>
      <c r="G697" s="336"/>
      <c r="H697" s="214"/>
      <c r="I697" s="213"/>
    </row>
    <row r="698" spans="1:9" x14ac:dyDescent="0.2">
      <c r="A698" s="213"/>
      <c r="B698" s="213"/>
      <c r="C698" s="213"/>
      <c r="D698" s="214"/>
      <c r="E698" s="252"/>
      <c r="F698" s="213"/>
      <c r="G698" s="336"/>
      <c r="H698" s="214"/>
      <c r="I698" s="213"/>
    </row>
    <row r="699" spans="1:9" x14ac:dyDescent="0.2">
      <c r="A699" s="213"/>
      <c r="B699" s="213"/>
      <c r="C699" s="213"/>
      <c r="D699" s="214"/>
      <c r="E699" s="252"/>
      <c r="F699" s="213"/>
      <c r="G699" s="336"/>
      <c r="H699" s="214"/>
      <c r="I699" s="213"/>
    </row>
    <row r="700" spans="1:9" x14ac:dyDescent="0.2">
      <c r="A700" s="213"/>
      <c r="B700" s="213"/>
      <c r="C700" s="213"/>
      <c r="D700" s="214"/>
      <c r="E700" s="252"/>
      <c r="F700" s="213"/>
      <c r="G700" s="336"/>
      <c r="H700" s="214"/>
      <c r="I700" s="213"/>
    </row>
    <row r="701" spans="1:9" x14ac:dyDescent="0.2">
      <c r="A701" s="213"/>
      <c r="B701" s="213"/>
      <c r="C701" s="213"/>
      <c r="D701" s="214"/>
      <c r="E701" s="252"/>
      <c r="F701" s="213"/>
      <c r="G701" s="336"/>
      <c r="H701" s="214"/>
      <c r="I701" s="213"/>
    </row>
    <row r="702" spans="1:9" x14ac:dyDescent="0.2">
      <c r="A702" s="213"/>
      <c r="B702" s="213"/>
      <c r="C702" s="213"/>
      <c r="D702" s="214"/>
      <c r="E702" s="252"/>
      <c r="F702" s="213"/>
      <c r="G702" s="336"/>
      <c r="H702" s="214"/>
      <c r="I702" s="213"/>
    </row>
    <row r="703" spans="1:9" x14ac:dyDescent="0.2">
      <c r="A703" s="213"/>
      <c r="B703" s="213"/>
      <c r="C703" s="213"/>
      <c r="D703" s="214"/>
      <c r="E703" s="252"/>
      <c r="F703" s="213"/>
      <c r="G703" s="336"/>
      <c r="H703" s="214"/>
      <c r="I703" s="213"/>
    </row>
    <row r="704" spans="1:9" x14ac:dyDescent="0.2">
      <c r="A704" s="213"/>
      <c r="B704" s="213"/>
      <c r="C704" s="213"/>
      <c r="D704" s="214"/>
      <c r="E704" s="252"/>
      <c r="F704" s="213"/>
      <c r="G704" s="336"/>
      <c r="H704" s="214"/>
      <c r="I704" s="213"/>
    </row>
    <row r="705" spans="1:9" x14ac:dyDescent="0.2">
      <c r="A705" s="213"/>
      <c r="B705" s="213"/>
      <c r="C705" s="213"/>
      <c r="D705" s="214"/>
      <c r="E705" s="252"/>
      <c r="F705" s="213"/>
      <c r="G705" s="336"/>
      <c r="H705" s="214"/>
      <c r="I705" s="213"/>
    </row>
    <row r="706" spans="1:9" x14ac:dyDescent="0.2">
      <c r="A706" s="213"/>
      <c r="B706" s="213"/>
      <c r="C706" s="213"/>
      <c r="D706" s="214"/>
      <c r="E706" s="252"/>
      <c r="F706" s="213"/>
      <c r="G706" s="336"/>
      <c r="H706" s="214"/>
      <c r="I706" s="213"/>
    </row>
    <row r="707" spans="1:9" x14ac:dyDescent="0.2">
      <c r="A707" s="213"/>
      <c r="B707" s="213"/>
      <c r="C707" s="213"/>
      <c r="D707" s="214"/>
      <c r="E707" s="252"/>
      <c r="F707" s="213"/>
      <c r="G707" s="336"/>
      <c r="H707" s="214"/>
      <c r="I707" s="213"/>
    </row>
    <row r="708" spans="1:9" x14ac:dyDescent="0.2">
      <c r="A708" s="213"/>
      <c r="B708" s="213"/>
      <c r="C708" s="213"/>
      <c r="D708" s="214"/>
      <c r="E708" s="252"/>
      <c r="F708" s="213"/>
      <c r="G708" s="336"/>
      <c r="H708" s="214"/>
      <c r="I708" s="213"/>
    </row>
    <row r="709" spans="1:9" x14ac:dyDescent="0.2">
      <c r="A709" s="213"/>
      <c r="B709" s="213"/>
      <c r="C709" s="213"/>
      <c r="D709" s="214"/>
      <c r="E709" s="252"/>
      <c r="F709" s="213"/>
      <c r="G709" s="336"/>
      <c r="H709" s="214"/>
      <c r="I709" s="213"/>
    </row>
    <row r="710" spans="1:9" x14ac:dyDescent="0.2">
      <c r="A710" s="213"/>
      <c r="B710" s="213"/>
      <c r="C710" s="213"/>
      <c r="D710" s="214"/>
      <c r="E710" s="252"/>
      <c r="F710" s="213"/>
      <c r="G710" s="336"/>
      <c r="H710" s="214"/>
      <c r="I710" s="213"/>
    </row>
    <row r="711" spans="1:9" x14ac:dyDescent="0.2">
      <c r="A711" s="213"/>
      <c r="B711" s="213"/>
      <c r="C711" s="213"/>
      <c r="D711" s="214"/>
      <c r="E711" s="252"/>
      <c r="F711" s="213"/>
      <c r="G711" s="336"/>
      <c r="H711" s="214"/>
      <c r="I711" s="213"/>
    </row>
    <row r="712" spans="1:9" x14ac:dyDescent="0.2">
      <c r="A712" s="213"/>
      <c r="B712" s="213"/>
      <c r="C712" s="213"/>
      <c r="D712" s="214"/>
      <c r="E712" s="252"/>
      <c r="F712" s="213"/>
      <c r="G712" s="336"/>
      <c r="H712" s="214"/>
      <c r="I712" s="213"/>
    </row>
    <row r="713" spans="1:9" x14ac:dyDescent="0.2">
      <c r="A713" s="213"/>
      <c r="B713" s="213"/>
      <c r="C713" s="213"/>
      <c r="D713" s="214"/>
      <c r="E713" s="252"/>
      <c r="F713" s="213"/>
      <c r="G713" s="336"/>
      <c r="H713" s="214"/>
      <c r="I713" s="213"/>
    </row>
    <row r="714" spans="1:9" x14ac:dyDescent="0.2">
      <c r="A714" s="213"/>
      <c r="B714" s="213"/>
      <c r="C714" s="213"/>
      <c r="D714" s="214"/>
      <c r="E714" s="252"/>
      <c r="F714" s="213"/>
      <c r="G714" s="336"/>
      <c r="H714" s="214"/>
      <c r="I714" s="213"/>
    </row>
    <row r="715" spans="1:9" x14ac:dyDescent="0.2">
      <c r="A715" s="213"/>
      <c r="B715" s="213"/>
      <c r="C715" s="213"/>
      <c r="D715" s="214"/>
      <c r="E715" s="252"/>
      <c r="F715" s="213"/>
      <c r="G715" s="336"/>
      <c r="H715" s="214"/>
      <c r="I715" s="213"/>
    </row>
    <row r="716" spans="1:9" x14ac:dyDescent="0.2">
      <c r="A716" s="213"/>
      <c r="B716" s="213"/>
      <c r="C716" s="213"/>
      <c r="D716" s="214"/>
      <c r="E716" s="252"/>
      <c r="F716" s="213"/>
      <c r="G716" s="336"/>
      <c r="H716" s="214"/>
      <c r="I716" s="213"/>
    </row>
    <row r="717" spans="1:9" x14ac:dyDescent="0.2">
      <c r="A717" s="213"/>
      <c r="B717" s="213"/>
      <c r="C717" s="213"/>
      <c r="D717" s="214"/>
      <c r="E717" s="252"/>
      <c r="F717" s="213"/>
      <c r="G717" s="336"/>
      <c r="H717" s="214"/>
      <c r="I717" s="213"/>
    </row>
    <row r="718" spans="1:9" x14ac:dyDescent="0.2">
      <c r="A718" s="213"/>
      <c r="B718" s="213"/>
      <c r="C718" s="213"/>
      <c r="D718" s="214"/>
      <c r="E718" s="252"/>
      <c r="F718" s="213"/>
      <c r="G718" s="336"/>
      <c r="H718" s="214"/>
      <c r="I718" s="213"/>
    </row>
    <row r="719" spans="1:9" x14ac:dyDescent="0.2">
      <c r="A719" s="213"/>
      <c r="B719" s="213"/>
      <c r="C719" s="213"/>
      <c r="D719" s="214"/>
      <c r="E719" s="252"/>
      <c r="F719" s="213"/>
      <c r="G719" s="336"/>
      <c r="H719" s="214"/>
      <c r="I719" s="213"/>
    </row>
    <row r="720" spans="1:9" x14ac:dyDescent="0.2">
      <c r="A720" s="213"/>
      <c r="B720" s="213"/>
      <c r="C720" s="213"/>
      <c r="D720" s="214"/>
      <c r="E720" s="252"/>
      <c r="F720" s="213"/>
      <c r="G720" s="336"/>
      <c r="H720" s="214"/>
      <c r="I720" s="213"/>
    </row>
    <row r="721" spans="1:9" x14ac:dyDescent="0.2">
      <c r="A721" s="213"/>
      <c r="B721" s="213"/>
      <c r="C721" s="213"/>
      <c r="D721" s="214"/>
      <c r="E721" s="252"/>
      <c r="F721" s="213"/>
      <c r="G721" s="336"/>
      <c r="H721" s="214"/>
      <c r="I721" s="213"/>
    </row>
    <row r="722" spans="1:9" x14ac:dyDescent="0.2">
      <c r="A722" s="213"/>
      <c r="B722" s="213"/>
      <c r="C722" s="213"/>
      <c r="D722" s="214"/>
      <c r="E722" s="252"/>
      <c r="F722" s="213"/>
      <c r="G722" s="336"/>
      <c r="H722" s="214"/>
      <c r="I722" s="213"/>
    </row>
    <row r="723" spans="1:9" x14ac:dyDescent="0.2">
      <c r="A723" s="213"/>
      <c r="B723" s="213"/>
      <c r="C723" s="213"/>
      <c r="D723" s="214"/>
      <c r="E723" s="252"/>
      <c r="F723" s="213"/>
      <c r="G723" s="336"/>
      <c r="H723" s="214"/>
      <c r="I723" s="213"/>
    </row>
    <row r="724" spans="1:9" x14ac:dyDescent="0.2">
      <c r="A724" s="213"/>
      <c r="B724" s="213"/>
      <c r="C724" s="213"/>
      <c r="D724" s="214"/>
      <c r="E724" s="252"/>
      <c r="F724" s="213"/>
      <c r="G724" s="336"/>
      <c r="H724" s="214"/>
      <c r="I724" s="213"/>
    </row>
    <row r="725" spans="1:9" x14ac:dyDescent="0.2">
      <c r="A725" s="213"/>
      <c r="B725" s="213"/>
      <c r="C725" s="213"/>
      <c r="D725" s="214"/>
      <c r="E725" s="252"/>
      <c r="F725" s="213"/>
      <c r="G725" s="336"/>
      <c r="H725" s="214"/>
      <c r="I725" s="213"/>
    </row>
    <row r="726" spans="1:9" x14ac:dyDescent="0.2">
      <c r="A726" s="213"/>
      <c r="B726" s="213"/>
      <c r="C726" s="213"/>
      <c r="D726" s="214"/>
      <c r="E726" s="252"/>
      <c r="F726" s="213"/>
      <c r="G726" s="336"/>
      <c r="H726" s="214"/>
      <c r="I726" s="213"/>
    </row>
    <row r="727" spans="1:9" x14ac:dyDescent="0.2">
      <c r="A727" s="213"/>
      <c r="B727" s="213"/>
      <c r="C727" s="213"/>
      <c r="D727" s="214"/>
      <c r="E727" s="252"/>
      <c r="F727" s="213"/>
      <c r="G727" s="336"/>
      <c r="H727" s="214"/>
      <c r="I727" s="213"/>
    </row>
    <row r="728" spans="1:9" x14ac:dyDescent="0.2">
      <c r="A728" s="213"/>
      <c r="B728" s="213"/>
      <c r="C728" s="213"/>
      <c r="D728" s="214"/>
      <c r="E728" s="252"/>
      <c r="F728" s="213"/>
      <c r="G728" s="336"/>
      <c r="H728" s="214"/>
      <c r="I728" s="213"/>
    </row>
    <row r="729" spans="1:9" x14ac:dyDescent="0.2">
      <c r="A729" s="213"/>
      <c r="B729" s="213"/>
      <c r="C729" s="213"/>
      <c r="D729" s="214"/>
      <c r="E729" s="252"/>
      <c r="F729" s="213"/>
      <c r="G729" s="336"/>
      <c r="H729" s="214"/>
      <c r="I729" s="213"/>
    </row>
    <row r="730" spans="1:9" x14ac:dyDescent="0.2">
      <c r="A730" s="213"/>
      <c r="B730" s="213"/>
      <c r="C730" s="213"/>
      <c r="D730" s="214"/>
      <c r="E730" s="252"/>
      <c r="F730" s="213"/>
      <c r="G730" s="336"/>
      <c r="H730" s="214"/>
      <c r="I730" s="213"/>
    </row>
    <row r="731" spans="1:9" x14ac:dyDescent="0.2">
      <c r="A731" s="213"/>
      <c r="B731" s="213"/>
      <c r="C731" s="213"/>
      <c r="D731" s="214"/>
      <c r="E731" s="252"/>
      <c r="F731" s="213"/>
      <c r="G731" s="336"/>
      <c r="H731" s="214"/>
      <c r="I731" s="213"/>
    </row>
    <row r="732" spans="1:9" x14ac:dyDescent="0.2">
      <c r="A732" s="213"/>
      <c r="B732" s="213"/>
      <c r="C732" s="213"/>
      <c r="D732" s="214"/>
      <c r="E732" s="252"/>
      <c r="F732" s="213"/>
      <c r="G732" s="336"/>
      <c r="H732" s="214"/>
      <c r="I732" s="213"/>
    </row>
    <row r="733" spans="1:9" x14ac:dyDescent="0.2">
      <c r="A733" s="213"/>
      <c r="B733" s="213"/>
      <c r="C733" s="213"/>
      <c r="D733" s="214"/>
      <c r="E733" s="252"/>
      <c r="F733" s="213"/>
      <c r="G733" s="336"/>
      <c r="H733" s="214"/>
      <c r="I733" s="213"/>
    </row>
    <row r="734" spans="1:9" x14ac:dyDescent="0.2">
      <c r="A734" s="213"/>
      <c r="B734" s="213"/>
      <c r="C734" s="213"/>
      <c r="D734" s="214"/>
      <c r="E734" s="252"/>
      <c r="F734" s="213"/>
      <c r="G734" s="336"/>
      <c r="H734" s="214"/>
      <c r="I734" s="213"/>
    </row>
    <row r="735" spans="1:9" x14ac:dyDescent="0.2">
      <c r="A735" s="213"/>
      <c r="B735" s="213"/>
      <c r="C735" s="213"/>
      <c r="D735" s="214"/>
      <c r="E735" s="252"/>
      <c r="F735" s="213"/>
      <c r="G735" s="336"/>
      <c r="H735" s="214"/>
      <c r="I735" s="213"/>
    </row>
    <row r="736" spans="1:9" x14ac:dyDescent="0.2">
      <c r="A736" s="213"/>
      <c r="B736" s="213"/>
      <c r="C736" s="213"/>
      <c r="D736" s="214"/>
      <c r="E736" s="252"/>
      <c r="F736" s="213"/>
      <c r="G736" s="336"/>
      <c r="H736" s="214"/>
      <c r="I736" s="213"/>
    </row>
    <row r="737" spans="1:9" x14ac:dyDescent="0.2">
      <c r="A737" s="213"/>
      <c r="B737" s="213"/>
      <c r="C737" s="213"/>
      <c r="D737" s="214"/>
      <c r="E737" s="252"/>
      <c r="F737" s="213"/>
      <c r="G737" s="336"/>
      <c r="H737" s="214"/>
      <c r="I737" s="213"/>
    </row>
    <row r="738" spans="1:9" x14ac:dyDescent="0.2">
      <c r="A738" s="213"/>
      <c r="B738" s="213"/>
      <c r="C738" s="213"/>
      <c r="D738" s="214"/>
      <c r="E738" s="252"/>
      <c r="F738" s="213"/>
      <c r="G738" s="336"/>
      <c r="H738" s="214"/>
      <c r="I738" s="213"/>
    </row>
    <row r="739" spans="1:9" x14ac:dyDescent="0.2">
      <c r="A739" s="213"/>
      <c r="B739" s="213"/>
      <c r="C739" s="213"/>
      <c r="D739" s="214"/>
      <c r="E739" s="252"/>
      <c r="F739" s="213"/>
      <c r="G739" s="336"/>
      <c r="H739" s="214"/>
      <c r="I739" s="213"/>
    </row>
    <row r="740" spans="1:9" x14ac:dyDescent="0.2">
      <c r="A740" s="213"/>
      <c r="B740" s="213"/>
      <c r="C740" s="213"/>
      <c r="D740" s="214"/>
      <c r="E740" s="252"/>
      <c r="F740" s="213"/>
      <c r="G740" s="336"/>
      <c r="H740" s="214"/>
      <c r="I740" s="213"/>
    </row>
    <row r="741" spans="1:9" x14ac:dyDescent="0.2">
      <c r="A741" s="213"/>
      <c r="B741" s="213"/>
      <c r="C741" s="213"/>
      <c r="D741" s="214"/>
      <c r="E741" s="252"/>
      <c r="F741" s="213"/>
      <c r="G741" s="336"/>
      <c r="H741" s="214"/>
      <c r="I741" s="213"/>
    </row>
    <row r="742" spans="1:9" x14ac:dyDescent="0.2">
      <c r="A742" s="213"/>
      <c r="B742" s="213"/>
      <c r="C742" s="213"/>
      <c r="D742" s="214"/>
      <c r="E742" s="252"/>
      <c r="F742" s="213"/>
      <c r="G742" s="336"/>
      <c r="H742" s="214"/>
      <c r="I742" s="213"/>
    </row>
    <row r="743" spans="1:9" x14ac:dyDescent="0.2">
      <c r="A743" s="213"/>
      <c r="B743" s="213"/>
      <c r="C743" s="213"/>
      <c r="D743" s="214"/>
      <c r="E743" s="252"/>
      <c r="F743" s="213"/>
      <c r="G743" s="336"/>
      <c r="H743" s="214"/>
      <c r="I743" s="213"/>
    </row>
    <row r="744" spans="1:9" x14ac:dyDescent="0.2">
      <c r="A744" s="213"/>
      <c r="B744" s="213"/>
      <c r="C744" s="213"/>
      <c r="D744" s="214"/>
      <c r="E744" s="252"/>
      <c r="F744" s="213"/>
      <c r="G744" s="336"/>
      <c r="H744" s="214"/>
      <c r="I744" s="213"/>
    </row>
    <row r="745" spans="1:9" x14ac:dyDescent="0.2">
      <c r="A745" s="213"/>
      <c r="B745" s="213"/>
      <c r="C745" s="213"/>
      <c r="D745" s="214"/>
      <c r="E745" s="252"/>
      <c r="F745" s="213"/>
      <c r="G745" s="336"/>
      <c r="H745" s="214"/>
      <c r="I745" s="213"/>
    </row>
    <row r="746" spans="1:9" x14ac:dyDescent="0.2">
      <c r="A746" s="213"/>
      <c r="B746" s="213"/>
      <c r="C746" s="213"/>
      <c r="D746" s="214"/>
      <c r="E746" s="252"/>
      <c r="F746" s="213"/>
      <c r="G746" s="336"/>
      <c r="H746" s="214"/>
      <c r="I746" s="213"/>
    </row>
    <row r="747" spans="1:9" x14ac:dyDescent="0.2">
      <c r="A747" s="213"/>
      <c r="B747" s="213"/>
      <c r="C747" s="213"/>
      <c r="D747" s="214"/>
      <c r="E747" s="252"/>
      <c r="F747" s="213"/>
      <c r="G747" s="336"/>
      <c r="H747" s="214"/>
      <c r="I747" s="213"/>
    </row>
    <row r="748" spans="1:9" x14ac:dyDescent="0.2">
      <c r="A748" s="213"/>
      <c r="B748" s="213"/>
      <c r="C748" s="213"/>
      <c r="D748" s="214"/>
      <c r="E748" s="252"/>
      <c r="F748" s="213"/>
      <c r="G748" s="336"/>
      <c r="H748" s="214"/>
      <c r="I748" s="213"/>
    </row>
    <row r="749" spans="1:9" x14ac:dyDescent="0.2">
      <c r="A749" s="213"/>
      <c r="B749" s="213"/>
      <c r="C749" s="213"/>
      <c r="D749" s="214"/>
      <c r="E749" s="252"/>
      <c r="F749" s="213"/>
      <c r="G749" s="336"/>
      <c r="H749" s="214"/>
      <c r="I749" s="213"/>
    </row>
    <row r="750" spans="1:9" x14ac:dyDescent="0.2">
      <c r="A750" s="213"/>
      <c r="B750" s="213"/>
      <c r="C750" s="213"/>
      <c r="D750" s="214"/>
      <c r="E750" s="252"/>
      <c r="F750" s="213"/>
      <c r="G750" s="336"/>
      <c r="H750" s="214"/>
      <c r="I750" s="213"/>
    </row>
    <row r="751" spans="1:9" x14ac:dyDescent="0.2">
      <c r="A751" s="213"/>
      <c r="B751" s="213"/>
      <c r="C751" s="213"/>
      <c r="D751" s="214"/>
      <c r="E751" s="252"/>
      <c r="F751" s="213"/>
      <c r="G751" s="336"/>
      <c r="H751" s="214"/>
      <c r="I751" s="213"/>
    </row>
    <row r="752" spans="1:9" x14ac:dyDescent="0.2">
      <c r="A752" s="213"/>
      <c r="B752" s="213"/>
      <c r="C752" s="213"/>
      <c r="D752" s="214"/>
      <c r="E752" s="252"/>
      <c r="F752" s="213"/>
      <c r="G752" s="336"/>
      <c r="H752" s="214"/>
      <c r="I752" s="213"/>
    </row>
    <row r="753" spans="1:9" x14ac:dyDescent="0.2">
      <c r="A753" s="213"/>
      <c r="B753" s="213"/>
      <c r="C753" s="213"/>
      <c r="D753" s="214"/>
      <c r="E753" s="252"/>
      <c r="F753" s="213"/>
      <c r="G753" s="336"/>
      <c r="H753" s="214"/>
      <c r="I753" s="213"/>
    </row>
    <row r="754" spans="1:9" x14ac:dyDescent="0.2">
      <c r="A754" s="213"/>
      <c r="B754" s="213"/>
      <c r="C754" s="213"/>
      <c r="D754" s="214"/>
      <c r="E754" s="252"/>
      <c r="F754" s="213"/>
      <c r="G754" s="336"/>
      <c r="H754" s="214"/>
      <c r="I754" s="213"/>
    </row>
    <row r="755" spans="1:9" x14ac:dyDescent="0.2">
      <c r="A755" s="213"/>
      <c r="B755" s="213"/>
      <c r="C755" s="213"/>
      <c r="D755" s="214"/>
      <c r="E755" s="252"/>
      <c r="F755" s="213"/>
      <c r="G755" s="336"/>
      <c r="H755" s="214"/>
      <c r="I755" s="213"/>
    </row>
    <row r="756" spans="1:9" x14ac:dyDescent="0.2">
      <c r="A756" s="213"/>
      <c r="B756" s="213"/>
      <c r="C756" s="213"/>
      <c r="D756" s="214"/>
      <c r="E756" s="252"/>
      <c r="F756" s="213"/>
      <c r="G756" s="336"/>
      <c r="H756" s="214"/>
      <c r="I756" s="213"/>
    </row>
    <row r="757" spans="1:9" x14ac:dyDescent="0.2">
      <c r="A757" s="213"/>
      <c r="B757" s="213"/>
      <c r="C757" s="213"/>
      <c r="D757" s="214"/>
      <c r="E757" s="252"/>
      <c r="F757" s="213"/>
      <c r="G757" s="336"/>
      <c r="H757" s="214"/>
      <c r="I757" s="213"/>
    </row>
    <row r="758" spans="1:9" x14ac:dyDescent="0.2">
      <c r="A758" s="213"/>
      <c r="B758" s="213"/>
      <c r="C758" s="213"/>
      <c r="D758" s="214"/>
      <c r="E758" s="252"/>
      <c r="F758" s="213"/>
      <c r="G758" s="336"/>
      <c r="H758" s="214"/>
      <c r="I758" s="213"/>
    </row>
    <row r="759" spans="1:9" x14ac:dyDescent="0.2">
      <c r="A759" s="213"/>
      <c r="B759" s="213"/>
      <c r="C759" s="213"/>
      <c r="D759" s="214"/>
      <c r="E759" s="252"/>
      <c r="F759" s="213"/>
      <c r="G759" s="336"/>
      <c r="H759" s="214"/>
      <c r="I759" s="213"/>
    </row>
    <row r="760" spans="1:9" x14ac:dyDescent="0.2">
      <c r="A760" s="213"/>
      <c r="B760" s="213"/>
      <c r="C760" s="213"/>
      <c r="D760" s="214"/>
      <c r="E760" s="252"/>
      <c r="F760" s="213"/>
      <c r="G760" s="336"/>
      <c r="H760" s="214"/>
      <c r="I760" s="213"/>
    </row>
    <row r="761" spans="1:9" x14ac:dyDescent="0.2">
      <c r="A761" s="213"/>
      <c r="B761" s="213"/>
      <c r="C761" s="213"/>
      <c r="D761" s="214"/>
      <c r="E761" s="252"/>
      <c r="F761" s="213"/>
      <c r="G761" s="336"/>
      <c r="H761" s="214"/>
      <c r="I761" s="213"/>
    </row>
    <row r="762" spans="1:9" x14ac:dyDescent="0.2">
      <c r="A762" s="213"/>
      <c r="B762" s="213"/>
      <c r="C762" s="213"/>
      <c r="D762" s="214"/>
      <c r="E762" s="252"/>
      <c r="F762" s="213"/>
      <c r="G762" s="336"/>
      <c r="H762" s="214"/>
      <c r="I762" s="213"/>
    </row>
    <row r="763" spans="1:9" x14ac:dyDescent="0.2">
      <c r="A763" s="213"/>
      <c r="B763" s="213"/>
      <c r="C763" s="213"/>
      <c r="D763" s="214"/>
      <c r="E763" s="252"/>
      <c r="F763" s="213"/>
      <c r="G763" s="336"/>
      <c r="H763" s="214"/>
      <c r="I763" s="213"/>
    </row>
    <row r="764" spans="1:9" x14ac:dyDescent="0.2">
      <c r="A764" s="213"/>
      <c r="B764" s="213"/>
      <c r="C764" s="213"/>
      <c r="D764" s="214"/>
      <c r="E764" s="252"/>
      <c r="F764" s="213"/>
      <c r="G764" s="336"/>
      <c r="H764" s="214"/>
      <c r="I764" s="213"/>
    </row>
    <row r="765" spans="1:9" x14ac:dyDescent="0.2">
      <c r="A765" s="213"/>
      <c r="B765" s="213"/>
      <c r="C765" s="213"/>
      <c r="D765" s="214"/>
      <c r="E765" s="252"/>
      <c r="F765" s="213"/>
      <c r="G765" s="336"/>
      <c r="H765" s="214"/>
      <c r="I765" s="213"/>
    </row>
    <row r="766" spans="1:9" x14ac:dyDescent="0.2">
      <c r="A766" s="213"/>
      <c r="B766" s="213"/>
      <c r="C766" s="213"/>
      <c r="D766" s="214"/>
      <c r="E766" s="252"/>
      <c r="F766" s="213"/>
      <c r="G766" s="336"/>
      <c r="H766" s="214"/>
      <c r="I766" s="213"/>
    </row>
    <row r="767" spans="1:9" x14ac:dyDescent="0.2">
      <c r="A767" s="213"/>
      <c r="B767" s="213"/>
      <c r="C767" s="213"/>
      <c r="D767" s="214"/>
      <c r="E767" s="252"/>
      <c r="F767" s="213"/>
      <c r="G767" s="336"/>
      <c r="H767" s="214"/>
      <c r="I767" s="213"/>
    </row>
    <row r="768" spans="1:9" x14ac:dyDescent="0.2">
      <c r="A768" s="213"/>
      <c r="B768" s="213"/>
      <c r="C768" s="213"/>
      <c r="D768" s="214"/>
      <c r="E768" s="252"/>
      <c r="F768" s="213"/>
      <c r="G768" s="336"/>
      <c r="H768" s="214"/>
      <c r="I768" s="213"/>
    </row>
    <row r="769" spans="1:9" x14ac:dyDescent="0.2">
      <c r="A769" s="213"/>
      <c r="B769" s="213"/>
      <c r="C769" s="213"/>
      <c r="D769" s="214"/>
      <c r="E769" s="252"/>
      <c r="F769" s="213"/>
      <c r="G769" s="336"/>
      <c r="H769" s="214"/>
      <c r="I769" s="213"/>
    </row>
    <row r="770" spans="1:9" x14ac:dyDescent="0.2">
      <c r="A770" s="213"/>
      <c r="B770" s="213"/>
      <c r="C770" s="213"/>
      <c r="D770" s="214"/>
      <c r="E770" s="252"/>
      <c r="F770" s="213"/>
      <c r="G770" s="336"/>
      <c r="H770" s="214"/>
      <c r="I770" s="213"/>
    </row>
    <row r="771" spans="1:9" x14ac:dyDescent="0.2">
      <c r="A771" s="213"/>
      <c r="B771" s="213"/>
      <c r="C771" s="213"/>
      <c r="D771" s="214"/>
      <c r="E771" s="252"/>
      <c r="F771" s="213"/>
      <c r="G771" s="336"/>
      <c r="H771" s="214"/>
      <c r="I771" s="213"/>
    </row>
    <row r="772" spans="1:9" x14ac:dyDescent="0.2">
      <c r="A772" s="213"/>
      <c r="B772" s="213"/>
      <c r="C772" s="213"/>
      <c r="D772" s="214"/>
      <c r="E772" s="252"/>
      <c r="F772" s="213"/>
      <c r="G772" s="336"/>
      <c r="H772" s="214"/>
      <c r="I772" s="213"/>
    </row>
    <row r="773" spans="1:9" x14ac:dyDescent="0.2">
      <c r="A773" s="213"/>
      <c r="B773" s="213"/>
      <c r="C773" s="213"/>
      <c r="D773" s="214"/>
      <c r="E773" s="252"/>
      <c r="F773" s="213"/>
      <c r="G773" s="336"/>
      <c r="H773" s="214"/>
      <c r="I773" s="213"/>
    </row>
    <row r="774" spans="1:9" x14ac:dyDescent="0.2">
      <c r="A774" s="213"/>
      <c r="B774" s="213"/>
      <c r="C774" s="213"/>
      <c r="D774" s="214"/>
      <c r="E774" s="252"/>
      <c r="F774" s="213"/>
      <c r="G774" s="336"/>
      <c r="H774" s="214"/>
      <c r="I774" s="213"/>
    </row>
    <row r="775" spans="1:9" x14ac:dyDescent="0.2">
      <c r="A775" s="213"/>
      <c r="B775" s="213"/>
      <c r="C775" s="213"/>
      <c r="D775" s="214"/>
      <c r="E775" s="252"/>
      <c r="F775" s="213"/>
      <c r="G775" s="336"/>
      <c r="H775" s="214"/>
      <c r="I775" s="213"/>
    </row>
    <row r="776" spans="1:9" x14ac:dyDescent="0.2">
      <c r="A776" s="213"/>
      <c r="B776" s="213"/>
      <c r="C776" s="213"/>
      <c r="D776" s="214"/>
      <c r="E776" s="252"/>
      <c r="F776" s="213"/>
      <c r="G776" s="336"/>
      <c r="H776" s="214"/>
      <c r="I776" s="213"/>
    </row>
    <row r="777" spans="1:9" x14ac:dyDescent="0.2">
      <c r="A777" s="213"/>
      <c r="B777" s="213"/>
      <c r="C777" s="213"/>
      <c r="D777" s="214"/>
      <c r="E777" s="252"/>
      <c r="F777" s="213"/>
      <c r="G777" s="336"/>
      <c r="H777" s="214"/>
      <c r="I777" s="213"/>
    </row>
    <row r="778" spans="1:9" x14ac:dyDescent="0.2">
      <c r="A778" s="213"/>
      <c r="B778" s="213"/>
      <c r="C778" s="213"/>
      <c r="D778" s="214"/>
      <c r="E778" s="252"/>
      <c r="F778" s="213"/>
      <c r="G778" s="336"/>
      <c r="H778" s="214"/>
      <c r="I778" s="213"/>
    </row>
    <row r="779" spans="1:9" x14ac:dyDescent="0.2">
      <c r="A779" s="213"/>
      <c r="B779" s="213"/>
      <c r="C779" s="213"/>
      <c r="D779" s="214"/>
      <c r="E779" s="252"/>
      <c r="F779" s="213"/>
      <c r="G779" s="336"/>
      <c r="H779" s="214"/>
      <c r="I779" s="213"/>
    </row>
    <row r="780" spans="1:9" x14ac:dyDescent="0.2">
      <c r="A780" s="213"/>
      <c r="B780" s="213"/>
      <c r="C780" s="213"/>
      <c r="D780" s="214"/>
      <c r="E780" s="252"/>
      <c r="F780" s="213"/>
      <c r="G780" s="336"/>
      <c r="H780" s="214"/>
      <c r="I780" s="213"/>
    </row>
    <row r="781" spans="1:9" x14ac:dyDescent="0.2">
      <c r="A781" s="213"/>
      <c r="B781" s="213"/>
      <c r="C781" s="213"/>
      <c r="D781" s="214"/>
      <c r="E781" s="252"/>
      <c r="F781" s="213"/>
      <c r="G781" s="336"/>
      <c r="H781" s="214"/>
      <c r="I781" s="213"/>
    </row>
    <row r="782" spans="1:9" x14ac:dyDescent="0.2">
      <c r="A782" s="213"/>
      <c r="B782" s="213"/>
      <c r="C782" s="213"/>
      <c r="D782" s="214"/>
      <c r="E782" s="252"/>
      <c r="F782" s="213"/>
      <c r="G782" s="336"/>
      <c r="H782" s="214"/>
      <c r="I782" s="213"/>
    </row>
    <row r="783" spans="1:9" x14ac:dyDescent="0.2">
      <c r="A783" s="213"/>
      <c r="B783" s="213"/>
      <c r="C783" s="213"/>
      <c r="D783" s="214"/>
      <c r="E783" s="252"/>
      <c r="F783" s="213"/>
      <c r="G783" s="336"/>
      <c r="H783" s="214"/>
      <c r="I783" s="213"/>
    </row>
    <row r="784" spans="1:9" x14ac:dyDescent="0.2">
      <c r="A784" s="213"/>
      <c r="B784" s="213"/>
      <c r="C784" s="213"/>
      <c r="D784" s="214"/>
      <c r="E784" s="252"/>
      <c r="F784" s="213"/>
      <c r="G784" s="336"/>
      <c r="H784" s="214"/>
      <c r="I784" s="213"/>
    </row>
    <row r="785" spans="1:9" x14ac:dyDescent="0.2">
      <c r="A785" s="213"/>
      <c r="B785" s="213"/>
      <c r="C785" s="213"/>
      <c r="D785" s="214"/>
      <c r="E785" s="252"/>
      <c r="F785" s="213"/>
      <c r="G785" s="336"/>
      <c r="H785" s="214"/>
      <c r="I785" s="213"/>
    </row>
    <row r="786" spans="1:9" x14ac:dyDescent="0.2">
      <c r="A786" s="213"/>
      <c r="B786" s="213"/>
      <c r="C786" s="213"/>
      <c r="D786" s="214"/>
      <c r="E786" s="252"/>
      <c r="F786" s="213"/>
      <c r="G786" s="336"/>
      <c r="H786" s="214"/>
      <c r="I786" s="213"/>
    </row>
    <row r="787" spans="1:9" x14ac:dyDescent="0.2">
      <c r="A787" s="213"/>
      <c r="B787" s="213"/>
      <c r="C787" s="213"/>
      <c r="D787" s="214"/>
      <c r="E787" s="252"/>
      <c r="F787" s="213"/>
      <c r="G787" s="336"/>
      <c r="H787" s="214"/>
      <c r="I787" s="213"/>
    </row>
    <row r="788" spans="1:9" x14ac:dyDescent="0.2">
      <c r="A788" s="213"/>
      <c r="B788" s="213"/>
      <c r="C788" s="213"/>
      <c r="D788" s="214"/>
      <c r="E788" s="252"/>
      <c r="F788" s="213"/>
      <c r="G788" s="336"/>
      <c r="H788" s="214"/>
      <c r="I788" s="213"/>
    </row>
    <row r="789" spans="1:9" x14ac:dyDescent="0.2">
      <c r="A789" s="213"/>
      <c r="B789" s="213"/>
      <c r="C789" s="213"/>
      <c r="D789" s="214"/>
      <c r="E789" s="252"/>
      <c r="F789" s="213"/>
      <c r="G789" s="336"/>
      <c r="H789" s="214"/>
      <c r="I789" s="213"/>
    </row>
    <row r="790" spans="1:9" x14ac:dyDescent="0.2">
      <c r="A790" s="213"/>
      <c r="B790" s="213"/>
      <c r="C790" s="213"/>
      <c r="D790" s="214"/>
      <c r="E790" s="252"/>
      <c r="F790" s="213"/>
      <c r="G790" s="336"/>
      <c r="H790" s="214"/>
      <c r="I790" s="213"/>
    </row>
    <row r="791" spans="1:9" x14ac:dyDescent="0.2">
      <c r="A791" s="213"/>
      <c r="B791" s="213"/>
      <c r="C791" s="213"/>
      <c r="D791" s="214"/>
      <c r="E791" s="252"/>
      <c r="F791" s="213"/>
      <c r="G791" s="336"/>
      <c r="H791" s="214"/>
      <c r="I791" s="213"/>
    </row>
    <row r="792" spans="1:9" x14ac:dyDescent="0.2">
      <c r="A792" s="213"/>
      <c r="B792" s="213"/>
      <c r="C792" s="213"/>
      <c r="D792" s="214"/>
      <c r="E792" s="252"/>
      <c r="F792" s="213"/>
      <c r="G792" s="336"/>
      <c r="H792" s="214"/>
      <c r="I792" s="213"/>
    </row>
    <row r="793" spans="1:9" x14ac:dyDescent="0.2">
      <c r="A793" s="213"/>
      <c r="B793" s="213"/>
      <c r="C793" s="213"/>
      <c r="D793" s="214"/>
      <c r="E793" s="252"/>
      <c r="F793" s="213"/>
      <c r="G793" s="336"/>
      <c r="H793" s="214"/>
      <c r="I793" s="213"/>
    </row>
    <row r="794" spans="1:9" x14ac:dyDescent="0.2">
      <c r="A794" s="213"/>
      <c r="B794" s="213"/>
      <c r="C794" s="213"/>
      <c r="D794" s="214"/>
      <c r="E794" s="252"/>
      <c r="F794" s="213"/>
      <c r="G794" s="336"/>
      <c r="H794" s="214"/>
      <c r="I794" s="213"/>
    </row>
    <row r="795" spans="1:9" x14ac:dyDescent="0.2">
      <c r="A795" s="213"/>
      <c r="B795" s="213"/>
      <c r="C795" s="213"/>
      <c r="D795" s="214"/>
      <c r="E795" s="252"/>
      <c r="F795" s="213"/>
      <c r="G795" s="336"/>
      <c r="H795" s="214"/>
      <c r="I795" s="213"/>
    </row>
    <row r="796" spans="1:9" x14ac:dyDescent="0.2">
      <c r="A796" s="213"/>
      <c r="B796" s="213"/>
      <c r="C796" s="213"/>
      <c r="D796" s="214"/>
      <c r="E796" s="252"/>
      <c r="F796" s="213"/>
      <c r="G796" s="336"/>
      <c r="H796" s="214"/>
      <c r="I796" s="213"/>
    </row>
    <row r="797" spans="1:9" x14ac:dyDescent="0.2">
      <c r="A797" s="213"/>
      <c r="B797" s="213"/>
      <c r="C797" s="213"/>
      <c r="D797" s="214"/>
      <c r="E797" s="252"/>
      <c r="F797" s="213"/>
      <c r="G797" s="336"/>
      <c r="H797" s="214"/>
      <c r="I797" s="213"/>
    </row>
    <row r="798" spans="1:9" x14ac:dyDescent="0.2">
      <c r="A798" s="213"/>
      <c r="B798" s="213"/>
      <c r="C798" s="213"/>
      <c r="D798" s="214"/>
      <c r="E798" s="252"/>
      <c r="F798" s="213"/>
      <c r="G798" s="336"/>
      <c r="H798" s="214"/>
      <c r="I798" s="213"/>
    </row>
    <row r="799" spans="1:9" x14ac:dyDescent="0.2">
      <c r="A799" s="213"/>
      <c r="B799" s="213"/>
      <c r="C799" s="213"/>
      <c r="D799" s="214"/>
      <c r="E799" s="252"/>
      <c r="F799" s="213"/>
      <c r="G799" s="336"/>
      <c r="H799" s="214"/>
      <c r="I799" s="213"/>
    </row>
    <row r="800" spans="1:9" x14ac:dyDescent="0.2">
      <c r="A800" s="213"/>
      <c r="B800" s="213"/>
      <c r="C800" s="213"/>
      <c r="D800" s="214"/>
      <c r="E800" s="252"/>
      <c r="F800" s="213"/>
      <c r="G800" s="336"/>
      <c r="H800" s="214"/>
      <c r="I800" s="213"/>
    </row>
    <row r="801" spans="1:9" x14ac:dyDescent="0.2">
      <c r="A801" s="213"/>
      <c r="B801" s="213"/>
      <c r="C801" s="213"/>
      <c r="D801" s="214"/>
      <c r="E801" s="252"/>
      <c r="F801" s="213"/>
      <c r="G801" s="336"/>
      <c r="H801" s="214"/>
      <c r="I801" s="213"/>
    </row>
    <row r="802" spans="1:9" x14ac:dyDescent="0.2">
      <c r="A802" s="213"/>
      <c r="B802" s="213"/>
      <c r="C802" s="213"/>
      <c r="D802" s="214"/>
      <c r="E802" s="252"/>
      <c r="F802" s="213"/>
      <c r="G802" s="336"/>
      <c r="H802" s="214"/>
      <c r="I802" s="213"/>
    </row>
    <row r="803" spans="1:9" x14ac:dyDescent="0.2">
      <c r="A803" s="213"/>
      <c r="B803" s="213"/>
      <c r="C803" s="213"/>
      <c r="D803" s="214"/>
      <c r="E803" s="252"/>
      <c r="F803" s="213"/>
      <c r="G803" s="336"/>
      <c r="H803" s="214"/>
      <c r="I803" s="213"/>
    </row>
    <row r="804" spans="1:9" x14ac:dyDescent="0.2">
      <c r="A804" s="213"/>
      <c r="B804" s="213"/>
      <c r="C804" s="213"/>
      <c r="D804" s="214"/>
      <c r="E804" s="252"/>
      <c r="F804" s="213"/>
      <c r="G804" s="336"/>
      <c r="H804" s="214"/>
      <c r="I804" s="213"/>
    </row>
    <row r="805" spans="1:9" x14ac:dyDescent="0.2">
      <c r="A805" s="213"/>
      <c r="B805" s="213"/>
      <c r="C805" s="213"/>
      <c r="D805" s="214"/>
      <c r="E805" s="252"/>
      <c r="F805" s="213"/>
      <c r="G805" s="336"/>
      <c r="H805" s="214"/>
      <c r="I805" s="213"/>
    </row>
    <row r="806" spans="1:9" x14ac:dyDescent="0.2">
      <c r="A806" s="213"/>
      <c r="B806" s="213"/>
      <c r="C806" s="213"/>
      <c r="D806" s="214"/>
      <c r="E806" s="252"/>
      <c r="F806" s="213"/>
      <c r="G806" s="336"/>
      <c r="H806" s="214"/>
      <c r="I806" s="213"/>
    </row>
    <row r="807" spans="1:9" x14ac:dyDescent="0.2">
      <c r="A807" s="213"/>
      <c r="B807" s="213"/>
      <c r="C807" s="213"/>
      <c r="D807" s="214"/>
      <c r="E807" s="252"/>
      <c r="F807" s="213"/>
      <c r="G807" s="336"/>
      <c r="H807" s="214"/>
      <c r="I807" s="213"/>
    </row>
    <row r="808" spans="1:9" x14ac:dyDescent="0.2">
      <c r="A808" s="213"/>
      <c r="B808" s="213"/>
      <c r="C808" s="213"/>
      <c r="D808" s="214"/>
      <c r="E808" s="252"/>
      <c r="F808" s="213"/>
      <c r="G808" s="336"/>
      <c r="H808" s="214"/>
      <c r="I808" s="213"/>
    </row>
    <row r="809" spans="1:9" x14ac:dyDescent="0.2">
      <c r="A809" s="213"/>
      <c r="B809" s="213"/>
      <c r="C809" s="213"/>
      <c r="D809" s="214"/>
      <c r="E809" s="252"/>
      <c r="F809" s="213"/>
      <c r="G809" s="336"/>
      <c r="H809" s="214"/>
      <c r="I809" s="213"/>
    </row>
    <row r="810" spans="1:9" x14ac:dyDescent="0.2">
      <c r="A810" s="213"/>
      <c r="B810" s="213"/>
      <c r="C810" s="213"/>
      <c r="D810" s="214"/>
      <c r="E810" s="252"/>
      <c r="F810" s="213"/>
      <c r="G810" s="336"/>
      <c r="H810" s="214"/>
      <c r="I810" s="213"/>
    </row>
    <row r="811" spans="1:9" x14ac:dyDescent="0.2">
      <c r="A811" s="213"/>
      <c r="B811" s="213"/>
      <c r="C811" s="213"/>
      <c r="D811" s="214"/>
      <c r="E811" s="252"/>
      <c r="F811" s="213"/>
      <c r="G811" s="336"/>
      <c r="H811" s="214"/>
      <c r="I811" s="213"/>
    </row>
    <row r="812" spans="1:9" x14ac:dyDescent="0.2">
      <c r="A812" s="213"/>
      <c r="B812" s="213"/>
      <c r="C812" s="213"/>
      <c r="D812" s="214"/>
      <c r="E812" s="252"/>
      <c r="F812" s="213"/>
      <c r="G812" s="336"/>
      <c r="H812" s="214"/>
      <c r="I812" s="213"/>
    </row>
    <row r="813" spans="1:9" x14ac:dyDescent="0.2">
      <c r="A813" s="213"/>
      <c r="B813" s="213"/>
      <c r="C813" s="213"/>
      <c r="D813" s="214"/>
      <c r="E813" s="252"/>
      <c r="F813" s="213"/>
      <c r="G813" s="336"/>
      <c r="H813" s="214"/>
      <c r="I813" s="213"/>
    </row>
    <row r="814" spans="1:9" x14ac:dyDescent="0.2">
      <c r="A814" s="213"/>
      <c r="B814" s="213"/>
      <c r="C814" s="213"/>
      <c r="D814" s="214"/>
      <c r="E814" s="252"/>
      <c r="F814" s="213"/>
      <c r="G814" s="336"/>
      <c r="H814" s="214"/>
      <c r="I814" s="213"/>
    </row>
    <row r="815" spans="1:9" x14ac:dyDescent="0.2">
      <c r="A815" s="213"/>
      <c r="B815" s="213"/>
      <c r="C815" s="213"/>
      <c r="D815" s="214"/>
      <c r="E815" s="252"/>
      <c r="F815" s="213"/>
      <c r="G815" s="336"/>
      <c r="H815" s="214"/>
      <c r="I815" s="213"/>
    </row>
    <row r="816" spans="1:9" x14ac:dyDescent="0.2">
      <c r="A816" s="213"/>
      <c r="B816" s="213"/>
      <c r="C816" s="213"/>
      <c r="D816" s="214"/>
      <c r="E816" s="252"/>
      <c r="F816" s="213"/>
      <c r="G816" s="336"/>
      <c r="H816" s="214"/>
      <c r="I816" s="213"/>
    </row>
    <row r="817" spans="1:9" x14ac:dyDescent="0.2">
      <c r="A817" s="213"/>
      <c r="B817" s="213"/>
      <c r="C817" s="213"/>
      <c r="D817" s="214"/>
      <c r="E817" s="252"/>
      <c r="F817" s="213"/>
      <c r="G817" s="336"/>
      <c r="H817" s="214"/>
      <c r="I817" s="213"/>
    </row>
    <row r="818" spans="1:9" x14ac:dyDescent="0.2">
      <c r="A818" s="213"/>
      <c r="B818" s="213"/>
      <c r="C818" s="213"/>
      <c r="D818" s="214"/>
      <c r="E818" s="252"/>
      <c r="F818" s="213"/>
      <c r="G818" s="336"/>
      <c r="H818" s="214"/>
      <c r="I818" s="213"/>
    </row>
    <row r="819" spans="1:9" x14ac:dyDescent="0.2">
      <c r="A819" s="213"/>
      <c r="B819" s="213"/>
      <c r="C819" s="213"/>
      <c r="D819" s="214"/>
      <c r="E819" s="252"/>
      <c r="F819" s="213"/>
      <c r="G819" s="336"/>
      <c r="H819" s="214"/>
      <c r="I819" s="213"/>
    </row>
    <row r="820" spans="1:9" x14ac:dyDescent="0.2">
      <c r="A820" s="213"/>
      <c r="B820" s="213"/>
      <c r="C820" s="213"/>
      <c r="D820" s="214"/>
      <c r="E820" s="252"/>
      <c r="F820" s="213"/>
      <c r="G820" s="336"/>
      <c r="H820" s="214"/>
      <c r="I820" s="213"/>
    </row>
    <row r="821" spans="1:9" x14ac:dyDescent="0.2">
      <c r="A821" s="213"/>
      <c r="B821" s="213"/>
      <c r="C821" s="213"/>
      <c r="D821" s="214"/>
      <c r="E821" s="252"/>
      <c r="F821" s="213"/>
      <c r="G821" s="336"/>
      <c r="H821" s="214"/>
      <c r="I821" s="213"/>
    </row>
    <row r="822" spans="1:9" x14ac:dyDescent="0.2">
      <c r="A822" s="213"/>
      <c r="B822" s="213"/>
      <c r="C822" s="213"/>
      <c r="D822" s="214"/>
      <c r="E822" s="252"/>
      <c r="F822" s="213"/>
      <c r="G822" s="336"/>
      <c r="H822" s="214"/>
      <c r="I822" s="213"/>
    </row>
    <row r="823" spans="1:9" x14ac:dyDescent="0.2">
      <c r="A823" s="213"/>
      <c r="B823" s="213"/>
      <c r="C823" s="213"/>
      <c r="D823" s="214"/>
      <c r="E823" s="252"/>
      <c r="F823" s="213"/>
      <c r="G823" s="336"/>
      <c r="H823" s="214"/>
      <c r="I823" s="213"/>
    </row>
    <row r="824" spans="1:9" x14ac:dyDescent="0.2">
      <c r="A824" s="213"/>
      <c r="B824" s="213"/>
      <c r="C824" s="213"/>
      <c r="D824" s="214"/>
      <c r="E824" s="252"/>
      <c r="F824" s="213"/>
      <c r="G824" s="336"/>
      <c r="H824" s="214"/>
      <c r="I824" s="213"/>
    </row>
    <row r="825" spans="1:9" x14ac:dyDescent="0.2">
      <c r="A825" s="213"/>
      <c r="B825" s="213"/>
      <c r="C825" s="213"/>
      <c r="D825" s="214"/>
      <c r="E825" s="252"/>
      <c r="F825" s="213"/>
      <c r="G825" s="336"/>
      <c r="H825" s="214"/>
      <c r="I825" s="213"/>
    </row>
    <row r="826" spans="1:9" x14ac:dyDescent="0.2">
      <c r="A826" s="213"/>
      <c r="B826" s="213"/>
      <c r="C826" s="213"/>
      <c r="D826" s="214"/>
      <c r="E826" s="252"/>
      <c r="F826" s="213"/>
      <c r="G826" s="336"/>
      <c r="H826" s="214"/>
      <c r="I826" s="213"/>
    </row>
    <row r="827" spans="1:9" x14ac:dyDescent="0.2">
      <c r="A827" s="213"/>
      <c r="B827" s="213"/>
      <c r="C827" s="213"/>
      <c r="D827" s="214"/>
      <c r="E827" s="252"/>
      <c r="F827" s="213"/>
      <c r="G827" s="336"/>
      <c r="H827" s="214"/>
      <c r="I827" s="213"/>
    </row>
    <row r="828" spans="1:9" x14ac:dyDescent="0.2">
      <c r="A828" s="213"/>
      <c r="B828" s="213"/>
      <c r="C828" s="213"/>
      <c r="D828" s="214"/>
      <c r="E828" s="252"/>
      <c r="F828" s="213"/>
      <c r="G828" s="336"/>
      <c r="H828" s="214"/>
      <c r="I828" s="213"/>
    </row>
    <row r="829" spans="1:9" x14ac:dyDescent="0.2">
      <c r="A829" s="213"/>
      <c r="B829" s="213"/>
      <c r="C829" s="213"/>
      <c r="D829" s="214"/>
      <c r="E829" s="252"/>
      <c r="F829" s="213"/>
      <c r="G829" s="336"/>
      <c r="H829" s="214"/>
      <c r="I829" s="213"/>
    </row>
    <row r="830" spans="1:9" x14ac:dyDescent="0.2">
      <c r="A830" s="213"/>
      <c r="B830" s="213"/>
      <c r="C830" s="213"/>
      <c r="D830" s="214"/>
      <c r="E830" s="252"/>
      <c r="F830" s="213"/>
      <c r="G830" s="336"/>
      <c r="H830" s="214"/>
      <c r="I830" s="213"/>
    </row>
    <row r="831" spans="1:9" x14ac:dyDescent="0.2">
      <c r="A831" s="213"/>
      <c r="B831" s="213"/>
      <c r="C831" s="213"/>
      <c r="D831" s="214"/>
      <c r="E831" s="252"/>
      <c r="F831" s="213"/>
      <c r="G831" s="336"/>
      <c r="H831" s="214"/>
      <c r="I831" s="213"/>
    </row>
    <row r="832" spans="1:9" x14ac:dyDescent="0.2">
      <c r="A832" s="213"/>
      <c r="B832" s="213"/>
      <c r="C832" s="213"/>
      <c r="D832" s="214"/>
      <c r="E832" s="252"/>
      <c r="F832" s="213"/>
      <c r="G832" s="336"/>
      <c r="H832" s="214"/>
      <c r="I832" s="213"/>
    </row>
    <row r="833" spans="1:9" x14ac:dyDescent="0.2">
      <c r="A833" s="213"/>
      <c r="B833" s="213"/>
      <c r="C833" s="213"/>
      <c r="D833" s="214"/>
      <c r="E833" s="252"/>
      <c r="F833" s="213"/>
      <c r="G833" s="336"/>
      <c r="H833" s="214"/>
      <c r="I833" s="213"/>
    </row>
    <row r="834" spans="1:9" x14ac:dyDescent="0.2">
      <c r="A834" s="213"/>
      <c r="B834" s="213"/>
      <c r="C834" s="213"/>
      <c r="D834" s="214"/>
      <c r="E834" s="252"/>
      <c r="F834" s="213"/>
      <c r="G834" s="336"/>
      <c r="H834" s="214"/>
      <c r="I834" s="213"/>
    </row>
    <row r="835" spans="1:9" x14ac:dyDescent="0.2">
      <c r="A835" s="213"/>
      <c r="B835" s="213"/>
      <c r="C835" s="213"/>
      <c r="D835" s="214"/>
      <c r="E835" s="252"/>
      <c r="F835" s="213"/>
      <c r="G835" s="336"/>
      <c r="H835" s="214"/>
      <c r="I835" s="213"/>
    </row>
    <row r="836" spans="1:9" x14ac:dyDescent="0.2">
      <c r="A836" s="213"/>
      <c r="B836" s="213"/>
      <c r="C836" s="213"/>
      <c r="D836" s="214"/>
      <c r="E836" s="252"/>
      <c r="F836" s="213"/>
      <c r="G836" s="336"/>
      <c r="H836" s="214"/>
      <c r="I836" s="213"/>
    </row>
    <row r="837" spans="1:9" x14ac:dyDescent="0.2">
      <c r="A837" s="213"/>
      <c r="B837" s="213"/>
      <c r="C837" s="213"/>
      <c r="D837" s="214"/>
      <c r="E837" s="252"/>
      <c r="F837" s="213"/>
      <c r="G837" s="336"/>
      <c r="H837" s="214"/>
      <c r="I837" s="213"/>
    </row>
    <row r="838" spans="1:9" x14ac:dyDescent="0.2">
      <c r="A838" s="213"/>
      <c r="B838" s="213"/>
      <c r="C838" s="213"/>
      <c r="D838" s="214"/>
      <c r="E838" s="252"/>
      <c r="F838" s="213"/>
      <c r="G838" s="336"/>
      <c r="H838" s="214"/>
      <c r="I838" s="213"/>
    </row>
    <row r="839" spans="1:9" x14ac:dyDescent="0.2">
      <c r="A839" s="213"/>
      <c r="B839" s="213"/>
      <c r="C839" s="213"/>
      <c r="D839" s="214"/>
      <c r="E839" s="252"/>
      <c r="F839" s="213"/>
      <c r="G839" s="336"/>
      <c r="H839" s="214"/>
      <c r="I839" s="213"/>
    </row>
    <row r="840" spans="1:9" x14ac:dyDescent="0.2">
      <c r="A840" s="213"/>
      <c r="B840" s="213"/>
      <c r="C840" s="213"/>
      <c r="D840" s="214"/>
      <c r="E840" s="252"/>
      <c r="F840" s="213"/>
      <c r="G840" s="336"/>
      <c r="H840" s="214"/>
      <c r="I840" s="213"/>
    </row>
    <row r="841" spans="1:9" x14ac:dyDescent="0.2">
      <c r="A841" s="213"/>
      <c r="B841" s="213"/>
      <c r="C841" s="213"/>
      <c r="D841" s="214"/>
      <c r="E841" s="252"/>
      <c r="F841" s="213"/>
      <c r="G841" s="336"/>
      <c r="H841" s="214"/>
      <c r="I841" s="213"/>
    </row>
    <row r="842" spans="1:9" x14ac:dyDescent="0.2">
      <c r="A842" s="213"/>
      <c r="B842" s="213"/>
      <c r="C842" s="213"/>
      <c r="D842" s="214"/>
      <c r="E842" s="252"/>
      <c r="F842" s="213"/>
      <c r="G842" s="336"/>
      <c r="H842" s="214"/>
      <c r="I842" s="213"/>
    </row>
    <row r="843" spans="1:9" x14ac:dyDescent="0.2">
      <c r="A843" s="213"/>
      <c r="B843" s="213"/>
      <c r="C843" s="213"/>
      <c r="D843" s="214"/>
      <c r="E843" s="252"/>
      <c r="F843" s="213"/>
      <c r="G843" s="336"/>
      <c r="H843" s="214"/>
      <c r="I843" s="213"/>
    </row>
    <row r="844" spans="1:9" x14ac:dyDescent="0.2">
      <c r="A844" s="213"/>
      <c r="B844" s="213"/>
      <c r="C844" s="213"/>
      <c r="D844" s="214"/>
      <c r="E844" s="252"/>
      <c r="F844" s="213"/>
      <c r="G844" s="336"/>
      <c r="H844" s="214"/>
      <c r="I844" s="213"/>
    </row>
    <row r="845" spans="1:9" x14ac:dyDescent="0.2">
      <c r="A845" s="213"/>
      <c r="B845" s="213"/>
      <c r="C845" s="213"/>
      <c r="D845" s="214"/>
      <c r="E845" s="252"/>
      <c r="F845" s="213"/>
      <c r="G845" s="336"/>
      <c r="H845" s="214"/>
      <c r="I845" s="213"/>
    </row>
    <row r="846" spans="1:9" x14ac:dyDescent="0.2">
      <c r="A846" s="213"/>
      <c r="B846" s="213"/>
      <c r="C846" s="213"/>
      <c r="D846" s="214"/>
      <c r="E846" s="252"/>
      <c r="F846" s="213"/>
      <c r="G846" s="336"/>
      <c r="H846" s="214"/>
      <c r="I846" s="213"/>
    </row>
    <row r="847" spans="1:9" x14ac:dyDescent="0.2">
      <c r="A847" s="213"/>
      <c r="B847" s="213"/>
      <c r="C847" s="213"/>
      <c r="D847" s="214"/>
      <c r="E847" s="252"/>
      <c r="F847" s="213"/>
      <c r="G847" s="336"/>
      <c r="H847" s="214"/>
      <c r="I847" s="213"/>
    </row>
    <row r="848" spans="1:9" x14ac:dyDescent="0.2">
      <c r="A848" s="213"/>
      <c r="B848" s="213"/>
      <c r="C848" s="213"/>
      <c r="D848" s="214"/>
      <c r="E848" s="252"/>
      <c r="F848" s="213"/>
      <c r="G848" s="336"/>
      <c r="H848" s="214"/>
      <c r="I848" s="213"/>
    </row>
    <row r="849" spans="1:9" x14ac:dyDescent="0.2">
      <c r="A849" s="213"/>
      <c r="B849" s="213"/>
      <c r="C849" s="213"/>
      <c r="D849" s="214"/>
      <c r="E849" s="252"/>
      <c r="F849" s="213"/>
      <c r="G849" s="336"/>
      <c r="H849" s="214"/>
      <c r="I849" s="213"/>
    </row>
    <row r="850" spans="1:9" x14ac:dyDescent="0.2">
      <c r="A850" s="213"/>
      <c r="B850" s="213"/>
      <c r="C850" s="213"/>
      <c r="D850" s="214"/>
      <c r="E850" s="252"/>
      <c r="F850" s="213"/>
      <c r="G850" s="336"/>
      <c r="H850" s="214"/>
      <c r="I850" s="213"/>
    </row>
    <row r="851" spans="1:9" x14ac:dyDescent="0.2">
      <c r="A851" s="213"/>
      <c r="B851" s="213"/>
      <c r="C851" s="213"/>
      <c r="D851" s="214"/>
      <c r="E851" s="252"/>
      <c r="F851" s="213"/>
      <c r="G851" s="336"/>
      <c r="H851" s="214"/>
      <c r="I851" s="213"/>
    </row>
    <row r="852" spans="1:9" x14ac:dyDescent="0.2">
      <c r="A852" s="213"/>
      <c r="B852" s="213"/>
      <c r="C852" s="213"/>
      <c r="D852" s="214"/>
      <c r="E852" s="252"/>
      <c r="F852" s="213"/>
      <c r="G852" s="336"/>
      <c r="H852" s="214"/>
      <c r="I852" s="213"/>
    </row>
    <row r="853" spans="1:9" x14ac:dyDescent="0.2">
      <c r="A853" s="213"/>
      <c r="B853" s="213"/>
      <c r="C853" s="213"/>
      <c r="D853" s="214"/>
      <c r="E853" s="252"/>
      <c r="F853" s="213"/>
      <c r="G853" s="336"/>
      <c r="H853" s="214"/>
      <c r="I853" s="213"/>
    </row>
    <row r="854" spans="1:9" x14ac:dyDescent="0.2">
      <c r="A854" s="213"/>
      <c r="B854" s="213"/>
      <c r="C854" s="213"/>
      <c r="D854" s="214"/>
      <c r="E854" s="252"/>
      <c r="F854" s="213"/>
      <c r="G854" s="336"/>
      <c r="H854" s="214"/>
      <c r="I854" s="213"/>
    </row>
    <row r="855" spans="1:9" x14ac:dyDescent="0.2">
      <c r="A855" s="213"/>
      <c r="B855" s="213"/>
      <c r="C855" s="213"/>
      <c r="D855" s="214"/>
      <c r="E855" s="252"/>
      <c r="F855" s="213"/>
      <c r="G855" s="336"/>
      <c r="H855" s="214"/>
      <c r="I855" s="213"/>
    </row>
    <row r="856" spans="1:9" x14ac:dyDescent="0.2">
      <c r="A856" s="213"/>
      <c r="B856" s="213"/>
      <c r="C856" s="213"/>
      <c r="D856" s="214"/>
      <c r="E856" s="252"/>
      <c r="F856" s="213"/>
      <c r="G856" s="336"/>
      <c r="H856" s="214"/>
      <c r="I856" s="213"/>
    </row>
    <row r="857" spans="1:9" x14ac:dyDescent="0.2">
      <c r="A857" s="213"/>
      <c r="B857" s="213"/>
      <c r="C857" s="213"/>
      <c r="D857" s="214"/>
      <c r="E857" s="252"/>
      <c r="F857" s="213"/>
      <c r="G857" s="336"/>
      <c r="H857" s="214"/>
      <c r="I857" s="213"/>
    </row>
    <row r="858" spans="1:9" x14ac:dyDescent="0.2">
      <c r="A858" s="213"/>
      <c r="B858" s="213"/>
      <c r="C858" s="213"/>
      <c r="D858" s="214"/>
      <c r="E858" s="252"/>
      <c r="F858" s="213"/>
      <c r="G858" s="336"/>
      <c r="H858" s="214"/>
      <c r="I858" s="213"/>
    </row>
    <row r="859" spans="1:9" x14ac:dyDescent="0.2">
      <c r="A859" s="213"/>
      <c r="B859" s="213"/>
      <c r="C859" s="213"/>
      <c r="D859" s="214"/>
      <c r="E859" s="252"/>
      <c r="F859" s="213"/>
      <c r="G859" s="336"/>
      <c r="H859" s="214"/>
      <c r="I859" s="213"/>
    </row>
    <row r="860" spans="1:9" x14ac:dyDescent="0.2">
      <c r="A860" s="213"/>
      <c r="B860" s="213"/>
      <c r="C860" s="213"/>
      <c r="D860" s="214"/>
      <c r="E860" s="252"/>
      <c r="F860" s="213"/>
      <c r="G860" s="336"/>
      <c r="H860" s="214"/>
      <c r="I860" s="213"/>
    </row>
    <row r="861" spans="1:9" x14ac:dyDescent="0.2">
      <c r="A861" s="213"/>
      <c r="B861" s="213"/>
      <c r="C861" s="213"/>
      <c r="D861" s="214"/>
      <c r="E861" s="252"/>
      <c r="F861" s="213"/>
      <c r="G861" s="336"/>
      <c r="H861" s="214"/>
      <c r="I861" s="213"/>
    </row>
    <row r="862" spans="1:9" x14ac:dyDescent="0.2">
      <c r="A862" s="213"/>
      <c r="B862" s="213"/>
      <c r="C862" s="213"/>
      <c r="D862" s="214"/>
      <c r="E862" s="252"/>
      <c r="F862" s="213"/>
      <c r="G862" s="336"/>
      <c r="H862" s="214"/>
      <c r="I862" s="213"/>
    </row>
    <row r="863" spans="1:9" x14ac:dyDescent="0.2">
      <c r="A863" s="213"/>
      <c r="B863" s="213"/>
      <c r="C863" s="213"/>
      <c r="D863" s="214"/>
      <c r="E863" s="252"/>
      <c r="F863" s="213"/>
      <c r="G863" s="336"/>
      <c r="H863" s="214"/>
      <c r="I863" s="213"/>
    </row>
    <row r="864" spans="1:9" x14ac:dyDescent="0.2">
      <c r="A864" s="213"/>
      <c r="B864" s="213"/>
      <c r="C864" s="213"/>
      <c r="D864" s="214"/>
      <c r="E864" s="252"/>
      <c r="F864" s="213"/>
      <c r="G864" s="336"/>
      <c r="H864" s="214"/>
      <c r="I864" s="213"/>
    </row>
    <row r="865" spans="1:9" x14ac:dyDescent="0.2">
      <c r="A865" s="213"/>
      <c r="B865" s="213"/>
      <c r="C865" s="213"/>
      <c r="D865" s="214"/>
      <c r="E865" s="252"/>
      <c r="F865" s="213"/>
      <c r="G865" s="336"/>
      <c r="H865" s="214"/>
      <c r="I865" s="213"/>
    </row>
    <row r="866" spans="1:9" x14ac:dyDescent="0.2">
      <c r="A866" s="213"/>
      <c r="B866" s="213"/>
      <c r="C866" s="213"/>
      <c r="D866" s="214"/>
      <c r="E866" s="252"/>
      <c r="F866" s="213"/>
      <c r="G866" s="336"/>
      <c r="H866" s="214"/>
      <c r="I866" s="213"/>
    </row>
    <row r="867" spans="1:9" x14ac:dyDescent="0.2">
      <c r="A867" s="213"/>
      <c r="B867" s="213"/>
      <c r="C867" s="213"/>
      <c r="D867" s="214"/>
      <c r="E867" s="252"/>
      <c r="F867" s="213"/>
      <c r="G867" s="336"/>
      <c r="H867" s="214"/>
      <c r="I867" s="213"/>
    </row>
    <row r="868" spans="1:9" x14ac:dyDescent="0.2">
      <c r="A868" s="213"/>
      <c r="B868" s="213"/>
      <c r="C868" s="213"/>
      <c r="D868" s="214"/>
      <c r="E868" s="252"/>
      <c r="F868" s="213"/>
      <c r="G868" s="336"/>
      <c r="H868" s="214"/>
      <c r="I868" s="213"/>
    </row>
    <row r="869" spans="1:9" x14ac:dyDescent="0.2">
      <c r="A869" s="213"/>
      <c r="B869" s="213"/>
      <c r="C869" s="213"/>
      <c r="D869" s="214"/>
      <c r="E869" s="252"/>
      <c r="F869" s="213"/>
      <c r="G869" s="336"/>
      <c r="H869" s="214"/>
      <c r="I869" s="213"/>
    </row>
    <row r="870" spans="1:9" x14ac:dyDescent="0.2">
      <c r="A870" s="213"/>
      <c r="B870" s="213"/>
      <c r="C870" s="213"/>
      <c r="D870" s="214"/>
      <c r="E870" s="252"/>
      <c r="F870" s="213"/>
      <c r="G870" s="336"/>
      <c r="H870" s="214"/>
      <c r="I870" s="213"/>
    </row>
    <row r="871" spans="1:9" x14ac:dyDescent="0.2">
      <c r="A871" s="213"/>
      <c r="B871" s="213"/>
      <c r="C871" s="213"/>
      <c r="D871" s="214"/>
      <c r="E871" s="252"/>
      <c r="F871" s="213"/>
      <c r="G871" s="336"/>
      <c r="H871" s="214"/>
      <c r="I871" s="213"/>
    </row>
    <row r="872" spans="1:9" x14ac:dyDescent="0.2">
      <c r="A872" s="213"/>
      <c r="B872" s="213"/>
      <c r="C872" s="213"/>
      <c r="D872" s="214"/>
      <c r="E872" s="252"/>
      <c r="F872" s="213"/>
      <c r="G872" s="336"/>
      <c r="H872" s="214"/>
      <c r="I872" s="213"/>
    </row>
    <row r="873" spans="1:9" x14ac:dyDescent="0.2">
      <c r="A873" s="213"/>
      <c r="B873" s="213"/>
      <c r="C873" s="213"/>
      <c r="D873" s="214"/>
      <c r="E873" s="252"/>
      <c r="F873" s="213"/>
      <c r="G873" s="336"/>
      <c r="H873" s="214"/>
      <c r="I873" s="213"/>
    </row>
    <row r="874" spans="1:9" x14ac:dyDescent="0.2">
      <c r="A874" s="213"/>
      <c r="B874" s="213"/>
      <c r="C874" s="213"/>
      <c r="D874" s="214"/>
      <c r="E874" s="252"/>
      <c r="F874" s="213"/>
      <c r="G874" s="336"/>
      <c r="H874" s="214"/>
      <c r="I874" s="213"/>
    </row>
    <row r="875" spans="1:9" x14ac:dyDescent="0.2">
      <c r="A875" s="213"/>
      <c r="B875" s="213"/>
      <c r="C875" s="213"/>
      <c r="D875" s="214"/>
      <c r="E875" s="252"/>
      <c r="F875" s="213"/>
      <c r="G875" s="336"/>
      <c r="H875" s="214"/>
      <c r="I875" s="213"/>
    </row>
    <row r="876" spans="1:9" x14ac:dyDescent="0.2">
      <c r="A876" s="213"/>
      <c r="B876" s="213"/>
      <c r="C876" s="213"/>
      <c r="D876" s="214"/>
      <c r="E876" s="252"/>
      <c r="F876" s="213"/>
      <c r="G876" s="336"/>
      <c r="H876" s="214"/>
      <c r="I876" s="213"/>
    </row>
    <row r="877" spans="1:9" x14ac:dyDescent="0.2">
      <c r="A877" s="213"/>
      <c r="B877" s="213"/>
      <c r="C877" s="213"/>
      <c r="D877" s="214"/>
      <c r="E877" s="252"/>
      <c r="F877" s="213"/>
      <c r="G877" s="336"/>
      <c r="H877" s="214"/>
      <c r="I877" s="213"/>
    </row>
    <row r="878" spans="1:9" x14ac:dyDescent="0.2">
      <c r="A878" s="213"/>
      <c r="B878" s="213"/>
      <c r="C878" s="213"/>
      <c r="D878" s="214"/>
      <c r="E878" s="252"/>
      <c r="F878" s="213"/>
      <c r="G878" s="336"/>
      <c r="H878" s="214"/>
      <c r="I878" s="213"/>
    </row>
    <row r="879" spans="1:9" x14ac:dyDescent="0.2">
      <c r="A879" s="213"/>
      <c r="B879" s="213"/>
      <c r="C879" s="213"/>
      <c r="D879" s="214"/>
      <c r="E879" s="252"/>
      <c r="F879" s="213"/>
      <c r="G879" s="336"/>
      <c r="H879" s="214"/>
      <c r="I879" s="213"/>
    </row>
    <row r="880" spans="1:9" x14ac:dyDescent="0.2">
      <c r="A880" s="213"/>
      <c r="B880" s="213"/>
      <c r="C880" s="213"/>
      <c r="D880" s="214"/>
      <c r="E880" s="252"/>
      <c r="F880" s="213"/>
      <c r="G880" s="336"/>
      <c r="H880" s="214"/>
      <c r="I880" s="213"/>
    </row>
    <row r="881" spans="1:9" x14ac:dyDescent="0.2">
      <c r="A881" s="213"/>
      <c r="B881" s="213"/>
      <c r="C881" s="213"/>
      <c r="D881" s="214"/>
      <c r="E881" s="252"/>
      <c r="F881" s="213"/>
      <c r="G881" s="336"/>
      <c r="H881" s="214"/>
      <c r="I881" s="213"/>
    </row>
    <row r="882" spans="1:9" x14ac:dyDescent="0.2">
      <c r="A882" s="213"/>
      <c r="B882" s="213"/>
      <c r="C882" s="213"/>
      <c r="D882" s="214"/>
      <c r="E882" s="252"/>
      <c r="F882" s="213"/>
      <c r="G882" s="336"/>
      <c r="H882" s="214"/>
      <c r="I882" s="213"/>
    </row>
    <row r="883" spans="1:9" x14ac:dyDescent="0.2">
      <c r="A883" s="213"/>
      <c r="B883" s="213"/>
      <c r="C883" s="213"/>
      <c r="D883" s="214"/>
      <c r="E883" s="252"/>
      <c r="F883" s="213"/>
      <c r="G883" s="336"/>
      <c r="H883" s="214"/>
      <c r="I883" s="213"/>
    </row>
    <row r="884" spans="1:9" x14ac:dyDescent="0.2">
      <c r="A884" s="213"/>
      <c r="B884" s="213"/>
      <c r="C884" s="213"/>
      <c r="D884" s="214"/>
      <c r="E884" s="252"/>
      <c r="F884" s="213"/>
      <c r="G884" s="336"/>
      <c r="H884" s="214"/>
      <c r="I884" s="213"/>
    </row>
    <row r="885" spans="1:9" x14ac:dyDescent="0.2">
      <c r="A885" s="213"/>
      <c r="B885" s="213"/>
      <c r="C885" s="213"/>
      <c r="D885" s="214"/>
      <c r="E885" s="252"/>
      <c r="F885" s="213"/>
      <c r="G885" s="336"/>
      <c r="H885" s="214"/>
      <c r="I885" s="213"/>
    </row>
    <row r="886" spans="1:9" x14ac:dyDescent="0.2">
      <c r="A886" s="213"/>
      <c r="B886" s="213"/>
      <c r="C886" s="213"/>
      <c r="D886" s="214"/>
      <c r="E886" s="252"/>
      <c r="F886" s="213"/>
      <c r="G886" s="336"/>
      <c r="H886" s="214"/>
      <c r="I886" s="213"/>
    </row>
    <row r="887" spans="1:9" x14ac:dyDescent="0.2">
      <c r="A887" s="213"/>
      <c r="B887" s="213"/>
      <c r="C887" s="213"/>
      <c r="D887" s="214"/>
      <c r="E887" s="252"/>
      <c r="F887" s="213"/>
      <c r="G887" s="336"/>
      <c r="H887" s="214"/>
      <c r="I887" s="213"/>
    </row>
    <row r="888" spans="1:9" x14ac:dyDescent="0.2">
      <c r="A888" s="213"/>
      <c r="B888" s="213"/>
      <c r="C888" s="213"/>
      <c r="D888" s="214"/>
      <c r="E888" s="252"/>
      <c r="F888" s="213"/>
      <c r="G888" s="336"/>
      <c r="H888" s="214"/>
      <c r="I888" s="213"/>
    </row>
    <row r="889" spans="1:9" x14ac:dyDescent="0.2">
      <c r="A889" s="213"/>
      <c r="B889" s="213"/>
      <c r="C889" s="213"/>
      <c r="D889" s="214"/>
      <c r="E889" s="252"/>
      <c r="F889" s="213"/>
      <c r="G889" s="336"/>
      <c r="H889" s="214"/>
      <c r="I889" s="213"/>
    </row>
    <row r="890" spans="1:9" x14ac:dyDescent="0.2">
      <c r="A890" s="213"/>
      <c r="B890" s="213"/>
      <c r="C890" s="213"/>
      <c r="D890" s="214"/>
      <c r="E890" s="252"/>
      <c r="F890" s="213"/>
      <c r="G890" s="336"/>
      <c r="H890" s="214"/>
      <c r="I890" s="213"/>
    </row>
    <row r="891" spans="1:9" x14ac:dyDescent="0.2">
      <c r="A891" s="213"/>
      <c r="B891" s="213"/>
      <c r="C891" s="213"/>
      <c r="D891" s="214"/>
      <c r="E891" s="252"/>
      <c r="F891" s="213"/>
      <c r="G891" s="336"/>
      <c r="H891" s="214"/>
      <c r="I891" s="213"/>
    </row>
    <row r="892" spans="1:9" x14ac:dyDescent="0.2">
      <c r="A892" s="213"/>
      <c r="B892" s="213"/>
      <c r="C892" s="213"/>
      <c r="D892" s="214"/>
      <c r="E892" s="252"/>
      <c r="F892" s="213"/>
      <c r="G892" s="336"/>
      <c r="H892" s="214"/>
      <c r="I892" s="213"/>
    </row>
    <row r="893" spans="1:9" x14ac:dyDescent="0.2">
      <c r="A893" s="213"/>
      <c r="B893" s="213"/>
      <c r="C893" s="213"/>
      <c r="D893" s="214"/>
      <c r="E893" s="252"/>
      <c r="F893" s="213"/>
      <c r="G893" s="336"/>
      <c r="H893" s="214"/>
      <c r="I893" s="213"/>
    </row>
    <row r="894" spans="1:9" x14ac:dyDescent="0.2">
      <c r="A894" s="213"/>
      <c r="B894" s="213"/>
      <c r="C894" s="213"/>
      <c r="D894" s="214"/>
      <c r="E894" s="252"/>
      <c r="F894" s="213"/>
      <c r="G894" s="336"/>
      <c r="H894" s="214"/>
      <c r="I894" s="213"/>
    </row>
    <row r="895" spans="1:9" x14ac:dyDescent="0.2">
      <c r="A895" s="213"/>
      <c r="B895" s="213"/>
      <c r="C895" s="213"/>
      <c r="D895" s="214"/>
      <c r="E895" s="252"/>
      <c r="F895" s="213"/>
      <c r="G895" s="336"/>
      <c r="H895" s="214"/>
      <c r="I895" s="213"/>
    </row>
    <row r="896" spans="1:9" x14ac:dyDescent="0.2">
      <c r="A896" s="213"/>
      <c r="B896" s="213"/>
      <c r="C896" s="213"/>
      <c r="D896" s="214"/>
      <c r="E896" s="252"/>
      <c r="F896" s="213"/>
      <c r="G896" s="336"/>
      <c r="H896" s="214"/>
      <c r="I896" s="213"/>
    </row>
    <row r="897" spans="1:9" x14ac:dyDescent="0.2">
      <c r="A897" s="213"/>
      <c r="B897" s="213"/>
      <c r="C897" s="213"/>
      <c r="D897" s="214"/>
      <c r="E897" s="252"/>
      <c r="F897" s="213"/>
      <c r="G897" s="336"/>
      <c r="H897" s="214"/>
      <c r="I897" s="213"/>
    </row>
    <row r="898" spans="1:9" x14ac:dyDescent="0.2">
      <c r="A898" s="213"/>
      <c r="B898" s="213"/>
      <c r="C898" s="213"/>
      <c r="D898" s="214"/>
      <c r="E898" s="252"/>
      <c r="F898" s="213"/>
      <c r="G898" s="336"/>
      <c r="H898" s="214"/>
      <c r="I898" s="213"/>
    </row>
    <row r="899" spans="1:9" x14ac:dyDescent="0.2">
      <c r="A899" s="213"/>
      <c r="B899" s="213"/>
      <c r="C899" s="213"/>
      <c r="D899" s="214"/>
      <c r="E899" s="252"/>
      <c r="F899" s="213"/>
      <c r="G899" s="336"/>
      <c r="H899" s="214"/>
      <c r="I899" s="213"/>
    </row>
    <row r="900" spans="1:9" x14ac:dyDescent="0.2">
      <c r="A900" s="213"/>
      <c r="B900" s="213"/>
      <c r="C900" s="213"/>
      <c r="D900" s="214"/>
      <c r="E900" s="252"/>
      <c r="F900" s="213"/>
      <c r="G900" s="336"/>
      <c r="H900" s="214"/>
      <c r="I900" s="213"/>
    </row>
    <row r="901" spans="1:9" x14ac:dyDescent="0.2">
      <c r="A901" s="213"/>
      <c r="B901" s="213"/>
      <c r="C901" s="213"/>
      <c r="D901" s="214"/>
      <c r="E901" s="252"/>
      <c r="F901" s="213"/>
      <c r="G901" s="336"/>
      <c r="H901" s="214"/>
      <c r="I901" s="213"/>
    </row>
    <row r="902" spans="1:9" x14ac:dyDescent="0.2">
      <c r="A902" s="213"/>
      <c r="B902" s="213"/>
      <c r="C902" s="213"/>
      <c r="D902" s="214"/>
      <c r="E902" s="252"/>
      <c r="F902" s="213"/>
      <c r="G902" s="336"/>
      <c r="H902" s="214"/>
      <c r="I902" s="213"/>
    </row>
    <row r="903" spans="1:9" x14ac:dyDescent="0.2">
      <c r="A903" s="213"/>
      <c r="B903" s="213"/>
      <c r="C903" s="213"/>
      <c r="D903" s="214"/>
      <c r="E903" s="252"/>
      <c r="F903" s="213"/>
      <c r="G903" s="336"/>
      <c r="H903" s="214"/>
      <c r="I903" s="213"/>
    </row>
    <row r="904" spans="1:9" x14ac:dyDescent="0.2">
      <c r="A904" s="213"/>
      <c r="B904" s="213"/>
      <c r="C904" s="213"/>
      <c r="D904" s="214"/>
      <c r="E904" s="252"/>
      <c r="F904" s="213"/>
      <c r="G904" s="336"/>
      <c r="H904" s="214"/>
      <c r="I904" s="213"/>
    </row>
    <row r="905" spans="1:9" x14ac:dyDescent="0.2">
      <c r="A905" s="213"/>
      <c r="B905" s="213"/>
      <c r="C905" s="213"/>
      <c r="D905" s="214"/>
      <c r="E905" s="252"/>
      <c r="F905" s="213"/>
      <c r="G905" s="336"/>
      <c r="H905" s="214"/>
      <c r="I905" s="213"/>
    </row>
    <row r="906" spans="1:9" x14ac:dyDescent="0.2">
      <c r="A906" s="213"/>
      <c r="B906" s="213"/>
      <c r="C906" s="213"/>
      <c r="D906" s="214"/>
      <c r="E906" s="252"/>
      <c r="F906" s="213"/>
      <c r="G906" s="336"/>
      <c r="H906" s="214"/>
      <c r="I906" s="213"/>
    </row>
    <row r="907" spans="1:9" x14ac:dyDescent="0.2">
      <c r="A907" s="213"/>
      <c r="B907" s="213"/>
      <c r="C907" s="213"/>
      <c r="D907" s="214"/>
      <c r="E907" s="252"/>
      <c r="F907" s="213"/>
      <c r="G907" s="336"/>
      <c r="H907" s="214"/>
      <c r="I907" s="213"/>
    </row>
    <row r="908" spans="1:9" x14ac:dyDescent="0.2">
      <c r="A908" s="213"/>
      <c r="B908" s="213"/>
      <c r="C908" s="213"/>
      <c r="D908" s="214"/>
      <c r="E908" s="252"/>
      <c r="F908" s="213"/>
      <c r="G908" s="336"/>
      <c r="H908" s="214"/>
      <c r="I908" s="213"/>
    </row>
    <row r="909" spans="1:9" x14ac:dyDescent="0.2">
      <c r="A909" s="213"/>
      <c r="B909" s="213"/>
      <c r="C909" s="213"/>
      <c r="D909" s="214"/>
      <c r="E909" s="252"/>
      <c r="F909" s="213"/>
      <c r="G909" s="336"/>
      <c r="H909" s="214"/>
      <c r="I909" s="213"/>
    </row>
    <row r="910" spans="1:9" x14ac:dyDescent="0.2">
      <c r="A910" s="213"/>
      <c r="B910" s="213"/>
      <c r="C910" s="213"/>
      <c r="D910" s="214"/>
      <c r="E910" s="252"/>
      <c r="F910" s="213"/>
      <c r="G910" s="336"/>
      <c r="H910" s="214"/>
      <c r="I910" s="213"/>
    </row>
    <row r="911" spans="1:9" x14ac:dyDescent="0.2">
      <c r="A911" s="213"/>
      <c r="B911" s="213"/>
      <c r="C911" s="213"/>
      <c r="D911" s="214"/>
      <c r="E911" s="252"/>
      <c r="F911" s="213"/>
      <c r="G911" s="336"/>
      <c r="H911" s="214"/>
      <c r="I911" s="213"/>
    </row>
    <row r="912" spans="1:9" x14ac:dyDescent="0.2">
      <c r="A912" s="213"/>
      <c r="B912" s="213"/>
      <c r="C912" s="213"/>
      <c r="D912" s="214"/>
      <c r="E912" s="252"/>
      <c r="F912" s="213"/>
      <c r="G912" s="336"/>
      <c r="H912" s="214"/>
      <c r="I912" s="213"/>
    </row>
    <row r="913" spans="1:9" x14ac:dyDescent="0.2">
      <c r="A913" s="213"/>
      <c r="B913" s="213"/>
      <c r="C913" s="213"/>
      <c r="D913" s="214"/>
      <c r="E913" s="252"/>
      <c r="F913" s="213"/>
      <c r="G913" s="336"/>
      <c r="H913" s="214"/>
      <c r="I913" s="213"/>
    </row>
    <row r="914" spans="1:9" x14ac:dyDescent="0.2">
      <c r="A914" s="213"/>
      <c r="B914" s="213"/>
      <c r="C914" s="213"/>
      <c r="D914" s="214"/>
      <c r="E914" s="252"/>
      <c r="F914" s="213"/>
      <c r="G914" s="336"/>
      <c r="H914" s="214"/>
      <c r="I914" s="213"/>
    </row>
    <row r="915" spans="1:9" x14ac:dyDescent="0.2">
      <c r="A915" s="213"/>
      <c r="B915" s="213"/>
      <c r="C915" s="213"/>
      <c r="D915" s="214"/>
      <c r="E915" s="252"/>
      <c r="F915" s="213"/>
      <c r="G915" s="336"/>
      <c r="H915" s="214"/>
      <c r="I915" s="213"/>
    </row>
    <row r="916" spans="1:9" x14ac:dyDescent="0.2">
      <c r="A916" s="213"/>
      <c r="B916" s="213"/>
      <c r="C916" s="213"/>
      <c r="D916" s="214"/>
      <c r="E916" s="252"/>
      <c r="F916" s="213"/>
      <c r="G916" s="336"/>
      <c r="H916" s="214"/>
      <c r="I916" s="213"/>
    </row>
    <row r="917" spans="1:9" x14ac:dyDescent="0.2">
      <c r="A917" s="213"/>
      <c r="B917" s="213"/>
      <c r="C917" s="213"/>
      <c r="D917" s="214"/>
      <c r="E917" s="252"/>
      <c r="F917" s="213"/>
      <c r="G917" s="336"/>
      <c r="H917" s="214"/>
      <c r="I917" s="213"/>
    </row>
    <row r="918" spans="1:9" x14ac:dyDescent="0.2">
      <c r="A918" s="213"/>
      <c r="B918" s="213"/>
      <c r="C918" s="213"/>
      <c r="D918" s="214"/>
      <c r="E918" s="252"/>
      <c r="F918" s="213"/>
      <c r="G918" s="336"/>
      <c r="H918" s="214"/>
      <c r="I918" s="213"/>
    </row>
    <row r="919" spans="1:9" x14ac:dyDescent="0.2">
      <c r="A919" s="213"/>
      <c r="B919" s="213"/>
      <c r="C919" s="213"/>
      <c r="D919" s="214"/>
      <c r="E919" s="252"/>
      <c r="F919" s="213"/>
      <c r="G919" s="336"/>
      <c r="H919" s="214"/>
      <c r="I919" s="213"/>
    </row>
    <row r="920" spans="1:9" x14ac:dyDescent="0.2">
      <c r="A920" s="213"/>
      <c r="B920" s="213"/>
      <c r="C920" s="213"/>
      <c r="D920" s="214"/>
      <c r="E920" s="252"/>
      <c r="F920" s="213"/>
      <c r="G920" s="336"/>
      <c r="H920" s="214"/>
      <c r="I920" s="213"/>
    </row>
    <row r="921" spans="1:9" x14ac:dyDescent="0.2">
      <c r="A921" s="213"/>
      <c r="B921" s="213"/>
      <c r="C921" s="213"/>
      <c r="D921" s="214"/>
      <c r="E921" s="252"/>
      <c r="F921" s="213"/>
      <c r="G921" s="336"/>
      <c r="H921" s="214"/>
      <c r="I921" s="213"/>
    </row>
    <row r="922" spans="1:9" x14ac:dyDescent="0.2">
      <c r="A922" s="213"/>
      <c r="B922" s="213"/>
      <c r="C922" s="213"/>
      <c r="D922" s="214"/>
      <c r="E922" s="252"/>
      <c r="F922" s="213"/>
      <c r="G922" s="336"/>
      <c r="H922" s="214"/>
      <c r="I922" s="213"/>
    </row>
    <row r="923" spans="1:9" x14ac:dyDescent="0.2">
      <c r="A923" s="213"/>
      <c r="B923" s="213"/>
      <c r="C923" s="213"/>
      <c r="D923" s="214"/>
      <c r="E923" s="252"/>
      <c r="F923" s="213"/>
      <c r="G923" s="336"/>
      <c r="H923" s="214"/>
      <c r="I923" s="213"/>
    </row>
    <row r="924" spans="1:9" x14ac:dyDescent="0.2">
      <c r="A924" s="213"/>
      <c r="B924" s="213"/>
      <c r="C924" s="213"/>
      <c r="D924" s="214"/>
      <c r="E924" s="252"/>
      <c r="F924" s="213"/>
      <c r="G924" s="336"/>
      <c r="H924" s="214"/>
      <c r="I924" s="213"/>
    </row>
    <row r="925" spans="1:9" x14ac:dyDescent="0.2">
      <c r="A925" s="213"/>
      <c r="B925" s="213"/>
      <c r="C925" s="213"/>
      <c r="D925" s="214"/>
      <c r="E925" s="252"/>
      <c r="F925" s="213"/>
      <c r="G925" s="336"/>
      <c r="H925" s="214"/>
      <c r="I925" s="213"/>
    </row>
    <row r="926" spans="1:9" x14ac:dyDescent="0.2">
      <c r="A926" s="213"/>
      <c r="B926" s="213"/>
      <c r="C926" s="213"/>
      <c r="D926" s="214"/>
      <c r="E926" s="252"/>
      <c r="F926" s="213"/>
      <c r="G926" s="336"/>
      <c r="H926" s="214"/>
      <c r="I926" s="213"/>
    </row>
    <row r="927" spans="1:9" x14ac:dyDescent="0.2">
      <c r="A927" s="213"/>
      <c r="B927" s="213"/>
      <c r="C927" s="213"/>
      <c r="D927" s="214"/>
      <c r="E927" s="252"/>
      <c r="F927" s="213"/>
      <c r="G927" s="336"/>
      <c r="H927" s="214"/>
      <c r="I927" s="213"/>
    </row>
    <row r="928" spans="1:9" x14ac:dyDescent="0.2">
      <c r="A928" s="213"/>
      <c r="B928" s="213"/>
      <c r="C928" s="213"/>
      <c r="D928" s="214"/>
      <c r="E928" s="252"/>
      <c r="F928" s="213"/>
      <c r="G928" s="336"/>
      <c r="H928" s="214"/>
      <c r="I928" s="213"/>
    </row>
    <row r="929" spans="1:9" x14ac:dyDescent="0.2">
      <c r="A929" s="213"/>
      <c r="B929" s="213"/>
      <c r="C929" s="213"/>
      <c r="D929" s="214"/>
      <c r="E929" s="252"/>
      <c r="F929" s="213"/>
      <c r="G929" s="336"/>
      <c r="H929" s="214"/>
      <c r="I929" s="213"/>
    </row>
    <row r="930" spans="1:9" x14ac:dyDescent="0.2">
      <c r="A930" s="213"/>
      <c r="B930" s="213"/>
      <c r="C930" s="213"/>
      <c r="D930" s="214"/>
      <c r="E930" s="252"/>
      <c r="F930" s="213"/>
      <c r="G930" s="336"/>
      <c r="H930" s="214"/>
      <c r="I930" s="213"/>
    </row>
    <row r="931" spans="1:9" x14ac:dyDescent="0.2">
      <c r="A931" s="213"/>
      <c r="B931" s="213"/>
      <c r="C931" s="213"/>
      <c r="D931" s="214"/>
      <c r="E931" s="252"/>
      <c r="F931" s="213"/>
      <c r="G931" s="336"/>
      <c r="H931" s="214"/>
      <c r="I931" s="213"/>
    </row>
    <row r="932" spans="1:9" x14ac:dyDescent="0.2">
      <c r="A932" s="213"/>
      <c r="B932" s="213"/>
      <c r="C932" s="213"/>
      <c r="D932" s="214"/>
      <c r="E932" s="252"/>
      <c r="F932" s="213"/>
      <c r="G932" s="336"/>
      <c r="H932" s="214"/>
      <c r="I932" s="213"/>
    </row>
    <row r="933" spans="1:9" x14ac:dyDescent="0.2">
      <c r="A933" s="213"/>
      <c r="B933" s="213"/>
      <c r="C933" s="213"/>
      <c r="D933" s="214"/>
      <c r="E933" s="252"/>
      <c r="F933" s="213"/>
      <c r="G933" s="336"/>
      <c r="H933" s="214"/>
      <c r="I933" s="213"/>
    </row>
    <row r="934" spans="1:9" x14ac:dyDescent="0.2">
      <c r="A934" s="213"/>
      <c r="B934" s="213"/>
      <c r="C934" s="213"/>
      <c r="D934" s="214"/>
      <c r="E934" s="252"/>
      <c r="F934" s="213"/>
      <c r="G934" s="336"/>
      <c r="H934" s="214"/>
      <c r="I934" s="213"/>
    </row>
    <row r="935" spans="1:9" x14ac:dyDescent="0.2">
      <c r="A935" s="213"/>
      <c r="B935" s="213"/>
      <c r="C935" s="213"/>
      <c r="D935" s="214"/>
      <c r="E935" s="252"/>
      <c r="F935" s="213"/>
      <c r="G935" s="336"/>
      <c r="H935" s="214"/>
      <c r="I935" s="213"/>
    </row>
    <row r="936" spans="1:9" x14ac:dyDescent="0.2">
      <c r="A936" s="213"/>
      <c r="B936" s="213"/>
      <c r="C936" s="213"/>
      <c r="D936" s="214"/>
      <c r="E936" s="252"/>
      <c r="F936" s="213"/>
      <c r="G936" s="336"/>
      <c r="H936" s="214"/>
      <c r="I936" s="213"/>
    </row>
    <row r="937" spans="1:9" x14ac:dyDescent="0.2">
      <c r="A937" s="213"/>
      <c r="B937" s="213"/>
      <c r="C937" s="213"/>
      <c r="D937" s="214"/>
      <c r="E937" s="252"/>
      <c r="F937" s="213"/>
      <c r="G937" s="336"/>
      <c r="H937" s="214"/>
      <c r="I937" s="213"/>
    </row>
    <row r="938" spans="1:9" x14ac:dyDescent="0.2">
      <c r="A938" s="213"/>
      <c r="B938" s="213"/>
      <c r="C938" s="213"/>
      <c r="D938" s="214"/>
      <c r="E938" s="252"/>
      <c r="F938" s="213"/>
      <c r="G938" s="336"/>
      <c r="H938" s="214"/>
      <c r="I938" s="213"/>
    </row>
    <row r="939" spans="1:9" x14ac:dyDescent="0.2">
      <c r="A939" s="213"/>
      <c r="B939" s="213"/>
      <c r="C939" s="213"/>
      <c r="D939" s="214"/>
      <c r="E939" s="252"/>
      <c r="F939" s="213"/>
      <c r="G939" s="336"/>
      <c r="H939" s="214"/>
      <c r="I939" s="213"/>
    </row>
    <row r="940" spans="1:9" x14ac:dyDescent="0.2">
      <c r="A940" s="213"/>
      <c r="B940" s="213"/>
      <c r="C940" s="213"/>
      <c r="D940" s="214"/>
      <c r="E940" s="252"/>
      <c r="F940" s="213"/>
      <c r="G940" s="336"/>
      <c r="H940" s="214"/>
      <c r="I940" s="213"/>
    </row>
    <row r="941" spans="1:9" x14ac:dyDescent="0.2">
      <c r="A941" s="213"/>
      <c r="B941" s="213"/>
      <c r="C941" s="213"/>
      <c r="D941" s="214"/>
      <c r="E941" s="252"/>
      <c r="F941" s="213"/>
      <c r="G941" s="336"/>
      <c r="H941" s="214"/>
      <c r="I941" s="213"/>
    </row>
    <row r="942" spans="1:9" x14ac:dyDescent="0.2">
      <c r="A942" s="213"/>
      <c r="B942" s="213"/>
      <c r="C942" s="213"/>
      <c r="D942" s="214"/>
      <c r="E942" s="252"/>
      <c r="F942" s="213"/>
      <c r="G942" s="336"/>
      <c r="H942" s="214"/>
      <c r="I942" s="213"/>
    </row>
    <row r="943" spans="1:9" x14ac:dyDescent="0.2">
      <c r="A943" s="213"/>
      <c r="B943" s="213"/>
      <c r="C943" s="213"/>
      <c r="D943" s="214"/>
      <c r="E943" s="252"/>
      <c r="F943" s="213"/>
      <c r="G943" s="336"/>
      <c r="H943" s="214"/>
      <c r="I943" s="213"/>
    </row>
    <row r="944" spans="1:9" x14ac:dyDescent="0.2">
      <c r="A944" s="213"/>
      <c r="B944" s="213"/>
      <c r="C944" s="213"/>
      <c r="D944" s="214"/>
      <c r="E944" s="252"/>
      <c r="F944" s="213"/>
      <c r="G944" s="336"/>
      <c r="H944" s="214"/>
      <c r="I944" s="213"/>
    </row>
    <row r="945" spans="1:9" x14ac:dyDescent="0.2">
      <c r="A945" s="213"/>
      <c r="B945" s="213"/>
      <c r="C945" s="213"/>
      <c r="D945" s="214"/>
      <c r="E945" s="252"/>
      <c r="F945" s="213"/>
      <c r="G945" s="336"/>
      <c r="H945" s="214"/>
      <c r="I945" s="213"/>
    </row>
    <row r="946" spans="1:9" x14ac:dyDescent="0.2">
      <c r="A946" s="213"/>
      <c r="B946" s="213"/>
      <c r="C946" s="213"/>
      <c r="D946" s="214"/>
      <c r="E946" s="252"/>
      <c r="F946" s="213"/>
      <c r="G946" s="336"/>
      <c r="H946" s="214"/>
      <c r="I946" s="213"/>
    </row>
    <row r="947" spans="1:9" x14ac:dyDescent="0.2">
      <c r="A947" s="213"/>
      <c r="B947" s="213"/>
      <c r="C947" s="213"/>
      <c r="D947" s="214"/>
      <c r="E947" s="252"/>
      <c r="F947" s="213"/>
      <c r="G947" s="336"/>
      <c r="H947" s="214"/>
      <c r="I947" s="213"/>
    </row>
    <row r="948" spans="1:9" x14ac:dyDescent="0.2">
      <c r="A948" s="213"/>
      <c r="B948" s="213"/>
      <c r="C948" s="213"/>
      <c r="D948" s="214"/>
      <c r="E948" s="252"/>
      <c r="F948" s="213"/>
      <c r="G948" s="336"/>
      <c r="H948" s="214"/>
      <c r="I948" s="213"/>
    </row>
    <row r="949" spans="1:9" x14ac:dyDescent="0.2">
      <c r="A949" s="213"/>
      <c r="B949" s="213"/>
      <c r="C949" s="213"/>
      <c r="D949" s="214"/>
      <c r="E949" s="252"/>
      <c r="F949" s="213"/>
      <c r="G949" s="336"/>
      <c r="H949" s="214"/>
      <c r="I949" s="213"/>
    </row>
    <row r="950" spans="1:9" x14ac:dyDescent="0.2">
      <c r="A950" s="213"/>
      <c r="B950" s="213"/>
      <c r="C950" s="213"/>
      <c r="D950" s="214"/>
      <c r="E950" s="252"/>
      <c r="F950" s="213"/>
      <c r="G950" s="336"/>
      <c r="H950" s="214"/>
      <c r="I950" s="213"/>
    </row>
    <row r="951" spans="1:9" x14ac:dyDescent="0.2">
      <c r="A951" s="213"/>
      <c r="B951" s="213"/>
      <c r="C951" s="213"/>
      <c r="D951" s="214"/>
      <c r="E951" s="252"/>
      <c r="F951" s="213"/>
      <c r="G951" s="336"/>
      <c r="H951" s="214"/>
      <c r="I951" s="213"/>
    </row>
    <row r="952" spans="1:9" x14ac:dyDescent="0.2">
      <c r="A952" s="213"/>
      <c r="B952" s="213"/>
      <c r="C952" s="213"/>
      <c r="D952" s="214"/>
      <c r="E952" s="252"/>
      <c r="F952" s="213"/>
      <c r="G952" s="336"/>
      <c r="H952" s="214"/>
      <c r="I952" s="213"/>
    </row>
    <row r="953" spans="1:9" x14ac:dyDescent="0.2">
      <c r="A953" s="213"/>
      <c r="B953" s="213"/>
      <c r="C953" s="213"/>
      <c r="D953" s="214"/>
      <c r="E953" s="252"/>
      <c r="F953" s="213"/>
      <c r="G953" s="336"/>
      <c r="H953" s="214"/>
      <c r="I953" s="213"/>
    </row>
    <row r="954" spans="1:9" x14ac:dyDescent="0.2">
      <c r="A954" s="213"/>
      <c r="B954" s="213"/>
      <c r="C954" s="213"/>
      <c r="D954" s="214"/>
      <c r="E954" s="252"/>
      <c r="F954" s="213"/>
      <c r="G954" s="336"/>
      <c r="H954" s="214"/>
      <c r="I954" s="213"/>
    </row>
    <row r="955" spans="1:9" x14ac:dyDescent="0.2">
      <c r="A955" s="213"/>
      <c r="B955" s="213"/>
      <c r="C955" s="213"/>
      <c r="D955" s="214"/>
      <c r="E955" s="252"/>
      <c r="F955" s="213"/>
      <c r="G955" s="336"/>
      <c r="H955" s="214"/>
      <c r="I955" s="213"/>
    </row>
    <row r="956" spans="1:9" x14ac:dyDescent="0.2">
      <c r="A956" s="213"/>
      <c r="B956" s="213"/>
      <c r="C956" s="213"/>
      <c r="D956" s="214"/>
      <c r="E956" s="252"/>
      <c r="F956" s="213"/>
      <c r="G956" s="336"/>
      <c r="H956" s="214"/>
      <c r="I956" s="213"/>
    </row>
    <row r="957" spans="1:9" x14ac:dyDescent="0.2">
      <c r="A957" s="213"/>
      <c r="B957" s="213"/>
      <c r="C957" s="213"/>
      <c r="D957" s="214"/>
      <c r="E957" s="252"/>
      <c r="F957" s="213"/>
      <c r="G957" s="336"/>
      <c r="H957" s="214"/>
      <c r="I957" s="213"/>
    </row>
    <row r="958" spans="1:9" x14ac:dyDescent="0.2">
      <c r="A958" s="213"/>
      <c r="B958" s="213"/>
      <c r="C958" s="213"/>
      <c r="D958" s="214"/>
      <c r="E958" s="252"/>
      <c r="F958" s="213"/>
      <c r="G958" s="336"/>
      <c r="H958" s="214"/>
      <c r="I958" s="213"/>
    </row>
    <row r="959" spans="1:9" x14ac:dyDescent="0.2">
      <c r="A959" s="213"/>
      <c r="B959" s="213"/>
      <c r="C959" s="213"/>
      <c r="D959" s="214"/>
      <c r="E959" s="252"/>
      <c r="F959" s="213"/>
      <c r="G959" s="336"/>
      <c r="H959" s="214"/>
      <c r="I959" s="213"/>
    </row>
    <row r="960" spans="1:9" x14ac:dyDescent="0.2">
      <c r="A960" s="213"/>
      <c r="B960" s="213"/>
      <c r="C960" s="213"/>
      <c r="D960" s="214"/>
      <c r="E960" s="252"/>
      <c r="F960" s="213"/>
      <c r="G960" s="336"/>
      <c r="H960" s="214"/>
      <c r="I960" s="213"/>
    </row>
    <row r="961" spans="1:9" x14ac:dyDescent="0.2">
      <c r="A961" s="213"/>
      <c r="B961" s="213"/>
      <c r="C961" s="213"/>
      <c r="D961" s="214"/>
      <c r="E961" s="252"/>
      <c r="F961" s="213"/>
      <c r="G961" s="336"/>
      <c r="H961" s="214"/>
      <c r="I961" s="213"/>
    </row>
    <row r="962" spans="1:9" x14ac:dyDescent="0.2">
      <c r="A962" s="213"/>
      <c r="B962" s="213"/>
      <c r="C962" s="213"/>
      <c r="D962" s="214"/>
      <c r="E962" s="252"/>
      <c r="F962" s="213"/>
      <c r="G962" s="336"/>
      <c r="H962" s="214"/>
      <c r="I962" s="213"/>
    </row>
    <row r="963" spans="1:9" x14ac:dyDescent="0.2">
      <c r="A963" s="213"/>
      <c r="B963" s="213"/>
      <c r="C963" s="213"/>
      <c r="D963" s="214"/>
      <c r="E963" s="252"/>
      <c r="F963" s="213"/>
      <c r="G963" s="336"/>
      <c r="H963" s="214"/>
      <c r="I963" s="213"/>
    </row>
    <row r="964" spans="1:9" x14ac:dyDescent="0.2">
      <c r="A964" s="213"/>
      <c r="B964" s="213"/>
      <c r="C964" s="213"/>
      <c r="D964" s="214"/>
      <c r="E964" s="252"/>
      <c r="F964" s="213"/>
      <c r="G964" s="336"/>
      <c r="H964" s="214"/>
      <c r="I964" s="213"/>
    </row>
    <row r="965" spans="1:9" x14ac:dyDescent="0.2">
      <c r="A965" s="213"/>
      <c r="B965" s="213"/>
      <c r="C965" s="213"/>
      <c r="D965" s="214"/>
      <c r="E965" s="252"/>
      <c r="F965" s="213"/>
      <c r="G965" s="336"/>
      <c r="H965" s="214"/>
      <c r="I965" s="213"/>
    </row>
    <row r="966" spans="1:9" x14ac:dyDescent="0.2">
      <c r="A966" s="213"/>
      <c r="B966" s="213"/>
      <c r="C966" s="213"/>
      <c r="D966" s="214"/>
      <c r="E966" s="252"/>
      <c r="F966" s="213"/>
      <c r="G966" s="336"/>
      <c r="H966" s="214"/>
      <c r="I966" s="213"/>
    </row>
    <row r="967" spans="1:9" x14ac:dyDescent="0.2">
      <c r="A967" s="213"/>
      <c r="B967" s="213"/>
      <c r="C967" s="213"/>
      <c r="D967" s="214"/>
      <c r="E967" s="252"/>
      <c r="F967" s="213"/>
      <c r="G967" s="336"/>
      <c r="H967" s="214"/>
      <c r="I967" s="213"/>
    </row>
    <row r="968" spans="1:9" x14ac:dyDescent="0.2">
      <c r="A968" s="213"/>
      <c r="B968" s="213"/>
      <c r="C968" s="213"/>
      <c r="D968" s="214"/>
      <c r="E968" s="252"/>
      <c r="F968" s="213"/>
      <c r="G968" s="336"/>
      <c r="H968" s="214"/>
      <c r="I968" s="213"/>
    </row>
    <row r="969" spans="1:9" x14ac:dyDescent="0.2">
      <c r="A969" s="213"/>
      <c r="B969" s="213"/>
      <c r="C969" s="213"/>
      <c r="D969" s="214"/>
      <c r="E969" s="252"/>
      <c r="F969" s="213"/>
      <c r="G969" s="336"/>
      <c r="H969" s="214"/>
      <c r="I969" s="213"/>
    </row>
    <row r="970" spans="1:9" x14ac:dyDescent="0.2">
      <c r="A970" s="213"/>
      <c r="B970" s="213"/>
      <c r="C970" s="213"/>
      <c r="D970" s="214"/>
      <c r="E970" s="252"/>
      <c r="F970" s="213"/>
      <c r="G970" s="336"/>
      <c r="H970" s="214"/>
      <c r="I970" s="213"/>
    </row>
    <row r="971" spans="1:9" x14ac:dyDescent="0.2">
      <c r="A971" s="213"/>
      <c r="B971" s="213"/>
      <c r="C971" s="213"/>
      <c r="D971" s="214"/>
      <c r="E971" s="252"/>
      <c r="F971" s="213"/>
      <c r="G971" s="336"/>
      <c r="H971" s="214"/>
      <c r="I971" s="213"/>
    </row>
    <row r="972" spans="1:9" x14ac:dyDescent="0.2">
      <c r="A972" s="213"/>
      <c r="B972" s="213"/>
      <c r="C972" s="213"/>
      <c r="D972" s="214"/>
      <c r="E972" s="252"/>
      <c r="F972" s="213"/>
      <c r="G972" s="336"/>
      <c r="H972" s="214"/>
      <c r="I972" s="213"/>
    </row>
    <row r="973" spans="1:9" x14ac:dyDescent="0.2">
      <c r="A973" s="213"/>
      <c r="B973" s="213"/>
      <c r="C973" s="213"/>
      <c r="D973" s="214"/>
      <c r="E973" s="252"/>
      <c r="F973" s="213"/>
      <c r="G973" s="336"/>
      <c r="H973" s="214"/>
      <c r="I973" s="213"/>
    </row>
    <row r="974" spans="1:9" x14ac:dyDescent="0.2">
      <c r="A974" s="213"/>
      <c r="B974" s="213"/>
      <c r="C974" s="213"/>
      <c r="D974" s="214"/>
      <c r="E974" s="252"/>
      <c r="F974" s="213"/>
      <c r="G974" s="336"/>
      <c r="H974" s="214"/>
      <c r="I974" s="213"/>
    </row>
    <row r="975" spans="1:9" x14ac:dyDescent="0.2">
      <c r="A975" s="213"/>
      <c r="B975" s="213"/>
      <c r="C975" s="213"/>
      <c r="D975" s="214"/>
      <c r="E975" s="252"/>
      <c r="F975" s="213"/>
      <c r="G975" s="336"/>
      <c r="H975" s="214"/>
      <c r="I975" s="213"/>
    </row>
    <row r="976" spans="1:9" x14ac:dyDescent="0.2">
      <c r="A976" s="213"/>
      <c r="B976" s="213"/>
      <c r="C976" s="213"/>
      <c r="D976" s="214"/>
      <c r="E976" s="252"/>
      <c r="F976" s="213"/>
      <c r="G976" s="336"/>
      <c r="H976" s="214"/>
      <c r="I976" s="213"/>
    </row>
    <row r="977" spans="1:9" x14ac:dyDescent="0.2">
      <c r="A977" s="213"/>
      <c r="B977" s="213"/>
      <c r="C977" s="213"/>
      <c r="D977" s="214"/>
      <c r="E977" s="252"/>
      <c r="F977" s="213"/>
      <c r="G977" s="336"/>
      <c r="H977" s="214"/>
      <c r="I977" s="213"/>
    </row>
    <row r="978" spans="1:9" x14ac:dyDescent="0.2">
      <c r="A978" s="213"/>
      <c r="B978" s="213"/>
      <c r="C978" s="213"/>
      <c r="D978" s="214"/>
      <c r="E978" s="252"/>
      <c r="F978" s="213"/>
      <c r="G978" s="336"/>
      <c r="H978" s="214"/>
      <c r="I978" s="213"/>
    </row>
    <row r="979" spans="1:9" x14ac:dyDescent="0.2">
      <c r="A979" s="213"/>
      <c r="B979" s="213"/>
      <c r="C979" s="213"/>
      <c r="D979" s="214"/>
      <c r="E979" s="252"/>
      <c r="F979" s="213"/>
      <c r="G979" s="336"/>
      <c r="H979" s="214"/>
      <c r="I979" s="213"/>
    </row>
    <row r="980" spans="1:9" x14ac:dyDescent="0.2">
      <c r="A980" s="213"/>
      <c r="B980" s="213"/>
      <c r="C980" s="213"/>
      <c r="D980" s="214"/>
      <c r="E980" s="252"/>
      <c r="F980" s="213"/>
      <c r="G980" s="336"/>
      <c r="H980" s="214"/>
      <c r="I980" s="213"/>
    </row>
    <row r="981" spans="1:9" x14ac:dyDescent="0.2">
      <c r="A981" s="213"/>
      <c r="B981" s="213"/>
      <c r="C981" s="213"/>
      <c r="D981" s="214"/>
      <c r="E981" s="252"/>
      <c r="F981" s="213"/>
      <c r="G981" s="336"/>
      <c r="H981" s="214"/>
      <c r="I981" s="213"/>
    </row>
    <row r="982" spans="1:9" x14ac:dyDescent="0.2">
      <c r="A982" s="213"/>
      <c r="B982" s="213"/>
      <c r="C982" s="213"/>
      <c r="D982" s="214"/>
      <c r="E982" s="252"/>
      <c r="F982" s="213"/>
      <c r="G982" s="336"/>
      <c r="H982" s="214"/>
      <c r="I982" s="213"/>
    </row>
    <row r="983" spans="1:9" x14ac:dyDescent="0.2">
      <c r="A983" s="213"/>
      <c r="B983" s="213"/>
      <c r="C983" s="213"/>
      <c r="D983" s="214"/>
      <c r="E983" s="252"/>
      <c r="F983" s="213"/>
      <c r="G983" s="336"/>
      <c r="H983" s="214"/>
      <c r="I983" s="213"/>
    </row>
    <row r="984" spans="1:9" x14ac:dyDescent="0.2">
      <c r="A984" s="213"/>
      <c r="B984" s="213"/>
      <c r="C984" s="213"/>
      <c r="D984" s="214"/>
      <c r="E984" s="252"/>
      <c r="F984" s="213"/>
      <c r="G984" s="336"/>
      <c r="H984" s="214"/>
      <c r="I984" s="213"/>
    </row>
    <row r="985" spans="1:9" x14ac:dyDescent="0.2">
      <c r="A985" s="213"/>
      <c r="B985" s="213"/>
      <c r="C985" s="213"/>
      <c r="D985" s="214"/>
      <c r="E985" s="252"/>
      <c r="F985" s="213"/>
      <c r="G985" s="336"/>
      <c r="H985" s="214"/>
      <c r="I985" s="213"/>
    </row>
    <row r="986" spans="1:9" x14ac:dyDescent="0.2">
      <c r="A986" s="213"/>
      <c r="B986" s="213"/>
      <c r="C986" s="213"/>
      <c r="D986" s="214"/>
      <c r="E986" s="252"/>
      <c r="F986" s="213"/>
      <c r="G986" s="336"/>
      <c r="H986" s="214"/>
      <c r="I986" s="213"/>
    </row>
    <row r="987" spans="1:9" x14ac:dyDescent="0.2">
      <c r="A987" s="213"/>
      <c r="B987" s="213"/>
      <c r="C987" s="213"/>
      <c r="D987" s="214"/>
      <c r="E987" s="252"/>
      <c r="F987" s="213"/>
      <c r="G987" s="336"/>
      <c r="H987" s="214"/>
      <c r="I987" s="213"/>
    </row>
    <row r="988" spans="1:9" x14ac:dyDescent="0.2">
      <c r="A988" s="213"/>
      <c r="B988" s="213"/>
      <c r="C988" s="213"/>
      <c r="D988" s="214"/>
      <c r="E988" s="252"/>
      <c r="F988" s="213"/>
      <c r="G988" s="336"/>
      <c r="H988" s="214"/>
      <c r="I988" s="213"/>
    </row>
    <row r="989" spans="1:9" x14ac:dyDescent="0.2">
      <c r="A989" s="213"/>
      <c r="B989" s="213"/>
      <c r="C989" s="213"/>
      <c r="D989" s="214"/>
      <c r="E989" s="252"/>
      <c r="F989" s="213"/>
      <c r="G989" s="336"/>
      <c r="H989" s="214"/>
      <c r="I989" s="213"/>
    </row>
    <row r="990" spans="1:9" x14ac:dyDescent="0.2">
      <c r="A990" s="213"/>
      <c r="B990" s="213"/>
      <c r="C990" s="213"/>
      <c r="D990" s="214"/>
      <c r="E990" s="252"/>
      <c r="F990" s="213"/>
      <c r="G990" s="336"/>
      <c r="H990" s="214"/>
      <c r="I990" s="213"/>
    </row>
    <row r="991" spans="1:9" x14ac:dyDescent="0.2">
      <c r="A991" s="213"/>
      <c r="B991" s="213"/>
      <c r="C991" s="213"/>
      <c r="D991" s="214"/>
      <c r="E991" s="252"/>
      <c r="F991" s="213"/>
      <c r="G991" s="336"/>
      <c r="H991" s="214"/>
      <c r="I991" s="213"/>
    </row>
    <row r="992" spans="1:9" x14ac:dyDescent="0.2">
      <c r="A992" s="213"/>
      <c r="B992" s="213"/>
      <c r="C992" s="213"/>
      <c r="D992" s="214"/>
      <c r="E992" s="252"/>
      <c r="F992" s="213"/>
      <c r="G992" s="336"/>
      <c r="H992" s="214"/>
      <c r="I992" s="213"/>
    </row>
    <row r="993" spans="1:9" x14ac:dyDescent="0.2">
      <c r="A993" s="213"/>
      <c r="B993" s="213"/>
      <c r="C993" s="213"/>
      <c r="D993" s="214"/>
      <c r="E993" s="252"/>
      <c r="F993" s="213"/>
      <c r="G993" s="336"/>
      <c r="H993" s="214"/>
      <c r="I993" s="213"/>
    </row>
    <row r="994" spans="1:9" x14ac:dyDescent="0.2">
      <c r="A994" s="213"/>
      <c r="B994" s="213"/>
      <c r="C994" s="213"/>
      <c r="D994" s="214"/>
      <c r="E994" s="252"/>
      <c r="F994" s="213"/>
      <c r="G994" s="336"/>
      <c r="H994" s="214"/>
      <c r="I994" s="213"/>
    </row>
    <row r="995" spans="1:9" x14ac:dyDescent="0.2">
      <c r="A995" s="213"/>
      <c r="B995" s="213"/>
      <c r="C995" s="213"/>
      <c r="D995" s="214"/>
      <c r="E995" s="252"/>
      <c r="F995" s="213"/>
      <c r="G995" s="336"/>
      <c r="H995" s="214"/>
      <c r="I995" s="213"/>
    </row>
    <row r="996" spans="1:9" x14ac:dyDescent="0.2">
      <c r="A996" s="213"/>
      <c r="B996" s="213"/>
      <c r="C996" s="213"/>
      <c r="D996" s="214"/>
      <c r="E996" s="252"/>
      <c r="F996" s="213"/>
      <c r="G996" s="336"/>
      <c r="H996" s="214"/>
      <c r="I996" s="213"/>
    </row>
    <row r="997" spans="1:9" x14ac:dyDescent="0.2">
      <c r="A997" s="213"/>
      <c r="B997" s="213"/>
      <c r="C997" s="213"/>
      <c r="D997" s="214"/>
      <c r="E997" s="252"/>
      <c r="F997" s="213"/>
      <c r="G997" s="336"/>
      <c r="H997" s="214"/>
      <c r="I997" s="213"/>
    </row>
    <row r="998" spans="1:9" x14ac:dyDescent="0.2">
      <c r="A998" s="213"/>
      <c r="B998" s="213"/>
      <c r="C998" s="213"/>
      <c r="D998" s="214"/>
      <c r="E998" s="252"/>
      <c r="F998" s="213"/>
      <c r="G998" s="336"/>
      <c r="H998" s="214"/>
      <c r="I998" s="213"/>
    </row>
    <row r="999" spans="1:9" x14ac:dyDescent="0.2">
      <c r="A999" s="213"/>
      <c r="B999" s="213"/>
      <c r="C999" s="213"/>
      <c r="D999" s="214"/>
      <c r="E999" s="252"/>
      <c r="F999" s="213"/>
      <c r="G999" s="336"/>
      <c r="H999" s="214"/>
      <c r="I999" s="213"/>
    </row>
    <row r="1000" spans="1:9" x14ac:dyDescent="0.2">
      <c r="A1000" s="213"/>
      <c r="B1000" s="213"/>
      <c r="C1000" s="213"/>
      <c r="D1000" s="214"/>
      <c r="E1000" s="252"/>
      <c r="F1000" s="213"/>
      <c r="G1000" s="336"/>
      <c r="H1000" s="214"/>
      <c r="I1000" s="213"/>
    </row>
    <row r="1001" spans="1:9" x14ac:dyDescent="0.2">
      <c r="A1001" s="213"/>
      <c r="B1001" s="213"/>
      <c r="C1001" s="213"/>
      <c r="D1001" s="214"/>
      <c r="E1001" s="252"/>
      <c r="F1001" s="213"/>
      <c r="G1001" s="336"/>
      <c r="H1001" s="214"/>
      <c r="I1001" s="213"/>
    </row>
    <row r="1002" spans="1:9" x14ac:dyDescent="0.2">
      <c r="A1002" s="213"/>
      <c r="B1002" s="213"/>
      <c r="C1002" s="213"/>
      <c r="D1002" s="214"/>
      <c r="E1002" s="252"/>
      <c r="F1002" s="213"/>
      <c r="G1002" s="336"/>
      <c r="H1002" s="214"/>
      <c r="I1002" s="213"/>
    </row>
    <row r="1003" spans="1:9" x14ac:dyDescent="0.2">
      <c r="A1003" s="213"/>
      <c r="B1003" s="213"/>
      <c r="C1003" s="213"/>
      <c r="D1003" s="214"/>
      <c r="E1003" s="252"/>
      <c r="F1003" s="213"/>
      <c r="G1003" s="336"/>
      <c r="H1003" s="214"/>
      <c r="I1003" s="213"/>
    </row>
    <row r="1004" spans="1:9" x14ac:dyDescent="0.2">
      <c r="A1004" s="213"/>
      <c r="B1004" s="213"/>
      <c r="C1004" s="213"/>
      <c r="D1004" s="214"/>
      <c r="E1004" s="252"/>
      <c r="F1004" s="213"/>
      <c r="G1004" s="336"/>
      <c r="H1004" s="214"/>
      <c r="I1004" s="213"/>
    </row>
    <row r="1005" spans="1:9" x14ac:dyDescent="0.2">
      <c r="A1005" s="213"/>
      <c r="B1005" s="213"/>
      <c r="C1005" s="213"/>
      <c r="D1005" s="214"/>
      <c r="E1005" s="252"/>
      <c r="F1005" s="213"/>
      <c r="G1005" s="336"/>
      <c r="H1005" s="214"/>
      <c r="I1005" s="213"/>
    </row>
    <row r="1006" spans="1:9" x14ac:dyDescent="0.2">
      <c r="A1006" s="213"/>
      <c r="B1006" s="213"/>
      <c r="C1006" s="213"/>
      <c r="D1006" s="214"/>
      <c r="E1006" s="252"/>
      <c r="F1006" s="213"/>
      <c r="G1006" s="336"/>
      <c r="H1006" s="214"/>
      <c r="I1006" s="213"/>
    </row>
    <row r="1007" spans="1:9" x14ac:dyDescent="0.2">
      <c r="A1007" s="213"/>
      <c r="B1007" s="213"/>
      <c r="C1007" s="213"/>
      <c r="D1007" s="214"/>
      <c r="E1007" s="252"/>
      <c r="F1007" s="213"/>
      <c r="G1007" s="336"/>
      <c r="H1007" s="214"/>
      <c r="I1007" s="213"/>
    </row>
    <row r="1008" spans="1:9" x14ac:dyDescent="0.2">
      <c r="A1008" s="213"/>
      <c r="B1008" s="213"/>
      <c r="C1008" s="213"/>
      <c r="D1008" s="214"/>
      <c r="E1008" s="252"/>
      <c r="F1008" s="213"/>
      <c r="G1008" s="336"/>
      <c r="H1008" s="214"/>
      <c r="I1008" s="213"/>
    </row>
    <row r="1009" spans="1:9" x14ac:dyDescent="0.2">
      <c r="A1009" s="213"/>
      <c r="B1009" s="213"/>
      <c r="C1009" s="213"/>
      <c r="D1009" s="214"/>
      <c r="E1009" s="252"/>
      <c r="F1009" s="213"/>
      <c r="G1009" s="336"/>
      <c r="H1009" s="214"/>
      <c r="I1009" s="213"/>
    </row>
    <row r="1010" spans="1:9" x14ac:dyDescent="0.2">
      <c r="A1010" s="213"/>
      <c r="B1010" s="213"/>
      <c r="C1010" s="213"/>
      <c r="D1010" s="214"/>
      <c r="E1010" s="252"/>
      <c r="F1010" s="213"/>
      <c r="G1010" s="336"/>
      <c r="H1010" s="214"/>
      <c r="I1010" s="213"/>
    </row>
    <row r="1011" spans="1:9" x14ac:dyDescent="0.2">
      <c r="A1011" s="213"/>
      <c r="B1011" s="213"/>
      <c r="C1011" s="213"/>
      <c r="D1011" s="214"/>
      <c r="E1011" s="252"/>
      <c r="F1011" s="213"/>
      <c r="G1011" s="336"/>
      <c r="H1011" s="214"/>
      <c r="I1011" s="213"/>
    </row>
    <row r="1012" spans="1:9" x14ac:dyDescent="0.2">
      <c r="A1012" s="213"/>
      <c r="B1012" s="213"/>
      <c r="C1012" s="213"/>
      <c r="D1012" s="214"/>
      <c r="E1012" s="252"/>
      <c r="F1012" s="213"/>
      <c r="G1012" s="336"/>
      <c r="H1012" s="214"/>
      <c r="I1012" s="213"/>
    </row>
    <row r="1013" spans="1:9" x14ac:dyDescent="0.2">
      <c r="A1013" s="213"/>
      <c r="B1013" s="213"/>
      <c r="C1013" s="213"/>
      <c r="D1013" s="214"/>
      <c r="E1013" s="252"/>
      <c r="F1013" s="213"/>
      <c r="G1013" s="336"/>
      <c r="H1013" s="214"/>
      <c r="I1013" s="213"/>
    </row>
    <row r="1014" spans="1:9" x14ac:dyDescent="0.2">
      <c r="A1014" s="213"/>
      <c r="B1014" s="213"/>
      <c r="C1014" s="213"/>
      <c r="D1014" s="214"/>
      <c r="E1014" s="252"/>
      <c r="F1014" s="213"/>
      <c r="G1014" s="336"/>
      <c r="H1014" s="214"/>
      <c r="I1014" s="213"/>
    </row>
    <row r="1015" spans="1:9" x14ac:dyDescent="0.2">
      <c r="A1015" s="213"/>
      <c r="B1015" s="213"/>
      <c r="C1015" s="213"/>
      <c r="D1015" s="214"/>
      <c r="E1015" s="252"/>
      <c r="F1015" s="213"/>
      <c r="G1015" s="336"/>
      <c r="H1015" s="214"/>
      <c r="I1015" s="213"/>
    </row>
    <row r="1016" spans="1:9" x14ac:dyDescent="0.2">
      <c r="A1016" s="213"/>
      <c r="B1016" s="213"/>
      <c r="C1016" s="213"/>
      <c r="D1016" s="214"/>
      <c r="E1016" s="252"/>
      <c r="F1016" s="213"/>
      <c r="G1016" s="336"/>
      <c r="H1016" s="214"/>
      <c r="I1016" s="213"/>
    </row>
    <row r="1017" spans="1:9" x14ac:dyDescent="0.2">
      <c r="A1017" s="213"/>
      <c r="B1017" s="213"/>
      <c r="C1017" s="213"/>
      <c r="D1017" s="214"/>
      <c r="E1017" s="252"/>
      <c r="F1017" s="213"/>
      <c r="G1017" s="336"/>
      <c r="H1017" s="214"/>
      <c r="I1017" s="213"/>
    </row>
    <row r="1018" spans="1:9" x14ac:dyDescent="0.2">
      <c r="A1018" s="213"/>
      <c r="B1018" s="213"/>
      <c r="C1018" s="213"/>
      <c r="D1018" s="214"/>
      <c r="E1018" s="252"/>
      <c r="F1018" s="213"/>
      <c r="G1018" s="336"/>
      <c r="H1018" s="214"/>
      <c r="I1018" s="213"/>
    </row>
    <row r="1019" spans="1:9" x14ac:dyDescent="0.2">
      <c r="A1019" s="213"/>
      <c r="B1019" s="213"/>
      <c r="C1019" s="213"/>
      <c r="D1019" s="214"/>
      <c r="E1019" s="252"/>
      <c r="F1019" s="213"/>
      <c r="G1019" s="336"/>
      <c r="H1019" s="214"/>
      <c r="I1019" s="213"/>
    </row>
    <row r="1020" spans="1:9" x14ac:dyDescent="0.2">
      <c r="A1020" s="213"/>
      <c r="B1020" s="213"/>
      <c r="C1020" s="213"/>
      <c r="D1020" s="214"/>
      <c r="E1020" s="252"/>
      <c r="F1020" s="213"/>
      <c r="G1020" s="336"/>
      <c r="H1020" s="214"/>
      <c r="I1020" s="213"/>
    </row>
    <row r="1021" spans="1:9" x14ac:dyDescent="0.2">
      <c r="A1021" s="213"/>
      <c r="B1021" s="213"/>
      <c r="C1021" s="213"/>
      <c r="D1021" s="214"/>
      <c r="E1021" s="252"/>
      <c r="F1021" s="213"/>
      <c r="G1021" s="336"/>
      <c r="H1021" s="214"/>
      <c r="I1021" s="213"/>
    </row>
    <row r="1022" spans="1:9" x14ac:dyDescent="0.2">
      <c r="A1022" s="213"/>
      <c r="B1022" s="213"/>
      <c r="C1022" s="213"/>
      <c r="D1022" s="214"/>
      <c r="E1022" s="252"/>
      <c r="F1022" s="213"/>
      <c r="G1022" s="336"/>
      <c r="H1022" s="214"/>
      <c r="I1022" s="213"/>
    </row>
    <row r="1023" spans="1:9" x14ac:dyDescent="0.2">
      <c r="A1023" s="213"/>
      <c r="B1023" s="213"/>
      <c r="C1023" s="213"/>
      <c r="D1023" s="214"/>
      <c r="E1023" s="252"/>
      <c r="F1023" s="213"/>
      <c r="G1023" s="336"/>
      <c r="H1023" s="214"/>
      <c r="I1023" s="213"/>
    </row>
    <row r="1024" spans="1:9" x14ac:dyDescent="0.2">
      <c r="A1024" s="213"/>
      <c r="B1024" s="213"/>
      <c r="C1024" s="213"/>
      <c r="D1024" s="214"/>
      <c r="E1024" s="252"/>
      <c r="F1024" s="213"/>
      <c r="G1024" s="336"/>
      <c r="H1024" s="214"/>
      <c r="I1024" s="213"/>
    </row>
    <row r="1025" spans="1:9" x14ac:dyDescent="0.2">
      <c r="A1025" s="213"/>
      <c r="B1025" s="213"/>
      <c r="C1025" s="213"/>
      <c r="D1025" s="214"/>
      <c r="E1025" s="252"/>
      <c r="F1025" s="213"/>
      <c r="G1025" s="336"/>
      <c r="H1025" s="214"/>
      <c r="I1025" s="213"/>
    </row>
    <row r="1026" spans="1:9" x14ac:dyDescent="0.2">
      <c r="A1026" s="213"/>
      <c r="B1026" s="213"/>
      <c r="C1026" s="213"/>
      <c r="D1026" s="214"/>
      <c r="E1026" s="252"/>
      <c r="F1026" s="213"/>
      <c r="G1026" s="336"/>
      <c r="H1026" s="214"/>
      <c r="I1026" s="213"/>
    </row>
    <row r="1027" spans="1:9" x14ac:dyDescent="0.2">
      <c r="A1027" s="213"/>
      <c r="B1027" s="213"/>
      <c r="C1027" s="213"/>
      <c r="D1027" s="214"/>
      <c r="E1027" s="252"/>
      <c r="F1027" s="213"/>
      <c r="G1027" s="336"/>
      <c r="H1027" s="214"/>
      <c r="I1027" s="213"/>
    </row>
    <row r="1028" spans="1:9" x14ac:dyDescent="0.2">
      <c r="A1028" s="213"/>
      <c r="B1028" s="213"/>
      <c r="C1028" s="213"/>
      <c r="D1028" s="214"/>
      <c r="E1028" s="252"/>
      <c r="F1028" s="213"/>
      <c r="G1028" s="336"/>
      <c r="H1028" s="214"/>
      <c r="I1028" s="213"/>
    </row>
    <row r="1029" spans="1:9" x14ac:dyDescent="0.2">
      <c r="A1029" s="213"/>
      <c r="B1029" s="213"/>
      <c r="C1029" s="213"/>
      <c r="D1029" s="214"/>
      <c r="E1029" s="252"/>
      <c r="F1029" s="213"/>
      <c r="G1029" s="336"/>
      <c r="H1029" s="214"/>
      <c r="I1029" s="213"/>
    </row>
    <row r="1030" spans="1:9" x14ac:dyDescent="0.2">
      <c r="A1030" s="213"/>
      <c r="B1030" s="213"/>
      <c r="C1030" s="213"/>
      <c r="D1030" s="214"/>
      <c r="E1030" s="252"/>
      <c r="F1030" s="213"/>
      <c r="G1030" s="336"/>
      <c r="H1030" s="214"/>
      <c r="I1030" s="213"/>
    </row>
    <row r="1031" spans="1:9" x14ac:dyDescent="0.2">
      <c r="A1031" s="213"/>
      <c r="B1031" s="213"/>
      <c r="C1031" s="213"/>
      <c r="D1031" s="214"/>
      <c r="E1031" s="252"/>
      <c r="F1031" s="213"/>
      <c r="G1031" s="336"/>
      <c r="H1031" s="214"/>
      <c r="I1031" s="213"/>
    </row>
    <row r="1032" spans="1:9" x14ac:dyDescent="0.2">
      <c r="A1032" s="213"/>
      <c r="B1032" s="213"/>
      <c r="C1032" s="213"/>
      <c r="D1032" s="214"/>
      <c r="E1032" s="252"/>
      <c r="F1032" s="213"/>
      <c r="G1032" s="336"/>
      <c r="H1032" s="214"/>
      <c r="I1032" s="213"/>
    </row>
    <row r="1033" spans="1:9" x14ac:dyDescent="0.2">
      <c r="A1033" s="213"/>
      <c r="B1033" s="213"/>
      <c r="C1033" s="213"/>
      <c r="D1033" s="214"/>
      <c r="E1033" s="252"/>
      <c r="F1033" s="213"/>
      <c r="G1033" s="336"/>
      <c r="H1033" s="214"/>
      <c r="I1033" s="213"/>
    </row>
    <row r="1034" spans="1:9" x14ac:dyDescent="0.2">
      <c r="A1034" s="213"/>
      <c r="B1034" s="213"/>
      <c r="C1034" s="213"/>
      <c r="D1034" s="214"/>
      <c r="E1034" s="252"/>
      <c r="F1034" s="213"/>
      <c r="G1034" s="336"/>
      <c r="H1034" s="214"/>
      <c r="I1034" s="213"/>
    </row>
    <row r="1035" spans="1:9" x14ac:dyDescent="0.2">
      <c r="A1035" s="213"/>
      <c r="B1035" s="213"/>
      <c r="C1035" s="213"/>
      <c r="D1035" s="214"/>
      <c r="E1035" s="252"/>
      <c r="F1035" s="213"/>
      <c r="G1035" s="336"/>
      <c r="H1035" s="214"/>
      <c r="I1035" s="213"/>
    </row>
    <row r="1036" spans="1:9" x14ac:dyDescent="0.2">
      <c r="A1036" s="213"/>
      <c r="B1036" s="213"/>
      <c r="C1036" s="213"/>
      <c r="D1036" s="214"/>
      <c r="E1036" s="252"/>
      <c r="F1036" s="213"/>
      <c r="G1036" s="336"/>
      <c r="H1036" s="214"/>
      <c r="I1036" s="213"/>
    </row>
    <row r="1037" spans="1:9" x14ac:dyDescent="0.2">
      <c r="A1037" s="213"/>
      <c r="B1037" s="213"/>
      <c r="C1037" s="213"/>
      <c r="D1037" s="214"/>
      <c r="E1037" s="252"/>
      <c r="F1037" s="213"/>
      <c r="G1037" s="336"/>
      <c r="H1037" s="214"/>
      <c r="I1037" s="213"/>
    </row>
    <row r="1038" spans="1:9" x14ac:dyDescent="0.2">
      <c r="A1038" s="213"/>
      <c r="B1038" s="213"/>
      <c r="C1038" s="213"/>
      <c r="D1038" s="214"/>
      <c r="E1038" s="252"/>
      <c r="F1038" s="213"/>
      <c r="G1038" s="336"/>
      <c r="H1038" s="214"/>
      <c r="I1038" s="213"/>
    </row>
    <row r="1039" spans="1:9" x14ac:dyDescent="0.2">
      <c r="A1039" s="213"/>
      <c r="B1039" s="213"/>
      <c r="C1039" s="213"/>
      <c r="D1039" s="214"/>
      <c r="E1039" s="252"/>
      <c r="F1039" s="213"/>
      <c r="G1039" s="336"/>
      <c r="H1039" s="214"/>
      <c r="I1039" s="213"/>
    </row>
    <row r="1040" spans="1:9" x14ac:dyDescent="0.2">
      <c r="A1040" s="213"/>
      <c r="B1040" s="213"/>
      <c r="C1040" s="213"/>
      <c r="D1040" s="214"/>
      <c r="E1040" s="252"/>
      <c r="F1040" s="213"/>
      <c r="G1040" s="336"/>
      <c r="H1040" s="214"/>
      <c r="I1040" s="213"/>
    </row>
    <row r="1041" spans="1:9" x14ac:dyDescent="0.2">
      <c r="A1041" s="213"/>
      <c r="B1041" s="213"/>
      <c r="C1041" s="213"/>
      <c r="D1041" s="214"/>
      <c r="E1041" s="252"/>
      <c r="F1041" s="213"/>
      <c r="G1041" s="336"/>
      <c r="H1041" s="214"/>
      <c r="I1041" s="213"/>
    </row>
    <row r="1042" spans="1:9" x14ac:dyDescent="0.2">
      <c r="A1042" s="213"/>
      <c r="B1042" s="213"/>
      <c r="C1042" s="213"/>
      <c r="D1042" s="214"/>
      <c r="E1042" s="252"/>
      <c r="F1042" s="213"/>
      <c r="G1042" s="336"/>
      <c r="H1042" s="214"/>
      <c r="I1042" s="213"/>
    </row>
    <row r="1043" spans="1:9" x14ac:dyDescent="0.2">
      <c r="A1043" s="213"/>
      <c r="B1043" s="213"/>
      <c r="C1043" s="213"/>
      <c r="D1043" s="214"/>
      <c r="E1043" s="252"/>
      <c r="F1043" s="213"/>
      <c r="G1043" s="336"/>
      <c r="H1043" s="214"/>
      <c r="I1043" s="213"/>
    </row>
    <row r="1044" spans="1:9" x14ac:dyDescent="0.2">
      <c r="A1044" s="213"/>
      <c r="B1044" s="213"/>
      <c r="C1044" s="213"/>
      <c r="D1044" s="214"/>
      <c r="E1044" s="252"/>
      <c r="F1044" s="213"/>
      <c r="G1044" s="336"/>
      <c r="H1044" s="214"/>
      <c r="I1044" s="213"/>
    </row>
    <row r="1045" spans="1:9" x14ac:dyDescent="0.2">
      <c r="A1045" s="213"/>
      <c r="B1045" s="213"/>
      <c r="C1045" s="213"/>
      <c r="D1045" s="214"/>
      <c r="E1045" s="252"/>
      <c r="F1045" s="213"/>
      <c r="G1045" s="336"/>
      <c r="H1045" s="214"/>
      <c r="I1045" s="213"/>
    </row>
    <row r="1046" spans="1:9" x14ac:dyDescent="0.2">
      <c r="A1046" s="213"/>
      <c r="B1046" s="213"/>
      <c r="C1046" s="213"/>
      <c r="D1046" s="214"/>
      <c r="E1046" s="252"/>
      <c r="F1046" s="213"/>
      <c r="G1046" s="336"/>
      <c r="H1046" s="214"/>
      <c r="I1046" s="213"/>
    </row>
    <row r="1047" spans="1:9" x14ac:dyDescent="0.2">
      <c r="A1047" s="213"/>
      <c r="B1047" s="213"/>
      <c r="C1047" s="213"/>
      <c r="D1047" s="214"/>
      <c r="E1047" s="252"/>
      <c r="F1047" s="213"/>
      <c r="G1047" s="336"/>
      <c r="H1047" s="214"/>
      <c r="I1047" s="213"/>
    </row>
    <row r="1048" spans="1:9" x14ac:dyDescent="0.2">
      <c r="A1048" s="213"/>
      <c r="B1048" s="213"/>
      <c r="C1048" s="213"/>
      <c r="D1048" s="214"/>
      <c r="E1048" s="252"/>
      <c r="F1048" s="213"/>
      <c r="G1048" s="336"/>
      <c r="H1048" s="214"/>
      <c r="I1048" s="213"/>
    </row>
    <row r="1049" spans="1:9" x14ac:dyDescent="0.2">
      <c r="A1049" s="213"/>
      <c r="B1049" s="213"/>
      <c r="C1049" s="213"/>
      <c r="D1049" s="214"/>
      <c r="E1049" s="252"/>
      <c r="F1049" s="213"/>
      <c r="G1049" s="336"/>
      <c r="H1049" s="214"/>
      <c r="I1049" s="213"/>
    </row>
    <row r="1050" spans="1:9" x14ac:dyDescent="0.2">
      <c r="A1050" s="213"/>
      <c r="B1050" s="213"/>
      <c r="C1050" s="213"/>
      <c r="D1050" s="214"/>
      <c r="E1050" s="252"/>
      <c r="F1050" s="213"/>
      <c r="G1050" s="336"/>
      <c r="H1050" s="214"/>
      <c r="I1050" s="213"/>
    </row>
    <row r="1051" spans="1:9" x14ac:dyDescent="0.2">
      <c r="A1051" s="213"/>
      <c r="B1051" s="213"/>
      <c r="C1051" s="213"/>
      <c r="D1051" s="214"/>
      <c r="E1051" s="252"/>
      <c r="F1051" s="213"/>
      <c r="G1051" s="336"/>
      <c r="H1051" s="214"/>
      <c r="I1051" s="213"/>
    </row>
    <row r="1052" spans="1:9" x14ac:dyDescent="0.2">
      <c r="A1052" s="213"/>
      <c r="B1052" s="213"/>
      <c r="C1052" s="213"/>
      <c r="D1052" s="214"/>
      <c r="E1052" s="252"/>
      <c r="F1052" s="213"/>
      <c r="G1052" s="336"/>
      <c r="H1052" s="214"/>
      <c r="I1052" s="213"/>
    </row>
    <row r="1053" spans="1:9" x14ac:dyDescent="0.2">
      <c r="A1053" s="213"/>
      <c r="B1053" s="213"/>
      <c r="C1053" s="213"/>
      <c r="D1053" s="214"/>
      <c r="E1053" s="252"/>
      <c r="F1053" s="213"/>
      <c r="G1053" s="336"/>
      <c r="H1053" s="214"/>
      <c r="I1053" s="213"/>
    </row>
    <row r="1054" spans="1:9" x14ac:dyDescent="0.2">
      <c r="A1054" s="213"/>
      <c r="B1054" s="213"/>
      <c r="C1054" s="213"/>
      <c r="D1054" s="214"/>
      <c r="E1054" s="252"/>
      <c r="F1054" s="213"/>
      <c r="G1054" s="336"/>
      <c r="H1054" s="214"/>
      <c r="I1054" s="213"/>
    </row>
    <row r="1055" spans="1:9" x14ac:dyDescent="0.2">
      <c r="A1055" s="213"/>
      <c r="B1055" s="213"/>
      <c r="C1055" s="213"/>
      <c r="D1055" s="214"/>
      <c r="E1055" s="252"/>
      <c r="F1055" s="213"/>
      <c r="G1055" s="336"/>
      <c r="H1055" s="214"/>
      <c r="I1055" s="213"/>
    </row>
    <row r="1056" spans="1:9" x14ac:dyDescent="0.2">
      <c r="A1056" s="213"/>
      <c r="B1056" s="213"/>
      <c r="C1056" s="213"/>
      <c r="D1056" s="214"/>
      <c r="E1056" s="252"/>
      <c r="F1056" s="213"/>
      <c r="G1056" s="336"/>
      <c r="H1056" s="214"/>
      <c r="I1056" s="213"/>
    </row>
    <row r="1057" spans="1:9" x14ac:dyDescent="0.2">
      <c r="A1057" s="213"/>
      <c r="B1057" s="213"/>
      <c r="C1057" s="213"/>
      <c r="D1057" s="214"/>
      <c r="E1057" s="252"/>
      <c r="F1057" s="213"/>
      <c r="G1057" s="336"/>
      <c r="H1057" s="214"/>
      <c r="I1057" s="213"/>
    </row>
    <row r="1058" spans="1:9" x14ac:dyDescent="0.2">
      <c r="A1058" s="213"/>
      <c r="B1058" s="213"/>
      <c r="C1058" s="213"/>
      <c r="D1058" s="214"/>
      <c r="E1058" s="252"/>
      <c r="F1058" s="213"/>
      <c r="G1058" s="336"/>
      <c r="H1058" s="214"/>
      <c r="I1058" s="213"/>
    </row>
    <row r="1059" spans="1:9" x14ac:dyDescent="0.2">
      <c r="A1059" s="213"/>
      <c r="B1059" s="213"/>
      <c r="C1059" s="213"/>
      <c r="D1059" s="214"/>
      <c r="E1059" s="252"/>
      <c r="F1059" s="213"/>
      <c r="G1059" s="336"/>
      <c r="H1059" s="214"/>
      <c r="I1059" s="213"/>
    </row>
    <row r="1060" spans="1:9" x14ac:dyDescent="0.2">
      <c r="A1060" s="213"/>
      <c r="B1060" s="213"/>
      <c r="C1060" s="213"/>
      <c r="D1060" s="214"/>
      <c r="E1060" s="252"/>
      <c r="F1060" s="213"/>
      <c r="G1060" s="336"/>
      <c r="H1060" s="214"/>
      <c r="I1060" s="213"/>
    </row>
    <row r="1061" spans="1:9" x14ac:dyDescent="0.2">
      <c r="A1061" s="213"/>
      <c r="B1061" s="213"/>
      <c r="C1061" s="213"/>
      <c r="D1061" s="214"/>
      <c r="E1061" s="252"/>
      <c r="F1061" s="213"/>
      <c r="G1061" s="336"/>
      <c r="H1061" s="214"/>
      <c r="I1061" s="213"/>
    </row>
    <row r="1062" spans="1:9" x14ac:dyDescent="0.2">
      <c r="A1062" s="213"/>
      <c r="B1062" s="213"/>
      <c r="C1062" s="213"/>
      <c r="D1062" s="214"/>
      <c r="E1062" s="252"/>
      <c r="F1062" s="213"/>
      <c r="G1062" s="336"/>
      <c r="H1062" s="214"/>
      <c r="I1062" s="213"/>
    </row>
    <row r="1063" spans="1:9" x14ac:dyDescent="0.2">
      <c r="A1063" s="213"/>
      <c r="B1063" s="213"/>
      <c r="C1063" s="213"/>
      <c r="D1063" s="214"/>
      <c r="E1063" s="252"/>
      <c r="F1063" s="213"/>
      <c r="G1063" s="336"/>
      <c r="H1063" s="214"/>
      <c r="I1063" s="213"/>
    </row>
    <row r="1064" spans="1:9" x14ac:dyDescent="0.2">
      <c r="A1064" s="213"/>
      <c r="B1064" s="213"/>
      <c r="C1064" s="213"/>
      <c r="D1064" s="214"/>
      <c r="E1064" s="252"/>
      <c r="F1064" s="213"/>
      <c r="G1064" s="336"/>
      <c r="H1064" s="214"/>
      <c r="I1064" s="213"/>
    </row>
    <row r="1065" spans="1:9" x14ac:dyDescent="0.2">
      <c r="A1065" s="213"/>
      <c r="B1065" s="213"/>
      <c r="C1065" s="213"/>
      <c r="D1065" s="214"/>
      <c r="E1065" s="252"/>
      <c r="F1065" s="213"/>
      <c r="G1065" s="336"/>
      <c r="H1065" s="214"/>
      <c r="I1065" s="213"/>
    </row>
    <row r="1066" spans="1:9" x14ac:dyDescent="0.2">
      <c r="A1066" s="213"/>
      <c r="B1066" s="213"/>
      <c r="C1066" s="213"/>
      <c r="D1066" s="214"/>
      <c r="E1066" s="252"/>
      <c r="F1066" s="213"/>
      <c r="G1066" s="336"/>
      <c r="H1066" s="214"/>
      <c r="I1066" s="213"/>
    </row>
    <row r="1067" spans="1:9" x14ac:dyDescent="0.2">
      <c r="A1067" s="213"/>
      <c r="B1067" s="213"/>
      <c r="C1067" s="213"/>
      <c r="D1067" s="214"/>
      <c r="E1067" s="252"/>
      <c r="F1067" s="213"/>
      <c r="G1067" s="336"/>
      <c r="H1067" s="214"/>
      <c r="I1067" s="213"/>
    </row>
    <row r="1068" spans="1:9" x14ac:dyDescent="0.2">
      <c r="A1068" s="213"/>
      <c r="B1068" s="213"/>
      <c r="C1068" s="213"/>
      <c r="D1068" s="214"/>
      <c r="E1068" s="252"/>
      <c r="F1068" s="213"/>
      <c r="G1068" s="336"/>
      <c r="H1068" s="214"/>
      <c r="I1068" s="213"/>
    </row>
    <row r="1069" spans="1:9" x14ac:dyDescent="0.2">
      <c r="A1069" s="213"/>
      <c r="B1069" s="213"/>
      <c r="C1069" s="213"/>
      <c r="D1069" s="214"/>
      <c r="E1069" s="252"/>
      <c r="F1069" s="213"/>
      <c r="G1069" s="336"/>
      <c r="H1069" s="214"/>
      <c r="I1069" s="213"/>
    </row>
    <row r="1070" spans="1:9" x14ac:dyDescent="0.2">
      <c r="A1070" s="213"/>
      <c r="B1070" s="213"/>
      <c r="C1070" s="213"/>
      <c r="D1070" s="214"/>
      <c r="E1070" s="252"/>
      <c r="F1070" s="213"/>
      <c r="G1070" s="336"/>
      <c r="H1070" s="214"/>
      <c r="I1070" s="213"/>
    </row>
    <row r="1071" spans="1:9" x14ac:dyDescent="0.2">
      <c r="A1071" s="213"/>
      <c r="B1071" s="213"/>
      <c r="C1071" s="213"/>
      <c r="D1071" s="214"/>
      <c r="E1071" s="252"/>
      <c r="F1071" s="213"/>
      <c r="G1071" s="336"/>
      <c r="H1071" s="214"/>
      <c r="I1071" s="213"/>
    </row>
    <row r="1072" spans="1:9" x14ac:dyDescent="0.2">
      <c r="A1072" s="213"/>
      <c r="B1072" s="213"/>
      <c r="C1072" s="213"/>
      <c r="D1072" s="214"/>
      <c r="E1072" s="252"/>
      <c r="F1072" s="213"/>
      <c r="G1072" s="336"/>
      <c r="H1072" s="214"/>
      <c r="I1072" s="213"/>
    </row>
    <row r="1073" spans="1:9" x14ac:dyDescent="0.2">
      <c r="A1073" s="213"/>
      <c r="B1073" s="213"/>
      <c r="C1073" s="213"/>
      <c r="D1073" s="214"/>
      <c r="E1073" s="252"/>
      <c r="F1073" s="213"/>
      <c r="G1073" s="336"/>
      <c r="H1073" s="214"/>
      <c r="I1073" s="213"/>
    </row>
    <row r="1074" spans="1:9" x14ac:dyDescent="0.2">
      <c r="A1074" s="213"/>
      <c r="B1074" s="213"/>
      <c r="C1074" s="213"/>
      <c r="D1074" s="214"/>
      <c r="E1074" s="252"/>
      <c r="F1074" s="213"/>
      <c r="G1074" s="336"/>
      <c r="H1074" s="214"/>
      <c r="I1074" s="213"/>
    </row>
    <row r="1075" spans="1:9" x14ac:dyDescent="0.2">
      <c r="A1075" s="213"/>
      <c r="B1075" s="213"/>
      <c r="C1075" s="213"/>
      <c r="D1075" s="214"/>
      <c r="E1075" s="252"/>
      <c r="F1075" s="213"/>
      <c r="G1075" s="336"/>
      <c r="H1075" s="214"/>
      <c r="I1075" s="213"/>
    </row>
    <row r="1076" spans="1:9" x14ac:dyDescent="0.2">
      <c r="A1076" s="213"/>
      <c r="B1076" s="213"/>
      <c r="C1076" s="213"/>
      <c r="D1076" s="214"/>
      <c r="E1076" s="252"/>
      <c r="F1076" s="213"/>
      <c r="G1076" s="336"/>
      <c r="H1076" s="214"/>
      <c r="I1076" s="213"/>
    </row>
    <row r="1077" spans="1:9" x14ac:dyDescent="0.2">
      <c r="A1077" s="213"/>
      <c r="B1077" s="213"/>
      <c r="C1077" s="213"/>
      <c r="D1077" s="214"/>
      <c r="E1077" s="252"/>
      <c r="F1077" s="213"/>
      <c r="G1077" s="336"/>
      <c r="H1077" s="214"/>
      <c r="I1077" s="213"/>
    </row>
    <row r="1078" spans="1:9" x14ac:dyDescent="0.2">
      <c r="A1078" s="213"/>
      <c r="B1078" s="213"/>
      <c r="C1078" s="213"/>
      <c r="D1078" s="214"/>
      <c r="E1078" s="252"/>
      <c r="F1078" s="213"/>
      <c r="G1078" s="336"/>
      <c r="H1078" s="214"/>
      <c r="I1078" s="213"/>
    </row>
    <row r="1079" spans="1:9" x14ac:dyDescent="0.2">
      <c r="A1079" s="213"/>
      <c r="B1079" s="213"/>
      <c r="C1079" s="213"/>
      <c r="D1079" s="214"/>
      <c r="E1079" s="252"/>
      <c r="F1079" s="213"/>
      <c r="G1079" s="336"/>
      <c r="H1079" s="214"/>
      <c r="I1079" s="213"/>
    </row>
    <row r="1080" spans="1:9" x14ac:dyDescent="0.2">
      <c r="A1080" s="213"/>
      <c r="B1080" s="213"/>
      <c r="C1080" s="213"/>
      <c r="D1080" s="214"/>
      <c r="E1080" s="252"/>
      <c r="F1080" s="213"/>
      <c r="G1080" s="336"/>
      <c r="H1080" s="214"/>
      <c r="I1080" s="213"/>
    </row>
    <row r="1081" spans="1:9" x14ac:dyDescent="0.2">
      <c r="A1081" s="213"/>
      <c r="B1081" s="213"/>
      <c r="C1081" s="213"/>
      <c r="D1081" s="214"/>
      <c r="E1081" s="252"/>
      <c r="F1081" s="213"/>
      <c r="G1081" s="336"/>
      <c r="H1081" s="214"/>
      <c r="I1081" s="213"/>
    </row>
    <row r="1082" spans="1:9" x14ac:dyDescent="0.2">
      <c r="A1082" s="213"/>
      <c r="B1082" s="213"/>
      <c r="C1082" s="213"/>
      <c r="D1082" s="214"/>
      <c r="E1082" s="252"/>
      <c r="F1082" s="213"/>
      <c r="G1082" s="336"/>
      <c r="H1082" s="214"/>
      <c r="I1082" s="213"/>
    </row>
    <row r="1083" spans="1:9" x14ac:dyDescent="0.2">
      <c r="A1083" s="213"/>
      <c r="B1083" s="213"/>
      <c r="C1083" s="213"/>
      <c r="D1083" s="214"/>
      <c r="E1083" s="252"/>
      <c r="F1083" s="213"/>
      <c r="G1083" s="336"/>
      <c r="H1083" s="214"/>
      <c r="I1083" s="213"/>
    </row>
    <row r="1084" spans="1:9" x14ac:dyDescent="0.2">
      <c r="A1084" s="213"/>
      <c r="B1084" s="213"/>
      <c r="C1084" s="213"/>
      <c r="D1084" s="214"/>
      <c r="E1084" s="252"/>
      <c r="F1084" s="213"/>
      <c r="G1084" s="336"/>
      <c r="H1084" s="214"/>
      <c r="I1084" s="213"/>
    </row>
    <row r="1085" spans="1:9" x14ac:dyDescent="0.2">
      <c r="A1085" s="213"/>
      <c r="B1085" s="213"/>
      <c r="C1085" s="213"/>
      <c r="D1085" s="214"/>
      <c r="E1085" s="252"/>
      <c r="F1085" s="213"/>
      <c r="G1085" s="336"/>
      <c r="H1085" s="214"/>
      <c r="I1085" s="213"/>
    </row>
    <row r="1086" spans="1:9" x14ac:dyDescent="0.2">
      <c r="A1086" s="213"/>
      <c r="B1086" s="213"/>
      <c r="C1086" s="213"/>
      <c r="D1086" s="214"/>
      <c r="E1086" s="252"/>
      <c r="F1086" s="213"/>
      <c r="G1086" s="336"/>
      <c r="H1086" s="214"/>
      <c r="I1086" s="213"/>
    </row>
    <row r="1087" spans="1:9" x14ac:dyDescent="0.2">
      <c r="A1087" s="213"/>
      <c r="B1087" s="213"/>
      <c r="C1087" s="213"/>
      <c r="D1087" s="214"/>
      <c r="E1087" s="252"/>
      <c r="F1087" s="213"/>
      <c r="G1087" s="336"/>
      <c r="H1087" s="214"/>
      <c r="I1087" s="213"/>
    </row>
    <row r="1088" spans="1:9" x14ac:dyDescent="0.2">
      <c r="A1088" s="213"/>
      <c r="B1088" s="213"/>
      <c r="C1088" s="213"/>
      <c r="D1088" s="214"/>
      <c r="E1088" s="252"/>
      <c r="F1088" s="213"/>
      <c r="G1088" s="336"/>
      <c r="H1088" s="214"/>
      <c r="I1088" s="213"/>
    </row>
    <row r="1089" spans="1:9" x14ac:dyDescent="0.2">
      <c r="A1089" s="213"/>
      <c r="B1089" s="213"/>
      <c r="C1089" s="213"/>
      <c r="D1089" s="214"/>
      <c r="E1089" s="252"/>
      <c r="F1089" s="213"/>
      <c r="G1089" s="336"/>
      <c r="H1089" s="214"/>
      <c r="I1089" s="213"/>
    </row>
    <row r="1090" spans="1:9" x14ac:dyDescent="0.2">
      <c r="A1090" s="213"/>
      <c r="B1090" s="213"/>
      <c r="C1090" s="213"/>
      <c r="D1090" s="214"/>
      <c r="E1090" s="252"/>
      <c r="F1090" s="213"/>
      <c r="G1090" s="336"/>
      <c r="H1090" s="214"/>
      <c r="I1090" s="213"/>
    </row>
    <row r="1091" spans="1:9" x14ac:dyDescent="0.2">
      <c r="A1091" s="213"/>
      <c r="B1091" s="213"/>
      <c r="C1091" s="213"/>
      <c r="D1091" s="214"/>
      <c r="E1091" s="252"/>
      <c r="F1091" s="213"/>
      <c r="G1091" s="336"/>
      <c r="H1091" s="214"/>
      <c r="I1091" s="213"/>
    </row>
    <row r="1092" spans="1:9" x14ac:dyDescent="0.2">
      <c r="A1092" s="213"/>
      <c r="B1092" s="213"/>
      <c r="C1092" s="213"/>
      <c r="D1092" s="214"/>
      <c r="E1092" s="252"/>
      <c r="F1092" s="213"/>
      <c r="G1092" s="336"/>
      <c r="H1092" s="214"/>
      <c r="I1092" s="213"/>
    </row>
    <row r="1093" spans="1:9" x14ac:dyDescent="0.2">
      <c r="A1093" s="213"/>
      <c r="B1093" s="213"/>
      <c r="C1093" s="213"/>
      <c r="D1093" s="214"/>
      <c r="E1093" s="252"/>
      <c r="F1093" s="213"/>
      <c r="G1093" s="336"/>
      <c r="H1093" s="214"/>
      <c r="I1093" s="213"/>
    </row>
    <row r="1094" spans="1:9" x14ac:dyDescent="0.2">
      <c r="A1094" s="213"/>
      <c r="B1094" s="213"/>
      <c r="C1094" s="213"/>
      <c r="D1094" s="214"/>
      <c r="E1094" s="252"/>
      <c r="F1094" s="213"/>
      <c r="G1094" s="336"/>
      <c r="H1094" s="214"/>
      <c r="I1094" s="213"/>
    </row>
    <row r="1095" spans="1:9" x14ac:dyDescent="0.2">
      <c r="A1095" s="213"/>
      <c r="B1095" s="213"/>
      <c r="C1095" s="213"/>
      <c r="D1095" s="214"/>
      <c r="E1095" s="252"/>
      <c r="F1095" s="213"/>
      <c r="G1095" s="336"/>
      <c r="H1095" s="214"/>
      <c r="I1095" s="213"/>
    </row>
    <row r="1096" spans="1:9" x14ac:dyDescent="0.2">
      <c r="A1096" s="213"/>
      <c r="B1096" s="213"/>
      <c r="C1096" s="213"/>
      <c r="D1096" s="214"/>
      <c r="E1096" s="252"/>
      <c r="F1096" s="213"/>
      <c r="G1096" s="336"/>
      <c r="H1096" s="214"/>
      <c r="I1096" s="213"/>
    </row>
    <row r="1097" spans="1:9" x14ac:dyDescent="0.2">
      <c r="A1097" s="213"/>
      <c r="B1097" s="213"/>
      <c r="C1097" s="213"/>
      <c r="D1097" s="214"/>
      <c r="E1097" s="252"/>
      <c r="F1097" s="213"/>
      <c r="G1097" s="336"/>
      <c r="H1097" s="214"/>
      <c r="I1097" s="213"/>
    </row>
    <row r="1098" spans="1:9" x14ac:dyDescent="0.2">
      <c r="A1098" s="213"/>
      <c r="B1098" s="213"/>
      <c r="C1098" s="213"/>
      <c r="D1098" s="214"/>
      <c r="E1098" s="252"/>
      <c r="F1098" s="213"/>
      <c r="G1098" s="336"/>
      <c r="H1098" s="214"/>
      <c r="I1098" s="213"/>
    </row>
    <row r="1099" spans="1:9" x14ac:dyDescent="0.2">
      <c r="A1099" s="213"/>
      <c r="B1099" s="213"/>
      <c r="C1099" s="213"/>
      <c r="D1099" s="214"/>
      <c r="E1099" s="252"/>
      <c r="F1099" s="213"/>
      <c r="G1099" s="336"/>
      <c r="H1099" s="214"/>
      <c r="I1099" s="213"/>
    </row>
    <row r="1100" spans="1:9" x14ac:dyDescent="0.2">
      <c r="A1100" s="213"/>
      <c r="B1100" s="213"/>
      <c r="C1100" s="213"/>
      <c r="D1100" s="214"/>
      <c r="E1100" s="252"/>
      <c r="F1100" s="213"/>
      <c r="G1100" s="336"/>
      <c r="H1100" s="214"/>
      <c r="I1100" s="213"/>
    </row>
    <row r="1101" spans="1:9" x14ac:dyDescent="0.2">
      <c r="A1101" s="213"/>
      <c r="B1101" s="213"/>
      <c r="C1101" s="213"/>
      <c r="D1101" s="214"/>
      <c r="E1101" s="252"/>
      <c r="F1101" s="213"/>
      <c r="G1101" s="336"/>
      <c r="H1101" s="214"/>
      <c r="I1101" s="213"/>
    </row>
    <row r="1102" spans="1:9" x14ac:dyDescent="0.2">
      <c r="A1102" s="213"/>
      <c r="B1102" s="213"/>
      <c r="C1102" s="213"/>
      <c r="D1102" s="214"/>
      <c r="E1102" s="252"/>
      <c r="F1102" s="213"/>
      <c r="G1102" s="336"/>
      <c r="H1102" s="214"/>
      <c r="I1102" s="213"/>
    </row>
    <row r="1103" spans="1:9" x14ac:dyDescent="0.2">
      <c r="A1103" s="213"/>
      <c r="B1103" s="213"/>
      <c r="C1103" s="213"/>
      <c r="D1103" s="214"/>
      <c r="E1103" s="252"/>
      <c r="F1103" s="213"/>
      <c r="G1103" s="336"/>
      <c r="H1103" s="214"/>
      <c r="I1103" s="213"/>
    </row>
    <row r="1104" spans="1:9" x14ac:dyDescent="0.2">
      <c r="A1104" s="213"/>
      <c r="B1104" s="213"/>
      <c r="C1104" s="213"/>
      <c r="D1104" s="214"/>
      <c r="E1104" s="252"/>
      <c r="F1104" s="213"/>
      <c r="G1104" s="336"/>
      <c r="H1104" s="214"/>
      <c r="I1104" s="213"/>
    </row>
    <row r="1105" spans="1:9" x14ac:dyDescent="0.2">
      <c r="A1105" s="213"/>
      <c r="B1105" s="213"/>
      <c r="C1105" s="213"/>
      <c r="D1105" s="214"/>
      <c r="E1105" s="252"/>
      <c r="F1105" s="213"/>
      <c r="G1105" s="336"/>
      <c r="H1105" s="214"/>
      <c r="I1105" s="213"/>
    </row>
    <row r="1106" spans="1:9" x14ac:dyDescent="0.2">
      <c r="A1106" s="213"/>
      <c r="B1106" s="213"/>
      <c r="C1106" s="213"/>
      <c r="D1106" s="214"/>
      <c r="E1106" s="252"/>
      <c r="F1106" s="213"/>
      <c r="G1106" s="336"/>
      <c r="H1106" s="214"/>
      <c r="I1106" s="213"/>
    </row>
    <row r="1107" spans="1:9" x14ac:dyDescent="0.2">
      <c r="A1107" s="213"/>
      <c r="B1107" s="213"/>
      <c r="C1107" s="213"/>
      <c r="D1107" s="214"/>
      <c r="E1107" s="252"/>
      <c r="F1107" s="213"/>
      <c r="G1107" s="336"/>
      <c r="H1107" s="214"/>
      <c r="I1107" s="213"/>
    </row>
    <row r="1108" spans="1:9" x14ac:dyDescent="0.2">
      <c r="A1108" s="213"/>
      <c r="B1108" s="213"/>
      <c r="C1108" s="213"/>
      <c r="D1108" s="214"/>
      <c r="E1108" s="252"/>
      <c r="F1108" s="213"/>
      <c r="G1108" s="336"/>
      <c r="H1108" s="214"/>
      <c r="I1108" s="213"/>
    </row>
    <row r="1109" spans="1:9" x14ac:dyDescent="0.2">
      <c r="A1109" s="213"/>
      <c r="B1109" s="213"/>
      <c r="C1109" s="213"/>
      <c r="D1109" s="214"/>
      <c r="E1109" s="252"/>
      <c r="F1109" s="213"/>
      <c r="G1109" s="336"/>
      <c r="H1109" s="214"/>
      <c r="I1109" s="213"/>
    </row>
    <row r="1110" spans="1:9" x14ac:dyDescent="0.2">
      <c r="A1110" s="213"/>
      <c r="B1110" s="213"/>
      <c r="C1110" s="213"/>
      <c r="D1110" s="214"/>
      <c r="E1110" s="252"/>
      <c r="F1110" s="213"/>
      <c r="G1110" s="336"/>
      <c r="H1110" s="214"/>
      <c r="I1110" s="213"/>
    </row>
    <row r="1111" spans="1:9" x14ac:dyDescent="0.2">
      <c r="A1111" s="213"/>
      <c r="B1111" s="213"/>
      <c r="C1111" s="213"/>
      <c r="D1111" s="214"/>
      <c r="E1111" s="252"/>
      <c r="F1111" s="213"/>
      <c r="G1111" s="336"/>
      <c r="H1111" s="214"/>
      <c r="I1111" s="213"/>
    </row>
    <row r="1112" spans="1:9" x14ac:dyDescent="0.2">
      <c r="A1112" s="213"/>
      <c r="B1112" s="213"/>
      <c r="C1112" s="213"/>
      <c r="D1112" s="214"/>
      <c r="E1112" s="252"/>
      <c r="F1112" s="213"/>
      <c r="G1112" s="336"/>
      <c r="H1112" s="214"/>
      <c r="I1112" s="213"/>
    </row>
    <row r="1113" spans="1:9" x14ac:dyDescent="0.2">
      <c r="A1113" s="213"/>
      <c r="B1113" s="213"/>
      <c r="C1113" s="213"/>
      <c r="D1113" s="214"/>
      <c r="E1113" s="252"/>
      <c r="F1113" s="213"/>
      <c r="G1113" s="336"/>
      <c r="H1113" s="214"/>
      <c r="I1113" s="213"/>
    </row>
    <row r="1114" spans="1:9" x14ac:dyDescent="0.2">
      <c r="A1114" s="213"/>
      <c r="B1114" s="213"/>
      <c r="C1114" s="213"/>
      <c r="D1114" s="214"/>
      <c r="E1114" s="252"/>
      <c r="F1114" s="213"/>
      <c r="G1114" s="336"/>
      <c r="H1114" s="214"/>
      <c r="I1114" s="213"/>
    </row>
    <row r="1115" spans="1:9" x14ac:dyDescent="0.2">
      <c r="A1115" s="213"/>
      <c r="B1115" s="213"/>
      <c r="C1115" s="213"/>
      <c r="D1115" s="214"/>
      <c r="E1115" s="252"/>
      <c r="F1115" s="213"/>
      <c r="G1115" s="336"/>
      <c r="H1115" s="214"/>
      <c r="I1115" s="213"/>
    </row>
    <row r="1116" spans="1:9" x14ac:dyDescent="0.2">
      <c r="A1116" s="213"/>
      <c r="B1116" s="213"/>
      <c r="C1116" s="213"/>
      <c r="D1116" s="214"/>
      <c r="E1116" s="252"/>
      <c r="F1116" s="213"/>
      <c r="G1116" s="336"/>
      <c r="H1116" s="214"/>
      <c r="I1116" s="213"/>
    </row>
    <row r="1117" spans="1:9" x14ac:dyDescent="0.2">
      <c r="A1117" s="213"/>
      <c r="B1117" s="213"/>
      <c r="C1117" s="213"/>
      <c r="D1117" s="214"/>
      <c r="E1117" s="252"/>
      <c r="F1117" s="213"/>
      <c r="G1117" s="336"/>
      <c r="H1117" s="214"/>
      <c r="I1117" s="213"/>
    </row>
    <row r="1118" spans="1:9" x14ac:dyDescent="0.2">
      <c r="A1118" s="213"/>
      <c r="B1118" s="213"/>
      <c r="C1118" s="213"/>
      <c r="D1118" s="214"/>
      <c r="E1118" s="252"/>
      <c r="F1118" s="213"/>
      <c r="G1118" s="336"/>
      <c r="H1118" s="214"/>
      <c r="I1118" s="213"/>
    </row>
    <row r="1119" spans="1:9" x14ac:dyDescent="0.2">
      <c r="A1119" s="213"/>
      <c r="B1119" s="213"/>
      <c r="C1119" s="213"/>
      <c r="D1119" s="214"/>
      <c r="E1119" s="252"/>
      <c r="F1119" s="213"/>
      <c r="G1119" s="336"/>
      <c r="H1119" s="214"/>
      <c r="I1119" s="213"/>
    </row>
    <row r="1120" spans="1:9" x14ac:dyDescent="0.2">
      <c r="A1120" s="213"/>
      <c r="B1120" s="213"/>
      <c r="C1120" s="213"/>
      <c r="D1120" s="214"/>
      <c r="E1120" s="252"/>
      <c r="F1120" s="213"/>
      <c r="G1120" s="336"/>
      <c r="H1120" s="214"/>
      <c r="I1120" s="213"/>
    </row>
    <row r="1121" spans="1:9" x14ac:dyDescent="0.2">
      <c r="A1121" s="213"/>
      <c r="B1121" s="213"/>
      <c r="C1121" s="213"/>
      <c r="D1121" s="214"/>
      <c r="E1121" s="252"/>
      <c r="F1121" s="213"/>
      <c r="G1121" s="336"/>
      <c r="H1121" s="214"/>
      <c r="I1121" s="213"/>
    </row>
    <row r="1122" spans="1:9" x14ac:dyDescent="0.2">
      <c r="A1122" s="213"/>
      <c r="B1122" s="213"/>
      <c r="C1122" s="213"/>
      <c r="D1122" s="214"/>
      <c r="E1122" s="252"/>
      <c r="F1122" s="213"/>
      <c r="G1122" s="336"/>
      <c r="H1122" s="214"/>
      <c r="I1122" s="213"/>
    </row>
    <row r="1123" spans="1:9" x14ac:dyDescent="0.2">
      <c r="A1123" s="213"/>
      <c r="B1123" s="213"/>
      <c r="C1123" s="213"/>
      <c r="D1123" s="214"/>
      <c r="E1123" s="252"/>
      <c r="F1123" s="213"/>
      <c r="G1123" s="336"/>
      <c r="H1123" s="214"/>
      <c r="I1123" s="213"/>
    </row>
    <row r="1124" spans="1:9" x14ac:dyDescent="0.2">
      <c r="A1124" s="213"/>
      <c r="B1124" s="213"/>
      <c r="C1124" s="213"/>
      <c r="D1124" s="214"/>
      <c r="E1124" s="252"/>
      <c r="F1124" s="213"/>
      <c r="G1124" s="336"/>
      <c r="H1124" s="214"/>
      <c r="I1124" s="213"/>
    </row>
    <row r="1125" spans="1:9" x14ac:dyDescent="0.2">
      <c r="A1125" s="213"/>
      <c r="B1125" s="213"/>
      <c r="C1125" s="213"/>
      <c r="D1125" s="214"/>
      <c r="E1125" s="252"/>
      <c r="F1125" s="213"/>
      <c r="G1125" s="336"/>
      <c r="H1125" s="214"/>
      <c r="I1125" s="213"/>
    </row>
    <row r="1126" spans="1:9" x14ac:dyDescent="0.2">
      <c r="A1126" s="213"/>
      <c r="B1126" s="213"/>
      <c r="C1126" s="213"/>
      <c r="D1126" s="214"/>
      <c r="E1126" s="252"/>
      <c r="F1126" s="213"/>
      <c r="G1126" s="336"/>
      <c r="H1126" s="214"/>
      <c r="I1126" s="213"/>
    </row>
    <row r="1127" spans="1:9" x14ac:dyDescent="0.2">
      <c r="A1127" s="213"/>
      <c r="B1127" s="213"/>
      <c r="C1127" s="213"/>
      <c r="D1127" s="214"/>
      <c r="E1127" s="252"/>
      <c r="F1127" s="213"/>
      <c r="G1127" s="336"/>
      <c r="H1127" s="214"/>
      <c r="I1127" s="213"/>
    </row>
    <row r="1128" spans="1:9" x14ac:dyDescent="0.2">
      <c r="A1128" s="213"/>
      <c r="B1128" s="213"/>
      <c r="C1128" s="213"/>
      <c r="D1128" s="214"/>
      <c r="E1128" s="252"/>
      <c r="F1128" s="213"/>
      <c r="G1128" s="336"/>
      <c r="H1128" s="214"/>
      <c r="I1128" s="213"/>
    </row>
    <row r="1129" spans="1:9" x14ac:dyDescent="0.2">
      <c r="A1129" s="213"/>
      <c r="B1129" s="213"/>
      <c r="C1129" s="213"/>
      <c r="D1129" s="214"/>
      <c r="E1129" s="252"/>
      <c r="F1129" s="213"/>
      <c r="G1129" s="336"/>
      <c r="H1129" s="214"/>
      <c r="I1129" s="213"/>
    </row>
    <row r="1130" spans="1:9" x14ac:dyDescent="0.2">
      <c r="A1130" s="213"/>
      <c r="B1130" s="213"/>
      <c r="C1130" s="213"/>
      <c r="D1130" s="214"/>
      <c r="E1130" s="252"/>
      <c r="F1130" s="213"/>
      <c r="G1130" s="336"/>
      <c r="H1130" s="214"/>
      <c r="I1130" s="213"/>
    </row>
    <row r="1131" spans="1:9" x14ac:dyDescent="0.2">
      <c r="A1131" s="213"/>
      <c r="B1131" s="213"/>
      <c r="C1131" s="213"/>
      <c r="D1131" s="214"/>
      <c r="E1131" s="252"/>
      <c r="F1131" s="213"/>
      <c r="G1131" s="336"/>
      <c r="H1131" s="214"/>
      <c r="I1131" s="213"/>
    </row>
    <row r="1132" spans="1:9" x14ac:dyDescent="0.2">
      <c r="A1132" s="213"/>
      <c r="B1132" s="213"/>
      <c r="C1132" s="213"/>
      <c r="D1132" s="214"/>
      <c r="E1132" s="252"/>
      <c r="F1132" s="213"/>
      <c r="G1132" s="336"/>
      <c r="H1132" s="214"/>
      <c r="I1132" s="213"/>
    </row>
    <row r="1133" spans="1:9" x14ac:dyDescent="0.2">
      <c r="A1133" s="213"/>
      <c r="B1133" s="213"/>
      <c r="C1133" s="213"/>
      <c r="D1133" s="214"/>
      <c r="E1133" s="252"/>
      <c r="F1133" s="213"/>
      <c r="G1133" s="336"/>
      <c r="H1133" s="214"/>
      <c r="I1133" s="213"/>
    </row>
    <row r="1134" spans="1:9" x14ac:dyDescent="0.2">
      <c r="A1134" s="213"/>
      <c r="B1134" s="213"/>
      <c r="C1134" s="213"/>
      <c r="D1134" s="214"/>
      <c r="E1134" s="252"/>
      <c r="F1134" s="213"/>
      <c r="G1134" s="336"/>
      <c r="H1134" s="214"/>
      <c r="I1134" s="213"/>
    </row>
    <row r="1135" spans="1:9" x14ac:dyDescent="0.2">
      <c r="A1135" s="213"/>
      <c r="B1135" s="213"/>
      <c r="C1135" s="213"/>
      <c r="D1135" s="214"/>
      <c r="E1135" s="252"/>
      <c r="F1135" s="213"/>
      <c r="G1135" s="336"/>
      <c r="H1135" s="214"/>
      <c r="I1135" s="213"/>
    </row>
    <row r="1136" spans="1:9" x14ac:dyDescent="0.2">
      <c r="A1136" s="213"/>
      <c r="B1136" s="213"/>
      <c r="C1136" s="213"/>
      <c r="D1136" s="214"/>
      <c r="E1136" s="252"/>
      <c r="F1136" s="213"/>
      <c r="G1136" s="336"/>
      <c r="H1136" s="214"/>
      <c r="I1136" s="213"/>
    </row>
    <row r="1137" spans="1:9" x14ac:dyDescent="0.2">
      <c r="A1137" s="213"/>
      <c r="B1137" s="213"/>
      <c r="C1137" s="213"/>
      <c r="D1137" s="214"/>
      <c r="E1137" s="252"/>
      <c r="F1137" s="213"/>
      <c r="G1137" s="336"/>
      <c r="H1137" s="214"/>
      <c r="I1137" s="213"/>
    </row>
    <row r="1138" spans="1:9" x14ac:dyDescent="0.2">
      <c r="A1138" s="213"/>
      <c r="B1138" s="213"/>
      <c r="C1138" s="213"/>
      <c r="D1138" s="214"/>
      <c r="E1138" s="252"/>
      <c r="F1138" s="213"/>
      <c r="G1138" s="336"/>
      <c r="H1138" s="214"/>
      <c r="I1138" s="213"/>
    </row>
    <row r="1139" spans="1:9" x14ac:dyDescent="0.2">
      <c r="A1139" s="213"/>
      <c r="B1139" s="213"/>
      <c r="C1139" s="213"/>
      <c r="D1139" s="214"/>
      <c r="E1139" s="252"/>
      <c r="F1139" s="213"/>
      <c r="G1139" s="336"/>
      <c r="H1139" s="214"/>
      <c r="I1139" s="213"/>
    </row>
    <row r="1140" spans="1:9" x14ac:dyDescent="0.2">
      <c r="A1140" s="213"/>
      <c r="B1140" s="213"/>
      <c r="C1140" s="213"/>
      <c r="D1140" s="214"/>
      <c r="E1140" s="252"/>
      <c r="F1140" s="213"/>
      <c r="G1140" s="336"/>
      <c r="H1140" s="214"/>
      <c r="I1140" s="213"/>
    </row>
    <row r="1141" spans="1:9" x14ac:dyDescent="0.2">
      <c r="A1141" s="213"/>
      <c r="B1141" s="213"/>
      <c r="C1141" s="213"/>
      <c r="D1141" s="214"/>
      <c r="E1141" s="252"/>
      <c r="F1141" s="213"/>
      <c r="G1141" s="336"/>
      <c r="H1141" s="214"/>
      <c r="I1141" s="213"/>
    </row>
    <row r="1142" spans="1:9" x14ac:dyDescent="0.2">
      <c r="A1142" s="213"/>
      <c r="B1142" s="213"/>
      <c r="C1142" s="213"/>
      <c r="D1142" s="214"/>
      <c r="E1142" s="252"/>
      <c r="F1142" s="213"/>
      <c r="G1142" s="336"/>
      <c r="H1142" s="214"/>
      <c r="I1142" s="213"/>
    </row>
    <row r="1143" spans="1:9" x14ac:dyDescent="0.2">
      <c r="A1143" s="213"/>
      <c r="B1143" s="213"/>
      <c r="C1143" s="213"/>
      <c r="D1143" s="214"/>
      <c r="E1143" s="252"/>
      <c r="F1143" s="213"/>
      <c r="G1143" s="336"/>
      <c r="H1143" s="214"/>
      <c r="I1143" s="213"/>
    </row>
    <row r="1144" spans="1:9" x14ac:dyDescent="0.2">
      <c r="A1144" s="213"/>
      <c r="B1144" s="213"/>
      <c r="C1144" s="213"/>
      <c r="D1144" s="214"/>
      <c r="E1144" s="252"/>
      <c r="F1144" s="213"/>
      <c r="G1144" s="336"/>
      <c r="H1144" s="214"/>
      <c r="I1144" s="213"/>
    </row>
    <row r="1145" spans="1:9" x14ac:dyDescent="0.2">
      <c r="A1145" s="213"/>
      <c r="B1145" s="213"/>
      <c r="C1145" s="213"/>
      <c r="D1145" s="214"/>
      <c r="E1145" s="252"/>
      <c r="F1145" s="213"/>
      <c r="G1145" s="336"/>
      <c r="H1145" s="214"/>
      <c r="I1145" s="213"/>
    </row>
    <row r="1146" spans="1:9" x14ac:dyDescent="0.2">
      <c r="A1146" s="213"/>
      <c r="B1146" s="213"/>
      <c r="C1146" s="213"/>
      <c r="D1146" s="214"/>
      <c r="E1146" s="252"/>
      <c r="F1146" s="213"/>
      <c r="G1146" s="336"/>
      <c r="H1146" s="214"/>
      <c r="I1146" s="213"/>
    </row>
    <row r="1147" spans="1:9" x14ac:dyDescent="0.2">
      <c r="A1147" s="213"/>
      <c r="B1147" s="213"/>
      <c r="C1147" s="213"/>
      <c r="D1147" s="214"/>
      <c r="E1147" s="252"/>
      <c r="F1147" s="213"/>
      <c r="G1147" s="336"/>
      <c r="H1147" s="214"/>
      <c r="I1147" s="213"/>
    </row>
    <row r="1148" spans="1:9" x14ac:dyDescent="0.2">
      <c r="A1148" s="213"/>
      <c r="B1148" s="213"/>
      <c r="C1148" s="213"/>
      <c r="D1148" s="214"/>
      <c r="E1148" s="252"/>
      <c r="F1148" s="213"/>
      <c r="G1148" s="336"/>
      <c r="H1148" s="214"/>
      <c r="I1148" s="213"/>
    </row>
    <row r="1149" spans="1:9" x14ac:dyDescent="0.2">
      <c r="A1149" s="213"/>
      <c r="B1149" s="213"/>
      <c r="C1149" s="213"/>
      <c r="D1149" s="214"/>
      <c r="E1149" s="252"/>
      <c r="F1149" s="213"/>
      <c r="G1149" s="336"/>
      <c r="H1149" s="214"/>
      <c r="I1149" s="213"/>
    </row>
    <row r="1150" spans="1:9" x14ac:dyDescent="0.2">
      <c r="A1150" s="213"/>
      <c r="B1150" s="213"/>
      <c r="C1150" s="213"/>
      <c r="D1150" s="214"/>
      <c r="E1150" s="252"/>
      <c r="F1150" s="213"/>
      <c r="G1150" s="336"/>
      <c r="H1150" s="214"/>
      <c r="I1150" s="213"/>
    </row>
    <row r="1151" spans="1:9" x14ac:dyDescent="0.2">
      <c r="A1151" s="213"/>
      <c r="B1151" s="213"/>
      <c r="C1151" s="213"/>
      <c r="D1151" s="214"/>
      <c r="E1151" s="252"/>
      <c r="F1151" s="213"/>
      <c r="G1151" s="336"/>
      <c r="H1151" s="214"/>
      <c r="I1151" s="213"/>
    </row>
    <row r="1152" spans="1:9" x14ac:dyDescent="0.2">
      <c r="A1152" s="213"/>
      <c r="B1152" s="213"/>
      <c r="C1152" s="213"/>
      <c r="D1152" s="214"/>
      <c r="E1152" s="252"/>
      <c r="F1152" s="213"/>
      <c r="G1152" s="336"/>
      <c r="H1152" s="214"/>
      <c r="I1152" s="213"/>
    </row>
    <row r="1153" spans="1:9" x14ac:dyDescent="0.2">
      <c r="A1153" s="213"/>
      <c r="B1153" s="213"/>
      <c r="C1153" s="213"/>
      <c r="D1153" s="214"/>
      <c r="E1153" s="252"/>
      <c r="F1153" s="213"/>
      <c r="G1153" s="336"/>
      <c r="H1153" s="214"/>
      <c r="I1153" s="213"/>
    </row>
    <row r="1154" spans="1:9" x14ac:dyDescent="0.2">
      <c r="A1154" s="213"/>
      <c r="B1154" s="213"/>
      <c r="C1154" s="213"/>
      <c r="D1154" s="214"/>
      <c r="E1154" s="252"/>
      <c r="F1154" s="213"/>
      <c r="G1154" s="336"/>
      <c r="H1154" s="214"/>
      <c r="I1154" s="213"/>
    </row>
    <row r="1155" spans="1:9" x14ac:dyDescent="0.2">
      <c r="A1155" s="213"/>
      <c r="B1155" s="213"/>
      <c r="C1155" s="213"/>
      <c r="D1155" s="214"/>
      <c r="E1155" s="252"/>
      <c r="F1155" s="213"/>
      <c r="G1155" s="336"/>
      <c r="H1155" s="214"/>
      <c r="I1155" s="213"/>
    </row>
    <row r="1156" spans="1:9" x14ac:dyDescent="0.2">
      <c r="A1156" s="213"/>
      <c r="B1156" s="213"/>
      <c r="C1156" s="213"/>
      <c r="D1156" s="214"/>
      <c r="E1156" s="252"/>
      <c r="F1156" s="213"/>
      <c r="G1156" s="336"/>
      <c r="H1156" s="214"/>
      <c r="I1156" s="213"/>
    </row>
    <row r="1157" spans="1:9" x14ac:dyDescent="0.2">
      <c r="A1157" s="213"/>
      <c r="B1157" s="213"/>
      <c r="C1157" s="213"/>
      <c r="D1157" s="214"/>
      <c r="E1157" s="252"/>
      <c r="F1157" s="213"/>
      <c r="G1157" s="336"/>
      <c r="H1157" s="214"/>
      <c r="I1157" s="213"/>
    </row>
    <row r="1158" spans="1:9" x14ac:dyDescent="0.2">
      <c r="A1158" s="213"/>
      <c r="B1158" s="213"/>
      <c r="C1158" s="213"/>
      <c r="D1158" s="214"/>
      <c r="E1158" s="252"/>
      <c r="F1158" s="213"/>
      <c r="G1158" s="336"/>
      <c r="H1158" s="214"/>
      <c r="I1158" s="213"/>
    </row>
    <row r="1159" spans="1:9" x14ac:dyDescent="0.2">
      <c r="A1159" s="213"/>
      <c r="B1159" s="213"/>
      <c r="C1159" s="213"/>
      <c r="D1159" s="214"/>
      <c r="E1159" s="252"/>
      <c r="F1159" s="213"/>
      <c r="G1159" s="336"/>
      <c r="H1159" s="214"/>
      <c r="I1159" s="213"/>
    </row>
    <row r="1160" spans="1:9" x14ac:dyDescent="0.2">
      <c r="A1160" s="213"/>
      <c r="B1160" s="213"/>
      <c r="C1160" s="213"/>
      <c r="D1160" s="214"/>
      <c r="E1160" s="252"/>
      <c r="F1160" s="213"/>
      <c r="G1160" s="336"/>
      <c r="H1160" s="214"/>
      <c r="I1160" s="213"/>
    </row>
    <row r="1161" spans="1:9" x14ac:dyDescent="0.2">
      <c r="A1161" s="213"/>
      <c r="B1161" s="213"/>
      <c r="C1161" s="213"/>
      <c r="D1161" s="214"/>
      <c r="E1161" s="252"/>
      <c r="F1161" s="213"/>
      <c r="G1161" s="336"/>
      <c r="H1161" s="214"/>
      <c r="I1161" s="213"/>
    </row>
    <row r="1162" spans="1:9" x14ac:dyDescent="0.2">
      <c r="A1162" s="213"/>
      <c r="B1162" s="213"/>
      <c r="C1162" s="213"/>
      <c r="D1162" s="214"/>
      <c r="E1162" s="252"/>
      <c r="F1162" s="213"/>
      <c r="G1162" s="336"/>
      <c r="H1162" s="214"/>
      <c r="I1162" s="213"/>
    </row>
    <row r="1163" spans="1:9" x14ac:dyDescent="0.2">
      <c r="A1163" s="213"/>
      <c r="B1163" s="213"/>
      <c r="C1163" s="213"/>
      <c r="D1163" s="214"/>
      <c r="E1163" s="252"/>
      <c r="F1163" s="213"/>
      <c r="G1163" s="336"/>
      <c r="H1163" s="214"/>
      <c r="I1163" s="213"/>
    </row>
    <row r="1164" spans="1:9" x14ac:dyDescent="0.2">
      <c r="A1164" s="213"/>
      <c r="B1164" s="213"/>
      <c r="C1164" s="213"/>
      <c r="D1164" s="214"/>
      <c r="E1164" s="252"/>
      <c r="F1164" s="213"/>
      <c r="G1164" s="336"/>
      <c r="H1164" s="214"/>
      <c r="I1164" s="213"/>
    </row>
    <row r="1165" spans="1:9" x14ac:dyDescent="0.2">
      <c r="A1165" s="213"/>
      <c r="B1165" s="213"/>
      <c r="C1165" s="213"/>
      <c r="D1165" s="214"/>
      <c r="E1165" s="252"/>
      <c r="F1165" s="213"/>
      <c r="G1165" s="336"/>
      <c r="H1165" s="214"/>
      <c r="I1165" s="213"/>
    </row>
    <row r="1166" spans="1:9" x14ac:dyDescent="0.2">
      <c r="A1166" s="213"/>
      <c r="B1166" s="213"/>
      <c r="C1166" s="213"/>
      <c r="D1166" s="214"/>
      <c r="E1166" s="252"/>
      <c r="F1166" s="213"/>
      <c r="G1166" s="336"/>
      <c r="H1166" s="214"/>
      <c r="I1166" s="213"/>
    </row>
    <row r="1167" spans="1:9" x14ac:dyDescent="0.2">
      <c r="A1167" s="213"/>
      <c r="B1167" s="213"/>
      <c r="C1167" s="213"/>
      <c r="D1167" s="214"/>
      <c r="E1167" s="252"/>
      <c r="F1167" s="213"/>
      <c r="G1167" s="336"/>
      <c r="H1167" s="214"/>
      <c r="I1167" s="213"/>
    </row>
    <row r="1168" spans="1:9" x14ac:dyDescent="0.2">
      <c r="A1168" s="213"/>
      <c r="B1168" s="213"/>
      <c r="C1168" s="213"/>
      <c r="D1168" s="214"/>
      <c r="E1168" s="252"/>
      <c r="F1168" s="213"/>
      <c r="G1168" s="336"/>
      <c r="H1168" s="214"/>
      <c r="I1168" s="213"/>
    </row>
    <row r="1169" spans="1:9" x14ac:dyDescent="0.2">
      <c r="A1169" s="213"/>
      <c r="B1169" s="213"/>
      <c r="C1169" s="213"/>
      <c r="D1169" s="214"/>
      <c r="E1169" s="252"/>
      <c r="F1169" s="213"/>
      <c r="G1169" s="336"/>
      <c r="H1169" s="214"/>
      <c r="I1169" s="213"/>
    </row>
    <row r="1170" spans="1:9" x14ac:dyDescent="0.2">
      <c r="A1170" s="213"/>
      <c r="B1170" s="213"/>
      <c r="C1170" s="213"/>
      <c r="D1170" s="214"/>
      <c r="E1170" s="252"/>
      <c r="F1170" s="213"/>
      <c r="G1170" s="336"/>
      <c r="H1170" s="214"/>
      <c r="I1170" s="213"/>
    </row>
    <row r="1171" spans="1:9" x14ac:dyDescent="0.2">
      <c r="A1171" s="213"/>
      <c r="B1171" s="213"/>
      <c r="C1171" s="213"/>
      <c r="D1171" s="214"/>
      <c r="E1171" s="252"/>
      <c r="F1171" s="213"/>
      <c r="G1171" s="336"/>
      <c r="H1171" s="214"/>
      <c r="I1171" s="213"/>
    </row>
    <row r="1172" spans="1:9" x14ac:dyDescent="0.2">
      <c r="A1172" s="213"/>
      <c r="B1172" s="213"/>
      <c r="C1172" s="213"/>
      <c r="D1172" s="214"/>
      <c r="E1172" s="252"/>
      <c r="F1172" s="213"/>
      <c r="G1172" s="336"/>
      <c r="H1172" s="214"/>
      <c r="I1172" s="213"/>
    </row>
    <row r="1173" spans="1:9" x14ac:dyDescent="0.2">
      <c r="A1173" s="213"/>
      <c r="B1173" s="213"/>
      <c r="C1173" s="213"/>
      <c r="D1173" s="214"/>
      <c r="E1173" s="252"/>
      <c r="F1173" s="213"/>
      <c r="G1173" s="336"/>
      <c r="H1173" s="214"/>
      <c r="I1173" s="213"/>
    </row>
    <row r="1174" spans="1:9" x14ac:dyDescent="0.2">
      <c r="A1174" s="213"/>
      <c r="B1174" s="213"/>
      <c r="C1174" s="213"/>
      <c r="D1174" s="214"/>
      <c r="E1174" s="252"/>
      <c r="F1174" s="213"/>
      <c r="G1174" s="336"/>
      <c r="H1174" s="214"/>
      <c r="I1174" s="213"/>
    </row>
    <row r="1175" spans="1:9" x14ac:dyDescent="0.2">
      <c r="A1175" s="213"/>
      <c r="B1175" s="213"/>
      <c r="C1175" s="213"/>
      <c r="D1175" s="214"/>
      <c r="E1175" s="252"/>
      <c r="F1175" s="213"/>
      <c r="G1175" s="336"/>
      <c r="H1175" s="214"/>
      <c r="I1175" s="213"/>
    </row>
    <row r="1176" spans="1:9" x14ac:dyDescent="0.2">
      <c r="A1176" s="213"/>
      <c r="B1176" s="213"/>
      <c r="C1176" s="213"/>
      <c r="D1176" s="214"/>
      <c r="E1176" s="252"/>
      <c r="F1176" s="213"/>
      <c r="G1176" s="336"/>
      <c r="H1176" s="214"/>
      <c r="I1176" s="213"/>
    </row>
    <row r="1177" spans="1:9" x14ac:dyDescent="0.2">
      <c r="A1177" s="213"/>
      <c r="B1177" s="213"/>
      <c r="C1177" s="213"/>
      <c r="D1177" s="214"/>
      <c r="E1177" s="252"/>
      <c r="F1177" s="213"/>
      <c r="G1177" s="336"/>
      <c r="H1177" s="214"/>
      <c r="I1177" s="213"/>
    </row>
    <row r="1178" spans="1:9" x14ac:dyDescent="0.2">
      <c r="A1178" s="213"/>
      <c r="B1178" s="213"/>
      <c r="C1178" s="213"/>
      <c r="D1178" s="214"/>
      <c r="E1178" s="252"/>
      <c r="F1178" s="213"/>
      <c r="G1178" s="336"/>
      <c r="H1178" s="214"/>
      <c r="I1178" s="213"/>
    </row>
    <row r="1179" spans="1:9" x14ac:dyDescent="0.2">
      <c r="A1179" s="213"/>
      <c r="B1179" s="213"/>
      <c r="C1179" s="213"/>
      <c r="D1179" s="214"/>
      <c r="E1179" s="252"/>
      <c r="F1179" s="213"/>
      <c r="G1179" s="336"/>
      <c r="H1179" s="214"/>
      <c r="I1179" s="213"/>
    </row>
    <row r="1180" spans="1:9" x14ac:dyDescent="0.2">
      <c r="A1180" s="213"/>
      <c r="B1180" s="213"/>
      <c r="C1180" s="213"/>
      <c r="D1180" s="214"/>
      <c r="E1180" s="252"/>
      <c r="F1180" s="213"/>
      <c r="G1180" s="336"/>
      <c r="H1180" s="214"/>
      <c r="I1180" s="213"/>
    </row>
    <row r="1181" spans="1:9" x14ac:dyDescent="0.2">
      <c r="A1181" s="213"/>
      <c r="B1181" s="213"/>
      <c r="C1181" s="213"/>
      <c r="D1181" s="214"/>
      <c r="E1181" s="252"/>
      <c r="F1181" s="213"/>
      <c r="G1181" s="336"/>
      <c r="H1181" s="214"/>
      <c r="I1181" s="213"/>
    </row>
    <row r="1182" spans="1:9" x14ac:dyDescent="0.2">
      <c r="A1182" s="213"/>
      <c r="B1182" s="213"/>
      <c r="C1182" s="213"/>
      <c r="D1182" s="214"/>
      <c r="E1182" s="252"/>
      <c r="F1182" s="213"/>
      <c r="G1182" s="336"/>
      <c r="H1182" s="214"/>
      <c r="I1182" s="213"/>
    </row>
    <row r="1183" spans="1:9" x14ac:dyDescent="0.2">
      <c r="A1183" s="213"/>
      <c r="B1183" s="213"/>
      <c r="C1183" s="213"/>
      <c r="D1183" s="214"/>
      <c r="E1183" s="252"/>
      <c r="F1183" s="213"/>
      <c r="G1183" s="336"/>
      <c r="H1183" s="214"/>
      <c r="I1183" s="213"/>
    </row>
    <row r="1184" spans="1:9" x14ac:dyDescent="0.2">
      <c r="A1184" s="213"/>
      <c r="B1184" s="213"/>
      <c r="C1184" s="213"/>
      <c r="D1184" s="214"/>
      <c r="E1184" s="252"/>
      <c r="F1184" s="213"/>
      <c r="G1184" s="336"/>
      <c r="H1184" s="214"/>
      <c r="I1184" s="213"/>
    </row>
    <row r="1185" spans="1:9" x14ac:dyDescent="0.2">
      <c r="A1185" s="213"/>
      <c r="B1185" s="213"/>
      <c r="C1185" s="213"/>
      <c r="D1185" s="214"/>
      <c r="E1185" s="252"/>
      <c r="F1185" s="213"/>
      <c r="G1185" s="336"/>
      <c r="H1185" s="214"/>
      <c r="I1185" s="213"/>
    </row>
    <row r="1186" spans="1:9" x14ac:dyDescent="0.2">
      <c r="A1186" s="213"/>
      <c r="B1186" s="213"/>
      <c r="C1186" s="213"/>
      <c r="D1186" s="214"/>
      <c r="E1186" s="252"/>
      <c r="F1186" s="213"/>
      <c r="G1186" s="336"/>
      <c r="H1186" s="214"/>
      <c r="I1186" s="213"/>
    </row>
    <row r="1187" spans="1:9" x14ac:dyDescent="0.2">
      <c r="A1187" s="213"/>
      <c r="B1187" s="213"/>
      <c r="C1187" s="213"/>
      <c r="D1187" s="214"/>
      <c r="E1187" s="252"/>
      <c r="F1187" s="213"/>
      <c r="G1187" s="336"/>
      <c r="H1187" s="214"/>
      <c r="I1187" s="213"/>
    </row>
    <row r="1188" spans="1:9" x14ac:dyDescent="0.2">
      <c r="A1188" s="213"/>
      <c r="B1188" s="213"/>
      <c r="C1188" s="213"/>
      <c r="D1188" s="214"/>
      <c r="E1188" s="252"/>
      <c r="F1188" s="213"/>
      <c r="G1188" s="336"/>
      <c r="H1188" s="214"/>
      <c r="I1188" s="213"/>
    </row>
    <row r="1189" spans="1:9" x14ac:dyDescent="0.2">
      <c r="A1189" s="213"/>
      <c r="B1189" s="213"/>
      <c r="C1189" s="213"/>
      <c r="D1189" s="214"/>
      <c r="E1189" s="252"/>
      <c r="F1189" s="213"/>
      <c r="G1189" s="336"/>
      <c r="H1189" s="214"/>
      <c r="I1189" s="213"/>
    </row>
    <row r="1190" spans="1:9" x14ac:dyDescent="0.2">
      <c r="A1190" s="213"/>
      <c r="B1190" s="213"/>
      <c r="C1190" s="213"/>
      <c r="D1190" s="214"/>
      <c r="E1190" s="252"/>
      <c r="F1190" s="213"/>
      <c r="G1190" s="336"/>
      <c r="H1190" s="214"/>
      <c r="I1190" s="213"/>
    </row>
    <row r="1191" spans="1:9" x14ac:dyDescent="0.2">
      <c r="A1191" s="213"/>
      <c r="B1191" s="213"/>
      <c r="C1191" s="213"/>
      <c r="D1191" s="214"/>
      <c r="E1191" s="252"/>
      <c r="F1191" s="213"/>
      <c r="G1191" s="336"/>
      <c r="H1191" s="214"/>
      <c r="I1191" s="213"/>
    </row>
    <row r="1192" spans="1:9" x14ac:dyDescent="0.2">
      <c r="A1192" s="213"/>
      <c r="B1192" s="213"/>
      <c r="C1192" s="213"/>
      <c r="D1192" s="214"/>
      <c r="E1192" s="252"/>
      <c r="F1192" s="213"/>
      <c r="G1192" s="336"/>
      <c r="H1192" s="214"/>
      <c r="I1192" s="213"/>
    </row>
    <row r="1193" spans="1:9" x14ac:dyDescent="0.2">
      <c r="A1193" s="213"/>
      <c r="B1193" s="213"/>
      <c r="C1193" s="213"/>
      <c r="D1193" s="214"/>
      <c r="E1193" s="252"/>
      <c r="F1193" s="213"/>
      <c r="G1193" s="336"/>
      <c r="H1193" s="214"/>
      <c r="I1193" s="213"/>
    </row>
    <row r="1194" spans="1:9" x14ac:dyDescent="0.2">
      <c r="A1194" s="213"/>
      <c r="B1194" s="213"/>
      <c r="C1194" s="213"/>
      <c r="D1194" s="214"/>
      <c r="E1194" s="252"/>
      <c r="F1194" s="213"/>
      <c r="G1194" s="336"/>
      <c r="H1194" s="214"/>
      <c r="I1194" s="213"/>
    </row>
    <row r="1195" spans="1:9" x14ac:dyDescent="0.2">
      <c r="A1195" s="213"/>
      <c r="B1195" s="213"/>
      <c r="C1195" s="213"/>
      <c r="D1195" s="214"/>
      <c r="E1195" s="252"/>
      <c r="F1195" s="213"/>
      <c r="G1195" s="336"/>
      <c r="H1195" s="214"/>
      <c r="I1195" s="213"/>
    </row>
    <row r="1196" spans="1:9" x14ac:dyDescent="0.2">
      <c r="A1196" s="213"/>
      <c r="B1196" s="213"/>
      <c r="C1196" s="213"/>
      <c r="D1196" s="214"/>
      <c r="E1196" s="252"/>
      <c r="F1196" s="213"/>
      <c r="G1196" s="336"/>
      <c r="H1196" s="214"/>
      <c r="I1196" s="213"/>
    </row>
    <row r="1197" spans="1:9" x14ac:dyDescent="0.2">
      <c r="A1197" s="213"/>
      <c r="B1197" s="213"/>
      <c r="C1197" s="213"/>
      <c r="D1197" s="214"/>
      <c r="E1197" s="252"/>
      <c r="F1197" s="213"/>
      <c r="G1197" s="336"/>
      <c r="H1197" s="214"/>
      <c r="I1197" s="213"/>
    </row>
    <row r="1198" spans="1:9" x14ac:dyDescent="0.2">
      <c r="A1198" s="213"/>
      <c r="B1198" s="213"/>
      <c r="C1198" s="213"/>
      <c r="D1198" s="214"/>
      <c r="E1198" s="252"/>
      <c r="F1198" s="213"/>
      <c r="G1198" s="336"/>
      <c r="H1198" s="214"/>
      <c r="I1198" s="213"/>
    </row>
    <row r="1199" spans="1:9" x14ac:dyDescent="0.2">
      <c r="A1199" s="213"/>
      <c r="B1199" s="213"/>
      <c r="C1199" s="213"/>
      <c r="D1199" s="214"/>
      <c r="E1199" s="252"/>
      <c r="F1199" s="213"/>
      <c r="G1199" s="336"/>
      <c r="H1199" s="214"/>
      <c r="I1199" s="213"/>
    </row>
    <row r="1200" spans="1:9" x14ac:dyDescent="0.2">
      <c r="A1200" s="213"/>
      <c r="B1200" s="213"/>
      <c r="C1200" s="213"/>
      <c r="D1200" s="214"/>
      <c r="E1200" s="252"/>
      <c r="F1200" s="213"/>
      <c r="G1200" s="336"/>
      <c r="H1200" s="214"/>
      <c r="I1200" s="213"/>
    </row>
    <row r="1201" spans="1:9" x14ac:dyDescent="0.2">
      <c r="A1201" s="213"/>
      <c r="B1201" s="213"/>
      <c r="C1201" s="213"/>
      <c r="D1201" s="214"/>
      <c r="E1201" s="252"/>
      <c r="F1201" s="213"/>
      <c r="G1201" s="336"/>
      <c r="H1201" s="214"/>
      <c r="I1201" s="213"/>
    </row>
    <row r="1202" spans="1:9" x14ac:dyDescent="0.2">
      <c r="A1202" s="213"/>
      <c r="B1202" s="213"/>
      <c r="C1202" s="213"/>
      <c r="D1202" s="214"/>
      <c r="E1202" s="252"/>
      <c r="F1202" s="213"/>
      <c r="G1202" s="336"/>
      <c r="H1202" s="214"/>
      <c r="I1202" s="213"/>
    </row>
    <row r="1203" spans="1:9" x14ac:dyDescent="0.2">
      <c r="A1203" s="213"/>
      <c r="B1203" s="213"/>
      <c r="C1203" s="213"/>
      <c r="D1203" s="214"/>
      <c r="E1203" s="252"/>
      <c r="F1203" s="213"/>
      <c r="G1203" s="336"/>
      <c r="H1203" s="214"/>
      <c r="I1203" s="213"/>
    </row>
    <row r="1204" spans="1:9" x14ac:dyDescent="0.2">
      <c r="A1204" s="213"/>
      <c r="B1204" s="213"/>
      <c r="C1204" s="213"/>
      <c r="D1204" s="214"/>
      <c r="E1204" s="252"/>
      <c r="F1204" s="213"/>
      <c r="G1204" s="336"/>
      <c r="H1204" s="214"/>
      <c r="I1204" s="213"/>
    </row>
    <row r="1205" spans="1:9" x14ac:dyDescent="0.2">
      <c r="A1205" s="213"/>
      <c r="B1205" s="213"/>
      <c r="C1205" s="213"/>
      <c r="D1205" s="214"/>
      <c r="E1205" s="252"/>
      <c r="F1205" s="213"/>
      <c r="G1205" s="336"/>
      <c r="H1205" s="214"/>
      <c r="I1205" s="213"/>
    </row>
    <row r="1206" spans="1:9" x14ac:dyDescent="0.2">
      <c r="A1206" s="213"/>
      <c r="B1206" s="213"/>
      <c r="C1206" s="213"/>
      <c r="D1206" s="214"/>
      <c r="E1206" s="252"/>
      <c r="F1206" s="213"/>
      <c r="G1206" s="336"/>
      <c r="H1206" s="214"/>
      <c r="I1206" s="213"/>
    </row>
    <row r="1207" spans="1:9" x14ac:dyDescent="0.2">
      <c r="A1207" s="213"/>
      <c r="B1207" s="213"/>
      <c r="C1207" s="213"/>
      <c r="D1207" s="214"/>
      <c r="E1207" s="252"/>
      <c r="F1207" s="213"/>
      <c r="G1207" s="336"/>
      <c r="H1207" s="214"/>
      <c r="I1207" s="213"/>
    </row>
    <row r="1208" spans="1:9" x14ac:dyDescent="0.2">
      <c r="A1208" s="213"/>
      <c r="B1208" s="213"/>
      <c r="C1208" s="213"/>
      <c r="D1208" s="214"/>
      <c r="E1208" s="252"/>
      <c r="F1208" s="213"/>
      <c r="G1208" s="336"/>
      <c r="H1208" s="214"/>
      <c r="I1208" s="213"/>
    </row>
    <row r="1209" spans="1:9" x14ac:dyDescent="0.2">
      <c r="A1209" s="213"/>
      <c r="B1209" s="213"/>
      <c r="C1209" s="213"/>
      <c r="D1209" s="214"/>
      <c r="E1209" s="252"/>
      <c r="F1209" s="213"/>
      <c r="G1209" s="336"/>
      <c r="H1209" s="214"/>
      <c r="I1209" s="213"/>
    </row>
    <row r="1210" spans="1:9" x14ac:dyDescent="0.2">
      <c r="A1210" s="213"/>
      <c r="B1210" s="213"/>
      <c r="C1210" s="213"/>
      <c r="D1210" s="214"/>
      <c r="E1210" s="252"/>
      <c r="F1210" s="213"/>
      <c r="G1210" s="336"/>
      <c r="H1210" s="214"/>
      <c r="I1210" s="213"/>
    </row>
    <row r="1211" spans="1:9" x14ac:dyDescent="0.2">
      <c r="A1211" s="213"/>
      <c r="B1211" s="213"/>
      <c r="C1211" s="213"/>
      <c r="D1211" s="214"/>
      <c r="E1211" s="252"/>
      <c r="F1211" s="213"/>
      <c r="G1211" s="336"/>
      <c r="H1211" s="214"/>
      <c r="I1211" s="213"/>
    </row>
    <row r="1212" spans="1:9" x14ac:dyDescent="0.2">
      <c r="A1212" s="213"/>
      <c r="B1212" s="213"/>
      <c r="C1212" s="213"/>
      <c r="D1212" s="214"/>
      <c r="E1212" s="252"/>
      <c r="F1212" s="213"/>
      <c r="G1212" s="336"/>
      <c r="H1212" s="214"/>
      <c r="I1212" s="213"/>
    </row>
    <row r="1213" spans="1:9" x14ac:dyDescent="0.2">
      <c r="A1213" s="213"/>
      <c r="B1213" s="213"/>
      <c r="C1213" s="213"/>
      <c r="D1213" s="214"/>
      <c r="E1213" s="252"/>
      <c r="F1213" s="213"/>
      <c r="G1213" s="336"/>
      <c r="H1213" s="214"/>
      <c r="I1213" s="213"/>
    </row>
    <row r="1214" spans="1:9" x14ac:dyDescent="0.2">
      <c r="A1214" s="213"/>
      <c r="B1214" s="213"/>
      <c r="C1214" s="213"/>
      <c r="D1214" s="214"/>
      <c r="E1214" s="252"/>
      <c r="F1214" s="213"/>
      <c r="G1214" s="336"/>
      <c r="H1214" s="214"/>
      <c r="I1214" s="213"/>
    </row>
    <row r="1215" spans="1:9" x14ac:dyDescent="0.2">
      <c r="A1215" s="213"/>
      <c r="B1215" s="213"/>
      <c r="C1215" s="213"/>
      <c r="D1215" s="214"/>
      <c r="E1215" s="252"/>
      <c r="F1215" s="213"/>
      <c r="G1215" s="336"/>
      <c r="H1215" s="214"/>
      <c r="I1215" s="213"/>
    </row>
    <row r="1216" spans="1:9" x14ac:dyDescent="0.2">
      <c r="A1216" s="213"/>
      <c r="B1216" s="213"/>
      <c r="C1216" s="213"/>
      <c r="D1216" s="214"/>
      <c r="E1216" s="252"/>
      <c r="F1216" s="213"/>
      <c r="G1216" s="336"/>
      <c r="H1216" s="214"/>
      <c r="I1216" s="213"/>
    </row>
    <row r="1217" spans="1:9" x14ac:dyDescent="0.2">
      <c r="A1217" s="213"/>
      <c r="B1217" s="213"/>
      <c r="C1217" s="213"/>
      <c r="D1217" s="214"/>
      <c r="E1217" s="252"/>
      <c r="F1217" s="213"/>
      <c r="G1217" s="336"/>
      <c r="H1217" s="214"/>
      <c r="I1217" s="213"/>
    </row>
    <row r="1218" spans="1:9" x14ac:dyDescent="0.2">
      <c r="A1218" s="213"/>
      <c r="B1218" s="213"/>
      <c r="C1218" s="213"/>
      <c r="D1218" s="214"/>
      <c r="E1218" s="252"/>
      <c r="F1218" s="213"/>
      <c r="G1218" s="336"/>
      <c r="H1218" s="214"/>
      <c r="I1218" s="213"/>
    </row>
    <row r="1219" spans="1:9" x14ac:dyDescent="0.2">
      <c r="A1219" s="213"/>
      <c r="B1219" s="213"/>
      <c r="C1219" s="213"/>
      <c r="D1219" s="214"/>
      <c r="E1219" s="252"/>
      <c r="F1219" s="213"/>
      <c r="G1219" s="336"/>
      <c r="H1219" s="214"/>
      <c r="I1219" s="213"/>
    </row>
    <row r="1220" spans="1:9" x14ac:dyDescent="0.2">
      <c r="A1220" s="213"/>
      <c r="B1220" s="213"/>
      <c r="C1220" s="213"/>
      <c r="D1220" s="214"/>
      <c r="E1220" s="252"/>
      <c r="F1220" s="213"/>
      <c r="G1220" s="336"/>
      <c r="H1220" s="214"/>
      <c r="I1220" s="213"/>
    </row>
    <row r="1221" spans="1:9" x14ac:dyDescent="0.2">
      <c r="A1221" s="213"/>
      <c r="B1221" s="213"/>
      <c r="C1221" s="213"/>
      <c r="D1221" s="214"/>
      <c r="E1221" s="252"/>
      <c r="F1221" s="213"/>
      <c r="G1221" s="336"/>
      <c r="H1221" s="214"/>
      <c r="I1221" s="213"/>
    </row>
    <row r="1222" spans="1:9" x14ac:dyDescent="0.2">
      <c r="A1222" s="213"/>
      <c r="B1222" s="213"/>
      <c r="C1222" s="213"/>
      <c r="D1222" s="214"/>
      <c r="E1222" s="252"/>
      <c r="F1222" s="213"/>
      <c r="G1222" s="336"/>
      <c r="H1222" s="214"/>
      <c r="I1222" s="213"/>
    </row>
    <row r="1223" spans="1:9" x14ac:dyDescent="0.2">
      <c r="A1223" s="213"/>
      <c r="B1223" s="213"/>
      <c r="C1223" s="213"/>
      <c r="D1223" s="214"/>
      <c r="E1223" s="252"/>
      <c r="F1223" s="213"/>
      <c r="G1223" s="336"/>
      <c r="H1223" s="214"/>
      <c r="I1223" s="213"/>
    </row>
    <row r="1224" spans="1:9" x14ac:dyDescent="0.2">
      <c r="A1224" s="213"/>
      <c r="B1224" s="213"/>
      <c r="C1224" s="213"/>
      <c r="D1224" s="214"/>
      <c r="E1224" s="252"/>
      <c r="F1224" s="213"/>
      <c r="G1224" s="336"/>
      <c r="H1224" s="214"/>
      <c r="I1224" s="213"/>
    </row>
    <row r="1225" spans="1:9" x14ac:dyDescent="0.2">
      <c r="A1225" s="213"/>
      <c r="B1225" s="213"/>
      <c r="C1225" s="213"/>
      <c r="D1225" s="214"/>
      <c r="E1225" s="252"/>
      <c r="F1225" s="213"/>
      <c r="G1225" s="336"/>
      <c r="H1225" s="214"/>
      <c r="I1225" s="213"/>
    </row>
    <row r="1226" spans="1:9" x14ac:dyDescent="0.2">
      <c r="A1226" s="213"/>
      <c r="B1226" s="213"/>
      <c r="C1226" s="213"/>
      <c r="D1226" s="214"/>
      <c r="E1226" s="252"/>
      <c r="F1226" s="213"/>
      <c r="G1226" s="336"/>
      <c r="H1226" s="214"/>
      <c r="I1226" s="213"/>
    </row>
    <row r="1227" spans="1:9" x14ac:dyDescent="0.2">
      <c r="A1227" s="213"/>
      <c r="B1227" s="213"/>
      <c r="C1227" s="213"/>
      <c r="D1227" s="214"/>
      <c r="E1227" s="252"/>
      <c r="F1227" s="213"/>
      <c r="G1227" s="336"/>
      <c r="H1227" s="214"/>
      <c r="I1227" s="213"/>
    </row>
    <row r="1228" spans="1:9" x14ac:dyDescent="0.2">
      <c r="A1228" s="213"/>
      <c r="B1228" s="213"/>
      <c r="C1228" s="213"/>
      <c r="D1228" s="214"/>
      <c r="E1228" s="252"/>
      <c r="F1228" s="213"/>
      <c r="G1228" s="336"/>
      <c r="H1228" s="214"/>
      <c r="I1228" s="213"/>
    </row>
    <row r="1229" spans="1:9" x14ac:dyDescent="0.2">
      <c r="A1229" s="213"/>
      <c r="B1229" s="213"/>
      <c r="C1229" s="213"/>
      <c r="D1229" s="214"/>
      <c r="E1229" s="252"/>
      <c r="F1229" s="213"/>
      <c r="G1229" s="336"/>
      <c r="H1229" s="214"/>
      <c r="I1229" s="213"/>
    </row>
    <row r="1230" spans="1:9" x14ac:dyDescent="0.2">
      <c r="A1230" s="213"/>
      <c r="B1230" s="213"/>
      <c r="C1230" s="213"/>
      <c r="D1230" s="214"/>
      <c r="E1230" s="252"/>
      <c r="F1230" s="213"/>
      <c r="G1230" s="336"/>
      <c r="H1230" s="214"/>
      <c r="I1230" s="213"/>
    </row>
    <row r="1231" spans="1:9" x14ac:dyDescent="0.2">
      <c r="A1231" s="213"/>
      <c r="B1231" s="213"/>
      <c r="C1231" s="213"/>
      <c r="D1231" s="214"/>
      <c r="E1231" s="252"/>
      <c r="F1231" s="213"/>
      <c r="G1231" s="336"/>
      <c r="H1231" s="214"/>
      <c r="I1231" s="213"/>
    </row>
    <row r="1232" spans="1:9" x14ac:dyDescent="0.2">
      <c r="A1232" s="213"/>
      <c r="B1232" s="213"/>
      <c r="C1232" s="213"/>
      <c r="D1232" s="214"/>
      <c r="E1232" s="252"/>
      <c r="F1232" s="213"/>
      <c r="G1232" s="336"/>
      <c r="H1232" s="214"/>
      <c r="I1232" s="213"/>
    </row>
    <row r="1233" spans="1:9" x14ac:dyDescent="0.2">
      <c r="A1233" s="213"/>
      <c r="B1233" s="213"/>
      <c r="C1233" s="213"/>
      <c r="D1233" s="214"/>
      <c r="E1233" s="252"/>
      <c r="F1233" s="213"/>
      <c r="G1233" s="336"/>
      <c r="H1233" s="214"/>
      <c r="I1233" s="213"/>
    </row>
    <row r="1234" spans="1:9" x14ac:dyDescent="0.2">
      <c r="A1234" s="213"/>
      <c r="B1234" s="213"/>
      <c r="C1234" s="213"/>
      <c r="D1234" s="214"/>
      <c r="E1234" s="252"/>
      <c r="F1234" s="213"/>
      <c r="G1234" s="336"/>
      <c r="H1234" s="214"/>
      <c r="I1234" s="213"/>
    </row>
    <row r="1235" spans="1:9" x14ac:dyDescent="0.2">
      <c r="A1235" s="213"/>
      <c r="B1235" s="213"/>
      <c r="C1235" s="213"/>
      <c r="D1235" s="214"/>
      <c r="E1235" s="252"/>
      <c r="F1235" s="213"/>
      <c r="G1235" s="336"/>
      <c r="H1235" s="214"/>
      <c r="I1235" s="213"/>
    </row>
    <row r="1236" spans="1:9" x14ac:dyDescent="0.2">
      <c r="A1236" s="213"/>
      <c r="B1236" s="213"/>
      <c r="C1236" s="213"/>
      <c r="D1236" s="214"/>
      <c r="E1236" s="252"/>
      <c r="F1236" s="213"/>
      <c r="G1236" s="336"/>
      <c r="H1236" s="214"/>
      <c r="I1236" s="213"/>
    </row>
    <row r="1237" spans="1:9" x14ac:dyDescent="0.2">
      <c r="A1237" s="213"/>
      <c r="B1237" s="213"/>
      <c r="C1237" s="213"/>
      <c r="D1237" s="214"/>
      <c r="E1237" s="252"/>
      <c r="F1237" s="213"/>
      <c r="G1237" s="336"/>
      <c r="H1237" s="214"/>
      <c r="I1237" s="213"/>
    </row>
    <row r="1238" spans="1:9" x14ac:dyDescent="0.2">
      <c r="A1238" s="213"/>
      <c r="B1238" s="213"/>
      <c r="C1238" s="213"/>
      <c r="D1238" s="214"/>
      <c r="E1238" s="252"/>
      <c r="F1238" s="213"/>
      <c r="G1238" s="336"/>
      <c r="H1238" s="214"/>
      <c r="I1238" s="213"/>
    </row>
    <row r="1239" spans="1:9" x14ac:dyDescent="0.2">
      <c r="A1239" s="213"/>
      <c r="B1239" s="213"/>
      <c r="C1239" s="213"/>
      <c r="D1239" s="214"/>
      <c r="E1239" s="252"/>
      <c r="F1239" s="213"/>
      <c r="G1239" s="336"/>
      <c r="H1239" s="214"/>
      <c r="I1239" s="213"/>
    </row>
    <row r="1240" spans="1:9" x14ac:dyDescent="0.2">
      <c r="A1240" s="213"/>
      <c r="B1240" s="213"/>
      <c r="C1240" s="213"/>
      <c r="D1240" s="214"/>
      <c r="E1240" s="252"/>
      <c r="F1240" s="213"/>
      <c r="G1240" s="336"/>
      <c r="H1240" s="214"/>
      <c r="I1240" s="213"/>
    </row>
    <row r="1241" spans="1:9" x14ac:dyDescent="0.2">
      <c r="A1241" s="213"/>
      <c r="B1241" s="213"/>
      <c r="C1241" s="213"/>
      <c r="D1241" s="214"/>
      <c r="E1241" s="252"/>
      <c r="F1241" s="213"/>
      <c r="G1241" s="336"/>
      <c r="H1241" s="214"/>
      <c r="I1241" s="213"/>
    </row>
    <row r="1242" spans="1:9" x14ac:dyDescent="0.2">
      <c r="A1242" s="213"/>
      <c r="B1242" s="213"/>
      <c r="C1242" s="213"/>
      <c r="D1242" s="214"/>
      <c r="E1242" s="252"/>
      <c r="F1242" s="213"/>
      <c r="G1242" s="336"/>
      <c r="H1242" s="214"/>
      <c r="I1242" s="213"/>
    </row>
    <row r="1243" spans="1:9" x14ac:dyDescent="0.2">
      <c r="A1243" s="213"/>
      <c r="B1243" s="213"/>
      <c r="C1243" s="213"/>
      <c r="D1243" s="214"/>
      <c r="E1243" s="252"/>
      <c r="F1243" s="213"/>
      <c r="G1243" s="336"/>
      <c r="H1243" s="214"/>
      <c r="I1243" s="213"/>
    </row>
    <row r="1244" spans="1:9" x14ac:dyDescent="0.2">
      <c r="A1244" s="213"/>
      <c r="B1244" s="213"/>
      <c r="C1244" s="213"/>
      <c r="D1244" s="214"/>
      <c r="E1244" s="252"/>
      <c r="F1244" s="213"/>
      <c r="G1244" s="336"/>
      <c r="H1244" s="214"/>
      <c r="I1244" s="213"/>
    </row>
    <row r="1245" spans="1:9" x14ac:dyDescent="0.2">
      <c r="A1245" s="213"/>
      <c r="B1245" s="213"/>
      <c r="C1245" s="213"/>
      <c r="D1245" s="214"/>
      <c r="E1245" s="252"/>
      <c r="F1245" s="213"/>
      <c r="G1245" s="336"/>
      <c r="H1245" s="214"/>
      <c r="I1245" s="213"/>
    </row>
    <row r="1246" spans="1:9" x14ac:dyDescent="0.2">
      <c r="A1246" s="213"/>
      <c r="B1246" s="213"/>
      <c r="C1246" s="213"/>
      <c r="D1246" s="214"/>
      <c r="E1246" s="252"/>
      <c r="F1246" s="213"/>
      <c r="G1246" s="336"/>
      <c r="H1246" s="214"/>
      <c r="I1246" s="213"/>
    </row>
    <row r="1247" spans="1:9" x14ac:dyDescent="0.2">
      <c r="A1247" s="213"/>
      <c r="B1247" s="213"/>
      <c r="C1247" s="213"/>
      <c r="D1247" s="214"/>
      <c r="E1247" s="252"/>
      <c r="F1247" s="213"/>
      <c r="G1247" s="336"/>
      <c r="H1247" s="214"/>
      <c r="I1247" s="213"/>
    </row>
    <row r="1248" spans="1:9" x14ac:dyDescent="0.2">
      <c r="A1248" s="213"/>
      <c r="B1248" s="213"/>
      <c r="C1248" s="213"/>
      <c r="D1248" s="214"/>
      <c r="E1248" s="252"/>
      <c r="F1248" s="213"/>
      <c r="G1248" s="336"/>
      <c r="H1248" s="214"/>
      <c r="I1248" s="213"/>
    </row>
    <row r="1249" spans="1:9" x14ac:dyDescent="0.2">
      <c r="A1249" s="213"/>
      <c r="B1249" s="213"/>
      <c r="C1249" s="213"/>
      <c r="D1249" s="214"/>
      <c r="E1249" s="252"/>
      <c r="F1249" s="213"/>
      <c r="G1249" s="336"/>
      <c r="H1249" s="214"/>
      <c r="I1249" s="213"/>
    </row>
    <row r="1250" spans="1:9" x14ac:dyDescent="0.2">
      <c r="A1250" s="213"/>
      <c r="B1250" s="213"/>
      <c r="C1250" s="213"/>
      <c r="D1250" s="214"/>
      <c r="E1250" s="252"/>
      <c r="F1250" s="213"/>
      <c r="G1250" s="336"/>
      <c r="H1250" s="214"/>
      <c r="I1250" s="213"/>
    </row>
    <row r="1251" spans="1:9" x14ac:dyDescent="0.2">
      <c r="A1251" s="213"/>
      <c r="B1251" s="213"/>
      <c r="C1251" s="213"/>
      <c r="D1251" s="214"/>
      <c r="E1251" s="252"/>
      <c r="F1251" s="213"/>
      <c r="G1251" s="336"/>
      <c r="H1251" s="214"/>
      <c r="I1251" s="213"/>
    </row>
    <row r="1252" spans="1:9" x14ac:dyDescent="0.2">
      <c r="A1252" s="213"/>
      <c r="B1252" s="213"/>
      <c r="C1252" s="213"/>
      <c r="D1252" s="214"/>
      <c r="E1252" s="252"/>
      <c r="F1252" s="213"/>
      <c r="G1252" s="336"/>
      <c r="H1252" s="214"/>
      <c r="I1252" s="213"/>
    </row>
    <row r="1253" spans="1:9" x14ac:dyDescent="0.2">
      <c r="A1253" s="213"/>
      <c r="B1253" s="213"/>
      <c r="C1253" s="213"/>
      <c r="D1253" s="214"/>
      <c r="E1253" s="252"/>
      <c r="F1253" s="213"/>
      <c r="G1253" s="336"/>
      <c r="H1253" s="214"/>
      <c r="I1253" s="213"/>
    </row>
    <row r="1254" spans="1:9" x14ac:dyDescent="0.2">
      <c r="A1254" s="213"/>
      <c r="B1254" s="213"/>
      <c r="C1254" s="213"/>
      <c r="D1254" s="214"/>
      <c r="E1254" s="252"/>
      <c r="F1254" s="213"/>
      <c r="G1254" s="336"/>
      <c r="H1254" s="214"/>
      <c r="I1254" s="213"/>
    </row>
    <row r="1255" spans="1:9" x14ac:dyDescent="0.2">
      <c r="A1255" s="213"/>
      <c r="B1255" s="213"/>
      <c r="C1255" s="213"/>
      <c r="D1255" s="214"/>
      <c r="E1255" s="252"/>
      <c r="F1255" s="213"/>
      <c r="G1255" s="336"/>
      <c r="H1255" s="214"/>
      <c r="I1255" s="213"/>
    </row>
    <row r="1256" spans="1:9" x14ac:dyDescent="0.2">
      <c r="A1256" s="213"/>
      <c r="B1256" s="213"/>
      <c r="C1256" s="213"/>
      <c r="D1256" s="214"/>
      <c r="E1256" s="252"/>
      <c r="F1256" s="213"/>
      <c r="G1256" s="336"/>
      <c r="H1256" s="214"/>
      <c r="I1256" s="213"/>
    </row>
    <row r="1257" spans="1:9" x14ac:dyDescent="0.2">
      <c r="A1257" s="213"/>
      <c r="B1257" s="213"/>
      <c r="C1257" s="213"/>
      <c r="D1257" s="214"/>
      <c r="E1257" s="252"/>
      <c r="F1257" s="213"/>
      <c r="G1257" s="336"/>
      <c r="H1257" s="214"/>
      <c r="I1257" s="213"/>
    </row>
    <row r="1258" spans="1:9" x14ac:dyDescent="0.2">
      <c r="A1258" s="213"/>
      <c r="B1258" s="213"/>
      <c r="C1258" s="213"/>
      <c r="D1258" s="214"/>
      <c r="E1258" s="252"/>
      <c r="F1258" s="213"/>
      <c r="G1258" s="336"/>
      <c r="H1258" s="214"/>
      <c r="I1258" s="213"/>
    </row>
    <row r="1259" spans="1:9" x14ac:dyDescent="0.2">
      <c r="A1259" s="213"/>
      <c r="B1259" s="213"/>
      <c r="C1259" s="213"/>
      <c r="D1259" s="214"/>
      <c r="E1259" s="252"/>
      <c r="F1259" s="213"/>
      <c r="G1259" s="336"/>
      <c r="H1259" s="214"/>
      <c r="I1259" s="213"/>
    </row>
    <row r="1260" spans="1:9" x14ac:dyDescent="0.2">
      <c r="A1260" s="213"/>
      <c r="B1260" s="213"/>
      <c r="C1260" s="213"/>
      <c r="D1260" s="214"/>
      <c r="E1260" s="252"/>
      <c r="F1260" s="213"/>
      <c r="G1260" s="336"/>
      <c r="H1260" s="214"/>
      <c r="I1260" s="213"/>
    </row>
    <row r="1261" spans="1:9" x14ac:dyDescent="0.2">
      <c r="A1261" s="213"/>
      <c r="B1261" s="213"/>
      <c r="C1261" s="213"/>
      <c r="D1261" s="214"/>
      <c r="E1261" s="252"/>
      <c r="F1261" s="213"/>
      <c r="G1261" s="336"/>
      <c r="H1261" s="214"/>
      <c r="I1261" s="213"/>
    </row>
    <row r="1262" spans="1:9" x14ac:dyDescent="0.2">
      <c r="A1262" s="213"/>
      <c r="B1262" s="213"/>
      <c r="C1262" s="213"/>
      <c r="D1262" s="214"/>
      <c r="E1262" s="252"/>
      <c r="F1262" s="213"/>
      <c r="G1262" s="336"/>
      <c r="H1262" s="214"/>
      <c r="I1262" s="213"/>
    </row>
    <row r="1263" spans="1:9" x14ac:dyDescent="0.2">
      <c r="A1263" s="213"/>
      <c r="B1263" s="213"/>
      <c r="C1263" s="213"/>
      <c r="D1263" s="214"/>
      <c r="E1263" s="252"/>
      <c r="F1263" s="213"/>
      <c r="G1263" s="336"/>
      <c r="H1263" s="214"/>
      <c r="I1263" s="213"/>
    </row>
    <row r="1264" spans="1:9" x14ac:dyDescent="0.2">
      <c r="A1264" s="213"/>
      <c r="B1264" s="213"/>
      <c r="C1264" s="213"/>
      <c r="D1264" s="214"/>
      <c r="E1264" s="252"/>
      <c r="F1264" s="213"/>
      <c r="G1264" s="336"/>
      <c r="H1264" s="214"/>
      <c r="I1264" s="213"/>
    </row>
    <row r="1265" spans="1:9" x14ac:dyDescent="0.2">
      <c r="A1265" s="213"/>
      <c r="B1265" s="213"/>
      <c r="C1265" s="213"/>
      <c r="D1265" s="214"/>
      <c r="E1265" s="252"/>
      <c r="F1265" s="213"/>
      <c r="G1265" s="336"/>
      <c r="H1265" s="214"/>
      <c r="I1265" s="213"/>
    </row>
    <row r="1266" spans="1:9" x14ac:dyDescent="0.2">
      <c r="A1266" s="213"/>
      <c r="B1266" s="213"/>
      <c r="C1266" s="213"/>
      <c r="D1266" s="214"/>
      <c r="E1266" s="252"/>
      <c r="F1266" s="213"/>
      <c r="G1266" s="336"/>
      <c r="H1266" s="214"/>
      <c r="I1266" s="213"/>
    </row>
    <row r="1267" spans="1:9" x14ac:dyDescent="0.2">
      <c r="A1267" s="213"/>
      <c r="B1267" s="213"/>
      <c r="C1267" s="213"/>
      <c r="D1267" s="214"/>
      <c r="E1267" s="252"/>
      <c r="F1267" s="213"/>
      <c r="G1267" s="336"/>
      <c r="H1267" s="214"/>
      <c r="I1267" s="213"/>
    </row>
    <row r="1268" spans="1:9" x14ac:dyDescent="0.2">
      <c r="A1268" s="213"/>
      <c r="B1268" s="213"/>
      <c r="C1268" s="213"/>
      <c r="D1268" s="214"/>
      <c r="E1268" s="252"/>
      <c r="F1268" s="213"/>
      <c r="G1268" s="336"/>
      <c r="H1268" s="214"/>
      <c r="I1268" s="213"/>
    </row>
    <row r="1269" spans="1:9" x14ac:dyDescent="0.2">
      <c r="A1269" s="213"/>
      <c r="B1269" s="213"/>
      <c r="C1269" s="213"/>
      <c r="D1269" s="214"/>
      <c r="E1269" s="252"/>
      <c r="F1269" s="213"/>
      <c r="G1269" s="336"/>
      <c r="H1269" s="214"/>
      <c r="I1269" s="213"/>
    </row>
    <row r="1270" spans="1:9" x14ac:dyDescent="0.2">
      <c r="A1270" s="213"/>
      <c r="B1270" s="213"/>
      <c r="C1270" s="213"/>
      <c r="D1270" s="214"/>
      <c r="E1270" s="252"/>
      <c r="F1270" s="213"/>
      <c r="G1270" s="336"/>
      <c r="H1270" s="214"/>
      <c r="I1270" s="213"/>
    </row>
    <row r="1271" spans="1:9" x14ac:dyDescent="0.2">
      <c r="A1271" s="213"/>
      <c r="B1271" s="213"/>
      <c r="C1271" s="213"/>
      <c r="D1271" s="214"/>
      <c r="E1271" s="252"/>
      <c r="F1271" s="213"/>
      <c r="G1271" s="336"/>
      <c r="H1271" s="214"/>
      <c r="I1271" s="213"/>
    </row>
    <row r="1272" spans="1:9" x14ac:dyDescent="0.2">
      <c r="A1272" s="213"/>
      <c r="B1272" s="213"/>
      <c r="C1272" s="213"/>
      <c r="D1272" s="214"/>
      <c r="E1272" s="252"/>
      <c r="F1272" s="213"/>
      <c r="G1272" s="336"/>
      <c r="H1272" s="214"/>
      <c r="I1272" s="213"/>
    </row>
    <row r="1273" spans="1:9" x14ac:dyDescent="0.2">
      <c r="A1273" s="213"/>
      <c r="B1273" s="213"/>
      <c r="C1273" s="213"/>
      <c r="D1273" s="214"/>
      <c r="E1273" s="252"/>
      <c r="F1273" s="213"/>
      <c r="G1273" s="336"/>
      <c r="H1273" s="214"/>
      <c r="I1273" s="213"/>
    </row>
    <row r="1274" spans="1:9" x14ac:dyDescent="0.2">
      <c r="A1274" s="213"/>
      <c r="B1274" s="213"/>
      <c r="C1274" s="213"/>
      <c r="D1274" s="214"/>
      <c r="E1274" s="252"/>
      <c r="F1274" s="213"/>
      <c r="G1274" s="336"/>
      <c r="H1274" s="214"/>
      <c r="I1274" s="213"/>
    </row>
    <row r="1275" spans="1:9" x14ac:dyDescent="0.2">
      <c r="A1275" s="213"/>
      <c r="B1275" s="213"/>
      <c r="C1275" s="213"/>
      <c r="D1275" s="214"/>
      <c r="E1275" s="252"/>
      <c r="F1275" s="213"/>
      <c r="G1275" s="336"/>
      <c r="H1275" s="214"/>
      <c r="I1275" s="213"/>
    </row>
    <row r="1276" spans="1:9" x14ac:dyDescent="0.2">
      <c r="A1276" s="213"/>
      <c r="B1276" s="213"/>
      <c r="C1276" s="213"/>
      <c r="D1276" s="214"/>
      <c r="E1276" s="252"/>
      <c r="F1276" s="213"/>
      <c r="G1276" s="336"/>
      <c r="H1276" s="214"/>
      <c r="I1276" s="213"/>
    </row>
    <row r="1277" spans="1:9" x14ac:dyDescent="0.2">
      <c r="A1277" s="213"/>
      <c r="B1277" s="213"/>
      <c r="C1277" s="213"/>
      <c r="D1277" s="214"/>
      <c r="E1277" s="252"/>
      <c r="F1277" s="213"/>
      <c r="G1277" s="336"/>
      <c r="H1277" s="214"/>
      <c r="I1277" s="213"/>
    </row>
    <row r="1278" spans="1:9" x14ac:dyDescent="0.2">
      <c r="A1278" s="213"/>
      <c r="B1278" s="213"/>
      <c r="C1278" s="213"/>
      <c r="D1278" s="214"/>
      <c r="E1278" s="252"/>
      <c r="F1278" s="213"/>
      <c r="G1278" s="336"/>
      <c r="H1278" s="214"/>
      <c r="I1278" s="213"/>
    </row>
    <row r="1279" spans="1:9" x14ac:dyDescent="0.2">
      <c r="A1279" s="213"/>
      <c r="B1279" s="213"/>
      <c r="C1279" s="213"/>
      <c r="D1279" s="214"/>
      <c r="E1279" s="252"/>
      <c r="F1279" s="213"/>
      <c r="G1279" s="336"/>
      <c r="H1279" s="214"/>
      <c r="I1279" s="213"/>
    </row>
    <row r="1280" spans="1:9" x14ac:dyDescent="0.2">
      <c r="A1280" s="213"/>
      <c r="B1280" s="213"/>
      <c r="C1280" s="213"/>
      <c r="D1280" s="214"/>
      <c r="E1280" s="252"/>
      <c r="F1280" s="213"/>
      <c r="G1280" s="336"/>
      <c r="H1280" s="214"/>
      <c r="I1280" s="213"/>
    </row>
    <row r="1281" spans="1:9" x14ac:dyDescent="0.2">
      <c r="A1281" s="213"/>
      <c r="B1281" s="213"/>
      <c r="C1281" s="213"/>
      <c r="D1281" s="214"/>
      <c r="E1281" s="252"/>
      <c r="F1281" s="213"/>
      <c r="G1281" s="336"/>
      <c r="H1281" s="214"/>
      <c r="I1281" s="213"/>
    </row>
    <row r="1282" spans="1:9" x14ac:dyDescent="0.2">
      <c r="A1282" s="213"/>
      <c r="B1282" s="213"/>
      <c r="C1282" s="213"/>
      <c r="D1282" s="214"/>
      <c r="E1282" s="252"/>
      <c r="F1282" s="213"/>
      <c r="G1282" s="336"/>
      <c r="H1282" s="214"/>
      <c r="I1282" s="213"/>
    </row>
    <row r="1283" spans="1:9" x14ac:dyDescent="0.2">
      <c r="A1283" s="213"/>
      <c r="B1283" s="213"/>
      <c r="C1283" s="213"/>
      <c r="D1283" s="214"/>
      <c r="E1283" s="252"/>
      <c r="F1283" s="213"/>
      <c r="G1283" s="336"/>
      <c r="H1283" s="214"/>
      <c r="I1283" s="213"/>
    </row>
    <row r="1284" spans="1:9" x14ac:dyDescent="0.2">
      <c r="A1284" s="213"/>
      <c r="B1284" s="213"/>
      <c r="C1284" s="213"/>
      <c r="D1284" s="214"/>
      <c r="E1284" s="252"/>
      <c r="F1284" s="213"/>
      <c r="G1284" s="336"/>
      <c r="H1284" s="214"/>
      <c r="I1284" s="213"/>
    </row>
    <row r="1285" spans="1:9" x14ac:dyDescent="0.2">
      <c r="A1285" s="213"/>
      <c r="B1285" s="213"/>
      <c r="C1285" s="213"/>
      <c r="D1285" s="214"/>
      <c r="E1285" s="252"/>
      <c r="F1285" s="213"/>
      <c r="G1285" s="336"/>
      <c r="H1285" s="214"/>
      <c r="I1285" s="213"/>
    </row>
    <row r="1286" spans="1:9" x14ac:dyDescent="0.2">
      <c r="A1286" s="213"/>
      <c r="B1286" s="213"/>
      <c r="C1286" s="213"/>
      <c r="D1286" s="214"/>
      <c r="E1286" s="252"/>
      <c r="F1286" s="213"/>
      <c r="G1286" s="336"/>
      <c r="H1286" s="214"/>
      <c r="I1286" s="213"/>
    </row>
    <row r="1287" spans="1:9" x14ac:dyDescent="0.2">
      <c r="A1287" s="213"/>
      <c r="B1287" s="213"/>
      <c r="C1287" s="213"/>
      <c r="D1287" s="214"/>
      <c r="E1287" s="252"/>
      <c r="F1287" s="213"/>
      <c r="G1287" s="336"/>
      <c r="H1287" s="214"/>
      <c r="I1287" s="213"/>
    </row>
    <row r="1288" spans="1:9" x14ac:dyDescent="0.2">
      <c r="A1288" s="213"/>
      <c r="B1288" s="213"/>
      <c r="C1288" s="213"/>
      <c r="D1288" s="214"/>
      <c r="E1288" s="252"/>
      <c r="F1288" s="213"/>
      <c r="G1288" s="336"/>
      <c r="H1288" s="214"/>
      <c r="I1288" s="213"/>
    </row>
    <row r="1289" spans="1:9" x14ac:dyDescent="0.2">
      <c r="A1289" s="213"/>
      <c r="B1289" s="213"/>
      <c r="C1289" s="213"/>
      <c r="D1289" s="214"/>
      <c r="E1289" s="252"/>
      <c r="F1289" s="213"/>
      <c r="G1289" s="336"/>
      <c r="H1289" s="214"/>
      <c r="I1289" s="213"/>
    </row>
    <row r="1290" spans="1:9" x14ac:dyDescent="0.2">
      <c r="A1290" s="213"/>
      <c r="B1290" s="213"/>
      <c r="C1290" s="213"/>
      <c r="D1290" s="214"/>
      <c r="E1290" s="252"/>
      <c r="F1290" s="213"/>
      <c r="G1290" s="336"/>
      <c r="H1290" s="214"/>
      <c r="I1290" s="213"/>
    </row>
    <row r="1291" spans="1:9" x14ac:dyDescent="0.2">
      <c r="A1291" s="213"/>
      <c r="B1291" s="213"/>
      <c r="C1291" s="213"/>
      <c r="D1291" s="214"/>
      <c r="E1291" s="252"/>
      <c r="F1291" s="213"/>
      <c r="G1291" s="336"/>
      <c r="H1291" s="214"/>
      <c r="I1291" s="213"/>
    </row>
    <row r="1292" spans="1:9" x14ac:dyDescent="0.2">
      <c r="A1292" s="213"/>
      <c r="B1292" s="213"/>
      <c r="C1292" s="213"/>
      <c r="D1292" s="214"/>
      <c r="E1292" s="252"/>
      <c r="F1292" s="213"/>
      <c r="G1292" s="336"/>
      <c r="H1292" s="214"/>
      <c r="I1292" s="213"/>
    </row>
    <row r="1293" spans="1:9" x14ac:dyDescent="0.2">
      <c r="A1293" s="213"/>
      <c r="B1293" s="213"/>
      <c r="C1293" s="213"/>
      <c r="D1293" s="214"/>
      <c r="E1293" s="252"/>
      <c r="F1293" s="213"/>
      <c r="G1293" s="336"/>
      <c r="H1293" s="214"/>
      <c r="I1293" s="213"/>
    </row>
    <row r="1294" spans="1:9" x14ac:dyDescent="0.2">
      <c r="A1294" s="213"/>
      <c r="B1294" s="213"/>
      <c r="C1294" s="213"/>
      <c r="D1294" s="214"/>
      <c r="E1294" s="252"/>
      <c r="F1294" s="213"/>
      <c r="G1294" s="336"/>
      <c r="H1294" s="214"/>
      <c r="I1294" s="213"/>
    </row>
    <row r="1295" spans="1:9" x14ac:dyDescent="0.2">
      <c r="A1295" s="213"/>
      <c r="B1295" s="213"/>
      <c r="C1295" s="213"/>
      <c r="D1295" s="214"/>
      <c r="E1295" s="252"/>
      <c r="F1295" s="213"/>
      <c r="G1295" s="336"/>
      <c r="H1295" s="214"/>
      <c r="I1295" s="213"/>
    </row>
    <row r="1296" spans="1:9" x14ac:dyDescent="0.2">
      <c r="A1296" s="213"/>
      <c r="B1296" s="213"/>
      <c r="C1296" s="213"/>
      <c r="D1296" s="214"/>
      <c r="E1296" s="252"/>
      <c r="F1296" s="213"/>
      <c r="G1296" s="336"/>
      <c r="H1296" s="214"/>
      <c r="I1296" s="213"/>
    </row>
    <row r="1297" spans="1:9" x14ac:dyDescent="0.2">
      <c r="A1297" s="213"/>
      <c r="B1297" s="213"/>
      <c r="C1297" s="213"/>
      <c r="D1297" s="214"/>
      <c r="E1297" s="252"/>
      <c r="F1297" s="213"/>
      <c r="G1297" s="336"/>
      <c r="H1297" s="214"/>
      <c r="I1297" s="213"/>
    </row>
    <row r="1298" spans="1:9" x14ac:dyDescent="0.2">
      <c r="A1298" s="213"/>
      <c r="B1298" s="213"/>
      <c r="C1298" s="213"/>
      <c r="D1298" s="214"/>
      <c r="E1298" s="252"/>
      <c r="F1298" s="213"/>
      <c r="G1298" s="336"/>
      <c r="H1298" s="214"/>
      <c r="I1298" s="213"/>
    </row>
    <row r="1299" spans="1:9" x14ac:dyDescent="0.2">
      <c r="A1299" s="213"/>
      <c r="B1299" s="213"/>
      <c r="C1299" s="213"/>
      <c r="D1299" s="214"/>
      <c r="E1299" s="252"/>
      <c r="F1299" s="213"/>
      <c r="G1299" s="336"/>
      <c r="H1299" s="214"/>
      <c r="I1299" s="213"/>
    </row>
    <row r="1300" spans="1:9" x14ac:dyDescent="0.2">
      <c r="A1300" s="213"/>
      <c r="B1300" s="213"/>
      <c r="C1300" s="213"/>
      <c r="D1300" s="214"/>
      <c r="E1300" s="252"/>
      <c r="F1300" s="213"/>
      <c r="G1300" s="336"/>
      <c r="H1300" s="214"/>
      <c r="I1300" s="213"/>
    </row>
    <row r="1301" spans="1:9" x14ac:dyDescent="0.2">
      <c r="A1301" s="213"/>
      <c r="B1301" s="213"/>
      <c r="C1301" s="213"/>
      <c r="D1301" s="214"/>
      <c r="E1301" s="252"/>
      <c r="F1301" s="213"/>
      <c r="G1301" s="336"/>
      <c r="H1301" s="214"/>
      <c r="I1301" s="213"/>
    </row>
    <row r="1302" spans="1:9" x14ac:dyDescent="0.2">
      <c r="A1302" s="213"/>
      <c r="B1302" s="213"/>
      <c r="C1302" s="213"/>
      <c r="D1302" s="214"/>
      <c r="E1302" s="252"/>
      <c r="F1302" s="213"/>
      <c r="G1302" s="336"/>
      <c r="H1302" s="214"/>
      <c r="I1302" s="213"/>
    </row>
    <row r="1303" spans="1:9" x14ac:dyDescent="0.2">
      <c r="A1303" s="213"/>
      <c r="B1303" s="213"/>
      <c r="C1303" s="213"/>
      <c r="D1303" s="214"/>
      <c r="E1303" s="252"/>
      <c r="F1303" s="213"/>
      <c r="G1303" s="336"/>
      <c r="H1303" s="214"/>
      <c r="I1303" s="213"/>
    </row>
    <row r="1304" spans="1:9" x14ac:dyDescent="0.2">
      <c r="A1304" s="213"/>
      <c r="B1304" s="213"/>
      <c r="C1304" s="213"/>
      <c r="D1304" s="214"/>
      <c r="E1304" s="252"/>
      <c r="F1304" s="213"/>
      <c r="G1304" s="336"/>
      <c r="H1304" s="214"/>
      <c r="I1304" s="213"/>
    </row>
    <row r="1305" spans="1:9" x14ac:dyDescent="0.2">
      <c r="A1305" s="213"/>
      <c r="B1305" s="213"/>
      <c r="C1305" s="213"/>
      <c r="D1305" s="214"/>
      <c r="E1305" s="252"/>
      <c r="F1305" s="213"/>
      <c r="G1305" s="336"/>
      <c r="H1305" s="214"/>
      <c r="I1305" s="213"/>
    </row>
    <row r="1306" spans="1:9" x14ac:dyDescent="0.2">
      <c r="A1306" s="213"/>
      <c r="B1306" s="213"/>
      <c r="C1306" s="213"/>
      <c r="D1306" s="214"/>
      <c r="E1306" s="252"/>
      <c r="F1306" s="213"/>
      <c r="G1306" s="336"/>
      <c r="H1306" s="214"/>
      <c r="I1306" s="213"/>
    </row>
    <row r="1307" spans="1:9" x14ac:dyDescent="0.2">
      <c r="A1307" s="213"/>
      <c r="B1307" s="213"/>
      <c r="C1307" s="213"/>
      <c r="D1307" s="214"/>
      <c r="E1307" s="252"/>
      <c r="F1307" s="213"/>
      <c r="G1307" s="336"/>
      <c r="H1307" s="214"/>
      <c r="I1307" s="213"/>
    </row>
    <row r="1308" spans="1:9" x14ac:dyDescent="0.2">
      <c r="A1308" s="213"/>
      <c r="B1308" s="213"/>
      <c r="C1308" s="213"/>
      <c r="D1308" s="214"/>
      <c r="E1308" s="252"/>
      <c r="F1308" s="213"/>
      <c r="G1308" s="336"/>
      <c r="H1308" s="214"/>
      <c r="I1308" s="213"/>
    </row>
    <row r="1309" spans="1:9" x14ac:dyDescent="0.2">
      <c r="A1309" s="213"/>
      <c r="B1309" s="213"/>
      <c r="C1309" s="213"/>
      <c r="D1309" s="214"/>
      <c r="E1309" s="252"/>
      <c r="F1309" s="213"/>
      <c r="G1309" s="336"/>
      <c r="H1309" s="214"/>
      <c r="I1309" s="213"/>
    </row>
    <row r="1310" spans="1:9" x14ac:dyDescent="0.2">
      <c r="A1310" s="213"/>
      <c r="B1310" s="213"/>
      <c r="C1310" s="213"/>
      <c r="D1310" s="213"/>
      <c r="E1310" s="253"/>
      <c r="F1310" s="213"/>
      <c r="G1310" s="336"/>
      <c r="H1310" s="213"/>
      <c r="I1310" s="21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A2" sqref="A2:XFD2"/>
    </sheetView>
  </sheetViews>
  <sheetFormatPr defaultRowHeight="12.75" x14ac:dyDescent="0.2"/>
  <cols>
    <col min="3" max="3" width="15.140625" customWidth="1"/>
    <col min="4" max="4" width="13.140625" customWidth="1"/>
    <col min="5" max="5" width="14" style="99" customWidth="1"/>
    <col min="6" max="6" width="13.28515625" customWidth="1"/>
    <col min="7" max="7" width="11.28515625" style="314" customWidth="1"/>
    <col min="8" max="8" width="22" customWidth="1"/>
    <col min="10" max="10" width="12.42578125" customWidth="1"/>
    <col min="11" max="11" width="19.85546875" customWidth="1"/>
  </cols>
  <sheetData>
    <row r="1" spans="1:11" ht="18" customHeight="1" x14ac:dyDescent="0.2">
      <c r="A1" s="318" t="s">
        <v>0</v>
      </c>
      <c r="B1" s="318" t="s">
        <v>1</v>
      </c>
      <c r="C1" s="318" t="s">
        <v>31</v>
      </c>
      <c r="D1" s="318" t="s">
        <v>32</v>
      </c>
      <c r="E1" s="318" t="s">
        <v>40</v>
      </c>
      <c r="F1" s="318" t="s">
        <v>33</v>
      </c>
      <c r="G1" s="333" t="s">
        <v>2</v>
      </c>
      <c r="H1" s="318" t="s">
        <v>36</v>
      </c>
      <c r="I1" s="318" t="s">
        <v>3</v>
      </c>
      <c r="J1" s="318" t="s">
        <v>34</v>
      </c>
      <c r="K1" s="318" t="s">
        <v>35</v>
      </c>
    </row>
    <row r="2" spans="1:11" x14ac:dyDescent="0.2">
      <c r="A2" s="211"/>
      <c r="B2" s="211"/>
      <c r="C2" s="211"/>
      <c r="D2" s="212"/>
      <c r="E2" s="208"/>
      <c r="F2" s="211"/>
      <c r="G2" s="336"/>
      <c r="H2" s="212"/>
      <c r="I2" s="211"/>
    </row>
    <row r="3" spans="1:11" x14ac:dyDescent="0.2">
      <c r="A3" s="211"/>
      <c r="B3" s="211"/>
      <c r="C3" s="211"/>
      <c r="D3" s="212"/>
      <c r="E3" s="208"/>
      <c r="F3" s="211"/>
      <c r="G3" s="336"/>
      <c r="H3" s="212"/>
      <c r="I3" s="211"/>
    </row>
    <row r="4" spans="1:11" x14ac:dyDescent="0.2">
      <c r="A4" s="211"/>
      <c r="B4" s="211"/>
      <c r="C4" s="211"/>
      <c r="D4" s="212"/>
      <c r="E4" s="208"/>
      <c r="F4" s="211"/>
      <c r="G4" s="336"/>
      <c r="H4" s="212"/>
      <c r="I4" s="211"/>
    </row>
    <row r="5" spans="1:11" x14ac:dyDescent="0.2">
      <c r="A5" s="211"/>
      <c r="B5" s="211"/>
      <c r="C5" s="211"/>
      <c r="D5" s="212"/>
      <c r="E5" s="208"/>
      <c r="F5" s="211"/>
      <c r="G5" s="336"/>
      <c r="H5" s="212"/>
      <c r="I5" s="211"/>
    </row>
    <row r="6" spans="1:11" x14ac:dyDescent="0.2">
      <c r="A6" s="211"/>
      <c r="B6" s="211"/>
      <c r="C6" s="211"/>
      <c r="D6" s="212"/>
      <c r="E6" s="208"/>
      <c r="F6" s="211"/>
      <c r="G6" s="336"/>
      <c r="H6" s="212"/>
      <c r="I6" s="211"/>
    </row>
    <row r="7" spans="1:11" x14ac:dyDescent="0.2">
      <c r="A7" s="211"/>
      <c r="B7" s="211"/>
      <c r="C7" s="211"/>
      <c r="D7" s="212"/>
      <c r="E7" s="208"/>
      <c r="F7" s="211"/>
      <c r="G7" s="336"/>
      <c r="H7" s="212"/>
      <c r="I7" s="211"/>
    </row>
    <row r="8" spans="1:11" x14ac:dyDescent="0.2">
      <c r="A8" s="211"/>
      <c r="B8" s="211"/>
      <c r="C8" s="211"/>
      <c r="D8" s="212"/>
      <c r="E8" s="208"/>
      <c r="F8" s="211"/>
      <c r="G8" s="336"/>
      <c r="H8" s="212"/>
      <c r="I8" s="211"/>
    </row>
    <row r="9" spans="1:11" x14ac:dyDescent="0.2">
      <c r="A9" s="211"/>
      <c r="B9" s="211"/>
      <c r="C9" s="211"/>
      <c r="D9" s="212"/>
      <c r="E9" s="208"/>
      <c r="F9" s="211"/>
      <c r="G9" s="336"/>
      <c r="H9" s="212"/>
      <c r="I9" s="211"/>
    </row>
    <row r="10" spans="1:11" x14ac:dyDescent="0.2">
      <c r="A10" s="211"/>
      <c r="B10" s="211"/>
      <c r="C10" s="211"/>
      <c r="D10" s="212"/>
      <c r="E10" s="208"/>
      <c r="F10" s="211"/>
      <c r="G10" s="336"/>
      <c r="H10" s="212"/>
      <c r="I10" s="211"/>
    </row>
    <row r="11" spans="1:11" x14ac:dyDescent="0.2">
      <c r="A11" s="211"/>
      <c r="B11" s="211"/>
      <c r="C11" s="211"/>
      <c r="D11" s="212"/>
      <c r="E11" s="208"/>
      <c r="F11" s="211"/>
      <c r="G11" s="336"/>
      <c r="H11" s="212"/>
      <c r="I11" s="211"/>
    </row>
    <row r="12" spans="1:11" x14ac:dyDescent="0.2">
      <c r="A12" s="211"/>
      <c r="B12" s="211"/>
      <c r="C12" s="211"/>
      <c r="D12" s="212"/>
      <c r="E12" s="208"/>
      <c r="F12" s="211"/>
      <c r="G12" s="336"/>
      <c r="H12" s="212"/>
      <c r="I12" s="211"/>
    </row>
    <row r="13" spans="1:11" x14ac:dyDescent="0.2">
      <c r="A13" s="211"/>
      <c r="B13" s="211"/>
      <c r="C13" s="211"/>
      <c r="D13" s="212"/>
      <c r="E13" s="208"/>
      <c r="F13" s="211"/>
      <c r="G13" s="336"/>
      <c r="H13" s="212"/>
      <c r="I13" s="211"/>
    </row>
    <row r="14" spans="1:11" x14ac:dyDescent="0.2">
      <c r="E14" s="62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5"/>
  <sheetViews>
    <sheetView workbookViewId="0">
      <selection activeCell="A2" sqref="A2:XFD2"/>
    </sheetView>
  </sheetViews>
  <sheetFormatPr defaultRowHeight="12.75" x14ac:dyDescent="0.2"/>
  <cols>
    <col min="4" max="4" width="17" customWidth="1"/>
    <col min="5" max="5" width="14.140625" style="99" customWidth="1"/>
    <col min="6" max="6" width="12.7109375" customWidth="1"/>
    <col min="7" max="7" width="14.140625" style="314" customWidth="1"/>
    <col min="8" max="8" width="20" customWidth="1"/>
    <col min="9" max="9" width="21.5703125" customWidth="1"/>
    <col min="10" max="10" width="11.140625" customWidth="1"/>
  </cols>
  <sheetData>
    <row r="1" spans="1:11" s="313" customFormat="1" x14ac:dyDescent="0.2">
      <c r="A1" s="319" t="s">
        <v>0</v>
      </c>
      <c r="B1" s="319" t="s">
        <v>1</v>
      </c>
      <c r="C1" s="319" t="s">
        <v>31</v>
      </c>
      <c r="D1" s="319" t="s">
        <v>32</v>
      </c>
      <c r="E1" s="319" t="s">
        <v>40</v>
      </c>
      <c r="F1" s="319" t="s">
        <v>33</v>
      </c>
      <c r="G1" s="333" t="s">
        <v>2</v>
      </c>
      <c r="H1" s="319" t="s">
        <v>36</v>
      </c>
      <c r="I1" s="319" t="s">
        <v>3</v>
      </c>
      <c r="J1" s="319" t="s">
        <v>34</v>
      </c>
      <c r="K1" s="319" t="s">
        <v>35</v>
      </c>
    </row>
    <row r="2" spans="1:11" x14ac:dyDescent="0.2">
      <c r="A2" s="478" t="s">
        <v>174</v>
      </c>
      <c r="B2" s="478" t="s">
        <v>197</v>
      </c>
      <c r="C2" s="478" t="s">
        <v>198</v>
      </c>
      <c r="D2" s="478" t="s">
        <v>199</v>
      </c>
      <c r="E2" s="478" t="s">
        <v>288</v>
      </c>
      <c r="F2" s="479">
        <v>42277</v>
      </c>
      <c r="G2" s="480">
        <v>-99</v>
      </c>
      <c r="H2" s="478"/>
      <c r="I2" s="478" t="s">
        <v>254</v>
      </c>
      <c r="J2" s="479">
        <v>42292</v>
      </c>
      <c r="K2" s="478" t="s">
        <v>71</v>
      </c>
    </row>
    <row r="3" spans="1:11" x14ac:dyDescent="0.2">
      <c r="A3" s="478"/>
      <c r="B3" s="478"/>
      <c r="C3" s="478"/>
      <c r="D3" s="478"/>
      <c r="E3" s="478"/>
      <c r="F3" s="478"/>
      <c r="G3" s="481">
        <f>SUM(G2:G2)</f>
        <v>-99</v>
      </c>
      <c r="H3" s="478"/>
      <c r="I3" s="478"/>
      <c r="J3" s="478"/>
      <c r="K3" s="478"/>
    </row>
    <row r="4" spans="1:11" x14ac:dyDescent="0.2">
      <c r="A4" s="234"/>
      <c r="B4" s="234"/>
      <c r="C4" s="234"/>
      <c r="D4" s="235"/>
      <c r="E4" s="254"/>
      <c r="F4" s="234"/>
      <c r="G4" s="336"/>
      <c r="H4" s="235"/>
      <c r="I4" s="234"/>
    </row>
    <row r="5" spans="1:11" x14ac:dyDescent="0.2">
      <c r="A5" s="234"/>
      <c r="B5" s="234"/>
      <c r="C5" s="234"/>
      <c r="D5" s="235"/>
      <c r="E5" s="254"/>
      <c r="F5" s="234"/>
      <c r="G5" s="336"/>
      <c r="H5" s="235"/>
      <c r="I5" s="234"/>
    </row>
    <row r="6" spans="1:11" x14ac:dyDescent="0.2">
      <c r="A6" s="234"/>
      <c r="B6" s="234"/>
      <c r="C6" s="234"/>
      <c r="D6" s="235"/>
      <c r="E6" s="254"/>
      <c r="F6" s="234"/>
      <c r="G6" s="336"/>
      <c r="H6" s="235"/>
      <c r="I6" s="234"/>
    </row>
    <row r="7" spans="1:11" x14ac:dyDescent="0.2">
      <c r="A7" s="234"/>
      <c r="B7" s="234"/>
      <c r="C7" s="234"/>
      <c r="D7" s="235"/>
      <c r="E7" s="254"/>
      <c r="F7" s="234"/>
      <c r="G7" s="336"/>
      <c r="H7" s="235"/>
      <c r="I7" s="234"/>
    </row>
    <row r="8" spans="1:11" x14ac:dyDescent="0.2">
      <c r="A8" s="234"/>
      <c r="B8" s="234"/>
      <c r="C8" s="234"/>
      <c r="D8" s="235"/>
      <c r="E8" s="254"/>
      <c r="F8" s="234"/>
      <c r="G8" s="336"/>
      <c r="H8" s="235"/>
      <c r="I8" s="234"/>
    </row>
    <row r="9" spans="1:11" x14ac:dyDescent="0.2">
      <c r="A9" s="538"/>
      <c r="B9" s="538"/>
      <c r="C9" s="538"/>
      <c r="D9" s="538"/>
      <c r="E9" s="538"/>
      <c r="F9" s="539"/>
      <c r="G9" s="540"/>
      <c r="H9" s="538"/>
      <c r="I9" s="538"/>
      <c r="J9" s="539"/>
      <c r="K9" s="538"/>
    </row>
    <row r="10" spans="1:11" x14ac:dyDescent="0.2">
      <c r="A10" s="538"/>
      <c r="B10" s="538"/>
      <c r="C10" s="538"/>
      <c r="D10" s="538"/>
      <c r="E10" s="538"/>
      <c r="F10" s="539"/>
      <c r="G10" s="540"/>
      <c r="H10" s="538"/>
      <c r="I10" s="538"/>
      <c r="J10" s="539"/>
      <c r="K10" s="538"/>
    </row>
    <row r="11" spans="1:11" x14ac:dyDescent="0.2">
      <c r="A11" s="538"/>
      <c r="B11" s="538"/>
      <c r="C11" s="538"/>
      <c r="D11" s="538"/>
      <c r="E11" s="538"/>
      <c r="F11" s="539"/>
      <c r="G11" s="540"/>
      <c r="H11" s="538"/>
      <c r="I11" s="538"/>
      <c r="J11" s="539"/>
      <c r="K11" s="538"/>
    </row>
    <row r="12" spans="1:11" x14ac:dyDescent="0.2">
      <c r="A12" s="538"/>
      <c r="B12" s="538"/>
      <c r="C12" s="538"/>
      <c r="D12" s="538"/>
      <c r="E12" s="538"/>
      <c r="F12" s="539"/>
      <c r="G12" s="540"/>
      <c r="H12" s="538"/>
      <c r="I12" s="538"/>
      <c r="J12" s="539"/>
      <c r="K12" s="538"/>
    </row>
    <row r="13" spans="1:11" x14ac:dyDescent="0.2">
      <c r="A13" s="234"/>
      <c r="B13" s="234"/>
      <c r="C13" s="234"/>
      <c r="D13" s="235"/>
      <c r="E13" s="254"/>
      <c r="F13" s="234"/>
      <c r="G13" s="336"/>
      <c r="H13" s="235"/>
      <c r="I13" s="234"/>
    </row>
    <row r="14" spans="1:11" x14ac:dyDescent="0.2">
      <c r="A14" s="234"/>
      <c r="B14" s="234"/>
      <c r="C14" s="234"/>
      <c r="D14" s="235"/>
      <c r="E14" s="254"/>
      <c r="F14" s="234"/>
      <c r="G14" s="336"/>
      <c r="H14" s="235"/>
      <c r="I14" s="234"/>
    </row>
    <row r="15" spans="1:11" x14ac:dyDescent="0.2">
      <c r="A15" s="234"/>
      <c r="B15" s="234"/>
      <c r="C15" s="234"/>
      <c r="D15" s="235"/>
      <c r="E15" s="254"/>
      <c r="F15" s="234"/>
      <c r="G15" s="336"/>
      <c r="H15" s="235"/>
      <c r="I15" s="234"/>
    </row>
    <row r="16" spans="1:11" x14ac:dyDescent="0.2">
      <c r="A16" s="234"/>
      <c r="B16" s="234"/>
      <c r="C16" s="234"/>
      <c r="D16" s="235"/>
      <c r="E16" s="254"/>
      <c r="F16" s="234"/>
      <c r="G16" s="336"/>
      <c r="H16" s="235"/>
      <c r="I16" s="234"/>
    </row>
    <row r="17" spans="1:9" x14ac:dyDescent="0.2">
      <c r="A17" s="234"/>
      <c r="B17" s="234"/>
      <c r="C17" s="234"/>
      <c r="D17" s="235"/>
      <c r="E17" s="254"/>
      <c r="F17" s="234"/>
      <c r="G17" s="336"/>
      <c r="H17" s="235"/>
      <c r="I17" s="234"/>
    </row>
    <row r="18" spans="1:9" x14ac:dyDescent="0.2">
      <c r="A18" s="234"/>
      <c r="B18" s="234"/>
      <c r="C18" s="234"/>
      <c r="D18" s="235"/>
      <c r="E18" s="254"/>
      <c r="F18" s="234"/>
      <c r="G18" s="336"/>
      <c r="H18" s="235"/>
      <c r="I18" s="234"/>
    </row>
    <row r="19" spans="1:9" x14ac:dyDescent="0.2">
      <c r="A19" s="234"/>
      <c r="B19" s="234"/>
      <c r="C19" s="234"/>
      <c r="D19" s="235"/>
      <c r="E19" s="254"/>
      <c r="F19" s="234"/>
      <c r="G19" s="336"/>
      <c r="H19" s="235"/>
      <c r="I19" s="234"/>
    </row>
    <row r="20" spans="1:9" x14ac:dyDescent="0.2">
      <c r="A20" s="234"/>
      <c r="B20" s="234"/>
      <c r="C20" s="234"/>
      <c r="D20" s="235"/>
      <c r="E20" s="254"/>
      <c r="F20" s="234"/>
      <c r="G20" s="336"/>
      <c r="H20" s="235"/>
      <c r="I20" s="234"/>
    </row>
    <row r="21" spans="1:9" x14ac:dyDescent="0.2">
      <c r="A21" s="234"/>
      <c r="B21" s="234"/>
      <c r="C21" s="234"/>
      <c r="D21" s="235"/>
      <c r="E21" s="254"/>
      <c r="F21" s="234"/>
      <c r="G21" s="336"/>
      <c r="H21" s="235"/>
      <c r="I21" s="234"/>
    </row>
    <row r="22" spans="1:9" x14ac:dyDescent="0.2">
      <c r="A22" s="234"/>
      <c r="B22" s="234"/>
      <c r="C22" s="234"/>
      <c r="D22" s="235"/>
      <c r="E22" s="254"/>
      <c r="F22" s="234"/>
      <c r="G22" s="336"/>
      <c r="H22" s="235"/>
      <c r="I22" s="234"/>
    </row>
    <row r="23" spans="1:9" x14ac:dyDescent="0.2">
      <c r="A23" s="234"/>
      <c r="B23" s="234"/>
      <c r="C23" s="234"/>
      <c r="D23" s="235"/>
      <c r="E23" s="254"/>
      <c r="F23" s="234"/>
      <c r="G23" s="336"/>
      <c r="H23" s="235"/>
      <c r="I23" s="234"/>
    </row>
    <row r="24" spans="1:9" x14ac:dyDescent="0.2">
      <c r="A24" s="234"/>
      <c r="B24" s="234"/>
      <c r="C24" s="234"/>
      <c r="D24" s="235"/>
      <c r="E24" s="254"/>
      <c r="F24" s="234"/>
      <c r="G24" s="336"/>
      <c r="H24" s="235"/>
      <c r="I24" s="234"/>
    </row>
    <row r="25" spans="1:9" x14ac:dyDescent="0.2">
      <c r="A25" s="234"/>
      <c r="B25" s="234"/>
      <c r="C25" s="234"/>
      <c r="D25" s="235"/>
      <c r="E25" s="254"/>
      <c r="F25" s="234"/>
      <c r="G25" s="336"/>
      <c r="H25" s="235"/>
      <c r="I25" s="234"/>
    </row>
    <row r="26" spans="1:9" x14ac:dyDescent="0.2">
      <c r="A26" s="234"/>
      <c r="B26" s="234"/>
      <c r="C26" s="234"/>
      <c r="D26" s="235"/>
      <c r="E26" s="254"/>
      <c r="F26" s="234"/>
      <c r="G26" s="336"/>
      <c r="H26" s="235"/>
      <c r="I26" s="234"/>
    </row>
    <row r="27" spans="1:9" x14ac:dyDescent="0.2">
      <c r="A27" s="234"/>
      <c r="B27" s="234"/>
      <c r="C27" s="234"/>
      <c r="D27" s="235"/>
      <c r="E27" s="254"/>
      <c r="F27" s="234"/>
      <c r="G27" s="336"/>
      <c r="H27" s="235"/>
      <c r="I27" s="234"/>
    </row>
    <row r="28" spans="1:9" x14ac:dyDescent="0.2">
      <c r="A28" s="234"/>
      <c r="B28" s="234"/>
      <c r="C28" s="234"/>
      <c r="D28" s="235"/>
      <c r="E28" s="254"/>
      <c r="F28" s="234"/>
      <c r="G28" s="336"/>
      <c r="H28" s="235"/>
      <c r="I28" s="234"/>
    </row>
    <row r="29" spans="1:9" x14ac:dyDescent="0.2">
      <c r="A29" s="234"/>
      <c r="B29" s="234"/>
      <c r="C29" s="234"/>
      <c r="D29" s="235"/>
      <c r="E29" s="254"/>
      <c r="F29" s="234"/>
      <c r="G29" s="336"/>
      <c r="H29" s="235"/>
      <c r="I29" s="234"/>
    </row>
    <row r="30" spans="1:9" x14ac:dyDescent="0.2">
      <c r="A30" s="234"/>
      <c r="B30" s="234"/>
      <c r="C30" s="234"/>
      <c r="D30" s="235"/>
      <c r="E30" s="254"/>
      <c r="F30" s="234"/>
      <c r="G30" s="336"/>
      <c r="H30" s="235"/>
      <c r="I30" s="234"/>
    </row>
    <row r="31" spans="1:9" x14ac:dyDescent="0.2">
      <c r="A31" s="234"/>
      <c r="B31" s="234"/>
      <c r="C31" s="234"/>
      <c r="D31" s="235"/>
      <c r="E31" s="254"/>
      <c r="F31" s="234"/>
      <c r="G31" s="336"/>
      <c r="H31" s="235"/>
      <c r="I31" s="234"/>
    </row>
    <row r="32" spans="1:9" x14ac:dyDescent="0.2">
      <c r="A32" s="234"/>
      <c r="B32" s="234"/>
      <c r="C32" s="234"/>
      <c r="D32" s="235"/>
      <c r="E32" s="254"/>
      <c r="F32" s="234"/>
      <c r="G32" s="336"/>
      <c r="H32" s="235"/>
      <c r="I32" s="234"/>
    </row>
    <row r="33" spans="1:9" x14ac:dyDescent="0.2">
      <c r="A33" s="234"/>
      <c r="B33" s="234"/>
      <c r="C33" s="234"/>
      <c r="D33" s="235"/>
      <c r="E33" s="254"/>
      <c r="F33" s="234"/>
      <c r="G33" s="336"/>
      <c r="H33" s="235"/>
      <c r="I33" s="234"/>
    </row>
    <row r="34" spans="1:9" x14ac:dyDescent="0.2">
      <c r="A34" s="234"/>
      <c r="B34" s="234"/>
      <c r="C34" s="234"/>
      <c r="D34" s="235"/>
      <c r="E34" s="254"/>
      <c r="F34" s="234"/>
      <c r="G34" s="336"/>
      <c r="H34" s="235"/>
      <c r="I34" s="234"/>
    </row>
    <row r="35" spans="1:9" x14ac:dyDescent="0.2">
      <c r="A35" s="234"/>
      <c r="B35" s="234"/>
      <c r="C35" s="234"/>
      <c r="D35" s="235"/>
      <c r="E35" s="254"/>
      <c r="F35" s="234"/>
      <c r="G35" s="336"/>
      <c r="H35" s="235"/>
      <c r="I35" s="234"/>
    </row>
    <row r="36" spans="1:9" x14ac:dyDescent="0.2">
      <c r="A36" s="234"/>
      <c r="B36" s="234"/>
      <c r="C36" s="234"/>
      <c r="D36" s="235"/>
      <c r="E36" s="254"/>
      <c r="F36" s="234"/>
      <c r="G36" s="336"/>
      <c r="H36" s="235"/>
      <c r="I36" s="234"/>
    </row>
    <row r="37" spans="1:9" x14ac:dyDescent="0.2">
      <c r="A37" s="234"/>
      <c r="B37" s="234"/>
      <c r="C37" s="234"/>
      <c r="D37" s="235"/>
      <c r="E37" s="254"/>
      <c r="F37" s="234"/>
      <c r="G37" s="336"/>
      <c r="H37" s="235"/>
      <c r="I37" s="234"/>
    </row>
    <row r="38" spans="1:9" x14ac:dyDescent="0.2">
      <c r="A38" s="234"/>
      <c r="B38" s="234"/>
      <c r="C38" s="234"/>
      <c r="D38" s="235"/>
      <c r="E38" s="254"/>
      <c r="F38" s="234"/>
      <c r="G38" s="336"/>
      <c r="H38" s="235"/>
      <c r="I38" s="234"/>
    </row>
    <row r="39" spans="1:9" x14ac:dyDescent="0.2">
      <c r="A39" s="234"/>
      <c r="B39" s="234"/>
      <c r="C39" s="234"/>
      <c r="D39" s="235"/>
      <c r="E39" s="254"/>
      <c r="F39" s="234"/>
      <c r="G39" s="336"/>
      <c r="H39" s="235"/>
      <c r="I39" s="234"/>
    </row>
    <row r="40" spans="1:9" x14ac:dyDescent="0.2">
      <c r="A40" s="234"/>
      <c r="B40" s="234"/>
      <c r="C40" s="234"/>
      <c r="D40" s="235"/>
      <c r="E40" s="254"/>
      <c r="F40" s="234"/>
      <c r="G40" s="336"/>
      <c r="H40" s="235"/>
      <c r="I40" s="234"/>
    </row>
    <row r="41" spans="1:9" x14ac:dyDescent="0.2">
      <c r="A41" s="234"/>
      <c r="B41" s="234"/>
      <c r="C41" s="234"/>
      <c r="D41" s="235"/>
      <c r="E41" s="254"/>
      <c r="F41" s="234"/>
      <c r="G41" s="336"/>
      <c r="H41" s="235"/>
      <c r="I41" s="234"/>
    </row>
    <row r="42" spans="1:9" x14ac:dyDescent="0.2">
      <c r="A42" s="234"/>
      <c r="B42" s="234"/>
      <c r="C42" s="234"/>
      <c r="D42" s="235"/>
      <c r="E42" s="254"/>
      <c r="F42" s="234"/>
      <c r="G42" s="336"/>
      <c r="H42" s="235"/>
      <c r="I42" s="234"/>
    </row>
    <row r="43" spans="1:9" x14ac:dyDescent="0.2">
      <c r="A43" s="234"/>
      <c r="B43" s="234"/>
      <c r="C43" s="234"/>
      <c r="D43" s="235"/>
      <c r="E43" s="254"/>
      <c r="F43" s="234"/>
      <c r="G43" s="336"/>
      <c r="H43" s="235"/>
      <c r="I43" s="234"/>
    </row>
    <row r="44" spans="1:9" x14ac:dyDescent="0.2">
      <c r="A44" s="234"/>
      <c r="B44" s="234"/>
      <c r="C44" s="234"/>
      <c r="D44" s="235"/>
      <c r="E44" s="254"/>
      <c r="F44" s="234"/>
      <c r="G44" s="336"/>
      <c r="H44" s="235"/>
      <c r="I44" s="234"/>
    </row>
    <row r="45" spans="1:9" x14ac:dyDescent="0.2">
      <c r="A45" s="234"/>
      <c r="B45" s="234"/>
      <c r="C45" s="234"/>
      <c r="D45" s="235"/>
      <c r="E45" s="254"/>
      <c r="F45" s="234"/>
      <c r="G45" s="336"/>
      <c r="H45" s="235"/>
      <c r="I45" s="234"/>
    </row>
    <row r="46" spans="1:9" x14ac:dyDescent="0.2">
      <c r="A46" s="234"/>
      <c r="B46" s="234"/>
      <c r="C46" s="234"/>
      <c r="D46" s="235"/>
      <c r="E46" s="254"/>
      <c r="F46" s="234"/>
      <c r="G46" s="336"/>
      <c r="H46" s="235"/>
      <c r="I46" s="234"/>
    </row>
    <row r="47" spans="1:9" x14ac:dyDescent="0.2">
      <c r="A47" s="234"/>
      <c r="B47" s="234"/>
      <c r="C47" s="234"/>
      <c r="D47" s="235"/>
      <c r="E47" s="254"/>
      <c r="F47" s="234"/>
      <c r="G47" s="336"/>
      <c r="H47" s="235"/>
      <c r="I47" s="234"/>
    </row>
    <row r="48" spans="1:9" x14ac:dyDescent="0.2">
      <c r="A48" s="234"/>
      <c r="B48" s="234"/>
      <c r="C48" s="234"/>
      <c r="D48" s="235"/>
      <c r="E48" s="254"/>
      <c r="F48" s="234"/>
      <c r="G48" s="336"/>
      <c r="H48" s="235"/>
      <c r="I48" s="234"/>
    </row>
    <row r="49" spans="1:9" x14ac:dyDescent="0.2">
      <c r="A49" s="234"/>
      <c r="B49" s="234"/>
      <c r="C49" s="234"/>
      <c r="D49" s="235"/>
      <c r="E49" s="254"/>
      <c r="F49" s="234"/>
      <c r="G49" s="336"/>
      <c r="H49" s="235"/>
      <c r="I49" s="234"/>
    </row>
    <row r="50" spans="1:9" x14ac:dyDescent="0.2">
      <c r="A50" s="234"/>
      <c r="B50" s="234"/>
      <c r="C50" s="234"/>
      <c r="D50" s="235"/>
      <c r="E50" s="254"/>
      <c r="F50" s="234"/>
      <c r="G50" s="336"/>
      <c r="H50" s="235"/>
      <c r="I50" s="234"/>
    </row>
    <row r="51" spans="1:9" x14ac:dyDescent="0.2">
      <c r="A51" s="234"/>
      <c r="B51" s="234"/>
      <c r="C51" s="234"/>
      <c r="D51" s="235"/>
      <c r="E51" s="254"/>
      <c r="F51" s="234"/>
      <c r="G51" s="336"/>
      <c r="H51" s="235"/>
      <c r="I51" s="234"/>
    </row>
    <row r="52" spans="1:9" x14ac:dyDescent="0.2">
      <c r="A52" s="234"/>
      <c r="B52" s="234"/>
      <c r="C52" s="234"/>
      <c r="D52" s="235"/>
      <c r="E52" s="254"/>
      <c r="F52" s="234"/>
      <c r="G52" s="336"/>
      <c r="H52" s="235"/>
      <c r="I52" s="234"/>
    </row>
    <row r="53" spans="1:9" x14ac:dyDescent="0.2">
      <c r="A53" s="234"/>
      <c r="B53" s="234"/>
      <c r="C53" s="234"/>
      <c r="D53" s="235"/>
      <c r="E53" s="254"/>
      <c r="F53" s="234"/>
      <c r="G53" s="336"/>
      <c r="H53" s="235"/>
      <c r="I53" s="234"/>
    </row>
    <row r="54" spans="1:9" x14ac:dyDescent="0.2">
      <c r="A54" s="234"/>
      <c r="B54" s="234"/>
      <c r="C54" s="234"/>
      <c r="D54" s="235"/>
      <c r="E54" s="254"/>
      <c r="F54" s="234"/>
      <c r="G54" s="336"/>
      <c r="H54" s="235"/>
      <c r="I54" s="234"/>
    </row>
    <row r="55" spans="1:9" x14ac:dyDescent="0.2">
      <c r="A55" s="234"/>
      <c r="B55" s="234"/>
      <c r="C55" s="234"/>
      <c r="D55" s="235"/>
      <c r="E55" s="254"/>
      <c r="F55" s="234"/>
      <c r="G55" s="336"/>
      <c r="H55" s="235"/>
      <c r="I55" s="234"/>
    </row>
    <row r="56" spans="1:9" x14ac:dyDescent="0.2">
      <c r="A56" s="234"/>
      <c r="B56" s="234"/>
      <c r="C56" s="234"/>
      <c r="D56" s="235"/>
      <c r="E56" s="254"/>
      <c r="F56" s="234"/>
      <c r="G56" s="336"/>
      <c r="H56" s="235"/>
      <c r="I56" s="234"/>
    </row>
    <row r="57" spans="1:9" x14ac:dyDescent="0.2">
      <c r="A57" s="234"/>
      <c r="B57" s="234"/>
      <c r="C57" s="234"/>
      <c r="D57" s="235"/>
      <c r="E57" s="254"/>
      <c r="F57" s="234"/>
      <c r="G57" s="336"/>
      <c r="H57" s="235"/>
      <c r="I57" s="234"/>
    </row>
    <row r="58" spans="1:9" x14ac:dyDescent="0.2">
      <c r="A58" s="234"/>
      <c r="B58" s="234"/>
      <c r="C58" s="234"/>
      <c r="D58" s="235"/>
      <c r="E58" s="254"/>
      <c r="F58" s="234"/>
      <c r="G58" s="336"/>
      <c r="H58" s="235"/>
      <c r="I58" s="234"/>
    </row>
    <row r="59" spans="1:9" x14ac:dyDescent="0.2">
      <c r="A59" s="234"/>
      <c r="B59" s="234"/>
      <c r="C59" s="234"/>
      <c r="D59" s="235"/>
      <c r="E59" s="254"/>
      <c r="F59" s="234"/>
      <c r="G59" s="336"/>
      <c r="H59" s="235"/>
      <c r="I59" s="234"/>
    </row>
    <row r="60" spans="1:9" x14ac:dyDescent="0.2">
      <c r="A60" s="234"/>
      <c r="B60" s="234"/>
      <c r="C60" s="234"/>
      <c r="D60" s="235"/>
      <c r="E60" s="254"/>
      <c r="F60" s="234"/>
      <c r="G60" s="336"/>
      <c r="H60" s="235"/>
      <c r="I60" s="234"/>
    </row>
    <row r="61" spans="1:9" x14ac:dyDescent="0.2">
      <c r="A61" s="234"/>
      <c r="B61" s="234"/>
      <c r="C61" s="234"/>
      <c r="D61" s="235"/>
      <c r="E61" s="254"/>
      <c r="F61" s="234"/>
      <c r="G61" s="336"/>
      <c r="H61" s="235"/>
      <c r="I61" s="234"/>
    </row>
    <row r="62" spans="1:9" x14ac:dyDescent="0.2">
      <c r="A62" s="234"/>
      <c r="B62" s="234"/>
      <c r="C62" s="234"/>
      <c r="D62" s="235"/>
      <c r="E62" s="254"/>
      <c r="F62" s="234"/>
      <c r="G62" s="336"/>
      <c r="H62" s="235"/>
      <c r="I62" s="234"/>
    </row>
    <row r="63" spans="1:9" x14ac:dyDescent="0.2">
      <c r="A63" s="234"/>
      <c r="B63" s="234"/>
      <c r="C63" s="234"/>
      <c r="D63" s="235"/>
      <c r="E63" s="254"/>
      <c r="F63" s="234"/>
      <c r="G63" s="336"/>
      <c r="H63" s="235"/>
      <c r="I63" s="234"/>
    </row>
    <row r="64" spans="1:9" x14ac:dyDescent="0.2">
      <c r="A64" s="234"/>
      <c r="B64" s="234"/>
      <c r="C64" s="234"/>
      <c r="D64" s="235"/>
      <c r="E64" s="254"/>
      <c r="F64" s="234"/>
      <c r="G64" s="336"/>
      <c r="H64" s="235"/>
      <c r="I64" s="234"/>
    </row>
    <row r="65" spans="1:9" x14ac:dyDescent="0.2">
      <c r="A65" s="234"/>
      <c r="B65" s="234"/>
      <c r="C65" s="234"/>
      <c r="D65" s="235"/>
      <c r="E65" s="254"/>
      <c r="F65" s="234"/>
      <c r="G65" s="336"/>
      <c r="H65" s="235"/>
      <c r="I65" s="234"/>
    </row>
    <row r="66" spans="1:9" x14ac:dyDescent="0.2">
      <c r="A66" s="234"/>
      <c r="B66" s="234"/>
      <c r="C66" s="234"/>
      <c r="D66" s="235"/>
      <c r="E66" s="254"/>
      <c r="F66" s="234"/>
      <c r="G66" s="336"/>
      <c r="H66" s="235"/>
      <c r="I66" s="234"/>
    </row>
    <row r="67" spans="1:9" x14ac:dyDescent="0.2">
      <c r="A67" s="234"/>
      <c r="B67" s="234"/>
      <c r="C67" s="234"/>
      <c r="D67" s="235"/>
      <c r="E67" s="254"/>
      <c r="F67" s="234"/>
      <c r="G67" s="336"/>
      <c r="H67" s="235"/>
      <c r="I67" s="234"/>
    </row>
    <row r="68" spans="1:9" x14ac:dyDescent="0.2">
      <c r="A68" s="234"/>
      <c r="B68" s="234"/>
      <c r="C68" s="234"/>
      <c r="D68" s="235"/>
      <c r="E68" s="254"/>
      <c r="F68" s="234"/>
      <c r="G68" s="336"/>
      <c r="H68" s="235"/>
      <c r="I68" s="234"/>
    </row>
    <row r="69" spans="1:9" x14ac:dyDescent="0.2">
      <c r="A69" s="234"/>
      <c r="B69" s="234"/>
      <c r="C69" s="234"/>
      <c r="D69" s="235"/>
      <c r="E69" s="254"/>
      <c r="F69" s="234"/>
      <c r="G69" s="336"/>
      <c r="H69" s="235"/>
      <c r="I69" s="234"/>
    </row>
    <row r="70" spans="1:9" x14ac:dyDescent="0.2">
      <c r="A70" s="234"/>
      <c r="B70" s="234"/>
      <c r="C70" s="234"/>
      <c r="D70" s="235"/>
      <c r="E70" s="254"/>
      <c r="F70" s="234"/>
      <c r="G70" s="336"/>
      <c r="H70" s="235"/>
      <c r="I70" s="234"/>
    </row>
    <row r="71" spans="1:9" x14ac:dyDescent="0.2">
      <c r="A71" s="234"/>
      <c r="B71" s="234"/>
      <c r="C71" s="234"/>
      <c r="D71" s="235"/>
      <c r="E71" s="254"/>
      <c r="F71" s="234"/>
      <c r="G71" s="336"/>
      <c r="H71" s="235"/>
      <c r="I71" s="234"/>
    </row>
    <row r="72" spans="1:9" x14ac:dyDescent="0.2">
      <c r="A72" s="234"/>
      <c r="B72" s="234"/>
      <c r="C72" s="234"/>
      <c r="D72" s="235"/>
      <c r="E72" s="254"/>
      <c r="F72" s="234"/>
      <c r="G72" s="336"/>
      <c r="H72" s="235"/>
      <c r="I72" s="234"/>
    </row>
    <row r="73" spans="1:9" x14ac:dyDescent="0.2">
      <c r="A73" s="234"/>
      <c r="B73" s="234"/>
      <c r="C73" s="234"/>
      <c r="D73" s="235"/>
      <c r="E73" s="254"/>
      <c r="F73" s="234"/>
      <c r="G73" s="336"/>
      <c r="H73" s="235"/>
      <c r="I73" s="234"/>
    </row>
    <row r="74" spans="1:9" x14ac:dyDescent="0.2">
      <c r="A74" s="234"/>
      <c r="B74" s="234"/>
      <c r="C74" s="234"/>
      <c r="D74" s="235"/>
      <c r="E74" s="254"/>
      <c r="F74" s="234"/>
      <c r="G74" s="336"/>
      <c r="H74" s="235"/>
      <c r="I74" s="234"/>
    </row>
    <row r="75" spans="1:9" x14ac:dyDescent="0.2">
      <c r="A75" s="234"/>
      <c r="B75" s="234"/>
      <c r="C75" s="234"/>
      <c r="D75" s="235"/>
      <c r="E75" s="254"/>
      <c r="F75" s="234"/>
      <c r="G75" s="336"/>
      <c r="H75" s="235"/>
      <c r="I75" s="234"/>
    </row>
    <row r="76" spans="1:9" x14ac:dyDescent="0.2">
      <c r="A76" s="234"/>
      <c r="B76" s="234"/>
      <c r="C76" s="234"/>
      <c r="D76" s="235"/>
      <c r="E76" s="254"/>
      <c r="F76" s="234"/>
      <c r="G76" s="336"/>
      <c r="H76" s="235"/>
      <c r="I76" s="234"/>
    </row>
    <row r="77" spans="1:9" x14ac:dyDescent="0.2">
      <c r="A77" s="234"/>
      <c r="B77" s="234"/>
      <c r="C77" s="234"/>
      <c r="D77" s="235"/>
      <c r="E77" s="254"/>
      <c r="F77" s="234"/>
      <c r="G77" s="336"/>
      <c r="H77" s="235"/>
      <c r="I77" s="234"/>
    </row>
    <row r="78" spans="1:9" x14ac:dyDescent="0.2">
      <c r="A78" s="234"/>
      <c r="B78" s="234"/>
      <c r="C78" s="234"/>
      <c r="D78" s="235"/>
      <c r="E78" s="254"/>
      <c r="F78" s="234"/>
      <c r="G78" s="336"/>
      <c r="H78" s="235"/>
      <c r="I78" s="234"/>
    </row>
    <row r="79" spans="1:9" x14ac:dyDescent="0.2">
      <c r="A79" s="234"/>
      <c r="B79" s="234"/>
      <c r="C79" s="234"/>
      <c r="D79" s="235"/>
      <c r="E79" s="254"/>
      <c r="F79" s="234"/>
      <c r="G79" s="336"/>
      <c r="H79" s="235"/>
      <c r="I79" s="234"/>
    </row>
    <row r="80" spans="1:9" x14ac:dyDescent="0.2">
      <c r="A80" s="234"/>
      <c r="B80" s="234"/>
      <c r="C80" s="234"/>
      <c r="D80" s="235"/>
      <c r="E80" s="254"/>
      <c r="F80" s="234"/>
      <c r="G80" s="336"/>
      <c r="H80" s="235"/>
      <c r="I80" s="234"/>
    </row>
    <row r="81" spans="1:9" x14ac:dyDescent="0.2">
      <c r="A81" s="234"/>
      <c r="B81" s="234"/>
      <c r="C81" s="234"/>
      <c r="D81" s="235"/>
      <c r="E81" s="254"/>
      <c r="F81" s="234"/>
      <c r="G81" s="336"/>
      <c r="H81" s="235"/>
      <c r="I81" s="234"/>
    </row>
    <row r="82" spans="1:9" x14ac:dyDescent="0.2">
      <c r="A82" s="234"/>
      <c r="B82" s="234"/>
      <c r="C82" s="234"/>
      <c r="D82" s="235"/>
      <c r="E82" s="254"/>
      <c r="F82" s="234"/>
      <c r="G82" s="336"/>
      <c r="H82" s="235"/>
      <c r="I82" s="234"/>
    </row>
    <row r="83" spans="1:9" x14ac:dyDescent="0.2">
      <c r="A83" s="234"/>
      <c r="B83" s="234"/>
      <c r="C83" s="234"/>
      <c r="D83" s="235"/>
      <c r="E83" s="254"/>
      <c r="F83" s="234"/>
      <c r="G83" s="336"/>
      <c r="H83" s="235"/>
      <c r="I83" s="234"/>
    </row>
    <row r="84" spans="1:9" x14ac:dyDescent="0.2">
      <c r="A84" s="234"/>
      <c r="B84" s="234"/>
      <c r="C84" s="234"/>
      <c r="D84" s="235"/>
      <c r="E84" s="254"/>
      <c r="F84" s="234"/>
      <c r="G84" s="336"/>
      <c r="H84" s="235"/>
      <c r="I84" s="234"/>
    </row>
    <row r="85" spans="1:9" x14ac:dyDescent="0.2">
      <c r="A85" s="234"/>
      <c r="B85" s="234"/>
      <c r="C85" s="234"/>
      <c r="D85" s="235"/>
      <c r="E85" s="254"/>
      <c r="F85" s="234"/>
      <c r="G85" s="336"/>
      <c r="H85" s="235"/>
      <c r="I85" s="234"/>
    </row>
    <row r="86" spans="1:9" x14ac:dyDescent="0.2">
      <c r="A86" s="234"/>
      <c r="B86" s="234"/>
      <c r="C86" s="234"/>
      <c r="D86" s="235"/>
      <c r="E86" s="254"/>
      <c r="F86" s="234"/>
      <c r="G86" s="336"/>
      <c r="H86" s="235"/>
      <c r="I86" s="234"/>
    </row>
    <row r="87" spans="1:9" x14ac:dyDescent="0.2">
      <c r="A87" s="234"/>
      <c r="B87" s="234"/>
      <c r="C87" s="234"/>
      <c r="D87" s="235"/>
      <c r="E87" s="254"/>
      <c r="F87" s="234"/>
      <c r="G87" s="336"/>
      <c r="H87" s="235"/>
      <c r="I87" s="234"/>
    </row>
    <row r="88" spans="1:9" x14ac:dyDescent="0.2">
      <c r="A88" s="234"/>
      <c r="B88" s="234"/>
      <c r="C88" s="234"/>
      <c r="D88" s="235"/>
      <c r="E88" s="254"/>
      <c r="F88" s="234"/>
      <c r="G88" s="336"/>
      <c r="H88" s="235"/>
      <c r="I88" s="234"/>
    </row>
    <row r="89" spans="1:9" x14ac:dyDescent="0.2">
      <c r="A89" s="234"/>
      <c r="B89" s="234"/>
      <c r="C89" s="234"/>
      <c r="D89" s="235"/>
      <c r="E89" s="254"/>
      <c r="F89" s="234"/>
      <c r="G89" s="336"/>
      <c r="H89" s="235"/>
      <c r="I89" s="234"/>
    </row>
    <row r="90" spans="1:9" x14ac:dyDescent="0.2">
      <c r="A90" s="234"/>
      <c r="B90" s="234"/>
      <c r="C90" s="234"/>
      <c r="D90" s="235"/>
      <c r="E90" s="254"/>
      <c r="F90" s="234"/>
      <c r="G90" s="336"/>
      <c r="H90" s="235"/>
      <c r="I90" s="234"/>
    </row>
    <row r="91" spans="1:9" x14ac:dyDescent="0.2">
      <c r="A91" s="234"/>
      <c r="B91" s="234"/>
      <c r="C91" s="234"/>
      <c r="D91" s="235"/>
      <c r="E91" s="254"/>
      <c r="F91" s="234"/>
      <c r="G91" s="336"/>
      <c r="H91" s="235"/>
      <c r="I91" s="234"/>
    </row>
    <row r="92" spans="1:9" x14ac:dyDescent="0.2">
      <c r="A92" s="234"/>
      <c r="B92" s="234"/>
      <c r="C92" s="234"/>
      <c r="D92" s="235"/>
      <c r="E92" s="254"/>
      <c r="F92" s="234"/>
      <c r="G92" s="336"/>
      <c r="H92" s="235"/>
      <c r="I92" s="234"/>
    </row>
    <row r="93" spans="1:9" x14ac:dyDescent="0.2">
      <c r="A93" s="234"/>
      <c r="B93" s="234"/>
      <c r="C93" s="234"/>
      <c r="D93" s="235"/>
      <c r="E93" s="254"/>
      <c r="F93" s="234"/>
      <c r="G93" s="336"/>
      <c r="H93" s="235"/>
      <c r="I93" s="234"/>
    </row>
    <row r="94" spans="1:9" x14ac:dyDescent="0.2">
      <c r="A94" s="234"/>
      <c r="B94" s="234"/>
      <c r="C94" s="234"/>
      <c r="D94" s="235"/>
      <c r="E94" s="254"/>
      <c r="F94" s="234"/>
      <c r="G94" s="336"/>
      <c r="H94" s="235"/>
      <c r="I94" s="234"/>
    </row>
    <row r="95" spans="1:9" x14ac:dyDescent="0.2">
      <c r="A95" s="234"/>
      <c r="B95" s="234"/>
      <c r="C95" s="234"/>
      <c r="D95" s="235"/>
      <c r="E95" s="254"/>
      <c r="F95" s="234"/>
      <c r="G95" s="336"/>
      <c r="H95" s="235"/>
      <c r="I95" s="234"/>
    </row>
    <row r="96" spans="1:9" x14ac:dyDescent="0.2">
      <c r="A96" s="234"/>
      <c r="B96" s="234"/>
      <c r="C96" s="234"/>
      <c r="D96" s="235"/>
      <c r="E96" s="254"/>
      <c r="F96" s="234"/>
      <c r="G96" s="336"/>
      <c r="H96" s="235"/>
      <c r="I96" s="234"/>
    </row>
    <row r="97" spans="1:9" x14ac:dyDescent="0.2">
      <c r="A97" s="234"/>
      <c r="B97" s="234"/>
      <c r="C97" s="234"/>
      <c r="D97" s="235"/>
      <c r="E97" s="254"/>
      <c r="F97" s="234"/>
      <c r="G97" s="336"/>
      <c r="H97" s="235"/>
      <c r="I97" s="234"/>
    </row>
    <row r="98" spans="1:9" x14ac:dyDescent="0.2">
      <c r="A98" s="234"/>
      <c r="B98" s="234"/>
      <c r="C98" s="234"/>
      <c r="D98" s="235"/>
      <c r="E98" s="254"/>
      <c r="F98" s="234"/>
      <c r="G98" s="336"/>
      <c r="H98" s="235"/>
      <c r="I98" s="234"/>
    </row>
    <row r="99" spans="1:9" x14ac:dyDescent="0.2">
      <c r="A99" s="234"/>
      <c r="B99" s="234"/>
      <c r="C99" s="234"/>
      <c r="D99" s="235"/>
      <c r="E99" s="254"/>
      <c r="F99" s="234"/>
      <c r="G99" s="336"/>
      <c r="H99" s="235"/>
      <c r="I99" s="234"/>
    </row>
    <row r="100" spans="1:9" x14ac:dyDescent="0.2">
      <c r="A100" s="234"/>
      <c r="B100" s="234"/>
      <c r="C100" s="234"/>
      <c r="D100" s="235"/>
      <c r="E100" s="254"/>
      <c r="F100" s="234"/>
      <c r="G100" s="336"/>
      <c r="H100" s="235"/>
      <c r="I100" s="234"/>
    </row>
    <row r="101" spans="1:9" x14ac:dyDescent="0.2">
      <c r="A101" s="234"/>
      <c r="B101" s="234"/>
      <c r="C101" s="234"/>
      <c r="D101" s="235"/>
      <c r="E101" s="254"/>
      <c r="F101" s="234"/>
      <c r="G101" s="336"/>
      <c r="H101" s="235"/>
      <c r="I101" s="234"/>
    </row>
    <row r="102" spans="1:9" x14ac:dyDescent="0.2">
      <c r="A102" s="234"/>
      <c r="B102" s="234"/>
      <c r="C102" s="234"/>
      <c r="D102" s="235"/>
      <c r="E102" s="254"/>
      <c r="F102" s="234"/>
      <c r="G102" s="336"/>
      <c r="H102" s="235"/>
      <c r="I102" s="234"/>
    </row>
    <row r="103" spans="1:9" x14ac:dyDescent="0.2">
      <c r="A103" s="234"/>
      <c r="B103" s="234"/>
      <c r="C103" s="234"/>
      <c r="D103" s="235"/>
      <c r="E103" s="254"/>
      <c r="F103" s="234"/>
      <c r="G103" s="336"/>
      <c r="H103" s="235"/>
      <c r="I103" s="234"/>
    </row>
    <row r="104" spans="1:9" x14ac:dyDescent="0.2">
      <c r="A104" s="234"/>
      <c r="B104" s="234"/>
      <c r="C104" s="234"/>
      <c r="D104" s="235"/>
      <c r="E104" s="254"/>
      <c r="F104" s="234"/>
      <c r="G104" s="336"/>
      <c r="H104" s="235"/>
      <c r="I104" s="234"/>
    </row>
    <row r="105" spans="1:9" x14ac:dyDescent="0.2">
      <c r="A105" s="234"/>
      <c r="B105" s="234"/>
      <c r="C105" s="234"/>
      <c r="D105" s="235"/>
      <c r="E105" s="254"/>
      <c r="F105" s="234"/>
      <c r="G105" s="336"/>
      <c r="H105" s="235"/>
      <c r="I105" s="234"/>
    </row>
    <row r="106" spans="1:9" x14ac:dyDescent="0.2">
      <c r="A106" s="234"/>
      <c r="B106" s="234"/>
      <c r="C106" s="234"/>
      <c r="D106" s="235"/>
      <c r="E106" s="254"/>
      <c r="F106" s="234"/>
      <c r="G106" s="336"/>
      <c r="H106" s="235"/>
      <c r="I106" s="234"/>
    </row>
    <row r="107" spans="1:9" x14ac:dyDescent="0.2">
      <c r="A107" s="234"/>
      <c r="B107" s="234"/>
      <c r="C107" s="234"/>
      <c r="D107" s="235"/>
      <c r="E107" s="254"/>
      <c r="F107" s="234"/>
      <c r="G107" s="336"/>
      <c r="H107" s="235"/>
      <c r="I107" s="234"/>
    </row>
    <row r="108" spans="1:9" x14ac:dyDescent="0.2">
      <c r="A108" s="234"/>
      <c r="B108" s="234"/>
      <c r="C108" s="234"/>
      <c r="D108" s="235"/>
      <c r="E108" s="254"/>
      <c r="F108" s="234"/>
      <c r="G108" s="336"/>
      <c r="H108" s="235"/>
      <c r="I108" s="234"/>
    </row>
    <row r="109" spans="1:9" x14ac:dyDescent="0.2">
      <c r="A109" s="234"/>
      <c r="B109" s="234"/>
      <c r="C109" s="234"/>
      <c r="D109" s="235"/>
      <c r="E109" s="254"/>
      <c r="F109" s="234"/>
      <c r="G109" s="336"/>
      <c r="H109" s="235"/>
      <c r="I109" s="234"/>
    </row>
    <row r="110" spans="1:9" x14ac:dyDescent="0.2">
      <c r="A110" s="234"/>
      <c r="B110" s="234"/>
      <c r="C110" s="234"/>
      <c r="D110" s="235"/>
      <c r="E110" s="254"/>
      <c r="F110" s="234"/>
      <c r="G110" s="336"/>
      <c r="H110" s="235"/>
      <c r="I110" s="234"/>
    </row>
    <row r="111" spans="1:9" x14ac:dyDescent="0.2">
      <c r="A111" s="234"/>
      <c r="B111" s="234"/>
      <c r="C111" s="234"/>
      <c r="D111" s="235"/>
      <c r="E111" s="254"/>
      <c r="F111" s="234"/>
      <c r="G111" s="336"/>
      <c r="H111" s="235"/>
      <c r="I111" s="234"/>
    </row>
    <row r="112" spans="1:9" x14ac:dyDescent="0.2">
      <c r="A112" s="234"/>
      <c r="B112" s="234"/>
      <c r="C112" s="234"/>
      <c r="D112" s="235"/>
      <c r="E112" s="254"/>
      <c r="F112" s="234"/>
      <c r="G112" s="336"/>
      <c r="H112" s="235"/>
      <c r="I112" s="234"/>
    </row>
    <row r="113" spans="1:9" x14ac:dyDescent="0.2">
      <c r="A113" s="234"/>
      <c r="B113" s="234"/>
      <c r="C113" s="234"/>
      <c r="D113" s="235"/>
      <c r="E113" s="254"/>
      <c r="F113" s="234"/>
      <c r="G113" s="336"/>
      <c r="H113" s="235"/>
      <c r="I113" s="234"/>
    </row>
    <row r="114" spans="1:9" x14ac:dyDescent="0.2">
      <c r="A114" s="234"/>
      <c r="B114" s="234"/>
      <c r="C114" s="234"/>
      <c r="D114" s="235"/>
      <c r="E114" s="254"/>
      <c r="F114" s="234"/>
      <c r="G114" s="336"/>
      <c r="H114" s="235"/>
      <c r="I114" s="234"/>
    </row>
    <row r="115" spans="1:9" x14ac:dyDescent="0.2">
      <c r="A115" s="234"/>
      <c r="B115" s="234"/>
      <c r="C115" s="234"/>
      <c r="D115" s="235"/>
      <c r="E115" s="254"/>
      <c r="F115" s="234"/>
      <c r="G115" s="336"/>
      <c r="H115" s="235"/>
      <c r="I115" s="234"/>
    </row>
    <row r="116" spans="1:9" x14ac:dyDescent="0.2">
      <c r="A116" s="234"/>
      <c r="B116" s="234"/>
      <c r="C116" s="234"/>
      <c r="D116" s="235"/>
      <c r="E116" s="254"/>
      <c r="F116" s="234"/>
      <c r="G116" s="336"/>
      <c r="H116" s="235"/>
      <c r="I116" s="234"/>
    </row>
    <row r="117" spans="1:9" x14ac:dyDescent="0.2">
      <c r="A117" s="234"/>
      <c r="B117" s="234"/>
      <c r="C117" s="234"/>
      <c r="D117" s="235"/>
      <c r="E117" s="254"/>
      <c r="F117" s="234"/>
      <c r="G117" s="336"/>
      <c r="H117" s="235"/>
      <c r="I117" s="234"/>
    </row>
    <row r="118" spans="1:9" x14ac:dyDescent="0.2">
      <c r="A118" s="234"/>
      <c r="B118" s="234"/>
      <c r="C118" s="234"/>
      <c r="D118" s="235"/>
      <c r="E118" s="254"/>
      <c r="F118" s="234"/>
      <c r="G118" s="336"/>
      <c r="H118" s="235"/>
      <c r="I118" s="234"/>
    </row>
    <row r="119" spans="1:9" x14ac:dyDescent="0.2">
      <c r="A119" s="234"/>
      <c r="B119" s="234"/>
      <c r="C119" s="234"/>
      <c r="D119" s="235"/>
      <c r="E119" s="254"/>
      <c r="F119" s="234"/>
      <c r="G119" s="336"/>
      <c r="H119" s="235"/>
      <c r="I119" s="234"/>
    </row>
    <row r="120" spans="1:9" x14ac:dyDescent="0.2">
      <c r="A120" s="234"/>
      <c r="B120" s="234"/>
      <c r="C120" s="234"/>
      <c r="D120" s="235"/>
      <c r="E120" s="254"/>
      <c r="F120" s="234"/>
      <c r="G120" s="336"/>
      <c r="H120" s="235"/>
      <c r="I120" s="234"/>
    </row>
    <row r="121" spans="1:9" x14ac:dyDescent="0.2">
      <c r="A121" s="234"/>
      <c r="B121" s="234"/>
      <c r="C121" s="234"/>
      <c r="D121" s="235"/>
      <c r="E121" s="254"/>
      <c r="F121" s="234"/>
      <c r="G121" s="336"/>
      <c r="H121" s="235"/>
      <c r="I121" s="234"/>
    </row>
    <row r="122" spans="1:9" x14ac:dyDescent="0.2">
      <c r="A122" s="234"/>
      <c r="B122" s="234"/>
      <c r="C122" s="234"/>
      <c r="D122" s="235"/>
      <c r="E122" s="254"/>
      <c r="F122" s="234"/>
      <c r="G122" s="336"/>
      <c r="H122" s="235"/>
      <c r="I122" s="234"/>
    </row>
    <row r="123" spans="1:9" x14ac:dyDescent="0.2">
      <c r="A123" s="234"/>
      <c r="B123" s="234"/>
      <c r="C123" s="234"/>
      <c r="D123" s="235"/>
      <c r="E123" s="254"/>
      <c r="F123" s="234"/>
      <c r="G123" s="336"/>
      <c r="H123" s="235"/>
      <c r="I123" s="234"/>
    </row>
    <row r="124" spans="1:9" x14ac:dyDescent="0.2">
      <c r="A124" s="234"/>
      <c r="B124" s="234"/>
      <c r="C124" s="234"/>
      <c r="D124" s="235"/>
      <c r="E124" s="254"/>
      <c r="F124" s="234"/>
      <c r="G124" s="336"/>
      <c r="H124" s="235"/>
      <c r="I124" s="234"/>
    </row>
    <row r="125" spans="1:9" x14ac:dyDescent="0.2">
      <c r="A125" s="234"/>
      <c r="B125" s="234"/>
      <c r="C125" s="234"/>
      <c r="D125" s="235"/>
      <c r="E125" s="254"/>
      <c r="F125" s="234"/>
      <c r="G125" s="336"/>
      <c r="H125" s="235"/>
      <c r="I125" s="234"/>
    </row>
    <row r="126" spans="1:9" x14ac:dyDescent="0.2">
      <c r="A126" s="234"/>
      <c r="B126" s="234"/>
      <c r="C126" s="234"/>
      <c r="D126" s="235"/>
      <c r="E126" s="254"/>
      <c r="F126" s="234"/>
      <c r="G126" s="336"/>
      <c r="H126" s="235"/>
      <c r="I126" s="234"/>
    </row>
    <row r="127" spans="1:9" x14ac:dyDescent="0.2">
      <c r="A127" s="234"/>
      <c r="B127" s="234"/>
      <c r="C127" s="234"/>
      <c r="D127" s="235"/>
      <c r="E127" s="254"/>
      <c r="F127" s="234"/>
      <c r="G127" s="336"/>
      <c r="H127" s="235"/>
      <c r="I127" s="234"/>
    </row>
    <row r="128" spans="1:9" x14ac:dyDescent="0.2">
      <c r="A128" s="234"/>
      <c r="B128" s="234"/>
      <c r="C128" s="234"/>
      <c r="D128" s="235"/>
      <c r="E128" s="254"/>
      <c r="F128" s="234"/>
      <c r="G128" s="336"/>
      <c r="H128" s="235"/>
      <c r="I128" s="234"/>
    </row>
    <row r="129" spans="1:9" x14ac:dyDescent="0.2">
      <c r="A129" s="234"/>
      <c r="B129" s="234"/>
      <c r="C129" s="234"/>
      <c r="D129" s="235"/>
      <c r="E129" s="254"/>
      <c r="F129" s="234"/>
      <c r="G129" s="336"/>
      <c r="H129" s="235"/>
      <c r="I129" s="234"/>
    </row>
    <row r="130" spans="1:9" x14ac:dyDescent="0.2">
      <c r="A130" s="234"/>
      <c r="B130" s="234"/>
      <c r="C130" s="234"/>
      <c r="D130" s="235"/>
      <c r="E130" s="254"/>
      <c r="F130" s="234"/>
      <c r="G130" s="336"/>
      <c r="H130" s="235"/>
      <c r="I130" s="234"/>
    </row>
    <row r="131" spans="1:9" x14ac:dyDescent="0.2">
      <c r="A131" s="234"/>
      <c r="B131" s="234"/>
      <c r="C131" s="234"/>
      <c r="D131" s="235"/>
      <c r="E131" s="254"/>
      <c r="F131" s="234"/>
      <c r="G131" s="336"/>
      <c r="H131" s="235"/>
      <c r="I131" s="234"/>
    </row>
    <row r="132" spans="1:9" x14ac:dyDescent="0.2">
      <c r="A132" s="234"/>
      <c r="B132" s="234"/>
      <c r="C132" s="234"/>
      <c r="D132" s="235"/>
      <c r="E132" s="254"/>
      <c r="F132" s="234"/>
      <c r="G132" s="336"/>
      <c r="H132" s="235"/>
      <c r="I132" s="234"/>
    </row>
    <row r="133" spans="1:9" x14ac:dyDescent="0.2">
      <c r="A133" s="234"/>
      <c r="B133" s="234"/>
      <c r="C133" s="234"/>
      <c r="D133" s="235"/>
      <c r="E133" s="254"/>
      <c r="F133" s="234"/>
      <c r="G133" s="336"/>
      <c r="H133" s="235"/>
      <c r="I133" s="234"/>
    </row>
    <row r="134" spans="1:9" x14ac:dyDescent="0.2">
      <c r="A134" s="234"/>
      <c r="B134" s="234"/>
      <c r="C134" s="234"/>
      <c r="D134" s="235"/>
      <c r="E134" s="254"/>
      <c r="F134" s="234"/>
      <c r="G134" s="336"/>
      <c r="H134" s="235"/>
      <c r="I134" s="234"/>
    </row>
    <row r="135" spans="1:9" x14ac:dyDescent="0.2">
      <c r="A135" s="234"/>
      <c r="B135" s="234"/>
      <c r="C135" s="234"/>
      <c r="D135" s="235"/>
      <c r="E135" s="254"/>
      <c r="F135" s="234"/>
      <c r="G135" s="336"/>
      <c r="H135" s="235"/>
      <c r="I135" s="234"/>
    </row>
    <row r="136" spans="1:9" x14ac:dyDescent="0.2">
      <c r="A136" s="234"/>
      <c r="B136" s="234"/>
      <c r="C136" s="234"/>
      <c r="D136" s="235"/>
      <c r="E136" s="254"/>
      <c r="F136" s="234"/>
      <c r="G136" s="336"/>
      <c r="H136" s="235"/>
      <c r="I136" s="234"/>
    </row>
    <row r="137" spans="1:9" x14ac:dyDescent="0.2">
      <c r="A137" s="234"/>
      <c r="B137" s="234"/>
      <c r="C137" s="234"/>
      <c r="D137" s="235"/>
      <c r="E137" s="254"/>
      <c r="F137" s="234"/>
      <c r="G137" s="336"/>
      <c r="H137" s="235"/>
      <c r="I137" s="234"/>
    </row>
    <row r="138" spans="1:9" x14ac:dyDescent="0.2">
      <c r="A138" s="234"/>
      <c r="B138" s="234"/>
      <c r="C138" s="234"/>
      <c r="D138" s="235"/>
      <c r="E138" s="254"/>
      <c r="F138" s="234"/>
      <c r="G138" s="336"/>
      <c r="H138" s="235"/>
      <c r="I138" s="234"/>
    </row>
    <row r="139" spans="1:9" x14ac:dyDescent="0.2">
      <c r="A139" s="234"/>
      <c r="B139" s="234"/>
      <c r="C139" s="234"/>
      <c r="D139" s="235"/>
      <c r="E139" s="254"/>
      <c r="F139" s="234"/>
      <c r="G139" s="336"/>
      <c r="H139" s="235"/>
      <c r="I139" s="234"/>
    </row>
    <row r="140" spans="1:9" x14ac:dyDescent="0.2">
      <c r="A140" s="234"/>
      <c r="B140" s="234"/>
      <c r="C140" s="234"/>
      <c r="D140" s="235"/>
      <c r="E140" s="254"/>
      <c r="F140" s="234"/>
      <c r="G140" s="336"/>
      <c r="H140" s="235"/>
      <c r="I140" s="234"/>
    </row>
    <row r="141" spans="1:9" x14ac:dyDescent="0.2">
      <c r="A141" s="234"/>
      <c r="B141" s="234"/>
      <c r="C141" s="234"/>
      <c r="D141" s="235"/>
      <c r="E141" s="254"/>
      <c r="F141" s="234"/>
      <c r="G141" s="336"/>
      <c r="H141" s="235"/>
      <c r="I141" s="234"/>
    </row>
    <row r="142" spans="1:9" x14ac:dyDescent="0.2">
      <c r="A142" s="234"/>
      <c r="B142" s="234"/>
      <c r="C142" s="234"/>
      <c r="D142" s="235"/>
      <c r="E142" s="254"/>
      <c r="F142" s="234"/>
      <c r="G142" s="336"/>
      <c r="H142" s="235"/>
      <c r="I142" s="234"/>
    </row>
    <row r="143" spans="1:9" x14ac:dyDescent="0.2">
      <c r="A143" s="234"/>
      <c r="B143" s="234"/>
      <c r="C143" s="234"/>
      <c r="D143" s="235"/>
      <c r="E143" s="254"/>
      <c r="F143" s="234"/>
      <c r="G143" s="336"/>
      <c r="H143" s="235"/>
      <c r="I143" s="234"/>
    </row>
    <row r="144" spans="1:9" x14ac:dyDescent="0.2">
      <c r="A144" s="234"/>
      <c r="B144" s="234"/>
      <c r="C144" s="234"/>
      <c r="D144" s="235"/>
      <c r="E144" s="254"/>
      <c r="F144" s="234"/>
      <c r="G144" s="336"/>
      <c r="H144" s="235"/>
      <c r="I144" s="234"/>
    </row>
    <row r="145" spans="1:9" x14ac:dyDescent="0.2">
      <c r="A145" s="234"/>
      <c r="B145" s="234"/>
      <c r="C145" s="234"/>
      <c r="D145" s="235"/>
      <c r="E145" s="254"/>
      <c r="F145" s="234"/>
      <c r="G145" s="336"/>
      <c r="H145" s="235"/>
      <c r="I145" s="234"/>
    </row>
    <row r="146" spans="1:9" x14ac:dyDescent="0.2">
      <c r="A146" s="234"/>
      <c r="B146" s="234"/>
      <c r="C146" s="234"/>
      <c r="D146" s="235"/>
      <c r="E146" s="254"/>
      <c r="F146" s="234"/>
      <c r="G146" s="336"/>
      <c r="H146" s="235"/>
      <c r="I146" s="234"/>
    </row>
    <row r="147" spans="1:9" x14ac:dyDescent="0.2">
      <c r="A147" s="234"/>
      <c r="B147" s="234"/>
      <c r="C147" s="234"/>
      <c r="D147" s="235"/>
      <c r="E147" s="254"/>
      <c r="F147" s="234"/>
      <c r="G147" s="336"/>
      <c r="H147" s="235"/>
      <c r="I147" s="234"/>
    </row>
    <row r="148" spans="1:9" x14ac:dyDescent="0.2">
      <c r="A148" s="234"/>
      <c r="B148" s="234"/>
      <c r="C148" s="234"/>
      <c r="D148" s="235"/>
      <c r="E148" s="254"/>
      <c r="F148" s="234"/>
      <c r="G148" s="336"/>
      <c r="H148" s="235"/>
      <c r="I148" s="234"/>
    </row>
    <row r="149" spans="1:9" x14ac:dyDescent="0.2">
      <c r="A149" s="234"/>
      <c r="B149" s="234"/>
      <c r="C149" s="234"/>
      <c r="D149" s="235"/>
      <c r="E149" s="254"/>
      <c r="F149" s="234"/>
      <c r="G149" s="336"/>
      <c r="H149" s="235"/>
      <c r="I149" s="234"/>
    </row>
    <row r="150" spans="1:9" x14ac:dyDescent="0.2">
      <c r="A150" s="234"/>
      <c r="B150" s="234"/>
      <c r="C150" s="234"/>
      <c r="D150" s="235"/>
      <c r="E150" s="254"/>
      <c r="F150" s="234"/>
      <c r="G150" s="336"/>
      <c r="H150" s="235"/>
      <c r="I150" s="234"/>
    </row>
    <row r="151" spans="1:9" x14ac:dyDescent="0.2">
      <c r="A151" s="234"/>
      <c r="B151" s="234"/>
      <c r="C151" s="234"/>
      <c r="D151" s="235"/>
      <c r="E151" s="254"/>
      <c r="F151" s="234"/>
      <c r="G151" s="336"/>
      <c r="H151" s="235"/>
      <c r="I151" s="234"/>
    </row>
    <row r="152" spans="1:9" x14ac:dyDescent="0.2">
      <c r="A152" s="234"/>
      <c r="B152" s="234"/>
      <c r="C152" s="234"/>
      <c r="D152" s="235"/>
      <c r="E152" s="254"/>
      <c r="F152" s="234"/>
      <c r="G152" s="336"/>
      <c r="H152" s="235"/>
      <c r="I152" s="234"/>
    </row>
    <row r="153" spans="1:9" x14ac:dyDescent="0.2">
      <c r="A153" s="234"/>
      <c r="B153" s="234"/>
      <c r="C153" s="234"/>
      <c r="D153" s="235"/>
      <c r="E153" s="254"/>
      <c r="F153" s="234"/>
      <c r="G153" s="336"/>
      <c r="H153" s="235"/>
      <c r="I153" s="234"/>
    </row>
    <row r="154" spans="1:9" x14ac:dyDescent="0.2">
      <c r="A154" s="234"/>
      <c r="B154" s="234"/>
      <c r="C154" s="234"/>
      <c r="D154" s="235"/>
      <c r="E154" s="254"/>
      <c r="F154" s="234"/>
      <c r="G154" s="336"/>
      <c r="H154" s="235"/>
      <c r="I154" s="234"/>
    </row>
    <row r="155" spans="1:9" x14ac:dyDescent="0.2">
      <c r="A155" s="234"/>
      <c r="B155" s="234"/>
      <c r="C155" s="234"/>
      <c r="D155" s="235"/>
      <c r="E155" s="254"/>
      <c r="F155" s="234"/>
      <c r="G155" s="336"/>
      <c r="H155" s="235"/>
      <c r="I155" s="234"/>
    </row>
    <row r="156" spans="1:9" x14ac:dyDescent="0.2">
      <c r="A156" s="234"/>
      <c r="B156" s="234"/>
      <c r="C156" s="234"/>
      <c r="D156" s="235"/>
      <c r="E156" s="254"/>
      <c r="F156" s="234"/>
      <c r="G156" s="336"/>
      <c r="H156" s="235"/>
      <c r="I156" s="234"/>
    </row>
    <row r="157" spans="1:9" x14ac:dyDescent="0.2">
      <c r="A157" s="234"/>
      <c r="B157" s="234"/>
      <c r="C157" s="234"/>
      <c r="D157" s="235"/>
      <c r="E157" s="254"/>
      <c r="F157" s="234"/>
      <c r="G157" s="336"/>
      <c r="H157" s="235"/>
      <c r="I157" s="234"/>
    </row>
    <row r="158" spans="1:9" x14ac:dyDescent="0.2">
      <c r="A158" s="234"/>
      <c r="B158" s="234"/>
      <c r="C158" s="234"/>
      <c r="D158" s="235"/>
      <c r="E158" s="254"/>
      <c r="F158" s="234"/>
      <c r="G158" s="336"/>
      <c r="H158" s="235"/>
      <c r="I158" s="234"/>
    </row>
    <row r="159" spans="1:9" x14ac:dyDescent="0.2">
      <c r="A159" s="234"/>
      <c r="B159" s="234"/>
      <c r="C159" s="234"/>
      <c r="D159" s="235"/>
      <c r="E159" s="254"/>
      <c r="F159" s="234"/>
      <c r="G159" s="336"/>
      <c r="H159" s="235"/>
      <c r="I159" s="234"/>
    </row>
    <row r="160" spans="1:9" x14ac:dyDescent="0.2">
      <c r="A160" s="234"/>
      <c r="B160" s="234"/>
      <c r="C160" s="234"/>
      <c r="D160" s="235"/>
      <c r="E160" s="254"/>
      <c r="F160" s="234"/>
      <c r="G160" s="336"/>
      <c r="H160" s="235"/>
      <c r="I160" s="234"/>
    </row>
    <row r="161" spans="1:9" x14ac:dyDescent="0.2">
      <c r="A161" s="234"/>
      <c r="B161" s="234"/>
      <c r="C161" s="234"/>
      <c r="D161" s="235"/>
      <c r="E161" s="254"/>
      <c r="F161" s="234"/>
      <c r="G161" s="336"/>
      <c r="H161" s="235"/>
      <c r="I161" s="234"/>
    </row>
    <row r="162" spans="1:9" x14ac:dyDescent="0.2">
      <c r="A162" s="234"/>
      <c r="B162" s="234"/>
      <c r="C162" s="234"/>
      <c r="D162" s="235"/>
      <c r="E162" s="254"/>
      <c r="F162" s="234"/>
      <c r="G162" s="336"/>
      <c r="H162" s="235"/>
      <c r="I162" s="234"/>
    </row>
    <row r="163" spans="1:9" x14ac:dyDescent="0.2">
      <c r="A163" s="234"/>
      <c r="B163" s="234"/>
      <c r="C163" s="234"/>
      <c r="D163" s="235"/>
      <c r="E163" s="254"/>
      <c r="F163" s="234"/>
      <c r="G163" s="336"/>
      <c r="H163" s="235"/>
      <c r="I163" s="234"/>
    </row>
    <row r="164" spans="1:9" x14ac:dyDescent="0.2">
      <c r="A164" s="234"/>
      <c r="B164" s="234"/>
      <c r="C164" s="234"/>
      <c r="D164" s="235"/>
      <c r="E164" s="254"/>
      <c r="F164" s="234"/>
      <c r="G164" s="336"/>
      <c r="H164" s="235"/>
      <c r="I164" s="234"/>
    </row>
    <row r="165" spans="1:9" x14ac:dyDescent="0.2">
      <c r="A165" s="234"/>
      <c r="B165" s="234"/>
      <c r="C165" s="234"/>
      <c r="D165" s="235"/>
      <c r="E165" s="254"/>
      <c r="F165" s="234"/>
      <c r="G165" s="336"/>
      <c r="H165" s="235"/>
      <c r="I165" s="234"/>
    </row>
    <row r="166" spans="1:9" x14ac:dyDescent="0.2">
      <c r="A166" s="234"/>
      <c r="B166" s="234"/>
      <c r="C166" s="234"/>
      <c r="D166" s="235"/>
      <c r="E166" s="254"/>
      <c r="F166" s="234"/>
      <c r="G166" s="336"/>
      <c r="H166" s="235"/>
      <c r="I166" s="234"/>
    </row>
    <row r="167" spans="1:9" x14ac:dyDescent="0.2">
      <c r="A167" s="234"/>
      <c r="B167" s="234"/>
      <c r="C167" s="234"/>
      <c r="D167" s="235"/>
      <c r="E167" s="254"/>
      <c r="F167" s="234"/>
      <c r="G167" s="336"/>
      <c r="H167" s="235"/>
      <c r="I167" s="234"/>
    </row>
    <row r="168" spans="1:9" x14ac:dyDescent="0.2">
      <c r="A168" s="234"/>
      <c r="B168" s="234"/>
      <c r="C168" s="234"/>
      <c r="D168" s="235"/>
      <c r="E168" s="254"/>
      <c r="F168" s="234"/>
      <c r="G168" s="336"/>
      <c r="H168" s="235"/>
      <c r="I168" s="234"/>
    </row>
    <row r="169" spans="1:9" x14ac:dyDescent="0.2">
      <c r="A169" s="234"/>
      <c r="B169" s="234"/>
      <c r="C169" s="234"/>
      <c r="D169" s="235"/>
      <c r="E169" s="254"/>
      <c r="F169" s="234"/>
      <c r="G169" s="336"/>
      <c r="H169" s="235"/>
      <c r="I169" s="234"/>
    </row>
    <row r="170" spans="1:9" x14ac:dyDescent="0.2">
      <c r="A170" s="234"/>
      <c r="B170" s="234"/>
      <c r="C170" s="234"/>
      <c r="D170" s="235"/>
      <c r="E170" s="254"/>
      <c r="F170" s="234"/>
      <c r="G170" s="336"/>
      <c r="H170" s="235"/>
      <c r="I170" s="234"/>
    </row>
    <row r="171" spans="1:9" x14ac:dyDescent="0.2">
      <c r="A171" s="234"/>
      <c r="B171" s="234"/>
      <c r="C171" s="234"/>
      <c r="D171" s="235"/>
      <c r="E171" s="254"/>
      <c r="F171" s="234"/>
      <c r="G171" s="336"/>
      <c r="H171" s="235"/>
      <c r="I171" s="234"/>
    </row>
    <row r="172" spans="1:9" x14ac:dyDescent="0.2">
      <c r="A172" s="234"/>
      <c r="B172" s="234"/>
      <c r="C172" s="234"/>
      <c r="D172" s="235"/>
      <c r="E172" s="254"/>
      <c r="F172" s="234"/>
      <c r="G172" s="336"/>
      <c r="H172" s="235"/>
      <c r="I172" s="234"/>
    </row>
    <row r="173" spans="1:9" x14ac:dyDescent="0.2">
      <c r="A173" s="234"/>
      <c r="B173" s="234"/>
      <c r="C173" s="234"/>
      <c r="D173" s="235"/>
      <c r="E173" s="254"/>
      <c r="F173" s="234"/>
      <c r="G173" s="336"/>
      <c r="H173" s="235"/>
      <c r="I173" s="234"/>
    </row>
    <row r="174" spans="1:9" x14ac:dyDescent="0.2">
      <c r="A174" s="234"/>
      <c r="B174" s="234"/>
      <c r="C174" s="234"/>
      <c r="D174" s="235"/>
      <c r="E174" s="254"/>
      <c r="F174" s="234"/>
      <c r="G174" s="336"/>
      <c r="H174" s="235"/>
      <c r="I174" s="234"/>
    </row>
    <row r="175" spans="1:9" x14ac:dyDescent="0.2">
      <c r="A175" s="234"/>
      <c r="B175" s="234"/>
      <c r="C175" s="234"/>
      <c r="D175" s="235"/>
      <c r="E175" s="254"/>
      <c r="F175" s="234"/>
      <c r="G175" s="336"/>
      <c r="H175" s="235"/>
      <c r="I175" s="234"/>
    </row>
    <row r="176" spans="1:9" x14ac:dyDescent="0.2">
      <c r="A176" s="234"/>
      <c r="B176" s="234"/>
      <c r="C176" s="234"/>
      <c r="D176" s="235"/>
      <c r="E176" s="254"/>
      <c r="F176" s="234"/>
      <c r="G176" s="336"/>
      <c r="H176" s="235"/>
      <c r="I176" s="234"/>
    </row>
    <row r="177" spans="1:9" x14ac:dyDescent="0.2">
      <c r="A177" s="234"/>
      <c r="B177" s="234"/>
      <c r="C177" s="234"/>
      <c r="D177" s="235"/>
      <c r="E177" s="254"/>
      <c r="F177" s="234"/>
      <c r="G177" s="336"/>
      <c r="H177" s="235"/>
      <c r="I177" s="234"/>
    </row>
    <row r="178" spans="1:9" x14ac:dyDescent="0.2">
      <c r="A178" s="234"/>
      <c r="B178" s="234"/>
      <c r="C178" s="234"/>
      <c r="D178" s="235"/>
      <c r="E178" s="254"/>
      <c r="F178" s="234"/>
      <c r="G178" s="336"/>
      <c r="H178" s="235"/>
      <c r="I178" s="234"/>
    </row>
    <row r="179" spans="1:9" x14ac:dyDescent="0.2">
      <c r="A179" s="234"/>
      <c r="B179" s="234"/>
      <c r="C179" s="234"/>
      <c r="D179" s="235"/>
      <c r="E179" s="254"/>
      <c r="F179" s="234"/>
      <c r="G179" s="336"/>
      <c r="H179" s="235"/>
      <c r="I179" s="234"/>
    </row>
    <row r="180" spans="1:9" x14ac:dyDescent="0.2">
      <c r="A180" s="234"/>
      <c r="B180" s="234"/>
      <c r="C180" s="234"/>
      <c r="D180" s="235"/>
      <c r="E180" s="254"/>
      <c r="F180" s="234"/>
      <c r="G180" s="336"/>
      <c r="H180" s="235"/>
      <c r="I180" s="234"/>
    </row>
    <row r="181" spans="1:9" x14ac:dyDescent="0.2">
      <c r="A181" s="234"/>
      <c r="B181" s="234"/>
      <c r="C181" s="234"/>
      <c r="D181" s="235"/>
      <c r="E181" s="254"/>
      <c r="F181" s="234"/>
      <c r="G181" s="336"/>
      <c r="H181" s="235"/>
      <c r="I181" s="234"/>
    </row>
    <row r="182" spans="1:9" x14ac:dyDescent="0.2">
      <c r="A182" s="234"/>
      <c r="B182" s="234"/>
      <c r="C182" s="234"/>
      <c r="D182" s="235"/>
      <c r="E182" s="254"/>
      <c r="F182" s="234"/>
      <c r="G182" s="336"/>
      <c r="H182" s="235"/>
      <c r="I182" s="234"/>
    </row>
    <row r="183" spans="1:9" x14ac:dyDescent="0.2">
      <c r="A183" s="234"/>
      <c r="B183" s="234"/>
      <c r="C183" s="234"/>
      <c r="D183" s="235"/>
      <c r="E183" s="254"/>
      <c r="F183" s="234"/>
      <c r="G183" s="336"/>
      <c r="H183" s="235"/>
      <c r="I183" s="234"/>
    </row>
    <row r="184" spans="1:9" x14ac:dyDescent="0.2">
      <c r="A184" s="234"/>
      <c r="B184" s="234"/>
      <c r="C184" s="234"/>
      <c r="D184" s="235"/>
      <c r="E184" s="254"/>
      <c r="F184" s="234"/>
      <c r="G184" s="336"/>
      <c r="H184" s="235"/>
      <c r="I184" s="234"/>
    </row>
    <row r="185" spans="1:9" x14ac:dyDescent="0.2">
      <c r="A185" s="234"/>
      <c r="B185" s="234"/>
      <c r="C185" s="234"/>
      <c r="D185" s="235"/>
      <c r="E185" s="254"/>
      <c r="F185" s="234"/>
      <c r="G185" s="336"/>
      <c r="H185" s="235"/>
      <c r="I185" s="234"/>
    </row>
    <row r="186" spans="1:9" x14ac:dyDescent="0.2">
      <c r="A186" s="234"/>
      <c r="B186" s="234"/>
      <c r="C186" s="234"/>
      <c r="D186" s="235"/>
      <c r="E186" s="254"/>
      <c r="F186" s="234"/>
      <c r="G186" s="336"/>
      <c r="H186" s="235"/>
      <c r="I186" s="234"/>
    </row>
    <row r="187" spans="1:9" x14ac:dyDescent="0.2">
      <c r="A187" s="234"/>
      <c r="B187" s="234"/>
      <c r="C187" s="234"/>
      <c r="D187" s="235"/>
      <c r="E187" s="254"/>
      <c r="F187" s="234"/>
      <c r="G187" s="336"/>
      <c r="H187" s="235"/>
      <c r="I187" s="234"/>
    </row>
    <row r="188" spans="1:9" x14ac:dyDescent="0.2">
      <c r="A188" s="234"/>
      <c r="B188" s="234"/>
      <c r="C188" s="234"/>
      <c r="D188" s="235"/>
      <c r="E188" s="254"/>
      <c r="F188" s="234"/>
      <c r="G188" s="336"/>
      <c r="H188" s="235"/>
      <c r="I188" s="234"/>
    </row>
    <row r="189" spans="1:9" x14ac:dyDescent="0.2">
      <c r="A189" s="234"/>
      <c r="B189" s="234"/>
      <c r="C189" s="234"/>
      <c r="D189" s="235"/>
      <c r="E189" s="254"/>
      <c r="F189" s="234"/>
      <c r="G189" s="336"/>
      <c r="H189" s="235"/>
      <c r="I189" s="234"/>
    </row>
    <row r="190" spans="1:9" x14ac:dyDescent="0.2">
      <c r="A190" s="234"/>
      <c r="B190" s="234"/>
      <c r="C190" s="234"/>
      <c r="D190" s="235"/>
      <c r="E190" s="254"/>
      <c r="F190" s="234"/>
      <c r="G190" s="336"/>
      <c r="H190" s="235"/>
      <c r="I190" s="234"/>
    </row>
    <row r="191" spans="1:9" x14ac:dyDescent="0.2">
      <c r="A191" s="234"/>
      <c r="B191" s="234"/>
      <c r="C191" s="234"/>
      <c r="D191" s="235"/>
      <c r="E191" s="254"/>
      <c r="F191" s="234"/>
      <c r="G191" s="336"/>
      <c r="H191" s="235"/>
      <c r="I191" s="234"/>
    </row>
    <row r="192" spans="1:9" x14ac:dyDescent="0.2">
      <c r="A192" s="234"/>
      <c r="B192" s="234"/>
      <c r="C192" s="234"/>
      <c r="D192" s="235"/>
      <c r="E192" s="254"/>
      <c r="F192" s="234"/>
      <c r="G192" s="336"/>
      <c r="H192" s="235"/>
      <c r="I192" s="234"/>
    </row>
    <row r="193" spans="1:9" x14ac:dyDescent="0.2">
      <c r="A193" s="234"/>
      <c r="B193" s="234"/>
      <c r="C193" s="234"/>
      <c r="D193" s="235"/>
      <c r="E193" s="254"/>
      <c r="F193" s="234"/>
      <c r="G193" s="336"/>
      <c r="H193" s="235"/>
      <c r="I193" s="234"/>
    </row>
    <row r="194" spans="1:9" x14ac:dyDescent="0.2">
      <c r="A194" s="234"/>
      <c r="B194" s="234"/>
      <c r="C194" s="234"/>
      <c r="D194" s="235"/>
      <c r="E194" s="254"/>
      <c r="F194" s="234"/>
      <c r="G194" s="336"/>
      <c r="H194" s="235"/>
      <c r="I194" s="234"/>
    </row>
    <row r="195" spans="1:9" x14ac:dyDescent="0.2">
      <c r="A195" s="234"/>
      <c r="B195" s="234"/>
      <c r="C195" s="234"/>
      <c r="D195" s="235"/>
      <c r="E195" s="254"/>
      <c r="F195" s="234"/>
      <c r="G195" s="336"/>
      <c r="H195" s="235"/>
      <c r="I195" s="234"/>
    </row>
    <row r="196" spans="1:9" x14ac:dyDescent="0.2">
      <c r="A196" s="234"/>
      <c r="B196" s="234"/>
      <c r="C196" s="234"/>
      <c r="D196" s="235"/>
      <c r="E196" s="254"/>
      <c r="F196" s="234"/>
      <c r="G196" s="336"/>
      <c r="H196" s="235"/>
      <c r="I196" s="234"/>
    </row>
    <row r="197" spans="1:9" x14ac:dyDescent="0.2">
      <c r="A197" s="234"/>
      <c r="B197" s="234"/>
      <c r="C197" s="234"/>
      <c r="D197" s="235"/>
      <c r="E197" s="254"/>
      <c r="F197" s="234"/>
      <c r="G197" s="336"/>
      <c r="H197" s="235"/>
      <c r="I197" s="234"/>
    </row>
    <row r="198" spans="1:9" x14ac:dyDescent="0.2">
      <c r="A198" s="234"/>
      <c r="B198" s="234"/>
      <c r="C198" s="234"/>
      <c r="D198" s="235"/>
      <c r="E198" s="254"/>
      <c r="F198" s="234"/>
      <c r="G198" s="336"/>
      <c r="H198" s="235"/>
      <c r="I198" s="234"/>
    </row>
    <row r="199" spans="1:9" x14ac:dyDescent="0.2">
      <c r="A199" s="234"/>
      <c r="B199" s="234"/>
      <c r="C199" s="234"/>
      <c r="D199" s="235"/>
      <c r="E199" s="254"/>
      <c r="F199" s="234"/>
      <c r="G199" s="336"/>
      <c r="H199" s="235"/>
      <c r="I199" s="234"/>
    </row>
    <row r="200" spans="1:9" x14ac:dyDescent="0.2">
      <c r="A200" s="234"/>
      <c r="B200" s="234"/>
      <c r="C200" s="234"/>
      <c r="D200" s="235"/>
      <c r="E200" s="254"/>
      <c r="F200" s="234"/>
      <c r="G200" s="336"/>
      <c r="H200" s="235"/>
      <c r="I200" s="234"/>
    </row>
    <row r="201" spans="1:9" x14ac:dyDescent="0.2">
      <c r="A201" s="234"/>
      <c r="B201" s="234"/>
      <c r="C201" s="234"/>
      <c r="D201" s="235"/>
      <c r="E201" s="254"/>
      <c r="F201" s="234"/>
      <c r="G201" s="336"/>
      <c r="H201" s="235"/>
      <c r="I201" s="234"/>
    </row>
    <row r="202" spans="1:9" x14ac:dyDescent="0.2">
      <c r="A202" s="234"/>
      <c r="B202" s="234"/>
      <c r="C202" s="234"/>
      <c r="D202" s="235"/>
      <c r="E202" s="254"/>
      <c r="F202" s="234"/>
      <c r="G202" s="336"/>
      <c r="H202" s="235"/>
      <c r="I202" s="234"/>
    </row>
    <row r="203" spans="1:9" x14ac:dyDescent="0.2">
      <c r="A203" s="234"/>
      <c r="B203" s="234"/>
      <c r="C203" s="234"/>
      <c r="D203" s="235"/>
      <c r="E203" s="254"/>
      <c r="F203" s="234"/>
      <c r="G203" s="336"/>
      <c r="H203" s="235"/>
      <c r="I203" s="234"/>
    </row>
    <row r="204" spans="1:9" x14ac:dyDescent="0.2">
      <c r="A204" s="234"/>
      <c r="B204" s="234"/>
      <c r="C204" s="234"/>
      <c r="D204" s="235"/>
      <c r="E204" s="254"/>
      <c r="F204" s="234"/>
      <c r="G204" s="336"/>
      <c r="H204" s="235"/>
      <c r="I204" s="234"/>
    </row>
    <row r="205" spans="1:9" x14ac:dyDescent="0.2">
      <c r="A205" s="234"/>
      <c r="B205" s="234"/>
      <c r="C205" s="234"/>
      <c r="D205" s="235"/>
      <c r="E205" s="254"/>
      <c r="F205" s="234"/>
      <c r="G205" s="336"/>
      <c r="H205" s="235"/>
      <c r="I205" s="234"/>
    </row>
    <row r="206" spans="1:9" x14ac:dyDescent="0.2">
      <c r="A206" s="234"/>
      <c r="B206" s="234"/>
      <c r="C206" s="234"/>
      <c r="D206" s="235"/>
      <c r="E206" s="254"/>
      <c r="F206" s="234"/>
      <c r="G206" s="336"/>
      <c r="H206" s="235"/>
      <c r="I206" s="234"/>
    </row>
    <row r="207" spans="1:9" x14ac:dyDescent="0.2">
      <c r="A207" s="234"/>
      <c r="B207" s="234"/>
      <c r="C207" s="234"/>
      <c r="D207" s="235"/>
      <c r="E207" s="254"/>
      <c r="F207" s="234"/>
      <c r="G207" s="336"/>
      <c r="H207" s="235"/>
      <c r="I207" s="234"/>
    </row>
    <row r="208" spans="1:9" x14ac:dyDescent="0.2">
      <c r="A208" s="234"/>
      <c r="B208" s="234"/>
      <c r="C208" s="234"/>
      <c r="D208" s="235"/>
      <c r="E208" s="254"/>
      <c r="F208" s="234"/>
      <c r="G208" s="336"/>
      <c r="H208" s="235"/>
      <c r="I208" s="234"/>
    </row>
    <row r="209" spans="1:9" x14ac:dyDescent="0.2">
      <c r="A209" s="234"/>
      <c r="B209" s="234"/>
      <c r="C209" s="234"/>
      <c r="D209" s="235"/>
      <c r="E209" s="254"/>
      <c r="F209" s="234"/>
      <c r="G209" s="336"/>
      <c r="H209" s="235"/>
      <c r="I209" s="234"/>
    </row>
    <row r="210" spans="1:9" x14ac:dyDescent="0.2">
      <c r="A210" s="234"/>
      <c r="B210" s="234"/>
      <c r="C210" s="234"/>
      <c r="D210" s="235"/>
      <c r="E210" s="254"/>
      <c r="F210" s="234"/>
      <c r="G210" s="336"/>
      <c r="H210" s="235"/>
      <c r="I210" s="234"/>
    </row>
    <row r="211" spans="1:9" x14ac:dyDescent="0.2">
      <c r="A211" s="234"/>
      <c r="B211" s="234"/>
      <c r="C211" s="234"/>
      <c r="D211" s="235"/>
      <c r="E211" s="254"/>
      <c r="F211" s="234"/>
      <c r="G211" s="336"/>
      <c r="H211" s="235"/>
      <c r="I211" s="234"/>
    </row>
    <row r="212" spans="1:9" x14ac:dyDescent="0.2">
      <c r="A212" s="234"/>
      <c r="B212" s="234"/>
      <c r="C212" s="234"/>
      <c r="D212" s="235"/>
      <c r="E212" s="254"/>
      <c r="F212" s="234"/>
      <c r="G212" s="336"/>
      <c r="H212" s="235"/>
      <c r="I212" s="234"/>
    </row>
    <row r="213" spans="1:9" x14ac:dyDescent="0.2">
      <c r="A213" s="234"/>
      <c r="B213" s="234"/>
      <c r="C213" s="234"/>
      <c r="D213" s="235"/>
      <c r="E213" s="254"/>
      <c r="F213" s="234"/>
      <c r="G213" s="336"/>
      <c r="H213" s="235"/>
      <c r="I213" s="234"/>
    </row>
    <row r="214" spans="1:9" x14ac:dyDescent="0.2">
      <c r="A214" s="234"/>
      <c r="B214" s="234"/>
      <c r="C214" s="234"/>
      <c r="D214" s="235"/>
      <c r="E214" s="254"/>
      <c r="F214" s="234"/>
      <c r="G214" s="336"/>
      <c r="H214" s="235"/>
      <c r="I214" s="234"/>
    </row>
    <row r="215" spans="1:9" x14ac:dyDescent="0.2">
      <c r="A215" s="234"/>
      <c r="B215" s="234"/>
      <c r="C215" s="234"/>
      <c r="D215" s="235"/>
      <c r="E215" s="254"/>
      <c r="F215" s="234"/>
      <c r="G215" s="336"/>
      <c r="H215" s="235"/>
      <c r="I215" s="234"/>
    </row>
    <row r="216" spans="1:9" x14ac:dyDescent="0.2">
      <c r="A216" s="234"/>
      <c r="B216" s="234"/>
      <c r="C216" s="234"/>
      <c r="D216" s="235"/>
      <c r="E216" s="254"/>
      <c r="F216" s="234"/>
      <c r="G216" s="336"/>
      <c r="H216" s="235"/>
      <c r="I216" s="234"/>
    </row>
    <row r="217" spans="1:9" x14ac:dyDescent="0.2">
      <c r="A217" s="234"/>
      <c r="B217" s="234"/>
      <c r="C217" s="234"/>
      <c r="D217" s="235"/>
      <c r="E217" s="254"/>
      <c r="F217" s="234"/>
      <c r="G217" s="336"/>
      <c r="H217" s="235"/>
      <c r="I217" s="234"/>
    </row>
    <row r="218" spans="1:9" x14ac:dyDescent="0.2">
      <c r="A218" s="234"/>
      <c r="B218" s="234"/>
      <c r="C218" s="234"/>
      <c r="D218" s="235"/>
      <c r="E218" s="254"/>
      <c r="F218" s="234"/>
      <c r="G218" s="336"/>
      <c r="H218" s="235"/>
      <c r="I218" s="234"/>
    </row>
    <row r="219" spans="1:9" x14ac:dyDescent="0.2">
      <c r="A219" s="234"/>
      <c r="B219" s="234"/>
      <c r="C219" s="234"/>
      <c r="D219" s="235"/>
      <c r="E219" s="254"/>
      <c r="F219" s="234"/>
      <c r="G219" s="336"/>
      <c r="H219" s="235"/>
      <c r="I219" s="234"/>
    </row>
    <row r="220" spans="1:9" x14ac:dyDescent="0.2">
      <c r="A220" s="234"/>
      <c r="B220" s="234"/>
      <c r="C220" s="234"/>
      <c r="D220" s="235"/>
      <c r="E220" s="254"/>
      <c r="F220" s="234"/>
      <c r="G220" s="336"/>
      <c r="H220" s="235"/>
      <c r="I220" s="234"/>
    </row>
    <row r="221" spans="1:9" x14ac:dyDescent="0.2">
      <c r="A221" s="234"/>
      <c r="B221" s="234"/>
      <c r="C221" s="234"/>
      <c r="D221" s="235"/>
      <c r="E221" s="254"/>
      <c r="F221" s="234"/>
      <c r="G221" s="336"/>
      <c r="H221" s="235"/>
      <c r="I221" s="234"/>
    </row>
    <row r="222" spans="1:9" x14ac:dyDescent="0.2">
      <c r="A222" s="234"/>
      <c r="B222" s="234"/>
      <c r="C222" s="234"/>
      <c r="D222" s="235"/>
      <c r="E222" s="254"/>
      <c r="F222" s="234"/>
      <c r="G222" s="336"/>
      <c r="H222" s="235"/>
      <c r="I222" s="234"/>
    </row>
    <row r="223" spans="1:9" x14ac:dyDescent="0.2">
      <c r="A223" s="234"/>
      <c r="B223" s="234"/>
      <c r="C223" s="234"/>
      <c r="D223" s="235"/>
      <c r="E223" s="254"/>
      <c r="F223" s="234"/>
      <c r="G223" s="336"/>
      <c r="H223" s="235"/>
      <c r="I223" s="234"/>
    </row>
    <row r="224" spans="1:9" x14ac:dyDescent="0.2">
      <c r="A224" s="234"/>
      <c r="B224" s="234"/>
      <c r="C224" s="234"/>
      <c r="D224" s="235"/>
      <c r="E224" s="254"/>
      <c r="F224" s="234"/>
      <c r="G224" s="336"/>
      <c r="H224" s="235"/>
      <c r="I224" s="234"/>
    </row>
    <row r="225" spans="1:9" x14ac:dyDescent="0.2">
      <c r="A225" s="234"/>
      <c r="B225" s="234"/>
      <c r="C225" s="234"/>
      <c r="D225" s="235"/>
      <c r="E225" s="254"/>
      <c r="F225" s="234"/>
      <c r="G225" s="336"/>
      <c r="H225" s="235"/>
      <c r="I225" s="234"/>
    </row>
    <row r="226" spans="1:9" x14ac:dyDescent="0.2">
      <c r="A226" s="234"/>
      <c r="B226" s="234"/>
      <c r="C226" s="234"/>
      <c r="D226" s="235"/>
      <c r="E226" s="254"/>
      <c r="F226" s="234"/>
      <c r="G226" s="336"/>
      <c r="H226" s="235"/>
      <c r="I226" s="234"/>
    </row>
    <row r="227" spans="1:9" x14ac:dyDescent="0.2">
      <c r="A227" s="234"/>
      <c r="B227" s="234"/>
      <c r="C227" s="234"/>
      <c r="D227" s="235"/>
      <c r="E227" s="254"/>
      <c r="F227" s="234"/>
      <c r="G227" s="336"/>
      <c r="H227" s="235"/>
      <c r="I227" s="234"/>
    </row>
    <row r="228" spans="1:9" x14ac:dyDescent="0.2">
      <c r="A228" s="234"/>
      <c r="B228" s="234"/>
      <c r="C228" s="234"/>
      <c r="D228" s="235"/>
      <c r="E228" s="254"/>
      <c r="F228" s="234"/>
      <c r="G228" s="336"/>
      <c r="H228" s="235"/>
      <c r="I228" s="234"/>
    </row>
    <row r="229" spans="1:9" x14ac:dyDescent="0.2">
      <c r="A229" s="234"/>
      <c r="B229" s="234"/>
      <c r="C229" s="234"/>
      <c r="D229" s="235"/>
      <c r="E229" s="254"/>
      <c r="F229" s="234"/>
      <c r="G229" s="336"/>
      <c r="H229" s="235"/>
      <c r="I229" s="234"/>
    </row>
    <row r="230" spans="1:9" x14ac:dyDescent="0.2">
      <c r="A230" s="234"/>
      <c r="B230" s="234"/>
      <c r="C230" s="234"/>
      <c r="D230" s="235"/>
      <c r="E230" s="254"/>
      <c r="F230" s="234"/>
      <c r="G230" s="336"/>
      <c r="H230" s="235"/>
      <c r="I230" s="234"/>
    </row>
    <row r="231" spans="1:9" x14ac:dyDescent="0.2">
      <c r="A231" s="234"/>
      <c r="B231" s="234"/>
      <c r="C231" s="234"/>
      <c r="D231" s="235"/>
      <c r="E231" s="254"/>
      <c r="F231" s="234"/>
      <c r="G231" s="336"/>
      <c r="H231" s="235"/>
      <c r="I231" s="234"/>
    </row>
    <row r="232" spans="1:9" x14ac:dyDescent="0.2">
      <c r="A232" s="234"/>
      <c r="B232" s="234"/>
      <c r="C232" s="234"/>
      <c r="D232" s="235"/>
      <c r="E232" s="254"/>
      <c r="F232" s="234"/>
      <c r="G232" s="336"/>
      <c r="H232" s="235"/>
      <c r="I232" s="234"/>
    </row>
    <row r="233" spans="1:9" x14ac:dyDescent="0.2">
      <c r="A233" s="234"/>
      <c r="B233" s="234"/>
      <c r="C233" s="234"/>
      <c r="D233" s="235"/>
      <c r="E233" s="254"/>
      <c r="F233" s="234"/>
      <c r="G233" s="336"/>
      <c r="H233" s="235"/>
      <c r="I233" s="234"/>
    </row>
    <row r="234" spans="1:9" x14ac:dyDescent="0.2">
      <c r="A234" s="234"/>
      <c r="B234" s="234"/>
      <c r="C234" s="234"/>
      <c r="D234" s="235"/>
      <c r="E234" s="254"/>
      <c r="F234" s="234"/>
      <c r="G234" s="336"/>
      <c r="H234" s="235"/>
      <c r="I234" s="234"/>
    </row>
    <row r="235" spans="1:9" x14ac:dyDescent="0.2">
      <c r="A235" s="234"/>
      <c r="B235" s="234"/>
      <c r="C235" s="234"/>
      <c r="D235" s="235"/>
      <c r="E235" s="254"/>
      <c r="F235" s="234"/>
      <c r="G235" s="336"/>
      <c r="H235" s="235"/>
      <c r="I235" s="234"/>
    </row>
    <row r="236" spans="1:9" x14ac:dyDescent="0.2">
      <c r="A236" s="234"/>
      <c r="B236" s="234"/>
      <c r="C236" s="234"/>
      <c r="D236" s="235"/>
      <c r="E236" s="254"/>
      <c r="F236" s="234"/>
      <c r="G236" s="336"/>
      <c r="H236" s="235"/>
      <c r="I236" s="234"/>
    </row>
    <row r="237" spans="1:9" x14ac:dyDescent="0.2">
      <c r="A237" s="234"/>
      <c r="B237" s="234"/>
      <c r="C237" s="234"/>
      <c r="D237" s="235"/>
      <c r="E237" s="254"/>
      <c r="F237" s="234"/>
      <c r="G237" s="336"/>
      <c r="H237" s="235"/>
      <c r="I237" s="234"/>
    </row>
    <row r="238" spans="1:9" x14ac:dyDescent="0.2">
      <c r="A238" s="234"/>
      <c r="B238" s="234"/>
      <c r="C238" s="234"/>
      <c r="D238" s="235"/>
      <c r="E238" s="254"/>
      <c r="F238" s="234"/>
      <c r="G238" s="336"/>
      <c r="H238" s="235"/>
      <c r="I238" s="234"/>
    </row>
    <row r="239" spans="1:9" x14ac:dyDescent="0.2">
      <c r="A239" s="234"/>
      <c r="B239" s="234"/>
      <c r="C239" s="234"/>
      <c r="D239" s="235"/>
      <c r="E239" s="254"/>
      <c r="F239" s="234"/>
      <c r="G239" s="336"/>
      <c r="H239" s="235"/>
      <c r="I239" s="234"/>
    </row>
    <row r="240" spans="1:9" x14ac:dyDescent="0.2">
      <c r="A240" s="234"/>
      <c r="B240" s="234"/>
      <c r="C240" s="234"/>
      <c r="D240" s="235"/>
      <c r="E240" s="254"/>
      <c r="F240" s="234"/>
      <c r="G240" s="336"/>
      <c r="H240" s="235"/>
      <c r="I240" s="234"/>
    </row>
    <row r="241" spans="1:9" x14ac:dyDescent="0.2">
      <c r="A241" s="234"/>
      <c r="B241" s="234"/>
      <c r="C241" s="234"/>
      <c r="D241" s="235"/>
      <c r="E241" s="254"/>
      <c r="F241" s="234"/>
      <c r="G241" s="336"/>
      <c r="H241" s="235"/>
      <c r="I241" s="234"/>
    </row>
    <row r="242" spans="1:9" x14ac:dyDescent="0.2">
      <c r="A242" s="234"/>
      <c r="B242" s="234"/>
      <c r="C242" s="234"/>
      <c r="D242" s="235"/>
      <c r="E242" s="254"/>
      <c r="F242" s="234"/>
      <c r="G242" s="336"/>
      <c r="H242" s="235"/>
      <c r="I242" s="234"/>
    </row>
    <row r="243" spans="1:9" x14ac:dyDescent="0.2">
      <c r="A243" s="234"/>
      <c r="B243" s="234"/>
      <c r="C243" s="234"/>
      <c r="D243" s="235"/>
      <c r="E243" s="254"/>
      <c r="F243" s="234"/>
      <c r="G243" s="336"/>
      <c r="H243" s="235"/>
      <c r="I243" s="234"/>
    </row>
    <row r="244" spans="1:9" x14ac:dyDescent="0.2">
      <c r="A244" s="234"/>
      <c r="B244" s="234"/>
      <c r="C244" s="234"/>
      <c r="D244" s="235"/>
      <c r="E244" s="254"/>
      <c r="F244" s="234"/>
      <c r="G244" s="336"/>
      <c r="H244" s="235"/>
      <c r="I244" s="234"/>
    </row>
    <row r="245" spans="1:9" x14ac:dyDescent="0.2">
      <c r="A245" s="234"/>
      <c r="B245" s="234"/>
      <c r="C245" s="234"/>
      <c r="D245" s="235"/>
      <c r="E245" s="254"/>
      <c r="F245" s="234"/>
      <c r="G245" s="336"/>
      <c r="H245" s="235"/>
      <c r="I245" s="234"/>
    </row>
    <row r="246" spans="1:9" x14ac:dyDescent="0.2">
      <c r="A246" s="234"/>
      <c r="B246" s="234"/>
      <c r="C246" s="234"/>
      <c r="D246" s="235"/>
      <c r="E246" s="254"/>
      <c r="F246" s="234"/>
      <c r="G246" s="336"/>
      <c r="H246" s="235"/>
      <c r="I246" s="234"/>
    </row>
    <row r="247" spans="1:9" x14ac:dyDescent="0.2">
      <c r="A247" s="234"/>
      <c r="B247" s="234"/>
      <c r="C247" s="234"/>
      <c r="D247" s="235"/>
      <c r="E247" s="254"/>
      <c r="F247" s="234"/>
      <c r="G247" s="336"/>
      <c r="H247" s="235"/>
      <c r="I247" s="234"/>
    </row>
    <row r="248" spans="1:9" x14ac:dyDescent="0.2">
      <c r="A248" s="234"/>
      <c r="B248" s="234"/>
      <c r="C248" s="234"/>
      <c r="D248" s="235"/>
      <c r="E248" s="254"/>
      <c r="F248" s="234"/>
      <c r="G248" s="336"/>
      <c r="H248" s="235"/>
      <c r="I248" s="234"/>
    </row>
    <row r="249" spans="1:9" x14ac:dyDescent="0.2">
      <c r="A249" s="234"/>
      <c r="B249" s="234"/>
      <c r="C249" s="234"/>
      <c r="D249" s="235"/>
      <c r="E249" s="254"/>
      <c r="F249" s="234"/>
      <c r="G249" s="336"/>
      <c r="H249" s="235"/>
      <c r="I249" s="234"/>
    </row>
    <row r="250" spans="1:9" x14ac:dyDescent="0.2">
      <c r="A250" s="234"/>
      <c r="B250" s="234"/>
      <c r="C250" s="234"/>
      <c r="D250" s="235"/>
      <c r="E250" s="254"/>
      <c r="F250" s="234"/>
      <c r="G250" s="336"/>
      <c r="H250" s="235"/>
      <c r="I250" s="234"/>
    </row>
    <row r="251" spans="1:9" x14ac:dyDescent="0.2">
      <c r="A251" s="234"/>
      <c r="B251" s="234"/>
      <c r="C251" s="234"/>
      <c r="D251" s="235"/>
      <c r="E251" s="254"/>
      <c r="F251" s="234"/>
      <c r="G251" s="336"/>
      <c r="H251" s="235"/>
      <c r="I251" s="234"/>
    </row>
    <row r="252" spans="1:9" x14ac:dyDescent="0.2">
      <c r="A252" s="234"/>
      <c r="B252" s="234"/>
      <c r="C252" s="234"/>
      <c r="D252" s="235"/>
      <c r="E252" s="254"/>
      <c r="F252" s="234"/>
      <c r="G252" s="336"/>
      <c r="H252" s="235"/>
      <c r="I252" s="234"/>
    </row>
    <row r="253" spans="1:9" x14ac:dyDescent="0.2">
      <c r="A253" s="234"/>
      <c r="B253" s="234"/>
      <c r="C253" s="234"/>
      <c r="D253" s="235"/>
      <c r="E253" s="254"/>
      <c r="F253" s="234"/>
      <c r="G253" s="336"/>
      <c r="H253" s="235"/>
      <c r="I253" s="234"/>
    </row>
    <row r="254" spans="1:9" x14ac:dyDescent="0.2">
      <c r="A254" s="234"/>
      <c r="B254" s="234"/>
      <c r="C254" s="234"/>
      <c r="D254" s="235"/>
      <c r="E254" s="254"/>
      <c r="F254" s="234"/>
      <c r="G254" s="336"/>
      <c r="H254" s="235"/>
      <c r="I254" s="234"/>
    </row>
    <row r="255" spans="1:9" x14ac:dyDescent="0.2">
      <c r="A255" s="234"/>
      <c r="B255" s="234"/>
      <c r="C255" s="234"/>
      <c r="D255" s="235"/>
      <c r="E255" s="254"/>
      <c r="F255" s="234"/>
      <c r="G255" s="336"/>
      <c r="H255" s="235"/>
      <c r="I255" s="234"/>
    </row>
    <row r="256" spans="1:9" x14ac:dyDescent="0.2">
      <c r="A256" s="234"/>
      <c r="B256" s="234"/>
      <c r="C256" s="234"/>
      <c r="D256" s="235"/>
      <c r="E256" s="254"/>
      <c r="F256" s="234"/>
      <c r="G256" s="336"/>
      <c r="H256" s="235"/>
      <c r="I256" s="234"/>
    </row>
    <row r="257" spans="1:9" x14ac:dyDescent="0.2">
      <c r="A257" s="234"/>
      <c r="B257" s="234"/>
      <c r="C257" s="234"/>
      <c r="D257" s="235"/>
      <c r="E257" s="254"/>
      <c r="F257" s="234"/>
      <c r="G257" s="336"/>
      <c r="H257" s="235"/>
      <c r="I257" s="234"/>
    </row>
    <row r="258" spans="1:9" x14ac:dyDescent="0.2">
      <c r="A258" s="234"/>
      <c r="B258" s="234"/>
      <c r="C258" s="234"/>
      <c r="D258" s="235"/>
      <c r="E258" s="254"/>
      <c r="F258" s="234"/>
      <c r="G258" s="336"/>
      <c r="H258" s="235"/>
      <c r="I258" s="234"/>
    </row>
    <row r="259" spans="1:9" x14ac:dyDescent="0.2">
      <c r="A259" s="234"/>
      <c r="B259" s="234"/>
      <c r="C259" s="234"/>
      <c r="D259" s="235"/>
      <c r="E259" s="254"/>
      <c r="F259" s="234"/>
      <c r="G259" s="336"/>
      <c r="H259" s="235"/>
      <c r="I259" s="234"/>
    </row>
    <row r="260" spans="1:9" x14ac:dyDescent="0.2">
      <c r="A260" s="234"/>
      <c r="B260" s="234"/>
      <c r="C260" s="234"/>
      <c r="D260" s="235"/>
      <c r="E260" s="254"/>
      <c r="F260" s="234"/>
      <c r="G260" s="336"/>
      <c r="H260" s="235"/>
      <c r="I260" s="234"/>
    </row>
    <row r="261" spans="1:9" x14ac:dyDescent="0.2">
      <c r="A261" s="234"/>
      <c r="B261" s="234"/>
      <c r="C261" s="234"/>
      <c r="D261" s="235"/>
      <c r="E261" s="254"/>
      <c r="F261" s="234"/>
      <c r="G261" s="336"/>
      <c r="H261" s="235"/>
      <c r="I261" s="234"/>
    </row>
    <row r="262" spans="1:9" x14ac:dyDescent="0.2">
      <c r="A262" s="234"/>
      <c r="B262" s="234"/>
      <c r="C262" s="234"/>
      <c r="D262" s="235"/>
      <c r="E262" s="254"/>
      <c r="F262" s="234"/>
      <c r="G262" s="336"/>
      <c r="H262" s="235"/>
      <c r="I262" s="234"/>
    </row>
    <row r="263" spans="1:9" x14ac:dyDescent="0.2">
      <c r="A263" s="234"/>
      <c r="B263" s="234"/>
      <c r="C263" s="234"/>
      <c r="D263" s="235"/>
      <c r="E263" s="254"/>
      <c r="F263" s="234"/>
      <c r="G263" s="336"/>
      <c r="H263" s="235"/>
      <c r="I263" s="234"/>
    </row>
    <row r="264" spans="1:9" x14ac:dyDescent="0.2">
      <c r="A264" s="234"/>
      <c r="B264" s="234"/>
      <c r="C264" s="234"/>
      <c r="D264" s="235"/>
      <c r="E264" s="254"/>
      <c r="F264" s="234"/>
      <c r="G264" s="336"/>
      <c r="H264" s="235"/>
      <c r="I264" s="234"/>
    </row>
    <row r="265" spans="1:9" x14ac:dyDescent="0.2">
      <c r="A265" s="234"/>
      <c r="B265" s="234"/>
      <c r="C265" s="234"/>
      <c r="D265" s="235"/>
      <c r="E265" s="254"/>
      <c r="F265" s="234"/>
      <c r="G265" s="336"/>
      <c r="H265" s="235"/>
      <c r="I265" s="234"/>
    </row>
    <row r="266" spans="1:9" x14ac:dyDescent="0.2">
      <c r="A266" s="234"/>
      <c r="B266" s="234"/>
      <c r="C266" s="234"/>
      <c r="D266" s="235"/>
      <c r="E266" s="254"/>
      <c r="F266" s="234"/>
      <c r="G266" s="336"/>
      <c r="H266" s="235"/>
      <c r="I266" s="234"/>
    </row>
    <row r="267" spans="1:9" x14ac:dyDescent="0.2">
      <c r="A267" s="234"/>
      <c r="B267" s="234"/>
      <c r="C267" s="234"/>
      <c r="D267" s="235"/>
      <c r="E267" s="254"/>
      <c r="F267" s="234"/>
      <c r="G267" s="336"/>
      <c r="H267" s="235"/>
      <c r="I267" s="234"/>
    </row>
    <row r="268" spans="1:9" x14ac:dyDescent="0.2">
      <c r="A268" s="234"/>
      <c r="B268" s="234"/>
      <c r="C268" s="234"/>
      <c r="D268" s="235"/>
      <c r="E268" s="254"/>
      <c r="F268" s="234"/>
      <c r="G268" s="336"/>
      <c r="H268" s="235"/>
      <c r="I268" s="234"/>
    </row>
    <row r="269" spans="1:9" x14ac:dyDescent="0.2">
      <c r="A269" s="234"/>
      <c r="B269" s="234"/>
      <c r="C269" s="234"/>
      <c r="D269" s="235"/>
      <c r="E269" s="254"/>
      <c r="F269" s="234"/>
      <c r="G269" s="336"/>
      <c r="H269" s="235"/>
      <c r="I269" s="234"/>
    </row>
    <row r="270" spans="1:9" x14ac:dyDescent="0.2">
      <c r="A270" s="234"/>
      <c r="B270" s="234"/>
      <c r="C270" s="234"/>
      <c r="D270" s="235"/>
      <c r="E270" s="254"/>
      <c r="F270" s="234"/>
      <c r="G270" s="336"/>
      <c r="H270" s="235"/>
      <c r="I270" s="234"/>
    </row>
    <row r="271" spans="1:9" x14ac:dyDescent="0.2">
      <c r="A271" s="234"/>
      <c r="B271" s="234"/>
      <c r="C271" s="234"/>
      <c r="D271" s="235"/>
      <c r="E271" s="254"/>
      <c r="F271" s="234"/>
      <c r="G271" s="336"/>
      <c r="H271" s="235"/>
      <c r="I271" s="234"/>
    </row>
    <row r="272" spans="1:9" x14ac:dyDescent="0.2">
      <c r="A272" s="234"/>
      <c r="B272" s="234"/>
      <c r="C272" s="234"/>
      <c r="D272" s="235"/>
      <c r="E272" s="254"/>
      <c r="F272" s="234"/>
      <c r="G272" s="336"/>
      <c r="H272" s="235"/>
      <c r="I272" s="234"/>
    </row>
    <row r="273" spans="1:9" x14ac:dyDescent="0.2">
      <c r="A273" s="234"/>
      <c r="B273" s="234"/>
      <c r="C273" s="234"/>
      <c r="D273" s="235"/>
      <c r="E273" s="254"/>
      <c r="F273" s="234"/>
      <c r="G273" s="336"/>
      <c r="H273" s="235"/>
      <c r="I273" s="234"/>
    </row>
    <row r="274" spans="1:9" x14ac:dyDescent="0.2">
      <c r="A274" s="234"/>
      <c r="B274" s="234"/>
      <c r="C274" s="234"/>
      <c r="D274" s="235"/>
      <c r="E274" s="254"/>
      <c r="F274" s="234"/>
      <c r="G274" s="336"/>
      <c r="H274" s="235"/>
      <c r="I274" s="234"/>
    </row>
    <row r="275" spans="1:9" x14ac:dyDescent="0.2">
      <c r="A275" s="234"/>
      <c r="B275" s="234"/>
      <c r="C275" s="234"/>
      <c r="D275" s="235"/>
      <c r="E275" s="254"/>
      <c r="F275" s="234"/>
      <c r="G275" s="336"/>
      <c r="H275" s="235"/>
      <c r="I275" s="234"/>
    </row>
    <row r="276" spans="1:9" x14ac:dyDescent="0.2">
      <c r="A276" s="234"/>
      <c r="B276" s="234"/>
      <c r="C276" s="234"/>
      <c r="D276" s="235"/>
      <c r="E276" s="254"/>
      <c r="F276" s="234"/>
      <c r="G276" s="336"/>
      <c r="H276" s="235"/>
      <c r="I276" s="234"/>
    </row>
    <row r="277" spans="1:9" x14ac:dyDescent="0.2">
      <c r="A277" s="234"/>
      <c r="B277" s="234"/>
      <c r="C277" s="234"/>
      <c r="D277" s="235"/>
      <c r="E277" s="254"/>
      <c r="F277" s="234"/>
      <c r="G277" s="336"/>
      <c r="H277" s="235"/>
      <c r="I277" s="234"/>
    </row>
    <row r="278" spans="1:9" x14ac:dyDescent="0.2">
      <c r="A278" s="234"/>
      <c r="B278" s="234"/>
      <c r="C278" s="234"/>
      <c r="D278" s="235"/>
      <c r="E278" s="254"/>
      <c r="F278" s="234"/>
      <c r="G278" s="336"/>
      <c r="H278" s="235"/>
      <c r="I278" s="234"/>
    </row>
    <row r="279" spans="1:9" x14ac:dyDescent="0.2">
      <c r="A279" s="234"/>
      <c r="B279" s="234"/>
      <c r="C279" s="234"/>
      <c r="D279" s="235"/>
      <c r="E279" s="254"/>
      <c r="F279" s="234"/>
      <c r="G279" s="336"/>
      <c r="H279" s="235"/>
      <c r="I279" s="234"/>
    </row>
    <row r="280" spans="1:9" x14ac:dyDescent="0.2">
      <c r="A280" s="234"/>
      <c r="B280" s="234"/>
      <c r="C280" s="234"/>
      <c r="D280" s="235"/>
      <c r="E280" s="254"/>
      <c r="F280" s="234"/>
      <c r="G280" s="336"/>
      <c r="H280" s="235"/>
      <c r="I280" s="234"/>
    </row>
    <row r="281" spans="1:9" x14ac:dyDescent="0.2">
      <c r="A281" s="234"/>
      <c r="B281" s="234"/>
      <c r="C281" s="234"/>
      <c r="D281" s="235"/>
      <c r="E281" s="254"/>
      <c r="F281" s="234"/>
      <c r="G281" s="336"/>
      <c r="H281" s="235"/>
      <c r="I281" s="234"/>
    </row>
    <row r="282" spans="1:9" x14ac:dyDescent="0.2">
      <c r="A282" s="234"/>
      <c r="B282" s="234"/>
      <c r="C282" s="234"/>
      <c r="D282" s="235"/>
      <c r="E282" s="254"/>
      <c r="F282" s="234"/>
      <c r="G282" s="336"/>
      <c r="H282" s="235"/>
      <c r="I282" s="234"/>
    </row>
    <row r="283" spans="1:9" x14ac:dyDescent="0.2">
      <c r="A283" s="234"/>
      <c r="B283" s="234"/>
      <c r="C283" s="234"/>
      <c r="D283" s="235"/>
      <c r="E283" s="254"/>
      <c r="F283" s="234"/>
      <c r="G283" s="336"/>
      <c r="H283" s="235"/>
      <c r="I283" s="234"/>
    </row>
    <row r="284" spans="1:9" x14ac:dyDescent="0.2">
      <c r="A284" s="234"/>
      <c r="B284" s="234"/>
      <c r="C284" s="234"/>
      <c r="D284" s="235"/>
      <c r="E284" s="254"/>
      <c r="F284" s="234"/>
      <c r="G284" s="336"/>
      <c r="H284" s="235"/>
      <c r="I284" s="234"/>
    </row>
    <row r="285" spans="1:9" x14ac:dyDescent="0.2">
      <c r="A285" s="234"/>
      <c r="B285" s="234"/>
      <c r="C285" s="234"/>
      <c r="D285" s="235"/>
      <c r="E285" s="254"/>
      <c r="F285" s="234"/>
      <c r="G285" s="336"/>
      <c r="H285" s="235"/>
      <c r="I285" s="234"/>
    </row>
    <row r="286" spans="1:9" x14ac:dyDescent="0.2">
      <c r="A286" s="234"/>
      <c r="B286" s="234"/>
      <c r="C286" s="234"/>
      <c r="D286" s="235"/>
      <c r="E286" s="254"/>
      <c r="F286" s="234"/>
      <c r="G286" s="336"/>
      <c r="H286" s="235"/>
      <c r="I286" s="234"/>
    </row>
    <row r="287" spans="1:9" x14ac:dyDescent="0.2">
      <c r="A287" s="234"/>
      <c r="B287" s="234"/>
      <c r="C287" s="234"/>
      <c r="D287" s="235"/>
      <c r="E287" s="254"/>
      <c r="F287" s="234"/>
      <c r="G287" s="336"/>
      <c r="H287" s="235"/>
      <c r="I287" s="234"/>
    </row>
    <row r="288" spans="1:9" x14ac:dyDescent="0.2">
      <c r="A288" s="234"/>
      <c r="B288" s="234"/>
      <c r="C288" s="234"/>
      <c r="D288" s="235"/>
      <c r="E288" s="254"/>
      <c r="F288" s="234"/>
      <c r="G288" s="336"/>
      <c r="H288" s="235"/>
      <c r="I288" s="234"/>
    </row>
    <row r="289" spans="1:9" x14ac:dyDescent="0.2">
      <c r="A289" s="234"/>
      <c r="B289" s="234"/>
      <c r="C289" s="234"/>
      <c r="D289" s="235"/>
      <c r="E289" s="254"/>
      <c r="F289" s="234"/>
      <c r="G289" s="336"/>
      <c r="H289" s="235"/>
      <c r="I289" s="234"/>
    </row>
    <row r="290" spans="1:9" x14ac:dyDescent="0.2">
      <c r="A290" s="234"/>
      <c r="B290" s="234"/>
      <c r="C290" s="234"/>
      <c r="D290" s="235"/>
      <c r="E290" s="254"/>
      <c r="F290" s="234"/>
      <c r="G290" s="336"/>
      <c r="H290" s="235"/>
      <c r="I290" s="234"/>
    </row>
    <row r="291" spans="1:9" x14ac:dyDescent="0.2">
      <c r="A291" s="234"/>
      <c r="B291" s="234"/>
      <c r="C291" s="234"/>
      <c r="D291" s="235"/>
      <c r="E291" s="254"/>
      <c r="F291" s="234"/>
      <c r="G291" s="336"/>
      <c r="H291" s="235"/>
      <c r="I291" s="234"/>
    </row>
    <row r="292" spans="1:9" x14ac:dyDescent="0.2">
      <c r="A292" s="234"/>
      <c r="B292" s="234"/>
      <c r="C292" s="234"/>
      <c r="D292" s="235"/>
      <c r="E292" s="254"/>
      <c r="F292" s="234"/>
      <c r="G292" s="336"/>
      <c r="H292" s="235"/>
      <c r="I292" s="234"/>
    </row>
    <row r="293" spans="1:9" x14ac:dyDescent="0.2">
      <c r="A293" s="234"/>
      <c r="B293" s="234"/>
      <c r="C293" s="234"/>
      <c r="D293" s="235"/>
      <c r="E293" s="254"/>
      <c r="F293" s="234"/>
      <c r="G293" s="336"/>
      <c r="H293" s="235"/>
      <c r="I293" s="234"/>
    </row>
    <row r="294" spans="1:9" x14ac:dyDescent="0.2">
      <c r="A294" s="234"/>
      <c r="B294" s="234"/>
      <c r="C294" s="234"/>
      <c r="D294" s="235"/>
      <c r="E294" s="254"/>
      <c r="F294" s="234"/>
      <c r="G294" s="336"/>
      <c r="H294" s="235"/>
      <c r="I294" s="234"/>
    </row>
    <row r="295" spans="1:9" x14ac:dyDescent="0.2">
      <c r="A295" s="234"/>
      <c r="B295" s="234"/>
      <c r="C295" s="234"/>
      <c r="D295" s="235"/>
      <c r="E295" s="254"/>
      <c r="F295" s="234"/>
      <c r="G295" s="336"/>
      <c r="H295" s="235"/>
      <c r="I295" s="234"/>
    </row>
    <row r="296" spans="1:9" x14ac:dyDescent="0.2">
      <c r="A296" s="234"/>
      <c r="B296" s="234"/>
      <c r="C296" s="234"/>
      <c r="D296" s="235"/>
      <c r="E296" s="254"/>
      <c r="F296" s="234"/>
      <c r="G296" s="336"/>
      <c r="H296" s="235"/>
      <c r="I296" s="234"/>
    </row>
    <row r="297" spans="1:9" x14ac:dyDescent="0.2">
      <c r="A297" s="234"/>
      <c r="B297" s="234"/>
      <c r="C297" s="234"/>
      <c r="D297" s="235"/>
      <c r="E297" s="254"/>
      <c r="F297" s="234"/>
      <c r="G297" s="336"/>
      <c r="H297" s="235"/>
      <c r="I297" s="234"/>
    </row>
    <row r="298" spans="1:9" x14ac:dyDescent="0.2">
      <c r="A298" s="234"/>
      <c r="B298" s="234"/>
      <c r="C298" s="234"/>
      <c r="D298" s="235"/>
      <c r="E298" s="254"/>
      <c r="F298" s="234"/>
      <c r="G298" s="336"/>
      <c r="H298" s="235"/>
      <c r="I298" s="234"/>
    </row>
    <row r="299" spans="1:9" x14ac:dyDescent="0.2">
      <c r="A299" s="234"/>
      <c r="B299" s="234"/>
      <c r="C299" s="234"/>
      <c r="D299" s="235"/>
      <c r="E299" s="254"/>
      <c r="F299" s="234"/>
      <c r="G299" s="336"/>
      <c r="H299" s="235"/>
      <c r="I299" s="234"/>
    </row>
    <row r="300" spans="1:9" x14ac:dyDescent="0.2">
      <c r="A300" s="234"/>
      <c r="B300" s="234"/>
      <c r="C300" s="234"/>
      <c r="D300" s="235"/>
      <c r="E300" s="254"/>
      <c r="F300" s="234"/>
      <c r="G300" s="336"/>
      <c r="H300" s="235"/>
      <c r="I300" s="234"/>
    </row>
    <row r="301" spans="1:9" x14ac:dyDescent="0.2">
      <c r="A301" s="234"/>
      <c r="B301" s="234"/>
      <c r="C301" s="234"/>
      <c r="D301" s="235"/>
      <c r="E301" s="254"/>
      <c r="F301" s="234"/>
      <c r="G301" s="336"/>
      <c r="H301" s="235"/>
      <c r="I301" s="234"/>
    </row>
    <row r="302" spans="1:9" x14ac:dyDescent="0.2">
      <c r="A302" s="234"/>
      <c r="B302" s="234"/>
      <c r="C302" s="234"/>
      <c r="D302" s="235"/>
      <c r="E302" s="254"/>
      <c r="F302" s="234"/>
      <c r="G302" s="336"/>
      <c r="H302" s="235"/>
      <c r="I302" s="234"/>
    </row>
    <row r="303" spans="1:9" x14ac:dyDescent="0.2">
      <c r="A303" s="234"/>
      <c r="B303" s="234"/>
      <c r="C303" s="234"/>
      <c r="D303" s="235"/>
      <c r="E303" s="254"/>
      <c r="F303" s="234"/>
      <c r="G303" s="336"/>
      <c r="H303" s="235"/>
      <c r="I303" s="234"/>
    </row>
    <row r="304" spans="1:9" x14ac:dyDescent="0.2">
      <c r="A304" s="234"/>
      <c r="B304" s="234"/>
      <c r="C304" s="234"/>
      <c r="D304" s="235"/>
      <c r="E304" s="254"/>
      <c r="F304" s="234"/>
      <c r="G304" s="336"/>
      <c r="H304" s="235"/>
      <c r="I304" s="234"/>
    </row>
    <row r="305" spans="1:9" x14ac:dyDescent="0.2">
      <c r="A305" s="234"/>
      <c r="B305" s="234"/>
      <c r="C305" s="234"/>
      <c r="D305" s="235"/>
      <c r="E305" s="254"/>
      <c r="F305" s="234"/>
      <c r="G305" s="336"/>
      <c r="H305" s="235"/>
      <c r="I305" s="234"/>
    </row>
    <row r="306" spans="1:9" x14ac:dyDescent="0.2">
      <c r="A306" s="234"/>
      <c r="B306" s="234"/>
      <c r="C306" s="234"/>
      <c r="D306" s="235"/>
      <c r="E306" s="254"/>
      <c r="F306" s="234"/>
      <c r="G306" s="336"/>
      <c r="H306" s="235"/>
      <c r="I306" s="234"/>
    </row>
    <row r="307" spans="1:9" x14ac:dyDescent="0.2">
      <c r="A307" s="234"/>
      <c r="B307" s="234"/>
      <c r="C307" s="234"/>
      <c r="D307" s="235"/>
      <c r="E307" s="254"/>
      <c r="F307" s="234"/>
      <c r="G307" s="336"/>
      <c r="H307" s="235"/>
      <c r="I307" s="234"/>
    </row>
    <row r="308" spans="1:9" x14ac:dyDescent="0.2">
      <c r="A308" s="234"/>
      <c r="B308" s="234"/>
      <c r="C308" s="234"/>
      <c r="D308" s="235"/>
      <c r="E308" s="254"/>
      <c r="F308" s="234"/>
      <c r="G308" s="336"/>
      <c r="H308" s="235"/>
      <c r="I308" s="234"/>
    </row>
    <row r="309" spans="1:9" x14ac:dyDescent="0.2">
      <c r="A309" s="234"/>
      <c r="B309" s="234"/>
      <c r="C309" s="234"/>
      <c r="D309" s="235"/>
      <c r="E309" s="254"/>
      <c r="F309" s="234"/>
      <c r="G309" s="336"/>
      <c r="H309" s="235"/>
      <c r="I309" s="234"/>
    </row>
    <row r="310" spans="1:9" x14ac:dyDescent="0.2">
      <c r="A310" s="234"/>
      <c r="B310" s="234"/>
      <c r="C310" s="234"/>
      <c r="D310" s="235"/>
      <c r="E310" s="254"/>
      <c r="F310" s="234"/>
      <c r="G310" s="336"/>
      <c r="H310" s="235"/>
      <c r="I310" s="234"/>
    </row>
    <row r="311" spans="1:9" x14ac:dyDescent="0.2">
      <c r="A311" s="234"/>
      <c r="B311" s="234"/>
      <c r="C311" s="234"/>
      <c r="D311" s="235"/>
      <c r="E311" s="254"/>
      <c r="F311" s="234"/>
      <c r="G311" s="336"/>
      <c r="H311" s="235"/>
      <c r="I311" s="234"/>
    </row>
    <row r="312" spans="1:9" x14ac:dyDescent="0.2">
      <c r="A312" s="234"/>
      <c r="B312" s="234"/>
      <c r="C312" s="234"/>
      <c r="D312" s="235"/>
      <c r="E312" s="254"/>
      <c r="F312" s="234"/>
      <c r="G312" s="336"/>
      <c r="H312" s="235"/>
      <c r="I312" s="234"/>
    </row>
    <row r="313" spans="1:9" x14ac:dyDescent="0.2">
      <c r="A313" s="234"/>
      <c r="B313" s="234"/>
      <c r="C313" s="234"/>
      <c r="D313" s="235"/>
      <c r="E313" s="254"/>
      <c r="F313" s="234"/>
      <c r="G313" s="336"/>
      <c r="H313" s="235"/>
      <c r="I313" s="234"/>
    </row>
    <row r="314" spans="1:9" x14ac:dyDescent="0.2">
      <c r="A314" s="234"/>
      <c r="B314" s="234"/>
      <c r="C314" s="234"/>
      <c r="D314" s="235"/>
      <c r="E314" s="254"/>
      <c r="F314" s="234"/>
      <c r="G314" s="336"/>
      <c r="H314" s="235"/>
      <c r="I314" s="234"/>
    </row>
    <row r="315" spans="1:9" x14ac:dyDescent="0.2">
      <c r="A315" s="234"/>
      <c r="B315" s="234"/>
      <c r="C315" s="234"/>
      <c r="D315" s="235"/>
      <c r="E315" s="254"/>
      <c r="F315" s="234"/>
      <c r="G315" s="336"/>
      <c r="H315" s="235"/>
      <c r="I315" s="234"/>
    </row>
    <row r="316" spans="1:9" x14ac:dyDescent="0.2">
      <c r="A316" s="234"/>
      <c r="B316" s="234"/>
      <c r="C316" s="234"/>
      <c r="D316" s="235"/>
      <c r="E316" s="254"/>
      <c r="F316" s="234"/>
      <c r="G316" s="336"/>
      <c r="H316" s="235"/>
      <c r="I316" s="234"/>
    </row>
    <row r="317" spans="1:9" x14ac:dyDescent="0.2">
      <c r="A317" s="234"/>
      <c r="B317" s="234"/>
      <c r="C317" s="234"/>
      <c r="D317" s="235"/>
      <c r="E317" s="254"/>
      <c r="F317" s="234"/>
      <c r="G317" s="336"/>
      <c r="H317" s="235"/>
      <c r="I317" s="234"/>
    </row>
    <row r="318" spans="1:9" x14ac:dyDescent="0.2">
      <c r="A318" s="234"/>
      <c r="B318" s="234"/>
      <c r="C318" s="234"/>
      <c r="D318" s="235"/>
      <c r="E318" s="254"/>
      <c r="F318" s="234"/>
      <c r="G318" s="336"/>
      <c r="H318" s="235"/>
      <c r="I318" s="234"/>
    </row>
    <row r="319" spans="1:9" x14ac:dyDescent="0.2">
      <c r="A319" s="234"/>
      <c r="B319" s="234"/>
      <c r="C319" s="234"/>
      <c r="D319" s="235"/>
      <c r="E319" s="254"/>
      <c r="F319" s="234"/>
      <c r="G319" s="336"/>
      <c r="H319" s="235"/>
      <c r="I319" s="234"/>
    </row>
    <row r="320" spans="1:9" x14ac:dyDescent="0.2">
      <c r="A320" s="234"/>
      <c r="B320" s="234"/>
      <c r="C320" s="234"/>
      <c r="D320" s="235"/>
      <c r="E320" s="254"/>
      <c r="F320" s="234"/>
      <c r="G320" s="336"/>
      <c r="H320" s="235"/>
      <c r="I320" s="234"/>
    </row>
    <row r="321" spans="1:9" x14ac:dyDescent="0.2">
      <c r="A321" s="234"/>
      <c r="B321" s="234"/>
      <c r="C321" s="234"/>
      <c r="D321" s="235"/>
      <c r="E321" s="254"/>
      <c r="F321" s="234"/>
      <c r="G321" s="336"/>
      <c r="H321" s="235"/>
      <c r="I321" s="234"/>
    </row>
    <row r="322" spans="1:9" x14ac:dyDescent="0.2">
      <c r="A322" s="234"/>
      <c r="B322" s="234"/>
      <c r="C322" s="234"/>
      <c r="D322" s="235"/>
      <c r="E322" s="254"/>
      <c r="F322" s="234"/>
      <c r="G322" s="336"/>
      <c r="H322" s="235"/>
      <c r="I322" s="234"/>
    </row>
    <row r="323" spans="1:9" x14ac:dyDescent="0.2">
      <c r="A323" s="234"/>
      <c r="B323" s="234"/>
      <c r="C323" s="234"/>
      <c r="D323" s="235"/>
      <c r="E323" s="254"/>
      <c r="F323" s="234"/>
      <c r="G323" s="336"/>
      <c r="H323" s="235"/>
      <c r="I323" s="234"/>
    </row>
    <row r="324" spans="1:9" x14ac:dyDescent="0.2">
      <c r="A324" s="234"/>
      <c r="B324" s="234"/>
      <c r="C324" s="234"/>
      <c r="D324" s="235"/>
      <c r="E324" s="254"/>
      <c r="F324" s="234"/>
      <c r="G324" s="336"/>
      <c r="H324" s="235"/>
      <c r="I324" s="234"/>
    </row>
    <row r="325" spans="1:9" x14ac:dyDescent="0.2">
      <c r="A325" s="234"/>
      <c r="B325" s="234"/>
      <c r="C325" s="234"/>
      <c r="D325" s="235"/>
      <c r="E325" s="254"/>
      <c r="F325" s="234"/>
      <c r="G325" s="336"/>
      <c r="H325" s="235"/>
      <c r="I325" s="234"/>
    </row>
    <row r="326" spans="1:9" x14ac:dyDescent="0.2">
      <c r="A326" s="234"/>
      <c r="B326" s="234"/>
      <c r="C326" s="234"/>
      <c r="D326" s="235"/>
      <c r="E326" s="254"/>
      <c r="F326" s="234"/>
      <c r="G326" s="336"/>
      <c r="H326" s="235"/>
      <c r="I326" s="234"/>
    </row>
    <row r="327" spans="1:9" x14ac:dyDescent="0.2">
      <c r="A327" s="234"/>
      <c r="B327" s="234"/>
      <c r="C327" s="234"/>
      <c r="D327" s="235"/>
      <c r="E327" s="254"/>
      <c r="F327" s="234"/>
      <c r="G327" s="336"/>
      <c r="H327" s="235"/>
      <c r="I327" s="234"/>
    </row>
    <row r="328" spans="1:9" x14ac:dyDescent="0.2">
      <c r="A328" s="234"/>
      <c r="B328" s="234"/>
      <c r="C328" s="234"/>
      <c r="D328" s="235"/>
      <c r="E328" s="254"/>
      <c r="F328" s="234"/>
      <c r="G328" s="336"/>
      <c r="H328" s="235"/>
      <c r="I328" s="234"/>
    </row>
    <row r="329" spans="1:9" x14ac:dyDescent="0.2">
      <c r="A329" s="234"/>
      <c r="B329" s="234"/>
      <c r="C329" s="234"/>
      <c r="D329" s="235"/>
      <c r="E329" s="254"/>
      <c r="F329" s="234"/>
      <c r="G329" s="336"/>
      <c r="H329" s="235"/>
      <c r="I329" s="234"/>
    </row>
    <row r="330" spans="1:9" x14ac:dyDescent="0.2">
      <c r="A330" s="234"/>
      <c r="B330" s="234"/>
      <c r="C330" s="234"/>
      <c r="D330" s="235"/>
      <c r="E330" s="254"/>
      <c r="F330" s="234"/>
      <c r="G330" s="336"/>
      <c r="H330" s="235"/>
      <c r="I330" s="234"/>
    </row>
    <row r="331" spans="1:9" x14ac:dyDescent="0.2">
      <c r="A331" s="234"/>
      <c r="B331" s="234"/>
      <c r="C331" s="234"/>
      <c r="D331" s="235"/>
      <c r="E331" s="254"/>
      <c r="F331" s="234"/>
      <c r="G331" s="336"/>
      <c r="H331" s="235"/>
      <c r="I331" s="234"/>
    </row>
    <row r="332" spans="1:9" x14ac:dyDescent="0.2">
      <c r="A332" s="234"/>
      <c r="B332" s="234"/>
      <c r="C332" s="234"/>
      <c r="D332" s="235"/>
      <c r="E332" s="254"/>
      <c r="F332" s="234"/>
      <c r="G332" s="336"/>
      <c r="H332" s="235"/>
      <c r="I332" s="234"/>
    </row>
    <row r="333" spans="1:9" x14ac:dyDescent="0.2">
      <c r="A333" s="234"/>
      <c r="B333" s="234"/>
      <c r="C333" s="234"/>
      <c r="D333" s="235"/>
      <c r="E333" s="254"/>
      <c r="F333" s="234"/>
      <c r="G333" s="336"/>
      <c r="H333" s="235"/>
      <c r="I333" s="234"/>
    </row>
    <row r="334" spans="1:9" x14ac:dyDescent="0.2">
      <c r="A334" s="234"/>
      <c r="B334" s="234"/>
      <c r="C334" s="234"/>
      <c r="D334" s="235"/>
      <c r="E334" s="254"/>
      <c r="F334" s="234"/>
      <c r="G334" s="336"/>
      <c r="H334" s="235"/>
      <c r="I334" s="234"/>
    </row>
    <row r="335" spans="1:9" x14ac:dyDescent="0.2">
      <c r="A335" s="234"/>
      <c r="B335" s="234"/>
      <c r="C335" s="234"/>
      <c r="D335" s="235"/>
      <c r="E335" s="254"/>
      <c r="F335" s="234"/>
      <c r="G335" s="336"/>
      <c r="H335" s="235"/>
      <c r="I335" s="234"/>
    </row>
    <row r="336" spans="1:9" x14ac:dyDescent="0.2">
      <c r="A336" s="234"/>
      <c r="B336" s="234"/>
      <c r="C336" s="234"/>
      <c r="D336" s="235"/>
      <c r="E336" s="254"/>
      <c r="F336" s="234"/>
      <c r="G336" s="336"/>
      <c r="H336" s="235"/>
      <c r="I336" s="234"/>
    </row>
    <row r="337" spans="1:9" x14ac:dyDescent="0.2">
      <c r="A337" s="234"/>
      <c r="B337" s="234"/>
      <c r="C337" s="234"/>
      <c r="D337" s="235"/>
      <c r="E337" s="254"/>
      <c r="F337" s="234"/>
      <c r="G337" s="336"/>
      <c r="H337" s="235"/>
      <c r="I337" s="234"/>
    </row>
    <row r="338" spans="1:9" x14ac:dyDescent="0.2">
      <c r="A338" s="234"/>
      <c r="B338" s="234"/>
      <c r="C338" s="234"/>
      <c r="D338" s="235"/>
      <c r="E338" s="254"/>
      <c r="F338" s="234"/>
      <c r="G338" s="336"/>
      <c r="H338" s="235"/>
      <c r="I338" s="234"/>
    </row>
    <row r="339" spans="1:9" x14ac:dyDescent="0.2">
      <c r="A339" s="234"/>
      <c r="B339" s="234"/>
      <c r="C339" s="234"/>
      <c r="D339" s="235"/>
      <c r="E339" s="254"/>
      <c r="F339" s="234"/>
      <c r="G339" s="336"/>
      <c r="H339" s="235"/>
      <c r="I339" s="234"/>
    </row>
    <row r="340" spans="1:9" x14ac:dyDescent="0.2">
      <c r="A340" s="234"/>
      <c r="B340" s="234"/>
      <c r="C340" s="234"/>
      <c r="D340" s="235"/>
      <c r="E340" s="254"/>
      <c r="F340" s="234"/>
      <c r="G340" s="336"/>
      <c r="H340" s="235"/>
      <c r="I340" s="234"/>
    </row>
    <row r="341" spans="1:9" x14ac:dyDescent="0.2">
      <c r="A341" s="234"/>
      <c r="B341" s="234"/>
      <c r="C341" s="234"/>
      <c r="D341" s="235"/>
      <c r="E341" s="254"/>
      <c r="F341" s="234"/>
      <c r="G341" s="336"/>
      <c r="H341" s="235"/>
      <c r="I341" s="234"/>
    </row>
    <row r="342" spans="1:9" x14ac:dyDescent="0.2">
      <c r="A342" s="234"/>
      <c r="B342" s="234"/>
      <c r="C342" s="234"/>
      <c r="D342" s="235"/>
      <c r="E342" s="254"/>
      <c r="F342" s="234"/>
      <c r="G342" s="336"/>
      <c r="H342" s="235"/>
      <c r="I342" s="234"/>
    </row>
    <row r="343" spans="1:9" x14ac:dyDescent="0.2">
      <c r="A343" s="234"/>
      <c r="B343" s="234"/>
      <c r="C343" s="234"/>
      <c r="D343" s="235"/>
      <c r="E343" s="254"/>
      <c r="F343" s="234"/>
      <c r="G343" s="336"/>
      <c r="H343" s="235"/>
      <c r="I343" s="234"/>
    </row>
    <row r="344" spans="1:9" x14ac:dyDescent="0.2">
      <c r="A344" s="234"/>
      <c r="B344" s="234"/>
      <c r="C344" s="234"/>
      <c r="D344" s="235"/>
      <c r="E344" s="254"/>
      <c r="F344" s="234"/>
      <c r="G344" s="336"/>
      <c r="H344" s="235"/>
      <c r="I344" s="234"/>
    </row>
    <row r="345" spans="1:9" x14ac:dyDescent="0.2">
      <c r="A345" s="234"/>
      <c r="B345" s="234"/>
      <c r="C345" s="234"/>
      <c r="D345" s="235"/>
      <c r="E345" s="254"/>
      <c r="F345" s="234"/>
      <c r="G345" s="336"/>
      <c r="H345" s="235"/>
      <c r="I345" s="234"/>
    </row>
    <row r="346" spans="1:9" x14ac:dyDescent="0.2">
      <c r="A346" s="234"/>
      <c r="B346" s="234"/>
      <c r="C346" s="234"/>
      <c r="D346" s="235"/>
      <c r="E346" s="254"/>
      <c r="F346" s="234"/>
      <c r="G346" s="336"/>
      <c r="H346" s="235"/>
      <c r="I346" s="234"/>
    </row>
    <row r="347" spans="1:9" x14ac:dyDescent="0.2">
      <c r="A347" s="234"/>
      <c r="B347" s="234"/>
      <c r="C347" s="234"/>
      <c r="D347" s="235"/>
      <c r="E347" s="254"/>
      <c r="F347" s="234"/>
      <c r="G347" s="336"/>
      <c r="H347" s="235"/>
      <c r="I347" s="234"/>
    </row>
    <row r="348" spans="1:9" x14ac:dyDescent="0.2">
      <c r="A348" s="234"/>
      <c r="B348" s="234"/>
      <c r="C348" s="234"/>
      <c r="D348" s="235"/>
      <c r="E348" s="254"/>
      <c r="F348" s="234"/>
      <c r="G348" s="336"/>
      <c r="H348" s="235"/>
      <c r="I348" s="234"/>
    </row>
    <row r="349" spans="1:9" x14ac:dyDescent="0.2">
      <c r="A349" s="234"/>
      <c r="B349" s="234"/>
      <c r="C349" s="234"/>
      <c r="D349" s="235"/>
      <c r="E349" s="254"/>
      <c r="F349" s="234"/>
      <c r="G349" s="336"/>
      <c r="H349" s="235"/>
      <c r="I349" s="234"/>
    </row>
    <row r="350" spans="1:9" x14ac:dyDescent="0.2">
      <c r="A350" s="234"/>
      <c r="B350" s="234"/>
      <c r="C350" s="234"/>
      <c r="D350" s="235"/>
      <c r="E350" s="254"/>
      <c r="F350" s="234"/>
      <c r="G350" s="336"/>
      <c r="H350" s="235"/>
      <c r="I350" s="234"/>
    </row>
    <row r="351" spans="1:9" x14ac:dyDescent="0.2">
      <c r="A351" s="234"/>
      <c r="B351" s="234"/>
      <c r="C351" s="234"/>
      <c r="D351" s="235"/>
      <c r="E351" s="254"/>
      <c r="F351" s="234"/>
      <c r="G351" s="336"/>
      <c r="H351" s="235"/>
      <c r="I351" s="234"/>
    </row>
    <row r="352" spans="1:9" x14ac:dyDescent="0.2">
      <c r="A352" s="234"/>
      <c r="B352" s="234"/>
      <c r="C352" s="234"/>
      <c r="D352" s="235"/>
      <c r="E352" s="254"/>
      <c r="F352" s="234"/>
      <c r="G352" s="336"/>
      <c r="H352" s="235"/>
      <c r="I352" s="234"/>
    </row>
    <row r="353" spans="1:9" x14ac:dyDescent="0.2">
      <c r="A353" s="234"/>
      <c r="B353" s="234"/>
      <c r="C353" s="234"/>
      <c r="D353" s="235"/>
      <c r="E353" s="254"/>
      <c r="F353" s="234"/>
      <c r="G353" s="336"/>
      <c r="H353" s="235"/>
      <c r="I353" s="234"/>
    </row>
    <row r="354" spans="1:9" x14ac:dyDescent="0.2">
      <c r="A354" s="234"/>
      <c r="B354" s="234"/>
      <c r="C354" s="234"/>
      <c r="D354" s="235"/>
      <c r="E354" s="254"/>
      <c r="F354" s="234"/>
      <c r="G354" s="336"/>
      <c r="H354" s="235"/>
      <c r="I354" s="234"/>
    </row>
    <row r="355" spans="1:9" x14ac:dyDescent="0.2">
      <c r="A355" s="234"/>
      <c r="B355" s="234"/>
      <c r="C355" s="234"/>
      <c r="D355" s="235"/>
      <c r="E355" s="254"/>
      <c r="F355" s="234"/>
      <c r="G355" s="336"/>
      <c r="H355" s="235"/>
      <c r="I355" s="234"/>
    </row>
    <row r="356" spans="1:9" x14ac:dyDescent="0.2">
      <c r="A356" s="234"/>
      <c r="B356" s="234"/>
      <c r="C356" s="234"/>
      <c r="D356" s="235"/>
      <c r="E356" s="254"/>
      <c r="F356" s="234"/>
      <c r="G356" s="336"/>
      <c r="H356" s="235"/>
      <c r="I356" s="234"/>
    </row>
    <row r="357" spans="1:9" x14ac:dyDescent="0.2">
      <c r="A357" s="234"/>
      <c r="B357" s="234"/>
      <c r="C357" s="234"/>
      <c r="D357" s="235"/>
      <c r="E357" s="254"/>
      <c r="F357" s="234"/>
      <c r="G357" s="336"/>
      <c r="H357" s="235"/>
      <c r="I357" s="234"/>
    </row>
    <row r="358" spans="1:9" x14ac:dyDescent="0.2">
      <c r="A358" s="234"/>
      <c r="B358" s="234"/>
      <c r="C358" s="234"/>
      <c r="D358" s="235"/>
      <c r="E358" s="254"/>
      <c r="F358" s="234"/>
      <c r="G358" s="336"/>
      <c r="H358" s="235"/>
      <c r="I358" s="234"/>
    </row>
    <row r="359" spans="1:9" x14ac:dyDescent="0.2">
      <c r="A359" s="234"/>
      <c r="B359" s="234"/>
      <c r="C359" s="234"/>
      <c r="D359" s="235"/>
      <c r="E359" s="254"/>
      <c r="F359" s="234"/>
      <c r="G359" s="336"/>
      <c r="H359" s="235"/>
      <c r="I359" s="234"/>
    </row>
    <row r="360" spans="1:9" x14ac:dyDescent="0.2">
      <c r="A360" s="234"/>
      <c r="B360" s="234"/>
      <c r="C360" s="234"/>
      <c r="D360" s="235"/>
      <c r="E360" s="254"/>
      <c r="F360" s="234"/>
      <c r="G360" s="336"/>
      <c r="H360" s="235"/>
      <c r="I360" s="234"/>
    </row>
    <row r="361" spans="1:9" x14ac:dyDescent="0.2">
      <c r="A361" s="234"/>
      <c r="B361" s="234"/>
      <c r="C361" s="234"/>
      <c r="D361" s="235"/>
      <c r="E361" s="254"/>
      <c r="F361" s="234"/>
      <c r="G361" s="336"/>
      <c r="H361" s="235"/>
      <c r="I361" s="234"/>
    </row>
    <row r="362" spans="1:9" x14ac:dyDescent="0.2">
      <c r="A362" s="234"/>
      <c r="B362" s="234"/>
      <c r="C362" s="234"/>
      <c r="D362" s="235"/>
      <c r="E362" s="254"/>
      <c r="F362" s="234"/>
      <c r="G362" s="336"/>
      <c r="H362" s="235"/>
      <c r="I362" s="234"/>
    </row>
    <row r="363" spans="1:9" x14ac:dyDescent="0.2">
      <c r="A363" s="234"/>
      <c r="B363" s="234"/>
      <c r="C363" s="234"/>
      <c r="D363" s="235"/>
      <c r="E363" s="254"/>
      <c r="F363" s="234"/>
      <c r="G363" s="336"/>
      <c r="H363" s="235"/>
      <c r="I363" s="234"/>
    </row>
    <row r="364" spans="1:9" x14ac:dyDescent="0.2">
      <c r="A364" s="234"/>
      <c r="B364" s="234"/>
      <c r="C364" s="234"/>
      <c r="D364" s="235"/>
      <c r="E364" s="254"/>
      <c r="F364" s="234"/>
      <c r="G364" s="336"/>
      <c r="H364" s="235"/>
      <c r="I364" s="234"/>
    </row>
    <row r="365" spans="1:9" x14ac:dyDescent="0.2">
      <c r="A365" s="234"/>
      <c r="B365" s="234"/>
      <c r="C365" s="234"/>
      <c r="D365" s="235"/>
      <c r="E365" s="254"/>
      <c r="F365" s="234"/>
      <c r="G365" s="336"/>
      <c r="H365" s="235"/>
      <c r="I365" s="234"/>
    </row>
    <row r="366" spans="1:9" x14ac:dyDescent="0.2">
      <c r="A366" s="234"/>
      <c r="B366" s="234"/>
      <c r="C366" s="234"/>
      <c r="D366" s="235"/>
      <c r="E366" s="254"/>
      <c r="F366" s="234"/>
      <c r="G366" s="336"/>
      <c r="H366" s="235"/>
      <c r="I366" s="234"/>
    </row>
    <row r="367" spans="1:9" x14ac:dyDescent="0.2">
      <c r="A367" s="234"/>
      <c r="B367" s="234"/>
      <c r="C367" s="234"/>
      <c r="D367" s="235"/>
      <c r="E367" s="254"/>
      <c r="F367" s="234"/>
      <c r="G367" s="336"/>
      <c r="H367" s="235"/>
      <c r="I367" s="234"/>
    </row>
    <row r="368" spans="1:9" x14ac:dyDescent="0.2">
      <c r="A368" s="234"/>
      <c r="B368" s="234"/>
      <c r="C368" s="234"/>
      <c r="D368" s="235"/>
      <c r="E368" s="254"/>
      <c r="F368" s="234"/>
      <c r="G368" s="336"/>
      <c r="H368" s="235"/>
      <c r="I368" s="234"/>
    </row>
    <row r="369" spans="1:9" x14ac:dyDescent="0.2">
      <c r="A369" s="234"/>
      <c r="B369" s="234"/>
      <c r="C369" s="234"/>
      <c r="D369" s="235"/>
      <c r="E369" s="254"/>
      <c r="F369" s="234"/>
      <c r="G369" s="336"/>
      <c r="H369" s="235"/>
      <c r="I369" s="234"/>
    </row>
    <row r="370" spans="1:9" x14ac:dyDescent="0.2">
      <c r="A370" s="234"/>
      <c r="B370" s="234"/>
      <c r="C370" s="234"/>
      <c r="D370" s="235"/>
      <c r="E370" s="254"/>
      <c r="F370" s="234"/>
      <c r="G370" s="336"/>
      <c r="H370" s="235"/>
      <c r="I370" s="234"/>
    </row>
    <row r="371" spans="1:9" x14ac:dyDescent="0.2">
      <c r="A371" s="234"/>
      <c r="B371" s="234"/>
      <c r="C371" s="234"/>
      <c r="D371" s="235"/>
      <c r="E371" s="254"/>
      <c r="F371" s="234"/>
      <c r="G371" s="336"/>
      <c r="H371" s="235"/>
      <c r="I371" s="234"/>
    </row>
    <row r="372" spans="1:9" x14ac:dyDescent="0.2">
      <c r="A372" s="234"/>
      <c r="B372" s="234"/>
      <c r="C372" s="234"/>
      <c r="D372" s="235"/>
      <c r="E372" s="254"/>
      <c r="F372" s="234"/>
      <c r="G372" s="336"/>
      <c r="H372" s="235"/>
      <c r="I372" s="234"/>
    </row>
    <row r="373" spans="1:9" x14ac:dyDescent="0.2">
      <c r="A373" s="234"/>
      <c r="B373" s="234"/>
      <c r="C373" s="234"/>
      <c r="D373" s="235"/>
      <c r="E373" s="254"/>
      <c r="F373" s="234"/>
      <c r="G373" s="336"/>
      <c r="H373" s="235"/>
      <c r="I373" s="234"/>
    </row>
    <row r="374" spans="1:9" x14ac:dyDescent="0.2">
      <c r="A374" s="234"/>
      <c r="B374" s="234"/>
      <c r="C374" s="234"/>
      <c r="D374" s="235"/>
      <c r="E374" s="254"/>
      <c r="F374" s="234"/>
      <c r="G374" s="336"/>
      <c r="H374" s="235"/>
      <c r="I374" s="234"/>
    </row>
    <row r="375" spans="1:9" x14ac:dyDescent="0.2">
      <c r="A375" s="234"/>
      <c r="B375" s="234"/>
      <c r="C375" s="234"/>
      <c r="D375" s="235"/>
      <c r="E375" s="254"/>
      <c r="F375" s="234"/>
      <c r="G375" s="336"/>
      <c r="H375" s="235"/>
      <c r="I375" s="234"/>
    </row>
    <row r="376" spans="1:9" x14ac:dyDescent="0.2">
      <c r="A376" s="234"/>
      <c r="B376" s="234"/>
      <c r="C376" s="234"/>
      <c r="D376" s="235"/>
      <c r="E376" s="254"/>
      <c r="F376" s="234"/>
      <c r="G376" s="336"/>
      <c r="H376" s="235"/>
      <c r="I376" s="234"/>
    </row>
    <row r="377" spans="1:9" x14ac:dyDescent="0.2">
      <c r="A377" s="234"/>
      <c r="B377" s="234"/>
      <c r="C377" s="234"/>
      <c r="D377" s="235"/>
      <c r="E377" s="254"/>
      <c r="F377" s="234"/>
      <c r="G377" s="336"/>
      <c r="H377" s="235"/>
      <c r="I377" s="234"/>
    </row>
    <row r="378" spans="1:9" x14ac:dyDescent="0.2">
      <c r="A378" s="234"/>
      <c r="B378" s="234"/>
      <c r="C378" s="234"/>
      <c r="D378" s="235"/>
      <c r="E378" s="254"/>
      <c r="F378" s="234"/>
      <c r="G378" s="336"/>
      <c r="H378" s="235"/>
      <c r="I378" s="234"/>
    </row>
    <row r="379" spans="1:9" x14ac:dyDescent="0.2">
      <c r="A379" s="234"/>
      <c r="B379" s="234"/>
      <c r="C379" s="234"/>
      <c r="D379" s="235"/>
      <c r="E379" s="254"/>
      <c r="F379" s="234"/>
      <c r="G379" s="336"/>
      <c r="H379" s="235"/>
      <c r="I379" s="234"/>
    </row>
    <row r="380" spans="1:9" x14ac:dyDescent="0.2">
      <c r="A380" s="234"/>
      <c r="B380" s="234"/>
      <c r="C380" s="234"/>
      <c r="D380" s="235"/>
      <c r="E380" s="254"/>
      <c r="F380" s="234"/>
      <c r="G380" s="336"/>
      <c r="H380" s="235"/>
      <c r="I380" s="234"/>
    </row>
    <row r="381" spans="1:9" x14ac:dyDescent="0.2">
      <c r="A381" s="234"/>
      <c r="B381" s="234"/>
      <c r="C381" s="234"/>
      <c r="D381" s="235"/>
      <c r="E381" s="254"/>
      <c r="F381" s="234"/>
      <c r="G381" s="336"/>
      <c r="H381" s="235"/>
      <c r="I381" s="234"/>
    </row>
    <row r="382" spans="1:9" x14ac:dyDescent="0.2">
      <c r="A382" s="234"/>
      <c r="B382" s="234"/>
      <c r="C382" s="234"/>
      <c r="D382" s="235"/>
      <c r="E382" s="254"/>
      <c r="F382" s="234"/>
      <c r="G382" s="336"/>
      <c r="H382" s="235"/>
      <c r="I382" s="234"/>
    </row>
    <row r="383" spans="1:9" x14ac:dyDescent="0.2">
      <c r="A383" s="234"/>
      <c r="B383" s="234"/>
      <c r="C383" s="234"/>
      <c r="D383" s="235"/>
      <c r="E383" s="254"/>
      <c r="F383" s="234"/>
      <c r="G383" s="336"/>
      <c r="H383" s="235"/>
      <c r="I383" s="234"/>
    </row>
    <row r="384" spans="1:9" x14ac:dyDescent="0.2">
      <c r="A384" s="234"/>
      <c r="B384" s="234"/>
      <c r="C384" s="234"/>
      <c r="D384" s="235"/>
      <c r="E384" s="254"/>
      <c r="F384" s="234"/>
      <c r="G384" s="336"/>
      <c r="H384" s="235"/>
      <c r="I384" s="234"/>
    </row>
    <row r="385" spans="1:9" x14ac:dyDescent="0.2">
      <c r="A385" s="234"/>
      <c r="B385" s="234"/>
      <c r="C385" s="234"/>
      <c r="D385" s="235"/>
      <c r="E385" s="254"/>
      <c r="F385" s="234"/>
      <c r="G385" s="336"/>
      <c r="H385" s="235"/>
      <c r="I385" s="234"/>
    </row>
    <row r="386" spans="1:9" x14ac:dyDescent="0.2">
      <c r="A386" s="234"/>
      <c r="B386" s="234"/>
      <c r="C386" s="234"/>
      <c r="D386" s="235"/>
      <c r="E386" s="254"/>
      <c r="F386" s="234"/>
      <c r="G386" s="336"/>
      <c r="H386" s="235"/>
      <c r="I386" s="234"/>
    </row>
    <row r="387" spans="1:9" x14ac:dyDescent="0.2">
      <c r="A387" s="234"/>
      <c r="B387" s="234"/>
      <c r="C387" s="234"/>
      <c r="D387" s="235"/>
      <c r="E387" s="254"/>
      <c r="F387" s="234"/>
      <c r="G387" s="336"/>
      <c r="H387" s="235"/>
      <c r="I387" s="234"/>
    </row>
    <row r="388" spans="1:9" x14ac:dyDescent="0.2">
      <c r="A388" s="234"/>
      <c r="B388" s="234"/>
      <c r="C388" s="234"/>
      <c r="D388" s="235"/>
      <c r="E388" s="254"/>
      <c r="F388" s="234"/>
      <c r="G388" s="336"/>
      <c r="H388" s="235"/>
      <c r="I388" s="234"/>
    </row>
    <row r="389" spans="1:9" x14ac:dyDescent="0.2">
      <c r="A389" s="234"/>
      <c r="B389" s="234"/>
      <c r="C389" s="234"/>
      <c r="D389" s="235"/>
      <c r="E389" s="254"/>
      <c r="F389" s="234"/>
      <c r="G389" s="336"/>
      <c r="H389" s="235"/>
      <c r="I389" s="234"/>
    </row>
    <row r="390" spans="1:9" x14ac:dyDescent="0.2">
      <c r="A390" s="234"/>
      <c r="B390" s="234"/>
      <c r="C390" s="234"/>
      <c r="D390" s="235"/>
      <c r="E390" s="254"/>
      <c r="F390" s="234"/>
      <c r="G390" s="336"/>
      <c r="H390" s="235"/>
      <c r="I390" s="234"/>
    </row>
    <row r="391" spans="1:9" x14ac:dyDescent="0.2">
      <c r="A391" s="234"/>
      <c r="B391" s="234"/>
      <c r="C391" s="234"/>
      <c r="D391" s="235"/>
      <c r="E391" s="254"/>
      <c r="F391" s="234"/>
      <c r="G391" s="336"/>
      <c r="H391" s="235"/>
      <c r="I391" s="234"/>
    </row>
    <row r="392" spans="1:9" x14ac:dyDescent="0.2">
      <c r="A392" s="234"/>
      <c r="B392" s="234"/>
      <c r="C392" s="234"/>
      <c r="D392" s="235"/>
      <c r="E392" s="254"/>
      <c r="F392" s="234"/>
      <c r="G392" s="336"/>
      <c r="H392" s="235"/>
      <c r="I392" s="234"/>
    </row>
    <row r="393" spans="1:9" x14ac:dyDescent="0.2">
      <c r="A393" s="234"/>
      <c r="B393" s="234"/>
      <c r="C393" s="234"/>
      <c r="D393" s="235"/>
      <c r="E393" s="254"/>
      <c r="F393" s="234"/>
      <c r="G393" s="336"/>
      <c r="H393" s="235"/>
      <c r="I393" s="234"/>
    </row>
    <row r="394" spans="1:9" x14ac:dyDescent="0.2">
      <c r="A394" s="234"/>
      <c r="B394" s="234"/>
      <c r="C394" s="234"/>
      <c r="D394" s="235"/>
      <c r="E394" s="254"/>
      <c r="F394" s="234"/>
      <c r="G394" s="336"/>
      <c r="H394" s="235"/>
      <c r="I394" s="234"/>
    </row>
    <row r="395" spans="1:9" x14ac:dyDescent="0.2">
      <c r="A395" s="234"/>
      <c r="B395" s="234"/>
      <c r="C395" s="234"/>
      <c r="D395" s="235"/>
      <c r="E395" s="254"/>
      <c r="F395" s="234"/>
      <c r="G395" s="336"/>
      <c r="H395" s="235"/>
      <c r="I395" s="234"/>
    </row>
    <row r="396" spans="1:9" x14ac:dyDescent="0.2">
      <c r="A396" s="234"/>
      <c r="B396" s="234"/>
      <c r="C396" s="234"/>
      <c r="D396" s="235"/>
      <c r="E396" s="254"/>
      <c r="F396" s="234"/>
      <c r="G396" s="336"/>
      <c r="H396" s="235"/>
      <c r="I396" s="234"/>
    </row>
    <row r="397" spans="1:9" x14ac:dyDescent="0.2">
      <c r="A397" s="234"/>
      <c r="B397" s="234"/>
      <c r="C397" s="234"/>
      <c r="D397" s="235"/>
      <c r="E397" s="254"/>
      <c r="F397" s="234"/>
      <c r="G397" s="336"/>
      <c r="H397" s="235"/>
      <c r="I397" s="234"/>
    </row>
    <row r="398" spans="1:9" x14ac:dyDescent="0.2">
      <c r="A398" s="234"/>
      <c r="B398" s="234"/>
      <c r="C398" s="234"/>
      <c r="D398" s="235"/>
      <c r="E398" s="254"/>
      <c r="F398" s="234"/>
      <c r="G398" s="336"/>
      <c r="H398" s="235"/>
      <c r="I398" s="234"/>
    </row>
    <row r="399" spans="1:9" x14ac:dyDescent="0.2">
      <c r="A399" s="234"/>
      <c r="B399" s="234"/>
      <c r="C399" s="234"/>
      <c r="D399" s="235"/>
      <c r="E399" s="254"/>
      <c r="F399" s="234"/>
      <c r="G399" s="336"/>
      <c r="H399" s="235"/>
      <c r="I399" s="234"/>
    </row>
    <row r="400" spans="1:9" x14ac:dyDescent="0.2">
      <c r="A400" s="234"/>
      <c r="B400" s="234"/>
      <c r="C400" s="234"/>
      <c r="D400" s="235"/>
      <c r="E400" s="254"/>
      <c r="F400" s="234"/>
      <c r="G400" s="336"/>
      <c r="H400" s="235"/>
      <c r="I400" s="234"/>
    </row>
    <row r="401" spans="1:9" x14ac:dyDescent="0.2">
      <c r="A401" s="234"/>
      <c r="B401" s="234"/>
      <c r="C401" s="234"/>
      <c r="D401" s="235"/>
      <c r="E401" s="254"/>
      <c r="F401" s="234"/>
      <c r="G401" s="336"/>
      <c r="H401" s="235"/>
      <c r="I401" s="234"/>
    </row>
    <row r="402" spans="1:9" x14ac:dyDescent="0.2">
      <c r="A402" s="234"/>
      <c r="B402" s="234"/>
      <c r="C402" s="234"/>
      <c r="D402" s="235"/>
      <c r="E402" s="254"/>
      <c r="F402" s="234"/>
      <c r="G402" s="336"/>
      <c r="H402" s="235"/>
      <c r="I402" s="234"/>
    </row>
    <row r="403" spans="1:9" x14ac:dyDescent="0.2">
      <c r="A403" s="234"/>
      <c r="B403" s="234"/>
      <c r="C403" s="234"/>
      <c r="D403" s="235"/>
      <c r="E403" s="254"/>
      <c r="F403" s="234"/>
      <c r="G403" s="336"/>
      <c r="H403" s="235"/>
      <c r="I403" s="234"/>
    </row>
    <row r="404" spans="1:9" x14ac:dyDescent="0.2">
      <c r="A404" s="234"/>
      <c r="B404" s="234"/>
      <c r="C404" s="234"/>
      <c r="D404" s="235"/>
      <c r="E404" s="254"/>
      <c r="F404" s="234"/>
      <c r="G404" s="336"/>
      <c r="H404" s="235"/>
      <c r="I404" s="234"/>
    </row>
    <row r="405" spans="1:9" x14ac:dyDescent="0.2">
      <c r="A405" s="234"/>
      <c r="B405" s="234"/>
      <c r="C405" s="234"/>
      <c r="D405" s="235"/>
      <c r="E405" s="254"/>
      <c r="F405" s="234"/>
      <c r="G405" s="336"/>
      <c r="H405" s="235"/>
      <c r="I405" s="234"/>
    </row>
    <row r="406" spans="1:9" x14ac:dyDescent="0.2">
      <c r="A406" s="234"/>
      <c r="B406" s="234"/>
      <c r="C406" s="234"/>
      <c r="D406" s="235"/>
      <c r="E406" s="254"/>
      <c r="F406" s="234"/>
      <c r="G406" s="336"/>
      <c r="H406" s="235"/>
      <c r="I406" s="234"/>
    </row>
    <row r="407" spans="1:9" x14ac:dyDescent="0.2">
      <c r="A407" s="234"/>
      <c r="B407" s="234"/>
      <c r="C407" s="234"/>
      <c r="D407" s="235"/>
      <c r="E407" s="254"/>
      <c r="F407" s="234"/>
      <c r="G407" s="336"/>
      <c r="H407" s="235"/>
      <c r="I407" s="234"/>
    </row>
    <row r="408" spans="1:9" x14ac:dyDescent="0.2">
      <c r="A408" s="234"/>
      <c r="B408" s="234"/>
      <c r="C408" s="234"/>
      <c r="D408" s="235"/>
      <c r="E408" s="254"/>
      <c r="F408" s="234"/>
      <c r="G408" s="336"/>
      <c r="H408" s="235"/>
      <c r="I408" s="234"/>
    </row>
    <row r="409" spans="1:9" x14ac:dyDescent="0.2">
      <c r="A409" s="234"/>
      <c r="B409" s="234"/>
      <c r="C409" s="234"/>
      <c r="D409" s="235"/>
      <c r="E409" s="254"/>
      <c r="F409" s="234"/>
      <c r="G409" s="336"/>
      <c r="H409" s="235"/>
      <c r="I409" s="234"/>
    </row>
    <row r="410" spans="1:9" x14ac:dyDescent="0.2">
      <c r="A410" s="234"/>
      <c r="B410" s="234"/>
      <c r="C410" s="234"/>
      <c r="D410" s="235"/>
      <c r="E410" s="254"/>
      <c r="F410" s="234"/>
      <c r="G410" s="336"/>
      <c r="H410" s="235"/>
      <c r="I410" s="234"/>
    </row>
    <row r="411" spans="1:9" x14ac:dyDescent="0.2">
      <c r="A411" s="234"/>
      <c r="B411" s="234"/>
      <c r="C411" s="234"/>
      <c r="D411" s="235"/>
      <c r="E411" s="254"/>
      <c r="F411" s="234"/>
      <c r="G411" s="336"/>
      <c r="H411" s="235"/>
      <c r="I411" s="234"/>
    </row>
    <row r="412" spans="1:9" x14ac:dyDescent="0.2">
      <c r="A412" s="234"/>
      <c r="B412" s="234"/>
      <c r="C412" s="234"/>
      <c r="D412" s="235"/>
      <c r="E412" s="254"/>
      <c r="F412" s="234"/>
      <c r="G412" s="336"/>
      <c r="H412" s="235"/>
      <c r="I412" s="234"/>
    </row>
    <row r="413" spans="1:9" x14ac:dyDescent="0.2">
      <c r="A413" s="234"/>
      <c r="B413" s="234"/>
      <c r="C413" s="234"/>
      <c r="D413" s="235"/>
      <c r="E413" s="254"/>
      <c r="F413" s="234"/>
      <c r="G413" s="336"/>
      <c r="H413" s="235"/>
      <c r="I413" s="234"/>
    </row>
    <row r="414" spans="1:9" x14ac:dyDescent="0.2">
      <c r="A414" s="234"/>
      <c r="B414" s="234"/>
      <c r="C414" s="234"/>
      <c r="D414" s="235"/>
      <c r="E414" s="254"/>
      <c r="F414" s="234"/>
      <c r="G414" s="336"/>
      <c r="H414" s="235"/>
      <c r="I414" s="234"/>
    </row>
    <row r="415" spans="1:9" x14ac:dyDescent="0.2">
      <c r="A415" s="234"/>
      <c r="B415" s="234"/>
      <c r="C415" s="234"/>
      <c r="D415" s="235"/>
      <c r="E415" s="254"/>
      <c r="F415" s="234"/>
      <c r="G415" s="336"/>
      <c r="H415" s="235"/>
      <c r="I415" s="234"/>
    </row>
    <row r="416" spans="1:9" x14ac:dyDescent="0.2">
      <c r="A416" s="234"/>
      <c r="B416" s="234"/>
      <c r="C416" s="234"/>
      <c r="D416" s="235"/>
      <c r="E416" s="254"/>
      <c r="F416" s="234"/>
      <c r="G416" s="336"/>
      <c r="H416" s="235"/>
      <c r="I416" s="234"/>
    </row>
    <row r="417" spans="1:9" x14ac:dyDescent="0.2">
      <c r="A417" s="234"/>
      <c r="B417" s="234"/>
      <c r="C417" s="234"/>
      <c r="D417" s="235"/>
      <c r="E417" s="254"/>
      <c r="F417" s="234"/>
      <c r="G417" s="336"/>
      <c r="H417" s="235"/>
      <c r="I417" s="234"/>
    </row>
    <row r="418" spans="1:9" x14ac:dyDescent="0.2">
      <c r="A418" s="234"/>
      <c r="B418" s="234"/>
      <c r="C418" s="234"/>
      <c r="D418" s="235"/>
      <c r="E418" s="254"/>
      <c r="F418" s="234"/>
      <c r="G418" s="336"/>
      <c r="H418" s="235"/>
      <c r="I418" s="234"/>
    </row>
    <row r="419" spans="1:9" x14ac:dyDescent="0.2">
      <c r="A419" s="234"/>
      <c r="B419" s="234"/>
      <c r="C419" s="234"/>
      <c r="D419" s="235"/>
      <c r="E419" s="254"/>
      <c r="F419" s="234"/>
      <c r="G419" s="336"/>
      <c r="H419" s="235"/>
      <c r="I419" s="234"/>
    </row>
    <row r="420" spans="1:9" x14ac:dyDescent="0.2">
      <c r="A420" s="234"/>
      <c r="B420" s="234"/>
      <c r="C420" s="234"/>
      <c r="D420" s="235"/>
      <c r="E420" s="254"/>
      <c r="F420" s="234"/>
      <c r="G420" s="336"/>
      <c r="H420" s="235"/>
      <c r="I420" s="234"/>
    </row>
    <row r="421" spans="1:9" x14ac:dyDescent="0.2">
      <c r="A421" s="234"/>
      <c r="B421" s="234"/>
      <c r="C421" s="234"/>
      <c r="D421" s="235"/>
      <c r="E421" s="254"/>
      <c r="F421" s="234"/>
      <c r="G421" s="336"/>
      <c r="H421" s="235"/>
      <c r="I421" s="234"/>
    </row>
    <row r="422" spans="1:9" x14ac:dyDescent="0.2">
      <c r="A422" s="234"/>
      <c r="B422" s="234"/>
      <c r="C422" s="234"/>
      <c r="D422" s="235"/>
      <c r="E422" s="254"/>
      <c r="F422" s="234"/>
      <c r="G422" s="336"/>
      <c r="H422" s="235"/>
      <c r="I422" s="234"/>
    </row>
    <row r="423" spans="1:9" x14ac:dyDescent="0.2">
      <c r="A423" s="234"/>
      <c r="B423" s="234"/>
      <c r="C423" s="234"/>
      <c r="D423" s="235"/>
      <c r="E423" s="254"/>
      <c r="F423" s="234"/>
      <c r="G423" s="336"/>
      <c r="H423" s="235"/>
      <c r="I423" s="234"/>
    </row>
    <row r="424" spans="1:9" x14ac:dyDescent="0.2">
      <c r="A424" s="234"/>
      <c r="B424" s="234"/>
      <c r="C424" s="234"/>
      <c r="D424" s="235"/>
      <c r="E424" s="254"/>
      <c r="F424" s="234"/>
      <c r="G424" s="336"/>
      <c r="H424" s="235"/>
      <c r="I424" s="234"/>
    </row>
    <row r="425" spans="1:9" x14ac:dyDescent="0.2">
      <c r="A425" s="234"/>
      <c r="B425" s="234"/>
      <c r="C425" s="234"/>
      <c r="D425" s="235"/>
      <c r="E425" s="254"/>
      <c r="F425" s="234"/>
      <c r="G425" s="336"/>
      <c r="H425" s="235"/>
      <c r="I425" s="234"/>
    </row>
    <row r="426" spans="1:9" x14ac:dyDescent="0.2">
      <c r="A426" s="234"/>
      <c r="B426" s="234"/>
      <c r="C426" s="234"/>
      <c r="D426" s="235"/>
      <c r="E426" s="254"/>
      <c r="F426" s="234"/>
      <c r="G426" s="336"/>
      <c r="H426" s="235"/>
      <c r="I426" s="234"/>
    </row>
    <row r="427" spans="1:9" x14ac:dyDescent="0.2">
      <c r="A427" s="234"/>
      <c r="B427" s="234"/>
      <c r="C427" s="234"/>
      <c r="D427" s="235"/>
      <c r="E427" s="254"/>
      <c r="F427" s="234"/>
      <c r="G427" s="336"/>
      <c r="H427" s="235"/>
      <c r="I427" s="234"/>
    </row>
    <row r="428" spans="1:9" x14ac:dyDescent="0.2">
      <c r="A428" s="234"/>
      <c r="B428" s="234"/>
      <c r="C428" s="234"/>
      <c r="D428" s="235"/>
      <c r="E428" s="254"/>
      <c r="F428" s="234"/>
      <c r="G428" s="336"/>
      <c r="H428" s="235"/>
      <c r="I428" s="234"/>
    </row>
    <row r="429" spans="1:9" x14ac:dyDescent="0.2">
      <c r="A429" s="234"/>
      <c r="B429" s="234"/>
      <c r="C429" s="234"/>
      <c r="D429" s="235"/>
      <c r="E429" s="254"/>
      <c r="F429" s="234"/>
      <c r="G429" s="336"/>
      <c r="H429" s="235"/>
      <c r="I429" s="234"/>
    </row>
    <row r="430" spans="1:9" x14ac:dyDescent="0.2">
      <c r="A430" s="234"/>
      <c r="B430" s="234"/>
      <c r="C430" s="234"/>
      <c r="D430" s="235"/>
      <c r="E430" s="254"/>
      <c r="F430" s="234"/>
      <c r="G430" s="336"/>
      <c r="H430" s="235"/>
      <c r="I430" s="234"/>
    </row>
    <row r="431" spans="1:9" x14ac:dyDescent="0.2">
      <c r="A431" s="234"/>
      <c r="B431" s="234"/>
      <c r="C431" s="234"/>
      <c r="D431" s="235"/>
      <c r="E431" s="254"/>
      <c r="F431" s="234"/>
      <c r="G431" s="336"/>
      <c r="H431" s="235"/>
      <c r="I431" s="234"/>
    </row>
    <row r="432" spans="1:9" x14ac:dyDescent="0.2">
      <c r="A432" s="234"/>
      <c r="B432" s="234"/>
      <c r="C432" s="234"/>
      <c r="D432" s="235"/>
      <c r="E432" s="254"/>
      <c r="F432" s="234"/>
      <c r="G432" s="336"/>
      <c r="H432" s="235"/>
      <c r="I432" s="234"/>
    </row>
    <row r="433" spans="1:9" x14ac:dyDescent="0.2">
      <c r="A433" s="234"/>
      <c r="B433" s="234"/>
      <c r="C433" s="234"/>
      <c r="D433" s="235"/>
      <c r="E433" s="254"/>
      <c r="F433" s="234"/>
      <c r="G433" s="336"/>
      <c r="H433" s="235"/>
      <c r="I433" s="234"/>
    </row>
    <row r="434" spans="1:9" x14ac:dyDescent="0.2">
      <c r="A434" s="234"/>
      <c r="B434" s="234"/>
      <c r="C434" s="234"/>
      <c r="D434" s="235"/>
      <c r="E434" s="254"/>
      <c r="F434" s="234"/>
      <c r="G434" s="336"/>
      <c r="H434" s="235"/>
      <c r="I434" s="234"/>
    </row>
    <row r="435" spans="1:9" x14ac:dyDescent="0.2">
      <c r="A435" s="234"/>
      <c r="B435" s="234"/>
      <c r="C435" s="234"/>
      <c r="D435" s="235"/>
      <c r="E435" s="254"/>
      <c r="F435" s="234"/>
      <c r="G435" s="336"/>
      <c r="H435" s="235"/>
      <c r="I435" s="234"/>
    </row>
    <row r="436" spans="1:9" x14ac:dyDescent="0.2">
      <c r="A436" s="234"/>
      <c r="B436" s="234"/>
      <c r="C436" s="234"/>
      <c r="D436" s="235"/>
      <c r="E436" s="254"/>
      <c r="F436" s="234"/>
      <c r="G436" s="336"/>
      <c r="H436" s="235"/>
      <c r="I436" s="234"/>
    </row>
    <row r="437" spans="1:9" x14ac:dyDescent="0.2">
      <c r="A437" s="234"/>
      <c r="B437" s="234"/>
      <c r="C437" s="234"/>
      <c r="D437" s="235"/>
      <c r="E437" s="254"/>
      <c r="F437" s="234"/>
      <c r="G437" s="336"/>
      <c r="H437" s="235"/>
      <c r="I437" s="234"/>
    </row>
    <row r="438" spans="1:9" x14ac:dyDescent="0.2">
      <c r="A438" s="234"/>
      <c r="B438" s="234"/>
      <c r="C438" s="234"/>
      <c r="D438" s="235"/>
      <c r="E438" s="254"/>
      <c r="F438" s="234"/>
      <c r="G438" s="336"/>
      <c r="H438" s="235"/>
      <c r="I438" s="234"/>
    </row>
    <row r="439" spans="1:9" x14ac:dyDescent="0.2">
      <c r="A439" s="234"/>
      <c r="B439" s="234"/>
      <c r="C439" s="234"/>
      <c r="D439" s="235"/>
      <c r="E439" s="254"/>
      <c r="F439" s="234"/>
      <c r="G439" s="336"/>
      <c r="H439" s="235"/>
      <c r="I439" s="234"/>
    </row>
    <row r="440" spans="1:9" x14ac:dyDescent="0.2">
      <c r="A440" s="234"/>
      <c r="B440" s="234"/>
      <c r="C440" s="234"/>
      <c r="D440" s="235"/>
      <c r="E440" s="254"/>
      <c r="F440" s="234"/>
      <c r="G440" s="336"/>
      <c r="H440" s="235"/>
      <c r="I440" s="234"/>
    </row>
    <row r="441" spans="1:9" x14ac:dyDescent="0.2">
      <c r="A441" s="234"/>
      <c r="B441" s="234"/>
      <c r="C441" s="234"/>
      <c r="D441" s="235"/>
      <c r="E441" s="254"/>
      <c r="F441" s="234"/>
      <c r="G441" s="336"/>
      <c r="H441" s="235"/>
      <c r="I441" s="234"/>
    </row>
    <row r="442" spans="1:9" x14ac:dyDescent="0.2">
      <c r="A442" s="234"/>
      <c r="B442" s="234"/>
      <c r="C442" s="234"/>
      <c r="D442" s="235"/>
      <c r="E442" s="254"/>
      <c r="F442" s="234"/>
      <c r="G442" s="336"/>
      <c r="H442" s="235"/>
      <c r="I442" s="234"/>
    </row>
    <row r="443" spans="1:9" x14ac:dyDescent="0.2">
      <c r="A443" s="234"/>
      <c r="B443" s="234"/>
      <c r="C443" s="234"/>
      <c r="D443" s="235"/>
      <c r="E443" s="254"/>
      <c r="F443" s="234"/>
      <c r="G443" s="336"/>
      <c r="H443" s="235"/>
      <c r="I443" s="234"/>
    </row>
    <row r="444" spans="1:9" x14ac:dyDescent="0.2">
      <c r="A444" s="234"/>
      <c r="B444" s="234"/>
      <c r="C444" s="234"/>
      <c r="D444" s="235"/>
      <c r="E444" s="254"/>
      <c r="F444" s="234"/>
      <c r="G444" s="336"/>
      <c r="H444" s="235"/>
      <c r="I444" s="234"/>
    </row>
    <row r="445" spans="1:9" x14ac:dyDescent="0.2">
      <c r="A445" s="234"/>
      <c r="B445" s="234"/>
      <c r="C445" s="234"/>
      <c r="D445" s="235"/>
      <c r="E445" s="254"/>
      <c r="F445" s="234"/>
      <c r="G445" s="336"/>
      <c r="H445" s="235"/>
      <c r="I445" s="234"/>
    </row>
    <row r="446" spans="1:9" x14ac:dyDescent="0.2">
      <c r="A446" s="234"/>
      <c r="B446" s="234"/>
      <c r="C446" s="234"/>
      <c r="D446" s="235"/>
      <c r="E446" s="254"/>
      <c r="F446" s="234"/>
      <c r="G446" s="336"/>
      <c r="H446" s="235"/>
      <c r="I446" s="234"/>
    </row>
    <row r="447" spans="1:9" x14ac:dyDescent="0.2">
      <c r="A447" s="234"/>
      <c r="B447" s="234"/>
      <c r="C447" s="234"/>
      <c r="D447" s="235"/>
      <c r="E447" s="254"/>
      <c r="F447" s="234"/>
      <c r="G447" s="336"/>
      <c r="H447" s="235"/>
      <c r="I447" s="234"/>
    </row>
    <row r="448" spans="1:9" x14ac:dyDescent="0.2">
      <c r="A448" s="234"/>
      <c r="B448" s="234"/>
      <c r="C448" s="234"/>
      <c r="D448" s="235"/>
      <c r="E448" s="254"/>
      <c r="F448" s="234"/>
      <c r="G448" s="336"/>
      <c r="H448" s="235"/>
      <c r="I448" s="234"/>
    </row>
    <row r="449" spans="1:9" x14ac:dyDescent="0.2">
      <c r="A449" s="234"/>
      <c r="B449" s="234"/>
      <c r="C449" s="234"/>
      <c r="D449" s="235"/>
      <c r="E449" s="254"/>
      <c r="F449" s="234"/>
      <c r="G449" s="336"/>
      <c r="H449" s="235"/>
      <c r="I449" s="234"/>
    </row>
    <row r="450" spans="1:9" x14ac:dyDescent="0.2">
      <c r="A450" s="234"/>
      <c r="B450" s="234"/>
      <c r="C450" s="234"/>
      <c r="D450" s="235"/>
      <c r="E450" s="254"/>
      <c r="F450" s="234"/>
      <c r="G450" s="336"/>
      <c r="H450" s="235"/>
      <c r="I450" s="234"/>
    </row>
    <row r="451" spans="1:9" x14ac:dyDescent="0.2">
      <c r="A451" s="234"/>
      <c r="B451" s="234"/>
      <c r="C451" s="234"/>
      <c r="D451" s="235"/>
      <c r="E451" s="254"/>
      <c r="F451" s="234"/>
      <c r="G451" s="336"/>
      <c r="H451" s="235"/>
      <c r="I451" s="234"/>
    </row>
    <row r="452" spans="1:9" x14ac:dyDescent="0.2">
      <c r="A452" s="234"/>
      <c r="B452" s="234"/>
      <c r="C452" s="234"/>
      <c r="D452" s="235"/>
      <c r="E452" s="254"/>
      <c r="F452" s="234"/>
      <c r="G452" s="336"/>
      <c r="H452" s="235"/>
      <c r="I452" s="234"/>
    </row>
    <row r="453" spans="1:9" x14ac:dyDescent="0.2">
      <c r="A453" s="234"/>
      <c r="B453" s="234"/>
      <c r="C453" s="234"/>
      <c r="D453" s="235"/>
      <c r="E453" s="254"/>
      <c r="F453" s="234"/>
      <c r="G453" s="336"/>
      <c r="H453" s="235"/>
      <c r="I453" s="234"/>
    </row>
    <row r="454" spans="1:9" x14ac:dyDescent="0.2">
      <c r="A454" s="234"/>
      <c r="B454" s="234"/>
      <c r="C454" s="234"/>
      <c r="D454" s="235"/>
      <c r="E454" s="254"/>
      <c r="F454" s="234"/>
      <c r="G454" s="336"/>
      <c r="H454" s="235"/>
      <c r="I454" s="234"/>
    </row>
    <row r="455" spans="1:9" x14ac:dyDescent="0.2">
      <c r="A455" s="234"/>
      <c r="B455" s="234"/>
      <c r="C455" s="234"/>
      <c r="D455" s="235"/>
      <c r="E455" s="254"/>
      <c r="F455" s="234"/>
      <c r="G455" s="336"/>
      <c r="H455" s="235"/>
      <c r="I455" s="234"/>
    </row>
    <row r="456" spans="1:9" x14ac:dyDescent="0.2">
      <c r="A456" s="234"/>
      <c r="B456" s="234"/>
      <c r="C456" s="234"/>
      <c r="D456" s="235"/>
      <c r="E456" s="254"/>
      <c r="F456" s="234"/>
      <c r="G456" s="336"/>
      <c r="H456" s="235"/>
      <c r="I456" s="234"/>
    </row>
    <row r="457" spans="1:9" x14ac:dyDescent="0.2">
      <c r="A457" s="234"/>
      <c r="B457" s="234"/>
      <c r="C457" s="234"/>
      <c r="D457" s="235"/>
      <c r="E457" s="254"/>
      <c r="F457" s="234"/>
      <c r="G457" s="336"/>
      <c r="H457" s="235"/>
      <c r="I457" s="234"/>
    </row>
    <row r="458" spans="1:9" x14ac:dyDescent="0.2">
      <c r="A458" s="234"/>
      <c r="B458" s="234"/>
      <c r="C458" s="234"/>
      <c r="D458" s="235"/>
      <c r="E458" s="254"/>
      <c r="F458" s="234"/>
      <c r="G458" s="336"/>
      <c r="H458" s="235"/>
      <c r="I458" s="234"/>
    </row>
    <row r="459" spans="1:9" x14ac:dyDescent="0.2">
      <c r="A459" s="234"/>
      <c r="B459" s="234"/>
      <c r="C459" s="234"/>
      <c r="D459" s="235"/>
      <c r="E459" s="254"/>
      <c r="F459" s="234"/>
      <c r="G459" s="336"/>
      <c r="H459" s="235"/>
      <c r="I459" s="234"/>
    </row>
    <row r="460" spans="1:9" x14ac:dyDescent="0.2">
      <c r="A460" s="234"/>
      <c r="B460" s="234"/>
      <c r="C460" s="234"/>
      <c r="D460" s="235"/>
      <c r="E460" s="254"/>
      <c r="F460" s="234"/>
      <c r="G460" s="336"/>
      <c r="H460" s="235"/>
      <c r="I460" s="234"/>
    </row>
    <row r="461" spans="1:9" x14ac:dyDescent="0.2">
      <c r="A461" s="234"/>
      <c r="B461" s="234"/>
      <c r="C461" s="234"/>
      <c r="D461" s="235"/>
      <c r="E461" s="254"/>
      <c r="F461" s="234"/>
      <c r="G461" s="336"/>
      <c r="H461" s="235"/>
      <c r="I461" s="234"/>
    </row>
    <row r="462" spans="1:9" x14ac:dyDescent="0.2">
      <c r="A462" s="234"/>
      <c r="B462" s="234"/>
      <c r="C462" s="234"/>
      <c r="D462" s="235"/>
      <c r="E462" s="254"/>
      <c r="F462" s="234"/>
      <c r="G462" s="336"/>
      <c r="H462" s="235"/>
      <c r="I462" s="234"/>
    </row>
    <row r="463" spans="1:9" x14ac:dyDescent="0.2">
      <c r="A463" s="234"/>
      <c r="B463" s="234"/>
      <c r="C463" s="234"/>
      <c r="D463" s="235"/>
      <c r="E463" s="254"/>
      <c r="F463" s="234"/>
      <c r="G463" s="336"/>
      <c r="H463" s="235"/>
      <c r="I463" s="234"/>
    </row>
    <row r="464" spans="1:9" x14ac:dyDescent="0.2">
      <c r="A464" s="234"/>
      <c r="B464" s="234"/>
      <c r="C464" s="234"/>
      <c r="D464" s="235"/>
      <c r="E464" s="254"/>
      <c r="F464" s="234"/>
      <c r="G464" s="336"/>
      <c r="H464" s="235"/>
      <c r="I464" s="234"/>
    </row>
    <row r="465" spans="1:9" x14ac:dyDescent="0.2">
      <c r="A465" s="234"/>
      <c r="B465" s="234"/>
      <c r="C465" s="234"/>
      <c r="D465" s="235"/>
      <c r="E465" s="254"/>
      <c r="F465" s="234"/>
      <c r="G465" s="336"/>
      <c r="H465" s="235"/>
      <c r="I465" s="234"/>
    </row>
    <row r="466" spans="1:9" x14ac:dyDescent="0.2">
      <c r="A466" s="234"/>
      <c r="B466" s="234"/>
      <c r="C466" s="234"/>
      <c r="D466" s="235"/>
      <c r="E466" s="254"/>
      <c r="F466" s="234"/>
      <c r="G466" s="336"/>
      <c r="H466" s="235"/>
      <c r="I466" s="234"/>
    </row>
    <row r="467" spans="1:9" x14ac:dyDescent="0.2">
      <c r="A467" s="234"/>
      <c r="B467" s="234"/>
      <c r="C467" s="234"/>
      <c r="D467" s="235"/>
      <c r="E467" s="254"/>
      <c r="F467" s="234"/>
      <c r="G467" s="336"/>
      <c r="H467" s="235"/>
      <c r="I467" s="234"/>
    </row>
    <row r="468" spans="1:9" x14ac:dyDescent="0.2">
      <c r="A468" s="234"/>
      <c r="B468" s="234"/>
      <c r="C468" s="234"/>
      <c r="D468" s="235"/>
      <c r="E468" s="254"/>
      <c r="F468" s="234"/>
      <c r="G468" s="336"/>
      <c r="H468" s="235"/>
      <c r="I468" s="234"/>
    </row>
    <row r="469" spans="1:9" x14ac:dyDescent="0.2">
      <c r="A469" s="234"/>
      <c r="B469" s="234"/>
      <c r="C469" s="234"/>
      <c r="D469" s="235"/>
      <c r="E469" s="254"/>
      <c r="F469" s="234"/>
      <c r="G469" s="336"/>
      <c r="H469" s="235"/>
      <c r="I469" s="234"/>
    </row>
    <row r="470" spans="1:9" x14ac:dyDescent="0.2">
      <c r="A470" s="234"/>
      <c r="B470" s="234"/>
      <c r="C470" s="234"/>
      <c r="D470" s="235"/>
      <c r="E470" s="254"/>
      <c r="F470" s="234"/>
      <c r="G470" s="336"/>
      <c r="H470" s="235"/>
      <c r="I470" s="234"/>
    </row>
    <row r="471" spans="1:9" x14ac:dyDescent="0.2">
      <c r="A471" s="234"/>
      <c r="B471" s="234"/>
      <c r="C471" s="234"/>
      <c r="D471" s="235"/>
      <c r="E471" s="254"/>
      <c r="F471" s="234"/>
      <c r="G471" s="336"/>
      <c r="H471" s="235"/>
      <c r="I471" s="234"/>
    </row>
    <row r="472" spans="1:9" x14ac:dyDescent="0.2">
      <c r="A472" s="234"/>
      <c r="B472" s="234"/>
      <c r="C472" s="234"/>
      <c r="D472" s="235"/>
      <c r="E472" s="254"/>
      <c r="F472" s="234"/>
      <c r="G472" s="336"/>
      <c r="H472" s="235"/>
      <c r="I472" s="234"/>
    </row>
    <row r="473" spans="1:9" x14ac:dyDescent="0.2">
      <c r="A473" s="234"/>
      <c r="B473" s="234"/>
      <c r="C473" s="234"/>
      <c r="D473" s="235"/>
      <c r="E473" s="254"/>
      <c r="F473" s="234"/>
      <c r="G473" s="336"/>
      <c r="H473" s="235"/>
      <c r="I473" s="234"/>
    </row>
    <row r="474" spans="1:9" x14ac:dyDescent="0.2">
      <c r="A474" s="234"/>
      <c r="B474" s="234"/>
      <c r="C474" s="234"/>
      <c r="D474" s="235"/>
      <c r="E474" s="254"/>
      <c r="F474" s="234"/>
      <c r="G474" s="336"/>
      <c r="H474" s="235"/>
      <c r="I474" s="234"/>
    </row>
    <row r="475" spans="1:9" x14ac:dyDescent="0.2">
      <c r="A475" s="234"/>
      <c r="B475" s="234"/>
      <c r="C475" s="234"/>
      <c r="D475" s="235"/>
      <c r="E475" s="254"/>
      <c r="F475" s="234"/>
      <c r="G475" s="336"/>
      <c r="H475" s="235"/>
      <c r="I475" s="234"/>
    </row>
    <row r="476" spans="1:9" x14ac:dyDescent="0.2">
      <c r="A476" s="234"/>
      <c r="B476" s="234"/>
      <c r="C476" s="234"/>
      <c r="D476" s="235"/>
      <c r="E476" s="254"/>
      <c r="F476" s="234"/>
      <c r="G476" s="336"/>
      <c r="H476" s="235"/>
      <c r="I476" s="234"/>
    </row>
    <row r="477" spans="1:9" x14ac:dyDescent="0.2">
      <c r="A477" s="234"/>
      <c r="B477" s="234"/>
      <c r="C477" s="234"/>
      <c r="D477" s="235"/>
      <c r="E477" s="254"/>
      <c r="F477" s="234"/>
      <c r="G477" s="336"/>
      <c r="H477" s="235"/>
      <c r="I477" s="234"/>
    </row>
    <row r="478" spans="1:9" x14ac:dyDescent="0.2">
      <c r="A478" s="234"/>
      <c r="B478" s="234"/>
      <c r="C478" s="234"/>
      <c r="D478" s="235"/>
      <c r="E478" s="254"/>
      <c r="F478" s="234"/>
      <c r="G478" s="336"/>
      <c r="H478" s="235"/>
      <c r="I478" s="234"/>
    </row>
    <row r="479" spans="1:9" x14ac:dyDescent="0.2">
      <c r="A479" s="234"/>
      <c r="B479" s="234"/>
      <c r="C479" s="234"/>
      <c r="D479" s="235"/>
      <c r="E479" s="254"/>
      <c r="F479" s="234"/>
      <c r="G479" s="336"/>
      <c r="H479" s="235"/>
      <c r="I479" s="234"/>
    </row>
    <row r="480" spans="1:9" x14ac:dyDescent="0.2">
      <c r="A480" s="234"/>
      <c r="B480" s="234"/>
      <c r="C480" s="234"/>
      <c r="D480" s="235"/>
      <c r="E480" s="254"/>
      <c r="F480" s="234"/>
      <c r="G480" s="336"/>
      <c r="H480" s="235"/>
      <c r="I480" s="234"/>
    </row>
    <row r="481" spans="1:9" x14ac:dyDescent="0.2">
      <c r="A481" s="234"/>
      <c r="B481" s="234"/>
      <c r="C481" s="234"/>
      <c r="D481" s="235"/>
      <c r="E481" s="254"/>
      <c r="F481" s="234"/>
      <c r="G481" s="336"/>
      <c r="H481" s="235"/>
      <c r="I481" s="234"/>
    </row>
    <row r="482" spans="1:9" x14ac:dyDescent="0.2">
      <c r="A482" s="234"/>
      <c r="B482" s="234"/>
      <c r="C482" s="234"/>
      <c r="D482" s="235"/>
      <c r="E482" s="254"/>
      <c r="F482" s="234"/>
      <c r="G482" s="336"/>
      <c r="H482" s="235"/>
      <c r="I482" s="234"/>
    </row>
    <row r="483" spans="1:9" x14ac:dyDescent="0.2">
      <c r="A483" s="234"/>
      <c r="B483" s="234"/>
      <c r="C483" s="234"/>
      <c r="D483" s="235"/>
      <c r="E483" s="254"/>
      <c r="F483" s="234"/>
      <c r="G483" s="336"/>
      <c r="H483" s="235"/>
      <c r="I483" s="234"/>
    </row>
    <row r="484" spans="1:9" x14ac:dyDescent="0.2">
      <c r="A484" s="234"/>
      <c r="B484" s="234"/>
      <c r="C484" s="234"/>
      <c r="D484" s="235"/>
      <c r="E484" s="254"/>
      <c r="F484" s="234"/>
      <c r="G484" s="336"/>
      <c r="H484" s="235"/>
      <c r="I484" s="234"/>
    </row>
    <row r="485" spans="1:9" x14ac:dyDescent="0.2">
      <c r="A485" s="234"/>
      <c r="B485" s="234"/>
      <c r="C485" s="234"/>
      <c r="D485" s="235"/>
      <c r="E485" s="254"/>
      <c r="F485" s="234"/>
      <c r="G485" s="336"/>
      <c r="H485" s="235"/>
      <c r="I485" s="234"/>
    </row>
    <row r="486" spans="1:9" x14ac:dyDescent="0.2">
      <c r="A486" s="234"/>
      <c r="B486" s="234"/>
      <c r="C486" s="234"/>
      <c r="D486" s="235"/>
      <c r="E486" s="254"/>
      <c r="F486" s="234"/>
      <c r="G486" s="336"/>
      <c r="H486" s="235"/>
      <c r="I486" s="234"/>
    </row>
    <row r="487" spans="1:9" x14ac:dyDescent="0.2">
      <c r="A487" s="234"/>
      <c r="B487" s="234"/>
      <c r="C487" s="234"/>
      <c r="D487" s="235"/>
      <c r="E487" s="254"/>
      <c r="F487" s="234"/>
      <c r="G487" s="336"/>
      <c r="H487" s="235"/>
      <c r="I487" s="234"/>
    </row>
    <row r="488" spans="1:9" x14ac:dyDescent="0.2">
      <c r="A488" s="234"/>
      <c r="B488" s="234"/>
      <c r="C488" s="234"/>
      <c r="D488" s="235"/>
      <c r="E488" s="254"/>
      <c r="F488" s="234"/>
      <c r="G488" s="336"/>
      <c r="H488" s="235"/>
      <c r="I488" s="234"/>
    </row>
    <row r="489" spans="1:9" x14ac:dyDescent="0.2">
      <c r="A489" s="234"/>
      <c r="B489" s="234"/>
      <c r="C489" s="234"/>
      <c r="D489" s="235"/>
      <c r="E489" s="254"/>
      <c r="F489" s="234"/>
      <c r="G489" s="336"/>
      <c r="H489" s="235"/>
      <c r="I489" s="234"/>
    </row>
    <row r="490" spans="1:9" x14ac:dyDescent="0.2">
      <c r="A490" s="234"/>
      <c r="B490" s="234"/>
      <c r="C490" s="234"/>
      <c r="D490" s="235"/>
      <c r="E490" s="254"/>
      <c r="F490" s="234"/>
      <c r="G490" s="336"/>
      <c r="H490" s="235"/>
      <c r="I490" s="234"/>
    </row>
    <row r="491" spans="1:9" x14ac:dyDescent="0.2">
      <c r="A491" s="234"/>
      <c r="B491" s="234"/>
      <c r="C491" s="234"/>
      <c r="D491" s="235"/>
      <c r="E491" s="254"/>
      <c r="F491" s="234"/>
      <c r="G491" s="336"/>
      <c r="H491" s="235"/>
      <c r="I491" s="234"/>
    </row>
    <row r="492" spans="1:9" x14ac:dyDescent="0.2">
      <c r="A492" s="234"/>
      <c r="B492" s="234"/>
      <c r="C492" s="234"/>
      <c r="D492" s="235"/>
      <c r="E492" s="254"/>
      <c r="F492" s="234"/>
      <c r="G492" s="336"/>
      <c r="H492" s="235"/>
      <c r="I492" s="234"/>
    </row>
    <row r="493" spans="1:9" x14ac:dyDescent="0.2">
      <c r="A493" s="234"/>
      <c r="B493" s="234"/>
      <c r="C493" s="234"/>
      <c r="D493" s="235"/>
      <c r="E493" s="254"/>
      <c r="F493" s="234"/>
      <c r="G493" s="336"/>
      <c r="H493" s="235"/>
      <c r="I493" s="234"/>
    </row>
    <row r="494" spans="1:9" x14ac:dyDescent="0.2">
      <c r="A494" s="234"/>
      <c r="B494" s="234"/>
      <c r="C494" s="234"/>
      <c r="D494" s="235"/>
      <c r="E494" s="254"/>
      <c r="F494" s="234"/>
      <c r="G494" s="336"/>
      <c r="H494" s="235"/>
      <c r="I494" s="234"/>
    </row>
    <row r="495" spans="1:9" x14ac:dyDescent="0.2">
      <c r="A495" s="234"/>
      <c r="B495" s="234"/>
      <c r="C495" s="234"/>
      <c r="D495" s="235"/>
      <c r="E495" s="254"/>
      <c r="F495" s="234"/>
      <c r="G495" s="336"/>
      <c r="H495" s="235"/>
      <c r="I495" s="234"/>
    </row>
    <row r="496" spans="1:9" x14ac:dyDescent="0.2">
      <c r="A496" s="234"/>
      <c r="B496" s="234"/>
      <c r="C496" s="234"/>
      <c r="D496" s="235"/>
      <c r="E496" s="254"/>
      <c r="F496" s="234"/>
      <c r="G496" s="336"/>
      <c r="H496" s="235"/>
      <c r="I496" s="234"/>
    </row>
    <row r="497" spans="1:9" x14ac:dyDescent="0.2">
      <c r="A497" s="234"/>
      <c r="B497" s="234"/>
      <c r="C497" s="234"/>
      <c r="D497" s="235"/>
      <c r="E497" s="254"/>
      <c r="F497" s="234"/>
      <c r="G497" s="336"/>
      <c r="H497" s="235"/>
      <c r="I497" s="234"/>
    </row>
    <row r="498" spans="1:9" x14ac:dyDescent="0.2">
      <c r="A498" s="234"/>
      <c r="B498" s="234"/>
      <c r="C498" s="234"/>
      <c r="D498" s="235"/>
      <c r="E498" s="254"/>
      <c r="F498" s="234"/>
      <c r="G498" s="336"/>
      <c r="H498" s="235"/>
      <c r="I498" s="234"/>
    </row>
    <row r="499" spans="1:9" x14ac:dyDescent="0.2">
      <c r="A499" s="234"/>
      <c r="B499" s="234"/>
      <c r="C499" s="234"/>
      <c r="D499" s="235"/>
      <c r="E499" s="254"/>
      <c r="F499" s="234"/>
      <c r="G499" s="336"/>
      <c r="H499" s="235"/>
      <c r="I499" s="234"/>
    </row>
    <row r="500" spans="1:9" x14ac:dyDescent="0.2">
      <c r="A500" s="234"/>
      <c r="B500" s="234"/>
      <c r="C500" s="234"/>
      <c r="D500" s="235"/>
      <c r="E500" s="254"/>
      <c r="F500" s="234"/>
      <c r="G500" s="336"/>
      <c r="H500" s="235"/>
      <c r="I500" s="234"/>
    </row>
    <row r="501" spans="1:9" x14ac:dyDescent="0.2">
      <c r="A501" s="234"/>
      <c r="B501" s="234"/>
      <c r="C501" s="234"/>
      <c r="D501" s="235"/>
      <c r="E501" s="254"/>
      <c r="F501" s="234"/>
      <c r="G501" s="336"/>
      <c r="H501" s="235"/>
      <c r="I501" s="234"/>
    </row>
    <row r="502" spans="1:9" x14ac:dyDescent="0.2">
      <c r="A502" s="234"/>
      <c r="B502" s="234"/>
      <c r="C502" s="234"/>
      <c r="D502" s="235"/>
      <c r="E502" s="254"/>
      <c r="F502" s="234"/>
      <c r="G502" s="336"/>
      <c r="H502" s="235"/>
      <c r="I502" s="234"/>
    </row>
    <row r="503" spans="1:9" x14ac:dyDescent="0.2">
      <c r="A503" s="234"/>
      <c r="B503" s="234"/>
      <c r="C503" s="234"/>
      <c r="D503" s="235"/>
      <c r="E503" s="254"/>
      <c r="F503" s="234"/>
      <c r="G503" s="336"/>
      <c r="H503" s="235"/>
      <c r="I503" s="234"/>
    </row>
    <row r="504" spans="1:9" x14ac:dyDescent="0.2">
      <c r="A504" s="234"/>
      <c r="B504" s="234"/>
      <c r="C504" s="234"/>
      <c r="D504" s="235"/>
      <c r="E504" s="254"/>
      <c r="F504" s="234"/>
      <c r="G504" s="336"/>
      <c r="H504" s="235"/>
      <c r="I504" s="234"/>
    </row>
    <row r="505" spans="1:9" x14ac:dyDescent="0.2">
      <c r="A505" s="234"/>
      <c r="B505" s="234"/>
      <c r="C505" s="234"/>
      <c r="D505" s="235"/>
      <c r="E505" s="254"/>
      <c r="F505" s="234"/>
      <c r="G505" s="336"/>
      <c r="H505" s="235"/>
      <c r="I505" s="234"/>
    </row>
    <row r="506" spans="1:9" x14ac:dyDescent="0.2">
      <c r="A506" s="234"/>
      <c r="B506" s="234"/>
      <c r="C506" s="234"/>
      <c r="D506" s="235"/>
      <c r="E506" s="254"/>
      <c r="F506" s="234"/>
      <c r="G506" s="336"/>
      <c r="H506" s="235"/>
      <c r="I506" s="234"/>
    </row>
    <row r="507" spans="1:9" x14ac:dyDescent="0.2">
      <c r="A507" s="234"/>
      <c r="B507" s="234"/>
      <c r="C507" s="234"/>
      <c r="D507" s="235"/>
      <c r="E507" s="254"/>
      <c r="F507" s="234"/>
      <c r="G507" s="336"/>
      <c r="H507" s="235"/>
      <c r="I507" s="234"/>
    </row>
    <row r="508" spans="1:9" x14ac:dyDescent="0.2">
      <c r="A508" s="234"/>
      <c r="B508" s="234"/>
      <c r="C508" s="234"/>
      <c r="D508" s="235"/>
      <c r="E508" s="254"/>
      <c r="F508" s="234"/>
      <c r="G508" s="336"/>
      <c r="H508" s="235"/>
      <c r="I508" s="234"/>
    </row>
    <row r="509" spans="1:9" x14ac:dyDescent="0.2">
      <c r="A509" s="234"/>
      <c r="B509" s="234"/>
      <c r="C509" s="234"/>
      <c r="D509" s="235"/>
      <c r="E509" s="254"/>
      <c r="F509" s="234"/>
      <c r="G509" s="336"/>
      <c r="H509" s="235"/>
      <c r="I509" s="234"/>
    </row>
    <row r="510" spans="1:9" x14ac:dyDescent="0.2">
      <c r="A510" s="234"/>
      <c r="B510" s="234"/>
      <c r="C510" s="234"/>
      <c r="D510" s="235"/>
      <c r="E510" s="254"/>
      <c r="F510" s="234"/>
      <c r="G510" s="336"/>
      <c r="H510" s="235"/>
      <c r="I510" s="234"/>
    </row>
    <row r="511" spans="1:9" x14ac:dyDescent="0.2">
      <c r="A511" s="234"/>
      <c r="B511" s="234"/>
      <c r="C511" s="234"/>
      <c r="D511" s="235"/>
      <c r="E511" s="254"/>
      <c r="F511" s="234"/>
      <c r="G511" s="336"/>
      <c r="H511" s="235"/>
      <c r="I511" s="234"/>
    </row>
    <row r="512" spans="1:9" x14ac:dyDescent="0.2">
      <c r="A512" s="234"/>
      <c r="B512" s="234"/>
      <c r="C512" s="234"/>
      <c r="D512" s="235"/>
      <c r="E512" s="254"/>
      <c r="F512" s="234"/>
      <c r="G512" s="336"/>
      <c r="H512" s="235"/>
      <c r="I512" s="234"/>
    </row>
    <row r="513" spans="1:9" x14ac:dyDescent="0.2">
      <c r="A513" s="234"/>
      <c r="B513" s="234"/>
      <c r="C513" s="234"/>
      <c r="D513" s="235"/>
      <c r="E513" s="254"/>
      <c r="F513" s="234"/>
      <c r="G513" s="336"/>
      <c r="H513" s="235"/>
      <c r="I513" s="234"/>
    </row>
    <row r="514" spans="1:9" x14ac:dyDescent="0.2">
      <c r="A514" s="234"/>
      <c r="B514" s="234"/>
      <c r="C514" s="234"/>
      <c r="D514" s="235"/>
      <c r="E514" s="254"/>
      <c r="F514" s="234"/>
      <c r="G514" s="336"/>
      <c r="H514" s="235"/>
      <c r="I514" s="234"/>
    </row>
    <row r="515" spans="1:9" x14ac:dyDescent="0.2">
      <c r="A515" s="234"/>
      <c r="B515" s="234"/>
      <c r="C515" s="234"/>
      <c r="D515" s="235"/>
      <c r="E515" s="254"/>
      <c r="F515" s="234"/>
      <c r="G515" s="336"/>
      <c r="H515" s="235"/>
      <c r="I515" s="234"/>
    </row>
    <row r="516" spans="1:9" x14ac:dyDescent="0.2">
      <c r="A516" s="234"/>
      <c r="B516" s="234"/>
      <c r="C516" s="234"/>
      <c r="D516" s="235"/>
      <c r="E516" s="254"/>
      <c r="F516" s="234"/>
      <c r="G516" s="336"/>
      <c r="H516" s="235"/>
      <c r="I516" s="234"/>
    </row>
    <row r="517" spans="1:9" x14ac:dyDescent="0.2">
      <c r="A517" s="234"/>
      <c r="B517" s="234"/>
      <c r="C517" s="234"/>
      <c r="D517" s="235"/>
      <c r="E517" s="254"/>
      <c r="F517" s="234"/>
      <c r="G517" s="336"/>
      <c r="H517" s="235"/>
      <c r="I517" s="234"/>
    </row>
    <row r="518" spans="1:9" x14ac:dyDescent="0.2">
      <c r="A518" s="234"/>
      <c r="B518" s="234"/>
      <c r="C518" s="234"/>
      <c r="D518" s="235"/>
      <c r="E518" s="254"/>
      <c r="F518" s="234"/>
      <c r="G518" s="336"/>
      <c r="H518" s="235"/>
      <c r="I518" s="234"/>
    </row>
    <row r="519" spans="1:9" x14ac:dyDescent="0.2">
      <c r="A519" s="234"/>
      <c r="B519" s="234"/>
      <c r="C519" s="234"/>
      <c r="D519" s="235"/>
      <c r="E519" s="254"/>
      <c r="F519" s="234"/>
      <c r="G519" s="336"/>
      <c r="H519" s="235"/>
      <c r="I519" s="234"/>
    </row>
    <row r="520" spans="1:9" x14ac:dyDescent="0.2">
      <c r="A520" s="234"/>
      <c r="B520" s="234"/>
      <c r="C520" s="234"/>
      <c r="D520" s="235"/>
      <c r="E520" s="254"/>
      <c r="F520" s="234"/>
      <c r="G520" s="336"/>
      <c r="H520" s="235"/>
      <c r="I520" s="234"/>
    </row>
    <row r="521" spans="1:9" x14ac:dyDescent="0.2">
      <c r="A521" s="234"/>
      <c r="B521" s="234"/>
      <c r="C521" s="234"/>
      <c r="D521" s="235"/>
      <c r="E521" s="254"/>
      <c r="F521" s="234"/>
      <c r="G521" s="336"/>
      <c r="H521" s="235"/>
      <c r="I521" s="234"/>
    </row>
    <row r="522" spans="1:9" x14ac:dyDescent="0.2">
      <c r="A522" s="234"/>
      <c r="B522" s="234"/>
      <c r="C522" s="234"/>
      <c r="D522" s="235"/>
      <c r="E522" s="254"/>
      <c r="F522" s="234"/>
      <c r="G522" s="336"/>
      <c r="H522" s="235"/>
      <c r="I522" s="234"/>
    </row>
    <row r="523" spans="1:9" x14ac:dyDescent="0.2">
      <c r="A523" s="234"/>
      <c r="B523" s="234"/>
      <c r="C523" s="234"/>
      <c r="D523" s="235"/>
      <c r="E523" s="254"/>
      <c r="F523" s="234"/>
      <c r="G523" s="336"/>
      <c r="H523" s="235"/>
      <c r="I523" s="234"/>
    </row>
    <row r="524" spans="1:9" x14ac:dyDescent="0.2">
      <c r="A524" s="234"/>
      <c r="B524" s="234"/>
      <c r="C524" s="234"/>
      <c r="D524" s="235"/>
      <c r="E524" s="254"/>
      <c r="F524" s="234"/>
      <c r="G524" s="336"/>
      <c r="H524" s="235"/>
      <c r="I524" s="234"/>
    </row>
    <row r="525" spans="1:9" x14ac:dyDescent="0.2">
      <c r="A525" s="234"/>
      <c r="B525" s="234"/>
      <c r="C525" s="234"/>
      <c r="D525" s="235"/>
      <c r="E525" s="254"/>
      <c r="F525" s="234"/>
      <c r="G525" s="336"/>
      <c r="H525" s="235"/>
      <c r="I525" s="234"/>
    </row>
    <row r="526" spans="1:9" x14ac:dyDescent="0.2">
      <c r="A526" s="234"/>
      <c r="B526" s="234"/>
      <c r="C526" s="234"/>
      <c r="D526" s="235"/>
      <c r="E526" s="254"/>
      <c r="F526" s="234"/>
      <c r="G526" s="336"/>
      <c r="H526" s="235"/>
      <c r="I526" s="234"/>
    </row>
    <row r="527" spans="1:9" x14ac:dyDescent="0.2">
      <c r="A527" s="234"/>
      <c r="B527" s="234"/>
      <c r="C527" s="234"/>
      <c r="D527" s="235"/>
      <c r="E527" s="254"/>
      <c r="F527" s="234"/>
      <c r="G527" s="336"/>
      <c r="H527" s="235"/>
      <c r="I527" s="234"/>
    </row>
    <row r="528" spans="1:9" x14ac:dyDescent="0.2">
      <c r="A528" s="234"/>
      <c r="B528" s="234"/>
      <c r="C528" s="234"/>
      <c r="D528" s="235"/>
      <c r="E528" s="254"/>
      <c r="F528" s="234"/>
      <c r="G528" s="336"/>
      <c r="H528" s="235"/>
      <c r="I528" s="234"/>
    </row>
    <row r="529" spans="1:9" x14ac:dyDescent="0.2">
      <c r="A529" s="234"/>
      <c r="B529" s="234"/>
      <c r="C529" s="234"/>
      <c r="D529" s="235"/>
      <c r="E529" s="254"/>
      <c r="F529" s="234"/>
      <c r="G529" s="336"/>
      <c r="H529" s="235"/>
      <c r="I529" s="234"/>
    </row>
    <row r="530" spans="1:9" x14ac:dyDescent="0.2">
      <c r="A530" s="234"/>
      <c r="B530" s="234"/>
      <c r="C530" s="234"/>
      <c r="D530" s="235"/>
      <c r="E530" s="254"/>
      <c r="F530" s="234"/>
      <c r="G530" s="336"/>
      <c r="H530" s="235"/>
      <c r="I530" s="234"/>
    </row>
    <row r="531" spans="1:9" x14ac:dyDescent="0.2">
      <c r="A531" s="234"/>
      <c r="B531" s="234"/>
      <c r="C531" s="234"/>
      <c r="D531" s="235"/>
      <c r="E531" s="254"/>
      <c r="F531" s="234"/>
      <c r="G531" s="336"/>
      <c r="H531" s="235"/>
      <c r="I531" s="234"/>
    </row>
    <row r="532" spans="1:9" x14ac:dyDescent="0.2">
      <c r="A532" s="234"/>
      <c r="B532" s="234"/>
      <c r="C532" s="234"/>
      <c r="D532" s="235"/>
      <c r="E532" s="254"/>
      <c r="F532" s="234"/>
      <c r="G532" s="336"/>
      <c r="H532" s="235"/>
      <c r="I532" s="234"/>
    </row>
    <row r="533" spans="1:9" x14ac:dyDescent="0.2">
      <c r="A533" s="234"/>
      <c r="B533" s="234"/>
      <c r="C533" s="234"/>
      <c r="D533" s="235"/>
      <c r="E533" s="254"/>
      <c r="F533" s="234"/>
      <c r="G533" s="336"/>
      <c r="H533" s="235"/>
      <c r="I533" s="234"/>
    </row>
    <row r="534" spans="1:9" x14ac:dyDescent="0.2">
      <c r="A534" s="234"/>
      <c r="B534" s="234"/>
      <c r="C534" s="234"/>
      <c r="D534" s="235"/>
      <c r="E534" s="254"/>
      <c r="F534" s="234"/>
      <c r="G534" s="336"/>
      <c r="H534" s="235"/>
      <c r="I534" s="234"/>
    </row>
    <row r="535" spans="1:9" x14ac:dyDescent="0.2">
      <c r="A535" s="234"/>
      <c r="B535" s="234"/>
      <c r="C535" s="234"/>
      <c r="D535" s="235"/>
      <c r="E535" s="254"/>
      <c r="F535" s="234"/>
      <c r="G535" s="336"/>
      <c r="H535" s="235"/>
      <c r="I535" s="234"/>
    </row>
    <row r="536" spans="1:9" x14ac:dyDescent="0.2">
      <c r="A536" s="234"/>
      <c r="B536" s="234"/>
      <c r="C536" s="234"/>
      <c r="D536" s="235"/>
      <c r="E536" s="254"/>
      <c r="F536" s="234"/>
      <c r="G536" s="336"/>
      <c r="H536" s="235"/>
      <c r="I536" s="234"/>
    </row>
    <row r="537" spans="1:9" x14ac:dyDescent="0.2">
      <c r="A537" s="234"/>
      <c r="B537" s="234"/>
      <c r="C537" s="234"/>
      <c r="D537" s="235"/>
      <c r="E537" s="254"/>
      <c r="F537" s="234"/>
      <c r="G537" s="336"/>
      <c r="H537" s="235"/>
      <c r="I537" s="234"/>
    </row>
    <row r="538" spans="1:9" x14ac:dyDescent="0.2">
      <c r="A538" s="234"/>
      <c r="B538" s="234"/>
      <c r="C538" s="234"/>
      <c r="D538" s="235"/>
      <c r="E538" s="254"/>
      <c r="F538" s="234"/>
      <c r="G538" s="336"/>
      <c r="H538" s="235"/>
      <c r="I538" s="234"/>
    </row>
    <row r="539" spans="1:9" x14ac:dyDescent="0.2">
      <c r="A539" s="234"/>
      <c r="B539" s="234"/>
      <c r="C539" s="234"/>
      <c r="D539" s="235"/>
      <c r="E539" s="254"/>
      <c r="F539" s="234"/>
      <c r="G539" s="336"/>
      <c r="H539" s="235"/>
      <c r="I539" s="234"/>
    </row>
    <row r="540" spans="1:9" x14ac:dyDescent="0.2">
      <c r="A540" s="234"/>
      <c r="B540" s="234"/>
      <c r="C540" s="234"/>
      <c r="D540" s="235"/>
      <c r="E540" s="254"/>
      <c r="F540" s="234"/>
      <c r="G540" s="336"/>
      <c r="H540" s="235"/>
      <c r="I540" s="234"/>
    </row>
    <row r="541" spans="1:9" x14ac:dyDescent="0.2">
      <c r="A541" s="234"/>
      <c r="B541" s="234"/>
      <c r="C541" s="234"/>
      <c r="D541" s="235"/>
      <c r="E541" s="254"/>
      <c r="F541" s="234"/>
      <c r="G541" s="336"/>
      <c r="H541" s="235"/>
      <c r="I541" s="234"/>
    </row>
    <row r="542" spans="1:9" x14ac:dyDescent="0.2">
      <c r="A542" s="234"/>
      <c r="B542" s="234"/>
      <c r="C542" s="234"/>
      <c r="D542" s="235"/>
      <c r="E542" s="254"/>
      <c r="F542" s="234"/>
      <c r="G542" s="336"/>
      <c r="H542" s="235"/>
      <c r="I542" s="234"/>
    </row>
    <row r="543" spans="1:9" x14ac:dyDescent="0.2">
      <c r="A543" s="234"/>
      <c r="B543" s="234"/>
      <c r="C543" s="234"/>
      <c r="D543" s="235"/>
      <c r="E543" s="254"/>
      <c r="F543" s="234"/>
      <c r="G543" s="336"/>
      <c r="H543" s="235"/>
      <c r="I543" s="234"/>
    </row>
    <row r="544" spans="1:9" x14ac:dyDescent="0.2">
      <c r="A544" s="234"/>
      <c r="B544" s="234"/>
      <c r="C544" s="234"/>
      <c r="D544" s="235"/>
      <c r="E544" s="254"/>
      <c r="F544" s="234"/>
      <c r="G544" s="336"/>
      <c r="H544" s="235"/>
      <c r="I544" s="234"/>
    </row>
    <row r="545" spans="1:9" x14ac:dyDescent="0.2">
      <c r="A545" s="234"/>
      <c r="B545" s="234"/>
      <c r="C545" s="234"/>
      <c r="D545" s="235"/>
      <c r="E545" s="254"/>
      <c r="F545" s="234"/>
      <c r="G545" s="336"/>
      <c r="H545" s="235"/>
      <c r="I545" s="234"/>
    </row>
    <row r="546" spans="1:9" x14ac:dyDescent="0.2">
      <c r="A546" s="234"/>
      <c r="B546" s="234"/>
      <c r="C546" s="234"/>
      <c r="D546" s="235"/>
      <c r="E546" s="254"/>
      <c r="F546" s="234"/>
      <c r="G546" s="336"/>
      <c r="H546" s="235"/>
      <c r="I546" s="234"/>
    </row>
    <row r="547" spans="1:9" x14ac:dyDescent="0.2">
      <c r="A547" s="234"/>
      <c r="B547" s="234"/>
      <c r="C547" s="234"/>
      <c r="D547" s="235"/>
      <c r="E547" s="254"/>
      <c r="F547" s="234"/>
      <c r="G547" s="336"/>
      <c r="H547" s="235"/>
      <c r="I547" s="234"/>
    </row>
    <row r="548" spans="1:9" x14ac:dyDescent="0.2">
      <c r="A548" s="234"/>
      <c r="B548" s="234"/>
      <c r="C548" s="234"/>
      <c r="D548" s="235"/>
      <c r="E548" s="254"/>
      <c r="F548" s="234"/>
      <c r="G548" s="336"/>
      <c r="H548" s="235"/>
      <c r="I548" s="234"/>
    </row>
    <row r="549" spans="1:9" x14ac:dyDescent="0.2">
      <c r="A549" s="234"/>
      <c r="B549" s="234"/>
      <c r="C549" s="234"/>
      <c r="D549" s="235"/>
      <c r="E549" s="254"/>
      <c r="F549" s="234"/>
      <c r="G549" s="336"/>
      <c r="H549" s="235"/>
      <c r="I549" s="234"/>
    </row>
    <row r="550" spans="1:9" x14ac:dyDescent="0.2">
      <c r="A550" s="234"/>
      <c r="B550" s="234"/>
      <c r="C550" s="234"/>
      <c r="D550" s="235"/>
      <c r="E550" s="254"/>
      <c r="F550" s="234"/>
      <c r="G550" s="336"/>
      <c r="H550" s="235"/>
      <c r="I550" s="234"/>
    </row>
    <row r="551" spans="1:9" x14ac:dyDescent="0.2">
      <c r="A551" s="234"/>
      <c r="B551" s="234"/>
      <c r="C551" s="234"/>
      <c r="D551" s="235"/>
      <c r="E551" s="254"/>
      <c r="F551" s="234"/>
      <c r="G551" s="336"/>
      <c r="H551" s="235"/>
      <c r="I551" s="234"/>
    </row>
    <row r="552" spans="1:9" x14ac:dyDescent="0.2">
      <c r="A552" s="234"/>
      <c r="B552" s="234"/>
      <c r="C552" s="234"/>
      <c r="D552" s="235"/>
      <c r="E552" s="254"/>
      <c r="F552" s="234"/>
      <c r="G552" s="336"/>
      <c r="H552" s="235"/>
      <c r="I552" s="234"/>
    </row>
    <row r="553" spans="1:9" x14ac:dyDescent="0.2">
      <c r="A553" s="234"/>
      <c r="B553" s="234"/>
      <c r="C553" s="234"/>
      <c r="D553" s="235"/>
      <c r="E553" s="254"/>
      <c r="F553" s="234"/>
      <c r="G553" s="336"/>
      <c r="H553" s="235"/>
      <c r="I553" s="234"/>
    </row>
    <row r="554" spans="1:9" x14ac:dyDescent="0.2">
      <c r="A554" s="234"/>
      <c r="B554" s="234"/>
      <c r="C554" s="234"/>
      <c r="D554" s="235"/>
      <c r="E554" s="254"/>
      <c r="F554" s="234"/>
      <c r="G554" s="336"/>
      <c r="H554" s="235"/>
      <c r="I554" s="234"/>
    </row>
    <row r="555" spans="1:9" x14ac:dyDescent="0.2">
      <c r="A555" s="234"/>
      <c r="B555" s="234"/>
      <c r="C555" s="234"/>
      <c r="D555" s="235"/>
      <c r="E555" s="254"/>
      <c r="F555" s="234"/>
      <c r="G555" s="336"/>
      <c r="H555" s="235"/>
      <c r="I555" s="234"/>
    </row>
    <row r="556" spans="1:9" x14ac:dyDescent="0.2">
      <c r="A556" s="234"/>
      <c r="B556" s="234"/>
      <c r="C556" s="234"/>
      <c r="D556" s="235"/>
      <c r="E556" s="254"/>
      <c r="F556" s="234"/>
      <c r="G556" s="336"/>
      <c r="H556" s="235"/>
      <c r="I556" s="234"/>
    </row>
    <row r="557" spans="1:9" x14ac:dyDescent="0.2">
      <c r="A557" s="234"/>
      <c r="B557" s="234"/>
      <c r="C557" s="234"/>
      <c r="D557" s="235"/>
      <c r="E557" s="254"/>
      <c r="F557" s="234"/>
      <c r="G557" s="336"/>
      <c r="H557" s="235"/>
      <c r="I557" s="234"/>
    </row>
    <row r="558" spans="1:9" x14ac:dyDescent="0.2">
      <c r="A558" s="234"/>
      <c r="B558" s="234"/>
      <c r="C558" s="234"/>
      <c r="D558" s="235"/>
      <c r="E558" s="254"/>
      <c r="F558" s="234"/>
      <c r="G558" s="336"/>
      <c r="H558" s="235"/>
      <c r="I558" s="234"/>
    </row>
    <row r="559" spans="1:9" x14ac:dyDescent="0.2">
      <c r="A559" s="234"/>
      <c r="B559" s="234"/>
      <c r="C559" s="234"/>
      <c r="D559" s="235"/>
      <c r="E559" s="254"/>
      <c r="F559" s="234"/>
      <c r="G559" s="336"/>
      <c r="H559" s="235"/>
      <c r="I559" s="234"/>
    </row>
    <row r="560" spans="1:9" x14ac:dyDescent="0.2">
      <c r="A560" s="234"/>
      <c r="B560" s="234"/>
      <c r="C560" s="234"/>
      <c r="D560" s="235"/>
      <c r="E560" s="254"/>
      <c r="F560" s="234"/>
      <c r="G560" s="336"/>
      <c r="H560" s="235"/>
      <c r="I560" s="234"/>
    </row>
    <row r="561" spans="1:9" x14ac:dyDescent="0.2">
      <c r="A561" s="234"/>
      <c r="B561" s="234"/>
      <c r="C561" s="234"/>
      <c r="D561" s="235"/>
      <c r="E561" s="254"/>
      <c r="F561" s="234"/>
      <c r="G561" s="336"/>
      <c r="H561" s="235"/>
      <c r="I561" s="234"/>
    </row>
    <row r="562" spans="1:9" x14ac:dyDescent="0.2">
      <c r="A562" s="234"/>
      <c r="B562" s="234"/>
      <c r="C562" s="234"/>
      <c r="D562" s="235"/>
      <c r="E562" s="254"/>
      <c r="F562" s="234"/>
      <c r="G562" s="336"/>
      <c r="H562" s="235"/>
      <c r="I562" s="234"/>
    </row>
    <row r="563" spans="1:9" x14ac:dyDescent="0.2">
      <c r="A563" s="234"/>
      <c r="B563" s="234"/>
      <c r="C563" s="234"/>
      <c r="D563" s="235"/>
      <c r="E563" s="254"/>
      <c r="F563" s="234"/>
      <c r="G563" s="336"/>
      <c r="H563" s="235"/>
      <c r="I563" s="234"/>
    </row>
    <row r="564" spans="1:9" x14ac:dyDescent="0.2">
      <c r="A564" s="234"/>
      <c r="B564" s="234"/>
      <c r="C564" s="234"/>
      <c r="D564" s="235"/>
      <c r="E564" s="254"/>
      <c r="F564" s="234"/>
      <c r="G564" s="336"/>
      <c r="H564" s="235"/>
      <c r="I564" s="234"/>
    </row>
    <row r="565" spans="1:9" x14ac:dyDescent="0.2">
      <c r="A565" s="234"/>
      <c r="B565" s="234"/>
      <c r="C565" s="234"/>
      <c r="D565" s="235"/>
      <c r="E565" s="254"/>
      <c r="F565" s="234"/>
      <c r="G565" s="336"/>
      <c r="H565" s="235"/>
      <c r="I565" s="234"/>
    </row>
    <row r="566" spans="1:9" x14ac:dyDescent="0.2">
      <c r="A566" s="234"/>
      <c r="B566" s="234"/>
      <c r="C566" s="234"/>
      <c r="D566" s="235"/>
      <c r="E566" s="254"/>
      <c r="F566" s="234"/>
      <c r="G566" s="336"/>
      <c r="H566" s="235"/>
      <c r="I566" s="234"/>
    </row>
    <row r="567" spans="1:9" x14ac:dyDescent="0.2">
      <c r="A567" s="234"/>
      <c r="B567" s="234"/>
      <c r="C567" s="234"/>
      <c r="D567" s="235"/>
      <c r="E567" s="254"/>
      <c r="F567" s="234"/>
      <c r="G567" s="336"/>
      <c r="H567" s="235"/>
      <c r="I567" s="234"/>
    </row>
    <row r="568" spans="1:9" x14ac:dyDescent="0.2">
      <c r="A568" s="234"/>
      <c r="B568" s="234"/>
      <c r="C568" s="234"/>
      <c r="D568" s="235"/>
      <c r="E568" s="254"/>
      <c r="F568" s="234"/>
      <c r="G568" s="336"/>
      <c r="H568" s="235"/>
      <c r="I568" s="234"/>
    </row>
    <row r="569" spans="1:9" x14ac:dyDescent="0.2">
      <c r="A569" s="234"/>
      <c r="B569" s="234"/>
      <c r="C569" s="234"/>
      <c r="D569" s="235"/>
      <c r="E569" s="254"/>
      <c r="F569" s="234"/>
      <c r="G569" s="336"/>
      <c r="H569" s="235"/>
      <c r="I569" s="234"/>
    </row>
    <row r="570" spans="1:9" x14ac:dyDescent="0.2">
      <c r="A570" s="234"/>
      <c r="B570" s="234"/>
      <c r="C570" s="234"/>
      <c r="D570" s="235"/>
      <c r="E570" s="254"/>
      <c r="F570" s="234"/>
      <c r="G570" s="336"/>
      <c r="H570" s="235"/>
      <c r="I570" s="234"/>
    </row>
    <row r="571" spans="1:9" x14ac:dyDescent="0.2">
      <c r="A571" s="234"/>
      <c r="B571" s="234"/>
      <c r="C571" s="234"/>
      <c r="D571" s="235"/>
      <c r="E571" s="254"/>
      <c r="F571" s="234"/>
      <c r="G571" s="336"/>
      <c r="H571" s="235"/>
      <c r="I571" s="234"/>
    </row>
    <row r="572" spans="1:9" x14ac:dyDescent="0.2">
      <c r="A572" s="234"/>
      <c r="B572" s="234"/>
      <c r="C572" s="234"/>
      <c r="D572" s="235"/>
      <c r="E572" s="254"/>
      <c r="F572" s="234"/>
      <c r="G572" s="336"/>
      <c r="H572" s="235"/>
      <c r="I572" s="234"/>
    </row>
    <row r="573" spans="1:9" x14ac:dyDescent="0.2">
      <c r="A573" s="234"/>
      <c r="B573" s="234"/>
      <c r="C573" s="234"/>
      <c r="D573" s="235"/>
      <c r="E573" s="254"/>
      <c r="F573" s="234"/>
      <c r="G573" s="336"/>
      <c r="H573" s="235"/>
      <c r="I573" s="234"/>
    </row>
    <row r="574" spans="1:9" x14ac:dyDescent="0.2">
      <c r="A574" s="234"/>
      <c r="B574" s="234"/>
      <c r="C574" s="234"/>
      <c r="D574" s="235"/>
      <c r="E574" s="254"/>
      <c r="F574" s="234"/>
      <c r="G574" s="336"/>
      <c r="H574" s="235"/>
      <c r="I574" s="234"/>
    </row>
    <row r="575" spans="1:9" x14ac:dyDescent="0.2">
      <c r="A575" s="234"/>
      <c r="B575" s="234"/>
      <c r="C575" s="234"/>
      <c r="D575" s="235"/>
      <c r="E575" s="254"/>
      <c r="F575" s="234"/>
      <c r="G575" s="336"/>
      <c r="H575" s="235"/>
      <c r="I575" s="234"/>
    </row>
    <row r="576" spans="1:9" x14ac:dyDescent="0.2">
      <c r="A576" s="234"/>
      <c r="B576" s="234"/>
      <c r="C576" s="234"/>
      <c r="D576" s="235"/>
      <c r="E576" s="254"/>
      <c r="F576" s="234"/>
      <c r="G576" s="336"/>
      <c r="H576" s="235"/>
      <c r="I576" s="234"/>
    </row>
    <row r="577" spans="1:9" x14ac:dyDescent="0.2">
      <c r="A577" s="234"/>
      <c r="B577" s="234"/>
      <c r="C577" s="234"/>
      <c r="D577" s="235"/>
      <c r="E577" s="254"/>
      <c r="F577" s="234"/>
      <c r="G577" s="336"/>
      <c r="H577" s="235"/>
      <c r="I577" s="234"/>
    </row>
    <row r="578" spans="1:9" x14ac:dyDescent="0.2">
      <c r="A578" s="234"/>
      <c r="B578" s="234"/>
      <c r="C578" s="234"/>
      <c r="D578" s="235"/>
      <c r="E578" s="254"/>
      <c r="F578" s="234"/>
      <c r="G578" s="336"/>
      <c r="H578" s="235"/>
      <c r="I578" s="234"/>
    </row>
    <row r="579" spans="1:9" x14ac:dyDescent="0.2">
      <c r="A579" s="234"/>
      <c r="B579" s="234"/>
      <c r="C579" s="234"/>
      <c r="D579" s="235"/>
      <c r="E579" s="254"/>
      <c r="F579" s="234"/>
      <c r="G579" s="336"/>
      <c r="H579" s="235"/>
      <c r="I579" s="234"/>
    </row>
    <row r="580" spans="1:9" x14ac:dyDescent="0.2">
      <c r="A580" s="234"/>
      <c r="B580" s="234"/>
      <c r="C580" s="234"/>
      <c r="D580" s="235"/>
      <c r="E580" s="254"/>
      <c r="F580" s="234"/>
      <c r="G580" s="336"/>
      <c r="H580" s="235"/>
      <c r="I580" s="234"/>
    </row>
    <row r="581" spans="1:9" x14ac:dyDescent="0.2">
      <c r="A581" s="234"/>
      <c r="B581" s="234"/>
      <c r="C581" s="234"/>
      <c r="D581" s="235"/>
      <c r="E581" s="254"/>
      <c r="F581" s="234"/>
      <c r="G581" s="336"/>
      <c r="H581" s="235"/>
      <c r="I581" s="234"/>
    </row>
    <row r="582" spans="1:9" x14ac:dyDescent="0.2">
      <c r="A582" s="234"/>
      <c r="B582" s="234"/>
      <c r="C582" s="234"/>
      <c r="D582" s="235"/>
      <c r="E582" s="254"/>
      <c r="F582" s="234"/>
      <c r="G582" s="336"/>
      <c r="H582" s="235"/>
      <c r="I582" s="234"/>
    </row>
    <row r="583" spans="1:9" x14ac:dyDescent="0.2">
      <c r="A583" s="234"/>
      <c r="B583" s="234"/>
      <c r="C583" s="234"/>
      <c r="D583" s="235"/>
      <c r="E583" s="254"/>
      <c r="F583" s="234"/>
      <c r="G583" s="336"/>
      <c r="H583" s="235"/>
      <c r="I583" s="234"/>
    </row>
    <row r="584" spans="1:9" x14ac:dyDescent="0.2">
      <c r="A584" s="234"/>
      <c r="B584" s="234"/>
      <c r="C584" s="234"/>
      <c r="D584" s="235"/>
      <c r="E584" s="254"/>
      <c r="F584" s="234"/>
      <c r="G584" s="336"/>
      <c r="H584" s="235"/>
      <c r="I584" s="234"/>
    </row>
    <row r="585" spans="1:9" x14ac:dyDescent="0.2">
      <c r="A585" s="234"/>
      <c r="B585" s="234"/>
      <c r="C585" s="234"/>
      <c r="D585" s="235"/>
      <c r="E585" s="254"/>
      <c r="F585" s="234"/>
      <c r="G585" s="336"/>
      <c r="H585" s="235"/>
      <c r="I585" s="234"/>
    </row>
    <row r="586" spans="1:9" x14ac:dyDescent="0.2">
      <c r="A586" s="234"/>
      <c r="B586" s="234"/>
      <c r="C586" s="234"/>
      <c r="D586" s="235"/>
      <c r="E586" s="254"/>
      <c r="F586" s="234"/>
      <c r="G586" s="336"/>
      <c r="H586" s="235"/>
      <c r="I586" s="234"/>
    </row>
    <row r="587" spans="1:9" x14ac:dyDescent="0.2">
      <c r="A587" s="234"/>
      <c r="B587" s="234"/>
      <c r="C587" s="234"/>
      <c r="D587" s="235"/>
      <c r="E587" s="254"/>
      <c r="F587" s="234"/>
      <c r="G587" s="336"/>
      <c r="H587" s="235"/>
      <c r="I587" s="234"/>
    </row>
    <row r="588" spans="1:9" x14ac:dyDescent="0.2">
      <c r="A588" s="234"/>
      <c r="B588" s="234"/>
      <c r="C588" s="234"/>
      <c r="D588" s="235"/>
      <c r="E588" s="254"/>
      <c r="F588" s="234"/>
      <c r="G588" s="336"/>
      <c r="H588" s="235"/>
      <c r="I588" s="234"/>
    </row>
    <row r="589" spans="1:9" x14ac:dyDescent="0.2">
      <c r="A589" s="234"/>
      <c r="B589" s="234"/>
      <c r="C589" s="234"/>
      <c r="D589" s="235"/>
      <c r="E589" s="254"/>
      <c r="F589" s="234"/>
      <c r="G589" s="336"/>
      <c r="H589" s="235"/>
      <c r="I589" s="234"/>
    </row>
    <row r="590" spans="1:9" x14ac:dyDescent="0.2">
      <c r="A590" s="234"/>
      <c r="B590" s="234"/>
      <c r="C590" s="234"/>
      <c r="D590" s="235"/>
      <c r="E590" s="254"/>
      <c r="F590" s="234"/>
      <c r="G590" s="336"/>
      <c r="H590" s="235"/>
      <c r="I590" s="234"/>
    </row>
    <row r="591" spans="1:9" x14ac:dyDescent="0.2">
      <c r="A591" s="234"/>
      <c r="B591" s="234"/>
      <c r="C591" s="234"/>
      <c r="D591" s="235"/>
      <c r="E591" s="254"/>
      <c r="F591" s="234"/>
      <c r="G591" s="336"/>
      <c r="H591" s="235"/>
      <c r="I591" s="234"/>
    </row>
    <row r="592" spans="1:9" x14ac:dyDescent="0.2">
      <c r="A592" s="234"/>
      <c r="B592" s="234"/>
      <c r="C592" s="234"/>
      <c r="D592" s="235"/>
      <c r="E592" s="254"/>
      <c r="F592" s="234"/>
      <c r="G592" s="336"/>
      <c r="H592" s="235"/>
      <c r="I592" s="234"/>
    </row>
    <row r="593" spans="1:9" x14ac:dyDescent="0.2">
      <c r="A593" s="234"/>
      <c r="B593" s="234"/>
      <c r="C593" s="234"/>
      <c r="D593" s="235"/>
      <c r="E593" s="254"/>
      <c r="F593" s="234"/>
      <c r="G593" s="336"/>
      <c r="H593" s="235"/>
      <c r="I593" s="234"/>
    </row>
    <row r="594" spans="1:9" x14ac:dyDescent="0.2">
      <c r="A594" s="234"/>
      <c r="B594" s="234"/>
      <c r="C594" s="234"/>
      <c r="D594" s="235"/>
      <c r="E594" s="254"/>
      <c r="F594" s="234"/>
      <c r="G594" s="336"/>
      <c r="H594" s="235"/>
      <c r="I594" s="234"/>
    </row>
    <row r="595" spans="1:9" x14ac:dyDescent="0.2">
      <c r="A595" s="234"/>
      <c r="B595" s="234"/>
      <c r="C595" s="234"/>
      <c r="D595" s="235"/>
      <c r="E595" s="254"/>
      <c r="F595" s="234"/>
      <c r="G595" s="336"/>
      <c r="H595" s="235"/>
      <c r="I595" s="234"/>
    </row>
    <row r="596" spans="1:9" x14ac:dyDescent="0.2">
      <c r="A596" s="234"/>
      <c r="B596" s="234"/>
      <c r="C596" s="234"/>
      <c r="D596" s="235"/>
      <c r="E596" s="254"/>
      <c r="F596" s="234"/>
      <c r="G596" s="336"/>
      <c r="H596" s="235"/>
      <c r="I596" s="234"/>
    </row>
    <row r="597" spans="1:9" x14ac:dyDescent="0.2">
      <c r="A597" s="234"/>
      <c r="B597" s="234"/>
      <c r="C597" s="234"/>
      <c r="D597" s="235"/>
      <c r="E597" s="254"/>
      <c r="F597" s="234"/>
      <c r="G597" s="336"/>
      <c r="H597" s="235"/>
      <c r="I597" s="234"/>
    </row>
    <row r="598" spans="1:9" x14ac:dyDescent="0.2">
      <c r="A598" s="234"/>
      <c r="B598" s="234"/>
      <c r="C598" s="234"/>
      <c r="D598" s="235"/>
      <c r="E598" s="254"/>
      <c r="F598" s="234"/>
      <c r="G598" s="336"/>
      <c r="H598" s="235"/>
      <c r="I598" s="234"/>
    </row>
    <row r="599" spans="1:9" x14ac:dyDescent="0.2">
      <c r="A599" s="234"/>
      <c r="B599" s="234"/>
      <c r="C599" s="234"/>
      <c r="D599" s="235"/>
      <c r="E599" s="254"/>
      <c r="F599" s="234"/>
      <c r="G599" s="336"/>
      <c r="H599" s="235"/>
      <c r="I599" s="234"/>
    </row>
    <row r="600" spans="1:9" x14ac:dyDescent="0.2">
      <c r="A600" s="234"/>
      <c r="B600" s="234"/>
      <c r="C600" s="234"/>
      <c r="D600" s="235"/>
      <c r="E600" s="254"/>
      <c r="F600" s="234"/>
      <c r="G600" s="336"/>
      <c r="H600" s="235"/>
      <c r="I600" s="234"/>
    </row>
    <row r="601" spans="1:9" x14ac:dyDescent="0.2">
      <c r="A601" s="234"/>
      <c r="B601" s="234"/>
      <c r="C601" s="234"/>
      <c r="D601" s="235"/>
      <c r="E601" s="254"/>
      <c r="F601" s="234"/>
      <c r="G601" s="336"/>
      <c r="H601" s="235"/>
      <c r="I601" s="234"/>
    </row>
    <row r="602" spans="1:9" x14ac:dyDescent="0.2">
      <c r="A602" s="234"/>
      <c r="B602" s="234"/>
      <c r="C602" s="234"/>
      <c r="D602" s="235"/>
      <c r="E602" s="254"/>
      <c r="F602" s="234"/>
      <c r="G602" s="336"/>
      <c r="H602" s="235"/>
      <c r="I602" s="234"/>
    </row>
    <row r="603" spans="1:9" x14ac:dyDescent="0.2">
      <c r="A603" s="234"/>
      <c r="B603" s="234"/>
      <c r="C603" s="234"/>
      <c r="D603" s="235"/>
      <c r="E603" s="254"/>
      <c r="F603" s="234"/>
      <c r="G603" s="336"/>
      <c r="H603" s="235"/>
      <c r="I603" s="234"/>
    </row>
    <row r="604" spans="1:9" x14ac:dyDescent="0.2">
      <c r="A604" s="234"/>
      <c r="B604" s="234"/>
      <c r="C604" s="234"/>
      <c r="D604" s="235"/>
      <c r="E604" s="254"/>
      <c r="F604" s="234"/>
      <c r="G604" s="336"/>
      <c r="H604" s="235"/>
      <c r="I604" s="234"/>
    </row>
    <row r="605" spans="1:9" x14ac:dyDescent="0.2">
      <c r="A605" s="234"/>
      <c r="B605" s="234"/>
      <c r="C605" s="234"/>
      <c r="D605" s="235"/>
      <c r="E605" s="254"/>
      <c r="F605" s="234"/>
      <c r="G605" s="336"/>
      <c r="H605" s="235"/>
      <c r="I605" s="234"/>
    </row>
    <row r="606" spans="1:9" x14ac:dyDescent="0.2">
      <c r="A606" s="234"/>
      <c r="B606" s="234"/>
      <c r="C606" s="234"/>
      <c r="D606" s="235"/>
      <c r="E606" s="254"/>
      <c r="F606" s="234"/>
      <c r="G606" s="336"/>
      <c r="H606" s="235"/>
      <c r="I606" s="234"/>
    </row>
    <row r="607" spans="1:9" x14ac:dyDescent="0.2">
      <c r="A607" s="234"/>
      <c r="B607" s="234"/>
      <c r="C607" s="234"/>
      <c r="D607" s="235"/>
      <c r="E607" s="254"/>
      <c r="F607" s="234"/>
      <c r="G607" s="336"/>
      <c r="H607" s="235"/>
      <c r="I607" s="234"/>
    </row>
    <row r="608" spans="1:9" x14ac:dyDescent="0.2">
      <c r="A608" s="234"/>
      <c r="B608" s="234"/>
      <c r="C608" s="234"/>
      <c r="D608" s="235"/>
      <c r="E608" s="254"/>
      <c r="F608" s="234"/>
      <c r="G608" s="336"/>
      <c r="H608" s="235"/>
      <c r="I608" s="234"/>
    </row>
    <row r="609" spans="1:9" x14ac:dyDescent="0.2">
      <c r="A609" s="234"/>
      <c r="B609" s="234"/>
      <c r="C609" s="234"/>
      <c r="D609" s="235"/>
      <c r="E609" s="254"/>
      <c r="F609" s="234"/>
      <c r="G609" s="336"/>
      <c r="H609" s="235"/>
      <c r="I609" s="234"/>
    </row>
    <row r="610" spans="1:9" x14ac:dyDescent="0.2">
      <c r="A610" s="234"/>
      <c r="B610" s="234"/>
      <c r="C610" s="234"/>
      <c r="D610" s="235"/>
      <c r="E610" s="254"/>
      <c r="F610" s="234"/>
      <c r="G610" s="336"/>
      <c r="H610" s="235"/>
      <c r="I610" s="234"/>
    </row>
    <row r="611" spans="1:9" x14ac:dyDescent="0.2">
      <c r="A611" s="234"/>
      <c r="B611" s="234"/>
      <c r="C611" s="234"/>
      <c r="D611" s="235"/>
      <c r="E611" s="254"/>
      <c r="F611" s="234"/>
      <c r="G611" s="336"/>
      <c r="H611" s="235"/>
      <c r="I611" s="234"/>
    </row>
    <row r="612" spans="1:9" x14ac:dyDescent="0.2">
      <c r="A612" s="234"/>
      <c r="B612" s="234"/>
      <c r="C612" s="234"/>
      <c r="D612" s="235"/>
      <c r="E612" s="254"/>
      <c r="F612" s="234"/>
      <c r="G612" s="336"/>
      <c r="H612" s="235"/>
      <c r="I612" s="234"/>
    </row>
    <row r="613" spans="1:9" x14ac:dyDescent="0.2">
      <c r="A613" s="234"/>
      <c r="B613" s="234"/>
      <c r="C613" s="234"/>
      <c r="D613" s="235"/>
      <c r="E613" s="254"/>
      <c r="F613" s="234"/>
      <c r="G613" s="336"/>
      <c r="H613" s="235"/>
      <c r="I613" s="234"/>
    </row>
    <row r="614" spans="1:9" x14ac:dyDescent="0.2">
      <c r="A614" s="234"/>
      <c r="B614" s="234"/>
      <c r="C614" s="234"/>
      <c r="D614" s="235"/>
      <c r="E614" s="254"/>
      <c r="F614" s="234"/>
      <c r="G614" s="336"/>
      <c r="H614" s="235"/>
      <c r="I614" s="234"/>
    </row>
    <row r="615" spans="1:9" x14ac:dyDescent="0.2">
      <c r="A615" s="234"/>
      <c r="B615" s="234"/>
      <c r="C615" s="234"/>
      <c r="D615" s="235"/>
      <c r="E615" s="254"/>
      <c r="F615" s="234"/>
      <c r="G615" s="336"/>
      <c r="H615" s="235"/>
      <c r="I615" s="234"/>
    </row>
    <row r="616" spans="1:9" x14ac:dyDescent="0.2">
      <c r="A616" s="234"/>
      <c r="B616" s="234"/>
      <c r="C616" s="234"/>
      <c r="D616" s="235"/>
      <c r="E616" s="254"/>
      <c r="F616" s="234"/>
      <c r="G616" s="336"/>
      <c r="H616" s="235"/>
      <c r="I616" s="234"/>
    </row>
    <row r="617" spans="1:9" x14ac:dyDescent="0.2">
      <c r="A617" s="234"/>
      <c r="B617" s="234"/>
      <c r="C617" s="234"/>
      <c r="D617" s="235"/>
      <c r="E617" s="254"/>
      <c r="F617" s="234"/>
      <c r="G617" s="336"/>
      <c r="H617" s="235"/>
      <c r="I617" s="234"/>
    </row>
    <row r="618" spans="1:9" x14ac:dyDescent="0.2">
      <c r="A618" s="234"/>
      <c r="B618" s="234"/>
      <c r="C618" s="234"/>
      <c r="D618" s="235"/>
      <c r="E618" s="254"/>
      <c r="F618" s="234"/>
      <c r="G618" s="336"/>
      <c r="H618" s="235"/>
      <c r="I618" s="234"/>
    </row>
    <row r="619" spans="1:9" x14ac:dyDescent="0.2">
      <c r="A619" s="234"/>
      <c r="B619" s="234"/>
      <c r="C619" s="234"/>
      <c r="D619" s="235"/>
      <c r="E619" s="254"/>
      <c r="F619" s="234"/>
      <c r="G619" s="336"/>
      <c r="H619" s="235"/>
      <c r="I619" s="234"/>
    </row>
    <row r="620" spans="1:9" x14ac:dyDescent="0.2">
      <c r="A620" s="234"/>
      <c r="B620" s="234"/>
      <c r="C620" s="234"/>
      <c r="D620" s="235"/>
      <c r="E620" s="254"/>
      <c r="F620" s="234"/>
      <c r="G620" s="336"/>
      <c r="H620" s="235"/>
      <c r="I620" s="234"/>
    </row>
    <row r="621" spans="1:9" x14ac:dyDescent="0.2">
      <c r="A621" s="234"/>
      <c r="B621" s="234"/>
      <c r="C621" s="234"/>
      <c r="D621" s="235"/>
      <c r="E621" s="254"/>
      <c r="F621" s="234"/>
      <c r="G621" s="336"/>
      <c r="H621" s="235"/>
      <c r="I621" s="234"/>
    </row>
    <row r="622" spans="1:9" x14ac:dyDescent="0.2">
      <c r="A622" s="234"/>
      <c r="B622" s="234"/>
      <c r="C622" s="234"/>
      <c r="D622" s="235"/>
      <c r="E622" s="254"/>
      <c r="F622" s="234"/>
      <c r="G622" s="336"/>
      <c r="H622" s="235"/>
      <c r="I622" s="234"/>
    </row>
    <row r="623" spans="1:9" x14ac:dyDescent="0.2">
      <c r="A623" s="234"/>
      <c r="B623" s="234"/>
      <c r="C623" s="234"/>
      <c r="D623" s="235"/>
      <c r="E623" s="254"/>
      <c r="F623" s="234"/>
      <c r="G623" s="336"/>
      <c r="H623" s="235"/>
      <c r="I623" s="234"/>
    </row>
    <row r="624" spans="1:9" x14ac:dyDescent="0.2">
      <c r="A624" s="234"/>
      <c r="B624" s="234"/>
      <c r="C624" s="234"/>
      <c r="D624" s="235"/>
      <c r="E624" s="254"/>
      <c r="F624" s="234"/>
      <c r="G624" s="336"/>
      <c r="H624" s="235"/>
      <c r="I624" s="234"/>
    </row>
    <row r="625" spans="1:9" x14ac:dyDescent="0.2">
      <c r="A625" s="234"/>
      <c r="B625" s="234"/>
      <c r="C625" s="234"/>
      <c r="D625" s="235"/>
      <c r="E625" s="254"/>
      <c r="F625" s="234"/>
      <c r="G625" s="336"/>
      <c r="H625" s="235"/>
      <c r="I625" s="234"/>
    </row>
    <row r="626" spans="1:9" x14ac:dyDescent="0.2">
      <c r="A626" s="234"/>
      <c r="B626" s="234"/>
      <c r="C626" s="234"/>
      <c r="D626" s="235"/>
      <c r="E626" s="254"/>
      <c r="F626" s="234"/>
      <c r="G626" s="336"/>
      <c r="H626" s="235"/>
      <c r="I626" s="234"/>
    </row>
    <row r="627" spans="1:9" x14ac:dyDescent="0.2">
      <c r="A627" s="234"/>
      <c r="B627" s="234"/>
      <c r="C627" s="234"/>
      <c r="D627" s="235"/>
      <c r="E627" s="254"/>
      <c r="F627" s="234"/>
      <c r="G627" s="336"/>
      <c r="H627" s="235"/>
      <c r="I627" s="234"/>
    </row>
    <row r="628" spans="1:9" x14ac:dyDescent="0.2">
      <c r="A628" s="234"/>
      <c r="B628" s="234"/>
      <c r="C628" s="234"/>
      <c r="D628" s="235"/>
      <c r="E628" s="254"/>
      <c r="F628" s="234"/>
      <c r="G628" s="336"/>
      <c r="H628" s="235"/>
      <c r="I628" s="234"/>
    </row>
    <row r="629" spans="1:9" x14ac:dyDescent="0.2">
      <c r="A629" s="234"/>
      <c r="B629" s="234"/>
      <c r="C629" s="234"/>
      <c r="D629" s="235"/>
      <c r="E629" s="254"/>
      <c r="F629" s="234"/>
      <c r="G629" s="336"/>
      <c r="H629" s="235"/>
      <c r="I629" s="234"/>
    </row>
    <row r="630" spans="1:9" x14ac:dyDescent="0.2">
      <c r="A630" s="234"/>
      <c r="B630" s="234"/>
      <c r="C630" s="234"/>
      <c r="D630" s="235"/>
      <c r="E630" s="254"/>
      <c r="F630" s="234"/>
      <c r="G630" s="336"/>
      <c r="H630" s="235"/>
      <c r="I630" s="234"/>
    </row>
    <row r="631" spans="1:9" x14ac:dyDescent="0.2">
      <c r="A631" s="234"/>
      <c r="B631" s="234"/>
      <c r="C631" s="234"/>
      <c r="D631" s="235"/>
      <c r="E631" s="254"/>
      <c r="F631" s="234"/>
      <c r="G631" s="336"/>
      <c r="H631" s="235"/>
      <c r="I631" s="234"/>
    </row>
    <row r="632" spans="1:9" x14ac:dyDescent="0.2">
      <c r="A632" s="234"/>
      <c r="B632" s="234"/>
      <c r="C632" s="234"/>
      <c r="D632" s="235"/>
      <c r="E632" s="254"/>
      <c r="F632" s="234"/>
      <c r="G632" s="336"/>
      <c r="H632" s="235"/>
      <c r="I632" s="234"/>
    </row>
    <row r="633" spans="1:9" x14ac:dyDescent="0.2">
      <c r="A633" s="234"/>
      <c r="B633" s="234"/>
      <c r="C633" s="234"/>
      <c r="D633" s="235"/>
      <c r="E633" s="254"/>
      <c r="F633" s="234"/>
      <c r="G633" s="336"/>
      <c r="H633" s="235"/>
      <c r="I633" s="234"/>
    </row>
    <row r="634" spans="1:9" x14ac:dyDescent="0.2">
      <c r="A634" s="234"/>
      <c r="B634" s="234"/>
      <c r="C634" s="234"/>
      <c r="D634" s="235"/>
      <c r="E634" s="254"/>
      <c r="F634" s="234"/>
      <c r="G634" s="336"/>
      <c r="H634" s="235"/>
      <c r="I634" s="234"/>
    </row>
    <row r="635" spans="1:9" x14ac:dyDescent="0.2">
      <c r="A635" s="234"/>
      <c r="B635" s="234"/>
      <c r="C635" s="234"/>
      <c r="D635" s="235"/>
      <c r="E635" s="254"/>
      <c r="F635" s="234"/>
      <c r="G635" s="336"/>
      <c r="H635" s="235"/>
      <c r="I635" s="234"/>
    </row>
    <row r="636" spans="1:9" x14ac:dyDescent="0.2">
      <c r="A636" s="234"/>
      <c r="B636" s="234"/>
      <c r="C636" s="234"/>
      <c r="D636" s="235"/>
      <c r="E636" s="254"/>
      <c r="F636" s="234"/>
      <c r="G636" s="336"/>
      <c r="H636" s="235"/>
      <c r="I636" s="234"/>
    </row>
    <row r="637" spans="1:9" x14ac:dyDescent="0.2">
      <c r="A637" s="234"/>
      <c r="B637" s="234"/>
      <c r="C637" s="234"/>
      <c r="D637" s="235"/>
      <c r="E637" s="254"/>
      <c r="F637" s="234"/>
      <c r="G637" s="336"/>
      <c r="H637" s="235"/>
      <c r="I637" s="234"/>
    </row>
    <row r="638" spans="1:9" x14ac:dyDescent="0.2">
      <c r="A638" s="234"/>
      <c r="B638" s="234"/>
      <c r="C638" s="234"/>
      <c r="D638" s="235"/>
      <c r="E638" s="254"/>
      <c r="F638" s="234"/>
      <c r="G638" s="336"/>
      <c r="H638" s="235"/>
      <c r="I638" s="234"/>
    </row>
    <row r="639" spans="1:9" x14ac:dyDescent="0.2">
      <c r="A639" s="234"/>
      <c r="B639" s="234"/>
      <c r="C639" s="234"/>
      <c r="D639" s="235"/>
      <c r="E639" s="254"/>
      <c r="F639" s="234"/>
      <c r="G639" s="336"/>
      <c r="H639" s="235"/>
      <c r="I639" s="234"/>
    </row>
    <row r="640" spans="1:9" x14ac:dyDescent="0.2">
      <c r="A640" s="234"/>
      <c r="B640" s="234"/>
      <c r="C640" s="234"/>
      <c r="D640" s="235"/>
      <c r="E640" s="254"/>
      <c r="F640" s="234"/>
      <c r="G640" s="336"/>
      <c r="H640" s="235"/>
      <c r="I640" s="234"/>
    </row>
    <row r="641" spans="1:9" x14ac:dyDescent="0.2">
      <c r="A641" s="234"/>
      <c r="B641" s="234"/>
      <c r="C641" s="234"/>
      <c r="D641" s="235"/>
      <c r="E641" s="254"/>
      <c r="F641" s="234"/>
      <c r="G641" s="336"/>
      <c r="H641" s="235"/>
      <c r="I641" s="234"/>
    </row>
    <row r="642" spans="1:9" x14ac:dyDescent="0.2">
      <c r="A642" s="234"/>
      <c r="B642" s="234"/>
      <c r="C642" s="234"/>
      <c r="D642" s="235"/>
      <c r="E642" s="254"/>
      <c r="F642" s="234"/>
      <c r="G642" s="336"/>
      <c r="H642" s="235"/>
      <c r="I642" s="234"/>
    </row>
    <row r="643" spans="1:9" x14ac:dyDescent="0.2">
      <c r="A643" s="234"/>
      <c r="B643" s="234"/>
      <c r="C643" s="234"/>
      <c r="D643" s="235"/>
      <c r="E643" s="254"/>
      <c r="F643" s="234"/>
      <c r="G643" s="336"/>
      <c r="H643" s="235"/>
      <c r="I643" s="234"/>
    </row>
    <row r="644" spans="1:9" x14ac:dyDescent="0.2">
      <c r="A644" s="234"/>
      <c r="B644" s="234"/>
      <c r="C644" s="234"/>
      <c r="D644" s="235"/>
      <c r="E644" s="254"/>
      <c r="F644" s="234"/>
      <c r="G644" s="336"/>
      <c r="H644" s="235"/>
      <c r="I644" s="234"/>
    </row>
    <row r="645" spans="1:9" x14ac:dyDescent="0.2">
      <c r="A645" s="234"/>
      <c r="B645" s="234"/>
      <c r="C645" s="234"/>
      <c r="D645" s="235"/>
      <c r="E645" s="254"/>
      <c r="F645" s="234"/>
      <c r="G645" s="336"/>
      <c r="H645" s="235"/>
      <c r="I645" s="234"/>
    </row>
    <row r="646" spans="1:9" x14ac:dyDescent="0.2">
      <c r="A646" s="234"/>
      <c r="B646" s="234"/>
      <c r="C646" s="234"/>
      <c r="D646" s="235"/>
      <c r="E646" s="254"/>
      <c r="F646" s="234"/>
      <c r="G646" s="336"/>
      <c r="H646" s="235"/>
      <c r="I646" s="234"/>
    </row>
    <row r="647" spans="1:9" x14ac:dyDescent="0.2">
      <c r="A647" s="234"/>
      <c r="B647" s="234"/>
      <c r="C647" s="234"/>
      <c r="D647" s="235"/>
      <c r="E647" s="254"/>
      <c r="F647" s="234"/>
      <c r="G647" s="336"/>
      <c r="H647" s="235"/>
      <c r="I647" s="234"/>
    </row>
    <row r="648" spans="1:9" x14ac:dyDescent="0.2">
      <c r="A648" s="234"/>
      <c r="B648" s="234"/>
      <c r="C648" s="234"/>
      <c r="D648" s="235"/>
      <c r="E648" s="254"/>
      <c r="F648" s="234"/>
      <c r="G648" s="336"/>
      <c r="H648" s="235"/>
      <c r="I648" s="234"/>
    </row>
    <row r="649" spans="1:9" x14ac:dyDescent="0.2">
      <c r="A649" s="234"/>
      <c r="B649" s="234"/>
      <c r="C649" s="234"/>
      <c r="D649" s="235"/>
      <c r="E649" s="254"/>
      <c r="F649" s="234"/>
      <c r="G649" s="336"/>
      <c r="H649" s="235"/>
      <c r="I649" s="234"/>
    </row>
    <row r="650" spans="1:9" x14ac:dyDescent="0.2">
      <c r="A650" s="234"/>
      <c r="B650" s="234"/>
      <c r="C650" s="234"/>
      <c r="D650" s="235"/>
      <c r="E650" s="254"/>
      <c r="F650" s="234"/>
      <c r="G650" s="336"/>
      <c r="H650" s="235"/>
      <c r="I650" s="234"/>
    </row>
    <row r="651" spans="1:9" x14ac:dyDescent="0.2">
      <c r="A651" s="234"/>
      <c r="B651" s="234"/>
      <c r="C651" s="234"/>
      <c r="D651" s="235"/>
      <c r="E651" s="254"/>
      <c r="F651" s="234"/>
      <c r="G651" s="336"/>
      <c r="H651" s="235"/>
      <c r="I651" s="234"/>
    </row>
    <row r="652" spans="1:9" x14ac:dyDescent="0.2">
      <c r="A652" s="234"/>
      <c r="B652" s="234"/>
      <c r="C652" s="234"/>
      <c r="D652" s="235"/>
      <c r="E652" s="254"/>
      <c r="F652" s="234"/>
      <c r="G652" s="336"/>
      <c r="H652" s="235"/>
      <c r="I652" s="234"/>
    </row>
    <row r="653" spans="1:9" x14ac:dyDescent="0.2">
      <c r="A653" s="234"/>
      <c r="B653" s="234"/>
      <c r="C653" s="234"/>
      <c r="D653" s="235"/>
      <c r="E653" s="254"/>
      <c r="F653" s="234"/>
      <c r="G653" s="336"/>
      <c r="H653" s="235"/>
      <c r="I653" s="234"/>
    </row>
    <row r="654" spans="1:9" x14ac:dyDescent="0.2">
      <c r="A654" s="234"/>
      <c r="B654" s="234"/>
      <c r="C654" s="234"/>
      <c r="D654" s="235"/>
      <c r="E654" s="254"/>
      <c r="F654" s="234"/>
      <c r="G654" s="336"/>
      <c r="H654" s="235"/>
      <c r="I654" s="234"/>
    </row>
    <row r="655" spans="1:9" x14ac:dyDescent="0.2">
      <c r="A655" s="234"/>
      <c r="B655" s="234"/>
      <c r="C655" s="234"/>
      <c r="D655" s="235"/>
      <c r="E655" s="254"/>
      <c r="F655" s="234"/>
      <c r="G655" s="336"/>
      <c r="H655" s="235"/>
      <c r="I655" s="234"/>
    </row>
    <row r="656" spans="1:9" x14ac:dyDescent="0.2">
      <c r="A656" s="234"/>
      <c r="B656" s="234"/>
      <c r="C656" s="234"/>
      <c r="D656" s="235"/>
      <c r="E656" s="254"/>
      <c r="F656" s="234"/>
      <c r="G656" s="336"/>
      <c r="H656" s="235"/>
      <c r="I656" s="234"/>
    </row>
    <row r="657" spans="1:9" x14ac:dyDescent="0.2">
      <c r="A657" s="234"/>
      <c r="B657" s="234"/>
      <c r="C657" s="234"/>
      <c r="D657" s="235"/>
      <c r="E657" s="254"/>
      <c r="F657" s="234"/>
      <c r="G657" s="336"/>
      <c r="H657" s="235"/>
      <c r="I657" s="234"/>
    </row>
    <row r="658" spans="1:9" x14ac:dyDescent="0.2">
      <c r="A658" s="234"/>
      <c r="B658" s="234"/>
      <c r="C658" s="234"/>
      <c r="D658" s="235"/>
      <c r="E658" s="254"/>
      <c r="F658" s="234"/>
      <c r="G658" s="336"/>
      <c r="H658" s="235"/>
      <c r="I658" s="234"/>
    </row>
    <row r="659" spans="1:9" x14ac:dyDescent="0.2">
      <c r="A659" s="234"/>
      <c r="B659" s="234"/>
      <c r="C659" s="234"/>
      <c r="D659" s="235"/>
      <c r="E659" s="254"/>
      <c r="F659" s="234"/>
      <c r="G659" s="336"/>
      <c r="H659" s="235"/>
      <c r="I659" s="234"/>
    </row>
    <row r="660" spans="1:9" x14ac:dyDescent="0.2">
      <c r="A660" s="234"/>
      <c r="B660" s="234"/>
      <c r="C660" s="234"/>
      <c r="D660" s="235"/>
      <c r="E660" s="254"/>
      <c r="F660" s="234"/>
      <c r="G660" s="336"/>
      <c r="H660" s="235"/>
      <c r="I660" s="234"/>
    </row>
    <row r="661" spans="1:9" x14ac:dyDescent="0.2">
      <c r="A661" s="234"/>
      <c r="B661" s="234"/>
      <c r="C661" s="234"/>
      <c r="D661" s="235"/>
      <c r="E661" s="254"/>
      <c r="F661" s="234"/>
      <c r="G661" s="336"/>
      <c r="H661" s="235"/>
      <c r="I661" s="234"/>
    </row>
    <row r="662" spans="1:9" x14ac:dyDescent="0.2">
      <c r="A662" s="234"/>
      <c r="B662" s="234"/>
      <c r="C662" s="234"/>
      <c r="D662" s="235"/>
      <c r="E662" s="254"/>
      <c r="F662" s="234"/>
      <c r="G662" s="336"/>
      <c r="H662" s="235"/>
      <c r="I662" s="234"/>
    </row>
    <row r="663" spans="1:9" x14ac:dyDescent="0.2">
      <c r="A663" s="234"/>
      <c r="B663" s="234"/>
      <c r="C663" s="234"/>
      <c r="D663" s="235"/>
      <c r="E663" s="254"/>
      <c r="F663" s="234"/>
      <c r="G663" s="336"/>
      <c r="H663" s="235"/>
      <c r="I663" s="234"/>
    </row>
    <row r="664" spans="1:9" x14ac:dyDescent="0.2">
      <c r="A664" s="234"/>
      <c r="B664" s="234"/>
      <c r="C664" s="234"/>
      <c r="D664" s="235"/>
      <c r="E664" s="254"/>
      <c r="F664" s="234"/>
      <c r="G664" s="336"/>
      <c r="H664" s="235"/>
      <c r="I664" s="234"/>
    </row>
    <row r="665" spans="1:9" x14ac:dyDescent="0.2">
      <c r="A665" s="234"/>
      <c r="B665" s="234"/>
      <c r="C665" s="234"/>
      <c r="D665" s="235"/>
      <c r="E665" s="254"/>
      <c r="F665" s="234"/>
      <c r="G665" s="336"/>
      <c r="H665" s="235"/>
      <c r="I665" s="234"/>
    </row>
    <row r="666" spans="1:9" x14ac:dyDescent="0.2">
      <c r="A666" s="234"/>
      <c r="B666" s="234"/>
      <c r="C666" s="234"/>
      <c r="D666" s="235"/>
      <c r="E666" s="254"/>
      <c r="F666" s="234"/>
      <c r="G666" s="336"/>
      <c r="H666" s="235"/>
      <c r="I666" s="234"/>
    </row>
    <row r="667" spans="1:9" x14ac:dyDescent="0.2">
      <c r="A667" s="234"/>
      <c r="B667" s="234"/>
      <c r="C667" s="234"/>
      <c r="D667" s="235"/>
      <c r="E667" s="254"/>
      <c r="F667" s="234"/>
      <c r="G667" s="336"/>
      <c r="H667" s="235"/>
      <c r="I667" s="234"/>
    </row>
    <row r="668" spans="1:9" x14ac:dyDescent="0.2">
      <c r="A668" s="234"/>
      <c r="B668" s="234"/>
      <c r="C668" s="234"/>
      <c r="D668" s="235"/>
      <c r="E668" s="254"/>
      <c r="F668" s="234"/>
      <c r="G668" s="336"/>
      <c r="H668" s="235"/>
      <c r="I668" s="234"/>
    </row>
    <row r="669" spans="1:9" x14ac:dyDescent="0.2">
      <c r="A669" s="234"/>
      <c r="B669" s="234"/>
      <c r="C669" s="234"/>
      <c r="D669" s="235"/>
      <c r="E669" s="254"/>
      <c r="F669" s="234"/>
      <c r="G669" s="336"/>
      <c r="H669" s="235"/>
      <c r="I669" s="234"/>
    </row>
    <row r="670" spans="1:9" x14ac:dyDescent="0.2">
      <c r="A670" s="234"/>
      <c r="B670" s="234"/>
      <c r="C670" s="234"/>
      <c r="D670" s="235"/>
      <c r="E670" s="254"/>
      <c r="F670" s="234"/>
      <c r="G670" s="336"/>
      <c r="H670" s="235"/>
      <c r="I670" s="234"/>
    </row>
    <row r="671" spans="1:9" x14ac:dyDescent="0.2">
      <c r="A671" s="234"/>
      <c r="B671" s="234"/>
      <c r="C671" s="234"/>
      <c r="D671" s="235"/>
      <c r="E671" s="254"/>
      <c r="F671" s="234"/>
      <c r="G671" s="336"/>
      <c r="H671" s="235"/>
      <c r="I671" s="234"/>
    </row>
    <row r="672" spans="1:9" x14ac:dyDescent="0.2">
      <c r="A672" s="234"/>
      <c r="B672" s="234"/>
      <c r="C672" s="234"/>
      <c r="D672" s="235"/>
      <c r="E672" s="254"/>
      <c r="F672" s="234"/>
      <c r="G672" s="336"/>
      <c r="H672" s="235"/>
      <c r="I672" s="234"/>
    </row>
    <row r="673" spans="1:9" x14ac:dyDescent="0.2">
      <c r="A673" s="234"/>
      <c r="B673" s="234"/>
      <c r="C673" s="234"/>
      <c r="D673" s="235"/>
      <c r="E673" s="254"/>
      <c r="F673" s="234"/>
      <c r="G673" s="336"/>
      <c r="H673" s="235"/>
      <c r="I673" s="234"/>
    </row>
    <row r="674" spans="1:9" x14ac:dyDescent="0.2">
      <c r="A674" s="234"/>
      <c r="B674" s="234"/>
      <c r="C674" s="234"/>
      <c r="D674" s="235"/>
      <c r="E674" s="254"/>
      <c r="F674" s="234"/>
      <c r="G674" s="336"/>
      <c r="H674" s="235"/>
      <c r="I674" s="234"/>
    </row>
    <row r="675" spans="1:9" x14ac:dyDescent="0.2">
      <c r="A675" s="234"/>
      <c r="B675" s="234"/>
      <c r="C675" s="234"/>
      <c r="D675" s="235"/>
      <c r="E675" s="254"/>
      <c r="F675" s="234"/>
      <c r="G675" s="336"/>
      <c r="H675" s="235"/>
      <c r="I675" s="234"/>
    </row>
    <row r="676" spans="1:9" x14ac:dyDescent="0.2">
      <c r="A676" s="234"/>
      <c r="B676" s="234"/>
      <c r="C676" s="234"/>
      <c r="D676" s="235"/>
      <c r="E676" s="254"/>
      <c r="F676" s="234"/>
      <c r="G676" s="336"/>
      <c r="H676" s="235"/>
      <c r="I676" s="234"/>
    </row>
    <row r="677" spans="1:9" x14ac:dyDescent="0.2">
      <c r="A677" s="234"/>
      <c r="B677" s="234"/>
      <c r="C677" s="234"/>
      <c r="D677" s="235"/>
      <c r="E677" s="254"/>
      <c r="F677" s="234"/>
      <c r="G677" s="336"/>
      <c r="H677" s="235"/>
      <c r="I677" s="234"/>
    </row>
    <row r="678" spans="1:9" x14ac:dyDescent="0.2">
      <c r="A678" s="234"/>
      <c r="B678" s="234"/>
      <c r="C678" s="234"/>
      <c r="D678" s="235"/>
      <c r="E678" s="254"/>
      <c r="F678" s="234"/>
      <c r="G678" s="336"/>
      <c r="H678" s="235"/>
      <c r="I678" s="234"/>
    </row>
    <row r="679" spans="1:9" x14ac:dyDescent="0.2">
      <c r="A679" s="234"/>
      <c r="B679" s="234"/>
      <c r="C679" s="234"/>
      <c r="D679" s="235"/>
      <c r="E679" s="254"/>
      <c r="F679" s="234"/>
      <c r="G679" s="336"/>
      <c r="H679" s="235"/>
      <c r="I679" s="234"/>
    </row>
    <row r="680" spans="1:9" x14ac:dyDescent="0.2">
      <c r="A680" s="234"/>
      <c r="B680" s="234"/>
      <c r="C680" s="234"/>
      <c r="D680" s="235"/>
      <c r="E680" s="254"/>
      <c r="F680" s="234"/>
      <c r="G680" s="336"/>
      <c r="H680" s="235"/>
      <c r="I680" s="234"/>
    </row>
    <row r="681" spans="1:9" x14ac:dyDescent="0.2">
      <c r="A681" s="234"/>
      <c r="B681" s="234"/>
      <c r="C681" s="234"/>
      <c r="D681" s="235"/>
      <c r="E681" s="254"/>
      <c r="F681" s="234"/>
      <c r="G681" s="336"/>
      <c r="H681" s="235"/>
      <c r="I681" s="234"/>
    </row>
    <row r="682" spans="1:9" x14ac:dyDescent="0.2">
      <c r="A682" s="234"/>
      <c r="B682" s="234"/>
      <c r="C682" s="234"/>
      <c r="D682" s="235"/>
      <c r="E682" s="254"/>
      <c r="F682" s="234"/>
      <c r="G682" s="336"/>
      <c r="H682" s="235"/>
      <c r="I682" s="234"/>
    </row>
    <row r="683" spans="1:9" x14ac:dyDescent="0.2">
      <c r="A683" s="234"/>
      <c r="B683" s="234"/>
      <c r="C683" s="234"/>
      <c r="D683" s="235"/>
      <c r="E683" s="254"/>
      <c r="F683" s="234"/>
      <c r="G683" s="336"/>
      <c r="H683" s="235"/>
      <c r="I683" s="234"/>
    </row>
    <row r="684" spans="1:9" x14ac:dyDescent="0.2">
      <c r="A684" s="234"/>
      <c r="B684" s="234"/>
      <c r="C684" s="234"/>
      <c r="D684" s="235"/>
      <c r="E684" s="254"/>
      <c r="F684" s="234"/>
      <c r="G684" s="336"/>
      <c r="H684" s="235"/>
      <c r="I684" s="234"/>
    </row>
    <row r="685" spans="1:9" x14ac:dyDescent="0.2">
      <c r="A685" s="234"/>
      <c r="B685" s="234"/>
      <c r="C685" s="234"/>
      <c r="D685" s="235"/>
      <c r="E685" s="254"/>
      <c r="F685" s="234"/>
      <c r="G685" s="336"/>
      <c r="H685" s="235"/>
      <c r="I685" s="234"/>
    </row>
    <row r="686" spans="1:9" x14ac:dyDescent="0.2">
      <c r="A686" s="234"/>
      <c r="B686" s="234"/>
      <c r="C686" s="234"/>
      <c r="D686" s="235"/>
      <c r="E686" s="254"/>
      <c r="F686" s="234"/>
      <c r="G686" s="336"/>
      <c r="H686" s="235"/>
      <c r="I686" s="234"/>
    </row>
    <row r="687" spans="1:9" x14ac:dyDescent="0.2">
      <c r="A687" s="234"/>
      <c r="B687" s="234"/>
      <c r="C687" s="234"/>
      <c r="D687" s="235"/>
      <c r="E687" s="254"/>
      <c r="F687" s="234"/>
      <c r="G687" s="336"/>
      <c r="H687" s="235"/>
      <c r="I687" s="234"/>
    </row>
    <row r="688" spans="1:9" x14ac:dyDescent="0.2">
      <c r="A688" s="234"/>
      <c r="B688" s="234"/>
      <c r="C688" s="234"/>
      <c r="D688" s="235"/>
      <c r="E688" s="254"/>
      <c r="F688" s="234"/>
      <c r="G688" s="336"/>
      <c r="H688" s="235"/>
      <c r="I688" s="234"/>
    </row>
    <row r="689" spans="1:9" x14ac:dyDescent="0.2">
      <c r="A689" s="234"/>
      <c r="B689" s="234"/>
      <c r="C689" s="234"/>
      <c r="D689" s="235"/>
      <c r="E689" s="254"/>
      <c r="F689" s="234"/>
      <c r="G689" s="336"/>
      <c r="H689" s="235"/>
      <c r="I689" s="234"/>
    </row>
    <row r="690" spans="1:9" x14ac:dyDescent="0.2">
      <c r="A690" s="234"/>
      <c r="B690" s="234"/>
      <c r="C690" s="234"/>
      <c r="D690" s="235"/>
      <c r="E690" s="254"/>
      <c r="F690" s="234"/>
      <c r="G690" s="336"/>
      <c r="H690" s="235"/>
      <c r="I690" s="234"/>
    </row>
    <row r="691" spans="1:9" x14ac:dyDescent="0.2">
      <c r="A691" s="234"/>
      <c r="B691" s="234"/>
      <c r="C691" s="234"/>
      <c r="D691" s="235"/>
      <c r="E691" s="254"/>
      <c r="F691" s="234"/>
      <c r="G691" s="336"/>
      <c r="H691" s="235"/>
      <c r="I691" s="234"/>
    </row>
    <row r="692" spans="1:9" x14ac:dyDescent="0.2">
      <c r="A692" s="234"/>
      <c r="B692" s="234"/>
      <c r="C692" s="234"/>
      <c r="D692" s="235"/>
      <c r="E692" s="254"/>
      <c r="F692" s="234"/>
      <c r="G692" s="336"/>
      <c r="H692" s="235"/>
      <c r="I692" s="234"/>
    </row>
    <row r="693" spans="1:9" x14ac:dyDescent="0.2">
      <c r="A693" s="234"/>
      <c r="B693" s="234"/>
      <c r="C693" s="234"/>
      <c r="D693" s="235"/>
      <c r="E693" s="254"/>
      <c r="F693" s="234"/>
      <c r="G693" s="336"/>
      <c r="H693" s="235"/>
      <c r="I693" s="234"/>
    </row>
    <row r="694" spans="1:9" x14ac:dyDescent="0.2">
      <c r="A694" s="234"/>
      <c r="B694" s="234"/>
      <c r="C694" s="234"/>
      <c r="D694" s="235"/>
      <c r="E694" s="254"/>
      <c r="F694" s="234"/>
      <c r="G694" s="336"/>
      <c r="H694" s="235"/>
      <c r="I694" s="234"/>
    </row>
    <row r="695" spans="1:9" x14ac:dyDescent="0.2">
      <c r="A695" s="234"/>
      <c r="B695" s="234"/>
      <c r="C695" s="234"/>
      <c r="D695" s="235"/>
      <c r="E695" s="254"/>
      <c r="F695" s="234"/>
      <c r="G695" s="336"/>
      <c r="H695" s="235"/>
      <c r="I695" s="234"/>
    </row>
    <row r="696" spans="1:9" x14ac:dyDescent="0.2">
      <c r="A696" s="234"/>
      <c r="B696" s="234"/>
      <c r="C696" s="234"/>
      <c r="D696" s="235"/>
      <c r="E696" s="254"/>
      <c r="F696" s="234"/>
      <c r="G696" s="336"/>
      <c r="H696" s="235"/>
      <c r="I696" s="234"/>
    </row>
    <row r="697" spans="1:9" x14ac:dyDescent="0.2">
      <c r="A697" s="234"/>
      <c r="B697" s="234"/>
      <c r="C697" s="234"/>
      <c r="D697" s="235"/>
      <c r="E697" s="254"/>
      <c r="F697" s="234"/>
      <c r="G697" s="336"/>
      <c r="H697" s="235"/>
      <c r="I697" s="234"/>
    </row>
    <row r="698" spans="1:9" x14ac:dyDescent="0.2">
      <c r="A698" s="234"/>
      <c r="B698" s="234"/>
      <c r="C698" s="234"/>
      <c r="D698" s="235"/>
      <c r="E698" s="254"/>
      <c r="F698" s="234"/>
      <c r="G698" s="336"/>
      <c r="H698" s="235"/>
      <c r="I698" s="234"/>
    </row>
    <row r="699" spans="1:9" x14ac:dyDescent="0.2">
      <c r="A699" s="234"/>
      <c r="B699" s="234"/>
      <c r="C699" s="234"/>
      <c r="D699" s="235"/>
      <c r="E699" s="254"/>
      <c r="F699" s="234"/>
      <c r="G699" s="336"/>
      <c r="H699" s="235"/>
      <c r="I699" s="234"/>
    </row>
    <row r="700" spans="1:9" x14ac:dyDescent="0.2">
      <c r="A700" s="234"/>
      <c r="B700" s="234"/>
      <c r="C700" s="234"/>
      <c r="D700" s="235"/>
      <c r="E700" s="254"/>
      <c r="F700" s="234"/>
      <c r="G700" s="336"/>
      <c r="H700" s="235"/>
      <c r="I700" s="234"/>
    </row>
    <row r="701" spans="1:9" x14ac:dyDescent="0.2">
      <c r="A701" s="234"/>
      <c r="B701" s="234"/>
      <c r="C701" s="234"/>
      <c r="D701" s="235"/>
      <c r="E701" s="254"/>
      <c r="F701" s="234"/>
      <c r="G701" s="336"/>
      <c r="H701" s="235"/>
      <c r="I701" s="234"/>
    </row>
    <row r="702" spans="1:9" x14ac:dyDescent="0.2">
      <c r="A702" s="234"/>
      <c r="B702" s="234"/>
      <c r="C702" s="234"/>
      <c r="D702" s="235"/>
      <c r="E702" s="254"/>
      <c r="F702" s="234"/>
      <c r="G702" s="336"/>
      <c r="H702" s="235"/>
      <c r="I702" s="234"/>
    </row>
    <row r="703" spans="1:9" x14ac:dyDescent="0.2">
      <c r="A703" s="234"/>
      <c r="B703" s="234"/>
      <c r="C703" s="234"/>
      <c r="D703" s="235"/>
      <c r="E703" s="254"/>
      <c r="F703" s="234"/>
      <c r="G703" s="336"/>
      <c r="H703" s="235"/>
      <c r="I703" s="234"/>
    </row>
    <row r="704" spans="1:9" x14ac:dyDescent="0.2">
      <c r="A704" s="234"/>
      <c r="B704" s="234"/>
      <c r="C704" s="234"/>
      <c r="D704" s="235"/>
      <c r="E704" s="254"/>
      <c r="F704" s="234"/>
      <c r="G704" s="336"/>
      <c r="H704" s="235"/>
      <c r="I704" s="234"/>
    </row>
    <row r="705" spans="1:9" x14ac:dyDescent="0.2">
      <c r="A705" s="234"/>
      <c r="B705" s="234"/>
      <c r="C705" s="234"/>
      <c r="D705" s="235"/>
      <c r="E705" s="254"/>
      <c r="F705" s="234"/>
      <c r="G705" s="336"/>
      <c r="H705" s="235"/>
      <c r="I705" s="234"/>
    </row>
    <row r="706" spans="1:9" x14ac:dyDescent="0.2">
      <c r="A706" s="234"/>
      <c r="B706" s="234"/>
      <c r="C706" s="234"/>
      <c r="D706" s="235"/>
      <c r="E706" s="254"/>
      <c r="F706" s="234"/>
      <c r="G706" s="336"/>
      <c r="H706" s="235"/>
      <c r="I706" s="234"/>
    </row>
    <row r="707" spans="1:9" x14ac:dyDescent="0.2">
      <c r="A707" s="234"/>
      <c r="B707" s="234"/>
      <c r="C707" s="234"/>
      <c r="D707" s="235"/>
      <c r="E707" s="254"/>
      <c r="F707" s="234"/>
      <c r="G707" s="336"/>
      <c r="H707" s="235"/>
      <c r="I707" s="234"/>
    </row>
    <row r="708" spans="1:9" x14ac:dyDescent="0.2">
      <c r="A708" s="234"/>
      <c r="B708" s="234"/>
      <c r="C708" s="234"/>
      <c r="D708" s="235"/>
      <c r="E708" s="254"/>
      <c r="F708" s="234"/>
      <c r="G708" s="336"/>
      <c r="H708" s="235"/>
      <c r="I708" s="234"/>
    </row>
    <row r="709" spans="1:9" x14ac:dyDescent="0.2">
      <c r="A709" s="234"/>
      <c r="B709" s="234"/>
      <c r="C709" s="234"/>
      <c r="D709" s="235"/>
      <c r="E709" s="254"/>
      <c r="F709" s="234"/>
      <c r="G709" s="336"/>
      <c r="H709" s="235"/>
      <c r="I709" s="234"/>
    </row>
    <row r="710" spans="1:9" x14ac:dyDescent="0.2">
      <c r="A710" s="234"/>
      <c r="B710" s="234"/>
      <c r="C710" s="234"/>
      <c r="D710" s="235"/>
      <c r="E710" s="254"/>
      <c r="F710" s="234"/>
      <c r="G710" s="336"/>
      <c r="H710" s="235"/>
      <c r="I710" s="234"/>
    </row>
    <row r="711" spans="1:9" x14ac:dyDescent="0.2">
      <c r="A711" s="234"/>
      <c r="B711" s="234"/>
      <c r="C711" s="234"/>
      <c r="D711" s="235"/>
      <c r="E711" s="254"/>
      <c r="F711" s="234"/>
      <c r="G711" s="336"/>
      <c r="H711" s="235"/>
      <c r="I711" s="234"/>
    </row>
    <row r="712" spans="1:9" x14ac:dyDescent="0.2">
      <c r="A712" s="234"/>
      <c r="B712" s="234"/>
      <c r="C712" s="234"/>
      <c r="D712" s="235"/>
      <c r="E712" s="254"/>
      <c r="F712" s="234"/>
      <c r="G712" s="336"/>
      <c r="H712" s="235"/>
      <c r="I712" s="234"/>
    </row>
    <row r="713" spans="1:9" x14ac:dyDescent="0.2">
      <c r="A713" s="234"/>
      <c r="B713" s="234"/>
      <c r="C713" s="234"/>
      <c r="D713" s="235"/>
      <c r="E713" s="254"/>
      <c r="F713" s="234"/>
      <c r="G713" s="336"/>
      <c r="H713" s="235"/>
      <c r="I713" s="234"/>
    </row>
    <row r="714" spans="1:9" x14ac:dyDescent="0.2">
      <c r="A714" s="234"/>
      <c r="B714" s="234"/>
      <c r="C714" s="234"/>
      <c r="D714" s="235"/>
      <c r="E714" s="254"/>
      <c r="F714" s="234"/>
      <c r="G714" s="336"/>
      <c r="H714" s="235"/>
      <c r="I714" s="234"/>
    </row>
    <row r="715" spans="1:9" x14ac:dyDescent="0.2">
      <c r="A715" s="234"/>
      <c r="B715" s="234"/>
      <c r="C715" s="234"/>
      <c r="D715" s="235"/>
      <c r="E715" s="254"/>
      <c r="F715" s="234"/>
      <c r="G715" s="336"/>
      <c r="H715" s="235"/>
      <c r="I715" s="234"/>
    </row>
    <row r="716" spans="1:9" x14ac:dyDescent="0.2">
      <c r="A716" s="234"/>
      <c r="B716" s="234"/>
      <c r="C716" s="234"/>
      <c r="D716" s="235"/>
      <c r="E716" s="254"/>
      <c r="F716" s="234"/>
      <c r="G716" s="336"/>
      <c r="H716" s="235"/>
      <c r="I716" s="234"/>
    </row>
    <row r="717" spans="1:9" x14ac:dyDescent="0.2">
      <c r="A717" s="234"/>
      <c r="B717" s="234"/>
      <c r="C717" s="234"/>
      <c r="D717" s="235"/>
      <c r="E717" s="254"/>
      <c r="F717" s="234"/>
      <c r="G717" s="336"/>
      <c r="H717" s="235"/>
      <c r="I717" s="234"/>
    </row>
    <row r="718" spans="1:9" x14ac:dyDescent="0.2">
      <c r="A718" s="234"/>
      <c r="B718" s="234"/>
      <c r="C718" s="234"/>
      <c r="D718" s="235"/>
      <c r="E718" s="254"/>
      <c r="F718" s="234"/>
      <c r="G718" s="336"/>
      <c r="H718" s="235"/>
      <c r="I718" s="234"/>
    </row>
    <row r="719" spans="1:9" x14ac:dyDescent="0.2">
      <c r="A719" s="234"/>
      <c r="B719" s="234"/>
      <c r="C719" s="234"/>
      <c r="D719" s="235"/>
      <c r="E719" s="254"/>
      <c r="F719" s="234"/>
      <c r="G719" s="336"/>
      <c r="H719" s="235"/>
      <c r="I719" s="234"/>
    </row>
    <row r="720" spans="1:9" x14ac:dyDescent="0.2">
      <c r="A720" s="234"/>
      <c r="B720" s="234"/>
      <c r="C720" s="234"/>
      <c r="D720" s="235"/>
      <c r="E720" s="254"/>
      <c r="F720" s="234"/>
      <c r="G720" s="336"/>
      <c r="H720" s="235"/>
      <c r="I720" s="234"/>
    </row>
    <row r="721" spans="1:9" x14ac:dyDescent="0.2">
      <c r="A721" s="234"/>
      <c r="B721" s="234"/>
      <c r="C721" s="234"/>
      <c r="D721" s="235"/>
      <c r="E721" s="254"/>
      <c r="F721" s="234"/>
      <c r="G721" s="336"/>
      <c r="H721" s="235"/>
      <c r="I721" s="234"/>
    </row>
    <row r="722" spans="1:9" x14ac:dyDescent="0.2">
      <c r="A722" s="234"/>
      <c r="B722" s="234"/>
      <c r="C722" s="234"/>
      <c r="D722" s="235"/>
      <c r="E722" s="254"/>
      <c r="F722" s="234"/>
      <c r="G722" s="336"/>
      <c r="H722" s="235"/>
      <c r="I722" s="234"/>
    </row>
    <row r="723" spans="1:9" x14ac:dyDescent="0.2">
      <c r="A723" s="234"/>
      <c r="B723" s="234"/>
      <c r="C723" s="234"/>
      <c r="D723" s="235"/>
      <c r="E723" s="254"/>
      <c r="F723" s="234"/>
      <c r="G723" s="336"/>
      <c r="H723" s="235"/>
      <c r="I723" s="234"/>
    </row>
    <row r="724" spans="1:9" x14ac:dyDescent="0.2">
      <c r="A724" s="234"/>
      <c r="B724" s="234"/>
      <c r="C724" s="234"/>
      <c r="D724" s="235"/>
      <c r="E724" s="254"/>
      <c r="F724" s="234"/>
      <c r="G724" s="336"/>
      <c r="H724" s="235"/>
      <c r="I724" s="234"/>
    </row>
    <row r="725" spans="1:9" x14ac:dyDescent="0.2">
      <c r="A725" s="234"/>
      <c r="B725" s="234"/>
      <c r="C725" s="234"/>
      <c r="D725" s="235"/>
      <c r="E725" s="254"/>
      <c r="F725" s="234"/>
      <c r="G725" s="336"/>
      <c r="H725" s="235"/>
      <c r="I725" s="234"/>
    </row>
    <row r="726" spans="1:9" x14ac:dyDescent="0.2">
      <c r="A726" s="234"/>
      <c r="B726" s="234"/>
      <c r="C726" s="234"/>
      <c r="D726" s="235"/>
      <c r="E726" s="254"/>
      <c r="F726" s="234"/>
      <c r="G726" s="336"/>
      <c r="H726" s="235"/>
      <c r="I726" s="234"/>
    </row>
    <row r="727" spans="1:9" x14ac:dyDescent="0.2">
      <c r="A727" s="234"/>
      <c r="B727" s="234"/>
      <c r="C727" s="234"/>
      <c r="D727" s="235"/>
      <c r="E727" s="254"/>
      <c r="F727" s="234"/>
      <c r="G727" s="336"/>
      <c r="H727" s="235"/>
      <c r="I727" s="234"/>
    </row>
    <row r="728" spans="1:9" x14ac:dyDescent="0.2">
      <c r="A728" s="234"/>
      <c r="B728" s="234"/>
      <c r="C728" s="234"/>
      <c r="D728" s="235"/>
      <c r="E728" s="254"/>
      <c r="F728" s="234"/>
      <c r="G728" s="336"/>
      <c r="H728" s="235"/>
      <c r="I728" s="234"/>
    </row>
    <row r="729" spans="1:9" x14ac:dyDescent="0.2">
      <c r="A729" s="234"/>
      <c r="B729" s="234"/>
      <c r="C729" s="234"/>
      <c r="D729" s="235"/>
      <c r="E729" s="254"/>
      <c r="F729" s="234"/>
      <c r="G729" s="336"/>
      <c r="H729" s="235"/>
      <c r="I729" s="234"/>
    </row>
    <row r="730" spans="1:9" x14ac:dyDescent="0.2">
      <c r="A730" s="234"/>
      <c r="B730" s="234"/>
      <c r="C730" s="234"/>
      <c r="D730" s="235"/>
      <c r="E730" s="254"/>
      <c r="F730" s="234"/>
      <c r="G730" s="336"/>
      <c r="H730" s="235"/>
      <c r="I730" s="234"/>
    </row>
    <row r="731" spans="1:9" x14ac:dyDescent="0.2">
      <c r="A731" s="234"/>
      <c r="B731" s="234"/>
      <c r="C731" s="234"/>
      <c r="D731" s="235"/>
      <c r="E731" s="254"/>
      <c r="F731" s="234"/>
      <c r="G731" s="336"/>
      <c r="H731" s="235"/>
      <c r="I731" s="234"/>
    </row>
    <row r="732" spans="1:9" x14ac:dyDescent="0.2">
      <c r="A732" s="234"/>
      <c r="B732" s="234"/>
      <c r="C732" s="234"/>
      <c r="D732" s="235"/>
      <c r="E732" s="254"/>
      <c r="F732" s="234"/>
      <c r="G732" s="336"/>
      <c r="H732" s="235"/>
      <c r="I732" s="234"/>
    </row>
    <row r="733" spans="1:9" x14ac:dyDescent="0.2">
      <c r="A733" s="234"/>
      <c r="B733" s="234"/>
      <c r="C733" s="234"/>
      <c r="D733" s="235"/>
      <c r="E733" s="254"/>
      <c r="F733" s="234"/>
      <c r="G733" s="336"/>
      <c r="H733" s="235"/>
      <c r="I733" s="234"/>
    </row>
    <row r="734" spans="1:9" x14ac:dyDescent="0.2">
      <c r="A734" s="234"/>
      <c r="B734" s="234"/>
      <c r="C734" s="234"/>
      <c r="D734" s="235"/>
      <c r="E734" s="254"/>
      <c r="F734" s="234"/>
      <c r="G734" s="336"/>
      <c r="H734" s="235"/>
      <c r="I734" s="234"/>
    </row>
    <row r="735" spans="1:9" x14ac:dyDescent="0.2">
      <c r="A735" s="234"/>
      <c r="B735" s="234"/>
      <c r="C735" s="234"/>
      <c r="D735" s="235"/>
      <c r="E735" s="254"/>
      <c r="F735" s="234"/>
      <c r="G735" s="336"/>
      <c r="H735" s="235"/>
      <c r="I735" s="234"/>
    </row>
    <row r="736" spans="1:9" x14ac:dyDescent="0.2">
      <c r="A736" s="234"/>
      <c r="B736" s="234"/>
      <c r="C736" s="234"/>
      <c r="D736" s="235"/>
      <c r="E736" s="254"/>
      <c r="F736" s="234"/>
      <c r="G736" s="336"/>
      <c r="H736" s="235"/>
      <c r="I736" s="234"/>
    </row>
    <row r="737" spans="1:9" x14ac:dyDescent="0.2">
      <c r="A737" s="234"/>
      <c r="B737" s="234"/>
      <c r="C737" s="234"/>
      <c r="D737" s="235"/>
      <c r="E737" s="254"/>
      <c r="F737" s="234"/>
      <c r="G737" s="336"/>
      <c r="H737" s="235"/>
      <c r="I737" s="234"/>
    </row>
    <row r="738" spans="1:9" x14ac:dyDescent="0.2">
      <c r="A738" s="234"/>
      <c r="B738" s="234"/>
      <c r="C738" s="234"/>
      <c r="D738" s="235"/>
      <c r="E738" s="254"/>
      <c r="F738" s="234"/>
      <c r="G738" s="336"/>
      <c r="H738" s="235"/>
      <c r="I738" s="234"/>
    </row>
    <row r="739" spans="1:9" x14ac:dyDescent="0.2">
      <c r="A739" s="234"/>
      <c r="B739" s="234"/>
      <c r="C739" s="234"/>
      <c r="D739" s="235"/>
      <c r="E739" s="254"/>
      <c r="F739" s="234"/>
      <c r="G739" s="336"/>
      <c r="H739" s="235"/>
      <c r="I739" s="234"/>
    </row>
    <row r="740" spans="1:9" x14ac:dyDescent="0.2">
      <c r="A740" s="234"/>
      <c r="B740" s="234"/>
      <c r="C740" s="234"/>
      <c r="D740" s="235"/>
      <c r="E740" s="254"/>
      <c r="F740" s="234"/>
      <c r="G740" s="336"/>
      <c r="H740" s="235"/>
      <c r="I740" s="234"/>
    </row>
    <row r="741" spans="1:9" x14ac:dyDescent="0.2">
      <c r="A741" s="234"/>
      <c r="B741" s="234"/>
      <c r="C741" s="234"/>
      <c r="D741" s="235"/>
      <c r="E741" s="254"/>
      <c r="F741" s="234"/>
      <c r="G741" s="336"/>
      <c r="H741" s="235"/>
      <c r="I741" s="234"/>
    </row>
    <row r="742" spans="1:9" x14ac:dyDescent="0.2">
      <c r="A742" s="234"/>
      <c r="B742" s="234"/>
      <c r="C742" s="234"/>
      <c r="D742" s="235"/>
      <c r="E742" s="254"/>
      <c r="F742" s="234"/>
      <c r="G742" s="336"/>
      <c r="H742" s="235"/>
      <c r="I742" s="234"/>
    </row>
    <row r="743" spans="1:9" x14ac:dyDescent="0.2">
      <c r="A743" s="234"/>
      <c r="B743" s="234"/>
      <c r="C743" s="234"/>
      <c r="D743" s="235"/>
      <c r="E743" s="254"/>
      <c r="F743" s="234"/>
      <c r="G743" s="336"/>
      <c r="H743" s="235"/>
      <c r="I743" s="234"/>
    </row>
    <row r="744" spans="1:9" x14ac:dyDescent="0.2">
      <c r="A744" s="234"/>
      <c r="B744" s="234"/>
      <c r="C744" s="234"/>
      <c r="D744" s="235"/>
      <c r="E744" s="254"/>
      <c r="F744" s="234"/>
      <c r="G744" s="336"/>
      <c r="H744" s="235"/>
      <c r="I744" s="234"/>
    </row>
    <row r="745" spans="1:9" x14ac:dyDescent="0.2">
      <c r="A745" s="234"/>
      <c r="B745" s="234"/>
      <c r="C745" s="234"/>
      <c r="D745" s="235"/>
      <c r="E745" s="254"/>
      <c r="F745" s="234"/>
      <c r="G745" s="336"/>
      <c r="H745" s="235"/>
      <c r="I745" s="234"/>
    </row>
    <row r="746" spans="1:9" x14ac:dyDescent="0.2">
      <c r="A746" s="234"/>
      <c r="B746" s="234"/>
      <c r="C746" s="234"/>
      <c r="D746" s="235"/>
      <c r="E746" s="254"/>
      <c r="F746" s="234"/>
      <c r="G746" s="336"/>
      <c r="H746" s="235"/>
      <c r="I746" s="234"/>
    </row>
    <row r="747" spans="1:9" x14ac:dyDescent="0.2">
      <c r="A747" s="234"/>
      <c r="B747" s="234"/>
      <c r="C747" s="234"/>
      <c r="D747" s="235"/>
      <c r="E747" s="254"/>
      <c r="F747" s="234"/>
      <c r="G747" s="336"/>
      <c r="H747" s="235"/>
      <c r="I747" s="234"/>
    </row>
    <row r="748" spans="1:9" x14ac:dyDescent="0.2">
      <c r="A748" s="234"/>
      <c r="B748" s="234"/>
      <c r="C748" s="234"/>
      <c r="D748" s="235"/>
      <c r="E748" s="254"/>
      <c r="F748" s="234"/>
      <c r="G748" s="336"/>
      <c r="H748" s="235"/>
      <c r="I748" s="234"/>
    </row>
    <row r="749" spans="1:9" x14ac:dyDescent="0.2">
      <c r="A749" s="234"/>
      <c r="B749" s="234"/>
      <c r="C749" s="234"/>
      <c r="D749" s="235"/>
      <c r="E749" s="254"/>
      <c r="F749" s="234"/>
      <c r="G749" s="336"/>
      <c r="H749" s="235"/>
      <c r="I749" s="234"/>
    </row>
    <row r="750" spans="1:9" x14ac:dyDescent="0.2">
      <c r="A750" s="234"/>
      <c r="B750" s="234"/>
      <c r="C750" s="234"/>
      <c r="D750" s="235"/>
      <c r="E750" s="254"/>
      <c r="F750" s="234"/>
      <c r="G750" s="336"/>
      <c r="H750" s="235"/>
      <c r="I750" s="234"/>
    </row>
    <row r="751" spans="1:9" x14ac:dyDescent="0.2">
      <c r="A751" s="234"/>
      <c r="B751" s="234"/>
      <c r="C751" s="234"/>
      <c r="D751" s="235"/>
      <c r="E751" s="254"/>
      <c r="F751" s="234"/>
      <c r="G751" s="336"/>
      <c r="H751" s="235"/>
      <c r="I751" s="234"/>
    </row>
    <row r="752" spans="1:9" x14ac:dyDescent="0.2">
      <c r="A752" s="234"/>
      <c r="B752" s="234"/>
      <c r="C752" s="234"/>
      <c r="D752" s="235"/>
      <c r="E752" s="254"/>
      <c r="F752" s="234"/>
      <c r="G752" s="336"/>
      <c r="H752" s="235"/>
      <c r="I752" s="234"/>
    </row>
    <row r="753" spans="1:9" x14ac:dyDescent="0.2">
      <c r="A753" s="234"/>
      <c r="B753" s="234"/>
      <c r="C753" s="234"/>
      <c r="D753" s="235"/>
      <c r="E753" s="254"/>
      <c r="F753" s="234"/>
      <c r="G753" s="336"/>
      <c r="H753" s="235"/>
      <c r="I753" s="234"/>
    </row>
    <row r="754" spans="1:9" x14ac:dyDescent="0.2">
      <c r="A754" s="234"/>
      <c r="B754" s="234"/>
      <c r="C754" s="234"/>
      <c r="D754" s="235"/>
      <c r="E754" s="254"/>
      <c r="F754" s="234"/>
      <c r="G754" s="336"/>
      <c r="H754" s="235"/>
      <c r="I754" s="234"/>
    </row>
    <row r="755" spans="1:9" x14ac:dyDescent="0.2">
      <c r="A755" s="234"/>
      <c r="B755" s="234"/>
      <c r="C755" s="234"/>
      <c r="D755" s="235"/>
      <c r="E755" s="254"/>
      <c r="F755" s="234"/>
      <c r="G755" s="336"/>
      <c r="H755" s="235"/>
      <c r="I755" s="234"/>
    </row>
    <row r="756" spans="1:9" x14ac:dyDescent="0.2">
      <c r="A756" s="234"/>
      <c r="B756" s="234"/>
      <c r="C756" s="234"/>
      <c r="D756" s="235"/>
      <c r="E756" s="254"/>
      <c r="F756" s="234"/>
      <c r="G756" s="336"/>
      <c r="H756" s="235"/>
      <c r="I756" s="234"/>
    </row>
    <row r="757" spans="1:9" x14ac:dyDescent="0.2">
      <c r="A757" s="234"/>
      <c r="B757" s="234"/>
      <c r="C757" s="234"/>
      <c r="D757" s="235"/>
      <c r="E757" s="254"/>
      <c r="F757" s="234"/>
      <c r="G757" s="336"/>
      <c r="H757" s="235"/>
      <c r="I757" s="234"/>
    </row>
    <row r="758" spans="1:9" x14ac:dyDescent="0.2">
      <c r="A758" s="234"/>
      <c r="B758" s="234"/>
      <c r="C758" s="234"/>
      <c r="D758" s="235"/>
      <c r="E758" s="254"/>
      <c r="F758" s="234"/>
      <c r="G758" s="336"/>
      <c r="H758" s="235"/>
      <c r="I758" s="234"/>
    </row>
    <row r="759" spans="1:9" x14ac:dyDescent="0.2">
      <c r="A759" s="234"/>
      <c r="B759" s="234"/>
      <c r="C759" s="234"/>
      <c r="D759" s="235"/>
      <c r="E759" s="254"/>
      <c r="F759" s="234"/>
      <c r="G759" s="336"/>
      <c r="H759" s="235"/>
      <c r="I759" s="234"/>
    </row>
    <row r="760" spans="1:9" x14ac:dyDescent="0.2">
      <c r="A760" s="234"/>
      <c r="B760" s="234"/>
      <c r="C760" s="234"/>
      <c r="D760" s="235"/>
      <c r="E760" s="254"/>
      <c r="F760" s="234"/>
      <c r="G760" s="336"/>
      <c r="H760" s="235"/>
      <c r="I760" s="234"/>
    </row>
    <row r="761" spans="1:9" x14ac:dyDescent="0.2">
      <c r="A761" s="234"/>
      <c r="B761" s="234"/>
      <c r="C761" s="234"/>
      <c r="D761" s="235"/>
      <c r="E761" s="254"/>
      <c r="F761" s="234"/>
      <c r="G761" s="336"/>
      <c r="H761" s="235"/>
      <c r="I761" s="234"/>
    </row>
    <row r="762" spans="1:9" x14ac:dyDescent="0.2">
      <c r="A762" s="234"/>
      <c r="B762" s="234"/>
      <c r="C762" s="234"/>
      <c r="D762" s="235"/>
      <c r="E762" s="254"/>
      <c r="F762" s="234"/>
      <c r="G762" s="336"/>
      <c r="H762" s="235"/>
      <c r="I762" s="234"/>
    </row>
    <row r="763" spans="1:9" x14ac:dyDescent="0.2">
      <c r="A763" s="234"/>
      <c r="B763" s="234"/>
      <c r="C763" s="234"/>
      <c r="D763" s="235"/>
      <c r="E763" s="254"/>
      <c r="F763" s="234"/>
      <c r="G763" s="336"/>
      <c r="H763" s="235"/>
      <c r="I763" s="234"/>
    </row>
    <row r="764" spans="1:9" x14ac:dyDescent="0.2">
      <c r="A764" s="234"/>
      <c r="B764" s="234"/>
      <c r="C764" s="234"/>
      <c r="D764" s="235"/>
      <c r="E764" s="254"/>
      <c r="F764" s="234"/>
      <c r="G764" s="336"/>
      <c r="H764" s="235"/>
      <c r="I764" s="234"/>
    </row>
    <row r="765" spans="1:9" x14ac:dyDescent="0.2">
      <c r="A765" s="234"/>
      <c r="B765" s="234"/>
      <c r="C765" s="234"/>
      <c r="D765" s="235"/>
      <c r="E765" s="254"/>
      <c r="F765" s="234"/>
      <c r="G765" s="336"/>
      <c r="H765" s="235"/>
      <c r="I765" s="234"/>
    </row>
    <row r="766" spans="1:9" x14ac:dyDescent="0.2">
      <c r="A766" s="234"/>
      <c r="B766" s="234"/>
      <c r="C766" s="234"/>
      <c r="D766" s="235"/>
      <c r="E766" s="254"/>
      <c r="F766" s="234"/>
      <c r="G766" s="336"/>
      <c r="H766" s="235"/>
      <c r="I766" s="234"/>
    </row>
    <row r="767" spans="1:9" x14ac:dyDescent="0.2">
      <c r="A767" s="234"/>
      <c r="B767" s="234"/>
      <c r="C767" s="234"/>
      <c r="D767" s="235"/>
      <c r="E767" s="254"/>
      <c r="F767" s="234"/>
      <c r="G767" s="336"/>
      <c r="H767" s="235"/>
      <c r="I767" s="234"/>
    </row>
    <row r="768" spans="1:9" x14ac:dyDescent="0.2">
      <c r="A768" s="234"/>
      <c r="B768" s="234"/>
      <c r="C768" s="234"/>
      <c r="D768" s="235"/>
      <c r="E768" s="254"/>
      <c r="F768" s="234"/>
      <c r="G768" s="336"/>
      <c r="H768" s="235"/>
      <c r="I768" s="234"/>
    </row>
    <row r="769" spans="1:9" x14ac:dyDescent="0.2">
      <c r="A769" s="234"/>
      <c r="B769" s="234"/>
      <c r="C769" s="234"/>
      <c r="D769" s="235"/>
      <c r="E769" s="254"/>
      <c r="F769" s="234"/>
      <c r="G769" s="336"/>
      <c r="H769" s="235"/>
      <c r="I769" s="234"/>
    </row>
    <row r="770" spans="1:9" x14ac:dyDescent="0.2">
      <c r="A770" s="234"/>
      <c r="B770" s="234"/>
      <c r="C770" s="234"/>
      <c r="D770" s="235"/>
      <c r="E770" s="254"/>
      <c r="F770" s="234"/>
      <c r="G770" s="336"/>
      <c r="H770" s="235"/>
      <c r="I770" s="234"/>
    </row>
    <row r="771" spans="1:9" x14ac:dyDescent="0.2">
      <c r="A771" s="234"/>
      <c r="B771" s="234"/>
      <c r="C771" s="234"/>
      <c r="D771" s="235"/>
      <c r="E771" s="254"/>
      <c r="F771" s="234"/>
      <c r="G771" s="336"/>
      <c r="H771" s="235"/>
      <c r="I771" s="234"/>
    </row>
    <row r="772" spans="1:9" x14ac:dyDescent="0.2">
      <c r="A772" s="234"/>
      <c r="B772" s="234"/>
      <c r="C772" s="234"/>
      <c r="D772" s="235"/>
      <c r="E772" s="254"/>
      <c r="F772" s="234"/>
      <c r="G772" s="336"/>
      <c r="H772" s="235"/>
      <c r="I772" s="234"/>
    </row>
    <row r="773" spans="1:9" x14ac:dyDescent="0.2">
      <c r="A773" s="234"/>
      <c r="B773" s="234"/>
      <c r="C773" s="234"/>
      <c r="D773" s="235"/>
      <c r="E773" s="254"/>
      <c r="F773" s="234"/>
      <c r="G773" s="336"/>
      <c r="H773" s="235"/>
      <c r="I773" s="234"/>
    </row>
    <row r="774" spans="1:9" x14ac:dyDescent="0.2">
      <c r="A774" s="234"/>
      <c r="B774" s="234"/>
      <c r="C774" s="234"/>
      <c r="D774" s="235"/>
      <c r="E774" s="254"/>
      <c r="F774" s="234"/>
      <c r="G774" s="336"/>
      <c r="H774" s="235"/>
      <c r="I774" s="234"/>
    </row>
    <row r="775" spans="1:9" x14ac:dyDescent="0.2">
      <c r="A775" s="234"/>
      <c r="B775" s="234"/>
      <c r="C775" s="234"/>
      <c r="D775" s="235"/>
      <c r="E775" s="254"/>
      <c r="F775" s="234"/>
      <c r="G775" s="336"/>
      <c r="H775" s="235"/>
      <c r="I775" s="234"/>
    </row>
    <row r="776" spans="1:9" x14ac:dyDescent="0.2">
      <c r="A776" s="234"/>
      <c r="B776" s="234"/>
      <c r="C776" s="234"/>
      <c r="D776" s="235"/>
      <c r="E776" s="254"/>
      <c r="F776" s="234"/>
      <c r="G776" s="336"/>
      <c r="H776" s="235"/>
      <c r="I776" s="234"/>
    </row>
    <row r="777" spans="1:9" x14ac:dyDescent="0.2">
      <c r="A777" s="234"/>
      <c r="B777" s="234"/>
      <c r="C777" s="234"/>
      <c r="D777" s="235"/>
      <c r="E777" s="254"/>
      <c r="F777" s="234"/>
      <c r="G777" s="336"/>
      <c r="H777" s="235"/>
      <c r="I777" s="234"/>
    </row>
    <row r="778" spans="1:9" x14ac:dyDescent="0.2">
      <c r="A778" s="234"/>
      <c r="B778" s="234"/>
      <c r="C778" s="234"/>
      <c r="D778" s="235"/>
      <c r="E778" s="254"/>
      <c r="F778" s="234"/>
      <c r="G778" s="336"/>
      <c r="H778" s="235"/>
      <c r="I778" s="234"/>
    </row>
    <row r="779" spans="1:9" x14ac:dyDescent="0.2">
      <c r="A779" s="234"/>
      <c r="B779" s="234"/>
      <c r="C779" s="234"/>
      <c r="D779" s="235"/>
      <c r="E779" s="254"/>
      <c r="F779" s="234"/>
      <c r="G779" s="336"/>
      <c r="H779" s="235"/>
      <c r="I779" s="234"/>
    </row>
    <row r="780" spans="1:9" x14ac:dyDescent="0.2">
      <c r="A780" s="234"/>
      <c r="B780" s="234"/>
      <c r="C780" s="234"/>
      <c r="D780" s="235"/>
      <c r="E780" s="254"/>
      <c r="F780" s="234"/>
      <c r="G780" s="336"/>
      <c r="H780" s="235"/>
      <c r="I780" s="234"/>
    </row>
    <row r="781" spans="1:9" x14ac:dyDescent="0.2">
      <c r="A781" s="234"/>
      <c r="B781" s="234"/>
      <c r="C781" s="234"/>
      <c r="D781" s="235"/>
      <c r="E781" s="254"/>
      <c r="F781" s="234"/>
      <c r="G781" s="336"/>
      <c r="H781" s="235"/>
      <c r="I781" s="234"/>
    </row>
    <row r="782" spans="1:9" x14ac:dyDescent="0.2">
      <c r="A782" s="234"/>
      <c r="B782" s="234"/>
      <c r="C782" s="234"/>
      <c r="D782" s="235"/>
      <c r="E782" s="254"/>
      <c r="F782" s="234"/>
      <c r="G782" s="336"/>
      <c r="H782" s="235"/>
      <c r="I782" s="234"/>
    </row>
    <row r="783" spans="1:9" x14ac:dyDescent="0.2">
      <c r="A783" s="234"/>
      <c r="B783" s="234"/>
      <c r="C783" s="234"/>
      <c r="D783" s="235"/>
      <c r="E783" s="254"/>
      <c r="F783" s="234"/>
      <c r="G783" s="336"/>
      <c r="H783" s="235"/>
      <c r="I783" s="234"/>
    </row>
    <row r="784" spans="1:9" x14ac:dyDescent="0.2">
      <c r="A784" s="234"/>
      <c r="B784" s="234"/>
      <c r="C784" s="234"/>
      <c r="D784" s="235"/>
      <c r="E784" s="254"/>
      <c r="F784" s="234"/>
      <c r="G784" s="336"/>
      <c r="H784" s="235"/>
      <c r="I784" s="234"/>
    </row>
    <row r="785" spans="1:9" x14ac:dyDescent="0.2">
      <c r="A785" s="234"/>
      <c r="B785" s="234"/>
      <c r="C785" s="234"/>
      <c r="D785" s="235"/>
      <c r="E785" s="254"/>
      <c r="F785" s="234"/>
      <c r="G785" s="336"/>
      <c r="H785" s="235"/>
      <c r="I785" s="234"/>
    </row>
    <row r="786" spans="1:9" x14ac:dyDescent="0.2">
      <c r="A786" s="234"/>
      <c r="B786" s="234"/>
      <c r="C786" s="234"/>
      <c r="D786" s="235"/>
      <c r="E786" s="254"/>
      <c r="F786" s="234"/>
      <c r="G786" s="336"/>
      <c r="H786" s="235"/>
      <c r="I786" s="234"/>
    </row>
    <row r="787" spans="1:9" x14ac:dyDescent="0.2">
      <c r="A787" s="234"/>
      <c r="B787" s="234"/>
      <c r="C787" s="234"/>
      <c r="D787" s="235"/>
      <c r="E787" s="254"/>
      <c r="F787" s="234"/>
      <c r="G787" s="336"/>
      <c r="H787" s="235"/>
      <c r="I787" s="234"/>
    </row>
    <row r="788" spans="1:9" x14ac:dyDescent="0.2">
      <c r="A788" s="234"/>
      <c r="B788" s="234"/>
      <c r="C788" s="234"/>
      <c r="D788" s="235"/>
      <c r="E788" s="254"/>
      <c r="F788" s="234"/>
      <c r="G788" s="336"/>
      <c r="H788" s="235"/>
      <c r="I788" s="234"/>
    </row>
    <row r="789" spans="1:9" x14ac:dyDescent="0.2">
      <c r="A789" s="234"/>
      <c r="B789" s="234"/>
      <c r="C789" s="234"/>
      <c r="D789" s="235"/>
      <c r="E789" s="254"/>
      <c r="F789" s="234"/>
      <c r="G789" s="336"/>
      <c r="H789" s="235"/>
      <c r="I789" s="234"/>
    </row>
    <row r="790" spans="1:9" x14ac:dyDescent="0.2">
      <c r="A790" s="234"/>
      <c r="B790" s="234"/>
      <c r="C790" s="234"/>
      <c r="D790" s="235"/>
      <c r="E790" s="254"/>
      <c r="F790" s="234"/>
      <c r="G790" s="336"/>
      <c r="H790" s="235"/>
      <c r="I790" s="234"/>
    </row>
    <row r="791" spans="1:9" x14ac:dyDescent="0.2">
      <c r="A791" s="234"/>
      <c r="B791" s="234"/>
      <c r="C791" s="234"/>
      <c r="D791" s="235"/>
      <c r="E791" s="254"/>
      <c r="F791" s="234"/>
      <c r="G791" s="336"/>
      <c r="H791" s="235"/>
      <c r="I791" s="234"/>
    </row>
    <row r="792" spans="1:9" x14ac:dyDescent="0.2">
      <c r="A792" s="234"/>
      <c r="B792" s="234"/>
      <c r="C792" s="234"/>
      <c r="D792" s="235"/>
      <c r="E792" s="254"/>
      <c r="F792" s="234"/>
      <c r="G792" s="336"/>
      <c r="H792" s="235"/>
      <c r="I792" s="234"/>
    </row>
    <row r="793" spans="1:9" x14ac:dyDescent="0.2">
      <c r="A793" s="234"/>
      <c r="B793" s="234"/>
      <c r="C793" s="234"/>
      <c r="D793" s="235"/>
      <c r="E793" s="254"/>
      <c r="F793" s="234"/>
      <c r="G793" s="336"/>
      <c r="H793" s="235"/>
      <c r="I793" s="234"/>
    </row>
    <row r="794" spans="1:9" x14ac:dyDescent="0.2">
      <c r="A794" s="234"/>
      <c r="B794" s="234"/>
      <c r="C794" s="234"/>
      <c r="D794" s="235"/>
      <c r="E794" s="254"/>
      <c r="F794" s="234"/>
      <c r="G794" s="336"/>
      <c r="H794" s="235"/>
      <c r="I794" s="234"/>
    </row>
    <row r="795" spans="1:9" x14ac:dyDescent="0.2">
      <c r="A795" s="234"/>
      <c r="B795" s="234"/>
      <c r="C795" s="234"/>
      <c r="D795" s="235"/>
      <c r="E795" s="254"/>
      <c r="F795" s="234"/>
      <c r="G795" s="336"/>
      <c r="H795" s="235"/>
      <c r="I795" s="234"/>
    </row>
    <row r="796" spans="1:9" x14ac:dyDescent="0.2">
      <c r="A796" s="234"/>
      <c r="B796" s="234"/>
      <c r="C796" s="234"/>
      <c r="D796" s="235"/>
      <c r="E796" s="254"/>
      <c r="F796" s="234"/>
      <c r="G796" s="336"/>
      <c r="H796" s="235"/>
      <c r="I796" s="234"/>
    </row>
    <row r="797" spans="1:9" x14ac:dyDescent="0.2">
      <c r="A797" s="234"/>
      <c r="B797" s="234"/>
      <c r="C797" s="234"/>
      <c r="D797" s="235"/>
      <c r="E797" s="254"/>
      <c r="F797" s="234"/>
      <c r="G797" s="336"/>
      <c r="H797" s="235"/>
      <c r="I797" s="234"/>
    </row>
    <row r="798" spans="1:9" x14ac:dyDescent="0.2">
      <c r="A798" s="234"/>
      <c r="B798" s="234"/>
      <c r="C798" s="234"/>
      <c r="D798" s="235"/>
      <c r="E798" s="254"/>
      <c r="F798" s="234"/>
      <c r="G798" s="336"/>
      <c r="H798" s="235"/>
      <c r="I798" s="234"/>
    </row>
    <row r="799" spans="1:9" x14ac:dyDescent="0.2">
      <c r="A799" s="234"/>
      <c r="B799" s="234"/>
      <c r="C799" s="234"/>
      <c r="D799" s="235"/>
      <c r="E799" s="254"/>
      <c r="F799" s="234"/>
      <c r="G799" s="336"/>
      <c r="H799" s="235"/>
      <c r="I799" s="234"/>
    </row>
    <row r="800" spans="1:9" x14ac:dyDescent="0.2">
      <c r="A800" s="234"/>
      <c r="B800" s="234"/>
      <c r="C800" s="234"/>
      <c r="D800" s="235"/>
      <c r="E800" s="254"/>
      <c r="F800" s="234"/>
      <c r="G800" s="336"/>
      <c r="H800" s="235"/>
      <c r="I800" s="234"/>
    </row>
    <row r="801" spans="1:9" x14ac:dyDescent="0.2">
      <c r="A801" s="234"/>
      <c r="B801" s="234"/>
      <c r="C801" s="234"/>
      <c r="D801" s="235"/>
      <c r="E801" s="254"/>
      <c r="F801" s="234"/>
      <c r="G801" s="336"/>
      <c r="H801" s="235"/>
      <c r="I801" s="234"/>
    </row>
    <row r="802" spans="1:9" x14ac:dyDescent="0.2">
      <c r="A802" s="234"/>
      <c r="B802" s="234"/>
      <c r="C802" s="234"/>
      <c r="D802" s="235"/>
      <c r="E802" s="254"/>
      <c r="F802" s="234"/>
      <c r="G802" s="336"/>
      <c r="H802" s="235"/>
      <c r="I802" s="234"/>
    </row>
    <row r="803" spans="1:9" x14ac:dyDescent="0.2">
      <c r="A803" s="234"/>
      <c r="B803" s="234"/>
      <c r="C803" s="234"/>
      <c r="D803" s="235"/>
      <c r="E803" s="254"/>
      <c r="F803" s="234"/>
      <c r="G803" s="336"/>
      <c r="H803" s="235"/>
      <c r="I803" s="234"/>
    </row>
    <row r="804" spans="1:9" x14ac:dyDescent="0.2">
      <c r="A804" s="234"/>
      <c r="B804" s="234"/>
      <c r="C804" s="234"/>
      <c r="D804" s="235"/>
      <c r="E804" s="254"/>
      <c r="F804" s="234"/>
      <c r="G804" s="336"/>
      <c r="H804" s="235"/>
      <c r="I804" s="234"/>
    </row>
    <row r="805" spans="1:9" x14ac:dyDescent="0.2">
      <c r="A805" s="234"/>
      <c r="B805" s="234"/>
      <c r="C805" s="234"/>
      <c r="D805" s="235"/>
      <c r="E805" s="254"/>
      <c r="F805" s="234"/>
      <c r="G805" s="336"/>
      <c r="H805" s="235"/>
      <c r="I805" s="234"/>
    </row>
    <row r="806" spans="1:9" x14ac:dyDescent="0.2">
      <c r="A806" s="234"/>
      <c r="B806" s="234"/>
      <c r="C806" s="234"/>
      <c r="D806" s="235"/>
      <c r="E806" s="254"/>
      <c r="F806" s="234"/>
      <c r="G806" s="336"/>
      <c r="H806" s="235"/>
      <c r="I806" s="234"/>
    </row>
    <row r="807" spans="1:9" x14ac:dyDescent="0.2">
      <c r="A807" s="234"/>
      <c r="B807" s="234"/>
      <c r="C807" s="234"/>
      <c r="D807" s="235"/>
      <c r="E807" s="254"/>
      <c r="F807" s="234"/>
      <c r="G807" s="336"/>
      <c r="H807" s="235"/>
      <c r="I807" s="234"/>
    </row>
    <row r="808" spans="1:9" x14ac:dyDescent="0.2">
      <c r="A808" s="234"/>
      <c r="B808" s="234"/>
      <c r="C808" s="234"/>
      <c r="D808" s="235"/>
      <c r="E808" s="254"/>
      <c r="F808" s="234"/>
      <c r="G808" s="336"/>
      <c r="H808" s="235"/>
      <c r="I808" s="234"/>
    </row>
    <row r="809" spans="1:9" x14ac:dyDescent="0.2">
      <c r="A809" s="234"/>
      <c r="B809" s="234"/>
      <c r="C809" s="234"/>
      <c r="D809" s="235"/>
      <c r="E809" s="254"/>
      <c r="F809" s="234"/>
      <c r="G809" s="336"/>
      <c r="H809" s="235"/>
      <c r="I809" s="234"/>
    </row>
    <row r="810" spans="1:9" x14ac:dyDescent="0.2">
      <c r="A810" s="234"/>
      <c r="B810" s="234"/>
      <c r="C810" s="234"/>
      <c r="D810" s="235"/>
      <c r="E810" s="254"/>
      <c r="F810" s="234"/>
      <c r="G810" s="336"/>
      <c r="H810" s="235"/>
      <c r="I810" s="234"/>
    </row>
    <row r="811" spans="1:9" x14ac:dyDescent="0.2">
      <c r="A811" s="234"/>
      <c r="B811" s="234"/>
      <c r="C811" s="234"/>
      <c r="D811" s="235"/>
      <c r="E811" s="254"/>
      <c r="F811" s="234"/>
      <c r="G811" s="336"/>
      <c r="H811" s="235"/>
      <c r="I811" s="234"/>
    </row>
    <row r="812" spans="1:9" x14ac:dyDescent="0.2">
      <c r="A812" s="234"/>
      <c r="B812" s="234"/>
      <c r="C812" s="234"/>
      <c r="D812" s="235"/>
      <c r="E812" s="254"/>
      <c r="F812" s="234"/>
      <c r="G812" s="336"/>
      <c r="H812" s="235"/>
      <c r="I812" s="234"/>
    </row>
    <row r="813" spans="1:9" x14ac:dyDescent="0.2">
      <c r="A813" s="234"/>
      <c r="B813" s="234"/>
      <c r="C813" s="234"/>
      <c r="D813" s="235"/>
      <c r="E813" s="254"/>
      <c r="F813" s="234"/>
      <c r="G813" s="336"/>
      <c r="H813" s="235"/>
      <c r="I813" s="234"/>
    </row>
    <row r="814" spans="1:9" x14ac:dyDescent="0.2">
      <c r="A814" s="234"/>
      <c r="B814" s="234"/>
      <c r="C814" s="234"/>
      <c r="D814" s="235"/>
      <c r="E814" s="254"/>
      <c r="F814" s="234"/>
      <c r="G814" s="336"/>
      <c r="H814" s="235"/>
      <c r="I814" s="234"/>
    </row>
    <row r="815" spans="1:9" x14ac:dyDescent="0.2">
      <c r="A815" s="234"/>
      <c r="B815" s="234"/>
      <c r="C815" s="234"/>
      <c r="D815" s="235"/>
      <c r="E815" s="254"/>
      <c r="F815" s="234"/>
      <c r="G815" s="336"/>
      <c r="H815" s="235"/>
      <c r="I815" s="234"/>
    </row>
    <row r="816" spans="1:9" x14ac:dyDescent="0.2">
      <c r="A816" s="234"/>
      <c r="B816" s="234"/>
      <c r="C816" s="234"/>
      <c r="D816" s="235"/>
      <c r="E816" s="254"/>
      <c r="F816" s="234"/>
      <c r="G816" s="336"/>
      <c r="H816" s="235"/>
      <c r="I816" s="234"/>
    </row>
    <row r="817" spans="1:9" x14ac:dyDescent="0.2">
      <c r="A817" s="234"/>
      <c r="B817" s="234"/>
      <c r="C817" s="234"/>
      <c r="D817" s="235"/>
      <c r="E817" s="254"/>
      <c r="F817" s="234"/>
      <c r="G817" s="336"/>
      <c r="H817" s="235"/>
      <c r="I817" s="234"/>
    </row>
    <row r="818" spans="1:9" x14ac:dyDescent="0.2">
      <c r="A818" s="234"/>
      <c r="B818" s="234"/>
      <c r="C818" s="234"/>
      <c r="D818" s="235"/>
      <c r="E818" s="254"/>
      <c r="F818" s="234"/>
      <c r="G818" s="336"/>
      <c r="H818" s="235"/>
      <c r="I818" s="234"/>
    </row>
    <row r="819" spans="1:9" x14ac:dyDescent="0.2">
      <c r="A819" s="234"/>
      <c r="B819" s="234"/>
      <c r="C819" s="234"/>
      <c r="D819" s="235"/>
      <c r="E819" s="254"/>
      <c r="F819" s="234"/>
      <c r="G819" s="336"/>
      <c r="H819" s="235"/>
      <c r="I819" s="234"/>
    </row>
    <row r="820" spans="1:9" x14ac:dyDescent="0.2">
      <c r="A820" s="234"/>
      <c r="B820" s="234"/>
      <c r="C820" s="234"/>
      <c r="D820" s="235"/>
      <c r="E820" s="254"/>
      <c r="F820" s="234"/>
      <c r="G820" s="336"/>
      <c r="H820" s="235"/>
      <c r="I820" s="234"/>
    </row>
    <row r="821" spans="1:9" x14ac:dyDescent="0.2">
      <c r="A821" s="234"/>
      <c r="B821" s="234"/>
      <c r="C821" s="234"/>
      <c r="D821" s="235"/>
      <c r="E821" s="254"/>
      <c r="F821" s="234"/>
      <c r="G821" s="336"/>
      <c r="H821" s="235"/>
      <c r="I821" s="234"/>
    </row>
    <row r="822" spans="1:9" x14ac:dyDescent="0.2">
      <c r="A822" s="234"/>
      <c r="B822" s="234"/>
      <c r="C822" s="234"/>
      <c r="D822" s="235"/>
      <c r="E822" s="254"/>
      <c r="F822" s="234"/>
      <c r="G822" s="336"/>
      <c r="H822" s="235"/>
      <c r="I822" s="234"/>
    </row>
    <row r="823" spans="1:9" x14ac:dyDescent="0.2">
      <c r="A823" s="234"/>
      <c r="B823" s="234"/>
      <c r="C823" s="234"/>
      <c r="D823" s="235"/>
      <c r="E823" s="254"/>
      <c r="F823" s="234"/>
      <c r="G823" s="336"/>
      <c r="H823" s="235"/>
      <c r="I823" s="234"/>
    </row>
    <row r="824" spans="1:9" x14ac:dyDescent="0.2">
      <c r="A824" s="234"/>
      <c r="B824" s="234"/>
      <c r="C824" s="234"/>
      <c r="D824" s="235"/>
      <c r="E824" s="254"/>
      <c r="F824" s="234"/>
      <c r="G824" s="336"/>
      <c r="H824" s="235"/>
      <c r="I824" s="234"/>
    </row>
    <row r="825" spans="1:9" x14ac:dyDescent="0.2">
      <c r="A825" s="234"/>
      <c r="B825" s="234"/>
      <c r="C825" s="234"/>
      <c r="D825" s="235"/>
      <c r="E825" s="254"/>
      <c r="F825" s="234"/>
      <c r="G825" s="336"/>
      <c r="H825" s="235"/>
      <c r="I825" s="234"/>
    </row>
    <row r="826" spans="1:9" x14ac:dyDescent="0.2">
      <c r="A826" s="234"/>
      <c r="B826" s="234"/>
      <c r="C826" s="234"/>
      <c r="D826" s="235"/>
      <c r="E826" s="254"/>
      <c r="F826" s="234"/>
      <c r="G826" s="336"/>
      <c r="H826" s="235"/>
      <c r="I826" s="234"/>
    </row>
    <row r="827" spans="1:9" x14ac:dyDescent="0.2">
      <c r="A827" s="234"/>
      <c r="B827" s="234"/>
      <c r="C827" s="234"/>
      <c r="D827" s="235"/>
      <c r="E827" s="254"/>
      <c r="F827" s="234"/>
      <c r="G827" s="336"/>
      <c r="H827" s="235"/>
      <c r="I827" s="234"/>
    </row>
    <row r="828" spans="1:9" x14ac:dyDescent="0.2">
      <c r="A828" s="234"/>
      <c r="B828" s="234"/>
      <c r="C828" s="234"/>
      <c r="D828" s="235"/>
      <c r="E828" s="254"/>
      <c r="F828" s="234"/>
      <c r="G828" s="336"/>
      <c r="H828" s="235"/>
      <c r="I828" s="234"/>
    </row>
    <row r="829" spans="1:9" x14ac:dyDescent="0.2">
      <c r="A829" s="234"/>
      <c r="B829" s="234"/>
      <c r="C829" s="234"/>
      <c r="D829" s="235"/>
      <c r="E829" s="254"/>
      <c r="F829" s="234"/>
      <c r="G829" s="336"/>
      <c r="H829" s="235"/>
      <c r="I829" s="234"/>
    </row>
    <row r="830" spans="1:9" x14ac:dyDescent="0.2">
      <c r="A830" s="234"/>
      <c r="B830" s="234"/>
      <c r="C830" s="234"/>
      <c r="D830" s="235"/>
      <c r="E830" s="254"/>
      <c r="F830" s="234"/>
      <c r="G830" s="336"/>
      <c r="H830" s="235"/>
      <c r="I830" s="234"/>
    </row>
    <row r="831" spans="1:9" x14ac:dyDescent="0.2">
      <c r="A831" s="234"/>
      <c r="B831" s="234"/>
      <c r="C831" s="234"/>
      <c r="D831" s="235"/>
      <c r="E831" s="254"/>
      <c r="F831" s="234"/>
      <c r="G831" s="336"/>
      <c r="H831" s="235"/>
      <c r="I831" s="234"/>
    </row>
    <row r="832" spans="1:9" x14ac:dyDescent="0.2">
      <c r="A832" s="234"/>
      <c r="B832" s="234"/>
      <c r="C832" s="234"/>
      <c r="D832" s="235"/>
      <c r="E832" s="254"/>
      <c r="F832" s="234"/>
      <c r="G832" s="336"/>
      <c r="H832" s="235"/>
      <c r="I832" s="234"/>
    </row>
    <row r="833" spans="1:9" x14ac:dyDescent="0.2">
      <c r="A833" s="234"/>
      <c r="B833" s="234"/>
      <c r="C833" s="234"/>
      <c r="D833" s="235"/>
      <c r="E833" s="254"/>
      <c r="F833" s="234"/>
      <c r="G833" s="336"/>
      <c r="H833" s="235"/>
      <c r="I833" s="234"/>
    </row>
    <row r="834" spans="1:9" x14ac:dyDescent="0.2">
      <c r="A834" s="234"/>
      <c r="B834" s="234"/>
      <c r="C834" s="234"/>
      <c r="D834" s="235"/>
      <c r="E834" s="254"/>
      <c r="F834" s="234"/>
      <c r="G834" s="336"/>
      <c r="H834" s="235"/>
      <c r="I834" s="234"/>
    </row>
    <row r="835" spans="1:9" x14ac:dyDescent="0.2">
      <c r="A835" s="234"/>
      <c r="B835" s="234"/>
      <c r="C835" s="234"/>
      <c r="D835" s="235"/>
      <c r="E835" s="254"/>
      <c r="F835" s="234"/>
      <c r="G835" s="336"/>
      <c r="H835" s="235"/>
      <c r="I835" s="234"/>
    </row>
    <row r="836" spans="1:9" x14ac:dyDescent="0.2">
      <c r="A836" s="234"/>
      <c r="B836" s="234"/>
      <c r="C836" s="234"/>
      <c r="D836" s="235"/>
      <c r="E836" s="254"/>
      <c r="F836" s="234"/>
      <c r="G836" s="336"/>
      <c r="H836" s="235"/>
      <c r="I836" s="234"/>
    </row>
    <row r="837" spans="1:9" x14ac:dyDescent="0.2">
      <c r="A837" s="234"/>
      <c r="B837" s="234"/>
      <c r="C837" s="234"/>
      <c r="D837" s="235"/>
      <c r="E837" s="254"/>
      <c r="F837" s="234"/>
      <c r="G837" s="336"/>
      <c r="H837" s="235"/>
      <c r="I837" s="234"/>
    </row>
    <row r="838" spans="1:9" x14ac:dyDescent="0.2">
      <c r="A838" s="234"/>
      <c r="B838" s="234"/>
      <c r="C838" s="234"/>
      <c r="D838" s="235"/>
      <c r="E838" s="254"/>
      <c r="F838" s="234"/>
      <c r="G838" s="336"/>
      <c r="H838" s="235"/>
      <c r="I838" s="234"/>
    </row>
    <row r="839" spans="1:9" x14ac:dyDescent="0.2">
      <c r="A839" s="234"/>
      <c r="B839" s="234"/>
      <c r="C839" s="234"/>
      <c r="D839" s="235"/>
      <c r="E839" s="254"/>
      <c r="F839" s="234"/>
      <c r="G839" s="336"/>
      <c r="H839" s="235"/>
      <c r="I839" s="234"/>
    </row>
    <row r="840" spans="1:9" x14ac:dyDescent="0.2">
      <c r="A840" s="234"/>
      <c r="B840" s="234"/>
      <c r="C840" s="234"/>
      <c r="D840" s="235"/>
      <c r="E840" s="254"/>
      <c r="F840" s="234"/>
      <c r="G840" s="336"/>
      <c r="H840" s="235"/>
      <c r="I840" s="234"/>
    </row>
    <row r="841" spans="1:9" x14ac:dyDescent="0.2">
      <c r="A841" s="234"/>
      <c r="B841" s="234"/>
      <c r="C841" s="234"/>
      <c r="D841" s="235"/>
      <c r="E841" s="254"/>
      <c r="F841" s="234"/>
      <c r="G841" s="336"/>
      <c r="H841" s="235"/>
      <c r="I841" s="234"/>
    </row>
    <row r="842" spans="1:9" x14ac:dyDescent="0.2">
      <c r="A842" s="234"/>
      <c r="B842" s="234"/>
      <c r="C842" s="234"/>
      <c r="D842" s="235"/>
      <c r="E842" s="254"/>
      <c r="F842" s="234"/>
      <c r="G842" s="336"/>
      <c r="H842" s="235"/>
      <c r="I842" s="234"/>
    </row>
    <row r="843" spans="1:9" x14ac:dyDescent="0.2">
      <c r="A843" s="234"/>
      <c r="B843" s="234"/>
      <c r="C843" s="234"/>
      <c r="D843" s="235"/>
      <c r="E843" s="254"/>
      <c r="F843" s="234"/>
      <c r="G843" s="336"/>
      <c r="H843" s="235"/>
      <c r="I843" s="234"/>
    </row>
    <row r="844" spans="1:9" x14ac:dyDescent="0.2">
      <c r="A844" s="234"/>
      <c r="B844" s="234"/>
      <c r="C844" s="234"/>
      <c r="D844" s="235"/>
      <c r="E844" s="254"/>
      <c r="F844" s="234"/>
      <c r="G844" s="336"/>
      <c r="H844" s="235"/>
      <c r="I844" s="234"/>
    </row>
    <row r="845" spans="1:9" x14ac:dyDescent="0.2">
      <c r="A845" s="234"/>
      <c r="B845" s="234"/>
      <c r="C845" s="234"/>
      <c r="D845" s="235"/>
      <c r="E845" s="254"/>
      <c r="F845" s="234"/>
      <c r="G845" s="336"/>
      <c r="H845" s="235"/>
      <c r="I845" s="234"/>
    </row>
    <row r="846" spans="1:9" x14ac:dyDescent="0.2">
      <c r="A846" s="234"/>
      <c r="B846" s="234"/>
      <c r="C846" s="234"/>
      <c r="D846" s="235"/>
      <c r="E846" s="254"/>
      <c r="F846" s="234"/>
      <c r="G846" s="336"/>
      <c r="H846" s="235"/>
      <c r="I846" s="234"/>
    </row>
    <row r="847" spans="1:9" x14ac:dyDescent="0.2">
      <c r="A847" s="234"/>
      <c r="B847" s="234"/>
      <c r="C847" s="234"/>
      <c r="D847" s="235"/>
      <c r="E847" s="254"/>
      <c r="F847" s="234"/>
      <c r="G847" s="336"/>
      <c r="H847" s="235"/>
      <c r="I847" s="234"/>
    </row>
    <row r="848" spans="1:9" x14ac:dyDescent="0.2">
      <c r="A848" s="234"/>
      <c r="B848" s="234"/>
      <c r="C848" s="234"/>
      <c r="D848" s="235"/>
      <c r="E848" s="254"/>
      <c r="F848" s="234"/>
      <c r="G848" s="336"/>
      <c r="H848" s="235"/>
      <c r="I848" s="234"/>
    </row>
    <row r="849" spans="1:9" x14ac:dyDescent="0.2">
      <c r="A849" s="234"/>
      <c r="B849" s="234"/>
      <c r="C849" s="234"/>
      <c r="D849" s="235"/>
      <c r="E849" s="254"/>
      <c r="F849" s="234"/>
      <c r="G849" s="336"/>
      <c r="H849" s="235"/>
      <c r="I849" s="234"/>
    </row>
    <row r="850" spans="1:9" x14ac:dyDescent="0.2">
      <c r="A850" s="234"/>
      <c r="B850" s="234"/>
      <c r="C850" s="234"/>
      <c r="D850" s="235"/>
      <c r="E850" s="254"/>
      <c r="F850" s="234"/>
      <c r="G850" s="336"/>
      <c r="H850" s="235"/>
      <c r="I850" s="234"/>
    </row>
    <row r="851" spans="1:9" x14ac:dyDescent="0.2">
      <c r="A851" s="234"/>
      <c r="B851" s="234"/>
      <c r="C851" s="234"/>
      <c r="D851" s="235"/>
      <c r="E851" s="254"/>
      <c r="F851" s="234"/>
      <c r="G851" s="336"/>
      <c r="H851" s="235"/>
      <c r="I851" s="234"/>
    </row>
    <row r="852" spans="1:9" x14ac:dyDescent="0.2">
      <c r="A852" s="234"/>
      <c r="B852" s="234"/>
      <c r="C852" s="234"/>
      <c r="D852" s="235"/>
      <c r="E852" s="254"/>
      <c r="F852" s="234"/>
      <c r="G852" s="336"/>
      <c r="H852" s="235"/>
      <c r="I852" s="234"/>
    </row>
    <row r="853" spans="1:9" x14ac:dyDescent="0.2">
      <c r="A853" s="234"/>
      <c r="B853" s="234"/>
      <c r="C853" s="234"/>
      <c r="D853" s="235"/>
      <c r="E853" s="254"/>
      <c r="F853" s="234"/>
      <c r="G853" s="336"/>
      <c r="H853" s="235"/>
      <c r="I853" s="234"/>
    </row>
    <row r="854" spans="1:9" x14ac:dyDescent="0.2">
      <c r="A854" s="234"/>
      <c r="B854" s="234"/>
      <c r="C854" s="234"/>
      <c r="D854" s="235"/>
      <c r="E854" s="254"/>
      <c r="F854" s="234"/>
      <c r="G854" s="336"/>
      <c r="H854" s="235"/>
      <c r="I854" s="234"/>
    </row>
    <row r="855" spans="1:9" x14ac:dyDescent="0.2">
      <c r="A855" s="234"/>
      <c r="B855" s="234"/>
      <c r="C855" s="234"/>
      <c r="D855" s="235"/>
      <c r="E855" s="254"/>
      <c r="F855" s="234"/>
      <c r="G855" s="336"/>
      <c r="H855" s="235"/>
      <c r="I855" s="234"/>
    </row>
    <row r="856" spans="1:9" x14ac:dyDescent="0.2">
      <c r="A856" s="234"/>
      <c r="B856" s="234"/>
      <c r="C856" s="234"/>
      <c r="D856" s="235"/>
      <c r="E856" s="254"/>
      <c r="F856" s="234"/>
      <c r="G856" s="336"/>
      <c r="H856" s="235"/>
      <c r="I856" s="234"/>
    </row>
    <row r="857" spans="1:9" x14ac:dyDescent="0.2">
      <c r="A857" s="234"/>
      <c r="B857" s="234"/>
      <c r="C857" s="234"/>
      <c r="D857" s="235"/>
      <c r="E857" s="254"/>
      <c r="F857" s="234"/>
      <c r="G857" s="336"/>
      <c r="H857" s="235"/>
      <c r="I857" s="234"/>
    </row>
    <row r="858" spans="1:9" x14ac:dyDescent="0.2">
      <c r="A858" s="234"/>
      <c r="B858" s="234"/>
      <c r="C858" s="234"/>
      <c r="D858" s="235"/>
      <c r="E858" s="254"/>
      <c r="F858" s="234"/>
      <c r="G858" s="336"/>
      <c r="H858" s="235"/>
      <c r="I858" s="234"/>
    </row>
    <row r="859" spans="1:9" x14ac:dyDescent="0.2">
      <c r="A859" s="234"/>
      <c r="B859" s="234"/>
      <c r="C859" s="234"/>
      <c r="D859" s="235"/>
      <c r="E859" s="254"/>
      <c r="F859" s="234"/>
      <c r="G859" s="336"/>
      <c r="H859" s="235"/>
      <c r="I859" s="234"/>
    </row>
    <row r="860" spans="1:9" x14ac:dyDescent="0.2">
      <c r="A860" s="234"/>
      <c r="B860" s="234"/>
      <c r="C860" s="234"/>
      <c r="D860" s="235"/>
      <c r="E860" s="254"/>
      <c r="F860" s="234"/>
      <c r="G860" s="336"/>
      <c r="H860" s="235"/>
      <c r="I860" s="234"/>
    </row>
    <row r="861" spans="1:9" x14ac:dyDescent="0.2">
      <c r="A861" s="234"/>
      <c r="B861" s="234"/>
      <c r="C861" s="234"/>
      <c r="D861" s="235"/>
      <c r="E861" s="254"/>
      <c r="F861" s="234"/>
      <c r="G861" s="336"/>
      <c r="H861" s="235"/>
      <c r="I861" s="234"/>
    </row>
    <row r="862" spans="1:9" x14ac:dyDescent="0.2">
      <c r="A862" s="234"/>
      <c r="B862" s="234"/>
      <c r="C862" s="234"/>
      <c r="D862" s="235"/>
      <c r="E862" s="254"/>
      <c r="F862" s="234"/>
      <c r="G862" s="336"/>
      <c r="H862" s="235"/>
      <c r="I862" s="234"/>
    </row>
    <row r="863" spans="1:9" x14ac:dyDescent="0.2">
      <c r="A863" s="234"/>
      <c r="B863" s="234"/>
      <c r="C863" s="234"/>
      <c r="D863" s="235"/>
      <c r="E863" s="254"/>
      <c r="F863" s="234"/>
      <c r="G863" s="336"/>
      <c r="H863" s="235"/>
      <c r="I863" s="234"/>
    </row>
    <row r="864" spans="1:9" x14ac:dyDescent="0.2">
      <c r="A864" s="234"/>
      <c r="B864" s="234"/>
      <c r="C864" s="234"/>
      <c r="D864" s="235"/>
      <c r="E864" s="254"/>
      <c r="F864" s="234"/>
      <c r="G864" s="336"/>
      <c r="H864" s="235"/>
      <c r="I864" s="234"/>
    </row>
    <row r="865" spans="1:9" x14ac:dyDescent="0.2">
      <c r="A865" s="234"/>
      <c r="B865" s="234"/>
      <c r="C865" s="234"/>
      <c r="D865" s="235"/>
      <c r="E865" s="254"/>
      <c r="F865" s="234"/>
      <c r="G865" s="336"/>
      <c r="H865" s="235"/>
      <c r="I865" s="234"/>
    </row>
    <row r="866" spans="1:9" x14ac:dyDescent="0.2">
      <c r="A866" s="234"/>
      <c r="B866" s="234"/>
      <c r="C866" s="234"/>
      <c r="D866" s="235"/>
      <c r="E866" s="254"/>
      <c r="F866" s="234"/>
      <c r="G866" s="336"/>
      <c r="H866" s="235"/>
      <c r="I866" s="234"/>
    </row>
    <row r="867" spans="1:9" x14ac:dyDescent="0.2">
      <c r="A867" s="234"/>
      <c r="B867" s="234"/>
      <c r="C867" s="234"/>
      <c r="D867" s="235"/>
      <c r="E867" s="254"/>
      <c r="F867" s="234"/>
      <c r="G867" s="336"/>
      <c r="H867" s="235"/>
      <c r="I867" s="234"/>
    </row>
    <row r="868" spans="1:9" x14ac:dyDescent="0.2">
      <c r="A868" s="234"/>
      <c r="B868" s="234"/>
      <c r="C868" s="234"/>
      <c r="D868" s="235"/>
      <c r="E868" s="254"/>
      <c r="F868" s="234"/>
      <c r="G868" s="336"/>
      <c r="H868" s="235"/>
      <c r="I868" s="234"/>
    </row>
    <row r="869" spans="1:9" x14ac:dyDescent="0.2">
      <c r="A869" s="234"/>
      <c r="B869" s="234"/>
      <c r="C869" s="234"/>
      <c r="D869" s="235"/>
      <c r="E869" s="254"/>
      <c r="F869" s="234"/>
      <c r="G869" s="336"/>
      <c r="H869" s="235"/>
      <c r="I869" s="234"/>
    </row>
    <row r="870" spans="1:9" x14ac:dyDescent="0.2">
      <c r="A870" s="234"/>
      <c r="B870" s="234"/>
      <c r="C870" s="234"/>
      <c r="D870" s="235"/>
      <c r="E870" s="254"/>
      <c r="F870" s="234"/>
      <c r="G870" s="336"/>
      <c r="H870" s="235"/>
      <c r="I870" s="234"/>
    </row>
    <row r="871" spans="1:9" x14ac:dyDescent="0.2">
      <c r="A871" s="234"/>
      <c r="B871" s="234"/>
      <c r="C871" s="234"/>
      <c r="D871" s="235"/>
      <c r="E871" s="254"/>
      <c r="F871" s="234"/>
      <c r="G871" s="336"/>
      <c r="H871" s="235"/>
      <c r="I871" s="234"/>
    </row>
    <row r="872" spans="1:9" x14ac:dyDescent="0.2">
      <c r="A872" s="234"/>
      <c r="B872" s="234"/>
      <c r="C872" s="234"/>
      <c r="D872" s="235"/>
      <c r="E872" s="254"/>
      <c r="F872" s="234"/>
      <c r="G872" s="336"/>
      <c r="H872" s="235"/>
      <c r="I872" s="234"/>
    </row>
    <row r="873" spans="1:9" x14ac:dyDescent="0.2">
      <c r="A873" s="234"/>
      <c r="B873" s="234"/>
      <c r="C873" s="234"/>
      <c r="D873" s="235"/>
      <c r="E873" s="254"/>
      <c r="F873" s="234"/>
      <c r="G873" s="336"/>
      <c r="H873" s="235"/>
      <c r="I873" s="234"/>
    </row>
    <row r="874" spans="1:9" x14ac:dyDescent="0.2">
      <c r="A874" s="234"/>
      <c r="B874" s="234"/>
      <c r="C874" s="234"/>
      <c r="D874" s="235"/>
      <c r="E874" s="254"/>
      <c r="F874" s="234"/>
      <c r="G874" s="336"/>
      <c r="H874" s="235"/>
      <c r="I874" s="234"/>
    </row>
    <row r="875" spans="1:9" x14ac:dyDescent="0.2">
      <c r="A875" s="234"/>
      <c r="B875" s="234"/>
      <c r="C875" s="234"/>
      <c r="D875" s="235"/>
      <c r="E875" s="254"/>
      <c r="F875" s="234"/>
      <c r="G875" s="336"/>
      <c r="H875" s="235"/>
      <c r="I875" s="234"/>
    </row>
    <row r="876" spans="1:9" x14ac:dyDescent="0.2">
      <c r="A876" s="234"/>
      <c r="B876" s="234"/>
      <c r="C876" s="234"/>
      <c r="D876" s="235"/>
      <c r="E876" s="254"/>
      <c r="F876" s="234"/>
      <c r="G876" s="336"/>
      <c r="H876" s="235"/>
      <c r="I876" s="234"/>
    </row>
    <row r="877" spans="1:9" x14ac:dyDescent="0.2">
      <c r="A877" s="234"/>
      <c r="B877" s="234"/>
      <c r="C877" s="234"/>
      <c r="D877" s="235"/>
      <c r="E877" s="254"/>
      <c r="F877" s="234"/>
      <c r="G877" s="336"/>
      <c r="H877" s="235"/>
      <c r="I877" s="234"/>
    </row>
    <row r="878" spans="1:9" x14ac:dyDescent="0.2">
      <c r="A878" s="234"/>
      <c r="B878" s="234"/>
      <c r="C878" s="234"/>
      <c r="D878" s="235"/>
      <c r="E878" s="254"/>
      <c r="F878" s="234"/>
      <c r="G878" s="336"/>
      <c r="H878" s="235"/>
      <c r="I878" s="234"/>
    </row>
    <row r="879" spans="1:9" x14ac:dyDescent="0.2">
      <c r="A879" s="234"/>
      <c r="B879" s="234"/>
      <c r="C879" s="234"/>
      <c r="D879" s="235"/>
      <c r="E879" s="254"/>
      <c r="F879" s="234"/>
      <c r="G879" s="336"/>
      <c r="H879" s="235"/>
      <c r="I879" s="234"/>
    </row>
    <row r="880" spans="1:9" x14ac:dyDescent="0.2">
      <c r="A880" s="234"/>
      <c r="B880" s="234"/>
      <c r="C880" s="234"/>
      <c r="D880" s="235"/>
      <c r="E880" s="254"/>
      <c r="F880" s="234"/>
      <c r="G880" s="336"/>
      <c r="H880" s="235"/>
      <c r="I880" s="234"/>
    </row>
    <row r="881" spans="1:9" x14ac:dyDescent="0.2">
      <c r="A881" s="234"/>
      <c r="B881" s="234"/>
      <c r="C881" s="234"/>
      <c r="D881" s="235"/>
      <c r="E881" s="254"/>
      <c r="F881" s="234"/>
      <c r="G881" s="336"/>
      <c r="H881" s="235"/>
      <c r="I881" s="234"/>
    </row>
    <row r="882" spans="1:9" x14ac:dyDescent="0.2">
      <c r="A882" s="234"/>
      <c r="B882" s="234"/>
      <c r="C882" s="234"/>
      <c r="D882" s="235"/>
      <c r="E882" s="254"/>
      <c r="F882" s="234"/>
      <c r="G882" s="336"/>
      <c r="H882" s="235"/>
      <c r="I882" s="234"/>
    </row>
    <row r="883" spans="1:9" x14ac:dyDescent="0.2">
      <c r="A883" s="234"/>
      <c r="B883" s="234"/>
      <c r="C883" s="234"/>
      <c r="D883" s="235"/>
      <c r="E883" s="254"/>
      <c r="F883" s="234"/>
      <c r="G883" s="336"/>
      <c r="H883" s="235"/>
      <c r="I883" s="234"/>
    </row>
    <row r="884" spans="1:9" x14ac:dyDescent="0.2">
      <c r="A884" s="234"/>
      <c r="B884" s="234"/>
      <c r="C884" s="234"/>
      <c r="D884" s="235"/>
      <c r="E884" s="254"/>
      <c r="F884" s="234"/>
      <c r="G884" s="336"/>
      <c r="H884" s="235"/>
      <c r="I884" s="234"/>
    </row>
    <row r="885" spans="1:9" x14ac:dyDescent="0.2">
      <c r="A885" s="234"/>
      <c r="B885" s="234"/>
      <c r="C885" s="234"/>
      <c r="D885" s="235"/>
      <c r="E885" s="254"/>
      <c r="F885" s="234"/>
      <c r="G885" s="336"/>
      <c r="H885" s="235"/>
      <c r="I885" s="234"/>
    </row>
    <row r="886" spans="1:9" x14ac:dyDescent="0.2">
      <c r="A886" s="234"/>
      <c r="B886" s="234"/>
      <c r="C886" s="234"/>
      <c r="D886" s="235"/>
      <c r="E886" s="254"/>
      <c r="F886" s="234"/>
      <c r="G886" s="336"/>
      <c r="H886" s="235"/>
      <c r="I886" s="234"/>
    </row>
    <row r="887" spans="1:9" x14ac:dyDescent="0.2">
      <c r="A887" s="234"/>
      <c r="B887" s="234"/>
      <c r="C887" s="234"/>
      <c r="D887" s="235"/>
      <c r="E887" s="254"/>
      <c r="F887" s="234"/>
      <c r="G887" s="336"/>
      <c r="H887" s="235"/>
      <c r="I887" s="234"/>
    </row>
    <row r="888" spans="1:9" x14ac:dyDescent="0.2">
      <c r="A888" s="234"/>
      <c r="B888" s="234"/>
      <c r="C888" s="234"/>
      <c r="D888" s="235"/>
      <c r="E888" s="254"/>
      <c r="F888" s="234"/>
      <c r="G888" s="336"/>
      <c r="H888" s="235"/>
      <c r="I888" s="234"/>
    </row>
    <row r="889" spans="1:9" x14ac:dyDescent="0.2">
      <c r="A889" s="234"/>
      <c r="B889" s="234"/>
      <c r="C889" s="234"/>
      <c r="D889" s="235"/>
      <c r="E889" s="254"/>
      <c r="F889" s="234"/>
      <c r="G889" s="336"/>
      <c r="H889" s="235"/>
      <c r="I889" s="234"/>
    </row>
    <row r="890" spans="1:9" x14ac:dyDescent="0.2">
      <c r="A890" s="234"/>
      <c r="B890" s="234"/>
      <c r="C890" s="234"/>
      <c r="D890" s="235"/>
      <c r="E890" s="254"/>
      <c r="F890" s="234"/>
      <c r="G890" s="336"/>
      <c r="H890" s="235"/>
      <c r="I890" s="234"/>
    </row>
    <row r="891" spans="1:9" x14ac:dyDescent="0.2">
      <c r="A891" s="234"/>
      <c r="B891" s="234"/>
      <c r="C891" s="234"/>
      <c r="D891" s="235"/>
      <c r="E891" s="254"/>
      <c r="F891" s="234"/>
      <c r="G891" s="336"/>
      <c r="H891" s="235"/>
      <c r="I891" s="234"/>
    </row>
    <row r="892" spans="1:9" x14ac:dyDescent="0.2">
      <c r="A892" s="234"/>
      <c r="B892" s="234"/>
      <c r="C892" s="234"/>
      <c r="D892" s="235"/>
      <c r="E892" s="254"/>
      <c r="F892" s="234"/>
      <c r="G892" s="336"/>
      <c r="H892" s="235"/>
      <c r="I892" s="234"/>
    </row>
    <row r="893" spans="1:9" x14ac:dyDescent="0.2">
      <c r="A893" s="234"/>
      <c r="B893" s="234"/>
      <c r="C893" s="234"/>
      <c r="D893" s="235"/>
      <c r="E893" s="254"/>
      <c r="F893" s="234"/>
      <c r="G893" s="336"/>
      <c r="H893" s="235"/>
      <c r="I893" s="234"/>
    </row>
    <row r="894" spans="1:9" x14ac:dyDescent="0.2">
      <c r="A894" s="234"/>
      <c r="B894" s="234"/>
      <c r="C894" s="234"/>
      <c r="D894" s="235"/>
      <c r="E894" s="254"/>
      <c r="F894" s="234"/>
      <c r="G894" s="336"/>
      <c r="H894" s="235"/>
      <c r="I894" s="234"/>
    </row>
    <row r="895" spans="1:9" x14ac:dyDescent="0.2">
      <c r="A895" s="234"/>
      <c r="B895" s="234"/>
      <c r="C895" s="234"/>
      <c r="D895" s="235"/>
      <c r="E895" s="254"/>
      <c r="F895" s="234"/>
      <c r="G895" s="336"/>
      <c r="H895" s="235"/>
      <c r="I895" s="234"/>
    </row>
    <row r="896" spans="1:9" x14ac:dyDescent="0.2">
      <c r="A896" s="234"/>
      <c r="B896" s="234"/>
      <c r="C896" s="234"/>
      <c r="D896" s="235"/>
      <c r="E896" s="254"/>
      <c r="F896" s="234"/>
      <c r="G896" s="336"/>
      <c r="H896" s="235"/>
      <c r="I896" s="234"/>
    </row>
    <row r="897" spans="1:9" x14ac:dyDescent="0.2">
      <c r="A897" s="234"/>
      <c r="B897" s="234"/>
      <c r="C897" s="234"/>
      <c r="D897" s="235"/>
      <c r="E897" s="254"/>
      <c r="F897" s="234"/>
      <c r="G897" s="336"/>
      <c r="H897" s="235"/>
      <c r="I897" s="234"/>
    </row>
    <row r="898" spans="1:9" x14ac:dyDescent="0.2">
      <c r="A898" s="234"/>
      <c r="B898" s="234"/>
      <c r="C898" s="234"/>
      <c r="D898" s="235"/>
      <c r="E898" s="254"/>
      <c r="F898" s="234"/>
      <c r="G898" s="336"/>
      <c r="H898" s="235"/>
      <c r="I898" s="234"/>
    </row>
    <row r="899" spans="1:9" x14ac:dyDescent="0.2">
      <c r="A899" s="234"/>
      <c r="B899" s="234"/>
      <c r="C899" s="234"/>
      <c r="D899" s="235"/>
      <c r="E899" s="254"/>
      <c r="F899" s="234"/>
      <c r="G899" s="336"/>
      <c r="H899" s="235"/>
      <c r="I899" s="234"/>
    </row>
    <row r="900" spans="1:9" x14ac:dyDescent="0.2">
      <c r="A900" s="234"/>
      <c r="B900" s="234"/>
      <c r="C900" s="234"/>
      <c r="D900" s="235"/>
      <c r="E900" s="254"/>
      <c r="F900" s="234"/>
      <c r="G900" s="336"/>
      <c r="H900" s="235"/>
      <c r="I900" s="234"/>
    </row>
    <row r="901" spans="1:9" x14ac:dyDescent="0.2">
      <c r="A901" s="234"/>
      <c r="B901" s="234"/>
      <c r="C901" s="234"/>
      <c r="D901" s="235"/>
      <c r="E901" s="254"/>
      <c r="F901" s="234"/>
      <c r="G901" s="336"/>
      <c r="H901" s="235"/>
      <c r="I901" s="234"/>
    </row>
    <row r="902" spans="1:9" x14ac:dyDescent="0.2">
      <c r="A902" s="234"/>
      <c r="B902" s="234"/>
      <c r="C902" s="234"/>
      <c r="D902" s="235"/>
      <c r="E902" s="254"/>
      <c r="F902" s="234"/>
      <c r="G902" s="336"/>
      <c r="H902" s="235"/>
      <c r="I902" s="234"/>
    </row>
    <row r="903" spans="1:9" x14ac:dyDescent="0.2">
      <c r="A903" s="234"/>
      <c r="B903" s="234"/>
      <c r="C903" s="234"/>
      <c r="D903" s="235"/>
      <c r="E903" s="254"/>
      <c r="F903" s="234"/>
      <c r="G903" s="336"/>
      <c r="H903" s="235"/>
      <c r="I903" s="234"/>
    </row>
    <row r="904" spans="1:9" x14ac:dyDescent="0.2">
      <c r="A904" s="234"/>
      <c r="B904" s="234"/>
      <c r="C904" s="234"/>
      <c r="D904" s="235"/>
      <c r="E904" s="254"/>
      <c r="F904" s="234"/>
      <c r="G904" s="336"/>
      <c r="H904" s="235"/>
      <c r="I904" s="234"/>
    </row>
    <row r="905" spans="1:9" x14ac:dyDescent="0.2">
      <c r="A905" s="234"/>
      <c r="B905" s="234"/>
      <c r="C905" s="234"/>
      <c r="D905" s="235"/>
      <c r="E905" s="254"/>
      <c r="F905" s="234"/>
      <c r="G905" s="336"/>
      <c r="H905" s="235"/>
      <c r="I905" s="234"/>
    </row>
    <row r="906" spans="1:9" x14ac:dyDescent="0.2">
      <c r="A906" s="234"/>
      <c r="B906" s="234"/>
      <c r="C906" s="234"/>
      <c r="D906" s="235"/>
      <c r="E906" s="254"/>
      <c r="F906" s="234"/>
      <c r="G906" s="336"/>
      <c r="H906" s="235"/>
      <c r="I906" s="234"/>
    </row>
    <row r="907" spans="1:9" x14ac:dyDescent="0.2">
      <c r="A907" s="234"/>
      <c r="B907" s="234"/>
      <c r="C907" s="234"/>
      <c r="D907" s="235"/>
      <c r="E907" s="254"/>
      <c r="F907" s="234"/>
      <c r="G907" s="336"/>
      <c r="H907" s="235"/>
      <c r="I907" s="234"/>
    </row>
    <row r="908" spans="1:9" x14ac:dyDescent="0.2">
      <c r="A908" s="234"/>
      <c r="B908" s="234"/>
      <c r="C908" s="234"/>
      <c r="D908" s="235"/>
      <c r="E908" s="254"/>
      <c r="F908" s="234"/>
      <c r="G908" s="336"/>
      <c r="H908" s="235"/>
      <c r="I908" s="234"/>
    </row>
    <row r="909" spans="1:9" x14ac:dyDescent="0.2">
      <c r="A909" s="234"/>
      <c r="B909" s="234"/>
      <c r="C909" s="234"/>
      <c r="D909" s="235"/>
      <c r="E909" s="254"/>
      <c r="F909" s="234"/>
      <c r="G909" s="336"/>
      <c r="H909" s="235"/>
      <c r="I909" s="234"/>
    </row>
    <row r="910" spans="1:9" x14ac:dyDescent="0.2">
      <c r="A910" s="234"/>
      <c r="B910" s="234"/>
      <c r="C910" s="234"/>
      <c r="D910" s="235"/>
      <c r="E910" s="254"/>
      <c r="F910" s="234"/>
      <c r="G910" s="336"/>
      <c r="H910" s="235"/>
      <c r="I910" s="234"/>
    </row>
    <row r="911" spans="1:9" x14ac:dyDescent="0.2">
      <c r="A911" s="234"/>
      <c r="B911" s="234"/>
      <c r="C911" s="234"/>
      <c r="D911" s="235"/>
      <c r="E911" s="254"/>
      <c r="F911" s="234"/>
      <c r="G911" s="336"/>
      <c r="H911" s="235"/>
      <c r="I911" s="234"/>
    </row>
    <row r="912" spans="1:9" x14ac:dyDescent="0.2">
      <c r="A912" s="234"/>
      <c r="B912" s="234"/>
      <c r="C912" s="234"/>
      <c r="D912" s="235"/>
      <c r="E912" s="254"/>
      <c r="F912" s="234"/>
      <c r="G912" s="336"/>
      <c r="H912" s="235"/>
      <c r="I912" s="234"/>
    </row>
    <row r="913" spans="1:9" x14ac:dyDescent="0.2">
      <c r="A913" s="234"/>
      <c r="B913" s="234"/>
      <c r="C913" s="234"/>
      <c r="D913" s="235"/>
      <c r="E913" s="254"/>
      <c r="F913" s="234"/>
      <c r="G913" s="336"/>
      <c r="H913" s="235"/>
      <c r="I913" s="234"/>
    </row>
    <row r="914" spans="1:9" x14ac:dyDescent="0.2">
      <c r="A914" s="234"/>
      <c r="B914" s="234"/>
      <c r="C914" s="234"/>
      <c r="D914" s="235"/>
      <c r="E914" s="254"/>
      <c r="F914" s="234"/>
      <c r="G914" s="336"/>
      <c r="H914" s="235"/>
      <c r="I914" s="234"/>
    </row>
    <row r="915" spans="1:9" x14ac:dyDescent="0.2">
      <c r="A915" s="234"/>
      <c r="B915" s="234"/>
      <c r="C915" s="234"/>
      <c r="D915" s="235"/>
      <c r="E915" s="254"/>
      <c r="F915" s="234"/>
      <c r="G915" s="336"/>
      <c r="H915" s="235"/>
      <c r="I915" s="234"/>
    </row>
    <row r="916" spans="1:9" x14ac:dyDescent="0.2">
      <c r="A916" s="234"/>
      <c r="B916" s="234"/>
      <c r="C916" s="234"/>
      <c r="D916" s="235"/>
      <c r="E916" s="254"/>
      <c r="F916" s="234"/>
      <c r="G916" s="336"/>
      <c r="H916" s="235"/>
      <c r="I916" s="234"/>
    </row>
    <row r="917" spans="1:9" x14ac:dyDescent="0.2">
      <c r="A917" s="234"/>
      <c r="B917" s="234"/>
      <c r="C917" s="234"/>
      <c r="D917" s="235"/>
      <c r="E917" s="254"/>
      <c r="F917" s="234"/>
      <c r="G917" s="336"/>
      <c r="H917" s="235"/>
      <c r="I917" s="234"/>
    </row>
    <row r="918" spans="1:9" x14ac:dyDescent="0.2">
      <c r="A918" s="234"/>
      <c r="B918" s="234"/>
      <c r="C918" s="234"/>
      <c r="D918" s="235"/>
      <c r="E918" s="254"/>
      <c r="F918" s="234"/>
      <c r="G918" s="336"/>
      <c r="H918" s="235"/>
      <c r="I918" s="234"/>
    </row>
    <row r="919" spans="1:9" x14ac:dyDescent="0.2">
      <c r="A919" s="234"/>
      <c r="B919" s="234"/>
      <c r="C919" s="234"/>
      <c r="D919" s="235"/>
      <c r="E919" s="254"/>
      <c r="F919" s="234"/>
      <c r="G919" s="336"/>
      <c r="H919" s="235"/>
      <c r="I919" s="234"/>
    </row>
    <row r="920" spans="1:9" x14ac:dyDescent="0.2">
      <c r="A920" s="234"/>
      <c r="B920" s="234"/>
      <c r="C920" s="234"/>
      <c r="D920" s="235"/>
      <c r="E920" s="254"/>
      <c r="F920" s="234"/>
      <c r="G920" s="336"/>
      <c r="H920" s="235"/>
      <c r="I920" s="234"/>
    </row>
    <row r="921" spans="1:9" x14ac:dyDescent="0.2">
      <c r="A921" s="234"/>
      <c r="B921" s="234"/>
      <c r="C921" s="234"/>
      <c r="D921" s="235"/>
      <c r="E921" s="254"/>
      <c r="F921" s="234"/>
      <c r="G921" s="336"/>
      <c r="H921" s="235"/>
      <c r="I921" s="234"/>
    </row>
    <row r="922" spans="1:9" x14ac:dyDescent="0.2">
      <c r="A922" s="234"/>
      <c r="B922" s="234"/>
      <c r="C922" s="234"/>
      <c r="D922" s="235"/>
      <c r="E922" s="254"/>
      <c r="F922" s="234"/>
      <c r="G922" s="336"/>
      <c r="H922" s="235"/>
      <c r="I922" s="234"/>
    </row>
    <row r="923" spans="1:9" x14ac:dyDescent="0.2">
      <c r="A923" s="234"/>
      <c r="B923" s="234"/>
      <c r="C923" s="234"/>
      <c r="D923" s="235"/>
      <c r="E923" s="254"/>
      <c r="F923" s="234"/>
      <c r="G923" s="336"/>
      <c r="H923" s="235"/>
      <c r="I923" s="234"/>
    </row>
    <row r="924" spans="1:9" x14ac:dyDescent="0.2">
      <c r="A924" s="234"/>
      <c r="B924" s="234"/>
      <c r="C924" s="234"/>
      <c r="D924" s="235"/>
      <c r="E924" s="254"/>
      <c r="F924" s="234"/>
      <c r="G924" s="336"/>
      <c r="H924" s="235"/>
      <c r="I924" s="234"/>
    </row>
    <row r="925" spans="1:9" x14ac:dyDescent="0.2">
      <c r="A925" s="234"/>
      <c r="B925" s="234"/>
      <c r="C925" s="234"/>
      <c r="D925" s="235"/>
      <c r="E925" s="254"/>
      <c r="F925" s="234"/>
      <c r="G925" s="336"/>
      <c r="H925" s="235"/>
      <c r="I925" s="234"/>
    </row>
    <row r="926" spans="1:9" x14ac:dyDescent="0.2">
      <c r="A926" s="234"/>
      <c r="B926" s="234"/>
      <c r="C926" s="234"/>
      <c r="D926" s="235"/>
      <c r="E926" s="254"/>
      <c r="F926" s="234"/>
      <c r="G926" s="336"/>
      <c r="H926" s="235"/>
      <c r="I926" s="234"/>
    </row>
    <row r="927" spans="1:9" x14ac:dyDescent="0.2">
      <c r="A927" s="234"/>
      <c r="B927" s="234"/>
      <c r="C927" s="234"/>
      <c r="D927" s="235"/>
      <c r="E927" s="254"/>
      <c r="F927" s="234"/>
      <c r="G927" s="336"/>
      <c r="H927" s="235"/>
      <c r="I927" s="234"/>
    </row>
    <row r="928" spans="1:9" x14ac:dyDescent="0.2">
      <c r="A928" s="234"/>
      <c r="B928" s="234"/>
      <c r="C928" s="234"/>
      <c r="D928" s="235"/>
      <c r="E928" s="254"/>
      <c r="F928" s="234"/>
      <c r="G928" s="336"/>
      <c r="H928" s="235"/>
      <c r="I928" s="234"/>
    </row>
    <row r="929" spans="1:9" x14ac:dyDescent="0.2">
      <c r="A929" s="234"/>
      <c r="B929" s="234"/>
      <c r="C929" s="234"/>
      <c r="D929" s="235"/>
      <c r="E929" s="254"/>
      <c r="F929" s="234"/>
      <c r="G929" s="336"/>
      <c r="H929" s="235"/>
      <c r="I929" s="234"/>
    </row>
    <row r="930" spans="1:9" x14ac:dyDescent="0.2">
      <c r="A930" s="234"/>
      <c r="B930" s="234"/>
      <c r="C930" s="234"/>
      <c r="D930" s="235"/>
      <c r="E930" s="254"/>
      <c r="F930" s="234"/>
      <c r="G930" s="336"/>
      <c r="H930" s="235"/>
      <c r="I930" s="234"/>
    </row>
    <row r="931" spans="1:9" x14ac:dyDescent="0.2">
      <c r="A931" s="234"/>
      <c r="B931" s="234"/>
      <c r="C931" s="234"/>
      <c r="D931" s="235"/>
      <c r="E931" s="254"/>
      <c r="F931" s="234"/>
      <c r="G931" s="336"/>
      <c r="H931" s="235"/>
      <c r="I931" s="234"/>
    </row>
    <row r="932" spans="1:9" x14ac:dyDescent="0.2">
      <c r="A932" s="234"/>
      <c r="B932" s="234"/>
      <c r="C932" s="234"/>
      <c r="D932" s="235"/>
      <c r="E932" s="254"/>
      <c r="F932" s="234"/>
      <c r="G932" s="336"/>
      <c r="H932" s="235"/>
      <c r="I932" s="234"/>
    </row>
    <row r="933" spans="1:9" x14ac:dyDescent="0.2">
      <c r="A933" s="234"/>
      <c r="B933" s="234"/>
      <c r="C933" s="234"/>
      <c r="D933" s="235"/>
      <c r="E933" s="254"/>
      <c r="F933" s="234"/>
      <c r="G933" s="336"/>
      <c r="H933" s="235"/>
      <c r="I933" s="234"/>
    </row>
    <row r="934" spans="1:9" x14ac:dyDescent="0.2">
      <c r="A934" s="234"/>
      <c r="B934" s="234"/>
      <c r="C934" s="234"/>
      <c r="D934" s="235"/>
      <c r="E934" s="254"/>
      <c r="F934" s="234"/>
      <c r="G934" s="336"/>
      <c r="H934" s="235"/>
      <c r="I934" s="234"/>
    </row>
    <row r="935" spans="1:9" x14ac:dyDescent="0.2">
      <c r="A935" s="234"/>
      <c r="B935" s="234"/>
      <c r="C935" s="234"/>
      <c r="D935" s="235"/>
      <c r="E935" s="254"/>
      <c r="F935" s="234"/>
      <c r="G935" s="336"/>
      <c r="H935" s="235"/>
      <c r="I935" s="234"/>
    </row>
    <row r="936" spans="1:9" x14ac:dyDescent="0.2">
      <c r="A936" s="234"/>
      <c r="B936" s="234"/>
      <c r="C936" s="234"/>
      <c r="D936" s="235"/>
      <c r="E936" s="254"/>
      <c r="F936" s="234"/>
      <c r="G936" s="336"/>
      <c r="H936" s="235"/>
      <c r="I936" s="234"/>
    </row>
    <row r="937" spans="1:9" x14ac:dyDescent="0.2">
      <c r="A937" s="234"/>
      <c r="B937" s="234"/>
      <c r="C937" s="234"/>
      <c r="D937" s="235"/>
      <c r="E937" s="254"/>
      <c r="F937" s="234"/>
      <c r="G937" s="336"/>
      <c r="H937" s="235"/>
      <c r="I937" s="234"/>
    </row>
    <row r="938" spans="1:9" x14ac:dyDescent="0.2">
      <c r="A938" s="234"/>
      <c r="B938" s="234"/>
      <c r="C938" s="234"/>
      <c r="D938" s="235"/>
      <c r="E938" s="254"/>
      <c r="F938" s="234"/>
      <c r="G938" s="336"/>
      <c r="H938" s="235"/>
      <c r="I938" s="234"/>
    </row>
    <row r="939" spans="1:9" x14ac:dyDescent="0.2">
      <c r="A939" s="234"/>
      <c r="B939" s="234"/>
      <c r="C939" s="234"/>
      <c r="D939" s="235"/>
      <c r="E939" s="254"/>
      <c r="F939" s="234"/>
      <c r="G939" s="336"/>
      <c r="H939" s="235"/>
      <c r="I939" s="234"/>
    </row>
    <row r="940" spans="1:9" x14ac:dyDescent="0.2">
      <c r="A940" s="234"/>
      <c r="B940" s="234"/>
      <c r="C940" s="234"/>
      <c r="D940" s="235"/>
      <c r="E940" s="254"/>
      <c r="F940" s="234"/>
      <c r="G940" s="336"/>
      <c r="H940" s="235"/>
      <c r="I940" s="234"/>
    </row>
    <row r="941" spans="1:9" x14ac:dyDescent="0.2">
      <c r="A941" s="234"/>
      <c r="B941" s="234"/>
      <c r="C941" s="234"/>
      <c r="D941" s="235"/>
      <c r="E941" s="254"/>
      <c r="F941" s="234"/>
      <c r="G941" s="336"/>
      <c r="H941" s="235"/>
      <c r="I941" s="234"/>
    </row>
    <row r="942" spans="1:9" x14ac:dyDescent="0.2">
      <c r="A942" s="234"/>
      <c r="B942" s="234"/>
      <c r="C942" s="234"/>
      <c r="D942" s="235"/>
      <c r="E942" s="254"/>
      <c r="F942" s="234"/>
      <c r="G942" s="336"/>
      <c r="H942" s="235"/>
      <c r="I942" s="234"/>
    </row>
    <row r="943" spans="1:9" x14ac:dyDescent="0.2">
      <c r="A943" s="234"/>
      <c r="B943" s="234"/>
      <c r="C943" s="234"/>
      <c r="D943" s="235"/>
      <c r="E943" s="254"/>
      <c r="F943" s="234"/>
      <c r="G943" s="336"/>
      <c r="H943" s="235"/>
      <c r="I943" s="234"/>
    </row>
    <row r="944" spans="1:9" x14ac:dyDescent="0.2">
      <c r="A944" s="234"/>
      <c r="B944" s="234"/>
      <c r="C944" s="234"/>
      <c r="D944" s="235"/>
      <c r="E944" s="254"/>
      <c r="F944" s="234"/>
      <c r="G944" s="336"/>
      <c r="H944" s="235"/>
      <c r="I944" s="234"/>
    </row>
    <row r="945" spans="1:9" x14ac:dyDescent="0.2">
      <c r="A945" s="234"/>
      <c r="B945" s="234"/>
      <c r="C945" s="234"/>
      <c r="D945" s="235"/>
      <c r="E945" s="254"/>
      <c r="F945" s="234"/>
      <c r="G945" s="336"/>
      <c r="H945" s="235"/>
      <c r="I945" s="234"/>
    </row>
    <row r="946" spans="1:9" x14ac:dyDescent="0.2">
      <c r="A946" s="234"/>
      <c r="B946" s="234"/>
      <c r="C946" s="234"/>
      <c r="D946" s="235"/>
      <c r="E946" s="254"/>
      <c r="F946" s="234"/>
      <c r="G946" s="336"/>
      <c r="H946" s="235"/>
      <c r="I946" s="234"/>
    </row>
    <row r="947" spans="1:9" x14ac:dyDescent="0.2">
      <c r="A947" s="234"/>
      <c r="B947" s="234"/>
      <c r="C947" s="234"/>
      <c r="D947" s="235"/>
      <c r="E947" s="254"/>
      <c r="F947" s="234"/>
      <c r="G947" s="336"/>
      <c r="H947" s="235"/>
      <c r="I947" s="234"/>
    </row>
    <row r="948" spans="1:9" x14ac:dyDescent="0.2">
      <c r="A948" s="234"/>
      <c r="B948" s="234"/>
      <c r="C948" s="234"/>
      <c r="D948" s="235"/>
      <c r="E948" s="254"/>
      <c r="F948" s="234"/>
      <c r="G948" s="336"/>
      <c r="H948" s="235"/>
      <c r="I948" s="234"/>
    </row>
    <row r="949" spans="1:9" x14ac:dyDescent="0.2">
      <c r="A949" s="234"/>
      <c r="B949" s="234"/>
      <c r="C949" s="234"/>
      <c r="D949" s="235"/>
      <c r="E949" s="254"/>
      <c r="F949" s="234"/>
      <c r="G949" s="336"/>
      <c r="H949" s="235"/>
      <c r="I949" s="234"/>
    </row>
    <row r="950" spans="1:9" x14ac:dyDescent="0.2">
      <c r="A950" s="234"/>
      <c r="B950" s="234"/>
      <c r="C950" s="234"/>
      <c r="D950" s="235"/>
      <c r="E950" s="254"/>
      <c r="F950" s="234"/>
      <c r="G950" s="336"/>
      <c r="H950" s="235"/>
      <c r="I950" s="234"/>
    </row>
    <row r="951" spans="1:9" x14ac:dyDescent="0.2">
      <c r="A951" s="234"/>
      <c r="B951" s="234"/>
      <c r="C951" s="234"/>
      <c r="D951" s="235"/>
      <c r="E951" s="254"/>
      <c r="F951" s="234"/>
      <c r="G951" s="336"/>
      <c r="H951" s="235"/>
      <c r="I951" s="234"/>
    </row>
    <row r="952" spans="1:9" x14ac:dyDescent="0.2">
      <c r="A952" s="234"/>
      <c r="B952" s="234"/>
      <c r="C952" s="234"/>
      <c r="D952" s="235"/>
      <c r="E952" s="254"/>
      <c r="F952" s="234"/>
      <c r="G952" s="336"/>
      <c r="H952" s="235"/>
      <c r="I952" s="234"/>
    </row>
    <row r="953" spans="1:9" x14ac:dyDescent="0.2">
      <c r="A953" s="234"/>
      <c r="B953" s="234"/>
      <c r="C953" s="234"/>
      <c r="D953" s="235"/>
      <c r="E953" s="254"/>
      <c r="F953" s="234"/>
      <c r="G953" s="336"/>
      <c r="H953" s="235"/>
      <c r="I953" s="234"/>
    </row>
    <row r="954" spans="1:9" x14ac:dyDescent="0.2">
      <c r="A954" s="234"/>
      <c r="B954" s="234"/>
      <c r="C954" s="234"/>
      <c r="D954" s="235"/>
      <c r="E954" s="254"/>
      <c r="F954" s="234"/>
      <c r="G954" s="336"/>
      <c r="H954" s="235"/>
      <c r="I954" s="234"/>
    </row>
    <row r="955" spans="1:9" x14ac:dyDescent="0.2">
      <c r="A955" s="234"/>
      <c r="B955" s="234"/>
      <c r="C955" s="234"/>
      <c r="D955" s="235"/>
      <c r="E955" s="254"/>
      <c r="F955" s="234"/>
      <c r="G955" s="336"/>
      <c r="H955" s="235"/>
      <c r="I955" s="234"/>
    </row>
    <row r="956" spans="1:9" x14ac:dyDescent="0.2">
      <c r="A956" s="234"/>
      <c r="B956" s="234"/>
      <c r="C956" s="234"/>
      <c r="D956" s="235"/>
      <c r="E956" s="254"/>
      <c r="F956" s="234"/>
      <c r="G956" s="336"/>
      <c r="H956" s="235"/>
      <c r="I956" s="234"/>
    </row>
    <row r="957" spans="1:9" x14ac:dyDescent="0.2">
      <c r="A957" s="234"/>
      <c r="B957" s="234"/>
      <c r="C957" s="234"/>
      <c r="D957" s="235"/>
      <c r="E957" s="254"/>
      <c r="F957" s="234"/>
      <c r="G957" s="336"/>
      <c r="H957" s="235"/>
      <c r="I957" s="234"/>
    </row>
    <row r="958" spans="1:9" x14ac:dyDescent="0.2">
      <c r="A958" s="234"/>
      <c r="B958" s="234"/>
      <c r="C958" s="234"/>
      <c r="D958" s="235"/>
      <c r="E958" s="254"/>
      <c r="F958" s="234"/>
      <c r="G958" s="336"/>
      <c r="H958" s="235"/>
      <c r="I958" s="234"/>
    </row>
    <row r="959" spans="1:9" x14ac:dyDescent="0.2">
      <c r="A959" s="234"/>
      <c r="B959" s="234"/>
      <c r="C959" s="234"/>
      <c r="D959" s="235"/>
      <c r="E959" s="254"/>
      <c r="F959" s="234"/>
      <c r="G959" s="336"/>
      <c r="H959" s="235"/>
      <c r="I959" s="234"/>
    </row>
    <row r="960" spans="1:9" x14ac:dyDescent="0.2">
      <c r="A960" s="234"/>
      <c r="B960" s="234"/>
      <c r="C960" s="234"/>
      <c r="D960" s="235"/>
      <c r="E960" s="254"/>
      <c r="F960" s="234"/>
      <c r="G960" s="336"/>
      <c r="H960" s="235"/>
      <c r="I960" s="234"/>
    </row>
    <row r="961" spans="1:9" x14ac:dyDescent="0.2">
      <c r="A961" s="234"/>
      <c r="B961" s="234"/>
      <c r="C961" s="234"/>
      <c r="D961" s="235"/>
      <c r="E961" s="254"/>
      <c r="F961" s="234"/>
      <c r="G961" s="336"/>
      <c r="H961" s="235"/>
      <c r="I961" s="234"/>
    </row>
    <row r="962" spans="1:9" x14ac:dyDescent="0.2">
      <c r="A962" s="234"/>
      <c r="B962" s="234"/>
      <c r="C962" s="234"/>
      <c r="D962" s="235"/>
      <c r="E962" s="254"/>
      <c r="F962" s="234"/>
      <c r="G962" s="336"/>
      <c r="H962" s="235"/>
      <c r="I962" s="234"/>
    </row>
    <row r="963" spans="1:9" x14ac:dyDescent="0.2">
      <c r="A963" s="234"/>
      <c r="B963" s="234"/>
      <c r="C963" s="234"/>
      <c r="D963" s="235"/>
      <c r="E963" s="254"/>
      <c r="F963" s="234"/>
      <c r="G963" s="336"/>
      <c r="H963" s="235"/>
      <c r="I963" s="234"/>
    </row>
    <row r="964" spans="1:9" x14ac:dyDescent="0.2">
      <c r="A964" s="234"/>
      <c r="B964" s="234"/>
      <c r="C964" s="234"/>
      <c r="D964" s="235"/>
      <c r="E964" s="254"/>
      <c r="F964" s="234"/>
      <c r="G964" s="336"/>
      <c r="H964" s="235"/>
      <c r="I964" s="234"/>
    </row>
    <row r="965" spans="1:9" x14ac:dyDescent="0.2">
      <c r="A965" s="234"/>
      <c r="B965" s="234"/>
      <c r="C965" s="234"/>
      <c r="D965" s="235"/>
      <c r="E965" s="254"/>
      <c r="F965" s="234"/>
      <c r="G965" s="336"/>
      <c r="H965" s="235"/>
      <c r="I965" s="234"/>
    </row>
    <row r="966" spans="1:9" x14ac:dyDescent="0.2">
      <c r="A966" s="234"/>
      <c r="B966" s="234"/>
      <c r="C966" s="234"/>
      <c r="D966" s="235"/>
      <c r="E966" s="254"/>
      <c r="F966" s="234"/>
      <c r="G966" s="336"/>
      <c r="H966" s="235"/>
      <c r="I966" s="234"/>
    </row>
    <row r="967" spans="1:9" x14ac:dyDescent="0.2">
      <c r="A967" s="234"/>
      <c r="B967" s="234"/>
      <c r="C967" s="234"/>
      <c r="D967" s="235"/>
      <c r="E967" s="254"/>
      <c r="F967" s="234"/>
      <c r="G967" s="336"/>
      <c r="H967" s="235"/>
      <c r="I967" s="234"/>
    </row>
    <row r="968" spans="1:9" x14ac:dyDescent="0.2">
      <c r="A968" s="234"/>
      <c r="B968" s="234"/>
      <c r="C968" s="234"/>
      <c r="D968" s="235"/>
      <c r="E968" s="254"/>
      <c r="F968" s="234"/>
      <c r="G968" s="336"/>
      <c r="H968" s="235"/>
      <c r="I968" s="234"/>
    </row>
    <row r="969" spans="1:9" x14ac:dyDescent="0.2">
      <c r="A969" s="234"/>
      <c r="B969" s="234"/>
      <c r="C969" s="234"/>
      <c r="D969" s="235"/>
      <c r="E969" s="254"/>
      <c r="F969" s="234"/>
      <c r="G969" s="336"/>
      <c r="H969" s="235"/>
      <c r="I969" s="234"/>
    </row>
    <row r="970" spans="1:9" x14ac:dyDescent="0.2">
      <c r="A970" s="234"/>
      <c r="B970" s="234"/>
      <c r="C970" s="234"/>
      <c r="D970" s="235"/>
      <c r="E970" s="254"/>
      <c r="F970" s="234"/>
      <c r="G970" s="336"/>
      <c r="H970" s="235"/>
      <c r="I970" s="234"/>
    </row>
    <row r="971" spans="1:9" x14ac:dyDescent="0.2">
      <c r="A971" s="234"/>
      <c r="B971" s="234"/>
      <c r="C971" s="234"/>
      <c r="D971" s="235"/>
      <c r="E971" s="254"/>
      <c r="F971" s="234"/>
      <c r="G971" s="336"/>
      <c r="H971" s="235"/>
      <c r="I971" s="234"/>
    </row>
    <row r="972" spans="1:9" x14ac:dyDescent="0.2">
      <c r="A972" s="234"/>
      <c r="B972" s="234"/>
      <c r="C972" s="234"/>
      <c r="D972" s="235"/>
      <c r="E972" s="254"/>
      <c r="F972" s="234"/>
      <c r="G972" s="336"/>
      <c r="H972" s="235"/>
      <c r="I972" s="234"/>
    </row>
    <row r="973" spans="1:9" x14ac:dyDescent="0.2">
      <c r="A973" s="234"/>
      <c r="B973" s="234"/>
      <c r="C973" s="234"/>
      <c r="D973" s="235"/>
      <c r="E973" s="254"/>
      <c r="F973" s="234"/>
      <c r="G973" s="336"/>
      <c r="H973" s="235"/>
      <c r="I973" s="234"/>
    </row>
    <row r="974" spans="1:9" x14ac:dyDescent="0.2">
      <c r="A974" s="234"/>
      <c r="B974" s="234"/>
      <c r="C974" s="234"/>
      <c r="D974" s="235"/>
      <c r="E974" s="254"/>
      <c r="F974" s="234"/>
      <c r="G974" s="336"/>
      <c r="H974" s="235"/>
      <c r="I974" s="234"/>
    </row>
    <row r="975" spans="1:9" x14ac:dyDescent="0.2">
      <c r="A975" s="234"/>
      <c r="B975" s="234"/>
      <c r="C975" s="234"/>
      <c r="D975" s="234"/>
      <c r="E975" s="255"/>
      <c r="F975" s="234"/>
      <c r="G975" s="336"/>
      <c r="H975" s="234"/>
      <c r="I975" s="23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2" sqref="A2:XFD2"/>
    </sheetView>
  </sheetViews>
  <sheetFormatPr defaultRowHeight="12.75" x14ac:dyDescent="0.2"/>
  <cols>
    <col min="6" max="6" width="16.5703125" customWidth="1"/>
    <col min="7" max="7" width="15.5703125" style="99" customWidth="1"/>
    <col min="8" max="8" width="19.5703125" customWidth="1"/>
    <col min="9" max="9" width="12.28515625" style="314" customWidth="1"/>
    <col min="10" max="10" width="21.140625" customWidth="1"/>
    <col min="11" max="11" width="31.7109375" customWidth="1"/>
    <col min="12" max="12" width="11" customWidth="1"/>
  </cols>
  <sheetData>
    <row r="1" spans="1:13" s="589" customFormat="1" ht="18.75" customHeight="1" x14ac:dyDescent="0.2">
      <c r="A1" s="594" t="s">
        <v>302</v>
      </c>
      <c r="B1" s="594" t="s">
        <v>0</v>
      </c>
      <c r="C1" s="595" t="s">
        <v>303</v>
      </c>
      <c r="D1" s="594" t="s">
        <v>1</v>
      </c>
      <c r="E1" s="594" t="s">
        <v>31</v>
      </c>
      <c r="F1" s="595" t="s">
        <v>32</v>
      </c>
      <c r="G1" s="594" t="s">
        <v>40</v>
      </c>
      <c r="H1" s="594" t="s">
        <v>33</v>
      </c>
      <c r="I1" s="594" t="s">
        <v>2</v>
      </c>
      <c r="J1" s="594" t="s">
        <v>36</v>
      </c>
      <c r="K1" s="594" t="s">
        <v>3</v>
      </c>
      <c r="L1" s="595" t="s">
        <v>34</v>
      </c>
      <c r="M1" s="595" t="s">
        <v>35</v>
      </c>
    </row>
    <row r="2" spans="1:13" x14ac:dyDescent="0.2">
      <c r="A2" s="236"/>
      <c r="B2" s="236"/>
      <c r="C2" s="236"/>
      <c r="D2" s="236"/>
      <c r="E2" s="236"/>
      <c r="F2" s="237"/>
      <c r="G2" s="254"/>
      <c r="H2" s="236"/>
      <c r="I2" s="336"/>
      <c r="J2" s="237"/>
      <c r="K2" s="236"/>
    </row>
    <row r="3" spans="1:13" x14ac:dyDescent="0.2">
      <c r="A3" s="236"/>
      <c r="B3" s="236"/>
      <c r="C3" s="236"/>
      <c r="D3" s="236"/>
      <c r="E3" s="236"/>
      <c r="F3" s="237"/>
      <c r="G3" s="254"/>
      <c r="H3" s="236"/>
      <c r="I3" s="336"/>
      <c r="J3" s="237"/>
      <c r="K3" s="236"/>
    </row>
    <row r="4" spans="1:13" x14ac:dyDescent="0.2">
      <c r="A4" s="236"/>
      <c r="B4" s="236"/>
      <c r="C4" s="236"/>
      <c r="D4" s="236"/>
      <c r="E4" s="236"/>
      <c r="F4" s="237"/>
      <c r="G4" s="254"/>
      <c r="H4" s="236"/>
      <c r="I4" s="336"/>
      <c r="J4" s="237"/>
      <c r="K4" s="236"/>
    </row>
    <row r="5" spans="1:13" x14ac:dyDescent="0.2">
      <c r="A5" s="236"/>
      <c r="B5" s="236"/>
      <c r="C5" s="236"/>
      <c r="D5" s="236"/>
      <c r="E5" s="236"/>
      <c r="F5" s="237"/>
      <c r="G5" s="254"/>
      <c r="H5" s="236"/>
      <c r="I5" s="336"/>
      <c r="J5" s="237"/>
      <c r="K5" s="236"/>
    </row>
    <row r="6" spans="1:13" x14ac:dyDescent="0.2">
      <c r="A6" s="236"/>
      <c r="B6" s="236"/>
      <c r="C6" s="236"/>
      <c r="D6" s="236"/>
      <c r="E6" s="236"/>
      <c r="F6" s="237"/>
      <c r="G6" s="254"/>
      <c r="H6" s="236"/>
      <c r="I6" s="336"/>
      <c r="J6" s="237"/>
      <c r="K6" s="236"/>
    </row>
    <row r="7" spans="1:13" x14ac:dyDescent="0.2">
      <c r="A7" s="236"/>
      <c r="B7" s="236"/>
      <c r="C7" s="236"/>
      <c r="D7" s="236"/>
      <c r="E7" s="236"/>
      <c r="F7" s="237"/>
      <c r="G7" s="254"/>
      <c r="H7" s="236"/>
      <c r="I7" s="336"/>
      <c r="J7" s="237"/>
      <c r="K7" s="236"/>
    </row>
    <row r="8" spans="1:13" x14ac:dyDescent="0.2">
      <c r="A8" s="236"/>
      <c r="B8" s="236"/>
      <c r="C8" s="236"/>
      <c r="D8" s="236"/>
      <c r="E8" s="236"/>
      <c r="F8" s="237"/>
      <c r="G8" s="254"/>
      <c r="H8" s="236"/>
      <c r="I8" s="336"/>
      <c r="J8" s="237"/>
      <c r="K8" s="236"/>
    </row>
    <row r="9" spans="1:13" x14ac:dyDescent="0.2">
      <c r="A9" s="236"/>
      <c r="B9" s="236"/>
      <c r="C9" s="236"/>
      <c r="D9" s="236"/>
      <c r="E9" s="236"/>
      <c r="F9" s="237"/>
      <c r="G9" s="254"/>
      <c r="H9" s="236"/>
      <c r="I9" s="336"/>
      <c r="J9" s="237"/>
      <c r="K9" s="236"/>
    </row>
    <row r="10" spans="1:13" x14ac:dyDescent="0.2">
      <c r="A10" s="236"/>
      <c r="B10" s="236"/>
      <c r="C10" s="236"/>
      <c r="D10" s="236"/>
      <c r="E10" s="236"/>
      <c r="F10" s="237"/>
      <c r="G10" s="254"/>
      <c r="H10" s="236"/>
      <c r="I10" s="336"/>
      <c r="J10" s="237"/>
      <c r="K10" s="236"/>
    </row>
    <row r="11" spans="1:13" x14ac:dyDescent="0.2">
      <c r="A11" s="236"/>
      <c r="B11" s="236"/>
      <c r="C11" s="236"/>
      <c r="D11" s="236"/>
      <c r="E11" s="236"/>
      <c r="F11" s="237"/>
      <c r="G11" s="254"/>
      <c r="H11" s="236"/>
      <c r="I11" s="336"/>
      <c r="J11" s="237"/>
      <c r="K11" s="236"/>
    </row>
    <row r="12" spans="1:13" x14ac:dyDescent="0.2">
      <c r="A12" s="236"/>
      <c r="B12" s="236"/>
      <c r="C12" s="236"/>
      <c r="D12" s="236"/>
      <c r="E12" s="236"/>
      <c r="F12" s="237"/>
      <c r="G12" s="254"/>
      <c r="H12" s="236"/>
      <c r="I12" s="336"/>
      <c r="J12" s="237"/>
      <c r="K12" s="236"/>
    </row>
    <row r="13" spans="1:13" x14ac:dyDescent="0.2">
      <c r="A13" s="236"/>
      <c r="B13" s="236"/>
      <c r="C13" s="236"/>
      <c r="D13" s="236"/>
      <c r="E13" s="236"/>
      <c r="F13" s="237"/>
      <c r="G13" s="254"/>
      <c r="H13" s="236"/>
      <c r="I13" s="336"/>
      <c r="J13" s="237"/>
      <c r="K13" s="236"/>
    </row>
    <row r="14" spans="1:13" x14ac:dyDescent="0.2">
      <c r="A14" s="236"/>
      <c r="B14" s="236"/>
      <c r="C14" s="236"/>
      <c r="D14" s="236"/>
      <c r="E14" s="236"/>
      <c r="F14" s="237"/>
      <c r="G14" s="254"/>
      <c r="H14" s="236"/>
      <c r="I14" s="336"/>
      <c r="J14" s="237"/>
      <c r="K14" s="236"/>
    </row>
    <row r="15" spans="1:13" x14ac:dyDescent="0.2">
      <c r="A15" s="236"/>
      <c r="B15" s="236"/>
      <c r="C15" s="236"/>
      <c r="D15" s="236"/>
      <c r="E15" s="236"/>
      <c r="F15" s="237"/>
      <c r="G15" s="254"/>
      <c r="H15" s="236"/>
      <c r="I15" s="336"/>
      <c r="J15" s="237"/>
      <c r="K15" s="236"/>
    </row>
    <row r="16" spans="1:13" x14ac:dyDescent="0.2">
      <c r="A16" s="236"/>
      <c r="B16" s="236"/>
      <c r="C16" s="236"/>
      <c r="D16" s="236"/>
      <c r="E16" s="236"/>
      <c r="F16" s="237"/>
      <c r="G16" s="254"/>
      <c r="H16" s="236"/>
      <c r="I16" s="336"/>
      <c r="J16" s="237"/>
      <c r="K16" s="236"/>
    </row>
    <row r="17" spans="1:11" x14ac:dyDescent="0.2">
      <c r="A17" s="236"/>
      <c r="B17" s="236"/>
      <c r="C17" s="236"/>
      <c r="D17" s="236"/>
      <c r="E17" s="236"/>
      <c r="F17" s="237"/>
      <c r="G17" s="254"/>
      <c r="H17" s="236"/>
      <c r="I17" s="336"/>
      <c r="J17" s="237"/>
      <c r="K17" s="236"/>
    </row>
    <row r="18" spans="1:11" x14ac:dyDescent="0.2">
      <c r="A18" s="236"/>
      <c r="B18" s="236"/>
      <c r="C18" s="236"/>
      <c r="D18" s="236"/>
      <c r="E18" s="236"/>
      <c r="F18" s="236"/>
      <c r="G18" s="255"/>
      <c r="H18" s="236"/>
      <c r="I18" s="336"/>
      <c r="J18" s="236"/>
      <c r="K18" s="236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2" sqref="A2:XFD2"/>
    </sheetView>
  </sheetViews>
  <sheetFormatPr defaultRowHeight="12.75" x14ac:dyDescent="0.2"/>
  <cols>
    <col min="1" max="1" width="12.28515625" customWidth="1"/>
    <col min="3" max="3" width="6" customWidth="1"/>
    <col min="4" max="4" width="13.42578125" customWidth="1"/>
    <col min="5" max="5" width="12.42578125" customWidth="1"/>
    <col min="6" max="6" width="11" customWidth="1"/>
    <col min="7" max="7" width="13.85546875" customWidth="1"/>
    <col min="8" max="8" width="13.5703125" customWidth="1"/>
    <col min="9" max="9" width="16.85546875" style="314" customWidth="1"/>
    <col min="10" max="10" width="16.28515625" customWidth="1"/>
    <col min="11" max="11" width="10.42578125" customWidth="1"/>
    <col min="12" max="12" width="11.5703125" customWidth="1"/>
    <col min="13" max="13" width="18.7109375" customWidth="1"/>
  </cols>
  <sheetData>
    <row r="1" spans="1:13" x14ac:dyDescent="0.2">
      <c r="A1" s="320" t="s">
        <v>302</v>
      </c>
      <c r="B1" s="320" t="s">
        <v>0</v>
      </c>
      <c r="C1" s="320" t="s">
        <v>303</v>
      </c>
      <c r="D1" s="320" t="s">
        <v>1</v>
      </c>
      <c r="E1" s="320" t="s">
        <v>31</v>
      </c>
      <c r="F1" s="320" t="s">
        <v>32</v>
      </c>
      <c r="G1" s="320" t="s">
        <v>40</v>
      </c>
      <c r="H1" s="320" t="s">
        <v>33</v>
      </c>
      <c r="I1" s="465" t="s">
        <v>2</v>
      </c>
      <c r="J1" s="320" t="s">
        <v>36</v>
      </c>
      <c r="K1" s="320" t="s">
        <v>3</v>
      </c>
      <c r="L1" s="320" t="s">
        <v>34</v>
      </c>
      <c r="M1" s="320" t="s">
        <v>35</v>
      </c>
    </row>
    <row r="2" spans="1:13" x14ac:dyDescent="0.2">
      <c r="I2" s="426" t="e">
        <f>SUM(#REF!)</f>
        <v>#REF!</v>
      </c>
    </row>
    <row r="5" spans="1:13" s="589" customFormat="1" x14ac:dyDescent="0.2">
      <c r="H5" s="590"/>
      <c r="I5" s="591"/>
      <c r="L5" s="590"/>
    </row>
    <row r="6" spans="1:13" s="589" customFormat="1" x14ac:dyDescent="0.2">
      <c r="H6" s="590"/>
      <c r="I6" s="591"/>
      <c r="L6" s="590"/>
    </row>
    <row r="7" spans="1:13" s="589" customFormat="1" x14ac:dyDescent="0.2">
      <c r="H7" s="590"/>
      <c r="I7" s="591"/>
      <c r="L7" s="590"/>
    </row>
    <row r="8" spans="1:13" s="589" customFormat="1" x14ac:dyDescent="0.2">
      <c r="H8" s="590"/>
      <c r="I8" s="591"/>
      <c r="L8" s="590"/>
    </row>
    <row r="9" spans="1:13" s="589" customFormat="1" x14ac:dyDescent="0.2">
      <c r="H9" s="590"/>
      <c r="I9" s="591"/>
      <c r="L9" s="590"/>
    </row>
    <row r="10" spans="1:13" s="589" customFormat="1" x14ac:dyDescent="0.2">
      <c r="H10" s="590"/>
      <c r="I10" s="591"/>
      <c r="L10" s="590"/>
    </row>
    <row r="11" spans="1:13" s="589" customFormat="1" x14ac:dyDescent="0.2">
      <c r="H11" s="590"/>
      <c r="I11" s="591"/>
      <c r="L11" s="590"/>
    </row>
    <row r="12" spans="1:13" s="589" customFormat="1" x14ac:dyDescent="0.2">
      <c r="H12" s="590"/>
      <c r="I12" s="591"/>
      <c r="L12" s="590"/>
    </row>
  </sheetData>
  <sortState ref="A2:M102">
    <sortCondition ref="C2:C102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selection activeCell="F12" sqref="F12"/>
    </sheetView>
  </sheetViews>
  <sheetFormatPr defaultRowHeight="12.75" x14ac:dyDescent="0.2"/>
  <cols>
    <col min="2" max="2" width="9.140625" customWidth="1"/>
    <col min="3" max="3" width="16.42578125" customWidth="1"/>
    <col min="4" max="4" width="15.85546875" customWidth="1"/>
    <col min="5" max="5" width="12.42578125" style="99" customWidth="1"/>
    <col min="6" max="6" width="13.140625" customWidth="1"/>
    <col min="7" max="7" width="16.5703125" style="314" customWidth="1"/>
    <col min="8" max="8" width="16" customWidth="1"/>
    <col min="9" max="9" width="25.140625" customWidth="1"/>
    <col min="10" max="10" width="12.140625" customWidth="1"/>
  </cols>
  <sheetData>
    <row r="1" spans="1:11" ht="14.25" customHeight="1" x14ac:dyDescent="0.2">
      <c r="A1" s="321" t="s">
        <v>0</v>
      </c>
      <c r="B1" s="321" t="s">
        <v>1</v>
      </c>
      <c r="C1" s="321" t="s">
        <v>31</v>
      </c>
      <c r="D1" s="321" t="s">
        <v>32</v>
      </c>
      <c r="E1" s="321" t="s">
        <v>40</v>
      </c>
      <c r="F1" s="321" t="s">
        <v>33</v>
      </c>
      <c r="G1" s="333" t="s">
        <v>2</v>
      </c>
      <c r="H1" s="321" t="s">
        <v>36</v>
      </c>
      <c r="I1" s="321" t="s">
        <v>3</v>
      </c>
      <c r="J1" s="321" t="s">
        <v>34</v>
      </c>
      <c r="K1" s="321" t="s">
        <v>35</v>
      </c>
    </row>
    <row r="2" spans="1:11" x14ac:dyDescent="0.2">
      <c r="G2" s="426" t="e">
        <f>SUM(#REF!)</f>
        <v>#REF!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6"/>
  <sheetViews>
    <sheetView workbookViewId="0">
      <selection activeCell="A2" sqref="A2:XFD2"/>
    </sheetView>
  </sheetViews>
  <sheetFormatPr defaultColWidth="9.140625" defaultRowHeight="12.75" x14ac:dyDescent="0.2"/>
  <cols>
    <col min="1" max="1" width="13.28515625" style="313" customWidth="1"/>
    <col min="2" max="2" width="9.140625" style="313"/>
    <col min="3" max="3" width="10.42578125" style="313" customWidth="1"/>
    <col min="4" max="5" width="9.140625" style="313"/>
    <col min="6" max="6" width="14" style="313" customWidth="1"/>
    <col min="7" max="7" width="11.42578125" style="313" customWidth="1"/>
    <col min="8" max="8" width="14.7109375" style="313" customWidth="1"/>
    <col min="9" max="9" width="13.28515625" style="314" customWidth="1"/>
    <col min="10" max="10" width="15.85546875" style="313" customWidth="1"/>
    <col min="11" max="11" width="14.28515625" style="313" customWidth="1"/>
    <col min="12" max="12" width="14.42578125" style="313" customWidth="1"/>
    <col min="13" max="13" width="9.140625" style="313"/>
    <col min="14" max="14" width="10.140625" style="313" bestFit="1" customWidth="1"/>
    <col min="15" max="16384" width="9.140625" style="313"/>
  </cols>
  <sheetData>
    <row r="1" spans="1:15" x14ac:dyDescent="0.2">
      <c r="A1" s="363" t="s">
        <v>302</v>
      </c>
      <c r="B1" s="363" t="s">
        <v>0</v>
      </c>
      <c r="C1" s="363" t="s">
        <v>303</v>
      </c>
      <c r="D1" s="363" t="s">
        <v>1</v>
      </c>
      <c r="E1" s="363" t="s">
        <v>31</v>
      </c>
      <c r="F1" s="363" t="s">
        <v>32</v>
      </c>
      <c r="G1" s="363" t="s">
        <v>40</v>
      </c>
      <c r="H1" s="363" t="s">
        <v>33</v>
      </c>
      <c r="I1" s="422" t="s">
        <v>2</v>
      </c>
      <c r="J1" s="363" t="s">
        <v>36</v>
      </c>
      <c r="K1" s="363" t="s">
        <v>3</v>
      </c>
      <c r="L1" s="363" t="s">
        <v>34</v>
      </c>
      <c r="M1" s="363" t="s">
        <v>35</v>
      </c>
      <c r="N1" s="324"/>
      <c r="O1" s="323"/>
    </row>
    <row r="2" spans="1:15" x14ac:dyDescent="0.2">
      <c r="A2" s="323"/>
      <c r="B2" s="323"/>
      <c r="C2" s="323"/>
      <c r="D2" s="323"/>
      <c r="E2" s="323"/>
      <c r="F2" s="323"/>
      <c r="G2" s="323"/>
      <c r="H2" s="324"/>
      <c r="I2" s="423"/>
      <c r="J2" s="325"/>
      <c r="K2" s="325"/>
      <c r="L2" s="323"/>
      <c r="M2" s="323"/>
      <c r="N2" s="324"/>
      <c r="O2" s="323"/>
    </row>
    <row r="3" spans="1:15" x14ac:dyDescent="0.2">
      <c r="A3" s="323"/>
      <c r="B3" s="323"/>
      <c r="C3" s="323"/>
      <c r="D3" s="323"/>
      <c r="E3" s="323"/>
      <c r="F3" s="323"/>
      <c r="G3" s="323"/>
      <c r="H3" s="324"/>
      <c r="I3" s="423"/>
      <c r="J3" s="325"/>
      <c r="K3" s="325"/>
      <c r="L3" s="323"/>
      <c r="M3" s="323"/>
      <c r="N3" s="324"/>
      <c r="O3" s="323"/>
    </row>
    <row r="4" spans="1:15" x14ac:dyDescent="0.2">
      <c r="A4" s="323"/>
      <c r="B4" s="323"/>
      <c r="C4" s="323"/>
      <c r="D4" s="323"/>
      <c r="E4" s="323"/>
      <c r="F4" s="323"/>
      <c r="G4" s="323"/>
      <c r="H4" s="324"/>
      <c r="I4" s="423"/>
      <c r="J4" s="325"/>
      <c r="K4" s="325"/>
      <c r="L4" s="323"/>
      <c r="M4" s="323"/>
      <c r="N4" s="324"/>
      <c r="O4" s="323"/>
    </row>
    <row r="5" spans="1:15" x14ac:dyDescent="0.2">
      <c r="A5" s="323"/>
      <c r="B5" s="323"/>
      <c r="C5" s="323"/>
      <c r="D5" s="323"/>
      <c r="E5" s="323"/>
      <c r="F5" s="323"/>
      <c r="G5" s="323"/>
      <c r="H5" s="324"/>
      <c r="I5" s="423"/>
      <c r="J5" s="325"/>
      <c r="K5" s="325"/>
      <c r="L5" s="323"/>
      <c r="M5" s="323"/>
      <c r="N5" s="324"/>
      <c r="O5" s="323"/>
    </row>
    <row r="6" spans="1:15" x14ac:dyDescent="0.2">
      <c r="A6" s="323"/>
      <c r="B6" s="323"/>
      <c r="C6" s="323"/>
      <c r="D6" s="323"/>
      <c r="E6" s="323"/>
      <c r="F6" s="323"/>
      <c r="G6" s="323"/>
      <c r="H6" s="324"/>
      <c r="I6" s="423"/>
      <c r="J6" s="325"/>
      <c r="K6" s="325"/>
      <c r="L6" s="323"/>
      <c r="M6" s="323"/>
      <c r="N6" s="324"/>
      <c r="O6" s="323"/>
    </row>
    <row r="7" spans="1:15" x14ac:dyDescent="0.2">
      <c r="A7" s="323"/>
      <c r="B7" s="323"/>
      <c r="C7" s="323"/>
      <c r="D7" s="323"/>
      <c r="E7" s="323"/>
      <c r="F7" s="323"/>
      <c r="G7" s="323"/>
      <c r="H7" s="324"/>
      <c r="I7" s="423"/>
      <c r="J7" s="325"/>
      <c r="K7" s="325"/>
      <c r="L7" s="323"/>
      <c r="M7" s="323"/>
      <c r="N7" s="324"/>
      <c r="O7" s="323"/>
    </row>
    <row r="8" spans="1:15" x14ac:dyDescent="0.2">
      <c r="A8" s="323"/>
      <c r="B8" s="323"/>
      <c r="C8" s="323"/>
      <c r="D8" s="323"/>
      <c r="E8" s="323"/>
      <c r="F8" s="323"/>
      <c r="G8" s="323"/>
      <c r="H8" s="324"/>
      <c r="I8" s="423"/>
      <c r="J8" s="325"/>
      <c r="K8" s="325"/>
      <c r="L8" s="323"/>
      <c r="M8" s="323"/>
      <c r="N8" s="324"/>
      <c r="O8" s="323"/>
    </row>
    <row r="9" spans="1:15" x14ac:dyDescent="0.2">
      <c r="A9" s="323"/>
      <c r="B9" s="323"/>
      <c r="C9" s="323"/>
      <c r="D9" s="323"/>
      <c r="E9" s="323"/>
      <c r="F9" s="323"/>
      <c r="G9" s="323"/>
      <c r="H9" s="324"/>
      <c r="I9" s="423"/>
      <c r="J9" s="325"/>
      <c r="K9" s="325"/>
      <c r="L9" s="323"/>
      <c r="M9" s="323"/>
      <c r="N9" s="324"/>
      <c r="O9" s="323"/>
    </row>
    <row r="10" spans="1:15" x14ac:dyDescent="0.2">
      <c r="A10" s="323"/>
      <c r="B10" s="323"/>
      <c r="C10" s="323"/>
      <c r="D10" s="323"/>
      <c r="E10" s="323"/>
      <c r="F10" s="323"/>
      <c r="G10" s="323"/>
      <c r="H10" s="324"/>
      <c r="I10" s="423"/>
      <c r="J10" s="325"/>
      <c r="K10" s="325"/>
      <c r="L10" s="323"/>
      <c r="M10" s="323"/>
      <c r="N10" s="324"/>
      <c r="O10" s="323"/>
    </row>
    <row r="11" spans="1:15" x14ac:dyDescent="0.2">
      <c r="A11" s="323"/>
      <c r="B11" s="323"/>
      <c r="C11" s="323"/>
      <c r="D11" s="323"/>
      <c r="E11" s="323"/>
      <c r="F11" s="323"/>
      <c r="G11" s="323"/>
      <c r="H11" s="324"/>
      <c r="I11" s="423"/>
      <c r="J11" s="325"/>
      <c r="K11" s="325"/>
      <c r="L11" s="323"/>
      <c r="M11" s="323"/>
      <c r="N11" s="324"/>
      <c r="O11" s="323"/>
    </row>
    <row r="12" spans="1:15" x14ac:dyDescent="0.2">
      <c r="A12" s="323"/>
      <c r="B12" s="323"/>
      <c r="C12" s="323"/>
      <c r="D12" s="323"/>
      <c r="E12" s="323"/>
      <c r="F12" s="323"/>
      <c r="G12" s="323"/>
      <c r="H12" s="324"/>
      <c r="I12" s="423"/>
      <c r="J12" s="325"/>
      <c r="K12" s="325"/>
      <c r="L12" s="323"/>
      <c r="M12" s="323"/>
      <c r="N12" s="324"/>
      <c r="O12" s="323"/>
    </row>
    <row r="13" spans="1:15" x14ac:dyDescent="0.2">
      <c r="A13" s="323"/>
      <c r="B13" s="323"/>
      <c r="C13" s="323"/>
      <c r="D13" s="323"/>
      <c r="E13" s="323"/>
      <c r="F13" s="323"/>
      <c r="G13" s="323"/>
      <c r="H13" s="324"/>
      <c r="I13" s="423"/>
      <c r="J13" s="325"/>
      <c r="K13" s="325"/>
      <c r="L13" s="323"/>
      <c r="M13" s="323"/>
      <c r="N13" s="324"/>
      <c r="O13" s="323"/>
    </row>
    <row r="14" spans="1:15" x14ac:dyDescent="0.2">
      <c r="A14" s="323"/>
      <c r="B14" s="323"/>
      <c r="C14" s="323"/>
      <c r="D14" s="323"/>
      <c r="E14" s="323"/>
      <c r="F14" s="323"/>
      <c r="G14" s="323"/>
      <c r="H14" s="324"/>
      <c r="I14" s="423"/>
      <c r="J14" s="325"/>
      <c r="K14" s="325"/>
      <c r="L14" s="323"/>
      <c r="M14" s="323"/>
      <c r="N14" s="324"/>
      <c r="O14" s="323"/>
    </row>
    <row r="15" spans="1:15" x14ac:dyDescent="0.2">
      <c r="A15" s="323"/>
      <c r="B15" s="323"/>
      <c r="C15" s="323"/>
      <c r="D15" s="323"/>
      <c r="E15" s="323"/>
      <c r="F15" s="323"/>
      <c r="G15" s="323"/>
      <c r="H15" s="324"/>
      <c r="I15" s="423"/>
      <c r="J15" s="325"/>
      <c r="K15" s="325"/>
      <c r="L15" s="323"/>
      <c r="M15" s="323"/>
      <c r="N15" s="324"/>
      <c r="O15" s="323"/>
    </row>
    <row r="16" spans="1:15" x14ac:dyDescent="0.2">
      <c r="A16" s="323"/>
      <c r="B16" s="323"/>
      <c r="C16" s="323"/>
      <c r="D16" s="323"/>
      <c r="E16" s="323"/>
      <c r="F16" s="323"/>
      <c r="G16" s="323"/>
      <c r="H16" s="324"/>
      <c r="I16" s="423"/>
      <c r="J16" s="325"/>
      <c r="K16" s="325"/>
      <c r="L16" s="323"/>
      <c r="M16" s="323"/>
      <c r="N16" s="324"/>
      <c r="O16" s="323"/>
    </row>
    <row r="17" spans="1:15" x14ac:dyDescent="0.2">
      <c r="A17" s="323"/>
      <c r="B17" s="323"/>
      <c r="C17" s="323"/>
      <c r="D17" s="323"/>
      <c r="E17" s="323"/>
      <c r="F17" s="323"/>
      <c r="G17" s="323"/>
      <c r="H17" s="324"/>
      <c r="I17" s="423"/>
      <c r="J17" s="325"/>
      <c r="K17" s="325"/>
      <c r="L17" s="323"/>
      <c r="M17" s="323"/>
      <c r="N17" s="324"/>
      <c r="O17" s="323"/>
    </row>
    <row r="18" spans="1:15" x14ac:dyDescent="0.2">
      <c r="A18" s="323"/>
      <c r="B18" s="323"/>
      <c r="C18" s="323"/>
      <c r="D18" s="323"/>
      <c r="E18" s="323"/>
      <c r="F18" s="323"/>
      <c r="G18" s="323"/>
      <c r="H18" s="324"/>
      <c r="I18" s="423"/>
      <c r="J18" s="325"/>
      <c r="K18" s="325"/>
      <c r="L18" s="323"/>
      <c r="M18" s="323"/>
      <c r="N18" s="324"/>
      <c r="O18" s="323"/>
    </row>
    <row r="19" spans="1:15" x14ac:dyDescent="0.2">
      <c r="A19" s="323"/>
      <c r="B19" s="323"/>
      <c r="C19" s="323"/>
      <c r="D19" s="323"/>
      <c r="E19" s="323"/>
      <c r="F19" s="323"/>
      <c r="G19" s="323"/>
      <c r="H19" s="324"/>
      <c r="I19" s="423"/>
      <c r="J19" s="325"/>
      <c r="K19" s="325"/>
      <c r="L19" s="323"/>
      <c r="M19" s="323"/>
      <c r="N19" s="324"/>
      <c r="O19" s="323"/>
    </row>
    <row r="20" spans="1:15" x14ac:dyDescent="0.2">
      <c r="A20" s="323"/>
      <c r="B20" s="323"/>
      <c r="C20" s="323"/>
      <c r="D20" s="323"/>
      <c r="E20" s="323"/>
      <c r="F20" s="323"/>
      <c r="G20" s="323"/>
      <c r="H20" s="324"/>
      <c r="I20" s="423"/>
      <c r="J20" s="325"/>
      <c r="K20" s="325"/>
      <c r="L20" s="323"/>
      <c r="M20" s="323"/>
      <c r="N20" s="324"/>
      <c r="O20" s="323"/>
    </row>
    <row r="21" spans="1:15" x14ac:dyDescent="0.2">
      <c r="A21" s="323"/>
      <c r="B21" s="323"/>
      <c r="C21" s="323"/>
      <c r="D21" s="323"/>
      <c r="E21" s="323"/>
      <c r="F21" s="323"/>
      <c r="G21" s="323"/>
      <c r="H21" s="324"/>
      <c r="I21" s="423"/>
      <c r="J21" s="325"/>
      <c r="K21" s="325"/>
      <c r="L21" s="323"/>
      <c r="M21" s="323"/>
      <c r="N21" s="324"/>
      <c r="O21" s="323"/>
    </row>
    <row r="22" spans="1:15" x14ac:dyDescent="0.2">
      <c r="A22" s="323"/>
      <c r="B22" s="323"/>
      <c r="C22" s="323"/>
      <c r="D22" s="323"/>
      <c r="E22" s="323"/>
      <c r="F22" s="323"/>
      <c r="G22" s="323"/>
      <c r="H22" s="324"/>
      <c r="I22" s="423"/>
      <c r="J22" s="325"/>
      <c r="K22" s="325"/>
      <c r="L22" s="323"/>
      <c r="M22" s="323"/>
      <c r="N22" s="324"/>
      <c r="O22" s="323"/>
    </row>
    <row r="23" spans="1:15" x14ac:dyDescent="0.2">
      <c r="A23" s="323"/>
      <c r="B23" s="323"/>
      <c r="C23" s="323"/>
      <c r="D23" s="323"/>
      <c r="E23" s="323"/>
      <c r="F23" s="323"/>
      <c r="G23" s="323"/>
      <c r="H23" s="324"/>
      <c r="I23" s="423"/>
      <c r="J23" s="325"/>
      <c r="K23" s="325"/>
      <c r="L23" s="323"/>
      <c r="M23" s="323"/>
      <c r="N23" s="324"/>
      <c r="O23" s="323"/>
    </row>
    <row r="24" spans="1:15" x14ac:dyDescent="0.2">
      <c r="A24" s="323"/>
      <c r="B24" s="323"/>
      <c r="C24" s="323"/>
      <c r="D24" s="323"/>
      <c r="E24" s="323"/>
      <c r="F24" s="323"/>
      <c r="G24" s="323"/>
      <c r="H24" s="324"/>
      <c r="I24" s="423"/>
      <c r="J24" s="325"/>
      <c r="K24" s="325"/>
      <c r="L24" s="323"/>
      <c r="M24" s="323"/>
      <c r="N24" s="324"/>
      <c r="O24" s="323"/>
    </row>
    <row r="25" spans="1:15" x14ac:dyDescent="0.2">
      <c r="A25" s="323"/>
      <c r="B25" s="323"/>
      <c r="C25" s="323"/>
      <c r="D25" s="323"/>
      <c r="E25" s="323"/>
      <c r="F25" s="323"/>
      <c r="G25" s="323"/>
      <c r="H25" s="324"/>
      <c r="I25" s="423"/>
      <c r="J25" s="325"/>
      <c r="K25" s="325"/>
      <c r="L25" s="323"/>
      <c r="M25" s="323"/>
      <c r="N25" s="324"/>
      <c r="O25" s="323"/>
    </row>
    <row r="26" spans="1:15" x14ac:dyDescent="0.2">
      <c r="A26" s="323"/>
      <c r="B26" s="323"/>
      <c r="C26" s="323"/>
      <c r="D26" s="323"/>
      <c r="E26" s="323"/>
      <c r="F26" s="323"/>
      <c r="G26" s="323"/>
      <c r="H26" s="324"/>
      <c r="I26" s="423"/>
      <c r="J26" s="325"/>
      <c r="K26" s="325"/>
      <c r="L26" s="323"/>
      <c r="M26" s="323"/>
      <c r="N26" s="324"/>
      <c r="O26" s="323"/>
    </row>
    <row r="27" spans="1:15" x14ac:dyDescent="0.2">
      <c r="A27" s="323"/>
      <c r="B27" s="323"/>
      <c r="C27" s="323"/>
      <c r="D27" s="323"/>
      <c r="E27" s="323"/>
      <c r="F27" s="323"/>
      <c r="G27" s="323"/>
      <c r="H27" s="324"/>
      <c r="I27" s="423"/>
      <c r="J27" s="325"/>
      <c r="K27" s="325"/>
      <c r="L27" s="323"/>
      <c r="M27" s="323"/>
      <c r="N27" s="324"/>
      <c r="O27" s="323"/>
    </row>
    <row r="28" spans="1:15" x14ac:dyDescent="0.2">
      <c r="A28" s="323"/>
      <c r="B28" s="323"/>
      <c r="C28" s="323"/>
      <c r="D28" s="323"/>
      <c r="E28" s="323"/>
      <c r="F28" s="323"/>
      <c r="G28" s="323"/>
      <c r="H28" s="324"/>
      <c r="I28" s="423"/>
      <c r="J28" s="325"/>
      <c r="K28" s="325"/>
      <c r="L28" s="323"/>
      <c r="M28" s="323"/>
      <c r="N28" s="324"/>
      <c r="O28" s="323"/>
    </row>
    <row r="29" spans="1:15" x14ac:dyDescent="0.2">
      <c r="A29" s="323"/>
      <c r="B29" s="323"/>
      <c r="C29" s="323"/>
      <c r="D29" s="323"/>
      <c r="E29" s="323"/>
      <c r="F29" s="323"/>
      <c r="G29" s="323"/>
      <c r="H29" s="324"/>
      <c r="I29" s="423"/>
      <c r="J29" s="325"/>
      <c r="K29" s="325"/>
      <c r="L29" s="323"/>
      <c r="M29" s="323"/>
      <c r="N29" s="324"/>
      <c r="O29" s="323"/>
    </row>
    <row r="30" spans="1:15" x14ac:dyDescent="0.2">
      <c r="A30" s="323"/>
      <c r="B30" s="323"/>
      <c r="C30" s="323"/>
      <c r="D30" s="323"/>
      <c r="E30" s="323"/>
      <c r="F30" s="323"/>
      <c r="G30" s="323"/>
      <c r="H30" s="324"/>
      <c r="I30" s="423"/>
      <c r="J30" s="325"/>
      <c r="K30" s="325"/>
      <c r="L30" s="323"/>
      <c r="M30" s="323"/>
      <c r="N30" s="324"/>
      <c r="O30" s="323"/>
    </row>
    <row r="31" spans="1:15" x14ac:dyDescent="0.2">
      <c r="A31" s="323"/>
      <c r="B31" s="323"/>
      <c r="C31" s="323"/>
      <c r="D31" s="323"/>
      <c r="E31" s="323"/>
      <c r="F31" s="323"/>
      <c r="G31" s="323"/>
      <c r="H31" s="324"/>
      <c r="I31" s="423"/>
      <c r="J31" s="325"/>
      <c r="K31" s="325"/>
      <c r="L31" s="323"/>
      <c r="M31" s="323"/>
      <c r="N31" s="324"/>
      <c r="O31" s="323"/>
    </row>
    <row r="32" spans="1:15" x14ac:dyDescent="0.2">
      <c r="A32" s="323"/>
      <c r="B32" s="323"/>
      <c r="C32" s="323"/>
      <c r="D32" s="323"/>
      <c r="E32" s="323"/>
      <c r="F32" s="323"/>
      <c r="G32" s="323"/>
      <c r="H32" s="324"/>
      <c r="I32" s="423"/>
      <c r="J32" s="325"/>
      <c r="K32" s="325"/>
      <c r="L32" s="323"/>
      <c r="M32" s="323"/>
      <c r="N32" s="324"/>
      <c r="O32" s="323"/>
    </row>
    <row r="33" spans="1:15" x14ac:dyDescent="0.2">
      <c r="A33" s="323"/>
      <c r="B33" s="323"/>
      <c r="C33" s="323"/>
      <c r="D33" s="323"/>
      <c r="E33" s="323"/>
      <c r="F33" s="323"/>
      <c r="G33" s="323"/>
      <c r="H33" s="324"/>
      <c r="I33" s="423"/>
      <c r="J33" s="325"/>
      <c r="K33" s="325"/>
      <c r="L33" s="323"/>
      <c r="M33" s="323"/>
      <c r="N33" s="324"/>
      <c r="O33" s="323"/>
    </row>
    <row r="34" spans="1:15" x14ac:dyDescent="0.2">
      <c r="A34" s="323"/>
      <c r="B34" s="323"/>
      <c r="C34" s="323"/>
      <c r="D34" s="323"/>
      <c r="E34" s="323"/>
      <c r="F34" s="323"/>
      <c r="G34" s="323"/>
      <c r="H34" s="324"/>
      <c r="I34" s="423"/>
      <c r="J34" s="325"/>
      <c r="K34" s="325"/>
      <c r="L34" s="323"/>
      <c r="M34" s="323"/>
      <c r="N34" s="324"/>
      <c r="O34" s="323"/>
    </row>
    <row r="35" spans="1:15" x14ac:dyDescent="0.2">
      <c r="A35" s="323"/>
      <c r="B35" s="323"/>
      <c r="C35" s="323"/>
      <c r="D35" s="323"/>
      <c r="E35" s="323"/>
      <c r="F35" s="323"/>
      <c r="G35" s="323"/>
      <c r="H35" s="324"/>
      <c r="I35" s="423"/>
      <c r="J35" s="325"/>
      <c r="K35" s="325"/>
      <c r="L35" s="323"/>
      <c r="M35" s="323"/>
      <c r="N35" s="324"/>
      <c r="O35" s="323"/>
    </row>
    <row r="36" spans="1:15" x14ac:dyDescent="0.2">
      <c r="A36" s="323"/>
      <c r="B36" s="323"/>
      <c r="C36" s="323"/>
      <c r="D36" s="323"/>
      <c r="E36" s="323"/>
      <c r="F36" s="323"/>
      <c r="G36" s="323"/>
      <c r="H36" s="324"/>
      <c r="I36" s="423"/>
      <c r="J36" s="325"/>
      <c r="K36" s="325"/>
      <c r="L36" s="323"/>
      <c r="M36" s="323"/>
      <c r="N36" s="324"/>
      <c r="O36" s="323"/>
    </row>
    <row r="37" spans="1:15" x14ac:dyDescent="0.2">
      <c r="A37" s="323"/>
      <c r="B37" s="323"/>
      <c r="C37" s="323"/>
      <c r="D37" s="323"/>
      <c r="E37" s="323"/>
      <c r="F37" s="323"/>
      <c r="G37" s="323"/>
      <c r="H37" s="324"/>
      <c r="I37" s="423"/>
      <c r="J37" s="325"/>
      <c r="K37" s="325"/>
      <c r="L37" s="323"/>
      <c r="M37" s="323"/>
      <c r="N37" s="324"/>
      <c r="O37" s="323"/>
    </row>
    <row r="38" spans="1:15" x14ac:dyDescent="0.2">
      <c r="A38" s="323"/>
      <c r="B38" s="323"/>
      <c r="C38" s="323"/>
      <c r="D38" s="323"/>
      <c r="E38" s="323"/>
      <c r="F38" s="323"/>
      <c r="G38" s="323"/>
      <c r="H38" s="324"/>
      <c r="I38" s="423"/>
      <c r="J38" s="325"/>
      <c r="K38" s="325"/>
      <c r="L38" s="323"/>
      <c r="M38" s="323"/>
      <c r="N38" s="324"/>
      <c r="O38" s="323"/>
    </row>
    <row r="39" spans="1:15" x14ac:dyDescent="0.2">
      <c r="A39" s="323"/>
      <c r="B39" s="323"/>
      <c r="C39" s="323"/>
      <c r="D39" s="323"/>
      <c r="E39" s="323"/>
      <c r="F39" s="323"/>
      <c r="G39" s="323"/>
      <c r="H39" s="324"/>
      <c r="I39" s="423"/>
      <c r="J39" s="325"/>
      <c r="K39" s="325"/>
      <c r="L39" s="323"/>
      <c r="M39" s="323"/>
      <c r="N39" s="324"/>
      <c r="O39" s="323"/>
    </row>
    <row r="40" spans="1:15" x14ac:dyDescent="0.2">
      <c r="A40" s="323"/>
      <c r="B40" s="323"/>
      <c r="C40" s="323"/>
      <c r="D40" s="323"/>
      <c r="E40" s="323"/>
      <c r="F40" s="323"/>
      <c r="G40" s="323"/>
      <c r="H40" s="324"/>
      <c r="I40" s="423"/>
      <c r="J40" s="325"/>
      <c r="K40" s="325"/>
      <c r="L40" s="323"/>
      <c r="M40" s="323"/>
      <c r="N40" s="324"/>
      <c r="O40" s="323"/>
    </row>
    <row r="41" spans="1:15" x14ac:dyDescent="0.2">
      <c r="A41" s="323"/>
      <c r="B41" s="323"/>
      <c r="C41" s="323"/>
      <c r="D41" s="323"/>
      <c r="E41" s="323"/>
      <c r="F41" s="323"/>
      <c r="G41" s="323"/>
      <c r="H41" s="324"/>
      <c r="I41" s="423"/>
      <c r="J41" s="325"/>
      <c r="K41" s="325"/>
      <c r="L41" s="323"/>
      <c r="M41" s="323"/>
      <c r="N41" s="324"/>
      <c r="O41" s="323"/>
    </row>
    <row r="42" spans="1:15" x14ac:dyDescent="0.2">
      <c r="A42" s="323"/>
      <c r="B42" s="323"/>
      <c r="C42" s="323"/>
      <c r="D42" s="323"/>
      <c r="E42" s="323"/>
      <c r="F42" s="323"/>
      <c r="G42" s="323"/>
      <c r="H42" s="324"/>
      <c r="I42" s="423"/>
      <c r="J42" s="325"/>
      <c r="K42" s="325"/>
      <c r="L42" s="323"/>
      <c r="M42" s="323"/>
      <c r="N42" s="324"/>
      <c r="O42" s="323"/>
    </row>
    <row r="43" spans="1:15" x14ac:dyDescent="0.2">
      <c r="A43" s="323"/>
      <c r="B43" s="323"/>
      <c r="C43" s="323"/>
      <c r="D43" s="323"/>
      <c r="E43" s="323"/>
      <c r="F43" s="323"/>
      <c r="G43" s="323"/>
      <c r="H43" s="324"/>
      <c r="I43" s="423"/>
      <c r="J43" s="325"/>
      <c r="K43" s="325"/>
      <c r="L43" s="323"/>
      <c r="M43" s="323"/>
      <c r="N43" s="324"/>
      <c r="O43" s="323"/>
    </row>
    <row r="44" spans="1:15" x14ac:dyDescent="0.2">
      <c r="A44" s="323"/>
      <c r="B44" s="323"/>
      <c r="C44" s="323"/>
      <c r="D44" s="323"/>
      <c r="E44" s="323"/>
      <c r="F44" s="323"/>
      <c r="G44" s="323"/>
      <c r="H44" s="324"/>
      <c r="I44" s="423"/>
      <c r="J44" s="325"/>
      <c r="K44" s="325"/>
      <c r="L44" s="323"/>
      <c r="M44" s="323"/>
      <c r="N44" s="324"/>
      <c r="O44" s="323"/>
    </row>
    <row r="45" spans="1:15" x14ac:dyDescent="0.2">
      <c r="A45" s="323"/>
      <c r="B45" s="323"/>
      <c r="C45" s="323"/>
      <c r="D45" s="323"/>
      <c r="E45" s="323"/>
      <c r="F45" s="323"/>
      <c r="G45" s="323"/>
      <c r="H45" s="324"/>
      <c r="I45" s="423"/>
      <c r="J45" s="325"/>
      <c r="K45" s="325"/>
      <c r="L45" s="323"/>
      <c r="M45" s="323"/>
      <c r="N45" s="324"/>
      <c r="O45" s="323"/>
    </row>
    <row r="46" spans="1:15" x14ac:dyDescent="0.2">
      <c r="A46" s="323"/>
      <c r="B46" s="323"/>
      <c r="C46" s="323"/>
      <c r="D46" s="323"/>
      <c r="E46" s="323"/>
      <c r="F46" s="323"/>
      <c r="G46" s="323"/>
      <c r="H46" s="324"/>
      <c r="I46" s="423"/>
      <c r="J46" s="325"/>
      <c r="K46" s="325"/>
      <c r="L46" s="323"/>
      <c r="M46" s="323"/>
      <c r="N46" s="324"/>
      <c r="O46" s="323"/>
    </row>
    <row r="47" spans="1:15" x14ac:dyDescent="0.2">
      <c r="A47" s="323"/>
      <c r="B47" s="323"/>
      <c r="C47" s="323"/>
      <c r="D47" s="323"/>
      <c r="E47" s="323"/>
      <c r="F47" s="323"/>
      <c r="G47" s="323"/>
      <c r="H47" s="324"/>
      <c r="I47" s="423"/>
      <c r="J47" s="325"/>
      <c r="K47" s="325"/>
      <c r="L47" s="323"/>
      <c r="M47" s="323"/>
      <c r="N47" s="324"/>
      <c r="O47" s="323"/>
    </row>
    <row r="48" spans="1:15" x14ac:dyDescent="0.2">
      <c r="A48" s="323"/>
      <c r="B48" s="323"/>
      <c r="C48" s="323"/>
      <c r="D48" s="323"/>
      <c r="E48" s="323"/>
      <c r="F48" s="323"/>
      <c r="G48" s="323"/>
      <c r="H48" s="324"/>
      <c r="I48" s="423"/>
      <c r="J48" s="325"/>
      <c r="K48" s="325"/>
      <c r="L48" s="323"/>
      <c r="M48" s="323"/>
      <c r="N48" s="324"/>
      <c r="O48" s="323"/>
    </row>
    <row r="49" spans="1:15" x14ac:dyDescent="0.2">
      <c r="A49" s="323"/>
      <c r="B49" s="323"/>
      <c r="C49" s="323"/>
      <c r="D49" s="323"/>
      <c r="E49" s="323"/>
      <c r="F49" s="323"/>
      <c r="G49" s="323"/>
      <c r="H49" s="324"/>
      <c r="I49" s="423"/>
      <c r="J49" s="325"/>
      <c r="K49" s="325"/>
      <c r="L49" s="323"/>
      <c r="M49" s="323"/>
      <c r="N49" s="324"/>
      <c r="O49" s="323"/>
    </row>
    <row r="50" spans="1:15" x14ac:dyDescent="0.2">
      <c r="A50" s="323"/>
      <c r="B50" s="323"/>
      <c r="C50" s="323"/>
      <c r="D50" s="323"/>
      <c r="E50" s="323"/>
      <c r="F50" s="323"/>
      <c r="G50" s="323"/>
      <c r="H50" s="324"/>
      <c r="I50" s="423"/>
      <c r="J50" s="325"/>
      <c r="K50" s="325"/>
      <c r="L50" s="323"/>
      <c r="M50" s="323"/>
      <c r="N50" s="324"/>
      <c r="O50" s="323"/>
    </row>
    <row r="51" spans="1:15" x14ac:dyDescent="0.2">
      <c r="A51" s="323"/>
      <c r="B51" s="323"/>
      <c r="C51" s="323"/>
      <c r="D51" s="323"/>
      <c r="E51" s="323"/>
      <c r="F51" s="323"/>
      <c r="G51" s="323"/>
      <c r="H51" s="324"/>
      <c r="I51" s="423"/>
      <c r="J51" s="325"/>
      <c r="K51" s="325"/>
      <c r="L51" s="323"/>
      <c r="M51" s="323"/>
      <c r="N51" s="324"/>
      <c r="O51" s="323"/>
    </row>
    <row r="52" spans="1:15" x14ac:dyDescent="0.2">
      <c r="A52" s="323"/>
      <c r="B52" s="323"/>
      <c r="C52" s="323"/>
      <c r="D52" s="323"/>
      <c r="E52" s="323"/>
      <c r="F52" s="323"/>
      <c r="G52" s="323"/>
      <c r="H52" s="324"/>
      <c r="I52" s="423"/>
      <c r="J52" s="325"/>
      <c r="K52" s="325"/>
      <c r="L52" s="323"/>
      <c r="M52" s="323"/>
      <c r="N52" s="324"/>
      <c r="O52" s="323"/>
    </row>
    <row r="53" spans="1:15" x14ac:dyDescent="0.2">
      <c r="A53" s="323"/>
      <c r="B53" s="323"/>
      <c r="C53" s="323"/>
      <c r="D53" s="323"/>
      <c r="E53" s="323"/>
      <c r="F53" s="323"/>
      <c r="G53" s="323"/>
      <c r="H53" s="324"/>
      <c r="I53" s="423"/>
      <c r="J53" s="325"/>
      <c r="K53" s="325"/>
      <c r="L53" s="323"/>
      <c r="M53" s="323"/>
      <c r="N53" s="324"/>
      <c r="O53" s="323"/>
    </row>
    <row r="54" spans="1:15" x14ac:dyDescent="0.2">
      <c r="A54" s="323"/>
      <c r="B54" s="323"/>
      <c r="C54" s="323"/>
      <c r="D54" s="323"/>
      <c r="E54" s="323"/>
      <c r="F54" s="323"/>
      <c r="G54" s="323"/>
      <c r="H54" s="324"/>
      <c r="I54" s="423"/>
      <c r="J54" s="325"/>
      <c r="K54" s="325"/>
      <c r="L54" s="323"/>
      <c r="M54" s="323"/>
      <c r="N54" s="324"/>
      <c r="O54" s="323"/>
    </row>
    <row r="55" spans="1:15" x14ac:dyDescent="0.2">
      <c r="A55" s="323"/>
      <c r="B55" s="323"/>
      <c r="C55" s="323"/>
      <c r="D55" s="323"/>
      <c r="E55" s="323"/>
      <c r="F55" s="323"/>
      <c r="G55" s="323"/>
      <c r="H55" s="324"/>
      <c r="I55" s="423"/>
      <c r="J55" s="325"/>
      <c r="K55" s="325"/>
      <c r="L55" s="323"/>
      <c r="M55" s="323"/>
      <c r="N55" s="324"/>
      <c r="O55" s="323"/>
    </row>
    <row r="56" spans="1:15" x14ac:dyDescent="0.2">
      <c r="A56" s="323"/>
      <c r="B56" s="323"/>
      <c r="C56" s="323"/>
      <c r="D56" s="323"/>
      <c r="E56" s="323"/>
      <c r="F56" s="323"/>
      <c r="G56" s="323"/>
      <c r="H56" s="324"/>
      <c r="I56" s="423"/>
      <c r="J56" s="325"/>
      <c r="K56" s="325"/>
      <c r="L56" s="323"/>
      <c r="M56" s="323"/>
      <c r="N56" s="324"/>
      <c r="O56" s="323"/>
    </row>
    <row r="57" spans="1:15" x14ac:dyDescent="0.2">
      <c r="A57" s="323"/>
      <c r="B57" s="323"/>
      <c r="C57" s="323"/>
      <c r="D57" s="323"/>
      <c r="E57" s="323"/>
      <c r="F57" s="323"/>
      <c r="G57" s="323"/>
      <c r="H57" s="324"/>
      <c r="I57" s="423"/>
      <c r="J57" s="325"/>
      <c r="K57" s="325"/>
      <c r="L57" s="323"/>
      <c r="M57" s="323"/>
      <c r="N57" s="324"/>
      <c r="O57" s="323"/>
    </row>
    <row r="58" spans="1:15" x14ac:dyDescent="0.2">
      <c r="A58" s="323"/>
      <c r="B58" s="323"/>
      <c r="C58" s="323"/>
      <c r="D58" s="323"/>
      <c r="E58" s="323"/>
      <c r="F58" s="323"/>
      <c r="G58" s="323"/>
      <c r="H58" s="324"/>
      <c r="I58" s="423"/>
      <c r="J58" s="325"/>
      <c r="K58" s="325"/>
      <c r="L58" s="323"/>
      <c r="M58" s="323"/>
      <c r="N58" s="324"/>
      <c r="O58" s="323"/>
    </row>
    <row r="59" spans="1:15" x14ac:dyDescent="0.2">
      <c r="A59" s="323"/>
      <c r="B59" s="323"/>
      <c r="C59" s="323"/>
      <c r="D59" s="323"/>
      <c r="E59" s="323"/>
      <c r="F59" s="323"/>
      <c r="G59" s="323"/>
      <c r="H59" s="324"/>
      <c r="I59" s="423"/>
      <c r="J59" s="325"/>
      <c r="K59" s="325"/>
      <c r="L59" s="323"/>
      <c r="M59" s="323"/>
      <c r="N59" s="324"/>
      <c r="O59" s="323"/>
    </row>
    <row r="60" spans="1:15" x14ac:dyDescent="0.2">
      <c r="A60" s="323"/>
      <c r="B60" s="323"/>
      <c r="C60" s="323"/>
      <c r="D60" s="323"/>
      <c r="E60" s="323"/>
      <c r="F60" s="323"/>
      <c r="G60" s="323"/>
      <c r="H60" s="324"/>
      <c r="I60" s="423"/>
      <c r="J60" s="325"/>
      <c r="K60" s="325"/>
      <c r="L60" s="323"/>
      <c r="M60" s="323"/>
      <c r="N60" s="324"/>
      <c r="O60" s="323"/>
    </row>
    <row r="61" spans="1:15" x14ac:dyDescent="0.2">
      <c r="A61" s="323"/>
      <c r="B61" s="323"/>
      <c r="C61" s="323"/>
      <c r="D61" s="323"/>
      <c r="E61" s="323"/>
      <c r="F61" s="323"/>
      <c r="G61" s="323"/>
      <c r="H61" s="324"/>
      <c r="I61" s="423"/>
      <c r="J61" s="325"/>
      <c r="K61" s="325"/>
      <c r="L61" s="323"/>
      <c r="M61" s="323"/>
      <c r="N61" s="324"/>
      <c r="O61" s="323"/>
    </row>
    <row r="62" spans="1:15" x14ac:dyDescent="0.2">
      <c r="A62" s="323"/>
      <c r="B62" s="323"/>
      <c r="C62" s="323"/>
      <c r="D62" s="323"/>
      <c r="E62" s="323"/>
      <c r="F62" s="323"/>
      <c r="G62" s="323"/>
      <c r="H62" s="324"/>
      <c r="I62" s="423"/>
      <c r="J62" s="325"/>
      <c r="K62" s="325"/>
      <c r="L62" s="323"/>
      <c r="M62" s="323"/>
      <c r="N62" s="324"/>
      <c r="O62" s="323"/>
    </row>
    <row r="63" spans="1:15" x14ac:dyDescent="0.2">
      <c r="A63" s="323"/>
      <c r="B63" s="323"/>
      <c r="C63" s="323"/>
      <c r="D63" s="323"/>
      <c r="E63" s="323"/>
      <c r="F63" s="323"/>
      <c r="G63" s="323"/>
      <c r="H63" s="324"/>
      <c r="I63" s="423"/>
      <c r="J63" s="325"/>
      <c r="K63" s="325"/>
      <c r="L63" s="323"/>
      <c r="M63" s="323"/>
      <c r="N63" s="324"/>
      <c r="O63" s="323"/>
    </row>
    <row r="64" spans="1:15" x14ac:dyDescent="0.2">
      <c r="A64" s="323"/>
      <c r="B64" s="323"/>
      <c r="C64" s="323"/>
      <c r="D64" s="323"/>
      <c r="E64" s="323"/>
      <c r="F64" s="323"/>
      <c r="G64" s="323"/>
      <c r="H64" s="324"/>
      <c r="I64" s="423"/>
      <c r="J64" s="325"/>
      <c r="K64" s="325"/>
      <c r="L64" s="323"/>
      <c r="M64" s="323"/>
      <c r="N64" s="324"/>
      <c r="O64" s="323"/>
    </row>
    <row r="65" spans="1:15" x14ac:dyDescent="0.2">
      <c r="A65" s="323"/>
      <c r="B65" s="323"/>
      <c r="C65" s="323"/>
      <c r="D65" s="323"/>
      <c r="E65" s="323"/>
      <c r="F65" s="323"/>
      <c r="G65" s="323"/>
      <c r="H65" s="324"/>
      <c r="I65" s="423"/>
      <c r="J65" s="325"/>
      <c r="K65" s="325"/>
      <c r="L65" s="323"/>
      <c r="M65" s="323"/>
      <c r="N65" s="324"/>
      <c r="O65" s="323"/>
    </row>
    <row r="66" spans="1:15" x14ac:dyDescent="0.2">
      <c r="A66" s="323"/>
      <c r="B66" s="323"/>
      <c r="C66" s="323"/>
      <c r="D66" s="323"/>
      <c r="E66" s="323"/>
      <c r="F66" s="323"/>
      <c r="G66" s="323"/>
      <c r="H66" s="324"/>
      <c r="I66" s="423"/>
      <c r="J66" s="325"/>
      <c r="K66" s="325"/>
      <c r="L66" s="323"/>
      <c r="M66" s="323"/>
      <c r="N66" s="324"/>
      <c r="O66" s="323"/>
    </row>
    <row r="67" spans="1:15" x14ac:dyDescent="0.2">
      <c r="A67" s="323"/>
      <c r="B67" s="323"/>
      <c r="C67" s="323"/>
      <c r="D67" s="323"/>
      <c r="E67" s="323"/>
      <c r="F67" s="323"/>
      <c r="G67" s="323"/>
      <c r="H67" s="324"/>
      <c r="I67" s="423"/>
      <c r="J67" s="325"/>
      <c r="K67" s="325"/>
      <c r="L67" s="323"/>
      <c r="M67" s="323"/>
      <c r="N67" s="324"/>
      <c r="O67" s="323"/>
    </row>
    <row r="68" spans="1:15" x14ac:dyDescent="0.2">
      <c r="A68" s="323"/>
      <c r="B68" s="323"/>
      <c r="C68" s="323"/>
      <c r="D68" s="323"/>
      <c r="E68" s="323"/>
      <c r="F68" s="323"/>
      <c r="G68" s="323"/>
      <c r="H68" s="324"/>
      <c r="I68" s="423"/>
      <c r="J68" s="325"/>
      <c r="K68" s="325"/>
      <c r="L68" s="323"/>
      <c r="M68" s="323"/>
      <c r="N68" s="324"/>
      <c r="O68" s="323"/>
    </row>
    <row r="69" spans="1:15" x14ac:dyDescent="0.2">
      <c r="A69" s="323"/>
      <c r="B69" s="323"/>
      <c r="C69" s="323"/>
      <c r="D69" s="323"/>
      <c r="E69" s="323"/>
      <c r="F69" s="323"/>
      <c r="G69" s="323"/>
      <c r="H69" s="324"/>
      <c r="I69" s="423"/>
      <c r="J69" s="325"/>
      <c r="K69" s="325"/>
      <c r="L69" s="323"/>
      <c r="M69" s="323"/>
      <c r="N69" s="324"/>
      <c r="O69" s="323"/>
    </row>
    <row r="70" spans="1:15" x14ac:dyDescent="0.2">
      <c r="A70" s="323"/>
      <c r="B70" s="323"/>
      <c r="C70" s="323"/>
      <c r="D70" s="323"/>
      <c r="E70" s="323"/>
      <c r="F70" s="323"/>
      <c r="G70" s="323"/>
      <c r="H70" s="324"/>
      <c r="I70" s="423"/>
      <c r="J70" s="325"/>
      <c r="K70" s="325"/>
      <c r="L70" s="323"/>
      <c r="M70" s="323"/>
      <c r="N70" s="324"/>
      <c r="O70" s="323"/>
    </row>
    <row r="71" spans="1:15" x14ac:dyDescent="0.2">
      <c r="A71" s="323"/>
      <c r="B71" s="323"/>
      <c r="C71" s="323"/>
      <c r="D71" s="323"/>
      <c r="E71" s="323"/>
      <c r="F71" s="323"/>
      <c r="G71" s="323"/>
      <c r="H71" s="324"/>
      <c r="I71" s="423"/>
      <c r="J71" s="325"/>
      <c r="K71" s="325"/>
      <c r="L71" s="323"/>
      <c r="M71" s="323"/>
      <c r="N71" s="324"/>
      <c r="O71" s="323"/>
    </row>
    <row r="72" spans="1:15" x14ac:dyDescent="0.2">
      <c r="A72" s="323"/>
      <c r="B72" s="323"/>
      <c r="C72" s="323"/>
      <c r="D72" s="323"/>
      <c r="E72" s="323"/>
      <c r="F72" s="323"/>
      <c r="G72" s="323"/>
      <c r="H72" s="324"/>
      <c r="I72" s="423"/>
      <c r="J72" s="325"/>
      <c r="K72" s="325"/>
      <c r="L72" s="323"/>
      <c r="M72" s="323"/>
      <c r="N72" s="324"/>
      <c r="O72" s="323"/>
    </row>
    <row r="73" spans="1:15" x14ac:dyDescent="0.2">
      <c r="A73" s="323"/>
      <c r="B73" s="323"/>
      <c r="C73" s="323"/>
      <c r="D73" s="323"/>
      <c r="E73" s="323"/>
      <c r="F73" s="323"/>
      <c r="G73" s="323"/>
      <c r="H73" s="324"/>
      <c r="I73" s="423"/>
      <c r="J73" s="325"/>
      <c r="K73" s="325"/>
      <c r="L73" s="323"/>
      <c r="M73" s="323"/>
      <c r="N73" s="324"/>
      <c r="O73" s="323"/>
    </row>
    <row r="74" spans="1:15" x14ac:dyDescent="0.2">
      <c r="A74" s="323"/>
      <c r="B74" s="323"/>
      <c r="C74" s="323"/>
      <c r="D74" s="323"/>
      <c r="E74" s="323"/>
      <c r="F74" s="323"/>
      <c r="G74" s="323"/>
      <c r="H74" s="324"/>
      <c r="I74" s="423"/>
      <c r="J74" s="325"/>
      <c r="K74" s="325"/>
      <c r="L74" s="323"/>
      <c r="M74" s="323"/>
      <c r="N74" s="324"/>
      <c r="O74" s="323"/>
    </row>
    <row r="75" spans="1:15" x14ac:dyDescent="0.2">
      <c r="A75" s="323"/>
      <c r="B75" s="323"/>
      <c r="C75" s="323"/>
      <c r="D75" s="323"/>
      <c r="E75" s="323"/>
      <c r="F75" s="323"/>
      <c r="G75" s="323"/>
      <c r="H75" s="324"/>
      <c r="I75" s="423"/>
      <c r="J75" s="325"/>
      <c r="K75" s="325"/>
      <c r="L75" s="323"/>
      <c r="M75" s="323"/>
      <c r="N75" s="324"/>
      <c r="O75" s="323"/>
    </row>
    <row r="76" spans="1:15" x14ac:dyDescent="0.2">
      <c r="A76" s="323"/>
      <c r="B76" s="323"/>
      <c r="C76" s="323"/>
      <c r="D76" s="323"/>
      <c r="E76" s="323"/>
      <c r="F76" s="323"/>
      <c r="G76" s="323"/>
      <c r="H76" s="324"/>
      <c r="I76" s="423"/>
      <c r="J76" s="325"/>
      <c r="K76" s="325"/>
      <c r="L76" s="323"/>
      <c r="M76" s="323"/>
      <c r="N76" s="324"/>
      <c r="O76" s="323"/>
    </row>
    <row r="77" spans="1:15" x14ac:dyDescent="0.2">
      <c r="A77" s="323"/>
      <c r="B77" s="323"/>
      <c r="C77" s="323"/>
      <c r="D77" s="323"/>
      <c r="E77" s="323"/>
      <c r="F77" s="323"/>
      <c r="G77" s="323"/>
      <c r="H77" s="324"/>
      <c r="I77" s="423"/>
      <c r="J77" s="325"/>
      <c r="K77" s="325"/>
      <c r="L77" s="323"/>
      <c r="M77" s="323"/>
      <c r="N77" s="324"/>
      <c r="O77" s="323"/>
    </row>
    <row r="78" spans="1:15" x14ac:dyDescent="0.2">
      <c r="A78" s="323"/>
      <c r="B78" s="323"/>
      <c r="C78" s="323"/>
      <c r="D78" s="323"/>
      <c r="E78" s="323"/>
      <c r="F78" s="323"/>
      <c r="G78" s="323"/>
      <c r="H78" s="324"/>
      <c r="I78" s="423"/>
      <c r="J78" s="325"/>
      <c r="K78" s="325"/>
      <c r="L78" s="323"/>
      <c r="M78" s="323"/>
      <c r="N78" s="324"/>
      <c r="O78" s="323"/>
    </row>
    <row r="79" spans="1:15" x14ac:dyDescent="0.2">
      <c r="A79" s="323"/>
      <c r="B79" s="323"/>
      <c r="C79" s="323"/>
      <c r="D79" s="323"/>
      <c r="E79" s="323"/>
      <c r="F79" s="323"/>
      <c r="G79" s="323"/>
      <c r="H79" s="324"/>
      <c r="I79" s="423"/>
      <c r="J79" s="325"/>
      <c r="K79" s="325"/>
      <c r="L79" s="323"/>
      <c r="M79" s="323"/>
      <c r="N79" s="324"/>
      <c r="O79" s="323"/>
    </row>
    <row r="80" spans="1:15" x14ac:dyDescent="0.2">
      <c r="A80" s="323"/>
      <c r="B80" s="323"/>
      <c r="C80" s="323"/>
      <c r="D80" s="323"/>
      <c r="E80" s="323"/>
      <c r="F80" s="323"/>
      <c r="G80" s="323"/>
      <c r="H80" s="324"/>
      <c r="I80" s="423"/>
      <c r="J80" s="325"/>
      <c r="K80" s="325"/>
      <c r="L80" s="323"/>
      <c r="M80" s="323"/>
      <c r="N80" s="324"/>
      <c r="O80" s="323"/>
    </row>
    <row r="81" spans="1:15" x14ac:dyDescent="0.2">
      <c r="A81" s="323"/>
      <c r="B81" s="323"/>
      <c r="C81" s="323"/>
      <c r="D81" s="323"/>
      <c r="E81" s="323"/>
      <c r="F81" s="323"/>
      <c r="G81" s="323"/>
      <c r="H81" s="324"/>
      <c r="I81" s="423"/>
      <c r="J81" s="325"/>
      <c r="K81" s="325"/>
      <c r="L81" s="323"/>
      <c r="M81" s="323"/>
      <c r="N81" s="324"/>
      <c r="O81" s="323"/>
    </row>
    <row r="82" spans="1:15" x14ac:dyDescent="0.2">
      <c r="A82" s="323"/>
      <c r="B82" s="323"/>
      <c r="C82" s="323"/>
      <c r="D82" s="323"/>
      <c r="E82" s="323"/>
      <c r="F82" s="323"/>
      <c r="G82" s="323"/>
      <c r="H82" s="324"/>
      <c r="I82" s="423"/>
      <c r="J82" s="325"/>
      <c r="K82" s="325"/>
      <c r="L82" s="323"/>
      <c r="M82" s="323"/>
      <c r="N82" s="324"/>
      <c r="O82" s="323"/>
    </row>
    <row r="83" spans="1:15" x14ac:dyDescent="0.2">
      <c r="A83" s="323"/>
      <c r="B83" s="323"/>
      <c r="C83" s="323"/>
      <c r="D83" s="323"/>
      <c r="E83" s="323"/>
      <c r="F83" s="323"/>
      <c r="G83" s="323"/>
      <c r="H83" s="324"/>
      <c r="I83" s="423"/>
      <c r="J83" s="325"/>
      <c r="K83" s="325"/>
      <c r="L83" s="323"/>
      <c r="M83" s="323"/>
      <c r="N83" s="324"/>
      <c r="O83" s="323"/>
    </row>
    <row r="84" spans="1:15" x14ac:dyDescent="0.2">
      <c r="A84" s="323"/>
      <c r="B84" s="323"/>
      <c r="C84" s="323"/>
      <c r="D84" s="323"/>
      <c r="E84" s="323"/>
      <c r="F84" s="323"/>
      <c r="G84" s="323"/>
      <c r="H84" s="324"/>
      <c r="I84" s="423"/>
      <c r="J84" s="325"/>
      <c r="K84" s="325"/>
      <c r="L84" s="323"/>
      <c r="M84" s="323"/>
      <c r="N84" s="324"/>
      <c r="O84" s="323"/>
    </row>
    <row r="85" spans="1:15" x14ac:dyDescent="0.2">
      <c r="A85" s="323"/>
      <c r="B85" s="323"/>
      <c r="C85" s="323"/>
      <c r="D85" s="323"/>
      <c r="E85" s="323"/>
      <c r="F85" s="323"/>
      <c r="G85" s="323"/>
      <c r="H85" s="324"/>
      <c r="I85" s="423"/>
      <c r="J85" s="325"/>
      <c r="K85" s="325"/>
      <c r="L85" s="323"/>
      <c r="M85" s="323"/>
      <c r="N85" s="324"/>
      <c r="O85" s="323"/>
    </row>
    <row r="86" spans="1:15" x14ac:dyDescent="0.2">
      <c r="A86" s="323"/>
      <c r="B86" s="323"/>
      <c r="C86" s="323"/>
      <c r="D86" s="323"/>
      <c r="E86" s="323"/>
      <c r="F86" s="323"/>
      <c r="G86" s="323"/>
      <c r="H86" s="324"/>
      <c r="I86" s="423"/>
      <c r="J86" s="325"/>
      <c r="K86" s="325"/>
      <c r="L86" s="323"/>
      <c r="M86" s="323"/>
      <c r="N86" s="324"/>
      <c r="O86" s="323"/>
    </row>
    <row r="87" spans="1:15" x14ac:dyDescent="0.2">
      <c r="A87" s="323"/>
      <c r="B87" s="323"/>
      <c r="C87" s="323"/>
      <c r="D87" s="323"/>
      <c r="E87" s="323"/>
      <c r="F87" s="323"/>
      <c r="G87" s="323"/>
      <c r="H87" s="324"/>
      <c r="I87" s="423"/>
      <c r="J87" s="325"/>
      <c r="K87" s="325"/>
      <c r="L87" s="323"/>
      <c r="M87" s="323"/>
      <c r="N87" s="324"/>
      <c r="O87" s="323"/>
    </row>
    <row r="88" spans="1:15" x14ac:dyDescent="0.2">
      <c r="A88" s="323"/>
      <c r="B88" s="323"/>
      <c r="C88" s="323"/>
      <c r="D88" s="323"/>
      <c r="E88" s="323"/>
      <c r="F88" s="323"/>
      <c r="G88" s="323"/>
      <c r="H88" s="324"/>
      <c r="I88" s="423"/>
      <c r="J88" s="325"/>
      <c r="K88" s="325"/>
      <c r="L88" s="323"/>
      <c r="M88" s="323"/>
      <c r="N88" s="324"/>
      <c r="O88" s="323"/>
    </row>
    <row r="89" spans="1:15" x14ac:dyDescent="0.2">
      <c r="A89" s="323"/>
      <c r="B89" s="323"/>
      <c r="C89" s="323"/>
      <c r="D89" s="323"/>
      <c r="E89" s="323"/>
      <c r="F89" s="323"/>
      <c r="G89" s="323"/>
      <c r="H89" s="324"/>
      <c r="I89" s="423"/>
      <c r="J89" s="325"/>
      <c r="K89" s="325"/>
      <c r="L89" s="323"/>
      <c r="M89" s="323"/>
      <c r="N89" s="324"/>
      <c r="O89" s="323"/>
    </row>
    <row r="90" spans="1:15" x14ac:dyDescent="0.2">
      <c r="A90" s="323"/>
      <c r="B90" s="323"/>
      <c r="C90" s="323"/>
      <c r="D90" s="323"/>
      <c r="E90" s="323"/>
      <c r="F90" s="323"/>
      <c r="G90" s="323"/>
      <c r="H90" s="324"/>
      <c r="I90" s="423"/>
      <c r="J90" s="325"/>
      <c r="K90" s="325"/>
      <c r="L90" s="323"/>
      <c r="M90" s="323"/>
      <c r="N90" s="324"/>
      <c r="O90" s="323"/>
    </row>
    <row r="91" spans="1:15" x14ac:dyDescent="0.2">
      <c r="A91" s="323"/>
      <c r="B91" s="323"/>
      <c r="C91" s="323"/>
      <c r="D91" s="323"/>
      <c r="E91" s="323"/>
      <c r="F91" s="323"/>
      <c r="G91" s="323"/>
      <c r="H91" s="324"/>
      <c r="I91" s="423"/>
      <c r="J91" s="325"/>
      <c r="K91" s="325"/>
      <c r="L91" s="323"/>
      <c r="M91" s="323"/>
      <c r="N91" s="324"/>
      <c r="O91" s="323"/>
    </row>
    <row r="92" spans="1:15" x14ac:dyDescent="0.2">
      <c r="A92" s="323"/>
      <c r="B92" s="323"/>
      <c r="C92" s="323"/>
      <c r="D92" s="323"/>
      <c r="E92" s="323"/>
      <c r="F92" s="323"/>
      <c r="G92" s="323"/>
      <c r="H92" s="324"/>
      <c r="I92" s="423"/>
      <c r="J92" s="325"/>
      <c r="K92" s="325"/>
      <c r="L92" s="323"/>
      <c r="M92" s="323"/>
      <c r="N92" s="324"/>
      <c r="O92" s="323"/>
    </row>
    <row r="93" spans="1:15" x14ac:dyDescent="0.2">
      <c r="A93" s="323"/>
      <c r="B93" s="323"/>
      <c r="C93" s="323"/>
      <c r="D93" s="323"/>
      <c r="E93" s="323"/>
      <c r="F93" s="323"/>
      <c r="G93" s="323"/>
      <c r="H93" s="324"/>
      <c r="I93" s="423"/>
      <c r="J93" s="325"/>
      <c r="K93" s="325"/>
      <c r="L93" s="323"/>
      <c r="M93" s="323"/>
      <c r="N93" s="324"/>
      <c r="O93" s="323"/>
    </row>
    <row r="94" spans="1:15" x14ac:dyDescent="0.2">
      <c r="A94" s="323"/>
      <c r="B94" s="323"/>
      <c r="C94" s="323"/>
      <c r="D94" s="323"/>
      <c r="E94" s="323"/>
      <c r="F94" s="323"/>
      <c r="G94" s="323"/>
      <c r="H94" s="324"/>
      <c r="I94" s="423"/>
      <c r="J94" s="325"/>
      <c r="K94" s="325"/>
      <c r="L94" s="323"/>
      <c r="M94" s="323"/>
      <c r="N94" s="324"/>
      <c r="O94" s="323"/>
    </row>
    <row r="95" spans="1:15" x14ac:dyDescent="0.2">
      <c r="A95" s="323"/>
      <c r="B95" s="323"/>
      <c r="C95" s="323"/>
      <c r="D95" s="323"/>
      <c r="E95" s="323"/>
      <c r="F95" s="323"/>
      <c r="G95" s="323"/>
      <c r="H95" s="324"/>
      <c r="I95" s="423"/>
      <c r="J95" s="325"/>
      <c r="K95" s="325"/>
      <c r="L95" s="323"/>
      <c r="M95" s="323"/>
      <c r="N95" s="324"/>
      <c r="O95" s="323"/>
    </row>
    <row r="96" spans="1:15" x14ac:dyDescent="0.2">
      <c r="A96" s="323"/>
      <c r="B96" s="323"/>
      <c r="C96" s="323"/>
      <c r="D96" s="323"/>
      <c r="E96" s="323"/>
      <c r="F96" s="323"/>
      <c r="G96" s="323"/>
      <c r="H96" s="324"/>
      <c r="I96" s="423"/>
      <c r="J96" s="325"/>
      <c r="K96" s="325"/>
      <c r="L96" s="323"/>
      <c r="M96" s="323"/>
      <c r="N96" s="324"/>
      <c r="O96" s="323"/>
    </row>
    <row r="97" spans="1:15" x14ac:dyDescent="0.2">
      <c r="A97" s="323"/>
      <c r="B97" s="323"/>
      <c r="C97" s="323"/>
      <c r="D97" s="323"/>
      <c r="E97" s="323"/>
      <c r="F97" s="323"/>
      <c r="G97" s="323"/>
      <c r="H97" s="324"/>
      <c r="I97" s="423"/>
      <c r="J97" s="325"/>
      <c r="K97" s="325"/>
      <c r="L97" s="323"/>
      <c r="M97" s="323"/>
      <c r="N97" s="324"/>
      <c r="O97" s="323"/>
    </row>
    <row r="98" spans="1:15" x14ac:dyDescent="0.2">
      <c r="A98" s="323"/>
      <c r="B98" s="323"/>
      <c r="C98" s="323"/>
      <c r="D98" s="323"/>
      <c r="E98" s="323"/>
      <c r="F98" s="323"/>
      <c r="G98" s="323"/>
      <c r="H98" s="324"/>
      <c r="I98" s="423"/>
      <c r="J98" s="325"/>
      <c r="K98" s="325"/>
      <c r="L98" s="323"/>
      <c r="M98" s="323"/>
      <c r="N98" s="324"/>
      <c r="O98" s="323"/>
    </row>
    <row r="99" spans="1:15" x14ac:dyDescent="0.2">
      <c r="A99" s="323"/>
      <c r="B99" s="323"/>
      <c r="C99" s="323"/>
      <c r="D99" s="323"/>
      <c r="E99" s="323"/>
      <c r="F99" s="323"/>
      <c r="G99" s="323"/>
      <c r="H99" s="324"/>
      <c r="I99" s="423"/>
      <c r="J99" s="325"/>
      <c r="K99" s="325"/>
      <c r="L99" s="323"/>
      <c r="M99" s="323"/>
      <c r="N99" s="324"/>
      <c r="O99" s="323"/>
    </row>
    <row r="100" spans="1:15" x14ac:dyDescent="0.2">
      <c r="A100" s="323"/>
      <c r="B100" s="323"/>
      <c r="C100" s="323"/>
      <c r="D100" s="323"/>
      <c r="E100" s="323"/>
      <c r="F100" s="323"/>
      <c r="G100" s="323"/>
      <c r="H100" s="324"/>
      <c r="I100" s="423"/>
      <c r="J100" s="325"/>
      <c r="K100" s="325"/>
      <c r="L100" s="323"/>
      <c r="M100" s="323"/>
      <c r="N100" s="324"/>
      <c r="O100" s="323"/>
    </row>
    <row r="101" spans="1:15" x14ac:dyDescent="0.2">
      <c r="A101" s="323"/>
      <c r="B101" s="323"/>
      <c r="C101" s="323"/>
      <c r="D101" s="323"/>
      <c r="E101" s="323"/>
      <c r="F101" s="323"/>
      <c r="G101" s="323"/>
      <c r="H101" s="324"/>
      <c r="I101" s="423"/>
      <c r="J101" s="325"/>
      <c r="K101" s="325"/>
      <c r="L101" s="323"/>
      <c r="M101" s="323"/>
      <c r="N101" s="324"/>
      <c r="O101" s="323"/>
    </row>
    <row r="102" spans="1:15" x14ac:dyDescent="0.2">
      <c r="A102" s="323"/>
      <c r="B102" s="323"/>
      <c r="C102" s="323"/>
      <c r="D102" s="323"/>
      <c r="E102" s="323"/>
      <c r="F102" s="323"/>
      <c r="G102" s="323"/>
      <c r="H102" s="324"/>
      <c r="I102" s="423"/>
      <c r="J102" s="325"/>
      <c r="K102" s="325"/>
      <c r="L102" s="323"/>
      <c r="M102" s="323"/>
      <c r="N102" s="324"/>
      <c r="O102" s="323"/>
    </row>
    <row r="103" spans="1:15" x14ac:dyDescent="0.2">
      <c r="A103" s="323"/>
      <c r="B103" s="323"/>
      <c r="C103" s="323"/>
      <c r="D103" s="323"/>
      <c r="E103" s="323"/>
      <c r="F103" s="323"/>
      <c r="G103" s="323"/>
      <c r="H103" s="324"/>
      <c r="I103" s="423"/>
      <c r="J103" s="325"/>
      <c r="K103" s="325"/>
      <c r="L103" s="323"/>
      <c r="M103" s="323"/>
      <c r="N103" s="324"/>
      <c r="O103" s="323"/>
    </row>
    <row r="104" spans="1:15" x14ac:dyDescent="0.2">
      <c r="A104" s="323"/>
      <c r="B104" s="323"/>
      <c r="C104" s="323"/>
      <c r="D104" s="323"/>
      <c r="E104" s="323"/>
      <c r="F104" s="323"/>
      <c r="G104" s="323"/>
      <c r="H104" s="324"/>
      <c r="I104" s="423"/>
      <c r="J104" s="325"/>
      <c r="K104" s="325"/>
      <c r="L104" s="323"/>
      <c r="M104" s="323"/>
      <c r="N104" s="324"/>
      <c r="O104" s="323"/>
    </row>
    <row r="105" spans="1:15" x14ac:dyDescent="0.2">
      <c r="A105" s="323"/>
      <c r="B105" s="323"/>
      <c r="C105" s="323"/>
      <c r="D105" s="323"/>
      <c r="E105" s="323"/>
      <c r="F105" s="323"/>
      <c r="G105" s="323"/>
      <c r="H105" s="324"/>
      <c r="I105" s="423"/>
      <c r="J105" s="325"/>
      <c r="K105" s="325"/>
      <c r="L105" s="323"/>
      <c r="M105" s="323"/>
      <c r="N105" s="324"/>
      <c r="O105" s="323"/>
    </row>
    <row r="106" spans="1:15" x14ac:dyDescent="0.2">
      <c r="A106" s="323"/>
      <c r="B106" s="323"/>
      <c r="C106" s="323"/>
      <c r="D106" s="323"/>
      <c r="E106" s="323"/>
      <c r="F106" s="323"/>
      <c r="G106" s="323"/>
      <c r="H106" s="324"/>
      <c r="I106" s="423"/>
      <c r="J106" s="325"/>
      <c r="K106" s="325"/>
      <c r="L106" s="323"/>
      <c r="M106" s="323"/>
      <c r="N106" s="324"/>
      <c r="O106" s="323"/>
    </row>
    <row r="107" spans="1:15" x14ac:dyDescent="0.2">
      <c r="A107" s="323"/>
      <c r="B107" s="323"/>
      <c r="C107" s="323"/>
      <c r="D107" s="323"/>
      <c r="E107" s="323"/>
      <c r="F107" s="323"/>
      <c r="G107" s="323"/>
      <c r="H107" s="324"/>
      <c r="I107" s="423"/>
      <c r="J107" s="325"/>
      <c r="K107" s="325"/>
      <c r="L107" s="323"/>
      <c r="M107" s="323"/>
      <c r="N107" s="324"/>
      <c r="O107" s="323"/>
    </row>
    <row r="108" spans="1:15" x14ac:dyDescent="0.2">
      <c r="A108" s="323"/>
      <c r="B108" s="323"/>
      <c r="C108" s="323"/>
      <c r="D108" s="323"/>
      <c r="E108" s="323"/>
      <c r="F108" s="323"/>
      <c r="G108" s="323"/>
      <c r="H108" s="324"/>
      <c r="I108" s="423"/>
      <c r="J108" s="325"/>
      <c r="K108" s="325"/>
      <c r="L108" s="323"/>
      <c r="M108" s="323"/>
      <c r="N108" s="324"/>
      <c r="O108" s="323"/>
    </row>
    <row r="109" spans="1:15" x14ac:dyDescent="0.2">
      <c r="A109" s="323"/>
      <c r="B109" s="323"/>
      <c r="C109" s="323"/>
      <c r="D109" s="323"/>
      <c r="E109" s="323"/>
      <c r="F109" s="323"/>
      <c r="G109" s="323"/>
      <c r="H109" s="324"/>
      <c r="I109" s="423"/>
      <c r="J109" s="325"/>
      <c r="K109" s="325"/>
      <c r="L109" s="323"/>
      <c r="M109" s="323"/>
      <c r="N109" s="324"/>
      <c r="O109" s="323"/>
    </row>
    <row r="110" spans="1:15" x14ac:dyDescent="0.2">
      <c r="A110" s="323"/>
      <c r="B110" s="323"/>
      <c r="C110" s="323"/>
      <c r="D110" s="323"/>
      <c r="E110" s="323"/>
      <c r="F110" s="323"/>
      <c r="G110" s="323"/>
      <c r="H110" s="324"/>
      <c r="I110" s="423"/>
      <c r="J110" s="325"/>
      <c r="K110" s="325"/>
      <c r="L110" s="323"/>
      <c r="M110" s="323"/>
      <c r="N110" s="324"/>
      <c r="O110" s="323"/>
    </row>
    <row r="111" spans="1:15" x14ac:dyDescent="0.2">
      <c r="A111" s="323"/>
      <c r="B111" s="323"/>
      <c r="C111" s="323"/>
      <c r="D111" s="323"/>
      <c r="E111" s="323"/>
      <c r="F111" s="323"/>
      <c r="G111" s="323"/>
      <c r="H111" s="324"/>
      <c r="I111" s="423"/>
      <c r="J111" s="325"/>
      <c r="K111" s="325"/>
      <c r="L111" s="323"/>
      <c r="M111" s="323"/>
      <c r="N111" s="324"/>
      <c r="O111" s="323"/>
    </row>
    <row r="112" spans="1:15" x14ac:dyDescent="0.2">
      <c r="A112" s="323"/>
      <c r="B112" s="323"/>
      <c r="C112" s="323"/>
      <c r="D112" s="323"/>
      <c r="E112" s="323"/>
      <c r="F112" s="323"/>
      <c r="G112" s="323"/>
      <c r="H112" s="324"/>
      <c r="I112" s="423"/>
      <c r="J112" s="325"/>
      <c r="K112" s="325"/>
      <c r="L112" s="323"/>
      <c r="M112" s="323"/>
      <c r="N112" s="324"/>
      <c r="O112" s="323"/>
    </row>
    <row r="113" spans="1:15" x14ac:dyDescent="0.2">
      <c r="A113" s="323"/>
      <c r="B113" s="323"/>
      <c r="C113" s="323"/>
      <c r="D113" s="323"/>
      <c r="E113" s="323"/>
      <c r="F113" s="323"/>
      <c r="G113" s="323"/>
      <c r="H113" s="324"/>
      <c r="I113" s="423"/>
      <c r="J113" s="325"/>
      <c r="K113" s="325"/>
      <c r="L113" s="323"/>
      <c r="M113" s="323"/>
      <c r="N113" s="324"/>
      <c r="O113" s="323"/>
    </row>
    <row r="114" spans="1:15" x14ac:dyDescent="0.2">
      <c r="A114" s="323"/>
      <c r="B114" s="323"/>
      <c r="C114" s="323"/>
      <c r="D114" s="323"/>
      <c r="E114" s="323"/>
      <c r="F114" s="323"/>
      <c r="G114" s="323"/>
      <c r="H114" s="324"/>
      <c r="I114" s="423"/>
      <c r="J114" s="325"/>
      <c r="K114" s="325"/>
      <c r="L114" s="323"/>
      <c r="M114" s="323"/>
      <c r="N114" s="324"/>
      <c r="O114" s="323"/>
    </row>
    <row r="115" spans="1:15" x14ac:dyDescent="0.2">
      <c r="A115" s="323"/>
      <c r="B115" s="323"/>
      <c r="C115" s="323"/>
      <c r="D115" s="323"/>
      <c r="E115" s="323"/>
      <c r="F115" s="323"/>
      <c r="G115" s="323"/>
      <c r="H115" s="324"/>
      <c r="I115" s="423"/>
      <c r="J115" s="325"/>
      <c r="K115" s="325"/>
      <c r="L115" s="323"/>
      <c r="M115" s="323"/>
      <c r="N115" s="324"/>
      <c r="O115" s="323"/>
    </row>
    <row r="116" spans="1:15" x14ac:dyDescent="0.2">
      <c r="A116" s="323"/>
      <c r="B116" s="323"/>
      <c r="C116" s="323"/>
      <c r="D116" s="323"/>
      <c r="E116" s="323"/>
      <c r="F116" s="323"/>
      <c r="G116" s="323"/>
      <c r="H116" s="324"/>
      <c r="I116" s="423"/>
      <c r="J116" s="325"/>
      <c r="K116" s="325"/>
      <c r="L116" s="323"/>
      <c r="M116" s="323"/>
      <c r="N116" s="324"/>
      <c r="O116" s="323"/>
    </row>
    <row r="117" spans="1:15" x14ac:dyDescent="0.2">
      <c r="A117" s="323"/>
      <c r="B117" s="323"/>
      <c r="C117" s="323"/>
      <c r="D117" s="323"/>
      <c r="E117" s="323"/>
      <c r="F117" s="323"/>
      <c r="G117" s="323"/>
      <c r="H117" s="324"/>
      <c r="I117" s="423"/>
      <c r="J117" s="325"/>
      <c r="K117" s="325"/>
      <c r="L117" s="323"/>
      <c r="M117" s="323"/>
      <c r="N117" s="324"/>
      <c r="O117" s="323"/>
    </row>
    <row r="118" spans="1:15" x14ac:dyDescent="0.2">
      <c r="A118" s="323"/>
      <c r="B118" s="323"/>
      <c r="C118" s="323"/>
      <c r="D118" s="323"/>
      <c r="E118" s="323"/>
      <c r="F118" s="323"/>
      <c r="G118" s="323"/>
      <c r="H118" s="324"/>
      <c r="I118" s="423"/>
      <c r="J118" s="325"/>
      <c r="K118" s="325"/>
      <c r="L118" s="323"/>
      <c r="M118" s="323"/>
      <c r="N118" s="324"/>
      <c r="O118" s="323"/>
    </row>
    <row r="119" spans="1:15" x14ac:dyDescent="0.2">
      <c r="A119" s="323"/>
      <c r="B119" s="323"/>
      <c r="C119" s="323"/>
      <c r="D119" s="323"/>
      <c r="E119" s="323"/>
      <c r="F119" s="323"/>
      <c r="G119" s="323"/>
      <c r="H119" s="324"/>
      <c r="I119" s="423"/>
      <c r="J119" s="325"/>
      <c r="K119" s="325"/>
      <c r="L119" s="323"/>
      <c r="M119" s="323"/>
      <c r="N119" s="324"/>
      <c r="O119" s="323"/>
    </row>
    <row r="120" spans="1:15" x14ac:dyDescent="0.2">
      <c r="A120" s="323"/>
      <c r="B120" s="323"/>
      <c r="C120" s="323"/>
      <c r="D120" s="323"/>
      <c r="E120" s="323"/>
      <c r="F120" s="323"/>
      <c r="G120" s="323"/>
      <c r="H120" s="324"/>
      <c r="I120" s="423"/>
      <c r="J120" s="325"/>
      <c r="K120" s="325"/>
      <c r="L120" s="323"/>
      <c r="M120" s="323"/>
      <c r="N120" s="324"/>
      <c r="O120" s="323"/>
    </row>
    <row r="121" spans="1:15" x14ac:dyDescent="0.2">
      <c r="A121" s="323"/>
      <c r="B121" s="323"/>
      <c r="C121" s="323"/>
      <c r="D121" s="323"/>
      <c r="E121" s="323"/>
      <c r="F121" s="323"/>
      <c r="G121" s="323"/>
      <c r="H121" s="324"/>
      <c r="I121" s="423"/>
      <c r="J121" s="325"/>
      <c r="K121" s="325"/>
      <c r="L121" s="323"/>
      <c r="M121" s="323"/>
      <c r="N121" s="324"/>
      <c r="O121" s="323"/>
    </row>
    <row r="122" spans="1:15" x14ac:dyDescent="0.2">
      <c r="A122" s="323"/>
      <c r="B122" s="323"/>
      <c r="C122" s="323"/>
      <c r="D122" s="323"/>
      <c r="E122" s="323"/>
      <c r="F122" s="323"/>
      <c r="G122" s="323"/>
      <c r="H122" s="324"/>
      <c r="I122" s="423"/>
      <c r="J122" s="325"/>
      <c r="K122" s="325"/>
      <c r="L122" s="323"/>
      <c r="M122" s="323"/>
      <c r="N122" s="324"/>
      <c r="O122" s="323"/>
    </row>
    <row r="123" spans="1:15" x14ac:dyDescent="0.2">
      <c r="A123" s="323"/>
      <c r="B123" s="323"/>
      <c r="C123" s="323"/>
      <c r="D123" s="323"/>
      <c r="E123" s="323"/>
      <c r="F123" s="323"/>
      <c r="G123" s="323"/>
      <c r="H123" s="324"/>
      <c r="I123" s="423"/>
      <c r="J123" s="325"/>
      <c r="K123" s="325"/>
      <c r="L123" s="323"/>
      <c r="M123" s="323"/>
      <c r="N123" s="324"/>
      <c r="O123" s="323"/>
    </row>
    <row r="124" spans="1:15" x14ac:dyDescent="0.2">
      <c r="A124" s="323"/>
      <c r="B124" s="323"/>
      <c r="C124" s="323"/>
      <c r="D124" s="323"/>
      <c r="E124" s="323"/>
      <c r="F124" s="323"/>
      <c r="G124" s="323"/>
      <c r="H124" s="324"/>
      <c r="I124" s="423"/>
      <c r="J124" s="325"/>
      <c r="K124" s="325"/>
      <c r="L124" s="323"/>
      <c r="M124" s="323"/>
      <c r="N124" s="324"/>
      <c r="O124" s="323"/>
    </row>
    <row r="125" spans="1:15" x14ac:dyDescent="0.2">
      <c r="A125" s="323"/>
      <c r="B125" s="323"/>
      <c r="C125" s="323"/>
      <c r="D125" s="323"/>
      <c r="E125" s="323"/>
      <c r="F125" s="323"/>
      <c r="G125" s="323"/>
      <c r="H125" s="324"/>
      <c r="I125" s="423"/>
      <c r="J125" s="325"/>
      <c r="K125" s="325"/>
      <c r="L125" s="323"/>
      <c r="M125" s="323"/>
      <c r="N125" s="324"/>
      <c r="O125" s="323"/>
    </row>
    <row r="126" spans="1:15" x14ac:dyDescent="0.2">
      <c r="A126" s="323"/>
      <c r="B126" s="323"/>
      <c r="C126" s="323"/>
      <c r="D126" s="323"/>
      <c r="E126" s="323"/>
      <c r="F126" s="323"/>
      <c r="G126" s="323"/>
      <c r="H126" s="324"/>
      <c r="I126" s="423"/>
      <c r="J126" s="325"/>
      <c r="K126" s="325"/>
      <c r="L126" s="323"/>
      <c r="M126" s="323"/>
      <c r="N126" s="324"/>
      <c r="O126" s="323"/>
    </row>
    <row r="127" spans="1:15" x14ac:dyDescent="0.2">
      <c r="A127" s="323"/>
      <c r="B127" s="323"/>
      <c r="C127" s="323"/>
      <c r="D127" s="323"/>
      <c r="E127" s="323"/>
      <c r="F127" s="323"/>
      <c r="G127" s="323"/>
      <c r="H127" s="324"/>
      <c r="I127" s="423"/>
      <c r="J127" s="325"/>
      <c r="K127" s="325"/>
      <c r="L127" s="323"/>
      <c r="M127" s="323"/>
      <c r="N127" s="324"/>
      <c r="O127" s="323"/>
    </row>
    <row r="128" spans="1:15" x14ac:dyDescent="0.2">
      <c r="A128" s="323"/>
      <c r="B128" s="323"/>
      <c r="C128" s="323"/>
      <c r="D128" s="323"/>
      <c r="E128" s="323"/>
      <c r="F128" s="323"/>
      <c r="G128" s="323"/>
      <c r="H128" s="324"/>
      <c r="I128" s="423"/>
      <c r="J128" s="325"/>
      <c r="K128" s="325"/>
      <c r="L128" s="323"/>
      <c r="M128" s="323"/>
      <c r="N128" s="324"/>
      <c r="O128" s="323"/>
    </row>
    <row r="129" spans="1:15" x14ac:dyDescent="0.2">
      <c r="A129" s="323"/>
      <c r="B129" s="323"/>
      <c r="C129" s="323"/>
      <c r="D129" s="323"/>
      <c r="E129" s="323"/>
      <c r="F129" s="323"/>
      <c r="G129" s="323"/>
      <c r="H129" s="324"/>
      <c r="I129" s="423"/>
      <c r="J129" s="325"/>
      <c r="K129" s="325"/>
      <c r="L129" s="323"/>
      <c r="M129" s="323"/>
      <c r="N129" s="324"/>
      <c r="O129" s="323"/>
    </row>
    <row r="130" spans="1:15" x14ac:dyDescent="0.2">
      <c r="A130" s="323"/>
      <c r="B130" s="323"/>
      <c r="C130" s="323"/>
      <c r="D130" s="323"/>
      <c r="E130" s="323"/>
      <c r="F130" s="323"/>
      <c r="G130" s="323"/>
      <c r="H130" s="324"/>
      <c r="I130" s="423"/>
      <c r="J130" s="325"/>
      <c r="K130" s="325"/>
      <c r="L130" s="323"/>
      <c r="M130" s="323"/>
      <c r="N130" s="324"/>
      <c r="O130" s="323"/>
    </row>
    <row r="131" spans="1:15" x14ac:dyDescent="0.2">
      <c r="A131" s="323"/>
      <c r="B131" s="323"/>
      <c r="C131" s="323"/>
      <c r="D131" s="323"/>
      <c r="E131" s="323"/>
      <c r="F131" s="323"/>
      <c r="G131" s="323"/>
      <c r="H131" s="324"/>
      <c r="I131" s="423"/>
      <c r="J131" s="325"/>
      <c r="K131" s="325"/>
      <c r="L131" s="323"/>
      <c r="M131" s="323"/>
      <c r="N131" s="324"/>
      <c r="O131" s="323"/>
    </row>
    <row r="132" spans="1:15" x14ac:dyDescent="0.2">
      <c r="A132" s="323"/>
      <c r="B132" s="323"/>
      <c r="C132" s="323"/>
      <c r="D132" s="323"/>
      <c r="E132" s="323"/>
      <c r="F132" s="323"/>
      <c r="G132" s="323"/>
      <c r="H132" s="324"/>
      <c r="I132" s="423"/>
      <c r="J132" s="325"/>
      <c r="K132" s="325"/>
      <c r="L132" s="323"/>
      <c r="M132" s="323"/>
      <c r="N132" s="324"/>
      <c r="O132" s="323"/>
    </row>
    <row r="133" spans="1:15" x14ac:dyDescent="0.2">
      <c r="A133" s="323"/>
      <c r="B133" s="323"/>
      <c r="C133" s="323"/>
      <c r="D133" s="323"/>
      <c r="E133" s="323"/>
      <c r="F133" s="323"/>
      <c r="G133" s="323"/>
      <c r="H133" s="324"/>
      <c r="I133" s="423"/>
      <c r="J133" s="325"/>
      <c r="K133" s="325"/>
      <c r="L133" s="323"/>
      <c r="M133" s="323"/>
      <c r="N133" s="324"/>
      <c r="O133" s="323"/>
    </row>
    <row r="134" spans="1:15" x14ac:dyDescent="0.2">
      <c r="A134" s="323"/>
      <c r="B134" s="323"/>
      <c r="C134" s="323"/>
      <c r="D134" s="323"/>
      <c r="E134" s="323"/>
      <c r="F134" s="323"/>
      <c r="G134" s="323"/>
      <c r="H134" s="324"/>
      <c r="I134" s="423"/>
      <c r="J134" s="325"/>
      <c r="K134" s="325"/>
      <c r="L134" s="323"/>
      <c r="M134" s="323"/>
      <c r="N134" s="324"/>
      <c r="O134" s="323"/>
    </row>
    <row r="135" spans="1:15" x14ac:dyDescent="0.2">
      <c r="A135" s="323"/>
      <c r="B135" s="323"/>
      <c r="C135" s="323"/>
      <c r="D135" s="323"/>
      <c r="E135" s="323"/>
      <c r="F135" s="323"/>
      <c r="G135" s="323"/>
      <c r="H135" s="324"/>
      <c r="I135" s="423"/>
      <c r="J135" s="325"/>
      <c r="K135" s="325"/>
      <c r="L135" s="323"/>
      <c r="M135" s="323"/>
      <c r="N135" s="324"/>
      <c r="O135" s="323"/>
    </row>
    <row r="136" spans="1:15" x14ac:dyDescent="0.2">
      <c r="A136" s="323"/>
      <c r="B136" s="323"/>
      <c r="C136" s="323"/>
      <c r="D136" s="323"/>
      <c r="E136" s="323"/>
      <c r="F136" s="323"/>
      <c r="G136" s="323"/>
      <c r="H136" s="324"/>
      <c r="I136" s="423"/>
      <c r="J136" s="325"/>
      <c r="K136" s="325"/>
      <c r="L136" s="323"/>
      <c r="M136" s="323"/>
      <c r="N136" s="324"/>
      <c r="O136" s="323"/>
    </row>
    <row r="137" spans="1:15" x14ac:dyDescent="0.2">
      <c r="A137" s="323"/>
      <c r="B137" s="323"/>
      <c r="C137" s="323"/>
      <c r="D137" s="323"/>
      <c r="E137" s="323"/>
      <c r="F137" s="323"/>
      <c r="G137" s="323"/>
      <c r="H137" s="324"/>
      <c r="I137" s="423"/>
      <c r="J137" s="325"/>
      <c r="K137" s="325"/>
      <c r="L137" s="323"/>
      <c r="M137" s="323"/>
      <c r="N137" s="324"/>
      <c r="O137" s="323"/>
    </row>
    <row r="138" spans="1:15" x14ac:dyDescent="0.2">
      <c r="A138" s="323"/>
      <c r="B138" s="323"/>
      <c r="C138" s="323"/>
      <c r="D138" s="323"/>
      <c r="E138" s="323"/>
      <c r="F138" s="323"/>
      <c r="G138" s="323"/>
      <c r="H138" s="324"/>
      <c r="I138" s="423"/>
      <c r="J138" s="325"/>
      <c r="K138" s="325"/>
      <c r="L138" s="323"/>
      <c r="M138" s="323"/>
      <c r="N138" s="324"/>
      <c r="O138" s="323"/>
    </row>
    <row r="139" spans="1:15" x14ac:dyDescent="0.2">
      <c r="A139" s="323"/>
      <c r="B139" s="323"/>
      <c r="C139" s="323"/>
      <c r="D139" s="323"/>
      <c r="E139" s="323"/>
      <c r="F139" s="323"/>
      <c r="G139" s="323"/>
      <c r="H139" s="324"/>
      <c r="I139" s="423"/>
      <c r="J139" s="325"/>
      <c r="K139" s="325"/>
      <c r="L139" s="323"/>
      <c r="M139" s="323"/>
      <c r="N139" s="324"/>
      <c r="O139" s="323"/>
    </row>
    <row r="140" spans="1:15" x14ac:dyDescent="0.2">
      <c r="A140" s="323"/>
      <c r="B140" s="323"/>
      <c r="C140" s="323"/>
      <c r="D140" s="323"/>
      <c r="E140" s="323"/>
      <c r="F140" s="323"/>
      <c r="G140" s="323"/>
      <c r="H140" s="324"/>
      <c r="I140" s="423"/>
      <c r="J140" s="325"/>
      <c r="K140" s="325"/>
      <c r="L140" s="323"/>
      <c r="M140" s="323"/>
      <c r="N140" s="324"/>
      <c r="O140" s="323"/>
    </row>
    <row r="141" spans="1:15" x14ac:dyDescent="0.2">
      <c r="A141" s="323"/>
      <c r="B141" s="323"/>
      <c r="C141" s="323"/>
      <c r="D141" s="323"/>
      <c r="E141" s="323"/>
      <c r="F141" s="323"/>
      <c r="G141" s="323"/>
      <c r="H141" s="324"/>
      <c r="I141" s="423"/>
      <c r="J141" s="325"/>
      <c r="K141" s="325"/>
      <c r="L141" s="323"/>
      <c r="M141" s="323"/>
      <c r="N141" s="324"/>
      <c r="O141" s="323"/>
    </row>
    <row r="142" spans="1:15" x14ac:dyDescent="0.2">
      <c r="A142" s="323"/>
      <c r="B142" s="323"/>
      <c r="C142" s="323"/>
      <c r="D142" s="323"/>
      <c r="E142" s="323"/>
      <c r="F142" s="323"/>
      <c r="G142" s="323"/>
      <c r="H142" s="324"/>
      <c r="I142" s="423"/>
      <c r="J142" s="325"/>
      <c r="K142" s="325"/>
      <c r="L142" s="323"/>
      <c r="M142" s="323"/>
      <c r="N142" s="324"/>
      <c r="O142" s="323"/>
    </row>
    <row r="143" spans="1:15" x14ac:dyDescent="0.2">
      <c r="A143" s="323"/>
      <c r="B143" s="323"/>
      <c r="C143" s="323"/>
      <c r="D143" s="323"/>
      <c r="E143" s="323"/>
      <c r="F143" s="323"/>
      <c r="G143" s="323"/>
      <c r="H143" s="324"/>
      <c r="I143" s="423"/>
      <c r="J143" s="325"/>
      <c r="K143" s="325"/>
      <c r="L143" s="323"/>
      <c r="M143" s="323"/>
      <c r="N143" s="324"/>
      <c r="O143" s="323"/>
    </row>
    <row r="144" spans="1:15" x14ac:dyDescent="0.2">
      <c r="A144" s="323"/>
      <c r="B144" s="323"/>
      <c r="C144" s="323"/>
      <c r="D144" s="323"/>
      <c r="E144" s="323"/>
      <c r="F144" s="323"/>
      <c r="G144" s="323"/>
      <c r="H144" s="324"/>
      <c r="I144" s="423"/>
      <c r="J144" s="325"/>
      <c r="K144" s="325"/>
      <c r="L144" s="323"/>
      <c r="M144" s="323"/>
      <c r="N144" s="324"/>
      <c r="O144" s="323"/>
    </row>
    <row r="145" spans="1:15" x14ac:dyDescent="0.2">
      <c r="A145" s="323"/>
      <c r="B145" s="323"/>
      <c r="C145" s="323"/>
      <c r="D145" s="323"/>
      <c r="E145" s="323"/>
      <c r="F145" s="323"/>
      <c r="G145" s="323"/>
      <c r="H145" s="324"/>
      <c r="I145" s="423"/>
      <c r="J145" s="325"/>
      <c r="K145" s="325"/>
      <c r="L145" s="323"/>
      <c r="M145" s="323"/>
      <c r="N145" s="324"/>
      <c r="O145" s="323"/>
    </row>
    <row r="146" spans="1:15" x14ac:dyDescent="0.2">
      <c r="A146" s="323"/>
      <c r="B146" s="323"/>
      <c r="C146" s="323"/>
      <c r="D146" s="323"/>
      <c r="E146" s="323"/>
      <c r="F146" s="323"/>
      <c r="G146" s="323"/>
      <c r="H146" s="324"/>
      <c r="I146" s="423"/>
      <c r="J146" s="325"/>
      <c r="K146" s="325"/>
      <c r="L146" s="323"/>
      <c r="M146" s="323"/>
      <c r="N146" s="324"/>
      <c r="O146" s="323"/>
    </row>
    <row r="147" spans="1:15" x14ac:dyDescent="0.2">
      <c r="A147" s="323"/>
      <c r="B147" s="323"/>
      <c r="C147" s="323"/>
      <c r="D147" s="323"/>
      <c r="E147" s="323"/>
      <c r="F147" s="323"/>
      <c r="G147" s="323"/>
      <c r="H147" s="324"/>
      <c r="I147" s="423"/>
      <c r="J147" s="325"/>
      <c r="K147" s="325"/>
      <c r="L147" s="323"/>
      <c r="M147" s="323"/>
      <c r="N147" s="324"/>
      <c r="O147" s="323"/>
    </row>
    <row r="148" spans="1:15" x14ac:dyDescent="0.2">
      <c r="A148" s="323"/>
      <c r="B148" s="323"/>
      <c r="C148" s="323"/>
      <c r="D148" s="323"/>
      <c r="E148" s="323"/>
      <c r="F148" s="323"/>
      <c r="G148" s="323"/>
      <c r="H148" s="324"/>
      <c r="I148" s="423"/>
      <c r="J148" s="325"/>
      <c r="K148" s="325"/>
      <c r="L148" s="323"/>
      <c r="M148" s="323"/>
      <c r="N148" s="324"/>
      <c r="O148" s="323"/>
    </row>
    <row r="149" spans="1:15" x14ac:dyDescent="0.2">
      <c r="A149" s="323"/>
      <c r="B149" s="323"/>
      <c r="C149" s="323"/>
      <c r="D149" s="323"/>
      <c r="E149" s="323"/>
      <c r="F149" s="323"/>
      <c r="G149" s="323"/>
      <c r="H149" s="324"/>
      <c r="I149" s="423"/>
      <c r="J149" s="325"/>
      <c r="K149" s="325"/>
      <c r="L149" s="323"/>
      <c r="M149" s="323"/>
      <c r="N149" s="324"/>
      <c r="O149" s="323"/>
    </row>
    <row r="150" spans="1:15" x14ac:dyDescent="0.2">
      <c r="A150" s="323"/>
      <c r="B150" s="323"/>
      <c r="C150" s="323"/>
      <c r="D150" s="323"/>
      <c r="E150" s="323"/>
      <c r="F150" s="323"/>
      <c r="G150" s="323"/>
      <c r="H150" s="324"/>
      <c r="I150" s="423"/>
      <c r="J150" s="325"/>
      <c r="K150" s="325"/>
      <c r="L150" s="323"/>
      <c r="M150" s="323"/>
      <c r="N150" s="324"/>
      <c r="O150" s="323"/>
    </row>
    <row r="151" spans="1:15" x14ac:dyDescent="0.2">
      <c r="A151" s="323"/>
      <c r="B151" s="323"/>
      <c r="C151" s="323"/>
      <c r="D151" s="323"/>
      <c r="E151" s="323"/>
      <c r="F151" s="323"/>
      <c r="G151" s="323"/>
      <c r="H151" s="324"/>
      <c r="I151" s="423"/>
      <c r="J151" s="325"/>
      <c r="K151" s="325"/>
      <c r="L151" s="323"/>
      <c r="M151" s="323"/>
      <c r="N151" s="324"/>
      <c r="O151" s="323"/>
    </row>
    <row r="152" spans="1:15" x14ac:dyDescent="0.2">
      <c r="A152" s="323"/>
      <c r="B152" s="323"/>
      <c r="C152" s="323"/>
      <c r="D152" s="323"/>
      <c r="E152" s="323"/>
      <c r="F152" s="323"/>
      <c r="G152" s="323"/>
      <c r="H152" s="324"/>
      <c r="I152" s="423"/>
      <c r="J152" s="325"/>
      <c r="K152" s="325"/>
      <c r="L152" s="323"/>
      <c r="M152" s="323"/>
      <c r="N152" s="324"/>
      <c r="O152" s="323"/>
    </row>
    <row r="153" spans="1:15" x14ac:dyDescent="0.2">
      <c r="A153" s="323"/>
      <c r="B153" s="323"/>
      <c r="C153" s="323"/>
      <c r="D153" s="323"/>
      <c r="E153" s="323"/>
      <c r="F153" s="323"/>
      <c r="G153" s="323"/>
      <c r="H153" s="324"/>
      <c r="I153" s="423"/>
      <c r="J153" s="325"/>
      <c r="K153" s="325"/>
      <c r="L153" s="323"/>
      <c r="M153" s="323"/>
      <c r="N153" s="324"/>
      <c r="O153" s="323"/>
    </row>
    <row r="154" spans="1:15" x14ac:dyDescent="0.2">
      <c r="A154" s="323"/>
      <c r="B154" s="323"/>
      <c r="C154" s="323"/>
      <c r="D154" s="323"/>
      <c r="E154" s="323"/>
      <c r="F154" s="323"/>
      <c r="G154" s="323"/>
      <c r="H154" s="324"/>
      <c r="I154" s="423"/>
      <c r="J154" s="325"/>
      <c r="K154" s="325"/>
      <c r="L154" s="323"/>
      <c r="M154" s="323"/>
      <c r="N154" s="324"/>
      <c r="O154" s="323"/>
    </row>
    <row r="155" spans="1:15" x14ac:dyDescent="0.2">
      <c r="A155" s="323"/>
      <c r="B155" s="323"/>
      <c r="C155" s="323"/>
      <c r="D155" s="323"/>
      <c r="E155" s="323"/>
      <c r="F155" s="323"/>
      <c r="G155" s="323"/>
      <c r="H155" s="324"/>
      <c r="I155" s="423"/>
      <c r="J155" s="325"/>
      <c r="K155" s="325"/>
      <c r="L155" s="323"/>
      <c r="M155" s="323"/>
      <c r="N155" s="324"/>
      <c r="O155" s="323"/>
    </row>
    <row r="156" spans="1:15" x14ac:dyDescent="0.2">
      <c r="A156" s="323"/>
      <c r="B156" s="323"/>
      <c r="C156" s="323"/>
      <c r="D156" s="323"/>
      <c r="E156" s="323"/>
      <c r="F156" s="323"/>
      <c r="G156" s="323"/>
      <c r="H156" s="324"/>
      <c r="I156" s="423"/>
      <c r="J156" s="325"/>
      <c r="K156" s="325"/>
      <c r="L156" s="323"/>
      <c r="M156" s="323"/>
      <c r="N156" s="324"/>
      <c r="O156" s="323"/>
    </row>
    <row r="157" spans="1:15" x14ac:dyDescent="0.2">
      <c r="A157" s="323"/>
      <c r="B157" s="323"/>
      <c r="C157" s="323"/>
      <c r="D157" s="323"/>
      <c r="E157" s="323"/>
      <c r="F157" s="323"/>
      <c r="G157" s="323"/>
      <c r="H157" s="324"/>
      <c r="I157" s="423"/>
      <c r="J157" s="325"/>
      <c r="K157" s="325"/>
      <c r="L157" s="323"/>
      <c r="M157" s="323"/>
      <c r="N157" s="324"/>
      <c r="O157" s="323"/>
    </row>
    <row r="158" spans="1:15" x14ac:dyDescent="0.2">
      <c r="A158" s="323"/>
      <c r="B158" s="323"/>
      <c r="C158" s="323"/>
      <c r="D158" s="323"/>
      <c r="E158" s="323"/>
      <c r="F158" s="323"/>
      <c r="G158" s="323"/>
      <c r="H158" s="324"/>
      <c r="I158" s="423"/>
      <c r="J158" s="325"/>
      <c r="K158" s="325"/>
      <c r="L158" s="323"/>
      <c r="M158" s="323"/>
      <c r="N158" s="324"/>
      <c r="O158" s="323"/>
    </row>
    <row r="159" spans="1:15" x14ac:dyDescent="0.2">
      <c r="A159" s="323"/>
      <c r="B159" s="323"/>
      <c r="C159" s="323"/>
      <c r="D159" s="323"/>
      <c r="E159" s="323"/>
      <c r="F159" s="323"/>
      <c r="G159" s="323"/>
      <c r="H159" s="324"/>
      <c r="I159" s="423"/>
      <c r="J159" s="325"/>
      <c r="K159" s="325"/>
      <c r="L159" s="323"/>
      <c r="M159" s="323"/>
      <c r="N159" s="324"/>
      <c r="O159" s="323"/>
    </row>
    <row r="160" spans="1:15" x14ac:dyDescent="0.2">
      <c r="A160" s="323"/>
      <c r="B160" s="323"/>
      <c r="C160" s="323"/>
      <c r="D160" s="323"/>
      <c r="E160" s="323"/>
      <c r="F160" s="323"/>
      <c r="G160" s="323"/>
      <c r="H160" s="324"/>
      <c r="I160" s="423"/>
      <c r="J160" s="325"/>
      <c r="K160" s="325"/>
      <c r="L160" s="323"/>
      <c r="M160" s="323"/>
      <c r="N160" s="324"/>
      <c r="O160" s="323"/>
    </row>
    <row r="161" spans="1:15" x14ac:dyDescent="0.2">
      <c r="A161" s="323"/>
      <c r="B161" s="323"/>
      <c r="C161" s="323"/>
      <c r="D161" s="323"/>
      <c r="E161" s="323"/>
      <c r="F161" s="323"/>
      <c r="G161" s="323"/>
      <c r="H161" s="324"/>
      <c r="I161" s="423"/>
      <c r="J161" s="325"/>
      <c r="K161" s="325"/>
      <c r="L161" s="323"/>
      <c r="M161" s="323"/>
      <c r="N161" s="324"/>
      <c r="O161" s="323"/>
    </row>
    <row r="162" spans="1:15" x14ac:dyDescent="0.2">
      <c r="A162" s="323"/>
      <c r="B162" s="323"/>
      <c r="C162" s="323"/>
      <c r="D162" s="323"/>
      <c r="E162" s="323"/>
      <c r="F162" s="323"/>
      <c r="G162" s="323"/>
      <c r="H162" s="324"/>
      <c r="I162" s="423"/>
      <c r="J162" s="325"/>
      <c r="K162" s="325"/>
      <c r="L162" s="323"/>
      <c r="M162" s="323"/>
      <c r="N162" s="324"/>
      <c r="O162" s="323"/>
    </row>
    <row r="163" spans="1:15" x14ac:dyDescent="0.2">
      <c r="A163" s="323"/>
      <c r="B163" s="323"/>
      <c r="C163" s="323"/>
      <c r="D163" s="323"/>
      <c r="E163" s="323"/>
      <c r="F163" s="323"/>
      <c r="G163" s="323"/>
      <c r="H163" s="324"/>
      <c r="I163" s="423"/>
      <c r="J163" s="325"/>
      <c r="K163" s="325"/>
      <c r="L163" s="323"/>
      <c r="M163" s="323"/>
      <c r="N163" s="324"/>
      <c r="O163" s="323"/>
    </row>
    <row r="164" spans="1:15" x14ac:dyDescent="0.2">
      <c r="A164" s="323"/>
      <c r="B164" s="323"/>
      <c r="C164" s="323"/>
      <c r="D164" s="323"/>
      <c r="E164" s="323"/>
      <c r="F164" s="323"/>
      <c r="G164" s="323"/>
      <c r="H164" s="324"/>
      <c r="I164" s="423"/>
      <c r="J164" s="325"/>
      <c r="K164" s="325"/>
      <c r="L164" s="323"/>
      <c r="M164" s="323"/>
      <c r="N164" s="324"/>
      <c r="O164" s="323"/>
    </row>
    <row r="165" spans="1:15" x14ac:dyDescent="0.2">
      <c r="A165" s="323"/>
      <c r="B165" s="323"/>
      <c r="C165" s="323"/>
      <c r="D165" s="323"/>
      <c r="E165" s="323"/>
      <c r="F165" s="323"/>
      <c r="G165" s="323"/>
      <c r="H165" s="324"/>
      <c r="I165" s="423"/>
      <c r="J165" s="325"/>
      <c r="K165" s="325"/>
      <c r="L165" s="323"/>
      <c r="M165" s="323"/>
      <c r="N165" s="324"/>
      <c r="O165" s="323"/>
    </row>
    <row r="166" spans="1:15" x14ac:dyDescent="0.2">
      <c r="A166" s="323"/>
      <c r="B166" s="323"/>
      <c r="C166" s="323"/>
      <c r="D166" s="323"/>
      <c r="E166" s="323"/>
      <c r="F166" s="323"/>
      <c r="G166" s="323"/>
      <c r="H166" s="324"/>
      <c r="I166" s="423"/>
      <c r="J166" s="325"/>
      <c r="K166" s="325"/>
      <c r="L166" s="323"/>
      <c r="M166" s="323"/>
      <c r="N166" s="324"/>
      <c r="O166" s="323"/>
    </row>
    <row r="167" spans="1:15" x14ac:dyDescent="0.2">
      <c r="A167" s="323"/>
      <c r="B167" s="323"/>
      <c r="C167" s="323"/>
      <c r="D167" s="323"/>
      <c r="E167" s="323"/>
      <c r="F167" s="323"/>
      <c r="G167" s="323"/>
      <c r="H167" s="324"/>
      <c r="I167" s="423"/>
      <c r="J167" s="325"/>
      <c r="K167" s="325"/>
      <c r="L167" s="323"/>
      <c r="M167" s="323"/>
      <c r="N167" s="324"/>
      <c r="O167" s="323"/>
    </row>
    <row r="168" spans="1:15" x14ac:dyDescent="0.2">
      <c r="A168" s="323"/>
      <c r="B168" s="323"/>
      <c r="C168" s="323"/>
      <c r="D168" s="323"/>
      <c r="E168" s="323"/>
      <c r="F168" s="323"/>
      <c r="G168" s="323"/>
      <c r="H168" s="324"/>
      <c r="I168" s="423"/>
      <c r="J168" s="325"/>
      <c r="K168" s="325"/>
      <c r="L168" s="323"/>
      <c r="M168" s="323"/>
      <c r="N168" s="324"/>
      <c r="O168" s="323"/>
    </row>
    <row r="169" spans="1:15" x14ac:dyDescent="0.2">
      <c r="A169" s="323"/>
      <c r="B169" s="323"/>
      <c r="C169" s="323"/>
      <c r="D169" s="323"/>
      <c r="E169" s="323"/>
      <c r="F169" s="323"/>
      <c r="G169" s="323"/>
      <c r="H169" s="324"/>
      <c r="I169" s="423"/>
      <c r="J169" s="325"/>
      <c r="K169" s="325"/>
      <c r="L169" s="323"/>
      <c r="M169" s="323"/>
      <c r="N169" s="324"/>
      <c r="O169" s="323"/>
    </row>
    <row r="170" spans="1:15" x14ac:dyDescent="0.2">
      <c r="A170" s="323"/>
      <c r="B170" s="323"/>
      <c r="C170" s="323"/>
      <c r="D170" s="323"/>
      <c r="E170" s="323"/>
      <c r="F170" s="323"/>
      <c r="G170" s="323"/>
      <c r="H170" s="324"/>
      <c r="I170" s="423"/>
      <c r="J170" s="325"/>
      <c r="K170" s="325"/>
      <c r="L170" s="323"/>
      <c r="M170" s="323"/>
      <c r="N170" s="324"/>
      <c r="O170" s="323"/>
    </row>
    <row r="171" spans="1:15" x14ac:dyDescent="0.2">
      <c r="A171" s="323"/>
      <c r="B171" s="323"/>
      <c r="C171" s="323"/>
      <c r="D171" s="323"/>
      <c r="E171" s="323"/>
      <c r="F171" s="323"/>
      <c r="G171" s="323"/>
      <c r="H171" s="324"/>
      <c r="I171" s="423"/>
      <c r="J171" s="325"/>
      <c r="K171" s="325"/>
      <c r="L171" s="323"/>
      <c r="M171" s="323"/>
      <c r="N171" s="324"/>
      <c r="O171" s="323"/>
    </row>
    <row r="172" spans="1:15" x14ac:dyDescent="0.2">
      <c r="A172" s="323"/>
      <c r="B172" s="323"/>
      <c r="C172" s="323"/>
      <c r="D172" s="323"/>
      <c r="E172" s="323"/>
      <c r="F172" s="323"/>
      <c r="G172" s="323"/>
      <c r="H172" s="324"/>
      <c r="I172" s="423"/>
      <c r="J172" s="325"/>
      <c r="K172" s="325"/>
      <c r="L172" s="323"/>
      <c r="M172" s="323"/>
      <c r="N172" s="324"/>
      <c r="O172" s="323"/>
    </row>
    <row r="173" spans="1:15" x14ac:dyDescent="0.2">
      <c r="A173" s="323"/>
      <c r="B173" s="323"/>
      <c r="C173" s="323"/>
      <c r="D173" s="323"/>
      <c r="E173" s="323"/>
      <c r="F173" s="323"/>
      <c r="G173" s="323"/>
      <c r="H173" s="324"/>
      <c r="I173" s="423"/>
      <c r="J173" s="325"/>
      <c r="K173" s="325"/>
      <c r="L173" s="323"/>
      <c r="M173" s="323"/>
      <c r="N173" s="324"/>
      <c r="O173" s="323"/>
    </row>
    <row r="174" spans="1:15" x14ac:dyDescent="0.2">
      <c r="A174" s="323"/>
      <c r="B174" s="323"/>
      <c r="C174" s="323"/>
      <c r="D174" s="323"/>
      <c r="E174" s="323"/>
      <c r="F174" s="323"/>
      <c r="G174" s="323"/>
      <c r="H174" s="324"/>
      <c r="I174" s="423"/>
      <c r="J174" s="325"/>
      <c r="K174" s="325"/>
      <c r="L174" s="323"/>
      <c r="M174" s="323"/>
      <c r="N174" s="324"/>
      <c r="O174" s="323"/>
    </row>
    <row r="175" spans="1:15" x14ac:dyDescent="0.2">
      <c r="A175" s="323"/>
      <c r="B175" s="323"/>
      <c r="C175" s="323"/>
      <c r="D175" s="323"/>
      <c r="E175" s="323"/>
      <c r="F175" s="323"/>
      <c r="G175" s="323"/>
      <c r="H175" s="324"/>
      <c r="I175" s="423"/>
      <c r="J175" s="325"/>
      <c r="K175" s="325"/>
      <c r="L175" s="323"/>
      <c r="M175" s="323"/>
      <c r="N175" s="324"/>
      <c r="O175" s="323"/>
    </row>
    <row r="176" spans="1:15" x14ac:dyDescent="0.2">
      <c r="A176" s="323"/>
      <c r="B176" s="323"/>
      <c r="C176" s="323"/>
      <c r="D176" s="323"/>
      <c r="E176" s="323"/>
      <c r="F176" s="323"/>
      <c r="G176" s="323"/>
      <c r="H176" s="324"/>
      <c r="I176" s="423"/>
      <c r="J176" s="325"/>
      <c r="K176" s="325"/>
      <c r="L176" s="323"/>
      <c r="M176" s="323"/>
      <c r="N176" s="324"/>
      <c r="O176" s="323"/>
    </row>
    <row r="177" spans="1:15" x14ac:dyDescent="0.2">
      <c r="A177" s="323"/>
      <c r="B177" s="323"/>
      <c r="C177" s="323"/>
      <c r="D177" s="323"/>
      <c r="E177" s="323"/>
      <c r="F177" s="323"/>
      <c r="G177" s="323"/>
      <c r="H177" s="324"/>
      <c r="I177" s="423"/>
      <c r="J177" s="325"/>
      <c r="K177" s="325"/>
      <c r="L177" s="323"/>
      <c r="M177" s="323"/>
      <c r="N177" s="324"/>
      <c r="O177" s="323"/>
    </row>
    <row r="178" spans="1:15" x14ac:dyDescent="0.2">
      <c r="A178" s="323"/>
      <c r="B178" s="323"/>
      <c r="C178" s="323"/>
      <c r="D178" s="323"/>
      <c r="E178" s="323"/>
      <c r="F178" s="323"/>
      <c r="G178" s="323"/>
      <c r="H178" s="324"/>
      <c r="I178" s="423"/>
      <c r="J178" s="325"/>
      <c r="K178" s="325"/>
      <c r="L178" s="323"/>
      <c r="M178" s="323"/>
      <c r="N178" s="324"/>
      <c r="O178" s="323"/>
    </row>
    <row r="179" spans="1:15" x14ac:dyDescent="0.2">
      <c r="A179" s="323"/>
      <c r="B179" s="323"/>
      <c r="C179" s="323"/>
      <c r="D179" s="323"/>
      <c r="E179" s="323"/>
      <c r="F179" s="323"/>
      <c r="G179" s="323"/>
      <c r="H179" s="324"/>
      <c r="I179" s="423"/>
      <c r="J179" s="325"/>
      <c r="K179" s="325"/>
      <c r="L179" s="323"/>
      <c r="M179" s="323"/>
      <c r="N179" s="324"/>
      <c r="O179" s="323"/>
    </row>
    <row r="180" spans="1:15" x14ac:dyDescent="0.2">
      <c r="A180" s="323"/>
      <c r="B180" s="323"/>
      <c r="C180" s="323"/>
      <c r="D180" s="323"/>
      <c r="E180" s="323"/>
      <c r="F180" s="323"/>
      <c r="G180" s="323"/>
      <c r="H180" s="324"/>
      <c r="I180" s="423"/>
      <c r="J180" s="325"/>
      <c r="K180" s="325"/>
      <c r="L180" s="323"/>
      <c r="M180" s="323"/>
      <c r="N180" s="324"/>
      <c r="O180" s="323"/>
    </row>
    <row r="181" spans="1:15" x14ac:dyDescent="0.2">
      <c r="A181" s="323"/>
      <c r="B181" s="323"/>
      <c r="C181" s="323"/>
      <c r="D181" s="323"/>
      <c r="E181" s="323"/>
      <c r="F181" s="323"/>
      <c r="G181" s="323"/>
      <c r="H181" s="324"/>
      <c r="I181" s="423"/>
      <c r="J181" s="325"/>
      <c r="K181" s="325"/>
      <c r="L181" s="323"/>
      <c r="M181" s="323"/>
      <c r="N181" s="324"/>
      <c r="O181" s="323"/>
    </row>
    <row r="182" spans="1:15" x14ac:dyDescent="0.2">
      <c r="A182" s="323"/>
      <c r="B182" s="323"/>
      <c r="C182" s="323"/>
      <c r="D182" s="323"/>
      <c r="E182" s="323"/>
      <c r="F182" s="323"/>
      <c r="G182" s="323"/>
      <c r="H182" s="324"/>
      <c r="I182" s="423"/>
      <c r="J182" s="325"/>
      <c r="K182" s="325"/>
      <c r="L182" s="323"/>
      <c r="M182" s="323"/>
      <c r="N182" s="324"/>
      <c r="O182" s="323"/>
    </row>
    <row r="183" spans="1:15" x14ac:dyDescent="0.2">
      <c r="A183" s="323"/>
      <c r="B183" s="323"/>
      <c r="C183" s="323"/>
      <c r="D183" s="323"/>
      <c r="E183" s="323"/>
      <c r="F183" s="323"/>
      <c r="G183" s="323"/>
      <c r="H183" s="324"/>
      <c r="I183" s="423"/>
      <c r="J183" s="325"/>
      <c r="K183" s="325"/>
      <c r="L183" s="323"/>
      <c r="M183" s="323"/>
      <c r="N183" s="324"/>
      <c r="O183" s="323"/>
    </row>
    <row r="184" spans="1:15" x14ac:dyDescent="0.2">
      <c r="A184" s="323"/>
      <c r="B184" s="323"/>
      <c r="C184" s="323"/>
      <c r="D184" s="323"/>
      <c r="E184" s="323"/>
      <c r="F184" s="323"/>
      <c r="G184" s="323"/>
      <c r="H184" s="324"/>
      <c r="I184" s="423"/>
      <c r="J184" s="325"/>
      <c r="K184" s="325"/>
      <c r="L184" s="323"/>
      <c r="M184" s="323"/>
      <c r="N184" s="324"/>
      <c r="O184" s="323"/>
    </row>
    <row r="185" spans="1:15" x14ac:dyDescent="0.2">
      <c r="A185" s="323"/>
      <c r="B185" s="323"/>
      <c r="C185" s="323"/>
      <c r="D185" s="323"/>
      <c r="E185" s="323"/>
      <c r="F185" s="323"/>
      <c r="G185" s="323"/>
      <c r="H185" s="324"/>
      <c r="I185" s="423"/>
      <c r="J185" s="325"/>
      <c r="K185" s="325"/>
      <c r="L185" s="323"/>
      <c r="M185" s="323"/>
      <c r="N185" s="324"/>
      <c r="O185" s="323"/>
    </row>
    <row r="186" spans="1:15" x14ac:dyDescent="0.2">
      <c r="A186" s="323"/>
      <c r="B186" s="323"/>
      <c r="C186" s="323"/>
      <c r="D186" s="323"/>
      <c r="E186" s="323"/>
      <c r="F186" s="323"/>
      <c r="G186" s="323"/>
      <c r="H186" s="324"/>
      <c r="I186" s="423"/>
      <c r="J186" s="325"/>
      <c r="K186" s="325"/>
      <c r="L186" s="323"/>
      <c r="M186" s="323"/>
      <c r="N186" s="324"/>
      <c r="O186" s="323"/>
    </row>
    <row r="187" spans="1:15" x14ac:dyDescent="0.2">
      <c r="A187" s="323"/>
      <c r="B187" s="323"/>
      <c r="C187" s="323"/>
      <c r="D187" s="323"/>
      <c r="E187" s="323"/>
      <c r="F187" s="323"/>
      <c r="G187" s="323"/>
      <c r="H187" s="324"/>
      <c r="I187" s="423"/>
      <c r="J187" s="325"/>
      <c r="K187" s="325"/>
      <c r="L187" s="323"/>
      <c r="M187" s="323"/>
      <c r="N187" s="324"/>
      <c r="O187" s="323"/>
    </row>
    <row r="188" spans="1:15" x14ac:dyDescent="0.2">
      <c r="A188" s="323"/>
      <c r="B188" s="323"/>
      <c r="C188" s="323"/>
      <c r="D188" s="323"/>
      <c r="E188" s="323"/>
      <c r="F188" s="323"/>
      <c r="G188" s="323"/>
      <c r="H188" s="324"/>
      <c r="I188" s="423"/>
      <c r="J188" s="325"/>
      <c r="K188" s="325"/>
      <c r="L188" s="323"/>
      <c r="M188" s="323"/>
      <c r="N188" s="324"/>
      <c r="O188" s="323"/>
    </row>
    <row r="189" spans="1:15" x14ac:dyDescent="0.2">
      <c r="A189" s="323"/>
      <c r="B189" s="323"/>
      <c r="C189" s="323"/>
      <c r="D189" s="323"/>
      <c r="E189" s="323"/>
      <c r="F189" s="323"/>
      <c r="G189" s="323"/>
      <c r="H189" s="324"/>
      <c r="I189" s="423"/>
      <c r="J189" s="325"/>
      <c r="K189" s="325"/>
      <c r="L189" s="323"/>
      <c r="M189" s="323"/>
      <c r="N189" s="324"/>
      <c r="O189" s="323"/>
    </row>
    <row r="190" spans="1:15" x14ac:dyDescent="0.2">
      <c r="A190" s="323"/>
      <c r="B190" s="323"/>
      <c r="C190" s="323"/>
      <c r="D190" s="323"/>
      <c r="E190" s="323"/>
      <c r="F190" s="323"/>
      <c r="G190" s="323"/>
      <c r="H190" s="324"/>
      <c r="I190" s="423"/>
      <c r="J190" s="325"/>
      <c r="K190" s="325"/>
      <c r="L190" s="323"/>
      <c r="M190" s="323"/>
      <c r="N190" s="324"/>
      <c r="O190" s="323"/>
    </row>
    <row r="191" spans="1:15" x14ac:dyDescent="0.2">
      <c r="A191" s="323"/>
      <c r="B191" s="323"/>
      <c r="C191" s="323"/>
      <c r="D191" s="323"/>
      <c r="E191" s="323"/>
      <c r="F191" s="323"/>
      <c r="G191" s="323"/>
      <c r="H191" s="324"/>
      <c r="I191" s="423"/>
      <c r="J191" s="325"/>
      <c r="K191" s="325"/>
      <c r="L191" s="323"/>
      <c r="M191" s="323"/>
      <c r="N191" s="324"/>
      <c r="O191" s="323"/>
    </row>
    <row r="192" spans="1:15" x14ac:dyDescent="0.2">
      <c r="A192" s="323"/>
      <c r="B192" s="323"/>
      <c r="C192" s="323"/>
      <c r="D192" s="323"/>
      <c r="E192" s="323"/>
      <c r="F192" s="323"/>
      <c r="G192" s="323"/>
      <c r="H192" s="324"/>
      <c r="I192" s="423"/>
      <c r="J192" s="325"/>
      <c r="K192" s="325"/>
      <c r="L192" s="323"/>
      <c r="M192" s="323"/>
      <c r="N192" s="324"/>
      <c r="O192" s="323"/>
    </row>
    <row r="193" spans="1:15" x14ac:dyDescent="0.2">
      <c r="A193" s="323"/>
      <c r="B193" s="323"/>
      <c r="C193" s="323"/>
      <c r="D193" s="323"/>
      <c r="E193" s="323"/>
      <c r="F193" s="323"/>
      <c r="G193" s="323"/>
      <c r="H193" s="324"/>
      <c r="I193" s="423"/>
      <c r="J193" s="325"/>
      <c r="K193" s="325"/>
      <c r="L193" s="323"/>
      <c r="M193" s="323"/>
      <c r="N193" s="324"/>
      <c r="O193" s="323"/>
    </row>
    <row r="194" spans="1:15" x14ac:dyDescent="0.2">
      <c r="A194" s="323"/>
      <c r="B194" s="323"/>
      <c r="C194" s="323"/>
      <c r="D194" s="323"/>
      <c r="E194" s="323"/>
      <c r="F194" s="323"/>
      <c r="G194" s="323"/>
      <c r="H194" s="324"/>
      <c r="I194" s="423"/>
      <c r="J194" s="325"/>
      <c r="K194" s="325"/>
      <c r="L194" s="323"/>
      <c r="M194" s="323"/>
      <c r="N194" s="324"/>
      <c r="O194" s="323"/>
    </row>
    <row r="195" spans="1:15" x14ac:dyDescent="0.2">
      <c r="A195" s="323"/>
      <c r="B195" s="323"/>
      <c r="C195" s="323"/>
      <c r="D195" s="323"/>
      <c r="E195" s="323"/>
      <c r="F195" s="323"/>
      <c r="G195" s="323"/>
      <c r="H195" s="324"/>
      <c r="I195" s="423"/>
      <c r="J195" s="325"/>
      <c r="K195" s="325"/>
      <c r="L195" s="323"/>
      <c r="M195" s="323"/>
      <c r="N195" s="324"/>
      <c r="O195" s="323"/>
    </row>
    <row r="196" spans="1:15" x14ac:dyDescent="0.2">
      <c r="A196" s="323"/>
      <c r="B196" s="323"/>
      <c r="C196" s="323"/>
      <c r="D196" s="323"/>
      <c r="E196" s="323"/>
      <c r="F196" s="323"/>
      <c r="G196" s="323"/>
      <c r="H196" s="324"/>
      <c r="I196" s="423"/>
      <c r="J196" s="325"/>
      <c r="K196" s="325"/>
      <c r="L196" s="323"/>
      <c r="M196" s="323"/>
      <c r="N196" s="324"/>
      <c r="O196" s="323"/>
    </row>
    <row r="197" spans="1:15" x14ac:dyDescent="0.2">
      <c r="A197" s="323"/>
      <c r="B197" s="323"/>
      <c r="C197" s="323"/>
      <c r="D197" s="323"/>
      <c r="E197" s="323"/>
      <c r="F197" s="323"/>
      <c r="G197" s="323"/>
      <c r="H197" s="324"/>
      <c r="I197" s="423"/>
      <c r="J197" s="325"/>
      <c r="K197" s="325"/>
      <c r="L197" s="323"/>
      <c r="M197" s="323"/>
      <c r="N197" s="324"/>
      <c r="O197" s="323"/>
    </row>
    <row r="198" spans="1:15" x14ac:dyDescent="0.2">
      <c r="A198" s="323"/>
      <c r="B198" s="323"/>
      <c r="C198" s="323"/>
      <c r="D198" s="323"/>
      <c r="E198" s="323"/>
      <c r="F198" s="323"/>
      <c r="G198" s="323"/>
      <c r="H198" s="324"/>
      <c r="I198" s="423"/>
      <c r="J198" s="325"/>
      <c r="K198" s="325"/>
      <c r="L198" s="323"/>
      <c r="M198" s="323"/>
      <c r="N198" s="324"/>
      <c r="O198" s="323"/>
    </row>
    <row r="199" spans="1:15" x14ac:dyDescent="0.2">
      <c r="A199" s="323"/>
      <c r="B199" s="323"/>
      <c r="C199" s="323"/>
      <c r="D199" s="323"/>
      <c r="E199" s="323"/>
      <c r="F199" s="323"/>
      <c r="G199" s="323"/>
      <c r="H199" s="324"/>
      <c r="I199" s="423"/>
      <c r="J199" s="325"/>
      <c r="K199" s="325"/>
      <c r="L199" s="323"/>
      <c r="M199" s="323"/>
      <c r="N199" s="324"/>
      <c r="O199" s="323"/>
    </row>
    <row r="200" spans="1:15" x14ac:dyDescent="0.2">
      <c r="A200" s="323"/>
      <c r="B200" s="323"/>
      <c r="C200" s="323"/>
      <c r="D200" s="323"/>
      <c r="E200" s="323"/>
      <c r="F200" s="323"/>
      <c r="G200" s="323"/>
      <c r="H200" s="324"/>
      <c r="I200" s="423"/>
      <c r="J200" s="325"/>
      <c r="K200" s="325"/>
      <c r="L200" s="323"/>
      <c r="M200" s="323"/>
      <c r="N200" s="324"/>
      <c r="O200" s="323"/>
    </row>
    <row r="201" spans="1:15" x14ac:dyDescent="0.2">
      <c r="A201" s="323"/>
      <c r="B201" s="323"/>
      <c r="C201" s="323"/>
      <c r="D201" s="323"/>
      <c r="E201" s="323"/>
      <c r="F201" s="323"/>
      <c r="G201" s="323"/>
      <c r="H201" s="324"/>
      <c r="I201" s="423"/>
      <c r="J201" s="325"/>
      <c r="K201" s="325"/>
      <c r="L201" s="323"/>
      <c r="M201" s="323"/>
      <c r="N201" s="324"/>
      <c r="O201" s="323"/>
    </row>
    <row r="202" spans="1:15" x14ac:dyDescent="0.2">
      <c r="A202" s="323"/>
      <c r="B202" s="323"/>
      <c r="C202" s="323"/>
      <c r="D202" s="323"/>
      <c r="E202" s="323"/>
      <c r="F202" s="323"/>
      <c r="G202" s="323"/>
      <c r="H202" s="324"/>
      <c r="I202" s="423"/>
      <c r="J202" s="325"/>
      <c r="K202" s="325"/>
      <c r="L202" s="323"/>
      <c r="M202" s="323"/>
      <c r="N202" s="324"/>
      <c r="O202" s="323"/>
    </row>
    <row r="203" spans="1:15" x14ac:dyDescent="0.2">
      <c r="A203" s="323"/>
      <c r="B203" s="323"/>
      <c r="C203" s="323"/>
      <c r="D203" s="323"/>
      <c r="E203" s="323"/>
      <c r="F203" s="323"/>
      <c r="G203" s="323"/>
      <c r="H203" s="324"/>
      <c r="I203" s="423"/>
      <c r="J203" s="325"/>
      <c r="K203" s="325"/>
      <c r="L203" s="323"/>
      <c r="M203" s="323"/>
      <c r="N203" s="324"/>
      <c r="O203" s="323"/>
    </row>
    <row r="204" spans="1:15" x14ac:dyDescent="0.2">
      <c r="A204" s="323"/>
      <c r="B204" s="323"/>
      <c r="C204" s="323"/>
      <c r="D204" s="323"/>
      <c r="E204" s="323"/>
      <c r="F204" s="323"/>
      <c r="G204" s="323"/>
      <c r="H204" s="324"/>
      <c r="I204" s="423"/>
      <c r="J204" s="325"/>
      <c r="K204" s="325"/>
      <c r="L204" s="323"/>
      <c r="M204" s="323"/>
      <c r="N204" s="324"/>
      <c r="O204" s="323"/>
    </row>
    <row r="205" spans="1:15" x14ac:dyDescent="0.2">
      <c r="A205" s="323"/>
      <c r="B205" s="323"/>
      <c r="C205" s="323"/>
      <c r="D205" s="323"/>
      <c r="E205" s="323"/>
      <c r="F205" s="323"/>
      <c r="G205" s="323"/>
      <c r="H205" s="324"/>
      <c r="I205" s="423"/>
      <c r="J205" s="325"/>
      <c r="K205" s="325"/>
      <c r="L205" s="323"/>
      <c r="M205" s="323"/>
      <c r="N205" s="324"/>
      <c r="O205" s="323"/>
    </row>
    <row r="206" spans="1:15" x14ac:dyDescent="0.2">
      <c r="A206" s="323"/>
      <c r="B206" s="323"/>
      <c r="C206" s="323"/>
      <c r="D206" s="323"/>
      <c r="E206" s="323"/>
      <c r="F206" s="323"/>
      <c r="G206" s="323"/>
      <c r="H206" s="324"/>
      <c r="I206" s="423"/>
      <c r="J206" s="325"/>
      <c r="K206" s="325"/>
      <c r="L206" s="323"/>
      <c r="M206" s="323"/>
      <c r="N206" s="324"/>
      <c r="O206" s="323"/>
    </row>
    <row r="207" spans="1:15" x14ac:dyDescent="0.2">
      <c r="A207" s="323"/>
      <c r="B207" s="323"/>
      <c r="C207" s="323"/>
      <c r="D207" s="323"/>
      <c r="E207" s="323"/>
      <c r="F207" s="323"/>
      <c r="G207" s="323"/>
      <c r="H207" s="324"/>
      <c r="I207" s="423"/>
      <c r="J207" s="325"/>
      <c r="K207" s="325"/>
      <c r="L207" s="323"/>
      <c r="M207" s="323"/>
      <c r="N207" s="324"/>
      <c r="O207" s="323"/>
    </row>
    <row r="208" spans="1:15" x14ac:dyDescent="0.2">
      <c r="A208" s="323"/>
      <c r="B208" s="323"/>
      <c r="C208" s="323"/>
      <c r="D208" s="323"/>
      <c r="E208" s="323"/>
      <c r="F208" s="323"/>
      <c r="G208" s="323"/>
      <c r="H208" s="324"/>
      <c r="I208" s="423"/>
      <c r="J208" s="325"/>
      <c r="K208" s="325"/>
      <c r="L208" s="323"/>
      <c r="M208" s="323"/>
      <c r="N208" s="324"/>
      <c r="O208" s="323"/>
    </row>
    <row r="209" spans="1:15" x14ac:dyDescent="0.2">
      <c r="A209" s="323"/>
      <c r="B209" s="323"/>
      <c r="C209" s="323"/>
      <c r="D209" s="323"/>
      <c r="E209" s="323"/>
      <c r="F209" s="323"/>
      <c r="G209" s="323"/>
      <c r="H209" s="324"/>
      <c r="I209" s="423"/>
      <c r="J209" s="325"/>
      <c r="K209" s="325"/>
      <c r="L209" s="323"/>
      <c r="M209" s="323"/>
      <c r="N209" s="324"/>
      <c r="O209" s="323"/>
    </row>
    <row r="210" spans="1:15" x14ac:dyDescent="0.2">
      <c r="A210" s="323"/>
      <c r="B210" s="323"/>
      <c r="C210" s="323"/>
      <c r="D210" s="323"/>
      <c r="E210" s="323"/>
      <c r="F210" s="323"/>
      <c r="G210" s="323"/>
      <c r="H210" s="324"/>
      <c r="I210" s="423"/>
      <c r="J210" s="325"/>
      <c r="K210" s="325"/>
      <c r="L210" s="323"/>
      <c r="M210" s="323"/>
      <c r="N210" s="324"/>
      <c r="O210" s="323"/>
    </row>
    <row r="211" spans="1:15" x14ac:dyDescent="0.2">
      <c r="A211" s="323"/>
      <c r="B211" s="323"/>
      <c r="C211" s="323"/>
      <c r="D211" s="323"/>
      <c r="E211" s="323"/>
      <c r="F211" s="323"/>
      <c r="G211" s="323"/>
      <c r="H211" s="324"/>
      <c r="I211" s="423"/>
      <c r="J211" s="325"/>
      <c r="K211" s="325"/>
      <c r="L211" s="323"/>
      <c r="M211" s="323"/>
      <c r="N211" s="324"/>
      <c r="O211" s="323"/>
    </row>
    <row r="212" spans="1:15" x14ac:dyDescent="0.2">
      <c r="A212" s="323"/>
      <c r="B212" s="323"/>
      <c r="C212" s="323"/>
      <c r="D212" s="323"/>
      <c r="E212" s="323"/>
      <c r="F212" s="323"/>
      <c r="G212" s="323"/>
      <c r="H212" s="324"/>
      <c r="I212" s="423"/>
      <c r="J212" s="325"/>
      <c r="K212" s="325"/>
      <c r="L212" s="323"/>
      <c r="M212" s="323"/>
      <c r="N212" s="324"/>
      <c r="O212" s="323"/>
    </row>
    <row r="213" spans="1:15" x14ac:dyDescent="0.2">
      <c r="A213" s="323"/>
      <c r="B213" s="323"/>
      <c r="C213" s="323"/>
      <c r="D213" s="323"/>
      <c r="E213" s="323"/>
      <c r="F213" s="323"/>
      <c r="G213" s="323"/>
      <c r="H213" s="324"/>
      <c r="I213" s="423"/>
      <c r="J213" s="325"/>
      <c r="K213" s="325"/>
      <c r="L213" s="323"/>
      <c r="M213" s="323"/>
      <c r="N213" s="324"/>
      <c r="O213" s="323"/>
    </row>
    <row r="214" spans="1:15" x14ac:dyDescent="0.2">
      <c r="A214" s="323"/>
      <c r="B214" s="323"/>
      <c r="C214" s="323"/>
      <c r="D214" s="323"/>
      <c r="E214" s="323"/>
      <c r="F214" s="323"/>
      <c r="G214" s="323"/>
      <c r="H214" s="324"/>
      <c r="I214" s="423"/>
      <c r="J214" s="325"/>
      <c r="K214" s="325"/>
      <c r="L214" s="323"/>
      <c r="M214" s="323"/>
      <c r="N214" s="324"/>
      <c r="O214" s="323"/>
    </row>
    <row r="215" spans="1:15" x14ac:dyDescent="0.2">
      <c r="A215" s="323"/>
      <c r="B215" s="323"/>
      <c r="C215" s="323"/>
      <c r="D215" s="323"/>
      <c r="E215" s="323"/>
      <c r="F215" s="323"/>
      <c r="G215" s="323"/>
      <c r="H215" s="324"/>
      <c r="I215" s="423"/>
      <c r="J215" s="325"/>
      <c r="K215" s="325"/>
      <c r="L215" s="323"/>
      <c r="M215" s="323"/>
      <c r="N215" s="324"/>
      <c r="O215" s="323"/>
    </row>
    <row r="216" spans="1:15" x14ac:dyDescent="0.2">
      <c r="A216" s="323"/>
      <c r="B216" s="323"/>
      <c r="C216" s="323"/>
      <c r="D216" s="323"/>
      <c r="E216" s="323"/>
      <c r="F216" s="323"/>
      <c r="G216" s="323"/>
      <c r="H216" s="324"/>
      <c r="I216" s="423"/>
      <c r="J216" s="325"/>
      <c r="K216" s="325"/>
      <c r="L216" s="323"/>
      <c r="M216" s="323"/>
      <c r="N216" s="324"/>
      <c r="O216" s="323"/>
    </row>
    <row r="217" spans="1:15" x14ac:dyDescent="0.2">
      <c r="A217" s="323"/>
      <c r="B217" s="323"/>
      <c r="C217" s="323"/>
      <c r="D217" s="323"/>
      <c r="E217" s="323"/>
      <c r="F217" s="323"/>
      <c r="G217" s="323"/>
      <c r="H217" s="324"/>
      <c r="I217" s="423"/>
      <c r="J217" s="325"/>
      <c r="K217" s="325"/>
      <c r="L217" s="323"/>
      <c r="M217" s="323"/>
      <c r="N217" s="324"/>
      <c r="O217" s="323"/>
    </row>
    <row r="218" spans="1:15" x14ac:dyDescent="0.2">
      <c r="A218" s="323"/>
      <c r="B218" s="323"/>
      <c r="C218" s="323"/>
      <c r="D218" s="323"/>
      <c r="E218" s="323"/>
      <c r="F218" s="323"/>
      <c r="G218" s="323"/>
      <c r="H218" s="324"/>
      <c r="I218" s="423"/>
      <c r="J218" s="325"/>
      <c r="K218" s="325"/>
      <c r="L218" s="323"/>
      <c r="M218" s="323"/>
      <c r="N218" s="324"/>
      <c r="O218" s="323"/>
    </row>
    <row r="219" spans="1:15" x14ac:dyDescent="0.2">
      <c r="A219" s="323"/>
      <c r="B219" s="323"/>
      <c r="C219" s="323"/>
      <c r="D219" s="323"/>
      <c r="E219" s="323"/>
      <c r="F219" s="323"/>
      <c r="G219" s="323"/>
      <c r="H219" s="324"/>
      <c r="I219" s="423"/>
      <c r="J219" s="325"/>
      <c r="K219" s="325"/>
      <c r="L219" s="323"/>
      <c r="M219" s="323"/>
      <c r="N219" s="324"/>
      <c r="O219" s="323"/>
    </row>
    <row r="220" spans="1:15" x14ac:dyDescent="0.2">
      <c r="A220" s="323"/>
      <c r="B220" s="323"/>
      <c r="C220" s="323"/>
      <c r="D220" s="323"/>
      <c r="E220" s="323"/>
      <c r="F220" s="323"/>
      <c r="G220" s="323"/>
      <c r="H220" s="324"/>
      <c r="I220" s="423"/>
      <c r="J220" s="325"/>
      <c r="K220" s="325"/>
      <c r="L220" s="323"/>
      <c r="M220" s="323"/>
      <c r="N220" s="324"/>
      <c r="O220" s="323"/>
    </row>
    <row r="221" spans="1:15" x14ac:dyDescent="0.2">
      <c r="A221" s="323"/>
      <c r="B221" s="323"/>
      <c r="C221" s="323"/>
      <c r="D221" s="323"/>
      <c r="E221" s="323"/>
      <c r="F221" s="323"/>
      <c r="G221" s="323"/>
      <c r="H221" s="324"/>
      <c r="I221" s="423"/>
      <c r="J221" s="325"/>
      <c r="K221" s="325"/>
      <c r="L221" s="323"/>
      <c r="M221" s="323"/>
      <c r="N221" s="324"/>
      <c r="O221" s="323"/>
    </row>
    <row r="222" spans="1:15" x14ac:dyDescent="0.2">
      <c r="A222" s="323"/>
      <c r="B222" s="323"/>
      <c r="C222" s="323"/>
      <c r="D222" s="323"/>
      <c r="E222" s="323"/>
      <c r="F222" s="323"/>
      <c r="G222" s="323"/>
      <c r="H222" s="324"/>
      <c r="I222" s="423"/>
      <c r="J222" s="325"/>
      <c r="K222" s="325"/>
      <c r="L222" s="323"/>
      <c r="M222" s="323"/>
      <c r="N222" s="324"/>
      <c r="O222" s="323"/>
    </row>
    <row r="223" spans="1:15" x14ac:dyDescent="0.2">
      <c r="A223" s="323"/>
      <c r="B223" s="323"/>
      <c r="C223" s="323"/>
      <c r="D223" s="323"/>
      <c r="E223" s="323"/>
      <c r="F223" s="323"/>
      <c r="G223" s="323"/>
      <c r="H223" s="324"/>
      <c r="I223" s="423"/>
      <c r="J223" s="325"/>
      <c r="K223" s="325"/>
      <c r="L223" s="323"/>
      <c r="M223" s="323"/>
      <c r="N223" s="324"/>
      <c r="O223" s="323"/>
    </row>
    <row r="224" spans="1:15" x14ac:dyDescent="0.2">
      <c r="A224" s="323"/>
      <c r="B224" s="323"/>
      <c r="C224" s="323"/>
      <c r="D224" s="323"/>
      <c r="E224" s="323"/>
      <c r="F224" s="323"/>
      <c r="G224" s="323"/>
      <c r="H224" s="324"/>
      <c r="I224" s="423"/>
      <c r="J224" s="325"/>
      <c r="K224" s="325"/>
      <c r="L224" s="323"/>
      <c r="M224" s="323"/>
      <c r="N224" s="324"/>
      <c r="O224" s="323"/>
    </row>
    <row r="225" spans="1:15" x14ac:dyDescent="0.2">
      <c r="A225" s="323"/>
      <c r="B225" s="323"/>
      <c r="C225" s="323"/>
      <c r="D225" s="323"/>
      <c r="E225" s="323"/>
      <c r="F225" s="323"/>
      <c r="G225" s="323"/>
      <c r="H225" s="324"/>
      <c r="I225" s="423"/>
      <c r="J225" s="325"/>
      <c r="K225" s="325"/>
      <c r="L225" s="323"/>
      <c r="M225" s="323"/>
      <c r="N225" s="324"/>
      <c r="O225" s="323"/>
    </row>
    <row r="226" spans="1:15" x14ac:dyDescent="0.2">
      <c r="A226" s="323"/>
      <c r="B226" s="323"/>
      <c r="C226" s="323"/>
      <c r="D226" s="323"/>
      <c r="E226" s="323"/>
      <c r="F226" s="323"/>
      <c r="G226" s="323"/>
      <c r="H226" s="324"/>
      <c r="I226" s="423"/>
      <c r="J226" s="325"/>
      <c r="K226" s="325"/>
      <c r="L226" s="323"/>
      <c r="M226" s="323"/>
      <c r="N226" s="324"/>
      <c r="O226" s="323"/>
    </row>
    <row r="227" spans="1:15" x14ac:dyDescent="0.2">
      <c r="A227" s="323"/>
      <c r="B227" s="323"/>
      <c r="C227" s="323"/>
      <c r="D227" s="323"/>
      <c r="E227" s="323"/>
      <c r="F227" s="323"/>
      <c r="G227" s="323"/>
      <c r="H227" s="324"/>
      <c r="I227" s="423"/>
      <c r="J227" s="325"/>
      <c r="K227" s="325"/>
      <c r="L227" s="323"/>
      <c r="M227" s="323"/>
      <c r="N227" s="324"/>
      <c r="O227" s="323"/>
    </row>
    <row r="228" spans="1:15" x14ac:dyDescent="0.2">
      <c r="A228" s="323"/>
      <c r="B228" s="323"/>
      <c r="C228" s="323"/>
      <c r="D228" s="323"/>
      <c r="E228" s="323"/>
      <c r="F228" s="323"/>
      <c r="G228" s="323"/>
      <c r="H228" s="324"/>
      <c r="I228" s="423"/>
      <c r="J228" s="325"/>
      <c r="K228" s="325"/>
      <c r="L228" s="323"/>
      <c r="M228" s="323"/>
      <c r="N228" s="324"/>
      <c r="O228" s="323"/>
    </row>
    <row r="229" spans="1:15" x14ac:dyDescent="0.2">
      <c r="A229" s="323"/>
      <c r="B229" s="323"/>
      <c r="C229" s="323"/>
      <c r="D229" s="323"/>
      <c r="E229" s="323"/>
      <c r="F229" s="323"/>
      <c r="G229" s="323"/>
      <c r="H229" s="324"/>
      <c r="I229" s="423"/>
      <c r="J229" s="325"/>
      <c r="K229" s="325"/>
      <c r="L229" s="323"/>
      <c r="M229" s="323"/>
      <c r="N229" s="324"/>
      <c r="O229" s="323"/>
    </row>
    <row r="230" spans="1:15" x14ac:dyDescent="0.2">
      <c r="A230" s="323"/>
      <c r="B230" s="323"/>
      <c r="C230" s="323"/>
      <c r="D230" s="323"/>
      <c r="E230" s="323"/>
      <c r="F230" s="323"/>
      <c r="G230" s="323"/>
      <c r="H230" s="324"/>
      <c r="I230" s="423"/>
      <c r="J230" s="325"/>
      <c r="K230" s="325"/>
      <c r="L230" s="323"/>
      <c r="M230" s="323"/>
      <c r="N230" s="324"/>
      <c r="O230" s="323"/>
    </row>
    <row r="231" spans="1:15" x14ac:dyDescent="0.2">
      <c r="A231" s="323"/>
      <c r="B231" s="323"/>
      <c r="C231" s="323"/>
      <c r="D231" s="323"/>
      <c r="E231" s="323"/>
      <c r="F231" s="323"/>
      <c r="G231" s="323"/>
      <c r="H231" s="324"/>
      <c r="I231" s="423"/>
      <c r="J231" s="325"/>
      <c r="K231" s="325"/>
      <c r="L231" s="323"/>
      <c r="M231" s="323"/>
      <c r="N231" s="324"/>
      <c r="O231" s="323"/>
    </row>
    <row r="232" spans="1:15" x14ac:dyDescent="0.2">
      <c r="A232" s="323"/>
      <c r="B232" s="323"/>
      <c r="C232" s="323"/>
      <c r="D232" s="323"/>
      <c r="E232" s="323"/>
      <c r="F232" s="323"/>
      <c r="G232" s="323"/>
      <c r="H232" s="324"/>
      <c r="I232" s="423"/>
      <c r="J232" s="325"/>
      <c r="K232" s="325"/>
      <c r="L232" s="323"/>
      <c r="M232" s="323"/>
      <c r="N232" s="324"/>
      <c r="O232" s="323"/>
    </row>
    <row r="233" spans="1:15" x14ac:dyDescent="0.2">
      <c r="A233" s="323"/>
      <c r="B233" s="323"/>
      <c r="C233" s="323"/>
      <c r="D233" s="323"/>
      <c r="E233" s="323"/>
      <c r="F233" s="323"/>
      <c r="G233" s="323"/>
      <c r="H233" s="324"/>
      <c r="I233" s="423"/>
      <c r="J233" s="325"/>
      <c r="K233" s="325"/>
      <c r="L233" s="323"/>
      <c r="M233" s="323"/>
      <c r="N233" s="324"/>
      <c r="O233" s="323"/>
    </row>
    <row r="234" spans="1:15" x14ac:dyDescent="0.2">
      <c r="A234" s="323"/>
      <c r="B234" s="323"/>
      <c r="C234" s="323"/>
      <c r="D234" s="323"/>
      <c r="E234" s="323"/>
      <c r="F234" s="323"/>
      <c r="G234" s="323"/>
      <c r="H234" s="324"/>
      <c r="I234" s="423"/>
      <c r="J234" s="325"/>
      <c r="K234" s="325"/>
      <c r="L234" s="323"/>
      <c r="M234" s="323"/>
      <c r="N234" s="324"/>
      <c r="O234" s="323"/>
    </row>
    <row r="235" spans="1:15" x14ac:dyDescent="0.2">
      <c r="A235" s="323"/>
      <c r="B235" s="323"/>
      <c r="C235" s="323"/>
      <c r="D235" s="323"/>
      <c r="E235" s="323"/>
      <c r="F235" s="323"/>
      <c r="G235" s="323"/>
      <c r="H235" s="324"/>
      <c r="I235" s="423"/>
      <c r="J235" s="325"/>
      <c r="K235" s="325"/>
      <c r="L235" s="323"/>
      <c r="M235" s="323"/>
      <c r="N235" s="324"/>
      <c r="O235" s="323"/>
    </row>
    <row r="236" spans="1:15" x14ac:dyDescent="0.2">
      <c r="A236" s="323"/>
      <c r="B236" s="323"/>
      <c r="C236" s="323"/>
      <c r="D236" s="323"/>
      <c r="E236" s="323"/>
      <c r="F236" s="323"/>
      <c r="G236" s="323"/>
      <c r="H236" s="324"/>
      <c r="I236" s="423"/>
      <c r="J236" s="325"/>
      <c r="K236" s="325"/>
      <c r="L236" s="323"/>
      <c r="M236" s="323"/>
      <c r="N236" s="324"/>
      <c r="O236" s="323"/>
    </row>
    <row r="237" spans="1:15" x14ac:dyDescent="0.2">
      <c r="A237" s="323"/>
      <c r="B237" s="323"/>
      <c r="C237" s="323"/>
      <c r="D237" s="323"/>
      <c r="E237" s="323"/>
      <c r="F237" s="323"/>
      <c r="G237" s="323"/>
      <c r="H237" s="324"/>
      <c r="I237" s="423"/>
      <c r="J237" s="325"/>
      <c r="K237" s="325"/>
      <c r="L237" s="323"/>
      <c r="M237" s="323"/>
      <c r="N237" s="324"/>
      <c r="O237" s="323"/>
    </row>
    <row r="238" spans="1:15" x14ac:dyDescent="0.2">
      <c r="A238" s="323"/>
      <c r="B238" s="323"/>
      <c r="C238" s="323"/>
      <c r="D238" s="323"/>
      <c r="E238" s="323"/>
      <c r="F238" s="323"/>
      <c r="G238" s="323"/>
      <c r="H238" s="324"/>
      <c r="I238" s="423"/>
      <c r="J238" s="325"/>
      <c r="K238" s="325"/>
      <c r="L238" s="323"/>
      <c r="M238" s="323"/>
      <c r="N238" s="324"/>
      <c r="O238" s="323"/>
    </row>
    <row r="239" spans="1:15" x14ac:dyDescent="0.2">
      <c r="A239" s="323"/>
      <c r="B239" s="323"/>
      <c r="C239" s="323"/>
      <c r="D239" s="323"/>
      <c r="E239" s="323"/>
      <c r="F239" s="323"/>
      <c r="G239" s="323"/>
      <c r="H239" s="324"/>
      <c r="I239" s="423"/>
      <c r="J239" s="325"/>
      <c r="K239" s="325"/>
      <c r="L239" s="323"/>
      <c r="M239" s="323"/>
      <c r="N239" s="324"/>
      <c r="O239" s="323"/>
    </row>
    <row r="240" spans="1:15" x14ac:dyDescent="0.2">
      <c r="A240" s="323"/>
      <c r="B240" s="323"/>
      <c r="C240" s="323"/>
      <c r="D240" s="323"/>
      <c r="E240" s="323"/>
      <c r="F240" s="323"/>
      <c r="G240" s="323"/>
      <c r="H240" s="324"/>
      <c r="I240" s="423"/>
      <c r="J240" s="325"/>
      <c r="K240" s="325"/>
      <c r="L240" s="323"/>
      <c r="M240" s="323"/>
      <c r="N240" s="324"/>
      <c r="O240" s="323"/>
    </row>
    <row r="241" spans="1:15" x14ac:dyDescent="0.2">
      <c r="A241" s="323"/>
      <c r="B241" s="323"/>
      <c r="C241" s="323"/>
      <c r="D241" s="323"/>
      <c r="E241" s="323"/>
      <c r="F241" s="323"/>
      <c r="G241" s="323"/>
      <c r="H241" s="324"/>
      <c r="I241" s="423"/>
      <c r="J241" s="325"/>
      <c r="K241" s="325"/>
      <c r="L241" s="323"/>
      <c r="M241" s="323"/>
      <c r="N241" s="324"/>
      <c r="O241" s="323"/>
    </row>
    <row r="242" spans="1:15" x14ac:dyDescent="0.2">
      <c r="A242" s="323"/>
      <c r="B242" s="323"/>
      <c r="C242" s="323"/>
      <c r="D242" s="323"/>
      <c r="E242" s="323"/>
      <c r="F242" s="323"/>
      <c r="G242" s="323"/>
      <c r="H242" s="324"/>
      <c r="I242" s="423"/>
      <c r="J242" s="325"/>
      <c r="K242" s="325"/>
      <c r="L242" s="323"/>
      <c r="M242" s="323"/>
      <c r="N242" s="324"/>
      <c r="O242" s="323"/>
    </row>
    <row r="243" spans="1:15" x14ac:dyDescent="0.2">
      <c r="A243" s="323"/>
      <c r="B243" s="323"/>
      <c r="C243" s="323"/>
      <c r="D243" s="323"/>
      <c r="E243" s="323"/>
      <c r="F243" s="323"/>
      <c r="G243" s="323"/>
      <c r="H243" s="324"/>
      <c r="I243" s="423"/>
      <c r="J243" s="325"/>
      <c r="K243" s="325"/>
      <c r="L243" s="323"/>
      <c r="M243" s="323"/>
      <c r="N243" s="324"/>
      <c r="O243" s="323"/>
    </row>
    <row r="244" spans="1:15" x14ac:dyDescent="0.2">
      <c r="A244" s="323"/>
      <c r="B244" s="323"/>
      <c r="C244" s="323"/>
      <c r="D244" s="323"/>
      <c r="E244" s="323"/>
      <c r="F244" s="324"/>
      <c r="G244" s="325"/>
      <c r="H244" s="325"/>
      <c r="I244" s="423"/>
      <c r="J244" s="323"/>
      <c r="K244" s="322"/>
      <c r="L244" s="324"/>
      <c r="M244" s="323"/>
    </row>
    <row r="245" spans="1:15" x14ac:dyDescent="0.2">
      <c r="A245" s="323"/>
      <c r="B245" s="323"/>
      <c r="C245" s="323"/>
      <c r="D245" s="323"/>
      <c r="E245" s="323"/>
      <c r="F245" s="324"/>
      <c r="G245" s="325"/>
      <c r="H245" s="325"/>
      <c r="I245" s="423"/>
      <c r="J245" s="323"/>
      <c r="K245" s="323"/>
      <c r="L245" s="324"/>
      <c r="M245" s="323"/>
    </row>
    <row r="246" spans="1:15" x14ac:dyDescent="0.2">
      <c r="A246" s="323"/>
      <c r="B246" s="323"/>
      <c r="C246" s="323"/>
      <c r="D246" s="323"/>
      <c r="E246" s="323"/>
      <c r="F246" s="324"/>
      <c r="G246" s="325"/>
      <c r="H246" s="325"/>
      <c r="I246" s="423"/>
      <c r="J246" s="323"/>
      <c r="K246" s="323"/>
      <c r="L246" s="324"/>
      <c r="M246" s="323"/>
    </row>
    <row r="247" spans="1:15" x14ac:dyDescent="0.2">
      <c r="A247" s="323"/>
      <c r="B247" s="323"/>
      <c r="C247" s="323"/>
      <c r="D247" s="323"/>
      <c r="E247" s="323"/>
      <c r="F247" s="324"/>
      <c r="G247" s="325"/>
      <c r="H247" s="325"/>
      <c r="I247" s="423"/>
      <c r="J247" s="323"/>
      <c r="K247" s="323"/>
      <c r="L247" s="324"/>
      <c r="M247" s="323"/>
    </row>
    <row r="248" spans="1:15" x14ac:dyDescent="0.2">
      <c r="A248" s="323"/>
      <c r="B248" s="323"/>
      <c r="C248" s="323"/>
      <c r="D248" s="323"/>
      <c r="E248" s="323"/>
      <c r="F248" s="324"/>
      <c r="G248" s="325"/>
      <c r="H248" s="325"/>
      <c r="I248" s="423"/>
      <c r="J248" s="323"/>
      <c r="K248" s="323"/>
      <c r="L248" s="324"/>
      <c r="M248" s="323"/>
    </row>
    <row r="249" spans="1:15" x14ac:dyDescent="0.2">
      <c r="A249" s="323"/>
      <c r="B249" s="323"/>
      <c r="C249" s="323"/>
      <c r="D249" s="323"/>
      <c r="E249" s="323"/>
      <c r="F249" s="324"/>
      <c r="G249" s="325"/>
      <c r="H249" s="325"/>
      <c r="I249" s="423"/>
      <c r="J249" s="323"/>
      <c r="K249" s="323"/>
      <c r="L249" s="324"/>
      <c r="M249" s="323"/>
    </row>
    <row r="250" spans="1:15" x14ac:dyDescent="0.2">
      <c r="A250" s="323"/>
      <c r="B250" s="323"/>
      <c r="C250" s="323"/>
      <c r="D250" s="323"/>
      <c r="E250" s="323"/>
      <c r="F250" s="324"/>
      <c r="G250" s="325"/>
      <c r="H250" s="325"/>
      <c r="I250" s="423"/>
      <c r="J250" s="323"/>
      <c r="K250" s="323"/>
      <c r="L250" s="324"/>
      <c r="M250" s="323"/>
    </row>
    <row r="251" spans="1:15" x14ac:dyDescent="0.2">
      <c r="A251" s="323"/>
      <c r="B251" s="323"/>
      <c r="C251" s="323"/>
      <c r="D251" s="323"/>
      <c r="E251" s="323"/>
      <c r="F251" s="324"/>
      <c r="G251" s="325"/>
      <c r="H251" s="325"/>
      <c r="I251" s="423"/>
      <c r="J251" s="323"/>
      <c r="K251" s="323"/>
      <c r="L251" s="324"/>
      <c r="M251" s="323"/>
    </row>
    <row r="252" spans="1:15" x14ac:dyDescent="0.2">
      <c r="A252" s="323"/>
      <c r="B252" s="323"/>
      <c r="C252" s="323"/>
      <c r="D252" s="323"/>
      <c r="E252" s="323"/>
      <c r="F252" s="324"/>
      <c r="G252" s="325"/>
      <c r="H252" s="325"/>
      <c r="I252" s="423"/>
      <c r="J252" s="323"/>
      <c r="K252" s="323"/>
      <c r="L252" s="324"/>
      <c r="M252" s="323"/>
    </row>
    <row r="253" spans="1:15" x14ac:dyDescent="0.2">
      <c r="A253" s="323"/>
      <c r="B253" s="323"/>
      <c r="C253" s="323"/>
      <c r="D253" s="323"/>
      <c r="E253" s="323"/>
      <c r="F253" s="324"/>
      <c r="G253" s="325"/>
      <c r="H253" s="325"/>
      <c r="I253" s="423"/>
      <c r="J253" s="323"/>
      <c r="K253" s="323"/>
      <c r="L253" s="324"/>
      <c r="M253" s="323"/>
    </row>
    <row r="254" spans="1:15" x14ac:dyDescent="0.2">
      <c r="A254" s="323"/>
      <c r="B254" s="323"/>
      <c r="C254" s="323"/>
      <c r="D254" s="323"/>
      <c r="E254" s="323"/>
      <c r="F254" s="324"/>
      <c r="G254" s="325"/>
      <c r="H254" s="325"/>
      <c r="I254" s="423"/>
      <c r="J254" s="323"/>
      <c r="K254" s="323"/>
      <c r="L254" s="324"/>
      <c r="M254" s="323"/>
    </row>
    <row r="255" spans="1:15" x14ac:dyDescent="0.2">
      <c r="A255" s="323"/>
      <c r="B255" s="323"/>
      <c r="C255" s="323"/>
      <c r="D255" s="323"/>
      <c r="E255" s="323"/>
      <c r="F255" s="324"/>
      <c r="G255" s="325"/>
      <c r="H255" s="325"/>
      <c r="I255" s="423"/>
      <c r="J255" s="323"/>
      <c r="K255" s="323"/>
      <c r="L255" s="324"/>
      <c r="M255" s="323"/>
    </row>
    <row r="256" spans="1:15" x14ac:dyDescent="0.2">
      <c r="A256" s="323"/>
      <c r="B256" s="323"/>
      <c r="C256" s="323"/>
      <c r="D256" s="323"/>
      <c r="E256" s="323"/>
      <c r="F256" s="324"/>
      <c r="G256" s="325"/>
      <c r="H256" s="325"/>
      <c r="I256" s="423"/>
      <c r="J256" s="323"/>
      <c r="K256" s="323"/>
      <c r="L256" s="324"/>
      <c r="M256" s="323"/>
    </row>
    <row r="257" spans="1:13" x14ac:dyDescent="0.2">
      <c r="A257" s="323"/>
      <c r="B257" s="323"/>
      <c r="C257" s="323"/>
      <c r="D257" s="323"/>
      <c r="E257" s="323"/>
      <c r="F257" s="324"/>
      <c r="G257" s="325"/>
      <c r="H257" s="325"/>
      <c r="I257" s="423"/>
      <c r="J257" s="323"/>
      <c r="K257" s="323"/>
      <c r="L257" s="324"/>
      <c r="M257" s="323"/>
    </row>
    <row r="258" spans="1:13" x14ac:dyDescent="0.2">
      <c r="A258" s="323"/>
      <c r="B258" s="323"/>
      <c r="C258" s="323"/>
      <c r="D258" s="323"/>
      <c r="E258" s="323"/>
      <c r="F258" s="324"/>
      <c r="G258" s="325"/>
      <c r="H258" s="325"/>
      <c r="I258" s="423"/>
      <c r="J258" s="323"/>
      <c r="K258" s="323"/>
      <c r="L258" s="324"/>
      <c r="M258" s="323"/>
    </row>
    <row r="259" spans="1:13" x14ac:dyDescent="0.2">
      <c r="A259" s="323"/>
      <c r="B259" s="323"/>
      <c r="C259" s="323"/>
      <c r="D259" s="323"/>
      <c r="E259" s="323"/>
      <c r="F259" s="324"/>
      <c r="G259" s="325"/>
      <c r="H259" s="325"/>
      <c r="I259" s="423"/>
      <c r="J259" s="323"/>
      <c r="K259" s="323"/>
      <c r="L259" s="324"/>
      <c r="M259" s="323"/>
    </row>
    <row r="260" spans="1:13" x14ac:dyDescent="0.2">
      <c r="A260" s="323"/>
      <c r="B260" s="323"/>
      <c r="C260" s="323"/>
      <c r="D260" s="323"/>
      <c r="E260" s="323"/>
      <c r="F260" s="324"/>
      <c r="G260" s="325"/>
      <c r="H260" s="325"/>
      <c r="I260" s="423"/>
      <c r="J260" s="323"/>
      <c r="K260" s="323"/>
      <c r="L260" s="324"/>
      <c r="M260" s="323"/>
    </row>
    <row r="261" spans="1:13" x14ac:dyDescent="0.2">
      <c r="A261" s="323"/>
      <c r="B261" s="323"/>
      <c r="C261" s="323"/>
      <c r="D261" s="323"/>
      <c r="E261" s="323"/>
      <c r="F261" s="324"/>
      <c r="G261" s="325"/>
      <c r="H261" s="325"/>
      <c r="I261" s="423"/>
      <c r="J261" s="323"/>
      <c r="K261" s="323"/>
      <c r="L261" s="324"/>
      <c r="M261" s="323"/>
    </row>
    <row r="262" spans="1:13" x14ac:dyDescent="0.2">
      <c r="A262" s="323"/>
      <c r="B262" s="323"/>
      <c r="C262" s="323"/>
      <c r="D262" s="323"/>
      <c r="E262" s="323"/>
      <c r="F262" s="324"/>
      <c r="G262" s="325"/>
      <c r="H262" s="325"/>
      <c r="I262" s="423"/>
      <c r="J262" s="323"/>
      <c r="K262" s="323"/>
      <c r="L262" s="324"/>
      <c r="M262" s="323"/>
    </row>
    <row r="263" spans="1:13" x14ac:dyDescent="0.2">
      <c r="A263" s="323"/>
      <c r="B263" s="323"/>
      <c r="C263" s="323"/>
      <c r="D263" s="323"/>
      <c r="E263" s="323"/>
      <c r="F263" s="324"/>
      <c r="G263" s="325"/>
      <c r="H263" s="325"/>
      <c r="I263" s="423"/>
      <c r="J263" s="323"/>
      <c r="K263" s="323"/>
      <c r="L263" s="324"/>
      <c r="M263" s="323"/>
    </row>
    <row r="264" spans="1:13" x14ac:dyDescent="0.2">
      <c r="A264" s="323"/>
      <c r="B264" s="323"/>
      <c r="C264" s="323"/>
      <c r="D264" s="323"/>
      <c r="E264" s="323"/>
      <c r="F264" s="324"/>
      <c r="G264" s="325"/>
      <c r="H264" s="325"/>
      <c r="I264" s="423"/>
      <c r="J264" s="323"/>
      <c r="K264" s="323"/>
      <c r="L264" s="324"/>
      <c r="M264" s="323"/>
    </row>
    <row r="265" spans="1:13" x14ac:dyDescent="0.2">
      <c r="A265" s="323"/>
      <c r="B265" s="323"/>
      <c r="C265" s="323"/>
      <c r="D265" s="323"/>
      <c r="E265" s="323"/>
      <c r="F265" s="324"/>
      <c r="G265" s="325"/>
      <c r="H265" s="325"/>
      <c r="I265" s="423"/>
      <c r="J265" s="323"/>
      <c r="K265" s="323"/>
      <c r="L265" s="324"/>
      <c r="M265" s="323"/>
    </row>
    <row r="266" spans="1:13" x14ac:dyDescent="0.2">
      <c r="A266" s="323"/>
      <c r="B266" s="323"/>
      <c r="C266" s="323"/>
      <c r="D266" s="323"/>
      <c r="E266" s="323"/>
      <c r="F266" s="324"/>
      <c r="G266" s="325"/>
      <c r="H266" s="325"/>
      <c r="I266" s="423"/>
      <c r="J266" s="323"/>
      <c r="K266" s="323"/>
      <c r="L266" s="324"/>
      <c r="M266" s="323"/>
    </row>
    <row r="267" spans="1:13" x14ac:dyDescent="0.2">
      <c r="A267" s="323"/>
      <c r="B267" s="323"/>
      <c r="C267" s="323"/>
      <c r="D267" s="323"/>
      <c r="E267" s="323"/>
      <c r="F267" s="324"/>
      <c r="G267" s="325"/>
      <c r="H267" s="325"/>
      <c r="I267" s="423"/>
      <c r="J267" s="323"/>
      <c r="K267" s="323"/>
      <c r="L267" s="324"/>
      <c r="M267" s="323"/>
    </row>
    <row r="268" spans="1:13" x14ac:dyDescent="0.2">
      <c r="A268" s="323"/>
      <c r="B268" s="323"/>
      <c r="C268" s="323"/>
      <c r="D268" s="323"/>
      <c r="E268" s="323"/>
      <c r="F268" s="324"/>
      <c r="G268" s="325"/>
      <c r="H268" s="325"/>
      <c r="I268" s="423"/>
      <c r="J268" s="323"/>
      <c r="K268" s="323"/>
      <c r="L268" s="324"/>
      <c r="M268" s="323"/>
    </row>
    <row r="269" spans="1:13" x14ac:dyDescent="0.2">
      <c r="A269" s="323"/>
      <c r="B269" s="323"/>
      <c r="C269" s="323"/>
      <c r="D269" s="323"/>
      <c r="E269" s="323"/>
      <c r="F269" s="324"/>
      <c r="G269" s="325"/>
      <c r="H269" s="325"/>
      <c r="I269" s="423"/>
      <c r="J269" s="323"/>
      <c r="K269" s="323"/>
      <c r="L269" s="324"/>
      <c r="M269" s="323"/>
    </row>
    <row r="270" spans="1:13" x14ac:dyDescent="0.2">
      <c r="A270" s="323"/>
      <c r="B270" s="323"/>
      <c r="C270" s="323"/>
      <c r="D270" s="323"/>
      <c r="E270" s="323"/>
      <c r="F270" s="324"/>
      <c r="G270" s="325"/>
      <c r="H270" s="325"/>
      <c r="I270" s="423"/>
      <c r="J270" s="323"/>
      <c r="K270" s="323"/>
      <c r="L270" s="324"/>
      <c r="M270" s="323"/>
    </row>
    <row r="271" spans="1:13" x14ac:dyDescent="0.2">
      <c r="A271" s="323"/>
      <c r="B271" s="323"/>
      <c r="C271" s="323"/>
      <c r="D271" s="323"/>
      <c r="E271" s="323"/>
      <c r="F271" s="324"/>
      <c r="G271" s="325"/>
      <c r="H271" s="325"/>
      <c r="I271" s="423"/>
      <c r="J271" s="323"/>
      <c r="K271" s="323"/>
      <c r="L271" s="324"/>
      <c r="M271" s="323"/>
    </row>
    <row r="272" spans="1:13" x14ac:dyDescent="0.2">
      <c r="A272" s="323"/>
      <c r="B272" s="323"/>
      <c r="C272" s="323"/>
      <c r="D272" s="323"/>
      <c r="E272" s="323"/>
      <c r="F272" s="324"/>
      <c r="G272" s="325"/>
      <c r="H272" s="325"/>
      <c r="I272" s="423"/>
      <c r="J272" s="323"/>
      <c r="K272" s="323"/>
      <c r="L272" s="324"/>
      <c r="M272" s="323"/>
    </row>
    <row r="273" spans="1:13" x14ac:dyDescent="0.2">
      <c r="A273" s="323"/>
      <c r="B273" s="323"/>
      <c r="C273" s="323"/>
      <c r="D273" s="323"/>
      <c r="E273" s="323"/>
      <c r="F273" s="324"/>
      <c r="G273" s="325"/>
      <c r="H273" s="325"/>
      <c r="I273" s="423"/>
      <c r="J273" s="323"/>
      <c r="K273" s="323"/>
      <c r="L273" s="324"/>
      <c r="M273" s="323"/>
    </row>
    <row r="274" spans="1:13" x14ac:dyDescent="0.2">
      <c r="A274" s="323"/>
      <c r="B274" s="323"/>
      <c r="C274" s="323"/>
      <c r="D274" s="323"/>
      <c r="E274" s="323"/>
      <c r="F274" s="324"/>
      <c r="G274" s="325"/>
      <c r="H274" s="325"/>
      <c r="I274" s="423"/>
      <c r="J274" s="323"/>
      <c r="K274" s="323"/>
      <c r="L274" s="324"/>
      <c r="M274" s="323"/>
    </row>
    <row r="275" spans="1:13" x14ac:dyDescent="0.2">
      <c r="A275" s="323"/>
      <c r="B275" s="323"/>
      <c r="C275" s="323"/>
      <c r="D275" s="323"/>
      <c r="E275" s="323"/>
      <c r="F275" s="324"/>
      <c r="G275" s="325"/>
      <c r="H275" s="325"/>
      <c r="I275" s="423"/>
      <c r="J275" s="323"/>
      <c r="K275" s="323"/>
      <c r="L275" s="324"/>
      <c r="M275" s="323"/>
    </row>
    <row r="276" spans="1:13" x14ac:dyDescent="0.2">
      <c r="A276" s="323"/>
      <c r="B276" s="323"/>
      <c r="C276" s="323"/>
      <c r="D276" s="323"/>
      <c r="E276" s="323"/>
      <c r="F276" s="324"/>
      <c r="G276" s="325"/>
      <c r="H276" s="325"/>
      <c r="I276" s="423"/>
      <c r="J276" s="323"/>
      <c r="K276" s="323"/>
      <c r="L276" s="324"/>
      <c r="M276" s="323"/>
    </row>
    <row r="277" spans="1:13" x14ac:dyDescent="0.2">
      <c r="A277" s="323"/>
      <c r="B277" s="323"/>
      <c r="C277" s="323"/>
      <c r="D277" s="323"/>
      <c r="E277" s="323"/>
      <c r="F277" s="324"/>
      <c r="G277" s="325"/>
      <c r="H277" s="325"/>
      <c r="I277" s="423"/>
      <c r="J277" s="323"/>
      <c r="K277" s="323"/>
      <c r="L277" s="324"/>
      <c r="M277" s="323"/>
    </row>
    <row r="278" spans="1:13" x14ac:dyDescent="0.2">
      <c r="A278" s="323"/>
      <c r="B278" s="323"/>
      <c r="C278" s="323"/>
      <c r="D278" s="323"/>
      <c r="E278" s="323"/>
      <c r="F278" s="324"/>
      <c r="G278" s="325"/>
      <c r="H278" s="325"/>
      <c r="I278" s="423"/>
      <c r="J278" s="323"/>
      <c r="K278" s="323"/>
      <c r="L278" s="324"/>
      <c r="M278" s="323"/>
    </row>
    <row r="279" spans="1:13" x14ac:dyDescent="0.2">
      <c r="A279" s="323"/>
      <c r="B279" s="323"/>
      <c r="C279" s="323"/>
      <c r="D279" s="323"/>
      <c r="E279" s="323"/>
      <c r="F279" s="324"/>
      <c r="G279" s="325"/>
      <c r="H279" s="325"/>
      <c r="I279" s="423"/>
      <c r="J279" s="323"/>
      <c r="K279" s="323"/>
      <c r="L279" s="324"/>
      <c r="M279" s="323"/>
    </row>
    <row r="280" spans="1:13" x14ac:dyDescent="0.2">
      <c r="A280" s="323"/>
      <c r="B280" s="323"/>
      <c r="C280" s="323"/>
      <c r="D280" s="323"/>
      <c r="E280" s="323"/>
      <c r="F280" s="324"/>
      <c r="G280" s="325"/>
      <c r="H280" s="325"/>
      <c r="I280" s="423"/>
      <c r="J280" s="323"/>
      <c r="K280" s="323"/>
      <c r="L280" s="324"/>
      <c r="M280" s="323"/>
    </row>
    <row r="281" spans="1:13" x14ac:dyDescent="0.2">
      <c r="A281" s="323"/>
      <c r="B281" s="323"/>
      <c r="C281" s="323"/>
      <c r="D281" s="323"/>
      <c r="E281" s="323"/>
      <c r="F281" s="324"/>
      <c r="G281" s="325"/>
      <c r="H281" s="325"/>
      <c r="I281" s="423"/>
      <c r="J281" s="323"/>
      <c r="K281" s="323"/>
      <c r="L281" s="324"/>
      <c r="M281" s="323"/>
    </row>
    <row r="282" spans="1:13" x14ac:dyDescent="0.2">
      <c r="A282" s="323"/>
      <c r="B282" s="323"/>
      <c r="C282" s="323"/>
      <c r="D282" s="323"/>
      <c r="E282" s="323"/>
      <c r="F282" s="324"/>
      <c r="G282" s="325"/>
      <c r="H282" s="325"/>
      <c r="I282" s="423"/>
      <c r="J282" s="323"/>
      <c r="K282" s="323"/>
      <c r="L282" s="324"/>
      <c r="M282" s="323"/>
    </row>
    <row r="283" spans="1:13" x14ac:dyDescent="0.2">
      <c r="A283" s="323"/>
      <c r="B283" s="323"/>
      <c r="C283" s="323"/>
      <c r="D283" s="323"/>
      <c r="E283" s="323"/>
      <c r="F283" s="324"/>
      <c r="G283" s="325"/>
      <c r="H283" s="325"/>
      <c r="I283" s="423"/>
      <c r="J283" s="323"/>
      <c r="K283" s="323"/>
      <c r="L283" s="324"/>
      <c r="M283" s="323"/>
    </row>
    <row r="284" spans="1:13" x14ac:dyDescent="0.2">
      <c r="A284" s="323"/>
      <c r="B284" s="323"/>
      <c r="C284" s="323"/>
      <c r="D284" s="323"/>
      <c r="E284" s="323"/>
      <c r="F284" s="324"/>
      <c r="G284" s="325"/>
      <c r="H284" s="325"/>
      <c r="I284" s="423"/>
      <c r="J284" s="323"/>
      <c r="K284" s="323"/>
      <c r="L284" s="324"/>
      <c r="M284" s="323"/>
    </row>
    <row r="285" spans="1:13" x14ac:dyDescent="0.2">
      <c r="A285" s="323"/>
      <c r="B285" s="323"/>
      <c r="C285" s="323"/>
      <c r="D285" s="323"/>
      <c r="E285" s="323"/>
      <c r="F285" s="324"/>
      <c r="G285" s="325"/>
      <c r="H285" s="325"/>
      <c r="I285" s="423"/>
      <c r="J285" s="323"/>
      <c r="K285" s="323"/>
      <c r="L285" s="324"/>
      <c r="M285" s="323"/>
    </row>
    <row r="286" spans="1:13" x14ac:dyDescent="0.2">
      <c r="A286" s="323"/>
      <c r="B286" s="323"/>
      <c r="C286" s="323"/>
      <c r="D286" s="323"/>
      <c r="E286" s="323"/>
      <c r="F286" s="324"/>
      <c r="G286" s="325"/>
      <c r="H286" s="325"/>
      <c r="I286" s="423"/>
      <c r="J286" s="323"/>
      <c r="K286" s="323"/>
      <c r="L286" s="324"/>
      <c r="M286" s="323"/>
    </row>
    <row r="287" spans="1:13" x14ac:dyDescent="0.2">
      <c r="A287" s="323"/>
      <c r="B287" s="323"/>
      <c r="C287" s="323"/>
      <c r="D287" s="323"/>
      <c r="E287" s="323"/>
      <c r="F287" s="324"/>
      <c r="G287" s="325"/>
      <c r="H287" s="325"/>
      <c r="I287" s="423"/>
      <c r="J287" s="323"/>
      <c r="K287" s="323"/>
      <c r="L287" s="324"/>
      <c r="M287" s="323"/>
    </row>
    <row r="288" spans="1:13" x14ac:dyDescent="0.2">
      <c r="A288" s="323"/>
      <c r="B288" s="323"/>
      <c r="C288" s="323"/>
      <c r="D288" s="323"/>
      <c r="E288" s="323"/>
      <c r="F288" s="324"/>
      <c r="G288" s="325"/>
      <c r="H288" s="325"/>
      <c r="I288" s="423"/>
      <c r="J288" s="323"/>
      <c r="K288" s="323"/>
      <c r="L288" s="324"/>
      <c r="M288" s="323"/>
    </row>
    <row r="289" spans="1:13" x14ac:dyDescent="0.2">
      <c r="A289" s="323"/>
      <c r="B289" s="323"/>
      <c r="C289" s="323"/>
      <c r="D289" s="323"/>
      <c r="E289" s="323"/>
      <c r="F289" s="324"/>
      <c r="G289" s="325"/>
      <c r="H289" s="325"/>
      <c r="I289" s="423"/>
      <c r="J289" s="323"/>
      <c r="K289" s="323"/>
      <c r="L289" s="324"/>
      <c r="M289" s="323"/>
    </row>
    <row r="290" spans="1:13" x14ac:dyDescent="0.2">
      <c r="A290" s="323"/>
      <c r="B290" s="323"/>
      <c r="C290" s="323"/>
      <c r="D290" s="323"/>
      <c r="E290" s="323"/>
      <c r="F290" s="324"/>
      <c r="G290" s="325"/>
      <c r="H290" s="325"/>
      <c r="I290" s="423"/>
      <c r="J290" s="323"/>
      <c r="K290" s="323"/>
      <c r="L290" s="324"/>
      <c r="M290" s="323"/>
    </row>
    <row r="291" spans="1:13" x14ac:dyDescent="0.2">
      <c r="A291" s="323"/>
      <c r="B291" s="323"/>
      <c r="C291" s="323"/>
      <c r="D291" s="323"/>
      <c r="E291" s="323"/>
      <c r="F291" s="324"/>
      <c r="G291" s="325"/>
      <c r="H291" s="325"/>
      <c r="I291" s="423"/>
      <c r="J291" s="323"/>
      <c r="K291" s="323"/>
      <c r="L291" s="324"/>
      <c r="M291" s="323"/>
    </row>
    <row r="292" spans="1:13" x14ac:dyDescent="0.2">
      <c r="A292" s="323"/>
      <c r="B292" s="323"/>
      <c r="C292" s="323"/>
      <c r="D292" s="323"/>
      <c r="E292" s="323"/>
      <c r="F292" s="324"/>
      <c r="G292" s="325"/>
      <c r="H292" s="325"/>
      <c r="I292" s="423"/>
      <c r="J292" s="323"/>
      <c r="K292" s="323"/>
      <c r="L292" s="324"/>
      <c r="M292" s="323"/>
    </row>
    <row r="293" spans="1:13" x14ac:dyDescent="0.2">
      <c r="A293" s="323"/>
      <c r="B293" s="323"/>
      <c r="C293" s="323"/>
      <c r="D293" s="323"/>
      <c r="E293" s="323"/>
      <c r="F293" s="324"/>
      <c r="G293" s="325"/>
      <c r="H293" s="325"/>
      <c r="I293" s="423"/>
      <c r="J293" s="323"/>
      <c r="K293" s="323"/>
      <c r="L293" s="324"/>
      <c r="M293" s="323"/>
    </row>
    <row r="294" spans="1:13" x14ac:dyDescent="0.2">
      <c r="A294" s="323"/>
      <c r="B294" s="323"/>
      <c r="C294" s="323"/>
      <c r="D294" s="323"/>
      <c r="E294" s="323"/>
      <c r="F294" s="324"/>
      <c r="G294" s="325"/>
      <c r="H294" s="325"/>
      <c r="I294" s="423"/>
      <c r="J294" s="323"/>
      <c r="K294" s="323"/>
      <c r="L294" s="324"/>
      <c r="M294" s="323"/>
    </row>
    <row r="295" spans="1:13" x14ac:dyDescent="0.2">
      <c r="A295" s="323"/>
      <c r="B295" s="323"/>
      <c r="C295" s="323"/>
      <c r="D295" s="323"/>
      <c r="E295" s="323"/>
      <c r="F295" s="324"/>
      <c r="G295" s="325"/>
      <c r="H295" s="325"/>
      <c r="I295" s="423"/>
      <c r="J295" s="323"/>
      <c r="K295" s="323"/>
      <c r="L295" s="324"/>
      <c r="M295" s="323"/>
    </row>
    <row r="296" spans="1:13" x14ac:dyDescent="0.2">
      <c r="A296" s="323"/>
      <c r="B296" s="323"/>
      <c r="C296" s="323"/>
      <c r="D296" s="323"/>
      <c r="E296" s="323"/>
      <c r="F296" s="324"/>
      <c r="G296" s="325"/>
      <c r="H296" s="325"/>
      <c r="I296" s="423"/>
      <c r="J296" s="323"/>
      <c r="K296" s="323"/>
      <c r="L296" s="324"/>
      <c r="M296" s="323"/>
    </row>
    <row r="297" spans="1:13" x14ac:dyDescent="0.2">
      <c r="A297" s="323"/>
      <c r="B297" s="323"/>
      <c r="C297" s="323"/>
      <c r="D297" s="323"/>
      <c r="E297" s="323"/>
      <c r="F297" s="324"/>
      <c r="G297" s="325"/>
      <c r="H297" s="325"/>
      <c r="I297" s="423"/>
      <c r="J297" s="323"/>
      <c r="K297" s="323"/>
      <c r="L297" s="324"/>
      <c r="M297" s="323"/>
    </row>
    <row r="298" spans="1:13" x14ac:dyDescent="0.2">
      <c r="A298" s="323"/>
      <c r="B298" s="323"/>
      <c r="C298" s="323"/>
      <c r="D298" s="323"/>
      <c r="E298" s="323"/>
      <c r="F298" s="324"/>
      <c r="G298" s="325"/>
      <c r="H298" s="325"/>
      <c r="I298" s="423"/>
      <c r="J298" s="323"/>
      <c r="K298" s="323"/>
      <c r="L298" s="324"/>
      <c r="M298" s="323"/>
    </row>
    <row r="299" spans="1:13" x14ac:dyDescent="0.2">
      <c r="A299" s="323"/>
      <c r="B299" s="323"/>
      <c r="C299" s="323"/>
      <c r="D299" s="323"/>
      <c r="E299" s="323"/>
      <c r="F299" s="324"/>
      <c r="G299" s="325"/>
      <c r="H299" s="325"/>
      <c r="I299" s="423"/>
      <c r="J299" s="323"/>
      <c r="K299" s="323"/>
      <c r="L299" s="324"/>
      <c r="M299" s="323"/>
    </row>
    <row r="300" spans="1:13" x14ac:dyDescent="0.2">
      <c r="A300" s="323"/>
      <c r="B300" s="323"/>
      <c r="C300" s="323"/>
      <c r="D300" s="323"/>
      <c r="E300" s="323"/>
      <c r="F300" s="324"/>
      <c r="G300" s="325"/>
      <c r="H300" s="325"/>
      <c r="I300" s="423"/>
      <c r="J300" s="323"/>
      <c r="K300" s="323"/>
      <c r="L300" s="324"/>
      <c r="M300" s="323"/>
    </row>
    <row r="301" spans="1:13" x14ac:dyDescent="0.2">
      <c r="A301" s="323"/>
      <c r="B301" s="323"/>
      <c r="C301" s="323"/>
      <c r="D301" s="323"/>
      <c r="E301" s="323"/>
      <c r="F301" s="324"/>
      <c r="G301" s="325"/>
      <c r="H301" s="325"/>
      <c r="I301" s="423"/>
      <c r="J301" s="323"/>
      <c r="K301" s="323"/>
      <c r="L301" s="324"/>
      <c r="M301" s="323"/>
    </row>
    <row r="302" spans="1:13" x14ac:dyDescent="0.2">
      <c r="A302" s="323"/>
      <c r="B302" s="323"/>
      <c r="C302" s="323"/>
      <c r="D302" s="323"/>
      <c r="E302" s="323"/>
      <c r="F302" s="324"/>
      <c r="G302" s="325"/>
      <c r="H302" s="325"/>
      <c r="I302" s="423"/>
      <c r="J302" s="323"/>
      <c r="K302" s="323"/>
      <c r="L302" s="324"/>
      <c r="M302" s="323"/>
    </row>
    <row r="303" spans="1:13" x14ac:dyDescent="0.2">
      <c r="A303" s="323"/>
      <c r="B303" s="323"/>
      <c r="C303" s="323"/>
      <c r="D303" s="323"/>
      <c r="E303" s="323"/>
      <c r="F303" s="324"/>
      <c r="G303" s="325"/>
      <c r="H303" s="325"/>
      <c r="I303" s="423"/>
      <c r="J303" s="323"/>
      <c r="K303" s="323"/>
      <c r="L303" s="324"/>
      <c r="M303" s="323"/>
    </row>
    <row r="304" spans="1:13" x14ac:dyDescent="0.2">
      <c r="A304" s="323"/>
      <c r="B304" s="323"/>
      <c r="C304" s="323"/>
      <c r="D304" s="323"/>
      <c r="E304" s="323"/>
      <c r="F304" s="324"/>
      <c r="G304" s="325"/>
      <c r="H304" s="325"/>
      <c r="I304" s="423"/>
      <c r="J304" s="323"/>
      <c r="K304" s="323"/>
      <c r="L304" s="324"/>
      <c r="M304" s="323"/>
    </row>
    <row r="305" spans="1:13" x14ac:dyDescent="0.2">
      <c r="A305" s="323"/>
      <c r="B305" s="323"/>
      <c r="C305" s="323"/>
      <c r="D305" s="323"/>
      <c r="E305" s="323"/>
      <c r="F305" s="324"/>
      <c r="G305" s="325"/>
      <c r="H305" s="325"/>
      <c r="I305" s="423"/>
      <c r="J305" s="323"/>
      <c r="K305" s="323"/>
      <c r="L305" s="324"/>
      <c r="M305" s="323"/>
    </row>
    <row r="306" spans="1:13" x14ac:dyDescent="0.2">
      <c r="A306" s="323"/>
      <c r="B306" s="323"/>
      <c r="C306" s="323"/>
      <c r="D306" s="323"/>
      <c r="E306" s="323"/>
      <c r="F306" s="324"/>
      <c r="G306" s="325"/>
      <c r="H306" s="325"/>
      <c r="I306" s="423"/>
      <c r="J306" s="323"/>
      <c r="K306" s="323"/>
      <c r="L306" s="324"/>
      <c r="M306" s="323"/>
    </row>
    <row r="307" spans="1:13" x14ac:dyDescent="0.2">
      <c r="A307" s="323"/>
      <c r="B307" s="323"/>
      <c r="C307" s="323"/>
      <c r="D307" s="323"/>
      <c r="E307" s="323"/>
      <c r="F307" s="324"/>
      <c r="G307" s="325"/>
      <c r="H307" s="325"/>
      <c r="I307" s="423"/>
      <c r="J307" s="323"/>
      <c r="K307" s="323"/>
      <c r="L307" s="324"/>
      <c r="M307" s="323"/>
    </row>
    <row r="308" spans="1:13" x14ac:dyDescent="0.2">
      <c r="A308" s="323"/>
      <c r="B308" s="323"/>
      <c r="C308" s="323"/>
      <c r="D308" s="323"/>
      <c r="E308" s="323"/>
      <c r="F308" s="324"/>
      <c r="G308" s="325"/>
      <c r="H308" s="325"/>
      <c r="I308" s="423"/>
      <c r="J308" s="323"/>
      <c r="K308" s="323"/>
      <c r="L308" s="324"/>
      <c r="M308" s="323"/>
    </row>
    <row r="309" spans="1:13" x14ac:dyDescent="0.2">
      <c r="A309" s="323"/>
      <c r="B309" s="323"/>
      <c r="C309" s="323"/>
      <c r="D309" s="323"/>
      <c r="E309" s="323"/>
      <c r="F309" s="324"/>
      <c r="G309" s="325"/>
      <c r="H309" s="325"/>
      <c r="I309" s="423"/>
      <c r="J309" s="323"/>
      <c r="K309" s="323"/>
      <c r="L309" s="324"/>
      <c r="M309" s="323"/>
    </row>
    <row r="310" spans="1:13" x14ac:dyDescent="0.2">
      <c r="A310" s="323"/>
      <c r="B310" s="323"/>
      <c r="C310" s="323"/>
      <c r="D310" s="323"/>
      <c r="E310" s="323"/>
      <c r="F310" s="324"/>
      <c r="G310" s="325"/>
      <c r="H310" s="325"/>
      <c r="I310" s="423"/>
      <c r="J310" s="323"/>
      <c r="K310" s="323"/>
      <c r="L310" s="324"/>
      <c r="M310" s="323"/>
    </row>
    <row r="311" spans="1:13" x14ac:dyDescent="0.2">
      <c r="A311" s="323"/>
      <c r="B311" s="323"/>
      <c r="C311" s="323"/>
      <c r="D311" s="323"/>
      <c r="E311" s="323"/>
      <c r="F311" s="324"/>
      <c r="G311" s="325"/>
      <c r="H311" s="325"/>
      <c r="I311" s="423"/>
      <c r="J311" s="323"/>
      <c r="K311" s="323"/>
      <c r="L311" s="324"/>
      <c r="M311" s="323"/>
    </row>
    <row r="312" spans="1:13" x14ac:dyDescent="0.2">
      <c r="A312" s="323"/>
      <c r="B312" s="323"/>
      <c r="C312" s="323"/>
      <c r="D312" s="323"/>
      <c r="E312" s="323"/>
      <c r="F312" s="324"/>
      <c r="G312" s="325"/>
      <c r="H312" s="325"/>
      <c r="I312" s="423"/>
      <c r="J312" s="323"/>
      <c r="K312" s="323"/>
      <c r="L312" s="324"/>
      <c r="M312" s="323"/>
    </row>
    <row r="313" spans="1:13" x14ac:dyDescent="0.2">
      <c r="A313" s="323"/>
      <c r="B313" s="323"/>
      <c r="C313" s="323"/>
      <c r="D313" s="323"/>
      <c r="E313" s="323"/>
      <c r="F313" s="324"/>
      <c r="G313" s="325"/>
      <c r="H313" s="325"/>
      <c r="I313" s="423"/>
      <c r="J313" s="323"/>
      <c r="K313" s="323"/>
      <c r="L313" s="324"/>
      <c r="M313" s="323"/>
    </row>
    <row r="314" spans="1:13" x14ac:dyDescent="0.2">
      <c r="A314" s="323"/>
      <c r="B314" s="323"/>
      <c r="C314" s="323"/>
      <c r="D314" s="323"/>
      <c r="E314" s="323"/>
      <c r="F314" s="324"/>
      <c r="G314" s="325"/>
      <c r="H314" s="325"/>
      <c r="I314" s="423"/>
      <c r="J314" s="323"/>
      <c r="K314" s="323"/>
      <c r="L314" s="324"/>
      <c r="M314" s="323"/>
    </row>
    <row r="315" spans="1:13" x14ac:dyDescent="0.2">
      <c r="A315" s="323"/>
      <c r="B315" s="323"/>
      <c r="C315" s="323"/>
      <c r="D315" s="323"/>
      <c r="E315" s="323"/>
      <c r="F315" s="324"/>
      <c r="G315" s="325"/>
      <c r="H315" s="325"/>
      <c r="I315" s="423"/>
      <c r="J315" s="323"/>
      <c r="K315" s="323"/>
      <c r="L315" s="324"/>
      <c r="M315" s="323"/>
    </row>
    <row r="316" spans="1:13" x14ac:dyDescent="0.2">
      <c r="A316" s="323"/>
      <c r="B316" s="323"/>
      <c r="C316" s="323"/>
      <c r="D316" s="323"/>
      <c r="E316" s="323"/>
      <c r="F316" s="324"/>
      <c r="G316" s="325"/>
      <c r="H316" s="325"/>
      <c r="I316" s="423"/>
      <c r="J316" s="323"/>
      <c r="K316" s="323"/>
      <c r="L316" s="324"/>
      <c r="M316" s="323"/>
    </row>
    <row r="317" spans="1:13" x14ac:dyDescent="0.2">
      <c r="A317" s="323"/>
      <c r="B317" s="323"/>
      <c r="C317" s="323"/>
      <c r="D317" s="323"/>
      <c r="E317" s="323"/>
      <c r="F317" s="324"/>
      <c r="G317" s="325"/>
      <c r="H317" s="325"/>
      <c r="I317" s="423"/>
      <c r="J317" s="323"/>
      <c r="K317" s="323"/>
      <c r="L317" s="324"/>
      <c r="M317" s="323"/>
    </row>
    <row r="318" spans="1:13" x14ac:dyDescent="0.2">
      <c r="A318" s="323"/>
      <c r="B318" s="323"/>
      <c r="C318" s="323"/>
      <c r="D318" s="323"/>
      <c r="E318" s="323"/>
      <c r="F318" s="324"/>
      <c r="G318" s="325"/>
      <c r="H318" s="325"/>
      <c r="I318" s="423"/>
      <c r="J318" s="323"/>
      <c r="K318" s="323"/>
      <c r="L318" s="324"/>
      <c r="M318" s="323"/>
    </row>
    <row r="319" spans="1:13" x14ac:dyDescent="0.2">
      <c r="A319" s="323"/>
      <c r="B319" s="323"/>
      <c r="C319" s="323"/>
      <c r="D319" s="323"/>
      <c r="E319" s="323"/>
      <c r="F319" s="324"/>
      <c r="G319" s="325"/>
      <c r="H319" s="325"/>
      <c r="I319" s="423"/>
      <c r="J319" s="323"/>
      <c r="K319" s="323"/>
      <c r="L319" s="324"/>
      <c r="M319" s="323"/>
    </row>
    <row r="320" spans="1:13" x14ac:dyDescent="0.2">
      <c r="A320" s="323"/>
      <c r="B320" s="323"/>
      <c r="C320" s="323"/>
      <c r="D320" s="323"/>
      <c r="E320" s="323"/>
      <c r="F320" s="324"/>
      <c r="G320" s="325"/>
      <c r="H320" s="325"/>
      <c r="I320" s="423"/>
      <c r="J320" s="323"/>
      <c r="K320" s="323"/>
      <c r="L320" s="324"/>
      <c r="M320" s="323"/>
    </row>
    <row r="321" spans="1:13" x14ac:dyDescent="0.2">
      <c r="A321" s="323"/>
      <c r="B321" s="323"/>
      <c r="C321" s="323"/>
      <c r="D321" s="323"/>
      <c r="E321" s="323"/>
      <c r="F321" s="324"/>
      <c r="G321" s="325"/>
      <c r="H321" s="325"/>
      <c r="I321" s="423"/>
      <c r="J321" s="323"/>
      <c r="K321" s="323"/>
      <c r="L321" s="324"/>
      <c r="M321" s="323"/>
    </row>
    <row r="322" spans="1:13" x14ac:dyDescent="0.2">
      <c r="A322" s="323"/>
      <c r="B322" s="323"/>
      <c r="C322" s="323"/>
      <c r="D322" s="323"/>
      <c r="E322" s="323"/>
      <c r="F322" s="324"/>
      <c r="G322" s="325"/>
      <c r="H322" s="325"/>
      <c r="I322" s="423"/>
      <c r="J322" s="323"/>
      <c r="K322" s="323"/>
      <c r="L322" s="324"/>
      <c r="M322" s="323"/>
    </row>
    <row r="323" spans="1:13" x14ac:dyDescent="0.2">
      <c r="A323" s="323"/>
      <c r="B323" s="323"/>
      <c r="C323" s="323"/>
      <c r="D323" s="323"/>
      <c r="E323" s="323"/>
      <c r="F323" s="324"/>
      <c r="G323" s="325"/>
      <c r="H323" s="325"/>
      <c r="I323" s="423"/>
      <c r="J323" s="323"/>
      <c r="K323" s="323"/>
      <c r="L323" s="324"/>
      <c r="M323" s="323"/>
    </row>
    <row r="324" spans="1:13" x14ac:dyDescent="0.2">
      <c r="A324" s="323"/>
      <c r="B324" s="323"/>
      <c r="C324" s="323"/>
      <c r="D324" s="323"/>
      <c r="E324" s="323"/>
      <c r="F324" s="324"/>
      <c r="G324" s="325"/>
      <c r="H324" s="325"/>
      <c r="I324" s="423"/>
      <c r="J324" s="323"/>
      <c r="K324" s="323"/>
      <c r="L324" s="324"/>
      <c r="M324" s="323"/>
    </row>
    <row r="325" spans="1:13" x14ac:dyDescent="0.2">
      <c r="A325" s="323"/>
      <c r="B325" s="323"/>
      <c r="C325" s="323"/>
      <c r="D325" s="323"/>
      <c r="E325" s="323"/>
      <c r="F325" s="324"/>
      <c r="G325" s="325"/>
      <c r="H325" s="325"/>
      <c r="I325" s="423"/>
      <c r="J325" s="323"/>
      <c r="K325" s="323"/>
      <c r="L325" s="324"/>
      <c r="M325" s="323"/>
    </row>
    <row r="326" spans="1:13" x14ac:dyDescent="0.2">
      <c r="A326" s="323"/>
      <c r="B326" s="323"/>
      <c r="C326" s="323"/>
      <c r="D326" s="323"/>
      <c r="E326" s="323"/>
      <c r="F326" s="324"/>
      <c r="G326" s="325"/>
      <c r="H326" s="325"/>
      <c r="I326" s="423"/>
      <c r="J326" s="323"/>
      <c r="K326" s="323"/>
      <c r="L326" s="324"/>
      <c r="M326" s="323"/>
    </row>
    <row r="327" spans="1:13" x14ac:dyDescent="0.2">
      <c r="A327" s="323"/>
      <c r="B327" s="323"/>
      <c r="C327" s="323"/>
      <c r="D327" s="323"/>
      <c r="E327" s="323"/>
      <c r="F327" s="324"/>
      <c r="G327" s="325"/>
      <c r="H327" s="325"/>
      <c r="I327" s="423"/>
      <c r="J327" s="323"/>
      <c r="K327" s="323"/>
      <c r="L327" s="324"/>
      <c r="M327" s="323"/>
    </row>
    <row r="328" spans="1:13" x14ac:dyDescent="0.2">
      <c r="A328" s="323"/>
      <c r="B328" s="323"/>
      <c r="C328" s="323"/>
      <c r="D328" s="323"/>
      <c r="E328" s="323"/>
      <c r="F328" s="324"/>
      <c r="G328" s="325"/>
      <c r="H328" s="325"/>
      <c r="I328" s="423"/>
      <c r="J328" s="323"/>
      <c r="K328" s="323"/>
      <c r="L328" s="324"/>
      <c r="M328" s="323"/>
    </row>
    <row r="329" spans="1:13" x14ac:dyDescent="0.2">
      <c r="A329" s="323"/>
      <c r="B329" s="323"/>
      <c r="C329" s="323"/>
      <c r="D329" s="323"/>
      <c r="E329" s="323"/>
      <c r="F329" s="324"/>
      <c r="G329" s="325"/>
      <c r="H329" s="325"/>
      <c r="I329" s="423"/>
      <c r="J329" s="323"/>
      <c r="K329" s="323"/>
      <c r="L329" s="324"/>
      <c r="M329" s="323"/>
    </row>
    <row r="330" spans="1:13" x14ac:dyDescent="0.2">
      <c r="A330" s="323"/>
      <c r="B330" s="323"/>
      <c r="C330" s="323"/>
      <c r="D330" s="323"/>
      <c r="E330" s="323"/>
      <c r="F330" s="324"/>
      <c r="G330" s="325"/>
      <c r="H330" s="325"/>
      <c r="I330" s="423"/>
      <c r="J330" s="323"/>
      <c r="K330" s="323"/>
      <c r="L330" s="324"/>
      <c r="M330" s="323"/>
    </row>
    <row r="331" spans="1:13" x14ac:dyDescent="0.2">
      <c r="A331" s="323"/>
      <c r="B331" s="323"/>
      <c r="C331" s="323"/>
      <c r="D331" s="323"/>
      <c r="E331" s="323"/>
      <c r="F331" s="324"/>
      <c r="G331" s="325"/>
      <c r="H331" s="325"/>
      <c r="I331" s="423"/>
      <c r="J331" s="323"/>
      <c r="K331" s="323"/>
      <c r="L331" s="324"/>
      <c r="M331" s="323"/>
    </row>
    <row r="332" spans="1:13" x14ac:dyDescent="0.2">
      <c r="A332" s="323"/>
      <c r="B332" s="323"/>
      <c r="C332" s="323"/>
      <c r="D332" s="323"/>
      <c r="E332" s="323"/>
      <c r="F332" s="324"/>
      <c r="G332" s="325"/>
      <c r="H332" s="325"/>
      <c r="I332" s="423"/>
      <c r="J332" s="323"/>
      <c r="K332" s="323"/>
      <c r="L332" s="324"/>
      <c r="M332" s="323"/>
    </row>
    <row r="333" spans="1:13" x14ac:dyDescent="0.2">
      <c r="A333" s="323"/>
      <c r="B333" s="323"/>
      <c r="C333" s="323"/>
      <c r="D333" s="323"/>
      <c r="E333" s="323"/>
      <c r="F333" s="324"/>
      <c r="G333" s="325"/>
      <c r="H333" s="325"/>
      <c r="I333" s="423"/>
      <c r="J333" s="323"/>
      <c r="K333" s="323"/>
      <c r="L333" s="324"/>
      <c r="M333" s="323"/>
    </row>
    <row r="334" spans="1:13" x14ac:dyDescent="0.2">
      <c r="A334" s="323"/>
      <c r="B334" s="323"/>
      <c r="C334" s="323"/>
      <c r="D334" s="323"/>
      <c r="E334" s="323"/>
      <c r="F334" s="324"/>
      <c r="G334" s="325"/>
      <c r="H334" s="325"/>
      <c r="I334" s="423"/>
      <c r="J334" s="323"/>
      <c r="K334" s="323"/>
      <c r="L334" s="324"/>
      <c r="M334" s="323"/>
    </row>
    <row r="335" spans="1:13" x14ac:dyDescent="0.2">
      <c r="A335" s="323"/>
      <c r="B335" s="323"/>
      <c r="C335" s="323"/>
      <c r="D335" s="323"/>
      <c r="E335" s="323"/>
      <c r="F335" s="324"/>
      <c r="G335" s="325"/>
      <c r="H335" s="325"/>
      <c r="I335" s="423"/>
      <c r="J335" s="323"/>
      <c r="K335" s="323"/>
      <c r="L335" s="324"/>
      <c r="M335" s="323"/>
    </row>
    <row r="336" spans="1:13" x14ac:dyDescent="0.2">
      <c r="A336" s="323"/>
      <c r="B336" s="323"/>
      <c r="C336" s="323"/>
      <c r="D336" s="323"/>
      <c r="E336" s="323"/>
      <c r="F336" s="324"/>
      <c r="G336" s="325"/>
      <c r="H336" s="325"/>
      <c r="I336" s="423"/>
      <c r="J336" s="323"/>
      <c r="K336" s="323"/>
      <c r="L336" s="324"/>
      <c r="M336" s="323"/>
    </row>
    <row r="337" spans="1:13" x14ac:dyDescent="0.2">
      <c r="A337" s="323"/>
      <c r="B337" s="323"/>
      <c r="C337" s="323"/>
      <c r="D337" s="323"/>
      <c r="E337" s="323"/>
      <c r="F337" s="324"/>
      <c r="G337" s="325"/>
      <c r="H337" s="325"/>
      <c r="I337" s="423"/>
      <c r="J337" s="323"/>
      <c r="K337" s="323"/>
      <c r="L337" s="324"/>
      <c r="M337" s="323"/>
    </row>
    <row r="338" spans="1:13" x14ac:dyDescent="0.2">
      <c r="A338" s="323"/>
      <c r="B338" s="323"/>
      <c r="C338" s="323"/>
      <c r="D338" s="323"/>
      <c r="E338" s="323"/>
      <c r="F338" s="324"/>
      <c r="G338" s="325"/>
      <c r="H338" s="325"/>
      <c r="I338" s="423"/>
      <c r="J338" s="323"/>
      <c r="K338" s="323"/>
      <c r="L338" s="324"/>
      <c r="M338" s="323"/>
    </row>
    <row r="339" spans="1:13" x14ac:dyDescent="0.2">
      <c r="A339" s="323"/>
      <c r="B339" s="323"/>
      <c r="C339" s="323"/>
      <c r="D339" s="323"/>
      <c r="E339" s="323"/>
      <c r="F339" s="324"/>
      <c r="G339" s="325"/>
      <c r="H339" s="325"/>
      <c r="I339" s="423"/>
      <c r="J339" s="323"/>
      <c r="K339" s="323"/>
      <c r="L339" s="324"/>
      <c r="M339" s="323"/>
    </row>
    <row r="340" spans="1:13" x14ac:dyDescent="0.2">
      <c r="A340" s="323"/>
      <c r="B340" s="323"/>
      <c r="C340" s="323"/>
      <c r="D340" s="323"/>
      <c r="E340" s="323"/>
      <c r="F340" s="324"/>
      <c r="G340" s="325"/>
      <c r="H340" s="325"/>
      <c r="I340" s="423"/>
      <c r="J340" s="323"/>
      <c r="K340" s="323"/>
      <c r="L340" s="324"/>
      <c r="M340" s="323"/>
    </row>
    <row r="341" spans="1:13" x14ac:dyDescent="0.2">
      <c r="A341" s="323"/>
      <c r="B341" s="323"/>
      <c r="C341" s="323"/>
      <c r="D341" s="323"/>
      <c r="E341" s="323"/>
      <c r="F341" s="324"/>
      <c r="G341" s="325"/>
      <c r="H341" s="325"/>
      <c r="I341" s="423"/>
      <c r="J341" s="323"/>
      <c r="K341" s="323"/>
      <c r="L341" s="324"/>
      <c r="M341" s="323"/>
    </row>
    <row r="342" spans="1:13" x14ac:dyDescent="0.2">
      <c r="A342" s="323"/>
      <c r="B342" s="323"/>
      <c r="C342" s="323"/>
      <c r="D342" s="323"/>
      <c r="E342" s="323"/>
      <c r="F342" s="324"/>
      <c r="G342" s="325"/>
      <c r="H342" s="325"/>
      <c r="I342" s="423"/>
      <c r="J342" s="323"/>
      <c r="K342" s="323"/>
      <c r="L342" s="324"/>
      <c r="M342" s="323"/>
    </row>
    <row r="343" spans="1:13" x14ac:dyDescent="0.2">
      <c r="A343" s="323"/>
      <c r="B343" s="323"/>
      <c r="C343" s="323"/>
      <c r="D343" s="323"/>
      <c r="E343" s="323"/>
      <c r="F343" s="324"/>
      <c r="G343" s="325"/>
      <c r="H343" s="325"/>
      <c r="I343" s="423"/>
      <c r="J343" s="323"/>
      <c r="K343" s="323"/>
      <c r="L343" s="324"/>
      <c r="M343" s="323"/>
    </row>
    <row r="344" spans="1:13" x14ac:dyDescent="0.2">
      <c r="A344" s="323"/>
      <c r="B344" s="323"/>
      <c r="C344" s="323"/>
      <c r="D344" s="323"/>
      <c r="E344" s="323"/>
      <c r="F344" s="324"/>
      <c r="G344" s="325"/>
      <c r="H344" s="325"/>
      <c r="I344" s="423"/>
      <c r="J344" s="323"/>
      <c r="K344" s="323"/>
      <c r="L344" s="324"/>
      <c r="M344" s="323"/>
    </row>
    <row r="345" spans="1:13" x14ac:dyDescent="0.2">
      <c r="A345" s="323"/>
      <c r="B345" s="323"/>
      <c r="C345" s="323"/>
      <c r="D345" s="323"/>
      <c r="E345" s="323"/>
      <c r="F345" s="324"/>
      <c r="G345" s="325"/>
      <c r="H345" s="325"/>
      <c r="I345" s="423"/>
      <c r="J345" s="323"/>
      <c r="K345" s="323"/>
      <c r="L345" s="324"/>
      <c r="M345" s="323"/>
    </row>
    <row r="346" spans="1:13" x14ac:dyDescent="0.2">
      <c r="A346" s="323"/>
      <c r="B346" s="323"/>
      <c r="C346" s="323"/>
      <c r="D346" s="323"/>
      <c r="E346" s="323"/>
      <c r="F346" s="324"/>
      <c r="G346" s="325"/>
      <c r="H346" s="325"/>
      <c r="I346" s="423"/>
      <c r="J346" s="323"/>
      <c r="K346" s="323"/>
      <c r="L346" s="324"/>
      <c r="M346" s="323"/>
    </row>
    <row r="347" spans="1:13" x14ac:dyDescent="0.2">
      <c r="A347" s="323"/>
      <c r="B347" s="323"/>
      <c r="C347" s="323"/>
      <c r="D347" s="323"/>
      <c r="E347" s="323"/>
      <c r="F347" s="324"/>
      <c r="G347" s="325"/>
      <c r="H347" s="325"/>
      <c r="I347" s="423"/>
      <c r="J347" s="323"/>
      <c r="K347" s="323"/>
      <c r="L347" s="324"/>
      <c r="M347" s="323"/>
    </row>
    <row r="348" spans="1:13" x14ac:dyDescent="0.2">
      <c r="A348" s="323"/>
      <c r="B348" s="323"/>
      <c r="C348" s="323"/>
      <c r="D348" s="323"/>
      <c r="E348" s="323"/>
      <c r="F348" s="324"/>
      <c r="G348" s="325"/>
      <c r="H348" s="325"/>
      <c r="I348" s="423"/>
      <c r="J348" s="323"/>
      <c r="K348" s="323"/>
      <c r="L348" s="324"/>
      <c r="M348" s="323"/>
    </row>
    <row r="349" spans="1:13" x14ac:dyDescent="0.2">
      <c r="A349" s="323"/>
      <c r="B349" s="323"/>
      <c r="C349" s="323"/>
      <c r="D349" s="323"/>
      <c r="E349" s="323"/>
      <c r="F349" s="324"/>
      <c r="G349" s="325"/>
      <c r="H349" s="325"/>
      <c r="I349" s="423"/>
      <c r="J349" s="323"/>
      <c r="K349" s="323"/>
      <c r="L349" s="324"/>
      <c r="M349" s="323"/>
    </row>
    <row r="350" spans="1:13" x14ac:dyDescent="0.2">
      <c r="A350" s="323"/>
      <c r="B350" s="323"/>
      <c r="C350" s="323"/>
      <c r="D350" s="323"/>
      <c r="E350" s="323"/>
      <c r="F350" s="324"/>
      <c r="G350" s="325"/>
      <c r="H350" s="325"/>
      <c r="I350" s="423"/>
      <c r="J350" s="323"/>
      <c r="K350" s="323"/>
      <c r="L350" s="324"/>
      <c r="M350" s="323"/>
    </row>
    <row r="351" spans="1:13" x14ac:dyDescent="0.2">
      <c r="A351" s="323"/>
      <c r="B351" s="323"/>
      <c r="C351" s="323"/>
      <c r="D351" s="323"/>
      <c r="E351" s="323"/>
      <c r="F351" s="324"/>
      <c r="G351" s="325"/>
      <c r="H351" s="325"/>
      <c r="I351" s="423"/>
      <c r="J351" s="323"/>
      <c r="K351" s="323"/>
      <c r="L351" s="324"/>
      <c r="M351" s="323"/>
    </row>
    <row r="352" spans="1:13" x14ac:dyDescent="0.2">
      <c r="A352" s="323"/>
      <c r="B352" s="323"/>
      <c r="C352" s="323"/>
      <c r="D352" s="323"/>
      <c r="E352" s="323"/>
      <c r="F352" s="324"/>
      <c r="G352" s="325"/>
      <c r="H352" s="325"/>
      <c r="I352" s="423"/>
      <c r="J352" s="323"/>
      <c r="K352" s="323"/>
      <c r="L352" s="324"/>
      <c r="M352" s="323"/>
    </row>
    <row r="353" spans="1:13" x14ac:dyDescent="0.2">
      <c r="A353" s="323"/>
      <c r="B353" s="323"/>
      <c r="C353" s="323"/>
      <c r="D353" s="323"/>
      <c r="E353" s="323"/>
      <c r="F353" s="324"/>
      <c r="G353" s="325"/>
      <c r="H353" s="325"/>
      <c r="I353" s="423"/>
      <c r="J353" s="323"/>
      <c r="K353" s="323"/>
      <c r="L353" s="324"/>
      <c r="M353" s="323"/>
    </row>
    <row r="354" spans="1:13" x14ac:dyDescent="0.2">
      <c r="A354" s="323"/>
      <c r="B354" s="323"/>
      <c r="C354" s="323"/>
      <c r="D354" s="323"/>
      <c r="E354" s="323"/>
      <c r="F354" s="324"/>
      <c r="G354" s="325"/>
      <c r="H354" s="325"/>
      <c r="I354" s="423"/>
      <c r="J354" s="323"/>
      <c r="K354" s="323"/>
      <c r="L354" s="324"/>
      <c r="M354" s="323"/>
    </row>
    <row r="355" spans="1:13" x14ac:dyDescent="0.2">
      <c r="A355" s="323"/>
      <c r="B355" s="323"/>
      <c r="C355" s="323"/>
      <c r="D355" s="323"/>
      <c r="E355" s="323"/>
      <c r="F355" s="324"/>
      <c r="G355" s="325"/>
      <c r="H355" s="325"/>
      <c r="I355" s="423"/>
      <c r="J355" s="323"/>
      <c r="K355" s="323"/>
      <c r="L355" s="324"/>
      <c r="M355" s="323"/>
    </row>
    <row r="356" spans="1:13" x14ac:dyDescent="0.2">
      <c r="A356" s="323"/>
      <c r="B356" s="323"/>
      <c r="C356" s="323"/>
      <c r="D356" s="323"/>
      <c r="E356" s="323"/>
      <c r="F356" s="324"/>
      <c r="G356" s="325"/>
      <c r="H356" s="325"/>
      <c r="I356" s="423"/>
      <c r="J356" s="323"/>
      <c r="K356" s="323"/>
      <c r="L356" s="324"/>
      <c r="M356" s="323"/>
    </row>
    <row r="357" spans="1:13" x14ac:dyDescent="0.2">
      <c r="A357" s="323"/>
      <c r="B357" s="323"/>
      <c r="C357" s="323"/>
      <c r="D357" s="323"/>
      <c r="E357" s="323"/>
      <c r="F357" s="324"/>
      <c r="G357" s="325"/>
      <c r="H357" s="325"/>
      <c r="I357" s="423"/>
      <c r="J357" s="323"/>
      <c r="K357" s="323"/>
      <c r="L357" s="324"/>
      <c r="M357" s="323"/>
    </row>
    <row r="358" spans="1:13" x14ac:dyDescent="0.2">
      <c r="A358" s="323"/>
      <c r="B358" s="323"/>
      <c r="C358" s="323"/>
      <c r="D358" s="323"/>
      <c r="E358" s="323"/>
      <c r="F358" s="324"/>
      <c r="G358" s="325"/>
      <c r="H358" s="325"/>
      <c r="I358" s="423"/>
      <c r="J358" s="323"/>
      <c r="K358" s="323"/>
      <c r="L358" s="324"/>
      <c r="M358" s="323"/>
    </row>
    <row r="359" spans="1:13" x14ac:dyDescent="0.2">
      <c r="A359" s="323"/>
      <c r="B359" s="323"/>
      <c r="C359" s="323"/>
      <c r="D359" s="323"/>
      <c r="E359" s="323"/>
      <c r="F359" s="324"/>
      <c r="G359" s="325"/>
      <c r="H359" s="325"/>
      <c r="I359" s="423"/>
      <c r="J359" s="323"/>
      <c r="K359" s="323"/>
      <c r="L359" s="324"/>
      <c r="M359" s="323"/>
    </row>
    <row r="360" spans="1:13" x14ac:dyDescent="0.2">
      <c r="A360" s="323"/>
      <c r="B360" s="323"/>
      <c r="C360" s="323"/>
      <c r="D360" s="323"/>
      <c r="E360" s="323"/>
      <c r="F360" s="324"/>
      <c r="G360" s="325"/>
      <c r="H360" s="325"/>
      <c r="I360" s="423"/>
      <c r="J360" s="323"/>
      <c r="K360" s="323"/>
      <c r="L360" s="324"/>
      <c r="M360" s="323"/>
    </row>
    <row r="361" spans="1:13" x14ac:dyDescent="0.2">
      <c r="A361" s="323"/>
      <c r="B361" s="323"/>
      <c r="C361" s="323"/>
      <c r="D361" s="323"/>
      <c r="E361" s="323"/>
      <c r="F361" s="324"/>
      <c r="G361" s="325"/>
      <c r="H361" s="325"/>
      <c r="I361" s="423"/>
      <c r="J361" s="323"/>
      <c r="K361" s="323"/>
      <c r="L361" s="324"/>
      <c r="M361" s="323"/>
    </row>
    <row r="362" spans="1:13" x14ac:dyDescent="0.2">
      <c r="A362" s="323"/>
      <c r="B362" s="323"/>
      <c r="C362" s="323"/>
      <c r="D362" s="323"/>
      <c r="E362" s="323"/>
      <c r="F362" s="324"/>
      <c r="G362" s="325"/>
      <c r="H362" s="325"/>
      <c r="I362" s="423"/>
      <c r="J362" s="323"/>
      <c r="K362" s="323"/>
      <c r="L362" s="324"/>
      <c r="M362" s="323"/>
    </row>
    <row r="363" spans="1:13" x14ac:dyDescent="0.2">
      <c r="A363" s="323"/>
      <c r="B363" s="323"/>
      <c r="C363" s="323"/>
      <c r="D363" s="323"/>
      <c r="E363" s="323"/>
      <c r="F363" s="324"/>
      <c r="G363" s="325"/>
      <c r="H363" s="325"/>
      <c r="I363" s="423"/>
      <c r="J363" s="323"/>
      <c r="K363" s="323"/>
      <c r="L363" s="324"/>
      <c r="M363" s="323"/>
    </row>
    <row r="364" spans="1:13" x14ac:dyDescent="0.2">
      <c r="A364" s="323"/>
      <c r="B364" s="323"/>
      <c r="C364" s="323"/>
      <c r="D364" s="323"/>
      <c r="E364" s="323"/>
      <c r="F364" s="324"/>
      <c r="G364" s="325"/>
      <c r="H364" s="325"/>
      <c r="I364" s="423"/>
      <c r="J364" s="323"/>
      <c r="K364" s="323"/>
      <c r="L364" s="324"/>
      <c r="M364" s="323"/>
    </row>
    <row r="365" spans="1:13" x14ac:dyDescent="0.2">
      <c r="A365" s="323"/>
      <c r="B365" s="323"/>
      <c r="C365" s="323"/>
      <c r="D365" s="323"/>
      <c r="E365" s="323"/>
      <c r="F365" s="324"/>
      <c r="G365" s="325"/>
      <c r="H365" s="325"/>
      <c r="I365" s="423"/>
      <c r="J365" s="323"/>
      <c r="K365" s="323"/>
      <c r="L365" s="324"/>
      <c r="M365" s="323"/>
    </row>
    <row r="366" spans="1:13" x14ac:dyDescent="0.2">
      <c r="A366" s="323"/>
      <c r="B366" s="323"/>
      <c r="C366" s="323"/>
      <c r="D366" s="323"/>
      <c r="E366" s="323"/>
      <c r="F366" s="324"/>
      <c r="G366" s="325"/>
      <c r="H366" s="325"/>
      <c r="I366" s="423"/>
      <c r="J366" s="323"/>
      <c r="K366" s="323"/>
      <c r="L366" s="324"/>
      <c r="M366" s="323"/>
    </row>
    <row r="367" spans="1:13" x14ac:dyDescent="0.2">
      <c r="A367" s="323"/>
      <c r="B367" s="323"/>
      <c r="C367" s="323"/>
      <c r="D367" s="323"/>
      <c r="E367" s="323"/>
      <c r="F367" s="324"/>
      <c r="G367" s="325"/>
      <c r="H367" s="325"/>
      <c r="I367" s="423"/>
      <c r="J367" s="323"/>
      <c r="K367" s="323"/>
      <c r="L367" s="324"/>
      <c r="M367" s="323"/>
    </row>
    <row r="368" spans="1:13" x14ac:dyDescent="0.2">
      <c r="A368" s="323"/>
      <c r="B368" s="323"/>
      <c r="C368" s="323"/>
      <c r="D368" s="323"/>
      <c r="E368" s="323"/>
      <c r="F368" s="324"/>
      <c r="G368" s="325"/>
      <c r="H368" s="325"/>
      <c r="I368" s="423"/>
      <c r="J368" s="323"/>
      <c r="K368" s="323"/>
      <c r="L368" s="324"/>
      <c r="M368" s="323"/>
    </row>
    <row r="369" spans="1:13" x14ac:dyDescent="0.2">
      <c r="A369" s="323"/>
      <c r="B369" s="323"/>
      <c r="C369" s="323"/>
      <c r="D369" s="323"/>
      <c r="E369" s="323"/>
      <c r="F369" s="324"/>
      <c r="G369" s="325"/>
      <c r="H369" s="325"/>
      <c r="I369" s="423"/>
      <c r="J369" s="323"/>
      <c r="K369" s="323"/>
      <c r="L369" s="324"/>
      <c r="M369" s="323"/>
    </row>
    <row r="370" spans="1:13" x14ac:dyDescent="0.2">
      <c r="A370" s="323"/>
      <c r="B370" s="323"/>
      <c r="C370" s="323"/>
      <c r="D370" s="323"/>
      <c r="E370" s="323"/>
      <c r="F370" s="324"/>
      <c r="G370" s="325"/>
      <c r="H370" s="325"/>
      <c r="I370" s="423"/>
      <c r="J370" s="323"/>
      <c r="K370" s="323"/>
      <c r="L370" s="324"/>
      <c r="M370" s="323"/>
    </row>
    <row r="371" spans="1:13" x14ac:dyDescent="0.2">
      <c r="A371" s="323"/>
      <c r="B371" s="323"/>
      <c r="C371" s="323"/>
      <c r="D371" s="323"/>
      <c r="E371" s="323"/>
      <c r="F371" s="324"/>
      <c r="G371" s="325"/>
      <c r="H371" s="325"/>
      <c r="I371" s="423"/>
      <c r="J371" s="323"/>
      <c r="K371" s="323"/>
      <c r="L371" s="324"/>
      <c r="M371" s="323"/>
    </row>
    <row r="372" spans="1:13" x14ac:dyDescent="0.2">
      <c r="A372" s="323"/>
      <c r="B372" s="323"/>
      <c r="C372" s="323"/>
      <c r="D372" s="323"/>
      <c r="E372" s="323"/>
      <c r="F372" s="324"/>
      <c r="G372" s="325"/>
      <c r="H372" s="325"/>
      <c r="I372" s="423"/>
      <c r="J372" s="323"/>
      <c r="K372" s="323"/>
      <c r="L372" s="324"/>
      <c r="M372" s="323"/>
    </row>
    <row r="373" spans="1:13" x14ac:dyDescent="0.2">
      <c r="A373" s="323"/>
      <c r="B373" s="323"/>
      <c r="C373" s="323"/>
      <c r="D373" s="323"/>
      <c r="E373" s="323"/>
      <c r="F373" s="324"/>
      <c r="G373" s="325"/>
      <c r="H373" s="325"/>
      <c r="I373" s="423"/>
      <c r="J373" s="323"/>
      <c r="K373" s="323"/>
      <c r="L373" s="324"/>
      <c r="M373" s="323"/>
    </row>
    <row r="374" spans="1:13" x14ac:dyDescent="0.2">
      <c r="A374" s="323"/>
      <c r="B374" s="323"/>
      <c r="C374" s="323"/>
      <c r="D374" s="323"/>
      <c r="E374" s="323"/>
      <c r="F374" s="324"/>
      <c r="G374" s="325"/>
      <c r="H374" s="325"/>
      <c r="I374" s="423"/>
      <c r="J374" s="323"/>
      <c r="K374" s="323"/>
      <c r="L374" s="324"/>
      <c r="M374" s="323"/>
    </row>
    <row r="375" spans="1:13" x14ac:dyDescent="0.2">
      <c r="A375" s="323"/>
      <c r="B375" s="323"/>
      <c r="C375" s="323"/>
      <c r="D375" s="323"/>
      <c r="E375" s="323"/>
      <c r="F375" s="324"/>
      <c r="G375" s="325"/>
      <c r="H375" s="325"/>
      <c r="I375" s="423"/>
      <c r="J375" s="323"/>
      <c r="K375" s="323"/>
      <c r="L375" s="324"/>
      <c r="M375" s="323"/>
    </row>
    <row r="376" spans="1:13" x14ac:dyDescent="0.2">
      <c r="A376" s="323"/>
      <c r="B376" s="323"/>
      <c r="C376" s="323"/>
      <c r="D376" s="323"/>
      <c r="E376" s="323"/>
      <c r="F376" s="324"/>
      <c r="G376" s="325"/>
      <c r="H376" s="325"/>
      <c r="I376" s="423"/>
      <c r="J376" s="323"/>
      <c r="K376" s="323"/>
      <c r="L376" s="324"/>
      <c r="M376" s="323"/>
    </row>
    <row r="377" spans="1:13" x14ac:dyDescent="0.2">
      <c r="A377" s="323"/>
      <c r="B377" s="323"/>
      <c r="C377" s="323"/>
      <c r="D377" s="323"/>
      <c r="E377" s="323"/>
      <c r="F377" s="324"/>
      <c r="G377" s="325"/>
      <c r="H377" s="325"/>
      <c r="I377" s="423"/>
      <c r="J377" s="323"/>
      <c r="K377" s="323"/>
      <c r="L377" s="324"/>
      <c r="M377" s="323"/>
    </row>
    <row r="378" spans="1:13" x14ac:dyDescent="0.2">
      <c r="A378" s="323"/>
      <c r="B378" s="323"/>
      <c r="C378" s="323"/>
      <c r="D378" s="323"/>
      <c r="E378" s="323"/>
      <c r="F378" s="324"/>
      <c r="G378" s="325"/>
      <c r="H378" s="325"/>
      <c r="I378" s="423"/>
      <c r="J378" s="323"/>
      <c r="K378" s="323"/>
      <c r="L378" s="324"/>
      <c r="M378" s="323"/>
    </row>
    <row r="379" spans="1:13" x14ac:dyDescent="0.2">
      <c r="A379" s="323"/>
      <c r="B379" s="323"/>
      <c r="C379" s="323"/>
      <c r="D379" s="323"/>
      <c r="E379" s="323"/>
      <c r="F379" s="324"/>
      <c r="G379" s="325"/>
      <c r="H379" s="325"/>
      <c r="I379" s="423"/>
      <c r="J379" s="323"/>
      <c r="K379" s="323"/>
      <c r="L379" s="324"/>
      <c r="M379" s="323"/>
    </row>
    <row r="380" spans="1:13" x14ac:dyDescent="0.2">
      <c r="A380" s="323"/>
      <c r="B380" s="323"/>
      <c r="C380" s="323"/>
      <c r="D380" s="323"/>
      <c r="E380" s="323"/>
      <c r="F380" s="324"/>
      <c r="G380" s="325"/>
      <c r="H380" s="325"/>
      <c r="I380" s="423"/>
      <c r="J380" s="323"/>
      <c r="K380" s="323"/>
      <c r="L380" s="324"/>
      <c r="M380" s="323"/>
    </row>
    <row r="381" spans="1:13" x14ac:dyDescent="0.2">
      <c r="A381" s="323"/>
      <c r="B381" s="323"/>
      <c r="C381" s="323"/>
      <c r="D381" s="323"/>
      <c r="E381" s="323"/>
      <c r="F381" s="324"/>
      <c r="G381" s="325"/>
      <c r="H381" s="325"/>
      <c r="I381" s="423"/>
      <c r="J381" s="323"/>
      <c r="K381" s="323"/>
      <c r="L381" s="324"/>
      <c r="M381" s="323"/>
    </row>
    <row r="382" spans="1:13" x14ac:dyDescent="0.2">
      <c r="A382" s="323"/>
      <c r="B382" s="323"/>
      <c r="C382" s="323"/>
      <c r="D382" s="323"/>
      <c r="E382" s="323"/>
      <c r="F382" s="324"/>
      <c r="G382" s="325"/>
      <c r="H382" s="325"/>
      <c r="I382" s="423"/>
      <c r="J382" s="323"/>
      <c r="K382" s="323"/>
      <c r="L382" s="324"/>
      <c r="M382" s="323"/>
    </row>
    <row r="383" spans="1:13" x14ac:dyDescent="0.2">
      <c r="A383" s="323"/>
      <c r="B383" s="323"/>
      <c r="C383" s="323"/>
      <c r="D383" s="323"/>
      <c r="E383" s="323"/>
      <c r="F383" s="324"/>
      <c r="G383" s="325"/>
      <c r="H383" s="325"/>
      <c r="I383" s="423"/>
      <c r="J383" s="323"/>
      <c r="K383" s="323"/>
      <c r="L383" s="324"/>
      <c r="M383" s="323"/>
    </row>
    <row r="384" spans="1:13" x14ac:dyDescent="0.2">
      <c r="A384" s="323"/>
      <c r="B384" s="323"/>
      <c r="C384" s="323"/>
      <c r="D384" s="323"/>
      <c r="E384" s="323"/>
      <c r="F384" s="324"/>
      <c r="G384" s="325"/>
      <c r="H384" s="325"/>
      <c r="I384" s="423"/>
      <c r="J384" s="323"/>
      <c r="K384" s="323"/>
      <c r="L384" s="324"/>
      <c r="M384" s="323"/>
    </row>
    <row r="385" spans="1:13" x14ac:dyDescent="0.2">
      <c r="A385" s="323"/>
      <c r="B385" s="323"/>
      <c r="C385" s="323"/>
      <c r="D385" s="323"/>
      <c r="E385" s="323"/>
      <c r="F385" s="324"/>
      <c r="G385" s="325"/>
      <c r="H385" s="325"/>
      <c r="I385" s="423"/>
      <c r="J385" s="323"/>
      <c r="K385" s="323"/>
      <c r="L385" s="324"/>
      <c r="M385" s="323"/>
    </row>
    <row r="386" spans="1:13" x14ac:dyDescent="0.2">
      <c r="A386" s="323"/>
      <c r="B386" s="323"/>
      <c r="C386" s="323"/>
      <c r="D386" s="323"/>
      <c r="E386" s="323"/>
      <c r="F386" s="324"/>
      <c r="G386" s="325"/>
      <c r="H386" s="325"/>
      <c r="I386" s="423"/>
      <c r="J386" s="323"/>
      <c r="K386" s="323"/>
      <c r="L386" s="324"/>
      <c r="M386" s="323"/>
    </row>
    <row r="387" spans="1:13" x14ac:dyDescent="0.2">
      <c r="A387" s="323"/>
      <c r="B387" s="323"/>
      <c r="C387" s="323"/>
      <c r="D387" s="323"/>
      <c r="E387" s="323"/>
      <c r="F387" s="324"/>
      <c r="G387" s="325"/>
      <c r="H387" s="325"/>
      <c r="I387" s="423"/>
      <c r="J387" s="323"/>
      <c r="K387" s="323"/>
      <c r="L387" s="324"/>
      <c r="M387" s="323"/>
    </row>
    <row r="388" spans="1:13" x14ac:dyDescent="0.2">
      <c r="A388" s="323"/>
      <c r="B388" s="323"/>
      <c r="C388" s="323"/>
      <c r="D388" s="323"/>
      <c r="E388" s="323"/>
      <c r="F388" s="324"/>
      <c r="G388" s="325"/>
      <c r="H388" s="325"/>
      <c r="I388" s="423"/>
      <c r="J388" s="323"/>
      <c r="K388" s="323"/>
      <c r="L388" s="324"/>
      <c r="M388" s="323"/>
    </row>
    <row r="389" spans="1:13" x14ac:dyDescent="0.2">
      <c r="A389" s="323"/>
      <c r="B389" s="323"/>
      <c r="C389" s="323"/>
      <c r="D389" s="323"/>
      <c r="E389" s="323"/>
      <c r="F389" s="324"/>
      <c r="G389" s="325"/>
      <c r="H389" s="325"/>
      <c r="I389" s="423"/>
      <c r="J389" s="323"/>
      <c r="K389" s="323"/>
      <c r="L389" s="324"/>
      <c r="M389" s="323"/>
    </row>
    <row r="390" spans="1:13" x14ac:dyDescent="0.2">
      <c r="A390" s="323"/>
      <c r="B390" s="323"/>
      <c r="C390" s="323"/>
      <c r="D390" s="323"/>
      <c r="E390" s="323"/>
      <c r="F390" s="324"/>
      <c r="G390" s="325"/>
      <c r="H390" s="325"/>
      <c r="I390" s="423"/>
      <c r="J390" s="323"/>
      <c r="K390" s="323"/>
      <c r="L390" s="324"/>
      <c r="M390" s="323"/>
    </row>
    <row r="391" spans="1:13" x14ac:dyDescent="0.2">
      <c r="A391" s="323"/>
      <c r="B391" s="323"/>
      <c r="C391" s="323"/>
      <c r="D391" s="323"/>
      <c r="E391" s="323"/>
      <c r="F391" s="324"/>
      <c r="G391" s="325"/>
      <c r="H391" s="325"/>
      <c r="I391" s="423"/>
      <c r="J391" s="323"/>
      <c r="K391" s="323"/>
      <c r="L391" s="324"/>
      <c r="M391" s="323"/>
    </row>
    <row r="392" spans="1:13" x14ac:dyDescent="0.2">
      <c r="A392" s="323"/>
      <c r="B392" s="323"/>
      <c r="C392" s="323"/>
      <c r="D392" s="323"/>
      <c r="E392" s="323"/>
      <c r="F392" s="324"/>
      <c r="G392" s="325"/>
      <c r="H392" s="325"/>
      <c r="I392" s="423"/>
      <c r="J392" s="323"/>
      <c r="K392" s="323"/>
      <c r="L392" s="324"/>
      <c r="M392" s="323"/>
    </row>
    <row r="393" spans="1:13" x14ac:dyDescent="0.2">
      <c r="A393" s="323"/>
      <c r="B393" s="323"/>
      <c r="C393" s="323"/>
      <c r="D393" s="323"/>
      <c r="E393" s="323"/>
      <c r="F393" s="324"/>
      <c r="G393" s="325"/>
      <c r="H393" s="325"/>
      <c r="I393" s="423"/>
      <c r="J393" s="323"/>
      <c r="K393" s="323"/>
      <c r="L393" s="324"/>
      <c r="M393" s="323"/>
    </row>
    <row r="394" spans="1:13" x14ac:dyDescent="0.2">
      <c r="A394" s="323"/>
      <c r="B394" s="323"/>
      <c r="C394" s="323"/>
      <c r="D394" s="323"/>
      <c r="E394" s="323"/>
      <c r="F394" s="324"/>
      <c r="G394" s="325"/>
      <c r="H394" s="325"/>
      <c r="I394" s="423"/>
      <c r="J394" s="323"/>
      <c r="K394" s="323"/>
      <c r="L394" s="324"/>
      <c r="M394" s="323"/>
    </row>
    <row r="395" spans="1:13" x14ac:dyDescent="0.2">
      <c r="A395" s="323"/>
      <c r="B395" s="323"/>
      <c r="C395" s="323"/>
      <c r="D395" s="323"/>
      <c r="E395" s="323"/>
      <c r="F395" s="324"/>
      <c r="G395" s="325"/>
      <c r="H395" s="325"/>
      <c r="I395" s="423"/>
      <c r="J395" s="323"/>
      <c r="K395" s="323"/>
      <c r="L395" s="324"/>
      <c r="M395" s="323"/>
    </row>
    <row r="396" spans="1:13" x14ac:dyDescent="0.2">
      <c r="A396" s="323"/>
      <c r="B396" s="323"/>
      <c r="C396" s="323"/>
      <c r="D396" s="323"/>
      <c r="E396" s="323"/>
      <c r="F396" s="324"/>
      <c r="G396" s="325"/>
      <c r="H396" s="325"/>
      <c r="I396" s="423"/>
      <c r="J396" s="323"/>
      <c r="K396" s="323"/>
      <c r="L396" s="324"/>
      <c r="M396" s="323"/>
    </row>
    <row r="397" spans="1:13" x14ac:dyDescent="0.2">
      <c r="A397" s="323"/>
      <c r="B397" s="323"/>
      <c r="C397" s="323"/>
      <c r="D397" s="323"/>
      <c r="E397" s="323"/>
      <c r="F397" s="324"/>
      <c r="G397" s="325"/>
      <c r="H397" s="325"/>
      <c r="I397" s="423"/>
      <c r="J397" s="323"/>
      <c r="K397" s="323"/>
      <c r="L397" s="324"/>
      <c r="M397" s="323"/>
    </row>
    <row r="398" spans="1:13" x14ac:dyDescent="0.2">
      <c r="A398" s="323"/>
      <c r="B398" s="323"/>
      <c r="C398" s="323"/>
      <c r="D398" s="323"/>
      <c r="E398" s="323"/>
      <c r="F398" s="324"/>
      <c r="G398" s="325"/>
      <c r="H398" s="325"/>
      <c r="I398" s="423"/>
      <c r="J398" s="323"/>
      <c r="K398" s="323"/>
      <c r="L398" s="324"/>
      <c r="M398" s="323"/>
    </row>
    <row r="399" spans="1:13" x14ac:dyDescent="0.2">
      <c r="A399" s="323"/>
      <c r="B399" s="323"/>
      <c r="C399" s="323"/>
      <c r="D399" s="323"/>
      <c r="E399" s="323"/>
      <c r="F399" s="324"/>
      <c r="G399" s="325"/>
      <c r="H399" s="325"/>
      <c r="I399" s="423"/>
      <c r="J399" s="323"/>
      <c r="K399" s="323"/>
      <c r="L399" s="324"/>
      <c r="M399" s="323"/>
    </row>
    <row r="400" spans="1:13" x14ac:dyDescent="0.2">
      <c r="A400" s="323"/>
      <c r="B400" s="323"/>
      <c r="C400" s="323"/>
      <c r="D400" s="323"/>
      <c r="E400" s="323"/>
      <c r="F400" s="324"/>
      <c r="G400" s="325"/>
      <c r="H400" s="325"/>
      <c r="I400" s="423"/>
      <c r="J400" s="323"/>
      <c r="K400" s="323"/>
      <c r="L400" s="324"/>
      <c r="M400" s="323"/>
    </row>
    <row r="401" spans="1:13" x14ac:dyDescent="0.2">
      <c r="A401" s="323"/>
      <c r="B401" s="323"/>
      <c r="C401" s="323"/>
      <c r="D401" s="323"/>
      <c r="E401" s="323"/>
      <c r="F401" s="324"/>
      <c r="G401" s="325"/>
      <c r="H401" s="325"/>
      <c r="I401" s="423"/>
      <c r="J401" s="323"/>
      <c r="K401" s="323"/>
      <c r="L401" s="324"/>
      <c r="M401" s="323"/>
    </row>
    <row r="402" spans="1:13" x14ac:dyDescent="0.2">
      <c r="A402" s="323"/>
      <c r="B402" s="323"/>
      <c r="C402" s="323"/>
      <c r="D402" s="323"/>
      <c r="E402" s="323"/>
      <c r="F402" s="324"/>
      <c r="G402" s="325"/>
      <c r="H402" s="325"/>
      <c r="I402" s="423"/>
      <c r="J402" s="323"/>
      <c r="K402" s="323"/>
      <c r="L402" s="324"/>
      <c r="M402" s="323"/>
    </row>
    <row r="403" spans="1:13" x14ac:dyDescent="0.2">
      <c r="A403" s="323"/>
      <c r="B403" s="323"/>
      <c r="C403" s="323"/>
      <c r="D403" s="323"/>
      <c r="E403" s="323"/>
      <c r="F403" s="324"/>
      <c r="G403" s="325"/>
      <c r="H403" s="325"/>
      <c r="I403" s="423"/>
      <c r="J403" s="323"/>
      <c r="K403" s="323"/>
      <c r="L403" s="324"/>
      <c r="M403" s="323"/>
    </row>
    <row r="404" spans="1:13" x14ac:dyDescent="0.2">
      <c r="A404" s="323"/>
      <c r="B404" s="323"/>
      <c r="C404" s="323"/>
      <c r="D404" s="323"/>
      <c r="E404" s="323"/>
      <c r="F404" s="324"/>
      <c r="G404" s="325"/>
      <c r="H404" s="325"/>
      <c r="I404" s="423"/>
      <c r="J404" s="323"/>
      <c r="K404" s="323"/>
      <c r="L404" s="324"/>
      <c r="M404" s="323"/>
    </row>
    <row r="405" spans="1:13" x14ac:dyDescent="0.2">
      <c r="A405" s="323"/>
      <c r="B405" s="323"/>
      <c r="C405" s="323"/>
      <c r="D405" s="323"/>
      <c r="E405" s="323"/>
      <c r="F405" s="324"/>
      <c r="G405" s="325"/>
      <c r="H405" s="325"/>
      <c r="I405" s="423"/>
      <c r="J405" s="323"/>
      <c r="K405" s="323"/>
      <c r="L405" s="324"/>
      <c r="M405" s="323"/>
    </row>
    <row r="406" spans="1:13" x14ac:dyDescent="0.2">
      <c r="A406" s="323"/>
      <c r="B406" s="323"/>
      <c r="C406" s="323"/>
      <c r="D406" s="323"/>
      <c r="E406" s="323"/>
      <c r="F406" s="324"/>
      <c r="G406" s="325"/>
      <c r="H406" s="325"/>
      <c r="I406" s="423"/>
      <c r="J406" s="323"/>
      <c r="K406" s="323"/>
      <c r="L406" s="324"/>
      <c r="M406" s="323"/>
    </row>
    <row r="407" spans="1:13" x14ac:dyDescent="0.2">
      <c r="A407" s="323"/>
      <c r="B407" s="323"/>
      <c r="C407" s="323"/>
      <c r="D407" s="323"/>
      <c r="E407" s="323"/>
      <c r="F407" s="324"/>
      <c r="G407" s="325"/>
      <c r="H407" s="325"/>
      <c r="I407" s="423"/>
      <c r="J407" s="323"/>
      <c r="K407" s="323"/>
      <c r="L407" s="324"/>
      <c r="M407" s="323"/>
    </row>
    <row r="408" spans="1:13" x14ac:dyDescent="0.2">
      <c r="A408" s="323"/>
      <c r="B408" s="323"/>
      <c r="C408" s="323"/>
      <c r="D408" s="323"/>
      <c r="E408" s="323"/>
      <c r="F408" s="324"/>
      <c r="G408" s="325"/>
      <c r="H408" s="325"/>
      <c r="I408" s="423"/>
      <c r="J408" s="323"/>
      <c r="K408" s="323"/>
      <c r="L408" s="324"/>
      <c r="M408" s="323"/>
    </row>
    <row r="409" spans="1:13" x14ac:dyDescent="0.2">
      <c r="A409" s="323"/>
      <c r="B409" s="323"/>
      <c r="C409" s="323"/>
      <c r="D409" s="323"/>
      <c r="E409" s="323"/>
      <c r="F409" s="324"/>
      <c r="G409" s="325"/>
      <c r="H409" s="325"/>
      <c r="I409" s="423"/>
      <c r="J409" s="323"/>
      <c r="K409" s="323"/>
      <c r="L409" s="324"/>
      <c r="M409" s="323"/>
    </row>
    <row r="410" spans="1:13" x14ac:dyDescent="0.2">
      <c r="A410" s="323"/>
      <c r="B410" s="323"/>
      <c r="C410" s="323"/>
      <c r="D410" s="323"/>
      <c r="E410" s="323"/>
      <c r="F410" s="324"/>
      <c r="G410" s="325"/>
      <c r="H410" s="325"/>
      <c r="I410" s="423"/>
      <c r="J410" s="323"/>
      <c r="K410" s="323"/>
      <c r="L410" s="324"/>
      <c r="M410" s="323"/>
    </row>
    <row r="411" spans="1:13" x14ac:dyDescent="0.2">
      <c r="A411" s="323"/>
      <c r="B411" s="323"/>
      <c r="C411" s="323"/>
      <c r="D411" s="323"/>
      <c r="E411" s="323"/>
      <c r="F411" s="324"/>
      <c r="G411" s="325"/>
      <c r="H411" s="325"/>
      <c r="I411" s="423"/>
      <c r="J411" s="323"/>
      <c r="K411" s="323"/>
      <c r="L411" s="324"/>
      <c r="M411" s="323"/>
    </row>
    <row r="412" spans="1:13" x14ac:dyDescent="0.2">
      <c r="A412" s="323"/>
      <c r="B412" s="323"/>
      <c r="C412" s="323"/>
      <c r="D412" s="323"/>
      <c r="E412" s="323"/>
      <c r="F412" s="324"/>
      <c r="G412" s="325"/>
      <c r="H412" s="325"/>
      <c r="I412" s="423"/>
      <c r="J412" s="323"/>
      <c r="K412" s="323"/>
      <c r="L412" s="324"/>
      <c r="M412" s="323"/>
    </row>
    <row r="413" spans="1:13" x14ac:dyDescent="0.2">
      <c r="A413" s="323"/>
      <c r="B413" s="323"/>
      <c r="C413" s="323"/>
      <c r="D413" s="323"/>
      <c r="E413" s="323"/>
      <c r="F413" s="324"/>
      <c r="G413" s="325"/>
      <c r="H413" s="325"/>
      <c r="I413" s="423"/>
      <c r="J413" s="323"/>
      <c r="K413" s="323"/>
      <c r="L413" s="324"/>
      <c r="M413" s="323"/>
    </row>
    <row r="414" spans="1:13" x14ac:dyDescent="0.2">
      <c r="A414" s="323"/>
      <c r="B414" s="323"/>
      <c r="C414" s="323"/>
      <c r="D414" s="323"/>
      <c r="E414" s="323"/>
      <c r="F414" s="324"/>
      <c r="G414" s="325"/>
      <c r="H414" s="325"/>
      <c r="I414" s="423"/>
      <c r="J414" s="323"/>
      <c r="K414" s="323"/>
      <c r="L414" s="324"/>
      <c r="M414" s="323"/>
    </row>
    <row r="415" spans="1:13" x14ac:dyDescent="0.2">
      <c r="A415" s="323"/>
      <c r="B415" s="323"/>
      <c r="C415" s="323"/>
      <c r="D415" s="323"/>
      <c r="E415" s="323"/>
      <c r="F415" s="324"/>
      <c r="G415" s="325"/>
      <c r="H415" s="325"/>
      <c r="I415" s="423"/>
      <c r="J415" s="323"/>
      <c r="K415" s="323"/>
      <c r="L415" s="324"/>
      <c r="M415" s="323"/>
    </row>
    <row r="416" spans="1:13" x14ac:dyDescent="0.2">
      <c r="A416" s="323"/>
      <c r="B416" s="323"/>
      <c r="C416" s="323"/>
      <c r="D416" s="323"/>
      <c r="E416" s="323"/>
      <c r="F416" s="324"/>
      <c r="G416" s="325"/>
      <c r="H416" s="325"/>
      <c r="I416" s="423"/>
      <c r="J416" s="323"/>
      <c r="K416" s="323"/>
      <c r="L416" s="324"/>
      <c r="M416" s="323"/>
    </row>
    <row r="417" spans="1:13" x14ac:dyDescent="0.2">
      <c r="A417" s="323"/>
      <c r="B417" s="323"/>
      <c r="C417" s="323"/>
      <c r="D417" s="323"/>
      <c r="E417" s="323"/>
      <c r="F417" s="324"/>
      <c r="G417" s="325"/>
      <c r="H417" s="325"/>
      <c r="I417" s="423"/>
      <c r="J417" s="323"/>
      <c r="K417" s="323"/>
      <c r="L417" s="324"/>
      <c r="M417" s="323"/>
    </row>
    <row r="418" spans="1:13" x14ac:dyDescent="0.2">
      <c r="A418" s="323"/>
      <c r="B418" s="323"/>
      <c r="C418" s="323"/>
      <c r="D418" s="323"/>
      <c r="E418" s="323"/>
      <c r="F418" s="324"/>
      <c r="G418" s="325"/>
      <c r="H418" s="325"/>
      <c r="I418" s="423"/>
      <c r="J418" s="323"/>
      <c r="K418" s="323"/>
      <c r="L418" s="324"/>
      <c r="M418" s="323"/>
    </row>
    <row r="419" spans="1:13" x14ac:dyDescent="0.2">
      <c r="A419" s="323"/>
      <c r="B419" s="323"/>
      <c r="C419" s="323"/>
      <c r="D419" s="323"/>
      <c r="E419" s="323"/>
      <c r="F419" s="324"/>
      <c r="G419" s="325"/>
      <c r="H419" s="325"/>
      <c r="I419" s="423"/>
      <c r="J419" s="323"/>
      <c r="K419" s="323"/>
      <c r="L419" s="324"/>
      <c r="M419" s="323"/>
    </row>
    <row r="420" spans="1:13" x14ac:dyDescent="0.2">
      <c r="A420" s="323"/>
      <c r="B420" s="323"/>
      <c r="C420" s="323"/>
      <c r="D420" s="323"/>
      <c r="E420" s="323"/>
      <c r="F420" s="324"/>
      <c r="G420" s="325"/>
      <c r="H420" s="325"/>
      <c r="I420" s="423"/>
      <c r="J420" s="323"/>
      <c r="K420" s="323"/>
      <c r="L420" s="324"/>
      <c r="M420" s="323"/>
    </row>
    <row r="421" spans="1:13" x14ac:dyDescent="0.2">
      <c r="A421" s="323"/>
      <c r="B421" s="323"/>
      <c r="C421" s="323"/>
      <c r="D421" s="323"/>
      <c r="E421" s="323"/>
      <c r="F421" s="324"/>
      <c r="G421" s="325"/>
      <c r="H421" s="325"/>
      <c r="I421" s="423"/>
      <c r="J421" s="323"/>
      <c r="K421" s="323"/>
      <c r="L421" s="324"/>
      <c r="M421" s="323"/>
    </row>
    <row r="422" spans="1:13" x14ac:dyDescent="0.2">
      <c r="A422" s="323"/>
      <c r="B422" s="323"/>
      <c r="C422" s="323"/>
      <c r="D422" s="323"/>
      <c r="E422" s="323"/>
      <c r="F422" s="324"/>
      <c r="G422" s="325"/>
      <c r="H422" s="325"/>
      <c r="I422" s="423"/>
      <c r="J422" s="323"/>
      <c r="K422" s="323"/>
      <c r="L422" s="324"/>
      <c r="M422" s="323"/>
    </row>
    <row r="423" spans="1:13" x14ac:dyDescent="0.2">
      <c r="A423" s="323"/>
      <c r="B423" s="323"/>
      <c r="C423" s="323"/>
      <c r="D423" s="323"/>
      <c r="E423" s="323"/>
      <c r="F423" s="324"/>
      <c r="G423" s="325"/>
      <c r="H423" s="325"/>
      <c r="I423" s="423"/>
      <c r="J423" s="323"/>
      <c r="K423" s="323"/>
      <c r="L423" s="324"/>
      <c r="M423" s="323"/>
    </row>
    <row r="424" spans="1:13" x14ac:dyDescent="0.2">
      <c r="A424" s="323"/>
      <c r="B424" s="323"/>
      <c r="C424" s="323"/>
      <c r="D424" s="323"/>
      <c r="E424" s="323"/>
      <c r="F424" s="324"/>
      <c r="G424" s="325"/>
      <c r="H424" s="325"/>
      <c r="I424" s="423"/>
      <c r="J424" s="323"/>
      <c r="K424" s="323"/>
      <c r="L424" s="324"/>
      <c r="M424" s="323"/>
    </row>
    <row r="425" spans="1:13" x14ac:dyDescent="0.2">
      <c r="A425" s="323"/>
      <c r="B425" s="323"/>
      <c r="C425" s="323"/>
      <c r="D425" s="323"/>
      <c r="E425" s="323"/>
      <c r="F425" s="324"/>
      <c r="G425" s="325"/>
      <c r="H425" s="325"/>
      <c r="I425" s="423"/>
      <c r="J425" s="323"/>
      <c r="K425" s="323"/>
      <c r="L425" s="324"/>
      <c r="M425" s="323"/>
    </row>
    <row r="426" spans="1:13" x14ac:dyDescent="0.2">
      <c r="A426" s="323"/>
      <c r="B426" s="323"/>
      <c r="C426" s="323"/>
      <c r="D426" s="323"/>
      <c r="E426" s="323"/>
      <c r="F426" s="324"/>
      <c r="G426" s="325"/>
      <c r="H426" s="325"/>
      <c r="I426" s="423"/>
      <c r="J426" s="323"/>
      <c r="K426" s="323"/>
      <c r="L426" s="324"/>
      <c r="M426" s="323"/>
    </row>
    <row r="427" spans="1:13" x14ac:dyDescent="0.2">
      <c r="A427" s="323"/>
      <c r="B427" s="323"/>
      <c r="C427" s="323"/>
      <c r="D427" s="323"/>
      <c r="E427" s="323"/>
      <c r="F427" s="324"/>
      <c r="G427" s="325"/>
      <c r="H427" s="325"/>
      <c r="I427" s="423"/>
      <c r="J427" s="323"/>
      <c r="K427" s="323"/>
      <c r="L427" s="324"/>
      <c r="M427" s="323"/>
    </row>
    <row r="428" spans="1:13" x14ac:dyDescent="0.2">
      <c r="A428" s="323"/>
      <c r="B428" s="323"/>
      <c r="C428" s="323"/>
      <c r="D428" s="323"/>
      <c r="E428" s="323"/>
      <c r="F428" s="324"/>
      <c r="G428" s="325"/>
      <c r="H428" s="325"/>
      <c r="I428" s="423"/>
      <c r="J428" s="323"/>
      <c r="K428" s="323"/>
      <c r="L428" s="324"/>
      <c r="M428" s="323"/>
    </row>
    <row r="429" spans="1:13" x14ac:dyDescent="0.2">
      <c r="A429" s="323"/>
      <c r="B429" s="323"/>
      <c r="C429" s="323"/>
      <c r="D429" s="323"/>
      <c r="E429" s="323"/>
      <c r="F429" s="324"/>
      <c r="G429" s="325"/>
      <c r="H429" s="325"/>
      <c r="I429" s="423"/>
      <c r="J429" s="323"/>
      <c r="K429" s="323"/>
      <c r="L429" s="324"/>
      <c r="M429" s="323"/>
    </row>
    <row r="430" spans="1:13" x14ac:dyDescent="0.2">
      <c r="A430" s="323"/>
      <c r="B430" s="323"/>
      <c r="C430" s="323"/>
      <c r="D430" s="323"/>
      <c r="E430" s="323"/>
      <c r="F430" s="324"/>
      <c r="G430" s="325"/>
      <c r="H430" s="325"/>
      <c r="I430" s="423"/>
      <c r="J430" s="323"/>
      <c r="K430" s="323"/>
      <c r="L430" s="324"/>
      <c r="M430" s="323"/>
    </row>
    <row r="431" spans="1:13" x14ac:dyDescent="0.2">
      <c r="A431" s="323"/>
      <c r="B431" s="323"/>
      <c r="C431" s="323"/>
      <c r="D431" s="323"/>
      <c r="E431" s="323"/>
      <c r="F431" s="324"/>
      <c r="G431" s="325"/>
      <c r="H431" s="325"/>
      <c r="I431" s="423"/>
      <c r="J431" s="323"/>
      <c r="K431" s="323"/>
      <c r="L431" s="324"/>
      <c r="M431" s="323"/>
    </row>
    <row r="432" spans="1:13" x14ac:dyDescent="0.2">
      <c r="A432" s="323"/>
      <c r="B432" s="323"/>
      <c r="C432" s="323"/>
      <c r="D432" s="323"/>
      <c r="E432" s="323"/>
      <c r="F432" s="324"/>
      <c r="G432" s="325"/>
      <c r="H432" s="325"/>
      <c r="I432" s="423"/>
      <c r="J432" s="323"/>
      <c r="K432" s="323"/>
      <c r="L432" s="324"/>
      <c r="M432" s="323"/>
    </row>
    <row r="433" spans="1:13" x14ac:dyDescent="0.2">
      <c r="A433" s="323"/>
      <c r="B433" s="323"/>
      <c r="C433" s="323"/>
      <c r="D433" s="323"/>
      <c r="E433" s="323"/>
      <c r="F433" s="324"/>
      <c r="G433" s="325"/>
      <c r="H433" s="325"/>
      <c r="I433" s="423"/>
      <c r="J433" s="323"/>
      <c r="K433" s="323"/>
      <c r="L433" s="324"/>
      <c r="M433" s="323"/>
    </row>
    <row r="434" spans="1:13" x14ac:dyDescent="0.2">
      <c r="A434" s="323"/>
      <c r="B434" s="323"/>
      <c r="C434" s="323"/>
      <c r="D434" s="323"/>
      <c r="E434" s="323"/>
      <c r="F434" s="324"/>
      <c r="G434" s="325"/>
      <c r="H434" s="325"/>
      <c r="I434" s="423"/>
      <c r="J434" s="323"/>
      <c r="K434" s="323"/>
      <c r="L434" s="324"/>
      <c r="M434" s="323"/>
    </row>
    <row r="435" spans="1:13" x14ac:dyDescent="0.2">
      <c r="A435" s="323"/>
      <c r="B435" s="323"/>
      <c r="C435" s="323"/>
      <c r="D435" s="323"/>
      <c r="E435" s="323"/>
      <c r="F435" s="324"/>
      <c r="G435" s="325"/>
      <c r="H435" s="325"/>
      <c r="I435" s="423"/>
      <c r="J435" s="323"/>
      <c r="K435" s="323"/>
      <c r="L435" s="324"/>
      <c r="M435" s="323"/>
    </row>
    <row r="436" spans="1:13" x14ac:dyDescent="0.2">
      <c r="A436" s="323"/>
      <c r="B436" s="323"/>
      <c r="C436" s="323"/>
      <c r="D436" s="323"/>
      <c r="E436" s="323"/>
      <c r="F436" s="324"/>
      <c r="G436" s="325"/>
      <c r="H436" s="325"/>
      <c r="I436" s="423"/>
      <c r="J436" s="323"/>
      <c r="K436" s="323"/>
      <c r="L436" s="324"/>
      <c r="M436" s="323"/>
    </row>
    <row r="437" spans="1:13" x14ac:dyDescent="0.2">
      <c r="A437" s="323"/>
      <c r="B437" s="323"/>
      <c r="C437" s="323"/>
      <c r="D437" s="323"/>
      <c r="E437" s="323"/>
      <c r="F437" s="324"/>
      <c r="G437" s="325"/>
      <c r="H437" s="325"/>
      <c r="I437" s="423"/>
      <c r="J437" s="323"/>
      <c r="K437" s="323"/>
      <c r="L437" s="324"/>
      <c r="M437" s="323"/>
    </row>
    <row r="438" spans="1:13" x14ac:dyDescent="0.2">
      <c r="A438" s="323"/>
      <c r="B438" s="323"/>
      <c r="C438" s="323"/>
      <c r="D438" s="323"/>
      <c r="E438" s="323"/>
      <c r="F438" s="324"/>
      <c r="G438" s="325"/>
      <c r="H438" s="325"/>
      <c r="I438" s="423"/>
      <c r="J438" s="323"/>
      <c r="K438" s="323"/>
      <c r="L438" s="324"/>
      <c r="M438" s="323"/>
    </row>
    <row r="439" spans="1:13" x14ac:dyDescent="0.2">
      <c r="A439" s="323"/>
      <c r="B439" s="323"/>
      <c r="C439" s="323"/>
      <c r="D439" s="323"/>
      <c r="E439" s="323"/>
      <c r="F439" s="324"/>
      <c r="G439" s="325"/>
      <c r="H439" s="325"/>
      <c r="I439" s="423"/>
      <c r="J439" s="323"/>
      <c r="K439" s="323"/>
      <c r="L439" s="324"/>
      <c r="M439" s="323"/>
    </row>
    <row r="440" spans="1:13" x14ac:dyDescent="0.2">
      <c r="A440" s="323"/>
      <c r="B440" s="323"/>
      <c r="C440" s="323"/>
      <c r="D440" s="323"/>
      <c r="E440" s="323"/>
      <c r="F440" s="324"/>
      <c r="G440" s="325"/>
      <c r="H440" s="325"/>
      <c r="I440" s="423"/>
      <c r="J440" s="323"/>
      <c r="K440" s="323"/>
      <c r="L440" s="324"/>
      <c r="M440" s="323"/>
    </row>
    <row r="441" spans="1:13" x14ac:dyDescent="0.2">
      <c r="A441" s="323"/>
      <c r="B441" s="323"/>
      <c r="C441" s="323"/>
      <c r="D441" s="323"/>
      <c r="E441" s="323"/>
      <c r="F441" s="324"/>
      <c r="G441" s="325"/>
      <c r="H441" s="325"/>
      <c r="I441" s="423"/>
      <c r="J441" s="323"/>
      <c r="K441" s="323"/>
      <c r="L441" s="324"/>
      <c r="M441" s="323"/>
    </row>
    <row r="442" spans="1:13" x14ac:dyDescent="0.2">
      <c r="A442" s="323"/>
      <c r="B442" s="323"/>
      <c r="C442" s="323"/>
      <c r="D442" s="323"/>
      <c r="E442" s="323"/>
      <c r="F442" s="324"/>
      <c r="G442" s="325"/>
      <c r="H442" s="325"/>
      <c r="I442" s="423"/>
      <c r="J442" s="323"/>
      <c r="K442" s="323"/>
      <c r="L442" s="324"/>
      <c r="M442" s="323"/>
    </row>
    <row r="443" spans="1:13" x14ac:dyDescent="0.2">
      <c r="A443" s="323"/>
      <c r="B443" s="323"/>
      <c r="C443" s="323"/>
      <c r="D443" s="323"/>
      <c r="E443" s="323"/>
      <c r="F443" s="324"/>
      <c r="G443" s="325"/>
      <c r="H443" s="325"/>
      <c r="I443" s="423"/>
      <c r="J443" s="323"/>
      <c r="K443" s="323"/>
      <c r="L443" s="324"/>
      <c r="M443" s="323"/>
    </row>
    <row r="444" spans="1:13" x14ac:dyDescent="0.2">
      <c r="A444" s="323"/>
      <c r="B444" s="323"/>
      <c r="C444" s="323"/>
      <c r="D444" s="323"/>
      <c r="E444" s="323"/>
      <c r="F444" s="324"/>
      <c r="G444" s="325"/>
      <c r="H444" s="325"/>
      <c r="I444" s="423"/>
      <c r="J444" s="323"/>
      <c r="K444" s="323"/>
      <c r="L444" s="324"/>
      <c r="M444" s="323"/>
    </row>
    <row r="445" spans="1:13" x14ac:dyDescent="0.2">
      <c r="A445" s="323"/>
      <c r="B445" s="323"/>
      <c r="C445" s="323"/>
      <c r="D445" s="323"/>
      <c r="E445" s="323"/>
      <c r="F445" s="324"/>
      <c r="G445" s="325"/>
      <c r="H445" s="325"/>
      <c r="I445" s="423"/>
      <c r="J445" s="323"/>
      <c r="K445" s="323"/>
      <c r="L445" s="324"/>
      <c r="M445" s="323"/>
    </row>
    <row r="446" spans="1:13" x14ac:dyDescent="0.2">
      <c r="A446" s="323"/>
      <c r="B446" s="323"/>
      <c r="C446" s="323"/>
      <c r="D446" s="323"/>
      <c r="E446" s="323"/>
      <c r="F446" s="324"/>
      <c r="G446" s="325"/>
      <c r="H446" s="325"/>
      <c r="I446" s="423"/>
      <c r="J446" s="323"/>
      <c r="K446" s="323"/>
      <c r="L446" s="324"/>
      <c r="M446" s="323"/>
    </row>
    <row r="447" spans="1:13" x14ac:dyDescent="0.2">
      <c r="A447" s="323"/>
      <c r="B447" s="323"/>
      <c r="C447" s="323"/>
      <c r="D447" s="323"/>
      <c r="E447" s="323"/>
      <c r="F447" s="324"/>
      <c r="G447" s="325"/>
      <c r="H447" s="325"/>
      <c r="I447" s="423"/>
      <c r="J447" s="323"/>
      <c r="K447" s="323"/>
      <c r="L447" s="324"/>
      <c r="M447" s="323"/>
    </row>
    <row r="448" spans="1:13" x14ac:dyDescent="0.2">
      <c r="A448" s="323"/>
      <c r="B448" s="323"/>
      <c r="C448" s="323"/>
      <c r="D448" s="323"/>
      <c r="E448" s="323"/>
      <c r="F448" s="324"/>
      <c r="G448" s="325"/>
      <c r="H448" s="325"/>
      <c r="I448" s="423"/>
      <c r="J448" s="323"/>
      <c r="K448" s="323"/>
      <c r="L448" s="324"/>
      <c r="M448" s="323"/>
    </row>
    <row r="449" spans="1:13" x14ac:dyDescent="0.2">
      <c r="A449" s="323"/>
      <c r="B449" s="323"/>
      <c r="C449" s="323"/>
      <c r="D449" s="323"/>
      <c r="E449" s="323"/>
      <c r="F449" s="324"/>
      <c r="G449" s="325"/>
      <c r="H449" s="325"/>
      <c r="I449" s="423"/>
      <c r="J449" s="323"/>
      <c r="K449" s="323"/>
      <c r="L449" s="324"/>
      <c r="M449" s="323"/>
    </row>
    <row r="450" spans="1:13" x14ac:dyDescent="0.2">
      <c r="A450" s="323"/>
      <c r="B450" s="323"/>
      <c r="C450" s="323"/>
      <c r="D450" s="323"/>
      <c r="E450" s="323"/>
      <c r="F450" s="324"/>
      <c r="G450" s="325"/>
      <c r="H450" s="325"/>
      <c r="I450" s="423"/>
      <c r="J450" s="323"/>
      <c r="K450" s="323"/>
      <c r="L450" s="324"/>
      <c r="M450" s="323"/>
    </row>
    <row r="451" spans="1:13" x14ac:dyDescent="0.2">
      <c r="A451" s="323"/>
      <c r="B451" s="323"/>
      <c r="C451" s="323"/>
      <c r="D451" s="323"/>
      <c r="E451" s="323"/>
      <c r="F451" s="324"/>
      <c r="G451" s="325"/>
      <c r="H451" s="325"/>
      <c r="I451" s="423"/>
      <c r="J451" s="323"/>
      <c r="K451" s="323"/>
      <c r="L451" s="324"/>
      <c r="M451" s="323"/>
    </row>
    <row r="452" spans="1:13" x14ac:dyDescent="0.2">
      <c r="A452" s="323"/>
      <c r="B452" s="323"/>
      <c r="C452" s="323"/>
      <c r="D452" s="323"/>
      <c r="E452" s="323"/>
      <c r="F452" s="324"/>
      <c r="G452" s="325"/>
      <c r="H452" s="325"/>
      <c r="I452" s="423"/>
      <c r="J452" s="323"/>
      <c r="K452" s="323"/>
      <c r="L452" s="324"/>
      <c r="M452" s="323"/>
    </row>
    <row r="453" spans="1:13" x14ac:dyDescent="0.2">
      <c r="A453" s="323"/>
      <c r="B453" s="323"/>
      <c r="C453" s="323"/>
      <c r="D453" s="323"/>
      <c r="E453" s="323"/>
      <c r="F453" s="324"/>
      <c r="G453" s="325"/>
      <c r="H453" s="325"/>
      <c r="I453" s="423"/>
      <c r="J453" s="323"/>
      <c r="K453" s="323"/>
      <c r="L453" s="324"/>
      <c r="M453" s="323"/>
    </row>
    <row r="454" spans="1:13" x14ac:dyDescent="0.2">
      <c r="A454" s="323"/>
      <c r="B454" s="323"/>
      <c r="C454" s="323"/>
      <c r="D454" s="323"/>
      <c r="E454" s="323"/>
      <c r="F454" s="324"/>
      <c r="G454" s="325"/>
      <c r="H454" s="325"/>
      <c r="I454" s="423"/>
      <c r="J454" s="323"/>
      <c r="K454" s="323"/>
      <c r="L454" s="324"/>
      <c r="M454" s="323"/>
    </row>
    <row r="455" spans="1:13" x14ac:dyDescent="0.2">
      <c r="A455" s="323"/>
      <c r="B455" s="323"/>
      <c r="C455" s="323"/>
      <c r="D455" s="323"/>
      <c r="E455" s="323"/>
      <c r="F455" s="324"/>
      <c r="G455" s="325"/>
      <c r="H455" s="325"/>
      <c r="I455" s="423"/>
      <c r="J455" s="323"/>
      <c r="K455" s="323"/>
      <c r="L455" s="324"/>
      <c r="M455" s="323"/>
    </row>
    <row r="456" spans="1:13" x14ac:dyDescent="0.2">
      <c r="A456" s="323"/>
      <c r="B456" s="323"/>
      <c r="C456" s="323"/>
      <c r="D456" s="323"/>
      <c r="E456" s="323"/>
      <c r="F456" s="324"/>
      <c r="G456" s="325"/>
      <c r="H456" s="325"/>
      <c r="I456" s="423"/>
      <c r="J456" s="323"/>
      <c r="K456" s="323"/>
      <c r="L456" s="324"/>
      <c r="M456" s="323"/>
    </row>
    <row r="457" spans="1:13" x14ac:dyDescent="0.2">
      <c r="A457" s="323"/>
      <c r="B457" s="323"/>
      <c r="C457" s="323"/>
      <c r="D457" s="323"/>
      <c r="E457" s="323"/>
      <c r="F457" s="324"/>
      <c r="G457" s="325"/>
      <c r="H457" s="325"/>
      <c r="I457" s="423"/>
      <c r="J457" s="323"/>
      <c r="K457" s="323"/>
      <c r="L457" s="324"/>
      <c r="M457" s="323"/>
    </row>
    <row r="458" spans="1:13" x14ac:dyDescent="0.2">
      <c r="A458" s="323"/>
      <c r="B458" s="323"/>
      <c r="C458" s="323"/>
      <c r="D458" s="323"/>
      <c r="E458" s="323"/>
      <c r="F458" s="324"/>
      <c r="G458" s="325"/>
      <c r="H458" s="325"/>
      <c r="I458" s="423"/>
      <c r="J458" s="323"/>
      <c r="K458" s="323"/>
      <c r="L458" s="324"/>
      <c r="M458" s="323"/>
    </row>
    <row r="459" spans="1:13" x14ac:dyDescent="0.2">
      <c r="A459" s="323"/>
      <c r="B459" s="323"/>
      <c r="C459" s="323"/>
      <c r="D459" s="323"/>
      <c r="E459" s="323"/>
      <c r="F459" s="324"/>
      <c r="G459" s="325"/>
      <c r="H459" s="325"/>
      <c r="I459" s="423"/>
      <c r="J459" s="323"/>
      <c r="K459" s="323"/>
      <c r="L459" s="324"/>
      <c r="M459" s="323"/>
    </row>
    <row r="460" spans="1:13" x14ac:dyDescent="0.2">
      <c r="A460" s="323"/>
      <c r="B460" s="323"/>
      <c r="C460" s="323"/>
      <c r="D460" s="323"/>
      <c r="E460" s="323"/>
      <c r="F460" s="324"/>
      <c r="G460" s="325"/>
      <c r="H460" s="325"/>
      <c r="I460" s="423"/>
      <c r="J460" s="323"/>
      <c r="K460" s="323"/>
      <c r="L460" s="324"/>
      <c r="M460" s="323"/>
    </row>
    <row r="461" spans="1:13" x14ac:dyDescent="0.2">
      <c r="A461" s="323"/>
      <c r="B461" s="323"/>
      <c r="C461" s="323"/>
      <c r="D461" s="323"/>
      <c r="E461" s="323"/>
      <c r="F461" s="324"/>
      <c r="G461" s="325"/>
      <c r="H461" s="325"/>
      <c r="I461" s="423"/>
      <c r="J461" s="323"/>
      <c r="K461" s="323"/>
      <c r="L461" s="324"/>
      <c r="M461" s="323"/>
    </row>
    <row r="462" spans="1:13" x14ac:dyDescent="0.2">
      <c r="A462" s="323"/>
      <c r="B462" s="323"/>
      <c r="C462" s="323"/>
      <c r="D462" s="323"/>
      <c r="E462" s="323"/>
      <c r="F462" s="324"/>
      <c r="G462" s="325"/>
      <c r="H462" s="325"/>
      <c r="I462" s="423"/>
      <c r="J462" s="323"/>
      <c r="K462" s="323"/>
      <c r="L462" s="324"/>
      <c r="M462" s="323"/>
    </row>
    <row r="463" spans="1:13" x14ac:dyDescent="0.2">
      <c r="A463" s="323"/>
      <c r="B463" s="323"/>
      <c r="C463" s="323"/>
      <c r="D463" s="323"/>
      <c r="E463" s="323"/>
      <c r="F463" s="324"/>
      <c r="G463" s="325"/>
      <c r="H463" s="325"/>
      <c r="I463" s="423"/>
      <c r="J463" s="323"/>
      <c r="K463" s="323"/>
      <c r="L463" s="324"/>
      <c r="M463" s="323"/>
    </row>
    <row r="464" spans="1:13" x14ac:dyDescent="0.2">
      <c r="A464" s="323"/>
      <c r="B464" s="323"/>
      <c r="C464" s="323"/>
      <c r="D464" s="323"/>
      <c r="E464" s="323"/>
      <c r="F464" s="324"/>
      <c r="G464" s="325"/>
      <c r="H464" s="325"/>
      <c r="I464" s="423"/>
      <c r="J464" s="323"/>
      <c r="K464" s="323"/>
      <c r="L464" s="324"/>
      <c r="M464" s="323"/>
    </row>
    <row r="465" spans="1:13" x14ac:dyDescent="0.2">
      <c r="A465" s="323"/>
      <c r="B465" s="323"/>
      <c r="C465" s="323"/>
      <c r="D465" s="323"/>
      <c r="E465" s="323"/>
      <c r="F465" s="324"/>
      <c r="G465" s="325"/>
      <c r="H465" s="325"/>
      <c r="I465" s="423"/>
      <c r="J465" s="323"/>
      <c r="K465" s="323"/>
      <c r="L465" s="324"/>
      <c r="M465" s="323"/>
    </row>
    <row r="466" spans="1:13" x14ac:dyDescent="0.2">
      <c r="A466" s="323"/>
      <c r="B466" s="323"/>
      <c r="C466" s="323"/>
      <c r="D466" s="323"/>
      <c r="E466" s="323"/>
      <c r="F466" s="324"/>
      <c r="G466" s="325"/>
      <c r="H466" s="325"/>
      <c r="I466" s="423"/>
      <c r="J466" s="323"/>
      <c r="K466" s="323"/>
      <c r="L466" s="324"/>
      <c r="M466" s="323"/>
    </row>
    <row r="467" spans="1:13" x14ac:dyDescent="0.2">
      <c r="A467" s="323"/>
      <c r="B467" s="323"/>
      <c r="C467" s="323"/>
      <c r="D467" s="323"/>
      <c r="E467" s="323"/>
      <c r="F467" s="324"/>
      <c r="G467" s="325"/>
      <c r="H467" s="325"/>
      <c r="I467" s="423"/>
      <c r="J467" s="323"/>
      <c r="K467" s="323"/>
      <c r="L467" s="324"/>
      <c r="M467" s="323"/>
    </row>
    <row r="468" spans="1:13" x14ac:dyDescent="0.2">
      <c r="A468" s="323"/>
      <c r="B468" s="323"/>
      <c r="C468" s="323"/>
      <c r="D468" s="323"/>
      <c r="E468" s="323"/>
      <c r="F468" s="324"/>
      <c r="G468" s="325"/>
      <c r="H468" s="325"/>
      <c r="I468" s="423"/>
      <c r="J468" s="323"/>
      <c r="K468" s="323"/>
      <c r="L468" s="324"/>
      <c r="M468" s="323"/>
    </row>
    <row r="469" spans="1:13" x14ac:dyDescent="0.2">
      <c r="A469" s="323"/>
      <c r="B469" s="323"/>
      <c r="C469" s="323"/>
      <c r="D469" s="323"/>
      <c r="E469" s="323"/>
      <c r="F469" s="324"/>
      <c r="G469" s="325"/>
      <c r="H469" s="325"/>
      <c r="I469" s="423"/>
      <c r="J469" s="323"/>
      <c r="K469" s="323"/>
      <c r="L469" s="324"/>
      <c r="M469" s="323"/>
    </row>
    <row r="470" spans="1:13" x14ac:dyDescent="0.2">
      <c r="A470" s="323"/>
      <c r="B470" s="323"/>
      <c r="C470" s="323"/>
      <c r="D470" s="323"/>
      <c r="E470" s="323"/>
      <c r="F470" s="324"/>
      <c r="G470" s="325"/>
      <c r="H470" s="325"/>
      <c r="I470" s="423"/>
      <c r="J470" s="323"/>
      <c r="K470" s="323"/>
      <c r="L470" s="324"/>
      <c r="M470" s="323"/>
    </row>
    <row r="471" spans="1:13" x14ac:dyDescent="0.2">
      <c r="A471" s="323"/>
      <c r="B471" s="323"/>
      <c r="C471" s="323"/>
      <c r="D471" s="323"/>
      <c r="E471" s="323"/>
      <c r="F471" s="324"/>
      <c r="G471" s="325"/>
      <c r="H471" s="325"/>
      <c r="I471" s="423"/>
      <c r="J471" s="323"/>
      <c r="K471" s="323"/>
      <c r="L471" s="324"/>
      <c r="M471" s="323"/>
    </row>
    <row r="472" spans="1:13" x14ac:dyDescent="0.2">
      <c r="A472" s="323"/>
      <c r="B472" s="323"/>
      <c r="C472" s="323"/>
      <c r="D472" s="323"/>
      <c r="E472" s="323"/>
      <c r="F472" s="324"/>
      <c r="G472" s="325"/>
      <c r="H472" s="325"/>
      <c r="I472" s="423"/>
      <c r="J472" s="323"/>
      <c r="K472" s="323"/>
      <c r="L472" s="324"/>
      <c r="M472" s="323"/>
    </row>
    <row r="473" spans="1:13" x14ac:dyDescent="0.2">
      <c r="A473" s="323"/>
      <c r="B473" s="323"/>
      <c r="C473" s="323"/>
      <c r="D473" s="323"/>
      <c r="E473" s="323"/>
      <c r="F473" s="324"/>
      <c r="G473" s="325"/>
      <c r="H473" s="325"/>
      <c r="I473" s="423"/>
      <c r="J473" s="323"/>
      <c r="K473" s="323"/>
      <c r="L473" s="324"/>
      <c r="M473" s="323"/>
    </row>
    <row r="474" spans="1:13" x14ac:dyDescent="0.2">
      <c r="A474" s="323"/>
      <c r="B474" s="323"/>
      <c r="C474" s="323"/>
      <c r="D474" s="323"/>
      <c r="E474" s="323"/>
      <c r="F474" s="324"/>
      <c r="G474" s="325"/>
      <c r="H474" s="325"/>
      <c r="I474" s="423"/>
      <c r="J474" s="323"/>
      <c r="K474" s="323"/>
      <c r="L474" s="324"/>
      <c r="M474" s="323"/>
    </row>
    <row r="475" spans="1:13" x14ac:dyDescent="0.2">
      <c r="A475" s="323"/>
      <c r="B475" s="323"/>
      <c r="C475" s="323"/>
      <c r="D475" s="323"/>
      <c r="E475" s="323"/>
      <c r="F475" s="324"/>
      <c r="G475" s="325"/>
      <c r="H475" s="325"/>
      <c r="I475" s="423"/>
      <c r="J475" s="323"/>
      <c r="K475" s="323"/>
      <c r="L475" s="324"/>
      <c r="M475" s="323"/>
    </row>
    <row r="476" spans="1:13" x14ac:dyDescent="0.2">
      <c r="A476" s="323"/>
      <c r="B476" s="323"/>
      <c r="C476" s="323"/>
      <c r="D476" s="323"/>
      <c r="E476" s="323"/>
      <c r="F476" s="324"/>
      <c r="G476" s="325"/>
      <c r="H476" s="325"/>
      <c r="I476" s="423"/>
      <c r="J476" s="323"/>
      <c r="K476" s="323"/>
      <c r="L476" s="324"/>
      <c r="M476" s="323"/>
    </row>
    <row r="477" spans="1:13" x14ac:dyDescent="0.2">
      <c r="A477" s="323"/>
      <c r="B477" s="323"/>
      <c r="C477" s="323"/>
      <c r="D477" s="323"/>
      <c r="E477" s="323"/>
      <c r="F477" s="324"/>
      <c r="G477" s="325"/>
      <c r="H477" s="325"/>
      <c r="I477" s="423"/>
      <c r="J477" s="323"/>
      <c r="K477" s="323"/>
      <c r="L477" s="324"/>
      <c r="M477" s="323"/>
    </row>
    <row r="478" spans="1:13" x14ac:dyDescent="0.2">
      <c r="A478" s="323"/>
      <c r="B478" s="323"/>
      <c r="C478" s="323"/>
      <c r="D478" s="323"/>
      <c r="E478" s="323"/>
      <c r="F478" s="324"/>
      <c r="G478" s="325"/>
      <c r="H478" s="325"/>
      <c r="I478" s="423"/>
      <c r="J478" s="323"/>
      <c r="K478" s="323"/>
      <c r="L478" s="324"/>
      <c r="M478" s="323"/>
    </row>
    <row r="479" spans="1:13" x14ac:dyDescent="0.2">
      <c r="A479" s="323"/>
      <c r="B479" s="323"/>
      <c r="C479" s="323"/>
      <c r="D479" s="323"/>
      <c r="E479" s="323"/>
      <c r="F479" s="324"/>
      <c r="G479" s="325"/>
      <c r="H479" s="325"/>
      <c r="I479" s="423"/>
      <c r="J479" s="323"/>
      <c r="K479" s="323"/>
      <c r="L479" s="324"/>
      <c r="M479" s="323"/>
    </row>
    <row r="480" spans="1:13" x14ac:dyDescent="0.2">
      <c r="A480" s="323"/>
      <c r="B480" s="323"/>
      <c r="C480" s="323"/>
      <c r="D480" s="323"/>
      <c r="E480" s="323"/>
      <c r="F480" s="324"/>
      <c r="G480" s="325"/>
      <c r="H480" s="325"/>
      <c r="I480" s="423"/>
      <c r="J480" s="323"/>
      <c r="K480" s="323"/>
      <c r="L480" s="324"/>
      <c r="M480" s="323"/>
    </row>
    <row r="481" spans="1:13" x14ac:dyDescent="0.2">
      <c r="A481" s="323"/>
      <c r="B481" s="323"/>
      <c r="C481" s="323"/>
      <c r="D481" s="323"/>
      <c r="E481" s="323"/>
      <c r="F481" s="324"/>
      <c r="G481" s="325"/>
      <c r="H481" s="325"/>
      <c r="I481" s="423"/>
      <c r="J481" s="323"/>
      <c r="K481" s="323"/>
      <c r="L481" s="324"/>
      <c r="M481" s="323"/>
    </row>
    <row r="482" spans="1:13" x14ac:dyDescent="0.2">
      <c r="A482" s="323"/>
      <c r="B482" s="323"/>
      <c r="C482" s="323"/>
      <c r="D482" s="323"/>
      <c r="E482" s="323"/>
      <c r="F482" s="324"/>
      <c r="G482" s="325"/>
      <c r="H482" s="325"/>
      <c r="I482" s="423"/>
      <c r="J482" s="323"/>
      <c r="K482" s="323"/>
      <c r="L482" s="324"/>
      <c r="M482" s="323"/>
    </row>
    <row r="483" spans="1:13" x14ac:dyDescent="0.2">
      <c r="A483" s="323"/>
      <c r="B483" s="323"/>
      <c r="C483" s="323"/>
      <c r="D483" s="323"/>
      <c r="E483" s="323"/>
      <c r="F483" s="324"/>
      <c r="G483" s="325"/>
      <c r="H483" s="325"/>
      <c r="I483" s="423"/>
      <c r="J483" s="323"/>
      <c r="K483" s="323"/>
      <c r="L483" s="324"/>
      <c r="M483" s="323"/>
    </row>
    <row r="484" spans="1:13" x14ac:dyDescent="0.2">
      <c r="A484" s="323"/>
      <c r="B484" s="323"/>
      <c r="C484" s="323"/>
      <c r="D484" s="323"/>
      <c r="E484" s="323"/>
      <c r="F484" s="324"/>
      <c r="G484" s="325"/>
      <c r="H484" s="325"/>
      <c r="I484" s="423"/>
      <c r="J484" s="323"/>
      <c r="K484" s="323"/>
      <c r="L484" s="324"/>
      <c r="M484" s="323"/>
    </row>
    <row r="485" spans="1:13" x14ac:dyDescent="0.2">
      <c r="A485" s="323"/>
      <c r="B485" s="323"/>
      <c r="C485" s="323"/>
      <c r="D485" s="323"/>
      <c r="E485" s="323"/>
      <c r="F485" s="324"/>
      <c r="G485" s="325"/>
      <c r="H485" s="325"/>
      <c r="I485" s="423"/>
      <c r="J485" s="323"/>
      <c r="K485" s="323"/>
      <c r="L485" s="324"/>
      <c r="M485" s="323"/>
    </row>
    <row r="486" spans="1:13" x14ac:dyDescent="0.2">
      <c r="A486" s="323"/>
      <c r="B486" s="323"/>
      <c r="C486" s="323"/>
      <c r="D486" s="323"/>
      <c r="E486" s="323"/>
      <c r="F486" s="324"/>
      <c r="G486" s="325"/>
      <c r="H486" s="325"/>
      <c r="I486" s="423"/>
      <c r="J486" s="323"/>
      <c r="K486" s="323"/>
      <c r="L486" s="324"/>
      <c r="M486" s="323"/>
    </row>
    <row r="487" spans="1:13" x14ac:dyDescent="0.2">
      <c r="A487" s="323"/>
      <c r="B487" s="323"/>
      <c r="C487" s="323"/>
      <c r="D487" s="323"/>
      <c r="E487" s="323"/>
      <c r="F487" s="324"/>
      <c r="G487" s="325"/>
      <c r="H487" s="325"/>
      <c r="I487" s="423"/>
      <c r="J487" s="323"/>
      <c r="K487" s="323"/>
      <c r="L487" s="324"/>
      <c r="M487" s="323"/>
    </row>
    <row r="488" spans="1:13" x14ac:dyDescent="0.2">
      <c r="A488" s="323"/>
      <c r="B488" s="323"/>
      <c r="C488" s="323"/>
      <c r="D488" s="323"/>
      <c r="E488" s="323"/>
      <c r="F488" s="324"/>
      <c r="G488" s="325"/>
      <c r="H488" s="325"/>
      <c r="I488" s="423"/>
      <c r="J488" s="323"/>
      <c r="K488" s="323"/>
      <c r="L488" s="324"/>
      <c r="M488" s="323"/>
    </row>
    <row r="489" spans="1:13" x14ac:dyDescent="0.2">
      <c r="A489" s="323"/>
      <c r="B489" s="323"/>
      <c r="C489" s="323"/>
      <c r="D489" s="323"/>
      <c r="E489" s="323"/>
      <c r="F489" s="324"/>
      <c r="G489" s="325"/>
      <c r="H489" s="325"/>
      <c r="I489" s="423"/>
      <c r="J489" s="323"/>
      <c r="K489" s="323"/>
      <c r="L489" s="324"/>
      <c r="M489" s="323"/>
    </row>
    <row r="490" spans="1:13" x14ac:dyDescent="0.2">
      <c r="A490" s="323"/>
      <c r="B490" s="323"/>
      <c r="C490" s="323"/>
      <c r="D490" s="323"/>
      <c r="E490" s="323"/>
      <c r="F490" s="324"/>
      <c r="G490" s="325"/>
      <c r="H490" s="325"/>
      <c r="I490" s="423"/>
      <c r="J490" s="323"/>
      <c r="K490" s="323"/>
      <c r="L490" s="324"/>
      <c r="M490" s="323"/>
    </row>
    <row r="491" spans="1:13" x14ac:dyDescent="0.2">
      <c r="A491" s="323"/>
      <c r="B491" s="323"/>
      <c r="C491" s="323"/>
      <c r="D491" s="323"/>
      <c r="E491" s="323"/>
      <c r="F491" s="324"/>
      <c r="G491" s="325"/>
      <c r="H491" s="325"/>
      <c r="I491" s="423"/>
      <c r="J491" s="323"/>
      <c r="K491" s="323"/>
      <c r="L491" s="324"/>
      <c r="M491" s="323"/>
    </row>
    <row r="492" spans="1:13" x14ac:dyDescent="0.2">
      <c r="A492" s="323"/>
      <c r="B492" s="323"/>
      <c r="C492" s="323"/>
      <c r="D492" s="323"/>
      <c r="E492" s="323"/>
      <c r="F492" s="324"/>
      <c r="G492" s="325"/>
      <c r="H492" s="325"/>
      <c r="I492" s="423"/>
      <c r="J492" s="323"/>
      <c r="K492" s="323"/>
      <c r="L492" s="324"/>
      <c r="M492" s="323"/>
    </row>
    <row r="493" spans="1:13" x14ac:dyDescent="0.2">
      <c r="A493" s="323"/>
      <c r="B493" s="323"/>
      <c r="C493" s="323"/>
      <c r="D493" s="323"/>
      <c r="E493" s="323"/>
      <c r="F493" s="324"/>
      <c r="G493" s="325"/>
      <c r="H493" s="325"/>
      <c r="I493" s="423"/>
      <c r="J493" s="323"/>
      <c r="K493" s="323"/>
      <c r="L493" s="324"/>
      <c r="M493" s="323"/>
    </row>
    <row r="494" spans="1:13" x14ac:dyDescent="0.2">
      <c r="A494" s="323"/>
      <c r="B494" s="323"/>
      <c r="C494" s="323"/>
      <c r="D494" s="323"/>
      <c r="E494" s="323"/>
      <c r="F494" s="324"/>
      <c r="G494" s="325"/>
      <c r="H494" s="325"/>
      <c r="I494" s="423"/>
      <c r="J494" s="323"/>
      <c r="K494" s="323"/>
      <c r="L494" s="324"/>
      <c r="M494" s="323"/>
    </row>
    <row r="495" spans="1:13" x14ac:dyDescent="0.2">
      <c r="A495" s="323"/>
      <c r="B495" s="323"/>
      <c r="C495" s="323"/>
      <c r="D495" s="323"/>
      <c r="E495" s="323"/>
      <c r="F495" s="324"/>
      <c r="G495" s="325"/>
      <c r="H495" s="325"/>
      <c r="I495" s="423"/>
      <c r="J495" s="323"/>
      <c r="K495" s="323"/>
      <c r="L495" s="324"/>
      <c r="M495" s="323"/>
    </row>
    <row r="496" spans="1:13" x14ac:dyDescent="0.2">
      <c r="A496" s="323"/>
      <c r="B496" s="323"/>
      <c r="C496" s="323"/>
      <c r="D496" s="323"/>
      <c r="E496" s="323"/>
      <c r="F496" s="324"/>
      <c r="G496" s="325"/>
      <c r="H496" s="325"/>
      <c r="I496" s="423"/>
      <c r="J496" s="323"/>
      <c r="K496" s="323"/>
      <c r="L496" s="324"/>
      <c r="M496" s="323"/>
    </row>
    <row r="497" spans="1:13" x14ac:dyDescent="0.2">
      <c r="A497" s="323"/>
      <c r="B497" s="323"/>
      <c r="C497" s="323"/>
      <c r="D497" s="323"/>
      <c r="E497" s="323"/>
      <c r="F497" s="324"/>
      <c r="G497" s="325"/>
      <c r="H497" s="325"/>
      <c r="I497" s="423"/>
      <c r="J497" s="323"/>
      <c r="K497" s="323"/>
      <c r="L497" s="324"/>
      <c r="M497" s="323"/>
    </row>
    <row r="498" spans="1:13" x14ac:dyDescent="0.2">
      <c r="A498" s="323"/>
      <c r="B498" s="323"/>
      <c r="C498" s="323"/>
      <c r="D498" s="323"/>
      <c r="E498" s="323"/>
      <c r="F498" s="324"/>
      <c r="G498" s="325"/>
      <c r="H498" s="325"/>
      <c r="I498" s="423"/>
      <c r="J498" s="323"/>
      <c r="K498" s="323"/>
      <c r="L498" s="324"/>
      <c r="M498" s="323"/>
    </row>
    <row r="499" spans="1:13" x14ac:dyDescent="0.2">
      <c r="A499" s="323"/>
      <c r="B499" s="323"/>
      <c r="C499" s="323"/>
      <c r="D499" s="323"/>
      <c r="E499" s="323"/>
      <c r="F499" s="324"/>
      <c r="G499" s="325"/>
      <c r="H499" s="325"/>
      <c r="I499" s="423"/>
      <c r="J499" s="323"/>
      <c r="K499" s="323"/>
      <c r="L499" s="324"/>
      <c r="M499" s="323"/>
    </row>
    <row r="500" spans="1:13" x14ac:dyDescent="0.2">
      <c r="A500" s="323"/>
      <c r="B500" s="323"/>
      <c r="C500" s="323"/>
      <c r="D500" s="323"/>
      <c r="E500" s="323"/>
      <c r="F500" s="324"/>
      <c r="G500" s="325"/>
      <c r="H500" s="325"/>
      <c r="I500" s="423"/>
      <c r="J500" s="323"/>
      <c r="K500" s="323"/>
      <c r="L500" s="324"/>
      <c r="M500" s="323"/>
    </row>
    <row r="501" spans="1:13" x14ac:dyDescent="0.2">
      <c r="A501" s="323"/>
      <c r="B501" s="323"/>
      <c r="C501" s="323"/>
      <c r="D501" s="323"/>
      <c r="E501" s="323"/>
      <c r="F501" s="324"/>
      <c r="G501" s="325"/>
      <c r="H501" s="325"/>
      <c r="I501" s="423"/>
      <c r="J501" s="323"/>
      <c r="K501" s="323"/>
      <c r="L501" s="324"/>
      <c r="M501" s="323"/>
    </row>
    <row r="502" spans="1:13" x14ac:dyDescent="0.2">
      <c r="A502" s="323"/>
      <c r="B502" s="323"/>
      <c r="C502" s="323"/>
      <c r="D502" s="323"/>
      <c r="E502" s="323"/>
      <c r="F502" s="324"/>
      <c r="G502" s="325"/>
      <c r="H502" s="325"/>
      <c r="I502" s="423"/>
      <c r="J502" s="323"/>
      <c r="K502" s="323"/>
      <c r="L502" s="324"/>
      <c r="M502" s="323"/>
    </row>
    <row r="503" spans="1:13" x14ac:dyDescent="0.2">
      <c r="A503" s="323"/>
      <c r="B503" s="323"/>
      <c r="C503" s="323"/>
      <c r="D503" s="323"/>
      <c r="E503" s="323"/>
      <c r="F503" s="324"/>
      <c r="G503" s="325"/>
      <c r="H503" s="325"/>
      <c r="I503" s="423"/>
      <c r="J503" s="323"/>
      <c r="K503" s="323"/>
      <c r="L503" s="324"/>
      <c r="M503" s="323"/>
    </row>
    <row r="504" spans="1:13" x14ac:dyDescent="0.2">
      <c r="A504" s="323"/>
      <c r="B504" s="323"/>
      <c r="C504" s="323"/>
      <c r="D504" s="323"/>
      <c r="E504" s="323"/>
      <c r="F504" s="324"/>
      <c r="G504" s="325"/>
      <c r="H504" s="325"/>
      <c r="I504" s="423"/>
      <c r="J504" s="323"/>
      <c r="K504" s="323"/>
      <c r="L504" s="324"/>
      <c r="M504" s="323"/>
    </row>
    <row r="505" spans="1:13" x14ac:dyDescent="0.2">
      <c r="A505" s="323"/>
      <c r="B505" s="323"/>
      <c r="C505" s="323"/>
      <c r="D505" s="323"/>
      <c r="E505" s="323"/>
      <c r="F505" s="324"/>
      <c r="G505" s="325"/>
      <c r="H505" s="325"/>
      <c r="I505" s="423"/>
      <c r="J505" s="323"/>
      <c r="K505" s="323"/>
      <c r="L505" s="324"/>
      <c r="M505" s="323"/>
    </row>
    <row r="506" spans="1:13" x14ac:dyDescent="0.2">
      <c r="A506" s="323"/>
      <c r="B506" s="323"/>
      <c r="C506" s="323"/>
      <c r="D506" s="323"/>
      <c r="E506" s="323"/>
      <c r="F506" s="324"/>
      <c r="G506" s="325"/>
      <c r="H506" s="325"/>
      <c r="I506" s="423"/>
      <c r="J506" s="323"/>
      <c r="K506" s="323"/>
      <c r="L506" s="324"/>
      <c r="M506" s="323"/>
    </row>
    <row r="507" spans="1:13" x14ac:dyDescent="0.2">
      <c r="A507" s="323"/>
      <c r="B507" s="323"/>
      <c r="C507" s="323"/>
      <c r="D507" s="323"/>
      <c r="E507" s="323"/>
      <c r="F507" s="324"/>
      <c r="G507" s="325"/>
      <c r="H507" s="325"/>
      <c r="I507" s="423"/>
      <c r="J507" s="323"/>
      <c r="K507" s="323"/>
      <c r="L507" s="324"/>
      <c r="M507" s="323"/>
    </row>
    <row r="508" spans="1:13" x14ac:dyDescent="0.2">
      <c r="A508" s="323"/>
      <c r="B508" s="323"/>
      <c r="C508" s="323"/>
      <c r="D508" s="323"/>
      <c r="E508" s="323"/>
      <c r="F508" s="324"/>
      <c r="G508" s="325"/>
      <c r="H508" s="325"/>
      <c r="I508" s="423"/>
      <c r="J508" s="323"/>
      <c r="K508" s="323"/>
      <c r="L508" s="324"/>
      <c r="M508" s="323"/>
    </row>
    <row r="509" spans="1:13" x14ac:dyDescent="0.2">
      <c r="A509" s="323"/>
      <c r="B509" s="323"/>
      <c r="C509" s="323"/>
      <c r="D509" s="323"/>
      <c r="E509" s="323"/>
      <c r="F509" s="324"/>
      <c r="G509" s="325"/>
      <c r="H509" s="325"/>
      <c r="I509" s="423"/>
      <c r="J509" s="323"/>
      <c r="K509" s="323"/>
      <c r="L509" s="324"/>
      <c r="M509" s="323"/>
    </row>
    <row r="510" spans="1:13" x14ac:dyDescent="0.2">
      <c r="A510" s="323"/>
      <c r="B510" s="323"/>
      <c r="C510" s="323"/>
      <c r="D510" s="323"/>
      <c r="E510" s="323"/>
      <c r="F510" s="324"/>
      <c r="G510" s="325"/>
      <c r="H510" s="325"/>
      <c r="I510" s="423"/>
      <c r="J510" s="323"/>
      <c r="K510" s="323"/>
      <c r="L510" s="324"/>
      <c r="M510" s="323"/>
    </row>
    <row r="511" spans="1:13" x14ac:dyDescent="0.2">
      <c r="A511" s="323"/>
      <c r="B511" s="323"/>
      <c r="C511" s="323"/>
      <c r="D511" s="323"/>
      <c r="E511" s="323"/>
      <c r="F511" s="324"/>
      <c r="G511" s="325"/>
      <c r="H511" s="325"/>
      <c r="I511" s="423"/>
      <c r="J511" s="323"/>
      <c r="K511" s="323"/>
      <c r="L511" s="324"/>
      <c r="M511" s="323"/>
    </row>
    <row r="512" spans="1:13" x14ac:dyDescent="0.2">
      <c r="A512" s="323"/>
      <c r="B512" s="323"/>
      <c r="C512" s="323"/>
      <c r="D512" s="323"/>
      <c r="E512" s="323"/>
      <c r="F512" s="324"/>
      <c r="G512" s="325"/>
      <c r="H512" s="325"/>
      <c r="I512" s="423"/>
      <c r="J512" s="323"/>
      <c r="K512" s="323"/>
      <c r="L512" s="324"/>
      <c r="M512" s="323"/>
    </row>
    <row r="513" spans="1:13" x14ac:dyDescent="0.2">
      <c r="A513" s="323"/>
      <c r="B513" s="323"/>
      <c r="C513" s="323"/>
      <c r="D513" s="323"/>
      <c r="E513" s="323"/>
      <c r="F513" s="324"/>
      <c r="G513" s="325"/>
      <c r="H513" s="325"/>
      <c r="I513" s="423"/>
      <c r="J513" s="323"/>
      <c r="K513" s="323"/>
      <c r="L513" s="324"/>
      <c r="M513" s="323"/>
    </row>
    <row r="514" spans="1:13" x14ac:dyDescent="0.2">
      <c r="A514" s="323"/>
      <c r="B514" s="323"/>
      <c r="C514" s="323"/>
      <c r="D514" s="323"/>
      <c r="E514" s="323"/>
      <c r="F514" s="324"/>
      <c r="G514" s="325"/>
      <c r="H514" s="325"/>
      <c r="I514" s="423"/>
      <c r="J514" s="323"/>
      <c r="K514" s="323"/>
      <c r="L514" s="324"/>
      <c r="M514" s="323"/>
    </row>
    <row r="515" spans="1:13" x14ac:dyDescent="0.2">
      <c r="A515" s="323"/>
      <c r="B515" s="323"/>
      <c r="C515" s="323"/>
      <c r="D515" s="323"/>
      <c r="E515" s="323"/>
      <c r="F515" s="324"/>
      <c r="G515" s="325"/>
      <c r="H515" s="325"/>
      <c r="I515" s="423"/>
      <c r="J515" s="323"/>
      <c r="K515" s="323"/>
      <c r="L515" s="324"/>
      <c r="M515" s="323"/>
    </row>
    <row r="516" spans="1:13" x14ac:dyDescent="0.2">
      <c r="A516" s="323"/>
      <c r="B516" s="323"/>
      <c r="C516" s="323"/>
      <c r="D516" s="323"/>
      <c r="E516" s="323"/>
      <c r="F516" s="324"/>
      <c r="G516" s="325"/>
      <c r="H516" s="325"/>
      <c r="I516" s="423"/>
      <c r="J516" s="323"/>
      <c r="K516" s="323"/>
      <c r="L516" s="324"/>
      <c r="M516" s="323"/>
    </row>
    <row r="517" spans="1:13" x14ac:dyDescent="0.2">
      <c r="A517" s="323"/>
      <c r="B517" s="323"/>
      <c r="C517" s="323"/>
      <c r="D517" s="323"/>
      <c r="E517" s="323"/>
      <c r="F517" s="324"/>
      <c r="G517" s="325"/>
      <c r="H517" s="325"/>
      <c r="I517" s="423"/>
      <c r="J517" s="323"/>
      <c r="K517" s="323"/>
      <c r="L517" s="324"/>
      <c r="M517" s="323"/>
    </row>
    <row r="518" spans="1:13" x14ac:dyDescent="0.2">
      <c r="A518" s="323"/>
      <c r="B518" s="323"/>
      <c r="C518" s="323"/>
      <c r="D518" s="323"/>
      <c r="E518" s="323"/>
      <c r="F518" s="324"/>
      <c r="G518" s="325"/>
      <c r="H518" s="325"/>
      <c r="I518" s="423"/>
      <c r="J518" s="323"/>
      <c r="K518" s="323"/>
      <c r="L518" s="324"/>
      <c r="M518" s="323"/>
    </row>
    <row r="519" spans="1:13" x14ac:dyDescent="0.2">
      <c r="A519" s="323"/>
      <c r="B519" s="323"/>
      <c r="C519" s="323"/>
      <c r="D519" s="323"/>
      <c r="E519" s="323"/>
      <c r="F519" s="324"/>
      <c r="G519" s="325"/>
      <c r="H519" s="325"/>
      <c r="I519" s="423"/>
      <c r="J519" s="323"/>
      <c r="K519" s="323"/>
      <c r="L519" s="324"/>
      <c r="M519" s="323"/>
    </row>
    <row r="520" spans="1:13" x14ac:dyDescent="0.2">
      <c r="A520" s="323"/>
      <c r="B520" s="323"/>
      <c r="C520" s="323"/>
      <c r="D520" s="323"/>
      <c r="E520" s="323"/>
      <c r="F520" s="324"/>
      <c r="G520" s="325"/>
      <c r="H520" s="325"/>
      <c r="I520" s="423"/>
      <c r="J520" s="323"/>
      <c r="K520" s="323"/>
      <c r="L520" s="324"/>
      <c r="M520" s="323"/>
    </row>
    <row r="521" spans="1:13" x14ac:dyDescent="0.2">
      <c r="A521" s="323"/>
      <c r="B521" s="323"/>
      <c r="C521" s="323"/>
      <c r="D521" s="323"/>
      <c r="E521" s="323"/>
      <c r="F521" s="324"/>
      <c r="G521" s="325"/>
      <c r="H521" s="325"/>
      <c r="I521" s="423"/>
      <c r="J521" s="323"/>
      <c r="K521" s="323"/>
      <c r="L521" s="324"/>
      <c r="M521" s="323"/>
    </row>
    <row r="522" spans="1:13" x14ac:dyDescent="0.2">
      <c r="A522" s="323"/>
      <c r="B522" s="323"/>
      <c r="C522" s="323"/>
      <c r="D522" s="323"/>
      <c r="E522" s="323"/>
      <c r="F522" s="324"/>
      <c r="G522" s="325"/>
      <c r="H522" s="325"/>
      <c r="I522" s="423"/>
      <c r="J522" s="323"/>
      <c r="K522" s="323"/>
      <c r="L522" s="324"/>
      <c r="M522" s="323"/>
    </row>
    <row r="523" spans="1:13" x14ac:dyDescent="0.2">
      <c r="A523" s="323"/>
      <c r="B523" s="323"/>
      <c r="C523" s="323"/>
      <c r="D523" s="323"/>
      <c r="E523" s="323"/>
      <c r="F523" s="324"/>
      <c r="G523" s="325"/>
      <c r="H523" s="325"/>
      <c r="I523" s="423"/>
      <c r="J523" s="323"/>
      <c r="K523" s="323"/>
      <c r="L523" s="324"/>
      <c r="M523" s="323"/>
    </row>
    <row r="524" spans="1:13" x14ac:dyDescent="0.2">
      <c r="A524" s="323"/>
      <c r="B524" s="323"/>
      <c r="C524" s="323"/>
      <c r="D524" s="323"/>
      <c r="E524" s="323"/>
      <c r="F524" s="324"/>
      <c r="G524" s="325"/>
      <c r="H524" s="325"/>
      <c r="I524" s="423"/>
      <c r="J524" s="323"/>
      <c r="K524" s="323"/>
      <c r="L524" s="324"/>
      <c r="M524" s="323"/>
    </row>
    <row r="525" spans="1:13" x14ac:dyDescent="0.2">
      <c r="A525" s="323"/>
      <c r="B525" s="323"/>
      <c r="C525" s="323"/>
      <c r="D525" s="323"/>
      <c r="E525" s="323"/>
      <c r="F525" s="324"/>
      <c r="G525" s="325"/>
      <c r="H525" s="325"/>
      <c r="I525" s="423"/>
      <c r="J525" s="323"/>
      <c r="K525" s="323"/>
      <c r="L525" s="324"/>
      <c r="M525" s="323"/>
    </row>
    <row r="526" spans="1:13" x14ac:dyDescent="0.2">
      <c r="A526" s="323"/>
      <c r="B526" s="323"/>
      <c r="C526" s="323"/>
      <c r="D526" s="323"/>
      <c r="E526" s="323"/>
      <c r="F526" s="324"/>
      <c r="G526" s="325"/>
      <c r="H526" s="325"/>
      <c r="I526" s="423"/>
      <c r="J526" s="323"/>
      <c r="K526" s="323"/>
      <c r="L526" s="324"/>
      <c r="M526" s="323"/>
    </row>
    <row r="527" spans="1:13" x14ac:dyDescent="0.2">
      <c r="A527" s="323"/>
      <c r="B527" s="323"/>
      <c r="C527" s="323"/>
      <c r="D527" s="323"/>
      <c r="E527" s="323"/>
      <c r="F527" s="324"/>
      <c r="G527" s="325"/>
      <c r="H527" s="325"/>
      <c r="I527" s="423"/>
      <c r="J527" s="323"/>
      <c r="K527" s="323"/>
      <c r="L527" s="324"/>
      <c r="M527" s="323"/>
    </row>
    <row r="528" spans="1:13" x14ac:dyDescent="0.2">
      <c r="A528" s="323"/>
      <c r="B528" s="323"/>
      <c r="C528" s="323"/>
      <c r="D528" s="323"/>
      <c r="E528" s="323"/>
      <c r="F528" s="324"/>
      <c r="G528" s="325"/>
      <c r="H528" s="325"/>
      <c r="I528" s="423"/>
      <c r="J528" s="323"/>
      <c r="K528" s="323"/>
      <c r="L528" s="324"/>
      <c r="M528" s="323"/>
    </row>
    <row r="529" spans="1:13" x14ac:dyDescent="0.2">
      <c r="A529" s="323"/>
      <c r="B529" s="323"/>
      <c r="C529" s="323"/>
      <c r="D529" s="323"/>
      <c r="E529" s="323"/>
      <c r="F529" s="324"/>
      <c r="G529" s="325"/>
      <c r="H529" s="325"/>
      <c r="I529" s="423"/>
      <c r="J529" s="323"/>
      <c r="K529" s="323"/>
      <c r="L529" s="324"/>
      <c r="M529" s="323"/>
    </row>
    <row r="530" spans="1:13" x14ac:dyDescent="0.2">
      <c r="A530" s="323"/>
      <c r="B530" s="323"/>
      <c r="C530" s="323"/>
      <c r="D530" s="323"/>
      <c r="E530" s="323"/>
      <c r="F530" s="324"/>
      <c r="G530" s="325"/>
      <c r="H530" s="325"/>
      <c r="I530" s="423"/>
      <c r="J530" s="323"/>
      <c r="K530" s="323"/>
      <c r="L530" s="324"/>
      <c r="M530" s="323"/>
    </row>
    <row r="531" spans="1:13" x14ac:dyDescent="0.2">
      <c r="A531" s="323"/>
      <c r="B531" s="323"/>
      <c r="C531" s="323"/>
      <c r="D531" s="323"/>
      <c r="E531" s="323"/>
      <c r="F531" s="324"/>
      <c r="G531" s="325"/>
      <c r="H531" s="325"/>
      <c r="I531" s="423"/>
      <c r="J531" s="323"/>
      <c r="K531" s="323"/>
      <c r="L531" s="324"/>
      <c r="M531" s="323"/>
    </row>
    <row r="532" spans="1:13" x14ac:dyDescent="0.2">
      <c r="A532" s="323"/>
      <c r="B532" s="323"/>
      <c r="C532" s="323"/>
      <c r="D532" s="323"/>
      <c r="E532" s="323"/>
      <c r="F532" s="324"/>
      <c r="G532" s="325"/>
      <c r="H532" s="325"/>
      <c r="I532" s="423"/>
      <c r="J532" s="323"/>
      <c r="K532" s="323"/>
      <c r="L532" s="324"/>
      <c r="M532" s="323"/>
    </row>
    <row r="533" spans="1:13" x14ac:dyDescent="0.2">
      <c r="A533" s="323"/>
      <c r="B533" s="323"/>
      <c r="C533" s="323"/>
      <c r="D533" s="323"/>
      <c r="E533" s="323"/>
      <c r="F533" s="324"/>
      <c r="G533" s="325"/>
      <c r="H533" s="325"/>
      <c r="I533" s="423"/>
      <c r="J533" s="323"/>
      <c r="K533" s="323"/>
      <c r="L533" s="324"/>
      <c r="M533" s="323"/>
    </row>
    <row r="534" spans="1:13" x14ac:dyDescent="0.2">
      <c r="A534" s="323"/>
      <c r="B534" s="323"/>
      <c r="C534" s="323"/>
      <c r="D534" s="323"/>
      <c r="E534" s="323"/>
      <c r="F534" s="324"/>
      <c r="G534" s="325"/>
      <c r="H534" s="325"/>
      <c r="I534" s="423"/>
      <c r="J534" s="323"/>
      <c r="K534" s="323"/>
      <c r="L534" s="324"/>
      <c r="M534" s="323"/>
    </row>
    <row r="535" spans="1:13" x14ac:dyDescent="0.2">
      <c r="A535" s="323"/>
      <c r="B535" s="323"/>
      <c r="C535" s="323"/>
      <c r="D535" s="323"/>
      <c r="E535" s="323"/>
      <c r="F535" s="324"/>
      <c r="G535" s="325"/>
      <c r="H535" s="325"/>
      <c r="I535" s="423"/>
      <c r="J535" s="323"/>
      <c r="K535" s="323"/>
      <c r="L535" s="324"/>
      <c r="M535" s="323"/>
    </row>
    <row r="536" spans="1:13" x14ac:dyDescent="0.2">
      <c r="A536" s="323"/>
      <c r="B536" s="323"/>
      <c r="C536" s="323"/>
      <c r="D536" s="323"/>
      <c r="E536" s="323"/>
      <c r="F536" s="324"/>
      <c r="G536" s="325"/>
      <c r="H536" s="325"/>
      <c r="I536" s="423"/>
      <c r="J536" s="323"/>
      <c r="K536" s="323"/>
      <c r="L536" s="324"/>
      <c r="M536" s="323"/>
    </row>
    <row r="537" spans="1:13" x14ac:dyDescent="0.2">
      <c r="A537" s="323"/>
      <c r="B537" s="323"/>
      <c r="C537" s="323"/>
      <c r="D537" s="323"/>
      <c r="E537" s="323"/>
      <c r="F537" s="324"/>
      <c r="G537" s="325"/>
      <c r="H537" s="325"/>
      <c r="I537" s="423"/>
      <c r="J537" s="323"/>
      <c r="K537" s="323"/>
      <c r="L537" s="324"/>
      <c r="M537" s="323"/>
    </row>
    <row r="538" spans="1:13" x14ac:dyDescent="0.2">
      <c r="A538" s="323"/>
      <c r="B538" s="323"/>
      <c r="C538" s="323"/>
      <c r="D538" s="323"/>
      <c r="E538" s="323"/>
      <c r="F538" s="324"/>
      <c r="G538" s="325"/>
      <c r="H538" s="325"/>
      <c r="I538" s="423"/>
      <c r="J538" s="323"/>
      <c r="K538" s="323"/>
      <c r="L538" s="324"/>
      <c r="M538" s="323"/>
    </row>
    <row r="539" spans="1:13" x14ac:dyDescent="0.2">
      <c r="A539" s="323"/>
      <c r="B539" s="323"/>
      <c r="C539" s="323"/>
      <c r="D539" s="323"/>
      <c r="E539" s="323"/>
      <c r="F539" s="324"/>
      <c r="G539" s="325"/>
      <c r="H539" s="325"/>
      <c r="I539" s="423"/>
      <c r="J539" s="323"/>
      <c r="K539" s="323"/>
      <c r="L539" s="324"/>
      <c r="M539" s="323"/>
    </row>
    <row r="540" spans="1:13" x14ac:dyDescent="0.2">
      <c r="A540" s="323"/>
      <c r="B540" s="323"/>
      <c r="C540" s="323"/>
      <c r="D540" s="323"/>
      <c r="E540" s="323"/>
      <c r="F540" s="324"/>
      <c r="G540" s="325"/>
      <c r="H540" s="325"/>
      <c r="I540" s="423"/>
      <c r="J540" s="323"/>
      <c r="K540" s="323"/>
      <c r="L540" s="324"/>
      <c r="M540" s="323"/>
    </row>
    <row r="541" spans="1:13" x14ac:dyDescent="0.2">
      <c r="A541" s="323"/>
      <c r="B541" s="323"/>
      <c r="C541" s="323"/>
      <c r="D541" s="323"/>
      <c r="E541" s="323"/>
      <c r="F541" s="324"/>
      <c r="G541" s="325"/>
      <c r="H541" s="325"/>
      <c r="I541" s="423"/>
      <c r="J541" s="323"/>
      <c r="K541" s="323"/>
      <c r="L541" s="324"/>
      <c r="M541" s="323"/>
    </row>
    <row r="542" spans="1:13" x14ac:dyDescent="0.2">
      <c r="A542" s="323"/>
      <c r="B542" s="323"/>
      <c r="C542" s="323"/>
      <c r="D542" s="323"/>
      <c r="E542" s="323"/>
      <c r="F542" s="324"/>
      <c r="G542" s="325"/>
      <c r="H542" s="325"/>
      <c r="I542" s="423"/>
      <c r="J542" s="323"/>
      <c r="K542" s="323"/>
      <c r="L542" s="324"/>
      <c r="M542" s="323"/>
    </row>
    <row r="543" spans="1:13" x14ac:dyDescent="0.2">
      <c r="A543" s="323"/>
      <c r="B543" s="323"/>
      <c r="C543" s="323"/>
      <c r="D543" s="323"/>
      <c r="E543" s="323"/>
      <c r="F543" s="324"/>
      <c r="G543" s="325"/>
      <c r="H543" s="325"/>
      <c r="I543" s="423"/>
      <c r="J543" s="323"/>
      <c r="K543" s="323"/>
      <c r="L543" s="324"/>
      <c r="M543" s="323"/>
    </row>
    <row r="544" spans="1:13" x14ac:dyDescent="0.2">
      <c r="A544" s="323"/>
      <c r="B544" s="323"/>
      <c r="C544" s="323"/>
      <c r="D544" s="323"/>
      <c r="E544" s="323"/>
      <c r="F544" s="324"/>
      <c r="G544" s="325"/>
      <c r="H544" s="325"/>
      <c r="I544" s="423"/>
      <c r="J544" s="323"/>
      <c r="K544" s="323"/>
      <c r="L544" s="324"/>
      <c r="M544" s="323"/>
    </row>
    <row r="545" spans="1:13" x14ac:dyDescent="0.2">
      <c r="A545" s="323"/>
      <c r="B545" s="323"/>
      <c r="C545" s="323"/>
      <c r="D545" s="323"/>
      <c r="E545" s="323"/>
      <c r="F545" s="324"/>
      <c r="G545" s="325"/>
      <c r="H545" s="325"/>
      <c r="I545" s="423"/>
      <c r="J545" s="323"/>
      <c r="K545" s="323"/>
      <c r="L545" s="324"/>
      <c r="M545" s="323"/>
    </row>
    <row r="546" spans="1:13" x14ac:dyDescent="0.2">
      <c r="A546" s="323"/>
      <c r="B546" s="323"/>
      <c r="C546" s="323"/>
      <c r="D546" s="323"/>
      <c r="E546" s="323"/>
      <c r="F546" s="324"/>
      <c r="G546" s="325"/>
      <c r="H546" s="325"/>
      <c r="I546" s="423"/>
      <c r="J546" s="323"/>
      <c r="K546" s="323"/>
      <c r="L546" s="324"/>
      <c r="M546" s="323"/>
    </row>
    <row r="547" spans="1:13" x14ac:dyDescent="0.2">
      <c r="A547" s="323"/>
      <c r="B547" s="323"/>
      <c r="C547" s="323"/>
      <c r="D547" s="323"/>
      <c r="E547" s="323"/>
      <c r="F547" s="324"/>
      <c r="G547" s="325"/>
      <c r="H547" s="325"/>
      <c r="I547" s="423"/>
      <c r="J547" s="323"/>
      <c r="K547" s="323"/>
      <c r="L547" s="324"/>
      <c r="M547" s="323"/>
    </row>
    <row r="548" spans="1:13" x14ac:dyDescent="0.2">
      <c r="A548" s="323"/>
      <c r="B548" s="323"/>
      <c r="C548" s="323"/>
      <c r="D548" s="323"/>
      <c r="E548" s="323"/>
      <c r="F548" s="324"/>
      <c r="G548" s="325"/>
      <c r="H548" s="325"/>
      <c r="I548" s="423"/>
      <c r="J548" s="323"/>
      <c r="K548" s="323"/>
      <c r="L548" s="324"/>
      <c r="M548" s="323"/>
    </row>
    <row r="549" spans="1:13" x14ac:dyDescent="0.2">
      <c r="A549" s="323"/>
      <c r="B549" s="323"/>
      <c r="C549" s="323"/>
      <c r="D549" s="323"/>
      <c r="E549" s="323"/>
      <c r="F549" s="324"/>
      <c r="G549" s="325"/>
      <c r="H549" s="325"/>
      <c r="I549" s="423"/>
      <c r="J549" s="323"/>
      <c r="K549" s="323"/>
      <c r="L549" s="324"/>
      <c r="M549" s="323"/>
    </row>
    <row r="550" spans="1:13" x14ac:dyDescent="0.2">
      <c r="A550" s="323"/>
      <c r="B550" s="323"/>
      <c r="C550" s="323"/>
      <c r="D550" s="323"/>
      <c r="E550" s="323"/>
      <c r="F550" s="324"/>
      <c r="G550" s="325"/>
      <c r="H550" s="325"/>
      <c r="I550" s="423"/>
      <c r="J550" s="323"/>
      <c r="K550" s="323"/>
      <c r="L550" s="324"/>
      <c r="M550" s="323"/>
    </row>
    <row r="551" spans="1:13" x14ac:dyDescent="0.2">
      <c r="A551" s="323"/>
      <c r="B551" s="323"/>
      <c r="C551" s="323"/>
      <c r="D551" s="323"/>
      <c r="E551" s="323"/>
      <c r="F551" s="324"/>
      <c r="G551" s="325"/>
      <c r="H551" s="325"/>
      <c r="I551" s="423"/>
      <c r="J551" s="323"/>
      <c r="K551" s="323"/>
      <c r="L551" s="324"/>
      <c r="M551" s="323"/>
    </row>
    <row r="552" spans="1:13" x14ac:dyDescent="0.2">
      <c r="A552" s="323"/>
      <c r="B552" s="323"/>
      <c r="C552" s="323"/>
      <c r="D552" s="323"/>
      <c r="E552" s="323"/>
      <c r="F552" s="324"/>
      <c r="G552" s="325"/>
      <c r="H552" s="325"/>
      <c r="I552" s="423"/>
      <c r="J552" s="323"/>
      <c r="K552" s="323"/>
      <c r="L552" s="324"/>
      <c r="M552" s="323"/>
    </row>
    <row r="553" spans="1:13" x14ac:dyDescent="0.2">
      <c r="A553" s="323"/>
      <c r="B553" s="323"/>
      <c r="C553" s="323"/>
      <c r="D553" s="323"/>
      <c r="E553" s="323"/>
      <c r="F553" s="324"/>
      <c r="G553" s="325"/>
      <c r="H553" s="325"/>
      <c r="I553" s="423"/>
      <c r="J553" s="323"/>
      <c r="K553" s="323"/>
      <c r="L553" s="324"/>
      <c r="M553" s="323"/>
    </row>
    <row r="554" spans="1:13" x14ac:dyDescent="0.2">
      <c r="A554" s="323"/>
      <c r="B554" s="323"/>
      <c r="C554" s="323"/>
      <c r="D554" s="323"/>
      <c r="E554" s="323"/>
      <c r="F554" s="324"/>
      <c r="G554" s="325"/>
      <c r="H554" s="325"/>
      <c r="I554" s="423"/>
      <c r="J554" s="323"/>
      <c r="K554" s="323"/>
      <c r="L554" s="324"/>
      <c r="M554" s="323"/>
    </row>
    <row r="555" spans="1:13" x14ac:dyDescent="0.2">
      <c r="A555" s="323"/>
      <c r="B555" s="323"/>
      <c r="C555" s="323"/>
      <c r="D555" s="323"/>
      <c r="E555" s="323"/>
      <c r="F555" s="324"/>
      <c r="G555" s="325"/>
      <c r="H555" s="325"/>
      <c r="I555" s="423"/>
      <c r="J555" s="323"/>
      <c r="K555" s="323"/>
      <c r="L555" s="324"/>
      <c r="M555" s="323"/>
    </row>
    <row r="556" spans="1:13" x14ac:dyDescent="0.2">
      <c r="A556" s="323"/>
      <c r="B556" s="323"/>
      <c r="C556" s="323"/>
      <c r="D556" s="323"/>
      <c r="E556" s="323"/>
      <c r="F556" s="323"/>
      <c r="G556" s="323"/>
      <c r="H556" s="322"/>
      <c r="I556" s="424"/>
      <c r="J556" s="323"/>
      <c r="K556" s="323"/>
      <c r="L556" s="323"/>
      <c r="M556" s="323"/>
    </row>
  </sheetData>
  <sortState ref="A2:O800">
    <sortCondition ref="C2:C800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K85"/>
  <sheetViews>
    <sheetView workbookViewId="0">
      <selection activeCell="A2" sqref="A2:XFD7"/>
    </sheetView>
  </sheetViews>
  <sheetFormatPr defaultColWidth="11.42578125" defaultRowHeight="12.75" x14ac:dyDescent="0.2"/>
  <cols>
    <col min="1" max="1" width="8.5703125" customWidth="1"/>
    <col min="2" max="2" width="8.85546875" customWidth="1"/>
    <col min="3" max="3" width="15.85546875" customWidth="1"/>
    <col min="4" max="4" width="11.42578125" style="99"/>
    <col min="5" max="5" width="13" style="99" customWidth="1"/>
    <col min="6" max="6" width="17.5703125" hidden="1" customWidth="1"/>
    <col min="7" max="7" width="10.42578125" style="314" customWidth="1"/>
    <col min="8" max="8" width="15.7109375" style="99" customWidth="1"/>
    <col min="9" max="9" width="19.42578125" customWidth="1"/>
    <col min="10" max="10" width="24.5703125" customWidth="1"/>
    <col min="11" max="11" width="20" customWidth="1"/>
  </cols>
  <sheetData>
    <row r="1" spans="1:11" x14ac:dyDescent="0.2">
      <c r="A1" s="291" t="s">
        <v>0</v>
      </c>
      <c r="B1" s="291" t="s">
        <v>1</v>
      </c>
      <c r="C1" s="291" t="s">
        <v>31</v>
      </c>
      <c r="D1" s="291" t="s">
        <v>32</v>
      </c>
      <c r="E1" s="291" t="s">
        <v>40</v>
      </c>
      <c r="F1" s="291" t="s">
        <v>33</v>
      </c>
      <c r="G1" s="465" t="s">
        <v>2</v>
      </c>
      <c r="H1" s="291" t="s">
        <v>36</v>
      </c>
      <c r="I1" s="291" t="s">
        <v>3</v>
      </c>
      <c r="J1" s="291" t="s">
        <v>34</v>
      </c>
      <c r="K1" s="291" t="s">
        <v>35</v>
      </c>
    </row>
    <row r="2" spans="1:11" s="589" customFormat="1" x14ac:dyDescent="0.2">
      <c r="F2" s="590"/>
      <c r="G2" s="591"/>
      <c r="J2" s="590"/>
    </row>
    <row r="3" spans="1:11" s="589" customFormat="1" x14ac:dyDescent="0.2">
      <c r="F3" s="590"/>
      <c r="G3" s="591"/>
      <c r="J3" s="590"/>
    </row>
    <row r="4" spans="1:11" s="589" customFormat="1" x14ac:dyDescent="0.2">
      <c r="F4" s="590"/>
      <c r="G4" s="591"/>
      <c r="J4" s="590"/>
    </row>
    <row r="5" spans="1:11" s="589" customFormat="1" x14ac:dyDescent="0.2">
      <c r="F5" s="590"/>
      <c r="G5" s="591"/>
      <c r="J5" s="590"/>
    </row>
    <row r="6" spans="1:11" s="589" customFormat="1" x14ac:dyDescent="0.2">
      <c r="F6" s="590"/>
      <c r="G6" s="591"/>
      <c r="J6" s="590"/>
    </row>
    <row r="7" spans="1:11" x14ac:dyDescent="0.2">
      <c r="A7" s="102"/>
      <c r="B7" s="102"/>
      <c r="C7" s="103"/>
      <c r="D7" s="173"/>
      <c r="E7" s="250"/>
      <c r="F7" s="102"/>
      <c r="G7" s="481"/>
      <c r="H7" s="114"/>
      <c r="I7" s="103"/>
      <c r="J7" s="102"/>
    </row>
    <row r="8" spans="1:11" x14ac:dyDescent="0.2">
      <c r="A8" s="102"/>
      <c r="B8" s="102"/>
      <c r="C8" s="103"/>
      <c r="D8" s="173"/>
      <c r="E8" s="250"/>
      <c r="F8" s="102"/>
      <c r="G8" s="466"/>
      <c r="H8" s="114"/>
      <c r="I8" s="103"/>
      <c r="J8" s="102"/>
    </row>
    <row r="9" spans="1:11" x14ac:dyDescent="0.2">
      <c r="A9" s="102"/>
      <c r="B9" s="102"/>
      <c r="C9" s="103"/>
      <c r="D9" s="173"/>
      <c r="E9" s="250"/>
      <c r="F9" s="102"/>
      <c r="G9" s="466"/>
      <c r="H9" s="114"/>
      <c r="I9" s="103"/>
      <c r="J9" s="102"/>
    </row>
    <row r="10" spans="1:11" x14ac:dyDescent="0.2">
      <c r="A10" s="102"/>
      <c r="B10" s="102"/>
      <c r="C10" s="103"/>
      <c r="D10" s="173"/>
      <c r="E10" s="250"/>
      <c r="F10" s="102"/>
      <c r="G10" s="466"/>
      <c r="H10" s="114"/>
      <c r="I10" s="103"/>
      <c r="J10" s="102"/>
    </row>
    <row r="11" spans="1:11" x14ac:dyDescent="0.2">
      <c r="A11" s="102"/>
      <c r="B11" s="102"/>
      <c r="C11" s="103"/>
      <c r="D11" s="173"/>
      <c r="E11" s="250"/>
      <c r="F11" s="102"/>
      <c r="G11" s="466"/>
      <c r="H11" s="114"/>
      <c r="I11" s="103"/>
      <c r="J11" s="102"/>
    </row>
    <row r="12" spans="1:11" x14ac:dyDescent="0.2">
      <c r="A12" s="102"/>
      <c r="B12" s="102"/>
      <c r="C12" s="103"/>
      <c r="D12" s="173"/>
      <c r="E12" s="250"/>
      <c r="F12" s="102"/>
      <c r="G12" s="466"/>
      <c r="H12" s="114"/>
      <c r="I12" s="103"/>
      <c r="J12" s="102"/>
    </row>
    <row r="13" spans="1:11" x14ac:dyDescent="0.2">
      <c r="A13" s="102"/>
      <c r="B13" s="102"/>
      <c r="C13" s="103"/>
      <c r="D13" s="173"/>
      <c r="E13" s="250"/>
      <c r="F13" s="102"/>
      <c r="G13" s="466"/>
      <c r="H13" s="114"/>
      <c r="I13" s="103"/>
      <c r="J13" s="102"/>
    </row>
    <row r="14" spans="1:11" x14ac:dyDescent="0.2">
      <c r="A14" s="102"/>
      <c r="B14" s="102"/>
      <c r="C14" s="103"/>
      <c r="D14" s="173"/>
      <c r="E14" s="250"/>
      <c r="F14" s="102"/>
      <c r="G14" s="466"/>
      <c r="H14" s="114"/>
      <c r="I14" s="103"/>
      <c r="J14" s="102"/>
    </row>
    <row r="15" spans="1:11" x14ac:dyDescent="0.2">
      <c r="A15" s="102"/>
      <c r="B15" s="102"/>
      <c r="C15" s="103"/>
      <c r="D15" s="173"/>
      <c r="E15" s="250"/>
      <c r="F15" s="102"/>
      <c r="G15" s="466"/>
      <c r="H15" s="114"/>
      <c r="I15" s="103"/>
      <c r="J15" s="102"/>
    </row>
    <row r="16" spans="1:11" x14ac:dyDescent="0.2">
      <c r="A16" s="102"/>
      <c r="B16" s="102"/>
      <c r="C16" s="103"/>
      <c r="D16" s="173"/>
      <c r="E16" s="250"/>
      <c r="F16" s="102"/>
      <c r="G16" s="466"/>
      <c r="H16" s="114"/>
      <c r="I16" s="103"/>
      <c r="J16" s="102"/>
    </row>
    <row r="17" spans="1:10" x14ac:dyDescent="0.2">
      <c r="A17" s="102"/>
      <c r="B17" s="102"/>
      <c r="C17" s="103"/>
      <c r="D17" s="173"/>
      <c r="E17" s="250"/>
      <c r="F17" s="102"/>
      <c r="G17" s="466"/>
      <c r="H17" s="114"/>
      <c r="I17" s="103"/>
      <c r="J17" s="102"/>
    </row>
    <row r="18" spans="1:10" x14ac:dyDescent="0.2">
      <c r="A18" s="102"/>
      <c r="B18" s="102"/>
      <c r="C18" s="103"/>
      <c r="D18" s="173"/>
      <c r="E18" s="250"/>
      <c r="F18" s="102"/>
      <c r="G18" s="466"/>
      <c r="H18" s="114"/>
      <c r="I18" s="103"/>
      <c r="J18" s="102"/>
    </row>
    <row r="19" spans="1:10" x14ac:dyDescent="0.2">
      <c r="A19" s="102"/>
      <c r="B19" s="102"/>
      <c r="C19" s="103"/>
      <c r="D19" s="173"/>
      <c r="E19" s="250"/>
      <c r="F19" s="102"/>
      <c r="G19" s="466"/>
      <c r="H19" s="114"/>
      <c r="I19" s="103"/>
      <c r="J19" s="102"/>
    </row>
    <row r="20" spans="1:10" x14ac:dyDescent="0.2">
      <c r="A20" s="102"/>
      <c r="B20" s="102"/>
      <c r="C20" s="103"/>
      <c r="D20" s="173"/>
      <c r="E20" s="250"/>
      <c r="F20" s="102"/>
      <c r="G20" s="466"/>
      <c r="H20" s="114"/>
      <c r="I20" s="103"/>
      <c r="J20" s="102"/>
    </row>
    <row r="21" spans="1:10" x14ac:dyDescent="0.2">
      <c r="A21" s="102"/>
      <c r="B21" s="102"/>
      <c r="C21" s="103"/>
      <c r="D21" s="173"/>
      <c r="E21" s="250"/>
      <c r="F21" s="102"/>
      <c r="G21" s="466"/>
      <c r="H21" s="114"/>
      <c r="I21" s="103"/>
      <c r="J21" s="102"/>
    </row>
    <row r="22" spans="1:10" x14ac:dyDescent="0.2">
      <c r="A22" s="102"/>
      <c r="B22" s="102"/>
      <c r="C22" s="103"/>
      <c r="D22" s="173"/>
      <c r="E22" s="250"/>
      <c r="F22" s="102"/>
      <c r="G22" s="466"/>
      <c r="H22" s="114"/>
      <c r="I22" s="103"/>
      <c r="J22" s="102"/>
    </row>
    <row r="23" spans="1:10" x14ac:dyDescent="0.2">
      <c r="A23" s="102"/>
      <c r="B23" s="102"/>
      <c r="C23" s="103"/>
      <c r="D23" s="173"/>
      <c r="E23" s="250"/>
      <c r="F23" s="102"/>
      <c r="G23" s="466"/>
      <c r="H23" s="114"/>
      <c r="I23" s="103"/>
      <c r="J23" s="102"/>
    </row>
    <row r="24" spans="1:10" x14ac:dyDescent="0.2">
      <c r="A24" s="102"/>
      <c r="B24" s="102"/>
      <c r="C24" s="103"/>
      <c r="D24" s="173"/>
      <c r="E24" s="250"/>
      <c r="F24" s="102"/>
      <c r="G24" s="466"/>
      <c r="H24" s="114"/>
      <c r="I24" s="103"/>
      <c r="J24" s="102"/>
    </row>
    <row r="25" spans="1:10" x14ac:dyDescent="0.2">
      <c r="A25" s="102"/>
      <c r="B25" s="102"/>
      <c r="C25" s="103"/>
      <c r="D25" s="173"/>
      <c r="E25" s="250"/>
      <c r="F25" s="102"/>
      <c r="G25" s="466"/>
      <c r="H25" s="114"/>
      <c r="I25" s="103"/>
      <c r="J25" s="102"/>
    </row>
    <row r="26" spans="1:10" x14ac:dyDescent="0.2">
      <c r="A26" s="102"/>
      <c r="B26" s="102"/>
      <c r="C26" s="103"/>
      <c r="D26" s="173"/>
      <c r="E26" s="250"/>
      <c r="F26" s="102"/>
      <c r="G26" s="466"/>
      <c r="H26" s="114"/>
      <c r="I26" s="103"/>
      <c r="J26" s="102"/>
    </row>
    <row r="27" spans="1:10" x14ac:dyDescent="0.2">
      <c r="A27" s="102"/>
      <c r="B27" s="102"/>
      <c r="C27" s="103"/>
      <c r="D27" s="173"/>
      <c r="E27" s="250"/>
      <c r="F27" s="102"/>
      <c r="G27" s="466"/>
      <c r="H27" s="114"/>
      <c r="I27" s="103"/>
      <c r="J27" s="102"/>
    </row>
    <row r="28" spans="1:10" x14ac:dyDescent="0.2">
      <c r="A28" s="102"/>
      <c r="B28" s="102"/>
      <c r="C28" s="103"/>
      <c r="D28" s="173"/>
      <c r="E28" s="250"/>
      <c r="F28" s="102"/>
      <c r="G28" s="466"/>
      <c r="H28" s="114"/>
      <c r="I28" s="103"/>
      <c r="J28" s="102"/>
    </row>
    <row r="29" spans="1:10" x14ac:dyDescent="0.2">
      <c r="A29" s="102"/>
      <c r="B29" s="102"/>
      <c r="C29" s="103"/>
      <c r="D29" s="173"/>
      <c r="E29" s="250"/>
      <c r="F29" s="102"/>
      <c r="G29" s="466"/>
      <c r="H29" s="114"/>
      <c r="I29" s="103"/>
      <c r="J29" s="102"/>
    </row>
    <row r="30" spans="1:10" x14ac:dyDescent="0.2">
      <c r="A30" s="102"/>
      <c r="B30" s="102"/>
      <c r="C30" s="103"/>
      <c r="D30" s="173"/>
      <c r="E30" s="250"/>
      <c r="F30" s="102"/>
      <c r="G30" s="466"/>
      <c r="H30" s="114"/>
      <c r="I30" s="103"/>
      <c r="J30" s="102"/>
    </row>
    <row r="31" spans="1:10" x14ac:dyDescent="0.2">
      <c r="A31" s="102"/>
      <c r="B31" s="102"/>
      <c r="C31" s="103"/>
      <c r="D31" s="173"/>
      <c r="E31" s="250"/>
      <c r="F31" s="102"/>
      <c r="G31" s="466"/>
      <c r="H31" s="114"/>
      <c r="I31" s="103"/>
      <c r="J31" s="102"/>
    </row>
    <row r="32" spans="1:10" x14ac:dyDescent="0.2">
      <c r="A32" s="102"/>
      <c r="B32" s="102"/>
      <c r="C32" s="103"/>
      <c r="D32" s="173"/>
      <c r="E32" s="250"/>
      <c r="F32" s="102"/>
      <c r="G32" s="466"/>
      <c r="H32" s="114"/>
      <c r="I32" s="103"/>
      <c r="J32" s="102"/>
    </row>
    <row r="33" spans="1:10" x14ac:dyDescent="0.2">
      <c r="A33" s="102"/>
      <c r="B33" s="102"/>
      <c r="C33" s="103"/>
      <c r="D33" s="173"/>
      <c r="E33" s="250"/>
      <c r="F33" s="102"/>
      <c r="G33" s="466"/>
      <c r="H33" s="114"/>
      <c r="I33" s="103"/>
      <c r="J33" s="102"/>
    </row>
    <row r="34" spans="1:10" x14ac:dyDescent="0.2">
      <c r="A34" s="102"/>
      <c r="B34" s="102"/>
      <c r="C34" s="103"/>
      <c r="D34" s="173"/>
      <c r="E34" s="250"/>
      <c r="F34" s="102"/>
      <c r="G34" s="466"/>
      <c r="H34" s="114"/>
      <c r="I34" s="103"/>
      <c r="J34" s="102"/>
    </row>
    <row r="35" spans="1:10" x14ac:dyDescent="0.2">
      <c r="A35" s="102"/>
      <c r="B35" s="102"/>
      <c r="C35" s="103"/>
      <c r="D35" s="173"/>
      <c r="E35" s="250"/>
      <c r="F35" s="102"/>
      <c r="G35" s="466"/>
      <c r="H35" s="114"/>
      <c r="I35" s="103"/>
      <c r="J35" s="102"/>
    </row>
    <row r="36" spans="1:10" x14ac:dyDescent="0.2">
      <c r="A36" s="102"/>
      <c r="B36" s="102"/>
      <c r="C36" s="103"/>
      <c r="D36" s="173"/>
      <c r="E36" s="250"/>
      <c r="F36" s="102"/>
      <c r="G36" s="466"/>
      <c r="H36" s="114"/>
      <c r="I36" s="103"/>
      <c r="J36" s="102"/>
    </row>
    <row r="37" spans="1:10" x14ac:dyDescent="0.2">
      <c r="A37" s="102"/>
      <c r="B37" s="102"/>
      <c r="C37" s="103"/>
      <c r="D37" s="173"/>
      <c r="E37" s="250"/>
      <c r="F37" s="102"/>
      <c r="G37" s="466"/>
      <c r="H37" s="114"/>
      <c r="I37" s="103"/>
      <c r="J37" s="102"/>
    </row>
    <row r="38" spans="1:10" x14ac:dyDescent="0.2">
      <c r="A38" s="102"/>
      <c r="B38" s="102"/>
      <c r="C38" s="103"/>
      <c r="D38" s="173"/>
      <c r="E38" s="250"/>
      <c r="F38" s="102"/>
      <c r="G38" s="466"/>
      <c r="H38" s="114"/>
      <c r="I38" s="103"/>
      <c r="J38" s="102"/>
    </row>
    <row r="39" spans="1:10" x14ac:dyDescent="0.2">
      <c r="A39" s="102"/>
      <c r="B39" s="102"/>
      <c r="C39" s="103"/>
      <c r="D39" s="173"/>
      <c r="E39" s="250"/>
      <c r="F39" s="102"/>
      <c r="G39" s="466"/>
      <c r="H39" s="114"/>
      <c r="I39" s="103"/>
      <c r="J39" s="102"/>
    </row>
    <row r="40" spans="1:10" x14ac:dyDescent="0.2">
      <c r="A40" s="102"/>
      <c r="B40" s="102"/>
      <c r="C40" s="103"/>
      <c r="D40" s="173"/>
      <c r="E40" s="250"/>
      <c r="F40" s="102"/>
      <c r="G40" s="466"/>
      <c r="H40" s="114"/>
      <c r="I40" s="103"/>
      <c r="J40" s="102"/>
    </row>
    <row r="41" spans="1:10" x14ac:dyDescent="0.2">
      <c r="A41" s="102"/>
      <c r="B41" s="102"/>
      <c r="C41" s="103"/>
      <c r="D41" s="173"/>
      <c r="E41" s="250"/>
      <c r="F41" s="102"/>
      <c r="G41" s="466"/>
      <c r="H41" s="114"/>
      <c r="I41" s="103"/>
      <c r="J41" s="102"/>
    </row>
    <row r="42" spans="1:10" x14ac:dyDescent="0.2">
      <c r="A42" s="102"/>
      <c r="B42" s="102"/>
      <c r="C42" s="103"/>
      <c r="D42" s="173"/>
      <c r="E42" s="250"/>
      <c r="F42" s="102"/>
      <c r="G42" s="466"/>
      <c r="H42" s="114"/>
      <c r="I42" s="103"/>
      <c r="J42" s="102"/>
    </row>
    <row r="43" spans="1:10" x14ac:dyDescent="0.2">
      <c r="A43" s="102"/>
      <c r="B43" s="102"/>
      <c r="C43" s="103"/>
      <c r="D43" s="173"/>
      <c r="E43" s="250"/>
      <c r="F43" s="102"/>
      <c r="G43" s="466"/>
      <c r="H43" s="114"/>
      <c r="I43" s="103"/>
      <c r="J43" s="102"/>
    </row>
    <row r="44" spans="1:10" x14ac:dyDescent="0.2">
      <c r="A44" s="102"/>
      <c r="B44" s="102"/>
      <c r="C44" s="103"/>
      <c r="D44" s="173"/>
      <c r="E44" s="250"/>
      <c r="F44" s="102"/>
      <c r="G44" s="466"/>
      <c r="H44" s="114"/>
      <c r="I44" s="103"/>
      <c r="J44" s="102"/>
    </row>
    <row r="45" spans="1:10" x14ac:dyDescent="0.2">
      <c r="A45" s="102"/>
      <c r="B45" s="102"/>
      <c r="C45" s="103"/>
      <c r="D45" s="173"/>
      <c r="E45" s="250"/>
      <c r="F45" s="102"/>
      <c r="G45" s="466"/>
      <c r="H45" s="114"/>
      <c r="I45" s="103"/>
      <c r="J45" s="102"/>
    </row>
    <row r="46" spans="1:10" x14ac:dyDescent="0.2">
      <c r="A46" s="102"/>
      <c r="B46" s="102"/>
      <c r="C46" s="103"/>
      <c r="D46" s="173"/>
      <c r="E46" s="250"/>
      <c r="F46" s="102"/>
      <c r="G46" s="466"/>
      <c r="H46" s="114"/>
      <c r="I46" s="103"/>
      <c r="J46" s="102"/>
    </row>
    <row r="47" spans="1:10" x14ac:dyDescent="0.2">
      <c r="A47" s="102"/>
      <c r="B47" s="102"/>
      <c r="C47" s="103"/>
      <c r="D47" s="173"/>
      <c r="E47" s="250"/>
      <c r="F47" s="102"/>
      <c r="G47" s="466"/>
      <c r="H47" s="114"/>
      <c r="I47" s="103"/>
      <c r="J47" s="102"/>
    </row>
    <row r="48" spans="1:10" x14ac:dyDescent="0.2">
      <c r="A48" s="102"/>
      <c r="B48" s="102"/>
      <c r="C48" s="103"/>
      <c r="D48" s="173"/>
      <c r="E48" s="250"/>
      <c r="F48" s="102"/>
      <c r="G48" s="466"/>
      <c r="H48" s="114"/>
      <c r="I48" s="103"/>
      <c r="J48" s="102"/>
    </row>
    <row r="49" spans="1:10" x14ac:dyDescent="0.2">
      <c r="A49" s="102"/>
      <c r="B49" s="102"/>
      <c r="C49" s="103"/>
      <c r="D49" s="173"/>
      <c r="E49" s="250"/>
      <c r="F49" s="102"/>
      <c r="G49" s="466"/>
      <c r="H49" s="114"/>
      <c r="I49" s="103"/>
      <c r="J49" s="102"/>
    </row>
    <row r="50" spans="1:10" x14ac:dyDescent="0.2">
      <c r="A50" s="102"/>
      <c r="B50" s="102"/>
      <c r="C50" s="103"/>
      <c r="D50" s="173"/>
      <c r="E50" s="250"/>
      <c r="F50" s="102"/>
      <c r="G50" s="466"/>
      <c r="H50" s="114"/>
      <c r="I50" s="103"/>
      <c r="J50" s="102"/>
    </row>
    <row r="51" spans="1:10" x14ac:dyDescent="0.2">
      <c r="A51" s="102"/>
      <c r="B51" s="102"/>
      <c r="C51" s="103"/>
      <c r="D51" s="173"/>
      <c r="E51" s="250"/>
      <c r="F51" s="102"/>
      <c r="G51" s="466"/>
      <c r="H51" s="114"/>
      <c r="I51" s="103"/>
      <c r="J51" s="102"/>
    </row>
    <row r="52" spans="1:10" x14ac:dyDescent="0.2">
      <c r="A52" s="102"/>
      <c r="B52" s="102"/>
      <c r="C52" s="103"/>
      <c r="D52" s="173"/>
      <c r="E52" s="250"/>
      <c r="F52" s="102"/>
      <c r="G52" s="466"/>
      <c r="H52" s="114"/>
      <c r="I52" s="103"/>
      <c r="J52" s="102"/>
    </row>
    <row r="53" spans="1:10" x14ac:dyDescent="0.2">
      <c r="A53" s="102"/>
      <c r="B53" s="102"/>
      <c r="C53" s="103"/>
      <c r="D53" s="173"/>
      <c r="E53" s="250"/>
      <c r="F53" s="102"/>
      <c r="G53" s="466"/>
      <c r="H53" s="114"/>
      <c r="I53" s="103"/>
      <c r="J53" s="102"/>
    </row>
    <row r="54" spans="1:10" x14ac:dyDescent="0.2">
      <c r="A54" s="102"/>
      <c r="B54" s="102"/>
      <c r="C54" s="103"/>
      <c r="D54" s="173"/>
      <c r="E54" s="250"/>
      <c r="F54" s="102"/>
      <c r="G54" s="466"/>
      <c r="H54" s="114"/>
      <c r="I54" s="103"/>
      <c r="J54" s="102"/>
    </row>
    <row r="55" spans="1:10" x14ac:dyDescent="0.2">
      <c r="A55" s="102"/>
      <c r="B55" s="102"/>
      <c r="C55" s="103"/>
      <c r="D55" s="173"/>
      <c r="E55" s="250"/>
      <c r="F55" s="102"/>
      <c r="G55" s="466"/>
      <c r="H55" s="114"/>
      <c r="I55" s="103"/>
      <c r="J55" s="102"/>
    </row>
    <row r="56" spans="1:10" x14ac:dyDescent="0.2">
      <c r="A56" s="102"/>
      <c r="B56" s="102"/>
      <c r="C56" s="103"/>
      <c r="D56" s="173"/>
      <c r="E56" s="250"/>
      <c r="F56" s="102"/>
      <c r="G56" s="466"/>
      <c r="H56" s="114"/>
      <c r="I56" s="103"/>
      <c r="J56" s="102"/>
    </row>
    <row r="57" spans="1:10" x14ac:dyDescent="0.2">
      <c r="A57" s="102"/>
      <c r="B57" s="102"/>
      <c r="C57" s="103"/>
      <c r="D57" s="173"/>
      <c r="E57" s="250"/>
      <c r="F57" s="102"/>
      <c r="G57" s="466"/>
      <c r="H57" s="114"/>
      <c r="I57" s="103"/>
      <c r="J57" s="102"/>
    </row>
    <row r="58" spans="1:10" x14ac:dyDescent="0.2">
      <c r="A58" s="102"/>
      <c r="B58" s="102"/>
      <c r="C58" s="103"/>
      <c r="D58" s="173"/>
      <c r="E58" s="250"/>
      <c r="F58" s="102"/>
      <c r="G58" s="466"/>
      <c r="H58" s="114"/>
      <c r="I58" s="103"/>
      <c r="J58" s="102"/>
    </row>
    <row r="59" spans="1:10" x14ac:dyDescent="0.2">
      <c r="A59" s="102"/>
      <c r="B59" s="102"/>
      <c r="C59" s="103"/>
      <c r="D59" s="173"/>
      <c r="E59" s="250"/>
      <c r="F59" s="102"/>
      <c r="G59" s="466"/>
      <c r="H59" s="114"/>
      <c r="I59" s="103"/>
      <c r="J59" s="102"/>
    </row>
    <row r="60" spans="1:10" x14ac:dyDescent="0.2">
      <c r="A60" s="102"/>
      <c r="B60" s="102"/>
      <c r="C60" s="103"/>
      <c r="D60" s="173"/>
      <c r="E60" s="250"/>
      <c r="F60" s="102"/>
      <c r="G60" s="466"/>
      <c r="H60" s="114"/>
      <c r="I60" s="103"/>
      <c r="J60" s="102"/>
    </row>
    <row r="61" spans="1:10" x14ac:dyDescent="0.2">
      <c r="A61" s="102"/>
      <c r="B61" s="102"/>
      <c r="C61" s="103"/>
      <c r="D61" s="173"/>
      <c r="E61" s="250"/>
      <c r="F61" s="102"/>
      <c r="G61" s="466"/>
      <c r="H61" s="114"/>
      <c r="I61" s="103"/>
      <c r="J61" s="102"/>
    </row>
    <row r="62" spans="1:10" x14ac:dyDescent="0.2">
      <c r="A62" s="102"/>
      <c r="B62" s="102"/>
      <c r="C62" s="103"/>
      <c r="D62" s="173"/>
      <c r="E62" s="250"/>
      <c r="F62" s="102"/>
      <c r="G62" s="466"/>
      <c r="H62" s="114"/>
      <c r="I62" s="103"/>
      <c r="J62" s="102"/>
    </row>
    <row r="63" spans="1:10" x14ac:dyDescent="0.2">
      <c r="A63" s="102"/>
      <c r="B63" s="102"/>
      <c r="C63" s="103"/>
      <c r="D63" s="173"/>
      <c r="E63" s="250"/>
      <c r="F63" s="102"/>
      <c r="G63" s="466"/>
      <c r="H63" s="114"/>
      <c r="I63" s="103"/>
      <c r="J63" s="102"/>
    </row>
    <row r="64" spans="1:10" x14ac:dyDescent="0.2">
      <c r="A64" s="102"/>
      <c r="B64" s="102"/>
      <c r="C64" s="103"/>
      <c r="D64" s="173"/>
      <c r="E64" s="250"/>
      <c r="F64" s="102"/>
      <c r="G64" s="466"/>
      <c r="H64" s="114"/>
      <c r="I64" s="103"/>
      <c r="J64" s="102"/>
    </row>
    <row r="65" spans="1:10" x14ac:dyDescent="0.2">
      <c r="A65" s="102"/>
      <c r="B65" s="102"/>
      <c r="C65" s="103"/>
      <c r="D65" s="173"/>
      <c r="E65" s="250"/>
      <c r="F65" s="102"/>
      <c r="G65" s="466"/>
      <c r="H65" s="114"/>
      <c r="I65" s="103"/>
      <c r="J65" s="102"/>
    </row>
    <row r="66" spans="1:10" x14ac:dyDescent="0.2">
      <c r="A66" s="102"/>
      <c r="B66" s="102"/>
      <c r="C66" s="103"/>
      <c r="D66" s="173"/>
      <c r="E66" s="250"/>
      <c r="F66" s="102"/>
      <c r="G66" s="466"/>
      <c r="H66" s="114"/>
      <c r="I66" s="103"/>
      <c r="J66" s="102"/>
    </row>
    <row r="67" spans="1:10" x14ac:dyDescent="0.2">
      <c r="A67" s="102"/>
      <c r="B67" s="102"/>
      <c r="C67" s="103"/>
      <c r="D67" s="173"/>
      <c r="E67" s="250"/>
      <c r="F67" s="102"/>
      <c r="G67" s="466"/>
      <c r="H67" s="114"/>
      <c r="I67" s="103"/>
      <c r="J67" s="102"/>
    </row>
    <row r="68" spans="1:10" x14ac:dyDescent="0.2">
      <c r="A68" s="102"/>
      <c r="B68" s="102"/>
      <c r="C68" s="103"/>
      <c r="D68" s="173"/>
      <c r="E68" s="250"/>
      <c r="F68" s="102"/>
      <c r="G68" s="466"/>
      <c r="H68" s="114"/>
      <c r="I68" s="103"/>
      <c r="J68" s="102"/>
    </row>
    <row r="69" spans="1:10" x14ac:dyDescent="0.2">
      <c r="A69" s="102"/>
      <c r="B69" s="102"/>
      <c r="C69" s="103"/>
      <c r="D69" s="173"/>
      <c r="E69" s="250"/>
      <c r="F69" s="102"/>
      <c r="G69" s="466"/>
      <c r="H69" s="114"/>
      <c r="I69" s="103"/>
      <c r="J69" s="102"/>
    </row>
    <row r="70" spans="1:10" x14ac:dyDescent="0.2">
      <c r="A70" s="102"/>
      <c r="B70" s="102"/>
      <c r="C70" s="103"/>
      <c r="D70" s="173"/>
      <c r="E70" s="250"/>
      <c r="F70" s="102"/>
      <c r="G70" s="466"/>
      <c r="H70" s="114"/>
      <c r="I70" s="103"/>
      <c r="J70" s="102"/>
    </row>
    <row r="71" spans="1:10" x14ac:dyDescent="0.2">
      <c r="A71" s="102"/>
      <c r="B71" s="102"/>
      <c r="C71" s="103"/>
      <c r="D71" s="173"/>
      <c r="E71" s="250"/>
      <c r="F71" s="102"/>
      <c r="G71" s="466"/>
      <c r="H71" s="114"/>
      <c r="I71" s="103"/>
      <c r="J71" s="102"/>
    </row>
    <row r="72" spans="1:10" x14ac:dyDescent="0.2">
      <c r="A72" s="102"/>
      <c r="B72" s="102"/>
      <c r="C72" s="103"/>
      <c r="D72" s="173"/>
      <c r="E72" s="250"/>
      <c r="F72" s="102"/>
      <c r="G72" s="466"/>
      <c r="H72" s="114"/>
      <c r="I72" s="103"/>
      <c r="J72" s="102"/>
    </row>
    <row r="73" spans="1:10" x14ac:dyDescent="0.2">
      <c r="A73" s="102"/>
      <c r="B73" s="102"/>
      <c r="C73" s="103"/>
      <c r="D73" s="173"/>
      <c r="E73" s="250"/>
      <c r="F73" s="102"/>
      <c r="G73" s="466"/>
      <c r="H73" s="114"/>
      <c r="I73" s="103"/>
      <c r="J73" s="102"/>
    </row>
    <row r="74" spans="1:10" x14ac:dyDescent="0.2">
      <c r="A74" s="102"/>
      <c r="B74" s="102"/>
      <c r="C74" s="103"/>
      <c r="D74" s="173"/>
      <c r="E74" s="250"/>
      <c r="F74" s="102"/>
      <c r="G74" s="466"/>
      <c r="H74" s="114"/>
      <c r="I74" s="103"/>
      <c r="J74" s="102"/>
    </row>
    <row r="75" spans="1:10" x14ac:dyDescent="0.2">
      <c r="A75" s="102"/>
      <c r="B75" s="102"/>
      <c r="C75" s="103"/>
      <c r="D75" s="173"/>
      <c r="E75" s="250"/>
      <c r="F75" s="102"/>
      <c r="G75" s="466"/>
      <c r="H75" s="114"/>
      <c r="I75" s="103"/>
      <c r="J75" s="102"/>
    </row>
    <row r="76" spans="1:10" x14ac:dyDescent="0.2">
      <c r="A76" s="102"/>
      <c r="B76" s="102"/>
      <c r="C76" s="103"/>
      <c r="D76" s="173"/>
      <c r="E76" s="250"/>
      <c r="F76" s="102"/>
      <c r="G76" s="466"/>
      <c r="H76" s="114"/>
      <c r="I76" s="103"/>
      <c r="J76" s="102"/>
    </row>
    <row r="77" spans="1:10" x14ac:dyDescent="0.2">
      <c r="A77" s="102"/>
      <c r="B77" s="102"/>
      <c r="C77" s="103"/>
      <c r="D77" s="173"/>
      <c r="E77" s="250"/>
      <c r="F77" s="102"/>
      <c r="G77" s="466"/>
      <c r="H77" s="114"/>
      <c r="I77" s="103"/>
      <c r="J77" s="102"/>
    </row>
    <row r="78" spans="1:10" x14ac:dyDescent="0.2">
      <c r="A78" s="102"/>
      <c r="B78" s="102"/>
      <c r="C78" s="103"/>
      <c r="D78" s="173"/>
      <c r="E78" s="250"/>
      <c r="F78" s="102"/>
      <c r="G78" s="466"/>
      <c r="H78" s="114"/>
      <c r="I78" s="103"/>
      <c r="J78" s="102"/>
    </row>
    <row r="79" spans="1:10" x14ac:dyDescent="0.2">
      <c r="A79" s="102"/>
      <c r="B79" s="102"/>
      <c r="C79" s="103"/>
      <c r="D79" s="173"/>
      <c r="E79" s="250"/>
      <c r="F79" s="102"/>
      <c r="G79" s="466"/>
      <c r="H79" s="114"/>
      <c r="I79" s="103"/>
      <c r="J79" s="102"/>
    </row>
    <row r="80" spans="1:10" x14ac:dyDescent="0.2">
      <c r="A80" s="102"/>
      <c r="B80" s="102"/>
      <c r="C80" s="103"/>
      <c r="D80" s="173"/>
      <c r="E80" s="250"/>
      <c r="F80" s="102"/>
      <c r="G80" s="466"/>
      <c r="H80" s="114"/>
      <c r="I80" s="103"/>
      <c r="J80" s="102"/>
    </row>
    <row r="81" spans="1:10" x14ac:dyDescent="0.2">
      <c r="A81" s="102"/>
      <c r="B81" s="102"/>
      <c r="C81" s="103"/>
      <c r="D81" s="173"/>
      <c r="E81" s="250"/>
      <c r="F81" s="102"/>
      <c r="G81" s="466"/>
      <c r="H81" s="114"/>
      <c r="I81" s="103"/>
      <c r="J81" s="102"/>
    </row>
    <row r="82" spans="1:10" x14ac:dyDescent="0.2">
      <c r="A82" s="102"/>
      <c r="B82" s="102"/>
      <c r="C82" s="103"/>
      <c r="D82" s="173"/>
      <c r="E82" s="250"/>
      <c r="F82" s="102"/>
      <c r="G82" s="466"/>
      <c r="H82" s="114"/>
      <c r="I82" s="103"/>
      <c r="J82" s="102"/>
    </row>
    <row r="83" spans="1:10" x14ac:dyDescent="0.2">
      <c r="A83" s="102"/>
      <c r="B83" s="102"/>
      <c r="C83" s="103"/>
      <c r="D83" s="173"/>
      <c r="E83" s="250"/>
      <c r="F83" s="102"/>
      <c r="G83" s="466"/>
      <c r="H83" s="114"/>
      <c r="I83" s="103"/>
      <c r="J83" s="102"/>
    </row>
    <row r="84" spans="1:10" x14ac:dyDescent="0.2">
      <c r="A84" s="102"/>
      <c r="B84" s="102"/>
      <c r="C84" s="103"/>
      <c r="D84" s="173"/>
      <c r="E84" s="250"/>
      <c r="F84" s="102"/>
      <c r="G84" s="466"/>
      <c r="H84" s="114"/>
      <c r="I84" s="103"/>
      <c r="J84" s="102"/>
    </row>
    <row r="85" spans="1:10" x14ac:dyDescent="0.2">
      <c r="A85" s="102"/>
      <c r="B85" s="102"/>
      <c r="C85" s="103"/>
      <c r="D85" s="173"/>
      <c r="E85" s="250"/>
      <c r="F85" s="102"/>
      <c r="G85" s="466"/>
      <c r="H85" s="114"/>
      <c r="I85" s="103"/>
      <c r="J85" s="102"/>
    </row>
  </sheetData>
  <sortState ref="A2:M342">
    <sortCondition ref="A2:A342"/>
  </sortState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40"/>
  <sheetViews>
    <sheetView workbookViewId="0">
      <selection activeCell="A2" sqref="A2:XFD6"/>
    </sheetView>
  </sheetViews>
  <sheetFormatPr defaultRowHeight="12.75" x14ac:dyDescent="0.2"/>
  <cols>
    <col min="3" max="3" width="21.42578125" customWidth="1"/>
    <col min="4" max="4" width="17.85546875" customWidth="1"/>
    <col min="6" max="6" width="12.42578125" customWidth="1"/>
    <col min="7" max="7" width="15.85546875" style="314" customWidth="1"/>
    <col min="8" max="8" width="11.42578125" customWidth="1"/>
    <col min="9" max="9" width="13.42578125" customWidth="1"/>
    <col min="10" max="10" width="23.140625" customWidth="1"/>
  </cols>
  <sheetData>
    <row r="1" spans="1:12" x14ac:dyDescent="0.2">
      <c r="A1" s="329" t="s">
        <v>0</v>
      </c>
      <c r="B1" s="329" t="s">
        <v>1</v>
      </c>
      <c r="C1" s="329" t="s">
        <v>31</v>
      </c>
      <c r="D1" s="329" t="s">
        <v>32</v>
      </c>
      <c r="E1" s="329" t="s">
        <v>40</v>
      </c>
      <c r="F1" s="329" t="s">
        <v>33</v>
      </c>
      <c r="G1" s="549" t="s">
        <v>2</v>
      </c>
      <c r="H1" s="329" t="s">
        <v>36</v>
      </c>
      <c r="I1" s="329" t="s">
        <v>3</v>
      </c>
      <c r="J1" s="329" t="s">
        <v>34</v>
      </c>
      <c r="K1" s="329" t="s">
        <v>35</v>
      </c>
    </row>
    <row r="2" spans="1:12" s="589" customFormat="1" x14ac:dyDescent="0.2">
      <c r="A2" s="589" t="s">
        <v>307</v>
      </c>
      <c r="B2" s="589" t="s">
        <v>309</v>
      </c>
      <c r="C2" s="589" t="s">
        <v>310</v>
      </c>
      <c r="D2" s="589" t="s">
        <v>311</v>
      </c>
      <c r="E2" s="589" t="s">
        <v>312</v>
      </c>
      <c r="F2" s="590">
        <v>42376</v>
      </c>
      <c r="G2" s="591">
        <v>6555.15</v>
      </c>
      <c r="H2" s="589" t="s">
        <v>313</v>
      </c>
      <c r="I2" s="589" t="s">
        <v>161</v>
      </c>
      <c r="J2" s="590">
        <v>42381</v>
      </c>
      <c r="K2" s="589" t="s">
        <v>71</v>
      </c>
      <c r="L2" s="589" t="s">
        <v>749</v>
      </c>
    </row>
    <row r="3" spans="1:12" s="589" customFormat="1" x14ac:dyDescent="0.2">
      <c r="A3" s="589" t="s">
        <v>307</v>
      </c>
      <c r="B3" s="589" t="s">
        <v>315</v>
      </c>
      <c r="C3" s="589" t="s">
        <v>316</v>
      </c>
      <c r="D3" s="589" t="s">
        <v>474</v>
      </c>
      <c r="E3" s="589" t="s">
        <v>317</v>
      </c>
      <c r="F3" s="590">
        <v>42374</v>
      </c>
      <c r="G3" s="591">
        <v>38.380000000000003</v>
      </c>
      <c r="H3" s="589" t="s">
        <v>474</v>
      </c>
      <c r="I3" s="589" t="s">
        <v>104</v>
      </c>
      <c r="J3" s="590">
        <v>42387</v>
      </c>
      <c r="K3" s="589" t="s">
        <v>71</v>
      </c>
      <c r="L3" s="589" t="s">
        <v>474</v>
      </c>
    </row>
    <row r="4" spans="1:12" s="589" customFormat="1" x14ac:dyDescent="0.2">
      <c r="A4" s="589" t="s">
        <v>174</v>
      </c>
      <c r="B4" s="589" t="s">
        <v>220</v>
      </c>
      <c r="C4" s="589" t="s">
        <v>221</v>
      </c>
      <c r="D4" s="589" t="s">
        <v>222</v>
      </c>
      <c r="E4" s="589" t="s">
        <v>321</v>
      </c>
      <c r="F4" s="590">
        <v>42369</v>
      </c>
      <c r="G4" s="591">
        <v>79.959999999999994</v>
      </c>
      <c r="H4" s="589" t="s">
        <v>474</v>
      </c>
      <c r="I4" s="589" t="s">
        <v>314</v>
      </c>
      <c r="J4" s="590">
        <v>42381</v>
      </c>
      <c r="K4" s="589" t="s">
        <v>71</v>
      </c>
      <c r="L4" s="589" t="s">
        <v>474</v>
      </c>
    </row>
    <row r="5" spans="1:12" s="589" customFormat="1" x14ac:dyDescent="0.2">
      <c r="A5" s="589" t="s">
        <v>174</v>
      </c>
      <c r="B5" s="589" t="s">
        <v>322</v>
      </c>
      <c r="C5" s="589" t="s">
        <v>323</v>
      </c>
      <c r="D5" s="589" t="s">
        <v>474</v>
      </c>
      <c r="E5" s="589" t="s">
        <v>324</v>
      </c>
      <c r="F5" s="590">
        <v>42296</v>
      </c>
      <c r="G5" s="591">
        <v>609.29</v>
      </c>
      <c r="H5" s="589" t="s">
        <v>474</v>
      </c>
      <c r="I5" s="589" t="s">
        <v>104</v>
      </c>
      <c r="J5" s="590">
        <v>42389</v>
      </c>
      <c r="K5" s="589" t="s">
        <v>71</v>
      </c>
      <c r="L5" s="589" t="s">
        <v>474</v>
      </c>
    </row>
    <row r="6" spans="1:12" s="589" customFormat="1" x14ac:dyDescent="0.2">
      <c r="A6" s="589" t="s">
        <v>296</v>
      </c>
      <c r="B6" s="589" t="s">
        <v>178</v>
      </c>
      <c r="C6" s="589" t="s">
        <v>179</v>
      </c>
      <c r="D6" s="589" t="s">
        <v>180</v>
      </c>
      <c r="E6" s="589" t="s">
        <v>308</v>
      </c>
      <c r="F6" s="590">
        <v>40231</v>
      </c>
      <c r="G6" s="591">
        <f>170.52*-1</f>
        <v>-170.52</v>
      </c>
      <c r="H6" s="589" t="s">
        <v>474</v>
      </c>
      <c r="I6" s="589" t="s">
        <v>133</v>
      </c>
      <c r="J6" s="590">
        <v>42381</v>
      </c>
      <c r="K6" s="589" t="s">
        <v>71</v>
      </c>
      <c r="L6" s="589" t="s">
        <v>474</v>
      </c>
    </row>
    <row r="7" spans="1:12" x14ac:dyDescent="0.2">
      <c r="A7" s="366"/>
      <c r="B7" s="366"/>
      <c r="C7" s="366"/>
      <c r="D7" s="366"/>
      <c r="E7" s="366"/>
      <c r="F7" s="367"/>
      <c r="G7" s="551">
        <f>SUM(G2:G6)</f>
        <v>7112.2599999999993</v>
      </c>
      <c r="H7" s="366"/>
      <c r="I7" s="366"/>
      <c r="J7" s="367"/>
      <c r="K7" s="366"/>
      <c r="L7" s="328"/>
    </row>
    <row r="8" spans="1:12" x14ac:dyDescent="0.2">
      <c r="A8" s="366"/>
      <c r="B8" s="366"/>
      <c r="C8" s="366"/>
      <c r="D8" s="366"/>
      <c r="E8" s="366"/>
      <c r="F8" s="367"/>
      <c r="G8" s="554"/>
      <c r="H8" s="366"/>
      <c r="I8" s="366"/>
      <c r="J8" s="367"/>
      <c r="K8" s="366"/>
      <c r="L8" s="328"/>
    </row>
    <row r="9" spans="1:12" x14ac:dyDescent="0.2">
      <c r="A9" s="366"/>
      <c r="B9" s="366"/>
      <c r="C9" s="366"/>
      <c r="D9" s="366"/>
      <c r="E9" s="366"/>
      <c r="F9" s="367"/>
      <c r="G9" s="554"/>
      <c r="H9" s="366"/>
      <c r="I9" s="366"/>
      <c r="J9" s="367"/>
      <c r="K9" s="366"/>
      <c r="L9" s="328"/>
    </row>
    <row r="10" spans="1:12" x14ac:dyDescent="0.2">
      <c r="A10" s="366"/>
      <c r="B10" s="366"/>
      <c r="C10" s="366"/>
      <c r="D10" s="366"/>
      <c r="E10" s="366"/>
      <c r="F10" s="367"/>
      <c r="G10" s="554"/>
      <c r="H10" s="366"/>
      <c r="I10" s="366"/>
      <c r="J10" s="367"/>
      <c r="K10" s="366"/>
      <c r="L10" s="328"/>
    </row>
    <row r="11" spans="1:12" x14ac:dyDescent="0.2">
      <c r="A11" s="366"/>
      <c r="B11" s="366"/>
      <c r="C11" s="366"/>
      <c r="D11" s="366"/>
      <c r="E11" s="366"/>
      <c r="F11" s="367"/>
      <c r="G11" s="554"/>
      <c r="H11" s="366"/>
      <c r="I11" s="366"/>
      <c r="J11" s="367"/>
      <c r="K11" s="366"/>
      <c r="L11" s="328"/>
    </row>
    <row r="12" spans="1:12" x14ac:dyDescent="0.2">
      <c r="A12" s="366"/>
      <c r="B12" s="366"/>
      <c r="C12" s="366"/>
      <c r="D12" s="366"/>
      <c r="E12" s="366"/>
      <c r="F12" s="367"/>
      <c r="G12" s="554"/>
      <c r="H12" s="366"/>
      <c r="I12" s="366"/>
      <c r="J12" s="367"/>
      <c r="K12" s="366"/>
      <c r="L12" s="328"/>
    </row>
    <row r="13" spans="1:12" x14ac:dyDescent="0.2">
      <c r="A13" s="366"/>
      <c r="B13" s="366"/>
      <c r="C13" s="366"/>
      <c r="D13" s="366"/>
      <c r="E13" s="366"/>
      <c r="F13" s="367"/>
      <c r="G13" s="554"/>
      <c r="H13" s="366"/>
      <c r="I13" s="366"/>
      <c r="J13" s="367"/>
      <c r="K13" s="366"/>
      <c r="L13" s="328"/>
    </row>
    <row r="14" spans="1:12" x14ac:dyDescent="0.2">
      <c r="A14" s="366"/>
      <c r="B14" s="366"/>
      <c r="C14" s="366"/>
      <c r="D14" s="366"/>
      <c r="E14" s="366"/>
      <c r="F14" s="367"/>
      <c r="G14" s="554"/>
      <c r="H14" s="366"/>
      <c r="I14" s="366"/>
      <c r="J14" s="367"/>
      <c r="K14" s="366"/>
      <c r="L14" s="328"/>
    </row>
    <row r="15" spans="1:12" x14ac:dyDescent="0.2">
      <c r="A15" s="366"/>
      <c r="B15" s="366"/>
      <c r="C15" s="366"/>
      <c r="D15" s="366"/>
      <c r="E15" s="366"/>
      <c r="F15" s="367"/>
      <c r="G15" s="554"/>
      <c r="H15" s="366"/>
      <c r="I15" s="366"/>
      <c r="J15" s="367"/>
      <c r="K15" s="366"/>
      <c r="L15" s="328"/>
    </row>
    <row r="16" spans="1:12" x14ac:dyDescent="0.2">
      <c r="A16" s="366"/>
      <c r="B16" s="366"/>
      <c r="C16" s="366"/>
      <c r="D16" s="366"/>
      <c r="E16" s="366"/>
      <c r="F16" s="367"/>
      <c r="G16" s="554"/>
      <c r="H16" s="366"/>
      <c r="I16" s="366"/>
      <c r="J16" s="367"/>
      <c r="K16" s="366"/>
      <c r="L16" s="328"/>
    </row>
    <row r="17" spans="1:12" x14ac:dyDescent="0.2">
      <c r="A17" s="366"/>
      <c r="B17" s="366"/>
      <c r="C17" s="366"/>
      <c r="D17" s="366"/>
      <c r="E17" s="366"/>
      <c r="F17" s="367"/>
      <c r="G17" s="554"/>
      <c r="H17" s="366"/>
      <c r="I17" s="366"/>
      <c r="J17" s="367"/>
      <c r="K17" s="366"/>
      <c r="L17" s="328"/>
    </row>
    <row r="18" spans="1:12" x14ac:dyDescent="0.2">
      <c r="A18" s="366"/>
      <c r="B18" s="366"/>
      <c r="C18" s="366"/>
      <c r="D18" s="366"/>
      <c r="E18" s="366"/>
      <c r="F18" s="367"/>
      <c r="G18" s="554"/>
      <c r="H18" s="366"/>
      <c r="I18" s="366"/>
      <c r="J18" s="367"/>
      <c r="K18" s="366"/>
      <c r="L18" s="328"/>
    </row>
    <row r="19" spans="1:12" x14ac:dyDescent="0.2">
      <c r="A19" s="366"/>
      <c r="B19" s="366"/>
      <c r="C19" s="366"/>
      <c r="D19" s="366"/>
      <c r="E19" s="366"/>
      <c r="F19" s="367"/>
      <c r="G19" s="554"/>
      <c r="H19" s="366"/>
      <c r="I19" s="366"/>
      <c r="J19" s="367"/>
      <c r="K19" s="366"/>
      <c r="L19" s="328"/>
    </row>
    <row r="20" spans="1:12" x14ac:dyDescent="0.2">
      <c r="A20" s="366"/>
      <c r="B20" s="366"/>
      <c r="C20" s="366"/>
      <c r="D20" s="366"/>
      <c r="E20" s="366"/>
      <c r="F20" s="367"/>
      <c r="G20" s="554"/>
      <c r="H20" s="366"/>
      <c r="I20" s="366"/>
      <c r="J20" s="367"/>
      <c r="K20" s="366"/>
      <c r="L20" s="328"/>
    </row>
    <row r="21" spans="1:12" x14ac:dyDescent="0.2">
      <c r="A21" s="366"/>
      <c r="B21" s="366"/>
      <c r="C21" s="366"/>
      <c r="D21" s="366"/>
      <c r="E21" s="366"/>
      <c r="F21" s="367"/>
      <c r="G21" s="554"/>
      <c r="H21" s="366"/>
      <c r="I21" s="366"/>
      <c r="J21" s="367"/>
      <c r="K21" s="366"/>
      <c r="L21" s="328"/>
    </row>
    <row r="22" spans="1:12" x14ac:dyDescent="0.2">
      <c r="A22" s="366"/>
      <c r="B22" s="366"/>
      <c r="C22" s="366"/>
      <c r="D22" s="366"/>
      <c r="E22" s="366"/>
      <c r="F22" s="367"/>
      <c r="G22" s="554"/>
      <c r="H22" s="366"/>
      <c r="I22" s="366"/>
      <c r="J22" s="367"/>
      <c r="K22" s="366"/>
      <c r="L22" s="328"/>
    </row>
    <row r="23" spans="1:12" x14ac:dyDescent="0.2">
      <c r="A23" s="366"/>
      <c r="B23" s="366"/>
      <c r="C23" s="366"/>
      <c r="D23" s="366"/>
      <c r="E23" s="366"/>
      <c r="F23" s="367"/>
      <c r="G23" s="554"/>
      <c r="H23" s="366"/>
      <c r="I23" s="366"/>
      <c r="J23" s="367"/>
      <c r="K23" s="366"/>
      <c r="L23" s="328"/>
    </row>
    <row r="24" spans="1:12" x14ac:dyDescent="0.2">
      <c r="A24" s="366"/>
      <c r="B24" s="366"/>
      <c r="C24" s="366"/>
      <c r="D24" s="366"/>
      <c r="E24" s="366"/>
      <c r="F24" s="367"/>
      <c r="G24" s="554"/>
      <c r="H24" s="366"/>
      <c r="I24" s="366"/>
      <c r="J24" s="367"/>
      <c r="K24" s="366"/>
      <c r="L24" s="328"/>
    </row>
    <row r="25" spans="1:12" x14ac:dyDescent="0.2">
      <c r="A25" s="366"/>
      <c r="B25" s="366"/>
      <c r="C25" s="366"/>
      <c r="D25" s="366"/>
      <c r="E25" s="366"/>
      <c r="F25" s="367"/>
      <c r="G25" s="554"/>
      <c r="H25" s="366"/>
      <c r="I25" s="366"/>
      <c r="J25" s="367"/>
      <c r="K25" s="366"/>
      <c r="L25" s="328"/>
    </row>
    <row r="26" spans="1:12" x14ac:dyDescent="0.2">
      <c r="A26" s="366"/>
      <c r="B26" s="366"/>
      <c r="C26" s="366"/>
      <c r="D26" s="366"/>
      <c r="E26" s="366"/>
      <c r="F26" s="367"/>
      <c r="G26" s="554"/>
      <c r="H26" s="366"/>
      <c r="I26" s="366"/>
      <c r="J26" s="367"/>
      <c r="K26" s="366"/>
      <c r="L26" s="328"/>
    </row>
    <row r="27" spans="1:12" x14ac:dyDescent="0.2">
      <c r="A27" s="366"/>
      <c r="B27" s="366"/>
      <c r="C27" s="366"/>
      <c r="D27" s="366"/>
      <c r="E27" s="366"/>
      <c r="F27" s="367"/>
      <c r="G27" s="554"/>
      <c r="H27" s="366"/>
      <c r="I27" s="366"/>
      <c r="J27" s="367"/>
      <c r="K27" s="366"/>
      <c r="L27" s="328"/>
    </row>
    <row r="28" spans="1:12" x14ac:dyDescent="0.2">
      <c r="A28" s="366"/>
      <c r="B28" s="366"/>
      <c r="C28" s="366"/>
      <c r="D28" s="366"/>
      <c r="E28" s="366"/>
      <c r="F28" s="367"/>
      <c r="G28" s="554"/>
      <c r="H28" s="366"/>
      <c r="I28" s="366"/>
      <c r="J28" s="367"/>
      <c r="K28" s="366"/>
      <c r="L28" s="328"/>
    </row>
    <row r="29" spans="1:12" x14ac:dyDescent="0.2">
      <c r="A29" s="366"/>
      <c r="B29" s="366"/>
      <c r="C29" s="366"/>
      <c r="D29" s="366"/>
      <c r="E29" s="366"/>
      <c r="F29" s="367"/>
      <c r="G29" s="554"/>
      <c r="H29" s="366"/>
      <c r="I29" s="366"/>
      <c r="J29" s="367"/>
      <c r="K29" s="366"/>
      <c r="L29" s="328"/>
    </row>
    <row r="30" spans="1:12" x14ac:dyDescent="0.2">
      <c r="A30" s="366"/>
      <c r="B30" s="366"/>
      <c r="C30" s="366"/>
      <c r="D30" s="366"/>
      <c r="E30" s="366"/>
      <c r="F30" s="367"/>
      <c r="G30" s="554"/>
      <c r="H30" s="366"/>
      <c r="I30" s="366"/>
      <c r="J30" s="367"/>
      <c r="K30" s="366"/>
      <c r="L30" s="328"/>
    </row>
    <row r="31" spans="1:12" x14ac:dyDescent="0.2">
      <c r="A31" s="366"/>
      <c r="B31" s="366"/>
      <c r="C31" s="366"/>
      <c r="D31" s="366"/>
      <c r="E31" s="366"/>
      <c r="F31" s="367"/>
      <c r="G31" s="554"/>
      <c r="H31" s="366"/>
      <c r="I31" s="366"/>
      <c r="J31" s="367"/>
      <c r="K31" s="366"/>
      <c r="L31" s="328"/>
    </row>
    <row r="32" spans="1:12" x14ac:dyDescent="0.2">
      <c r="A32" s="366"/>
      <c r="B32" s="366"/>
      <c r="C32" s="366"/>
      <c r="D32" s="366"/>
      <c r="E32" s="366"/>
      <c r="F32" s="367"/>
      <c r="G32" s="554"/>
      <c r="H32" s="366"/>
      <c r="I32" s="366"/>
      <c r="J32" s="367"/>
      <c r="K32" s="366"/>
      <c r="L32" s="328"/>
    </row>
    <row r="33" spans="1:12" x14ac:dyDescent="0.2">
      <c r="A33" s="366"/>
      <c r="B33" s="366"/>
      <c r="C33" s="366"/>
      <c r="D33" s="366"/>
      <c r="E33" s="366"/>
      <c r="F33" s="367"/>
      <c r="G33" s="554"/>
      <c r="H33" s="366"/>
      <c r="I33" s="366"/>
      <c r="J33" s="367"/>
      <c r="K33" s="366"/>
      <c r="L33" s="328"/>
    </row>
    <row r="34" spans="1:12" x14ac:dyDescent="0.2">
      <c r="A34" s="366"/>
      <c r="B34" s="366"/>
      <c r="C34" s="366"/>
      <c r="D34" s="366"/>
      <c r="E34" s="366"/>
      <c r="F34" s="367"/>
      <c r="G34" s="554"/>
      <c r="H34" s="366"/>
      <c r="I34" s="366"/>
      <c r="J34" s="367"/>
      <c r="K34" s="366"/>
      <c r="L34" s="328"/>
    </row>
    <row r="35" spans="1:12" x14ac:dyDescent="0.2">
      <c r="A35" s="366"/>
      <c r="B35" s="366"/>
      <c r="C35" s="366"/>
      <c r="D35" s="366"/>
      <c r="E35" s="366"/>
      <c r="F35" s="367"/>
      <c r="G35" s="554"/>
      <c r="H35" s="366"/>
      <c r="I35" s="366"/>
      <c r="J35" s="367"/>
      <c r="K35" s="366"/>
      <c r="L35" s="328"/>
    </row>
    <row r="36" spans="1:12" x14ac:dyDescent="0.2">
      <c r="A36" s="366"/>
      <c r="B36" s="366"/>
      <c r="C36" s="366"/>
      <c r="D36" s="366"/>
      <c r="E36" s="366"/>
      <c r="F36" s="367"/>
      <c r="G36" s="554"/>
      <c r="H36" s="366"/>
      <c r="I36" s="366"/>
      <c r="J36" s="367"/>
      <c r="K36" s="366"/>
      <c r="L36" s="328"/>
    </row>
    <row r="37" spans="1:12" x14ac:dyDescent="0.2">
      <c r="A37" s="366"/>
      <c r="B37" s="366"/>
      <c r="C37" s="366"/>
      <c r="D37" s="366"/>
      <c r="E37" s="366"/>
      <c r="F37" s="367"/>
      <c r="G37" s="554"/>
      <c r="H37" s="366"/>
      <c r="I37" s="366"/>
      <c r="J37" s="367"/>
      <c r="K37" s="366"/>
      <c r="L37" s="328"/>
    </row>
    <row r="38" spans="1:12" x14ac:dyDescent="0.2">
      <c r="A38" s="366"/>
      <c r="B38" s="366"/>
      <c r="C38" s="366"/>
      <c r="D38" s="366"/>
      <c r="E38" s="366"/>
      <c r="F38" s="367"/>
      <c r="G38" s="554"/>
      <c r="H38" s="366"/>
      <c r="I38" s="366"/>
      <c r="J38" s="367"/>
      <c r="K38" s="366"/>
      <c r="L38" s="328"/>
    </row>
    <row r="39" spans="1:12" x14ac:dyDescent="0.2">
      <c r="A39" s="366"/>
      <c r="B39" s="366"/>
      <c r="C39" s="366"/>
      <c r="D39" s="366"/>
      <c r="E39" s="366"/>
      <c r="F39" s="367"/>
      <c r="G39" s="554"/>
      <c r="H39" s="366"/>
      <c r="I39" s="366"/>
      <c r="J39" s="367"/>
      <c r="K39" s="366"/>
      <c r="L39" s="328"/>
    </row>
    <row r="40" spans="1:12" x14ac:dyDescent="0.2">
      <c r="A40" s="366"/>
      <c r="B40" s="366"/>
      <c r="C40" s="366"/>
      <c r="D40" s="366"/>
      <c r="E40" s="366"/>
      <c r="F40" s="367"/>
      <c r="G40" s="554"/>
      <c r="H40" s="366"/>
      <c r="I40" s="366"/>
      <c r="J40" s="367"/>
      <c r="K40" s="366"/>
      <c r="L40" s="328"/>
    </row>
    <row r="41" spans="1:12" x14ac:dyDescent="0.2">
      <c r="A41" s="366"/>
      <c r="B41" s="366"/>
      <c r="C41" s="366"/>
      <c r="D41" s="366"/>
      <c r="E41" s="366"/>
      <c r="F41" s="367"/>
      <c r="G41" s="554"/>
      <c r="H41" s="366"/>
      <c r="I41" s="366"/>
      <c r="J41" s="367"/>
      <c r="K41" s="366"/>
      <c r="L41" s="328"/>
    </row>
    <row r="42" spans="1:12" x14ac:dyDescent="0.2">
      <c r="A42" s="366"/>
      <c r="B42" s="366"/>
      <c r="C42" s="366"/>
      <c r="D42" s="366"/>
      <c r="E42" s="366"/>
      <c r="F42" s="367"/>
      <c r="G42" s="554"/>
      <c r="H42" s="366"/>
      <c r="I42" s="366"/>
      <c r="J42" s="367"/>
      <c r="K42" s="366"/>
      <c r="L42" s="328"/>
    </row>
    <row r="43" spans="1:12" x14ac:dyDescent="0.2">
      <c r="A43" s="366"/>
      <c r="B43" s="366"/>
      <c r="C43" s="366"/>
      <c r="D43" s="366"/>
      <c r="E43" s="366"/>
      <c r="F43" s="367"/>
      <c r="G43" s="554"/>
      <c r="H43" s="366"/>
      <c r="I43" s="366"/>
      <c r="J43" s="367"/>
      <c r="K43" s="366"/>
      <c r="L43" s="328"/>
    </row>
    <row r="44" spans="1:12" x14ac:dyDescent="0.2">
      <c r="A44" s="366"/>
      <c r="B44" s="366"/>
      <c r="C44" s="366"/>
      <c r="D44" s="366"/>
      <c r="E44" s="366"/>
      <c r="F44" s="367"/>
      <c r="G44" s="554"/>
      <c r="H44" s="366"/>
      <c r="I44" s="366"/>
      <c r="J44" s="367"/>
      <c r="K44" s="366"/>
      <c r="L44" s="328"/>
    </row>
    <row r="45" spans="1:12" x14ac:dyDescent="0.2">
      <c r="A45" s="366"/>
      <c r="B45" s="366"/>
      <c r="C45" s="366"/>
      <c r="D45" s="366"/>
      <c r="E45" s="366"/>
      <c r="F45" s="367"/>
      <c r="G45" s="554"/>
      <c r="H45" s="366"/>
      <c r="I45" s="366"/>
      <c r="J45" s="367"/>
      <c r="K45" s="366"/>
      <c r="L45" s="328"/>
    </row>
    <row r="46" spans="1:12" x14ac:dyDescent="0.2">
      <c r="A46" s="366"/>
      <c r="B46" s="366"/>
      <c r="C46" s="366"/>
      <c r="D46" s="366"/>
      <c r="E46" s="366"/>
      <c r="F46" s="367"/>
      <c r="G46" s="554"/>
      <c r="H46" s="366"/>
      <c r="I46" s="366"/>
      <c r="J46" s="367"/>
      <c r="K46" s="366"/>
      <c r="L46" s="328"/>
    </row>
    <row r="47" spans="1:12" x14ac:dyDescent="0.2">
      <c r="A47" s="366"/>
      <c r="B47" s="366"/>
      <c r="C47" s="366"/>
      <c r="D47" s="366"/>
      <c r="E47" s="366"/>
      <c r="F47" s="367"/>
      <c r="G47" s="554"/>
      <c r="H47" s="366"/>
      <c r="I47" s="366"/>
      <c r="J47" s="367"/>
      <c r="K47" s="366"/>
      <c r="L47" s="328"/>
    </row>
    <row r="48" spans="1:12" x14ac:dyDescent="0.2">
      <c r="A48" s="366"/>
      <c r="B48" s="366"/>
      <c r="C48" s="366"/>
      <c r="D48" s="366"/>
      <c r="E48" s="366"/>
      <c r="F48" s="367"/>
      <c r="G48" s="554"/>
      <c r="H48" s="366"/>
      <c r="I48" s="366"/>
      <c r="J48" s="367"/>
      <c r="K48" s="366"/>
      <c r="L48" s="328"/>
    </row>
    <row r="49" spans="1:12" x14ac:dyDescent="0.2">
      <c r="A49" s="366"/>
      <c r="B49" s="366"/>
      <c r="C49" s="366"/>
      <c r="D49" s="366"/>
      <c r="E49" s="366"/>
      <c r="F49" s="367"/>
      <c r="G49" s="554"/>
      <c r="H49" s="366"/>
      <c r="I49" s="366"/>
      <c r="J49" s="367"/>
      <c r="K49" s="366"/>
      <c r="L49" s="328"/>
    </row>
    <row r="50" spans="1:12" x14ac:dyDescent="0.2">
      <c r="A50" s="366"/>
      <c r="B50" s="366"/>
      <c r="C50" s="366"/>
      <c r="D50" s="366"/>
      <c r="E50" s="366"/>
      <c r="F50" s="367"/>
      <c r="G50" s="554"/>
      <c r="H50" s="366"/>
      <c r="I50" s="366"/>
      <c r="J50" s="367"/>
      <c r="K50" s="366"/>
      <c r="L50" s="328"/>
    </row>
    <row r="51" spans="1:12" x14ac:dyDescent="0.2">
      <c r="A51" s="366"/>
      <c r="B51" s="366"/>
      <c r="C51" s="366"/>
      <c r="D51" s="366"/>
      <c r="E51" s="366"/>
      <c r="F51" s="367"/>
      <c r="G51" s="554"/>
      <c r="H51" s="366"/>
      <c r="I51" s="366"/>
      <c r="J51" s="367"/>
      <c r="K51" s="366"/>
      <c r="L51" s="328"/>
    </row>
    <row r="52" spans="1:12" x14ac:dyDescent="0.2">
      <c r="A52" s="366"/>
      <c r="B52" s="366"/>
      <c r="C52" s="366"/>
      <c r="D52" s="366"/>
      <c r="E52" s="366"/>
      <c r="F52" s="367"/>
      <c r="G52" s="554"/>
      <c r="H52" s="366"/>
      <c r="I52" s="366"/>
      <c r="J52" s="367"/>
      <c r="K52" s="366"/>
      <c r="L52" s="328"/>
    </row>
    <row r="53" spans="1:12" x14ac:dyDescent="0.2">
      <c r="A53" s="366"/>
      <c r="B53" s="366"/>
      <c r="C53" s="366"/>
      <c r="D53" s="366"/>
      <c r="E53" s="366"/>
      <c r="F53" s="367"/>
      <c r="G53" s="554"/>
      <c r="H53" s="366"/>
      <c r="I53" s="366"/>
      <c r="J53" s="367"/>
      <c r="K53" s="366"/>
      <c r="L53" s="328"/>
    </row>
    <row r="54" spans="1:12" x14ac:dyDescent="0.2">
      <c r="A54" s="366"/>
      <c r="B54" s="366"/>
      <c r="C54" s="366"/>
      <c r="D54" s="366"/>
      <c r="E54" s="366"/>
      <c r="F54" s="367"/>
      <c r="G54" s="554"/>
      <c r="H54" s="366"/>
      <c r="I54" s="366"/>
      <c r="J54" s="367"/>
      <c r="K54" s="366"/>
      <c r="L54" s="328"/>
    </row>
    <row r="55" spans="1:12" x14ac:dyDescent="0.2">
      <c r="A55" s="366"/>
      <c r="B55" s="366"/>
      <c r="C55" s="366"/>
      <c r="D55" s="366"/>
      <c r="E55" s="366"/>
      <c r="F55" s="367"/>
      <c r="G55" s="554"/>
      <c r="H55" s="366"/>
      <c r="I55" s="366"/>
      <c r="J55" s="367"/>
      <c r="K55" s="366"/>
      <c r="L55" s="328"/>
    </row>
    <row r="56" spans="1:12" x14ac:dyDescent="0.2">
      <c r="A56" s="366"/>
      <c r="B56" s="366"/>
      <c r="C56" s="366"/>
      <c r="D56" s="366"/>
      <c r="E56" s="366"/>
      <c r="F56" s="367"/>
      <c r="G56" s="554"/>
      <c r="H56" s="366"/>
      <c r="I56" s="366"/>
      <c r="J56" s="367"/>
      <c r="K56" s="366"/>
      <c r="L56" s="328"/>
    </row>
    <row r="57" spans="1:12" x14ac:dyDescent="0.2">
      <c r="A57" s="366"/>
      <c r="B57" s="366"/>
      <c r="C57" s="366"/>
      <c r="D57" s="366"/>
      <c r="E57" s="366"/>
      <c r="F57" s="367"/>
      <c r="G57" s="554"/>
      <c r="H57" s="366"/>
      <c r="I57" s="366"/>
      <c r="J57" s="367"/>
      <c r="K57" s="366"/>
      <c r="L57" s="328"/>
    </row>
    <row r="58" spans="1:12" x14ac:dyDescent="0.2">
      <c r="A58" s="366"/>
      <c r="B58" s="366"/>
      <c r="C58" s="366"/>
      <c r="D58" s="366"/>
      <c r="E58" s="366"/>
      <c r="F58" s="367"/>
      <c r="G58" s="554"/>
      <c r="H58" s="366"/>
      <c r="I58" s="366"/>
      <c r="J58" s="367"/>
      <c r="K58" s="366"/>
      <c r="L58" s="328"/>
    </row>
    <row r="59" spans="1:12" x14ac:dyDescent="0.2">
      <c r="A59" s="366"/>
      <c r="B59" s="366"/>
      <c r="C59" s="366"/>
      <c r="D59" s="366"/>
      <c r="E59" s="366"/>
      <c r="F59" s="367"/>
      <c r="G59" s="554"/>
      <c r="H59" s="366"/>
      <c r="I59" s="366"/>
      <c r="J59" s="367"/>
      <c r="K59" s="366"/>
      <c r="L59" s="328"/>
    </row>
    <row r="60" spans="1:12" x14ac:dyDescent="0.2">
      <c r="A60" s="366"/>
      <c r="B60" s="366"/>
      <c r="C60" s="366"/>
      <c r="D60" s="366"/>
      <c r="E60" s="366"/>
      <c r="F60" s="367"/>
      <c r="G60" s="554"/>
      <c r="H60" s="366"/>
      <c r="I60" s="366"/>
      <c r="J60" s="367"/>
      <c r="K60" s="366"/>
      <c r="L60" s="328"/>
    </row>
    <row r="61" spans="1:12" x14ac:dyDescent="0.2">
      <c r="A61" s="366"/>
      <c r="B61" s="366"/>
      <c r="C61" s="366"/>
      <c r="D61" s="366"/>
      <c r="E61" s="366"/>
      <c r="F61" s="367"/>
      <c r="G61" s="554"/>
      <c r="H61" s="366"/>
      <c r="I61" s="366"/>
      <c r="J61" s="367"/>
      <c r="K61" s="366"/>
      <c r="L61" s="328"/>
    </row>
    <row r="62" spans="1:12" x14ac:dyDescent="0.2">
      <c r="A62" s="366"/>
      <c r="B62" s="366"/>
      <c r="C62" s="366"/>
      <c r="D62" s="366"/>
      <c r="E62" s="366"/>
      <c r="F62" s="367"/>
      <c r="G62" s="554"/>
      <c r="H62" s="366"/>
      <c r="I62" s="366"/>
      <c r="J62" s="367"/>
      <c r="K62" s="366"/>
      <c r="L62" s="328"/>
    </row>
    <row r="63" spans="1:12" x14ac:dyDescent="0.2">
      <c r="A63" s="366"/>
      <c r="B63" s="366"/>
      <c r="C63" s="366"/>
      <c r="D63" s="366"/>
      <c r="E63" s="366"/>
      <c r="F63" s="367"/>
      <c r="G63" s="554"/>
      <c r="H63" s="366"/>
      <c r="I63" s="366"/>
      <c r="J63" s="367"/>
      <c r="K63" s="366"/>
      <c r="L63" s="328"/>
    </row>
    <row r="64" spans="1:12" x14ac:dyDescent="0.2">
      <c r="A64" s="366"/>
      <c r="B64" s="366"/>
      <c r="C64" s="366"/>
      <c r="D64" s="366"/>
      <c r="E64" s="366"/>
      <c r="F64" s="367"/>
      <c r="G64" s="554"/>
      <c r="H64" s="366"/>
      <c r="I64" s="366"/>
      <c r="J64" s="367"/>
      <c r="K64" s="366"/>
      <c r="L64" s="328"/>
    </row>
    <row r="65" spans="1:12" x14ac:dyDescent="0.2">
      <c r="A65" s="366"/>
      <c r="B65" s="366"/>
      <c r="C65" s="366"/>
      <c r="D65" s="366"/>
      <c r="E65" s="366"/>
      <c r="F65" s="367"/>
      <c r="G65" s="554"/>
      <c r="H65" s="366"/>
      <c r="I65" s="366"/>
      <c r="J65" s="367"/>
      <c r="K65" s="366"/>
      <c r="L65" s="328"/>
    </row>
    <row r="66" spans="1:12" x14ac:dyDescent="0.2">
      <c r="A66" s="366"/>
      <c r="B66" s="366"/>
      <c r="C66" s="366"/>
      <c r="D66" s="366"/>
      <c r="E66" s="366"/>
      <c r="F66" s="367"/>
      <c r="G66" s="554"/>
      <c r="H66" s="366"/>
      <c r="I66" s="366"/>
      <c r="J66" s="367"/>
      <c r="K66" s="366"/>
      <c r="L66" s="328"/>
    </row>
    <row r="67" spans="1:12" x14ac:dyDescent="0.2">
      <c r="A67" s="366"/>
      <c r="B67" s="366"/>
      <c r="C67" s="366"/>
      <c r="D67" s="366"/>
      <c r="E67" s="366"/>
      <c r="F67" s="367"/>
      <c r="G67" s="554"/>
      <c r="H67" s="366"/>
      <c r="I67" s="366"/>
      <c r="J67" s="367"/>
      <c r="K67" s="366"/>
      <c r="L67" s="328"/>
    </row>
    <row r="68" spans="1:12" x14ac:dyDescent="0.2">
      <c r="A68" s="366"/>
      <c r="B68" s="366"/>
      <c r="C68" s="366"/>
      <c r="D68" s="366"/>
      <c r="E68" s="366"/>
      <c r="F68" s="367"/>
      <c r="G68" s="554"/>
      <c r="H68" s="366"/>
      <c r="I68" s="366"/>
      <c r="J68" s="367"/>
      <c r="K68" s="366"/>
      <c r="L68" s="328"/>
    </row>
    <row r="69" spans="1:12" x14ac:dyDescent="0.2">
      <c r="A69" s="366"/>
      <c r="B69" s="366"/>
      <c r="C69" s="366"/>
      <c r="D69" s="366"/>
      <c r="E69" s="366"/>
      <c r="F69" s="367"/>
      <c r="G69" s="554"/>
      <c r="H69" s="366"/>
      <c r="I69" s="366"/>
      <c r="J69" s="367"/>
      <c r="K69" s="366"/>
      <c r="L69" s="328"/>
    </row>
    <row r="70" spans="1:12" x14ac:dyDescent="0.2">
      <c r="A70" s="366"/>
      <c r="B70" s="366"/>
      <c r="C70" s="366"/>
      <c r="D70" s="366"/>
      <c r="E70" s="366"/>
      <c r="F70" s="367"/>
      <c r="G70" s="554"/>
      <c r="H70" s="366"/>
      <c r="I70" s="366"/>
      <c r="J70" s="367"/>
      <c r="K70" s="366"/>
      <c r="L70" s="328"/>
    </row>
    <row r="71" spans="1:12" x14ac:dyDescent="0.2">
      <c r="A71" s="366"/>
      <c r="B71" s="366"/>
      <c r="C71" s="366"/>
      <c r="D71" s="366"/>
      <c r="E71" s="366"/>
      <c r="F71" s="367"/>
      <c r="G71" s="554"/>
      <c r="H71" s="366"/>
      <c r="I71" s="366"/>
      <c r="J71" s="367"/>
      <c r="K71" s="366"/>
      <c r="L71" s="328"/>
    </row>
    <row r="72" spans="1:12" x14ac:dyDescent="0.2">
      <c r="A72" s="366"/>
      <c r="B72" s="366"/>
      <c r="C72" s="366"/>
      <c r="D72" s="366"/>
      <c r="E72" s="366"/>
      <c r="F72" s="367"/>
      <c r="G72" s="554"/>
      <c r="H72" s="366"/>
      <c r="I72" s="366"/>
      <c r="J72" s="367"/>
      <c r="K72" s="366"/>
      <c r="L72" s="328"/>
    </row>
    <row r="73" spans="1:12" x14ac:dyDescent="0.2">
      <c r="A73" s="366"/>
      <c r="B73" s="366"/>
      <c r="C73" s="366"/>
      <c r="D73" s="366"/>
      <c r="E73" s="366"/>
      <c r="F73" s="367"/>
      <c r="G73" s="554"/>
      <c r="H73" s="366"/>
      <c r="I73" s="366"/>
      <c r="J73" s="367"/>
      <c r="K73" s="366"/>
      <c r="L73" s="328"/>
    </row>
    <row r="74" spans="1:12" x14ac:dyDescent="0.2">
      <c r="A74" s="366"/>
      <c r="B74" s="366"/>
      <c r="C74" s="366"/>
      <c r="D74" s="366"/>
      <c r="E74" s="366"/>
      <c r="F74" s="367"/>
      <c r="G74" s="554"/>
      <c r="H74" s="366"/>
      <c r="I74" s="366"/>
      <c r="J74" s="367"/>
      <c r="K74" s="366"/>
      <c r="L74" s="328"/>
    </row>
    <row r="75" spans="1:12" x14ac:dyDescent="0.2">
      <c r="A75" s="366"/>
      <c r="B75" s="366"/>
      <c r="C75" s="366"/>
      <c r="D75" s="366"/>
      <c r="E75" s="366"/>
      <c r="F75" s="367"/>
      <c r="G75" s="554"/>
      <c r="H75" s="366"/>
      <c r="I75" s="366"/>
      <c r="J75" s="367"/>
      <c r="K75" s="366"/>
      <c r="L75" s="328"/>
    </row>
    <row r="76" spans="1:12" x14ac:dyDescent="0.2">
      <c r="A76" s="366"/>
      <c r="B76" s="366"/>
      <c r="C76" s="366"/>
      <c r="D76" s="366"/>
      <c r="E76" s="366"/>
      <c r="F76" s="367"/>
      <c r="G76" s="554"/>
      <c r="H76" s="366"/>
      <c r="I76" s="366"/>
      <c r="J76" s="367"/>
      <c r="K76" s="366"/>
      <c r="L76" s="328"/>
    </row>
    <row r="77" spans="1:12" x14ac:dyDescent="0.2">
      <c r="A77" s="366"/>
      <c r="B77" s="366"/>
      <c r="C77" s="366"/>
      <c r="D77" s="366"/>
      <c r="E77" s="366"/>
      <c r="F77" s="367"/>
      <c r="G77" s="554"/>
      <c r="H77" s="366"/>
      <c r="I77" s="366"/>
      <c r="J77" s="367"/>
      <c r="K77" s="366"/>
      <c r="L77" s="328"/>
    </row>
    <row r="78" spans="1:12" x14ac:dyDescent="0.2">
      <c r="A78" s="366"/>
      <c r="B78" s="366"/>
      <c r="C78" s="366"/>
      <c r="D78" s="366"/>
      <c r="E78" s="366"/>
      <c r="F78" s="367"/>
      <c r="G78" s="554"/>
      <c r="H78" s="366"/>
      <c r="I78" s="366"/>
      <c r="J78" s="367"/>
      <c r="K78" s="366"/>
      <c r="L78" s="328"/>
    </row>
    <row r="79" spans="1:12" x14ac:dyDescent="0.2">
      <c r="A79" s="366"/>
      <c r="B79" s="366"/>
      <c r="C79" s="366"/>
      <c r="D79" s="366"/>
      <c r="E79" s="366"/>
      <c r="F79" s="367"/>
      <c r="G79" s="554"/>
      <c r="H79" s="366"/>
      <c r="I79" s="366"/>
      <c r="J79" s="367"/>
      <c r="K79" s="366"/>
      <c r="L79" s="328"/>
    </row>
    <row r="80" spans="1:12" x14ac:dyDescent="0.2">
      <c r="A80" s="366"/>
      <c r="B80" s="366"/>
      <c r="C80" s="366"/>
      <c r="D80" s="366"/>
      <c r="E80" s="366"/>
      <c r="F80" s="367"/>
      <c r="G80" s="554"/>
      <c r="H80" s="366"/>
      <c r="I80" s="366"/>
      <c r="J80" s="367"/>
      <c r="K80" s="366"/>
      <c r="L80" s="328"/>
    </row>
    <row r="81" spans="1:12" x14ac:dyDescent="0.2">
      <c r="A81" s="366"/>
      <c r="B81" s="366"/>
      <c r="C81" s="366"/>
      <c r="D81" s="366"/>
      <c r="E81" s="366"/>
      <c r="F81" s="367"/>
      <c r="G81" s="554"/>
      <c r="H81" s="366"/>
      <c r="I81" s="366"/>
      <c r="J81" s="367"/>
      <c r="K81" s="366"/>
      <c r="L81" s="328"/>
    </row>
    <row r="82" spans="1:12" x14ac:dyDescent="0.2">
      <c r="A82" s="366"/>
      <c r="B82" s="366"/>
      <c r="C82" s="366"/>
      <c r="D82" s="366"/>
      <c r="E82" s="366"/>
      <c r="F82" s="367"/>
      <c r="G82" s="554"/>
      <c r="H82" s="366"/>
      <c r="I82" s="366"/>
      <c r="J82" s="367"/>
      <c r="K82" s="366"/>
      <c r="L82" s="328"/>
    </row>
    <row r="83" spans="1:12" x14ac:dyDescent="0.2">
      <c r="A83" s="366"/>
      <c r="B83" s="366"/>
      <c r="C83" s="366"/>
      <c r="D83" s="366"/>
      <c r="E83" s="366"/>
      <c r="F83" s="367"/>
      <c r="G83" s="554"/>
      <c r="H83" s="366"/>
      <c r="I83" s="366"/>
      <c r="J83" s="367"/>
      <c r="K83" s="366"/>
      <c r="L83" s="328"/>
    </row>
    <row r="84" spans="1:12" x14ac:dyDescent="0.2">
      <c r="A84" s="366"/>
      <c r="B84" s="366"/>
      <c r="C84" s="366"/>
      <c r="D84" s="366"/>
      <c r="E84" s="366"/>
      <c r="F84" s="367"/>
      <c r="G84" s="554"/>
      <c r="H84" s="366"/>
      <c r="I84" s="366"/>
      <c r="J84" s="367"/>
      <c r="K84" s="366"/>
      <c r="L84" s="328"/>
    </row>
    <row r="85" spans="1:12" x14ac:dyDescent="0.2">
      <c r="A85" s="366"/>
      <c r="B85" s="366"/>
      <c r="C85" s="366"/>
      <c r="D85" s="366"/>
      <c r="E85" s="366"/>
      <c r="F85" s="367"/>
      <c r="G85" s="554"/>
      <c r="H85" s="366"/>
      <c r="I85" s="366"/>
      <c r="J85" s="367"/>
      <c r="K85" s="366"/>
      <c r="L85" s="328"/>
    </row>
    <row r="86" spans="1:12" x14ac:dyDescent="0.2">
      <c r="A86" s="366"/>
      <c r="B86" s="366"/>
      <c r="C86" s="366"/>
      <c r="D86" s="366"/>
      <c r="E86" s="366"/>
      <c r="F86" s="367"/>
      <c r="G86" s="554"/>
      <c r="H86" s="366"/>
      <c r="I86" s="366"/>
      <c r="J86" s="367"/>
      <c r="K86" s="366"/>
      <c r="L86" s="328"/>
    </row>
    <row r="87" spans="1:12" x14ac:dyDescent="0.2">
      <c r="A87" s="366"/>
      <c r="B87" s="366"/>
      <c r="C87" s="366"/>
      <c r="D87" s="366"/>
      <c r="E87" s="366"/>
      <c r="F87" s="367"/>
      <c r="G87" s="554"/>
      <c r="H87" s="366"/>
      <c r="I87" s="366"/>
      <c r="J87" s="367"/>
      <c r="K87" s="366"/>
      <c r="L87" s="328"/>
    </row>
    <row r="88" spans="1:12" x14ac:dyDescent="0.2">
      <c r="A88" s="366"/>
      <c r="B88" s="366"/>
      <c r="C88" s="366"/>
      <c r="D88" s="366"/>
      <c r="E88" s="366"/>
      <c r="F88" s="367"/>
      <c r="G88" s="554"/>
      <c r="H88" s="366"/>
      <c r="I88" s="366"/>
      <c r="J88" s="367"/>
      <c r="K88" s="366"/>
      <c r="L88" s="328"/>
    </row>
    <row r="89" spans="1:12" x14ac:dyDescent="0.2">
      <c r="A89" s="366"/>
      <c r="B89" s="366"/>
      <c r="C89" s="366"/>
      <c r="D89" s="366"/>
      <c r="E89" s="366"/>
      <c r="F89" s="367"/>
      <c r="G89" s="554"/>
      <c r="H89" s="366"/>
      <c r="I89" s="366"/>
      <c r="J89" s="367"/>
      <c r="K89" s="366"/>
      <c r="L89" s="328"/>
    </row>
    <row r="90" spans="1:12" x14ac:dyDescent="0.2">
      <c r="A90" s="366"/>
      <c r="B90" s="366"/>
      <c r="C90" s="366"/>
      <c r="D90" s="366"/>
      <c r="E90" s="366"/>
      <c r="F90" s="367"/>
      <c r="G90" s="554"/>
      <c r="H90" s="366"/>
      <c r="I90" s="366"/>
      <c r="J90" s="367"/>
      <c r="K90" s="366"/>
      <c r="L90" s="328"/>
    </row>
    <row r="91" spans="1:12" x14ac:dyDescent="0.2">
      <c r="A91" s="366"/>
      <c r="B91" s="366"/>
      <c r="C91" s="366"/>
      <c r="D91" s="366"/>
      <c r="E91" s="366"/>
      <c r="F91" s="367"/>
      <c r="G91" s="554"/>
      <c r="H91" s="366"/>
      <c r="I91" s="366"/>
      <c r="J91" s="367"/>
      <c r="K91" s="366"/>
      <c r="L91" s="328"/>
    </row>
    <row r="92" spans="1:12" x14ac:dyDescent="0.2">
      <c r="A92" s="366"/>
      <c r="B92" s="366"/>
      <c r="C92" s="366"/>
      <c r="D92" s="366"/>
      <c r="E92" s="366"/>
      <c r="F92" s="367"/>
      <c r="G92" s="554"/>
      <c r="H92" s="366"/>
      <c r="I92" s="366"/>
      <c r="J92" s="367"/>
      <c r="K92" s="366"/>
      <c r="L92" s="328"/>
    </row>
    <row r="93" spans="1:12" x14ac:dyDescent="0.2">
      <c r="A93" s="366"/>
      <c r="B93" s="366"/>
      <c r="C93" s="366"/>
      <c r="D93" s="366"/>
      <c r="E93" s="366"/>
      <c r="F93" s="367"/>
      <c r="G93" s="554"/>
      <c r="H93" s="366"/>
      <c r="I93" s="366"/>
      <c r="J93" s="367"/>
      <c r="K93" s="366"/>
      <c r="L93" s="328"/>
    </row>
    <row r="94" spans="1:12" x14ac:dyDescent="0.2">
      <c r="A94" s="366"/>
      <c r="B94" s="366"/>
      <c r="C94" s="366"/>
      <c r="D94" s="366"/>
      <c r="E94" s="366"/>
      <c r="F94" s="367"/>
      <c r="G94" s="554"/>
      <c r="H94" s="366"/>
      <c r="I94" s="366"/>
      <c r="J94" s="367"/>
      <c r="K94" s="366"/>
      <c r="L94" s="328"/>
    </row>
    <row r="95" spans="1:12" x14ac:dyDescent="0.2">
      <c r="A95" s="366"/>
      <c r="B95" s="366"/>
      <c r="C95" s="366"/>
      <c r="D95" s="366"/>
      <c r="E95" s="366"/>
      <c r="F95" s="367"/>
      <c r="G95" s="554"/>
      <c r="H95" s="366"/>
      <c r="I95" s="366"/>
      <c r="J95" s="367"/>
      <c r="K95" s="366"/>
      <c r="L95" s="328"/>
    </row>
    <row r="96" spans="1:12" x14ac:dyDescent="0.2">
      <c r="A96" s="366"/>
      <c r="B96" s="366"/>
      <c r="C96" s="366"/>
      <c r="D96" s="366"/>
      <c r="E96" s="366"/>
      <c r="F96" s="367"/>
      <c r="G96" s="554"/>
      <c r="H96" s="366"/>
      <c r="I96" s="366"/>
      <c r="J96" s="367"/>
      <c r="K96" s="366"/>
      <c r="L96" s="328"/>
    </row>
    <row r="97" spans="1:12" x14ac:dyDescent="0.2">
      <c r="A97" s="366"/>
      <c r="B97" s="366"/>
      <c r="C97" s="366"/>
      <c r="D97" s="366"/>
      <c r="E97" s="366"/>
      <c r="F97" s="367"/>
      <c r="G97" s="554"/>
      <c r="H97" s="366"/>
      <c r="I97" s="366"/>
      <c r="J97" s="367"/>
      <c r="K97" s="366"/>
      <c r="L97" s="328"/>
    </row>
    <row r="98" spans="1:12" x14ac:dyDescent="0.2">
      <c r="A98" s="366"/>
      <c r="B98" s="366"/>
      <c r="C98" s="366"/>
      <c r="D98" s="366"/>
      <c r="E98" s="366"/>
      <c r="F98" s="367"/>
      <c r="G98" s="554"/>
      <c r="H98" s="366"/>
      <c r="I98" s="366"/>
      <c r="J98" s="367"/>
      <c r="K98" s="366"/>
      <c r="L98" s="328"/>
    </row>
    <row r="99" spans="1:12" x14ac:dyDescent="0.2">
      <c r="A99" s="366"/>
      <c r="B99" s="366"/>
      <c r="C99" s="366"/>
      <c r="D99" s="366"/>
      <c r="E99" s="366"/>
      <c r="F99" s="367"/>
      <c r="G99" s="554"/>
      <c r="H99" s="366"/>
      <c r="I99" s="366"/>
      <c r="J99" s="367"/>
      <c r="K99" s="366"/>
      <c r="L99" s="328"/>
    </row>
    <row r="100" spans="1:12" x14ac:dyDescent="0.2">
      <c r="A100" s="366"/>
      <c r="B100" s="366"/>
      <c r="C100" s="366"/>
      <c r="D100" s="366"/>
      <c r="E100" s="366"/>
      <c r="F100" s="367"/>
      <c r="G100" s="554"/>
      <c r="H100" s="366"/>
      <c r="I100" s="366"/>
      <c r="J100" s="367"/>
      <c r="K100" s="366"/>
      <c r="L100" s="328"/>
    </row>
    <row r="101" spans="1:12" x14ac:dyDescent="0.2">
      <c r="A101" s="366"/>
      <c r="B101" s="366"/>
      <c r="C101" s="366"/>
      <c r="D101" s="366"/>
      <c r="E101" s="366"/>
      <c r="F101" s="367"/>
      <c r="G101" s="554"/>
      <c r="H101" s="366"/>
      <c r="I101" s="366"/>
      <c r="J101" s="367"/>
      <c r="K101" s="366"/>
      <c r="L101" s="328"/>
    </row>
    <row r="102" spans="1:12" x14ac:dyDescent="0.2">
      <c r="A102" s="366"/>
      <c r="B102" s="366"/>
      <c r="C102" s="366"/>
      <c r="D102" s="366"/>
      <c r="E102" s="366"/>
      <c r="F102" s="367"/>
      <c r="G102" s="554"/>
      <c r="H102" s="366"/>
      <c r="I102" s="366"/>
      <c r="J102" s="367"/>
      <c r="K102" s="366"/>
      <c r="L102" s="328"/>
    </row>
    <row r="103" spans="1:12" x14ac:dyDescent="0.2">
      <c r="A103" s="366"/>
      <c r="B103" s="366"/>
      <c r="C103" s="366"/>
      <c r="D103" s="366"/>
      <c r="E103" s="366"/>
      <c r="F103" s="367"/>
      <c r="G103" s="554"/>
      <c r="H103" s="366"/>
      <c r="I103" s="366"/>
      <c r="J103" s="367"/>
      <c r="K103" s="366"/>
      <c r="L103" s="328"/>
    </row>
    <row r="104" spans="1:12" x14ac:dyDescent="0.2">
      <c r="A104" s="366"/>
      <c r="B104" s="366"/>
      <c r="C104" s="366"/>
      <c r="D104" s="366"/>
      <c r="E104" s="366"/>
      <c r="F104" s="367"/>
      <c r="G104" s="554"/>
      <c r="H104" s="366"/>
      <c r="I104" s="366"/>
      <c r="J104" s="367"/>
      <c r="K104" s="366"/>
      <c r="L104" s="328"/>
    </row>
    <row r="105" spans="1:12" x14ac:dyDescent="0.2">
      <c r="A105" s="366"/>
      <c r="B105" s="366"/>
      <c r="C105" s="366"/>
      <c r="D105" s="366"/>
      <c r="E105" s="366"/>
      <c r="F105" s="367"/>
      <c r="G105" s="554"/>
      <c r="H105" s="366"/>
      <c r="I105" s="366"/>
      <c r="J105" s="367"/>
      <c r="K105" s="366"/>
      <c r="L105" s="328"/>
    </row>
    <row r="106" spans="1:12" x14ac:dyDescent="0.2">
      <c r="A106" s="366"/>
      <c r="B106" s="366"/>
      <c r="C106" s="366"/>
      <c r="D106" s="366"/>
      <c r="E106" s="366"/>
      <c r="F106" s="367"/>
      <c r="G106" s="554"/>
      <c r="H106" s="366"/>
      <c r="I106" s="366"/>
      <c r="J106" s="367"/>
      <c r="K106" s="366"/>
      <c r="L106" s="328"/>
    </row>
    <row r="107" spans="1:12" x14ac:dyDescent="0.2">
      <c r="A107" s="366"/>
      <c r="B107" s="366"/>
      <c r="C107" s="366"/>
      <c r="D107" s="366"/>
      <c r="E107" s="366"/>
      <c r="F107" s="367"/>
      <c r="G107" s="554"/>
      <c r="H107" s="366"/>
      <c r="I107" s="366"/>
      <c r="J107" s="367"/>
      <c r="K107" s="366"/>
      <c r="L107" s="328"/>
    </row>
    <row r="108" spans="1:12" x14ac:dyDescent="0.2">
      <c r="A108" s="366"/>
      <c r="B108" s="366"/>
      <c r="C108" s="366"/>
      <c r="D108" s="366"/>
      <c r="E108" s="366"/>
      <c r="F108" s="367"/>
      <c r="G108" s="554"/>
      <c r="H108" s="366"/>
      <c r="I108" s="366"/>
      <c r="J108" s="367"/>
      <c r="K108" s="366"/>
      <c r="L108" s="328"/>
    </row>
    <row r="109" spans="1:12" x14ac:dyDescent="0.2">
      <c r="A109" s="366"/>
      <c r="B109" s="366"/>
      <c r="C109" s="366"/>
      <c r="D109" s="366"/>
      <c r="E109" s="366"/>
      <c r="F109" s="367"/>
      <c r="G109" s="554"/>
      <c r="H109" s="366"/>
      <c r="I109" s="366"/>
      <c r="J109" s="367"/>
      <c r="K109" s="366"/>
      <c r="L109" s="328"/>
    </row>
    <row r="110" spans="1:12" x14ac:dyDescent="0.2">
      <c r="A110" s="366"/>
      <c r="B110" s="366"/>
      <c r="C110" s="366"/>
      <c r="D110" s="366"/>
      <c r="E110" s="366"/>
      <c r="F110" s="367"/>
      <c r="G110" s="554"/>
      <c r="H110" s="366"/>
      <c r="I110" s="366"/>
      <c r="J110" s="367"/>
      <c r="K110" s="366"/>
      <c r="L110" s="328"/>
    </row>
    <row r="111" spans="1:12" x14ac:dyDescent="0.2">
      <c r="A111" s="366"/>
      <c r="B111" s="366"/>
      <c r="C111" s="366"/>
      <c r="D111" s="366"/>
      <c r="E111" s="366"/>
      <c r="F111" s="367"/>
      <c r="G111" s="554"/>
      <c r="H111" s="366"/>
      <c r="I111" s="366"/>
      <c r="J111" s="367"/>
      <c r="K111" s="366"/>
      <c r="L111" s="328"/>
    </row>
    <row r="112" spans="1:12" x14ac:dyDescent="0.2">
      <c r="A112" s="366"/>
      <c r="B112" s="366"/>
      <c r="C112" s="366"/>
      <c r="D112" s="366"/>
      <c r="E112" s="366"/>
      <c r="F112" s="367"/>
      <c r="G112" s="554"/>
      <c r="H112" s="366"/>
      <c r="I112" s="366"/>
      <c r="J112" s="367"/>
      <c r="K112" s="366"/>
      <c r="L112" s="328"/>
    </row>
    <row r="113" spans="1:12" x14ac:dyDescent="0.2">
      <c r="A113" s="366"/>
      <c r="B113" s="366"/>
      <c r="C113" s="366"/>
      <c r="D113" s="366"/>
      <c r="E113" s="366"/>
      <c r="F113" s="367"/>
      <c r="G113" s="554"/>
      <c r="H113" s="366"/>
      <c r="I113" s="366"/>
      <c r="J113" s="367"/>
      <c r="K113" s="366"/>
      <c r="L113" s="328"/>
    </row>
    <row r="114" spans="1:12" x14ac:dyDescent="0.2">
      <c r="A114" s="366"/>
      <c r="B114" s="366"/>
      <c r="C114" s="366"/>
      <c r="D114" s="366"/>
      <c r="E114" s="366"/>
      <c r="F114" s="367"/>
      <c r="G114" s="554"/>
      <c r="H114" s="366"/>
      <c r="I114" s="366"/>
      <c r="J114" s="367"/>
      <c r="K114" s="366"/>
      <c r="L114" s="328"/>
    </row>
    <row r="115" spans="1:12" x14ac:dyDescent="0.2">
      <c r="A115" s="366"/>
      <c r="B115" s="366"/>
      <c r="C115" s="366"/>
      <c r="D115" s="366"/>
      <c r="E115" s="366"/>
      <c r="F115" s="367"/>
      <c r="G115" s="554"/>
      <c r="H115" s="366"/>
      <c r="I115" s="366"/>
      <c r="J115" s="367"/>
      <c r="K115" s="366"/>
      <c r="L115" s="328"/>
    </row>
    <row r="116" spans="1:12" x14ac:dyDescent="0.2">
      <c r="A116" s="366"/>
      <c r="B116" s="366"/>
      <c r="C116" s="366"/>
      <c r="D116" s="366"/>
      <c r="E116" s="366"/>
      <c r="F116" s="367"/>
      <c r="G116" s="554"/>
      <c r="H116" s="366"/>
      <c r="I116" s="366"/>
      <c r="J116" s="367"/>
      <c r="K116" s="366"/>
      <c r="L116" s="328"/>
    </row>
    <row r="117" spans="1:12" x14ac:dyDescent="0.2">
      <c r="A117" s="366"/>
      <c r="B117" s="366"/>
      <c r="C117" s="366"/>
      <c r="D117" s="366"/>
      <c r="E117" s="366"/>
      <c r="F117" s="367"/>
      <c r="G117" s="554"/>
      <c r="H117" s="366"/>
      <c r="I117" s="366"/>
      <c r="J117" s="367"/>
      <c r="K117" s="366"/>
      <c r="L117" s="328"/>
    </row>
    <row r="118" spans="1:12" x14ac:dyDescent="0.2">
      <c r="A118" s="366"/>
      <c r="B118" s="366"/>
      <c r="C118" s="366"/>
      <c r="D118" s="366"/>
      <c r="E118" s="366"/>
      <c r="F118" s="367"/>
      <c r="G118" s="554"/>
      <c r="H118" s="366"/>
      <c r="I118" s="366"/>
      <c r="J118" s="367"/>
      <c r="K118" s="366"/>
      <c r="L118" s="328"/>
    </row>
    <row r="119" spans="1:12" x14ac:dyDescent="0.2">
      <c r="A119" s="366"/>
      <c r="B119" s="366"/>
      <c r="C119" s="366"/>
      <c r="D119" s="366"/>
      <c r="E119" s="366"/>
      <c r="F119" s="367"/>
      <c r="G119" s="554"/>
      <c r="H119" s="366"/>
      <c r="I119" s="366"/>
      <c r="J119" s="367"/>
      <c r="K119" s="366"/>
      <c r="L119" s="328"/>
    </row>
    <row r="120" spans="1:12" x14ac:dyDescent="0.2">
      <c r="A120" s="366"/>
      <c r="B120" s="366"/>
      <c r="C120" s="366"/>
      <c r="D120" s="366"/>
      <c r="E120" s="366"/>
      <c r="F120" s="367"/>
      <c r="G120" s="554"/>
      <c r="H120" s="366"/>
      <c r="I120" s="366"/>
      <c r="J120" s="367"/>
      <c r="K120" s="366"/>
      <c r="L120" s="328"/>
    </row>
    <row r="121" spans="1:12" x14ac:dyDescent="0.2">
      <c r="A121" s="366"/>
      <c r="B121" s="366"/>
      <c r="C121" s="366"/>
      <c r="D121" s="366"/>
      <c r="E121" s="366"/>
      <c r="F121" s="367"/>
      <c r="G121" s="554"/>
      <c r="H121" s="366"/>
      <c r="I121" s="366"/>
      <c r="J121" s="367"/>
      <c r="K121" s="366"/>
      <c r="L121" s="328"/>
    </row>
    <row r="122" spans="1:12" x14ac:dyDescent="0.2">
      <c r="A122" s="366"/>
      <c r="B122" s="366"/>
      <c r="C122" s="366"/>
      <c r="D122" s="366"/>
      <c r="E122" s="366"/>
      <c r="F122" s="367"/>
      <c r="G122" s="554"/>
      <c r="H122" s="366"/>
      <c r="I122" s="366"/>
      <c r="J122" s="367"/>
      <c r="K122" s="366"/>
      <c r="L122" s="328"/>
    </row>
    <row r="123" spans="1:12" x14ac:dyDescent="0.2">
      <c r="A123" s="366"/>
      <c r="B123" s="366"/>
      <c r="C123" s="366"/>
      <c r="D123" s="366"/>
      <c r="E123" s="366"/>
      <c r="F123" s="367"/>
      <c r="G123" s="554"/>
      <c r="H123" s="366"/>
      <c r="I123" s="366"/>
      <c r="J123" s="367"/>
      <c r="K123" s="366"/>
      <c r="L123" s="328"/>
    </row>
    <row r="124" spans="1:12" x14ac:dyDescent="0.2">
      <c r="A124" s="366"/>
      <c r="B124" s="366"/>
      <c r="C124" s="366"/>
      <c r="D124" s="366"/>
      <c r="E124" s="366"/>
      <c r="F124" s="367"/>
      <c r="G124" s="554"/>
      <c r="H124" s="366"/>
      <c r="I124" s="366"/>
      <c r="J124" s="367"/>
      <c r="K124" s="366"/>
      <c r="L124" s="328"/>
    </row>
    <row r="125" spans="1:12" x14ac:dyDescent="0.2">
      <c r="A125" s="366"/>
      <c r="B125" s="366"/>
      <c r="C125" s="366"/>
      <c r="D125" s="366"/>
      <c r="E125" s="366"/>
      <c r="F125" s="367"/>
      <c r="G125" s="554"/>
      <c r="H125" s="366"/>
      <c r="I125" s="366"/>
      <c r="J125" s="367"/>
      <c r="K125" s="366"/>
      <c r="L125" s="328"/>
    </row>
    <row r="126" spans="1:12" x14ac:dyDescent="0.2">
      <c r="A126" s="366"/>
      <c r="B126" s="366"/>
      <c r="C126" s="366"/>
      <c r="D126" s="366"/>
      <c r="E126" s="366"/>
      <c r="F126" s="367"/>
      <c r="G126" s="554"/>
      <c r="H126" s="366"/>
      <c r="I126" s="366"/>
      <c r="J126" s="367"/>
      <c r="K126" s="366"/>
      <c r="L126" s="328"/>
    </row>
    <row r="127" spans="1:12" x14ac:dyDescent="0.2">
      <c r="A127" s="366"/>
      <c r="B127" s="366"/>
      <c r="C127" s="366"/>
      <c r="D127" s="366"/>
      <c r="E127" s="366"/>
      <c r="F127" s="367"/>
      <c r="G127" s="554"/>
      <c r="H127" s="366"/>
      <c r="I127" s="366"/>
      <c r="J127" s="367"/>
      <c r="K127" s="366"/>
      <c r="L127" s="328"/>
    </row>
    <row r="128" spans="1:12" x14ac:dyDescent="0.2">
      <c r="A128" s="366"/>
      <c r="B128" s="366"/>
      <c r="C128" s="366"/>
      <c r="D128" s="366"/>
      <c r="E128" s="366"/>
      <c r="F128" s="367"/>
      <c r="G128" s="554"/>
      <c r="H128" s="366"/>
      <c r="I128" s="366"/>
      <c r="J128" s="367"/>
      <c r="K128" s="366"/>
      <c r="L128" s="328"/>
    </row>
    <row r="129" spans="1:12" x14ac:dyDescent="0.2">
      <c r="A129" s="366"/>
      <c r="B129" s="366"/>
      <c r="C129" s="366"/>
      <c r="D129" s="366"/>
      <c r="E129" s="366"/>
      <c r="F129" s="367"/>
      <c r="G129" s="554"/>
      <c r="H129" s="366"/>
      <c r="I129" s="366"/>
      <c r="J129" s="367"/>
      <c r="K129" s="366"/>
      <c r="L129" s="328"/>
    </row>
    <row r="130" spans="1:12" x14ac:dyDescent="0.2">
      <c r="A130" s="366"/>
      <c r="B130" s="366"/>
      <c r="C130" s="366"/>
      <c r="D130" s="366"/>
      <c r="E130" s="366"/>
      <c r="F130" s="367"/>
      <c r="G130" s="554"/>
      <c r="H130" s="366"/>
      <c r="I130" s="366"/>
      <c r="J130" s="367"/>
      <c r="K130" s="366"/>
      <c r="L130" s="328"/>
    </row>
    <row r="131" spans="1:12" x14ac:dyDescent="0.2">
      <c r="A131" s="366"/>
      <c r="B131" s="366"/>
      <c r="C131" s="366"/>
      <c r="D131" s="366"/>
      <c r="E131" s="366"/>
      <c r="F131" s="367"/>
      <c r="G131" s="554"/>
      <c r="H131" s="366"/>
      <c r="I131" s="366"/>
      <c r="J131" s="367"/>
      <c r="K131" s="366"/>
      <c r="L131" s="328"/>
    </row>
    <row r="132" spans="1:12" x14ac:dyDescent="0.2">
      <c r="A132" s="366"/>
      <c r="B132" s="366"/>
      <c r="C132" s="366"/>
      <c r="D132" s="366"/>
      <c r="E132" s="366"/>
      <c r="F132" s="367"/>
      <c r="G132" s="554"/>
      <c r="H132" s="366"/>
      <c r="I132" s="366"/>
      <c r="J132" s="367"/>
      <c r="K132" s="366"/>
      <c r="L132" s="328"/>
    </row>
    <row r="133" spans="1:12" x14ac:dyDescent="0.2">
      <c r="A133" s="366"/>
      <c r="B133" s="366"/>
      <c r="C133" s="366"/>
      <c r="D133" s="366"/>
      <c r="E133" s="366"/>
      <c r="F133" s="367"/>
      <c r="G133" s="554"/>
      <c r="H133" s="366"/>
      <c r="I133" s="366"/>
      <c r="J133" s="367"/>
      <c r="K133" s="366"/>
      <c r="L133" s="328"/>
    </row>
    <row r="134" spans="1:12" x14ac:dyDescent="0.2">
      <c r="A134" s="366"/>
      <c r="B134" s="366"/>
      <c r="C134" s="366"/>
      <c r="D134" s="366"/>
      <c r="E134" s="366"/>
      <c r="F134" s="367"/>
      <c r="G134" s="554"/>
      <c r="H134" s="366"/>
      <c r="I134" s="366"/>
      <c r="J134" s="367"/>
      <c r="K134" s="366"/>
      <c r="L134" s="328"/>
    </row>
    <row r="135" spans="1:12" x14ac:dyDescent="0.2">
      <c r="A135" s="366"/>
      <c r="B135" s="366"/>
      <c r="C135" s="366"/>
      <c r="D135" s="366"/>
      <c r="E135" s="366"/>
      <c r="F135" s="367"/>
      <c r="G135" s="554"/>
      <c r="H135" s="366"/>
      <c r="I135" s="366"/>
      <c r="J135" s="367"/>
      <c r="K135" s="366"/>
      <c r="L135" s="328"/>
    </row>
    <row r="136" spans="1:12" x14ac:dyDescent="0.2">
      <c r="A136" s="366"/>
      <c r="B136" s="366"/>
      <c r="C136" s="366"/>
      <c r="D136" s="366"/>
      <c r="E136" s="366"/>
      <c r="F136" s="367"/>
      <c r="G136" s="554"/>
      <c r="H136" s="366"/>
      <c r="I136" s="366"/>
      <c r="J136" s="367"/>
      <c r="K136" s="366"/>
      <c r="L136" s="328"/>
    </row>
    <row r="137" spans="1:12" x14ac:dyDescent="0.2">
      <c r="A137" s="366"/>
      <c r="B137" s="366"/>
      <c r="C137" s="366"/>
      <c r="D137" s="366"/>
      <c r="E137" s="366"/>
      <c r="F137" s="367"/>
      <c r="G137" s="554"/>
      <c r="H137" s="366"/>
      <c r="I137" s="366"/>
      <c r="J137" s="367"/>
      <c r="K137" s="366"/>
      <c r="L137" s="328"/>
    </row>
    <row r="138" spans="1:12" x14ac:dyDescent="0.2">
      <c r="A138" s="366"/>
      <c r="B138" s="366"/>
      <c r="C138" s="366"/>
      <c r="D138" s="366"/>
      <c r="E138" s="366"/>
      <c r="F138" s="367"/>
      <c r="G138" s="554"/>
      <c r="H138" s="366"/>
      <c r="I138" s="366"/>
      <c r="J138" s="367"/>
      <c r="K138" s="366"/>
      <c r="L138" s="328"/>
    </row>
    <row r="139" spans="1:12" x14ac:dyDescent="0.2">
      <c r="A139" s="366"/>
      <c r="B139" s="366"/>
      <c r="C139" s="366"/>
      <c r="D139" s="366"/>
      <c r="E139" s="366"/>
      <c r="F139" s="367"/>
      <c r="G139" s="554"/>
      <c r="H139" s="366"/>
      <c r="I139" s="366"/>
      <c r="J139" s="367"/>
      <c r="K139" s="366"/>
      <c r="L139" s="328"/>
    </row>
    <row r="140" spans="1:12" x14ac:dyDescent="0.2">
      <c r="A140" s="366"/>
      <c r="B140" s="366"/>
      <c r="C140" s="366"/>
      <c r="D140" s="366"/>
      <c r="E140" s="366"/>
      <c r="F140" s="367"/>
      <c r="G140" s="554"/>
      <c r="H140" s="366"/>
      <c r="I140" s="366"/>
      <c r="J140" s="367"/>
      <c r="K140" s="366"/>
      <c r="L140" s="328"/>
    </row>
    <row r="141" spans="1:12" x14ac:dyDescent="0.2">
      <c r="A141" s="366"/>
      <c r="B141" s="366"/>
      <c r="C141" s="366"/>
      <c r="D141" s="366"/>
      <c r="E141" s="366"/>
      <c r="F141" s="367"/>
      <c r="G141" s="554"/>
      <c r="H141" s="366"/>
      <c r="I141" s="366"/>
      <c r="J141" s="367"/>
      <c r="K141" s="366"/>
      <c r="L141" s="328"/>
    </row>
    <row r="142" spans="1:12" x14ac:dyDescent="0.2">
      <c r="A142" s="366"/>
      <c r="B142" s="366"/>
      <c r="C142" s="366"/>
      <c r="D142" s="366"/>
      <c r="E142" s="366"/>
      <c r="F142" s="367"/>
      <c r="G142" s="554"/>
      <c r="H142" s="366"/>
      <c r="I142" s="366"/>
      <c r="J142" s="367"/>
      <c r="K142" s="366"/>
      <c r="L142" s="328"/>
    </row>
    <row r="143" spans="1:12" x14ac:dyDescent="0.2">
      <c r="A143" s="366"/>
      <c r="B143" s="366"/>
      <c r="C143" s="366"/>
      <c r="D143" s="366"/>
      <c r="E143" s="366"/>
      <c r="F143" s="367"/>
      <c r="G143" s="554"/>
      <c r="H143" s="366"/>
      <c r="I143" s="366"/>
      <c r="J143" s="367"/>
      <c r="K143" s="366"/>
      <c r="L143" s="328"/>
    </row>
    <row r="144" spans="1:12" x14ac:dyDescent="0.2">
      <c r="A144" s="366"/>
      <c r="B144" s="366"/>
      <c r="C144" s="366"/>
      <c r="D144" s="366"/>
      <c r="E144" s="366"/>
      <c r="F144" s="367"/>
      <c r="G144" s="554"/>
      <c r="H144" s="366"/>
      <c r="I144" s="366"/>
      <c r="J144" s="367"/>
      <c r="K144" s="366"/>
      <c r="L144" s="328"/>
    </row>
    <row r="145" spans="1:12" x14ac:dyDescent="0.2">
      <c r="A145" s="366"/>
      <c r="B145" s="366"/>
      <c r="C145" s="366"/>
      <c r="D145" s="366"/>
      <c r="E145" s="366"/>
      <c r="F145" s="367"/>
      <c r="G145" s="554"/>
      <c r="H145" s="366"/>
      <c r="I145" s="366"/>
      <c r="J145" s="367"/>
      <c r="K145" s="366"/>
      <c r="L145" s="328"/>
    </row>
    <row r="146" spans="1:12" x14ac:dyDescent="0.2">
      <c r="A146" s="366"/>
      <c r="B146" s="366"/>
      <c r="C146" s="366"/>
      <c r="D146" s="366"/>
      <c r="E146" s="366"/>
      <c r="F146" s="367"/>
      <c r="G146" s="554"/>
      <c r="H146" s="366"/>
      <c r="I146" s="366"/>
      <c r="J146" s="367"/>
      <c r="K146" s="366"/>
      <c r="L146" s="328"/>
    </row>
    <row r="147" spans="1:12" x14ac:dyDescent="0.2">
      <c r="A147" s="366"/>
      <c r="B147" s="366"/>
      <c r="C147" s="366"/>
      <c r="D147" s="366"/>
      <c r="E147" s="366"/>
      <c r="F147" s="367"/>
      <c r="G147" s="554"/>
      <c r="H147" s="366"/>
      <c r="I147" s="366"/>
      <c r="J147" s="367"/>
      <c r="K147" s="366"/>
      <c r="L147" s="328"/>
    </row>
    <row r="148" spans="1:12" x14ac:dyDescent="0.2">
      <c r="A148" s="366"/>
      <c r="B148" s="366"/>
      <c r="C148" s="366"/>
      <c r="D148" s="366"/>
      <c r="E148" s="366"/>
      <c r="F148" s="367"/>
      <c r="G148" s="554"/>
      <c r="H148" s="366"/>
      <c r="I148" s="366"/>
      <c r="J148" s="367"/>
      <c r="K148" s="366"/>
      <c r="L148" s="328"/>
    </row>
    <row r="149" spans="1:12" x14ac:dyDescent="0.2">
      <c r="A149" s="366"/>
      <c r="B149" s="366"/>
      <c r="C149" s="366"/>
      <c r="D149" s="366"/>
      <c r="E149" s="366"/>
      <c r="F149" s="367"/>
      <c r="G149" s="554"/>
      <c r="H149" s="366"/>
      <c r="I149" s="366"/>
      <c r="J149" s="367"/>
      <c r="K149" s="366"/>
      <c r="L149" s="328"/>
    </row>
    <row r="150" spans="1:12" x14ac:dyDescent="0.2">
      <c r="A150" s="366"/>
      <c r="B150" s="366"/>
      <c r="C150" s="366"/>
      <c r="D150" s="366"/>
      <c r="E150" s="366"/>
      <c r="F150" s="367"/>
      <c r="G150" s="554"/>
      <c r="H150" s="366"/>
      <c r="I150" s="366"/>
      <c r="J150" s="367"/>
      <c r="K150" s="366"/>
      <c r="L150" s="328"/>
    </row>
    <row r="151" spans="1:12" x14ac:dyDescent="0.2">
      <c r="A151" s="366"/>
      <c r="B151" s="366"/>
      <c r="C151" s="366"/>
      <c r="D151" s="366"/>
      <c r="E151" s="366"/>
      <c r="F151" s="367"/>
      <c r="G151" s="554"/>
      <c r="H151" s="366"/>
      <c r="I151" s="366"/>
      <c r="J151" s="367"/>
      <c r="K151" s="366"/>
      <c r="L151" s="328"/>
    </row>
    <row r="152" spans="1:12" x14ac:dyDescent="0.2">
      <c r="A152" s="366"/>
      <c r="B152" s="366"/>
      <c r="C152" s="366"/>
      <c r="D152" s="366"/>
      <c r="E152" s="366"/>
      <c r="F152" s="367"/>
      <c r="G152" s="554"/>
      <c r="H152" s="366"/>
      <c r="I152" s="366"/>
      <c r="J152" s="367"/>
      <c r="K152" s="366"/>
      <c r="L152" s="328"/>
    </row>
    <row r="153" spans="1:12" x14ac:dyDescent="0.2">
      <c r="A153" s="366"/>
      <c r="B153" s="366"/>
      <c r="C153" s="366"/>
      <c r="D153" s="366"/>
      <c r="E153" s="366"/>
      <c r="F153" s="367"/>
      <c r="G153" s="554"/>
      <c r="H153" s="366"/>
      <c r="I153" s="366"/>
      <c r="J153" s="367"/>
      <c r="K153" s="366"/>
      <c r="L153" s="328"/>
    </row>
    <row r="154" spans="1:12" x14ac:dyDescent="0.2">
      <c r="A154" s="366"/>
      <c r="B154" s="366"/>
      <c r="C154" s="366"/>
      <c r="D154" s="366"/>
      <c r="E154" s="366"/>
      <c r="F154" s="367"/>
      <c r="G154" s="554"/>
      <c r="H154" s="366"/>
      <c r="I154" s="366"/>
      <c r="J154" s="367"/>
      <c r="K154" s="366"/>
      <c r="L154" s="328"/>
    </row>
    <row r="155" spans="1:12" x14ac:dyDescent="0.2">
      <c r="A155" s="366"/>
      <c r="B155" s="366"/>
      <c r="C155" s="366"/>
      <c r="D155" s="366"/>
      <c r="E155" s="366"/>
      <c r="F155" s="367"/>
      <c r="G155" s="554"/>
      <c r="H155" s="366"/>
      <c r="I155" s="366"/>
      <c r="J155" s="367"/>
      <c r="K155" s="366"/>
      <c r="L155" s="328"/>
    </row>
    <row r="156" spans="1:12" x14ac:dyDescent="0.2">
      <c r="A156" s="366"/>
      <c r="B156" s="366"/>
      <c r="C156" s="366"/>
      <c r="D156" s="366"/>
      <c r="E156" s="366"/>
      <c r="F156" s="367"/>
      <c r="G156" s="554"/>
      <c r="H156" s="366"/>
      <c r="I156" s="366"/>
      <c r="J156" s="367"/>
      <c r="K156" s="366"/>
      <c r="L156" s="328"/>
    </row>
    <row r="157" spans="1:12" x14ac:dyDescent="0.2">
      <c r="A157" s="366"/>
      <c r="B157" s="366"/>
      <c r="C157" s="366"/>
      <c r="D157" s="366"/>
      <c r="E157" s="366"/>
      <c r="F157" s="367"/>
      <c r="G157" s="554"/>
      <c r="H157" s="366"/>
      <c r="I157" s="366"/>
      <c r="J157" s="367"/>
      <c r="K157" s="366"/>
      <c r="L157" s="328"/>
    </row>
    <row r="158" spans="1:12" x14ac:dyDescent="0.2">
      <c r="A158" s="366"/>
      <c r="B158" s="366"/>
      <c r="C158" s="366"/>
      <c r="D158" s="366"/>
      <c r="E158" s="366"/>
      <c r="F158" s="367"/>
      <c r="G158" s="554"/>
      <c r="H158" s="366"/>
      <c r="I158" s="366"/>
      <c r="J158" s="367"/>
      <c r="K158" s="366"/>
      <c r="L158" s="328"/>
    </row>
    <row r="159" spans="1:12" x14ac:dyDescent="0.2">
      <c r="A159" s="366"/>
      <c r="B159" s="366"/>
      <c r="C159" s="366"/>
      <c r="D159" s="366"/>
      <c r="E159" s="366"/>
      <c r="F159" s="367"/>
      <c r="G159" s="554"/>
      <c r="H159" s="366"/>
      <c r="I159" s="366"/>
      <c r="J159" s="367"/>
      <c r="K159" s="366"/>
      <c r="L159" s="328"/>
    </row>
    <row r="160" spans="1:12" x14ac:dyDescent="0.2">
      <c r="A160" s="366"/>
      <c r="B160" s="366"/>
      <c r="C160" s="366"/>
      <c r="D160" s="366"/>
      <c r="E160" s="366"/>
      <c r="F160" s="367"/>
      <c r="G160" s="554"/>
      <c r="H160" s="366"/>
      <c r="I160" s="366"/>
      <c r="J160" s="367"/>
      <c r="K160" s="366"/>
      <c r="L160" s="328"/>
    </row>
    <row r="161" spans="1:12" x14ac:dyDescent="0.2">
      <c r="A161" s="366"/>
      <c r="B161" s="366"/>
      <c r="C161" s="366"/>
      <c r="D161" s="366"/>
      <c r="E161" s="366"/>
      <c r="F161" s="367"/>
      <c r="G161" s="554"/>
      <c r="H161" s="366"/>
      <c r="I161" s="366"/>
      <c r="J161" s="367"/>
      <c r="K161" s="366"/>
      <c r="L161" s="328"/>
    </row>
    <row r="162" spans="1:12" x14ac:dyDescent="0.2">
      <c r="A162" s="366"/>
      <c r="B162" s="366"/>
      <c r="C162" s="366"/>
      <c r="D162" s="366"/>
      <c r="E162" s="366"/>
      <c r="F162" s="367"/>
      <c r="G162" s="554"/>
      <c r="H162" s="366"/>
      <c r="I162" s="366"/>
      <c r="J162" s="367"/>
      <c r="K162" s="366"/>
      <c r="L162" s="328"/>
    </row>
    <row r="163" spans="1:12" x14ac:dyDescent="0.2">
      <c r="A163" s="366"/>
      <c r="B163" s="366"/>
      <c r="C163" s="366"/>
      <c r="D163" s="366"/>
      <c r="E163" s="366"/>
      <c r="F163" s="367"/>
      <c r="G163" s="554"/>
      <c r="H163" s="366"/>
      <c r="I163" s="366"/>
      <c r="J163" s="367"/>
      <c r="K163" s="366"/>
      <c r="L163" s="328"/>
    </row>
    <row r="164" spans="1:12" x14ac:dyDescent="0.2">
      <c r="A164" s="366"/>
      <c r="B164" s="366"/>
      <c r="C164" s="366"/>
      <c r="D164" s="366"/>
      <c r="E164" s="366"/>
      <c r="F164" s="367"/>
      <c r="G164" s="554"/>
      <c r="H164" s="366"/>
      <c r="I164" s="366"/>
      <c r="J164" s="367"/>
      <c r="K164" s="366"/>
      <c r="L164" s="328"/>
    </row>
    <row r="165" spans="1:12" x14ac:dyDescent="0.2">
      <c r="A165" s="328"/>
      <c r="B165" s="328"/>
      <c r="C165" s="328"/>
      <c r="D165" s="328"/>
      <c r="E165" s="328"/>
      <c r="F165" s="330"/>
      <c r="G165" s="551"/>
      <c r="H165" s="331"/>
      <c r="I165" s="335"/>
      <c r="J165" s="328"/>
      <c r="K165" s="328"/>
      <c r="L165" s="328"/>
    </row>
    <row r="166" spans="1:12" x14ac:dyDescent="0.2">
      <c r="A166" s="328"/>
      <c r="B166" s="328"/>
      <c r="C166" s="328"/>
      <c r="D166" s="328"/>
      <c r="E166" s="328"/>
      <c r="F166" s="330"/>
      <c r="G166" s="554"/>
      <c r="H166" s="331"/>
      <c r="I166" s="335"/>
      <c r="J166" s="328"/>
      <c r="K166" s="328"/>
      <c r="L166" s="328"/>
    </row>
    <row r="167" spans="1:12" x14ac:dyDescent="0.2">
      <c r="A167" s="328"/>
      <c r="B167" s="328"/>
      <c r="C167" s="328"/>
      <c r="D167" s="328"/>
      <c r="E167" s="328"/>
      <c r="F167" s="330"/>
      <c r="G167" s="554"/>
      <c r="H167" s="331"/>
      <c r="I167" s="335"/>
      <c r="J167" s="328"/>
      <c r="K167" s="328"/>
      <c r="L167" s="328"/>
    </row>
    <row r="168" spans="1:12" x14ac:dyDescent="0.2">
      <c r="A168" s="328"/>
      <c r="B168" s="328"/>
      <c r="C168" s="328"/>
      <c r="D168" s="328"/>
      <c r="E168" s="328"/>
      <c r="F168" s="330"/>
      <c r="G168" s="554"/>
      <c r="H168" s="331"/>
      <c r="I168" s="335"/>
      <c r="J168" s="328"/>
      <c r="K168" s="328"/>
      <c r="L168" s="328"/>
    </row>
    <row r="169" spans="1:12" x14ac:dyDescent="0.2">
      <c r="A169" s="328"/>
      <c r="B169" s="328"/>
      <c r="C169" s="328"/>
      <c r="D169" s="328"/>
      <c r="E169" s="328"/>
      <c r="F169" s="330"/>
      <c r="G169" s="554"/>
      <c r="H169" s="331"/>
      <c r="I169" s="335"/>
      <c r="J169" s="328"/>
      <c r="K169" s="328"/>
      <c r="L169" s="328"/>
    </row>
    <row r="170" spans="1:12" x14ac:dyDescent="0.2">
      <c r="A170" s="328"/>
      <c r="B170" s="328"/>
      <c r="C170" s="328"/>
      <c r="D170" s="328"/>
      <c r="E170" s="328"/>
      <c r="F170" s="330"/>
      <c r="G170" s="554"/>
      <c r="H170" s="331"/>
      <c r="I170" s="335"/>
      <c r="J170" s="328"/>
      <c r="K170" s="328"/>
      <c r="L170" s="328"/>
    </row>
    <row r="171" spans="1:12" x14ac:dyDescent="0.2">
      <c r="A171" s="328"/>
      <c r="B171" s="328"/>
      <c r="C171" s="328"/>
      <c r="D171" s="328"/>
      <c r="E171" s="328"/>
      <c r="F171" s="330"/>
      <c r="G171" s="554"/>
      <c r="H171" s="331"/>
      <c r="I171" s="335"/>
      <c r="J171" s="328"/>
      <c r="K171" s="328"/>
      <c r="L171" s="328"/>
    </row>
    <row r="172" spans="1:12" x14ac:dyDescent="0.2">
      <c r="A172" s="328"/>
      <c r="B172" s="328"/>
      <c r="C172" s="328"/>
      <c r="D172" s="328"/>
      <c r="E172" s="328"/>
      <c r="F172" s="330"/>
      <c r="G172" s="554"/>
      <c r="H172" s="331"/>
      <c r="I172" s="335"/>
      <c r="J172" s="328"/>
      <c r="K172" s="328"/>
      <c r="L172" s="328"/>
    </row>
    <row r="173" spans="1:12" x14ac:dyDescent="0.2">
      <c r="A173" s="328"/>
      <c r="B173" s="328"/>
      <c r="C173" s="328"/>
      <c r="D173" s="328"/>
      <c r="E173" s="328"/>
      <c r="F173" s="330"/>
      <c r="G173" s="554"/>
      <c r="H173" s="331"/>
      <c r="I173" s="335"/>
      <c r="J173" s="328"/>
      <c r="K173" s="328"/>
      <c r="L173" s="328"/>
    </row>
    <row r="174" spans="1:12" x14ac:dyDescent="0.2">
      <c r="A174" s="328"/>
      <c r="B174" s="328"/>
      <c r="C174" s="328"/>
      <c r="D174" s="328"/>
      <c r="E174" s="328"/>
      <c r="F174" s="330"/>
      <c r="G174" s="554"/>
      <c r="H174" s="331"/>
      <c r="I174" s="335"/>
      <c r="J174" s="328"/>
      <c r="K174" s="328"/>
      <c r="L174" s="328"/>
    </row>
    <row r="175" spans="1:12" x14ac:dyDescent="0.2">
      <c r="A175" s="328"/>
      <c r="B175" s="328"/>
      <c r="C175" s="328"/>
      <c r="D175" s="328"/>
      <c r="E175" s="328"/>
      <c r="F175" s="330"/>
      <c r="G175" s="554"/>
      <c r="H175" s="331"/>
      <c r="I175" s="335"/>
      <c r="J175" s="328"/>
      <c r="K175" s="328"/>
      <c r="L175" s="328"/>
    </row>
    <row r="176" spans="1:12" x14ac:dyDescent="0.2">
      <c r="A176" s="328"/>
      <c r="B176" s="328"/>
      <c r="C176" s="328"/>
      <c r="D176" s="328"/>
      <c r="E176" s="328"/>
      <c r="F176" s="330"/>
      <c r="G176" s="554"/>
      <c r="H176" s="331"/>
      <c r="I176" s="335"/>
      <c r="J176" s="328"/>
      <c r="K176" s="328"/>
      <c r="L176" s="328"/>
    </row>
    <row r="177" spans="1:12" x14ac:dyDescent="0.2">
      <c r="A177" s="328"/>
      <c r="B177" s="328"/>
      <c r="C177" s="328"/>
      <c r="D177" s="328"/>
      <c r="E177" s="328"/>
      <c r="F177" s="330"/>
      <c r="G177" s="554"/>
      <c r="H177" s="331"/>
      <c r="I177" s="335"/>
      <c r="J177" s="328"/>
      <c r="K177" s="328"/>
      <c r="L177" s="328"/>
    </row>
    <row r="178" spans="1:12" x14ac:dyDescent="0.2">
      <c r="A178" s="328"/>
      <c r="B178" s="328"/>
      <c r="C178" s="328"/>
      <c r="D178" s="328"/>
      <c r="E178" s="328"/>
      <c r="F178" s="330"/>
      <c r="G178" s="554"/>
      <c r="H178" s="331"/>
      <c r="I178" s="335"/>
      <c r="J178" s="328"/>
      <c r="K178" s="328"/>
      <c r="L178" s="328"/>
    </row>
    <row r="179" spans="1:12" x14ac:dyDescent="0.2">
      <c r="A179" s="328"/>
      <c r="B179" s="328"/>
      <c r="C179" s="328"/>
      <c r="D179" s="328"/>
      <c r="E179" s="328"/>
      <c r="F179" s="330"/>
      <c r="G179" s="554"/>
      <c r="H179" s="331"/>
      <c r="I179" s="335"/>
      <c r="J179" s="328"/>
      <c r="K179" s="328"/>
      <c r="L179" s="328"/>
    </row>
    <row r="180" spans="1:12" x14ac:dyDescent="0.2">
      <c r="A180" s="328"/>
      <c r="B180" s="328"/>
      <c r="C180" s="328"/>
      <c r="D180" s="328"/>
      <c r="E180" s="328"/>
      <c r="F180" s="330"/>
      <c r="G180" s="554"/>
      <c r="H180" s="331"/>
      <c r="I180" s="335"/>
      <c r="J180" s="328"/>
      <c r="K180" s="328"/>
      <c r="L180" s="328"/>
    </row>
    <row r="181" spans="1:12" x14ac:dyDescent="0.2">
      <c r="A181" s="328"/>
      <c r="B181" s="328"/>
      <c r="C181" s="328"/>
      <c r="D181" s="328"/>
      <c r="E181" s="328"/>
      <c r="F181" s="330"/>
      <c r="G181" s="554"/>
      <c r="H181" s="331"/>
      <c r="I181" s="335"/>
      <c r="J181" s="328"/>
      <c r="K181" s="328"/>
      <c r="L181" s="328"/>
    </row>
    <row r="182" spans="1:12" x14ac:dyDescent="0.2">
      <c r="A182" s="328"/>
      <c r="B182" s="328"/>
      <c r="C182" s="328"/>
      <c r="D182" s="328"/>
      <c r="E182" s="328"/>
      <c r="F182" s="330"/>
      <c r="G182" s="554"/>
      <c r="H182" s="331"/>
      <c r="I182" s="335"/>
      <c r="J182" s="328"/>
      <c r="K182" s="328"/>
      <c r="L182" s="328"/>
    </row>
    <row r="183" spans="1:12" x14ac:dyDescent="0.2">
      <c r="A183" s="328"/>
      <c r="B183" s="328"/>
      <c r="C183" s="328"/>
      <c r="D183" s="328"/>
      <c r="E183" s="328"/>
      <c r="F183" s="330"/>
      <c r="G183" s="554"/>
      <c r="H183" s="331"/>
      <c r="I183" s="335"/>
      <c r="J183" s="328"/>
      <c r="K183" s="328"/>
      <c r="L183" s="328"/>
    </row>
    <row r="184" spans="1:12" x14ac:dyDescent="0.2">
      <c r="A184" s="328"/>
      <c r="B184" s="328"/>
      <c r="C184" s="328"/>
      <c r="D184" s="328"/>
      <c r="E184" s="328"/>
      <c r="F184" s="330"/>
      <c r="G184" s="554"/>
      <c r="H184" s="331"/>
      <c r="I184" s="335"/>
      <c r="J184" s="328"/>
      <c r="K184" s="328"/>
      <c r="L184" s="328"/>
    </row>
    <row r="185" spans="1:12" x14ac:dyDescent="0.2">
      <c r="A185" s="328"/>
      <c r="B185" s="328"/>
      <c r="C185" s="328"/>
      <c r="D185" s="328"/>
      <c r="E185" s="328"/>
      <c r="F185" s="330"/>
      <c r="G185" s="554"/>
      <c r="H185" s="331"/>
      <c r="I185" s="335"/>
      <c r="J185" s="328"/>
      <c r="K185" s="328"/>
      <c r="L185" s="328"/>
    </row>
    <row r="186" spans="1:12" x14ac:dyDescent="0.2">
      <c r="A186" s="328"/>
      <c r="B186" s="328"/>
      <c r="C186" s="328"/>
      <c r="D186" s="328"/>
      <c r="E186" s="328"/>
      <c r="F186" s="330"/>
      <c r="G186" s="554"/>
      <c r="H186" s="331"/>
      <c r="I186" s="335"/>
      <c r="J186" s="328"/>
      <c r="K186" s="328"/>
      <c r="L186" s="328"/>
    </row>
    <row r="187" spans="1:12" x14ac:dyDescent="0.2">
      <c r="A187" s="328"/>
      <c r="B187" s="328"/>
      <c r="C187" s="328"/>
      <c r="D187" s="328"/>
      <c r="E187" s="328"/>
      <c r="F187" s="330"/>
      <c r="G187" s="554"/>
      <c r="H187" s="331"/>
      <c r="I187" s="335"/>
      <c r="J187" s="328"/>
      <c r="K187" s="328"/>
      <c r="L187" s="328"/>
    </row>
    <row r="188" spans="1:12" x14ac:dyDescent="0.2">
      <c r="A188" s="328"/>
      <c r="B188" s="328"/>
      <c r="C188" s="328"/>
      <c r="D188" s="328"/>
      <c r="E188" s="328"/>
      <c r="F188" s="330"/>
      <c r="G188" s="554"/>
      <c r="H188" s="331"/>
      <c r="I188" s="335"/>
      <c r="J188" s="328"/>
      <c r="K188" s="328"/>
      <c r="L188" s="328"/>
    </row>
    <row r="189" spans="1:12" x14ac:dyDescent="0.2">
      <c r="A189" s="328"/>
      <c r="B189" s="328"/>
      <c r="C189" s="328"/>
      <c r="D189" s="328"/>
      <c r="E189" s="328"/>
      <c r="F189" s="330"/>
      <c r="G189" s="554"/>
      <c r="H189" s="331"/>
      <c r="I189" s="335"/>
      <c r="J189" s="328"/>
      <c r="K189" s="328"/>
      <c r="L189" s="328"/>
    </row>
    <row r="190" spans="1:12" x14ac:dyDescent="0.2">
      <c r="A190" s="328"/>
      <c r="B190" s="328"/>
      <c r="C190" s="328"/>
      <c r="D190" s="328"/>
      <c r="E190" s="328"/>
      <c r="F190" s="330"/>
      <c r="G190" s="554"/>
      <c r="H190" s="331"/>
      <c r="I190" s="335"/>
      <c r="J190" s="328"/>
      <c r="K190" s="328"/>
      <c r="L190" s="328"/>
    </row>
    <row r="191" spans="1:12" x14ac:dyDescent="0.2">
      <c r="A191" s="328"/>
      <c r="B191" s="328"/>
      <c r="C191" s="328"/>
      <c r="D191" s="328"/>
      <c r="E191" s="328"/>
      <c r="F191" s="330"/>
      <c r="G191" s="554"/>
      <c r="H191" s="331"/>
      <c r="I191" s="335"/>
      <c r="J191" s="328"/>
      <c r="K191" s="328"/>
      <c r="L191" s="328"/>
    </row>
    <row r="192" spans="1:12" x14ac:dyDescent="0.2">
      <c r="A192" s="328"/>
      <c r="B192" s="328"/>
      <c r="C192" s="328"/>
      <c r="D192" s="328"/>
      <c r="E192" s="328"/>
      <c r="F192" s="330"/>
      <c r="G192" s="554"/>
      <c r="H192" s="331"/>
      <c r="I192" s="335"/>
      <c r="J192" s="328"/>
      <c r="K192" s="328"/>
      <c r="L192" s="328"/>
    </row>
    <row r="193" spans="1:12" x14ac:dyDescent="0.2">
      <c r="A193" s="328"/>
      <c r="B193" s="328"/>
      <c r="C193" s="328"/>
      <c r="D193" s="328"/>
      <c r="E193" s="328"/>
      <c r="F193" s="330"/>
      <c r="G193" s="554"/>
      <c r="H193" s="331"/>
      <c r="I193" s="335"/>
      <c r="J193" s="328"/>
      <c r="K193" s="328"/>
      <c r="L193" s="328"/>
    </row>
    <row r="194" spans="1:12" x14ac:dyDescent="0.2">
      <c r="A194" s="328"/>
      <c r="B194" s="328"/>
      <c r="C194" s="328"/>
      <c r="D194" s="328"/>
      <c r="E194" s="328"/>
      <c r="F194" s="330"/>
      <c r="G194" s="554"/>
      <c r="H194" s="331"/>
      <c r="I194" s="335"/>
      <c r="J194" s="328"/>
      <c r="K194" s="328"/>
      <c r="L194" s="328"/>
    </row>
    <row r="195" spans="1:12" x14ac:dyDescent="0.2">
      <c r="A195" s="328"/>
      <c r="B195" s="328"/>
      <c r="C195" s="328"/>
      <c r="D195" s="328"/>
      <c r="E195" s="328"/>
      <c r="F195" s="330"/>
      <c r="G195" s="554"/>
      <c r="H195" s="331"/>
      <c r="I195" s="335"/>
      <c r="J195" s="328"/>
      <c r="K195" s="328"/>
      <c r="L195" s="328"/>
    </row>
    <row r="196" spans="1:12" x14ac:dyDescent="0.2">
      <c r="A196" s="328"/>
      <c r="B196" s="328"/>
      <c r="C196" s="328"/>
      <c r="D196" s="328"/>
      <c r="E196" s="328"/>
      <c r="F196" s="330"/>
      <c r="G196" s="554"/>
      <c r="H196" s="331"/>
      <c r="I196" s="335"/>
      <c r="J196" s="328"/>
      <c r="K196" s="328"/>
      <c r="L196" s="328"/>
    </row>
    <row r="197" spans="1:12" x14ac:dyDescent="0.2">
      <c r="A197" s="328"/>
      <c r="B197" s="328"/>
      <c r="C197" s="328"/>
      <c r="D197" s="328"/>
      <c r="E197" s="328"/>
      <c r="F197" s="330"/>
      <c r="G197" s="554"/>
      <c r="H197" s="331"/>
      <c r="I197" s="335"/>
      <c r="J197" s="328"/>
      <c r="K197" s="328"/>
      <c r="L197" s="328"/>
    </row>
    <row r="198" spans="1:12" x14ac:dyDescent="0.2">
      <c r="A198" s="328"/>
      <c r="B198" s="328"/>
      <c r="C198" s="328"/>
      <c r="D198" s="328"/>
      <c r="E198" s="328"/>
      <c r="F198" s="330"/>
      <c r="G198" s="554"/>
      <c r="H198" s="331"/>
      <c r="I198" s="335"/>
      <c r="J198" s="328"/>
      <c r="K198" s="328"/>
      <c r="L198" s="328"/>
    </row>
    <row r="199" spans="1:12" x14ac:dyDescent="0.2">
      <c r="A199" s="328"/>
      <c r="B199" s="328"/>
      <c r="C199" s="328"/>
      <c r="D199" s="328"/>
      <c r="E199" s="328"/>
      <c r="F199" s="330"/>
      <c r="G199" s="554"/>
      <c r="H199" s="331"/>
      <c r="I199" s="335"/>
      <c r="J199" s="328"/>
      <c r="K199" s="328"/>
      <c r="L199" s="328"/>
    </row>
    <row r="200" spans="1:12" x14ac:dyDescent="0.2">
      <c r="A200" s="328"/>
      <c r="B200" s="328"/>
      <c r="C200" s="328"/>
      <c r="D200" s="328"/>
      <c r="E200" s="328"/>
      <c r="F200" s="330"/>
      <c r="G200" s="554"/>
      <c r="H200" s="331"/>
      <c r="I200" s="335"/>
      <c r="J200" s="328"/>
      <c r="K200" s="328"/>
      <c r="L200" s="328"/>
    </row>
    <row r="201" spans="1:12" x14ac:dyDescent="0.2">
      <c r="A201" s="328"/>
      <c r="B201" s="328"/>
      <c r="C201" s="328"/>
      <c r="D201" s="328"/>
      <c r="E201" s="328"/>
      <c r="F201" s="330"/>
      <c r="G201" s="554"/>
      <c r="H201" s="331"/>
      <c r="I201" s="335"/>
      <c r="J201" s="328"/>
      <c r="K201" s="328"/>
      <c r="L201" s="328"/>
    </row>
    <row r="202" spans="1:12" x14ac:dyDescent="0.2">
      <c r="A202" s="328"/>
      <c r="B202" s="328"/>
      <c r="C202" s="328"/>
      <c r="D202" s="328"/>
      <c r="E202" s="328"/>
      <c r="F202" s="330"/>
      <c r="G202" s="554"/>
      <c r="H202" s="331"/>
      <c r="I202" s="335"/>
      <c r="J202" s="328"/>
      <c r="K202" s="328"/>
      <c r="L202" s="328"/>
    </row>
    <row r="203" spans="1:12" x14ac:dyDescent="0.2">
      <c r="A203" s="328"/>
      <c r="B203" s="328"/>
      <c r="C203" s="328"/>
      <c r="D203" s="328"/>
      <c r="E203" s="328"/>
      <c r="F203" s="330"/>
      <c r="G203" s="554"/>
      <c r="H203" s="331"/>
      <c r="I203" s="335"/>
      <c r="J203" s="328"/>
      <c r="K203" s="328"/>
      <c r="L203" s="328"/>
    </row>
    <row r="204" spans="1:12" x14ac:dyDescent="0.2">
      <c r="A204" s="328"/>
      <c r="B204" s="328"/>
      <c r="C204" s="328"/>
      <c r="D204" s="328"/>
      <c r="E204" s="328"/>
      <c r="F204" s="330"/>
      <c r="G204" s="554"/>
      <c r="H204" s="331"/>
      <c r="I204" s="335"/>
      <c r="J204" s="328"/>
      <c r="K204" s="328"/>
      <c r="L204" s="328"/>
    </row>
    <row r="205" spans="1:12" x14ac:dyDescent="0.2">
      <c r="A205" s="328"/>
      <c r="B205" s="328"/>
      <c r="C205" s="328"/>
      <c r="D205" s="328"/>
      <c r="E205" s="328"/>
      <c r="F205" s="330"/>
      <c r="G205" s="554"/>
      <c r="H205" s="331"/>
      <c r="I205" s="335"/>
      <c r="J205" s="328"/>
      <c r="K205" s="328"/>
      <c r="L205" s="328"/>
    </row>
    <row r="206" spans="1:12" x14ac:dyDescent="0.2">
      <c r="A206" s="328"/>
      <c r="B206" s="328"/>
      <c r="C206" s="328"/>
      <c r="D206" s="328"/>
      <c r="E206" s="328"/>
      <c r="F206" s="330"/>
      <c r="G206" s="554"/>
      <c r="H206" s="331"/>
      <c r="I206" s="335"/>
      <c r="J206" s="328"/>
      <c r="K206" s="328"/>
      <c r="L206" s="328"/>
    </row>
    <row r="207" spans="1:12" x14ac:dyDescent="0.2">
      <c r="A207" s="328"/>
      <c r="B207" s="328"/>
      <c r="C207" s="328"/>
      <c r="D207" s="328"/>
      <c r="E207" s="328"/>
      <c r="F207" s="330"/>
      <c r="G207" s="554"/>
      <c r="H207" s="331"/>
      <c r="I207" s="335"/>
      <c r="J207" s="328"/>
      <c r="K207" s="328"/>
      <c r="L207" s="328"/>
    </row>
    <row r="208" spans="1:12" x14ac:dyDescent="0.2">
      <c r="A208" s="328"/>
      <c r="B208" s="328"/>
      <c r="C208" s="328"/>
      <c r="D208" s="328"/>
      <c r="E208" s="328"/>
      <c r="F208" s="330"/>
      <c r="G208" s="554"/>
      <c r="H208" s="331"/>
      <c r="I208" s="335"/>
      <c r="J208" s="328"/>
      <c r="K208" s="328"/>
      <c r="L208" s="328"/>
    </row>
    <row r="209" spans="1:12" x14ac:dyDescent="0.2">
      <c r="A209" s="328"/>
      <c r="B209" s="328"/>
      <c r="C209" s="328"/>
      <c r="D209" s="328"/>
      <c r="E209" s="328"/>
      <c r="F209" s="330"/>
      <c r="G209" s="554"/>
      <c r="H209" s="331"/>
      <c r="I209" s="335"/>
      <c r="J209" s="328"/>
      <c r="K209" s="328"/>
      <c r="L209" s="328"/>
    </row>
    <row r="210" spans="1:12" x14ac:dyDescent="0.2">
      <c r="A210" s="328"/>
      <c r="B210" s="328"/>
      <c r="C210" s="328"/>
      <c r="D210" s="328"/>
      <c r="E210" s="328"/>
      <c r="F210" s="330"/>
      <c r="G210" s="554"/>
      <c r="H210" s="331"/>
      <c r="I210" s="335"/>
      <c r="J210" s="328"/>
      <c r="K210" s="328"/>
      <c r="L210" s="328"/>
    </row>
    <row r="211" spans="1:12" x14ac:dyDescent="0.2">
      <c r="A211" s="328"/>
      <c r="B211" s="328"/>
      <c r="C211" s="328"/>
      <c r="D211" s="328"/>
      <c r="E211" s="328"/>
      <c r="F211" s="330"/>
      <c r="G211" s="554"/>
      <c r="H211" s="331"/>
      <c r="I211" s="335"/>
      <c r="J211" s="328"/>
      <c r="K211" s="328"/>
      <c r="L211" s="328"/>
    </row>
    <row r="212" spans="1:12" x14ac:dyDescent="0.2">
      <c r="A212" s="328"/>
      <c r="B212" s="328"/>
      <c r="C212" s="328"/>
      <c r="D212" s="328"/>
      <c r="E212" s="328"/>
      <c r="F212" s="330"/>
      <c r="G212" s="554"/>
      <c r="H212" s="331"/>
      <c r="I212" s="335"/>
      <c r="J212" s="328"/>
      <c r="K212" s="328"/>
      <c r="L212" s="328"/>
    </row>
    <row r="213" spans="1:12" x14ac:dyDescent="0.2">
      <c r="A213" s="328"/>
      <c r="B213" s="328"/>
      <c r="C213" s="328"/>
      <c r="D213" s="328"/>
      <c r="E213" s="328"/>
      <c r="F213" s="330"/>
      <c r="G213" s="554"/>
      <c r="H213" s="331"/>
      <c r="I213" s="335"/>
      <c r="J213" s="328"/>
      <c r="K213" s="328"/>
      <c r="L213" s="328"/>
    </row>
    <row r="214" spans="1:12" x14ac:dyDescent="0.2">
      <c r="A214" s="328"/>
      <c r="B214" s="328"/>
      <c r="C214" s="328"/>
      <c r="D214" s="328"/>
      <c r="E214" s="328"/>
      <c r="F214" s="330"/>
      <c r="G214" s="554"/>
      <c r="H214" s="331"/>
      <c r="I214" s="335"/>
      <c r="J214" s="328"/>
      <c r="K214" s="328"/>
      <c r="L214" s="328"/>
    </row>
    <row r="215" spans="1:12" x14ac:dyDescent="0.2">
      <c r="A215" s="328"/>
      <c r="B215" s="328"/>
      <c r="C215" s="328"/>
      <c r="D215" s="328"/>
      <c r="E215" s="328"/>
      <c r="F215" s="330"/>
      <c r="G215" s="554"/>
      <c r="H215" s="331"/>
      <c r="I215" s="335"/>
      <c r="J215" s="328"/>
      <c r="K215" s="328"/>
      <c r="L215" s="328"/>
    </row>
    <row r="216" spans="1:12" x14ac:dyDescent="0.2">
      <c r="A216" s="328"/>
      <c r="B216" s="328"/>
      <c r="C216" s="328"/>
      <c r="D216" s="328"/>
      <c r="E216" s="328"/>
      <c r="F216" s="330"/>
      <c r="G216" s="554"/>
      <c r="H216" s="331"/>
      <c r="I216" s="335"/>
      <c r="J216" s="328"/>
      <c r="K216" s="328"/>
      <c r="L216" s="328"/>
    </row>
    <row r="217" spans="1:12" x14ac:dyDescent="0.2">
      <c r="A217" s="328"/>
      <c r="B217" s="328"/>
      <c r="C217" s="328"/>
      <c r="D217" s="328"/>
      <c r="E217" s="328"/>
      <c r="F217" s="330"/>
      <c r="G217" s="554"/>
      <c r="H217" s="331"/>
      <c r="I217" s="335"/>
      <c r="J217" s="328"/>
      <c r="K217" s="328"/>
      <c r="L217" s="328"/>
    </row>
    <row r="218" spans="1:12" x14ac:dyDescent="0.2">
      <c r="A218" s="328"/>
      <c r="B218" s="328"/>
      <c r="C218" s="328"/>
      <c r="D218" s="328"/>
      <c r="E218" s="328"/>
      <c r="F218" s="330"/>
      <c r="G218" s="554"/>
      <c r="H218" s="331"/>
      <c r="I218" s="335"/>
      <c r="J218" s="328"/>
      <c r="K218" s="328"/>
      <c r="L218" s="328"/>
    </row>
    <row r="219" spans="1:12" x14ac:dyDescent="0.2">
      <c r="A219" s="328"/>
      <c r="B219" s="328"/>
      <c r="C219" s="328"/>
      <c r="D219" s="328"/>
      <c r="E219" s="328"/>
      <c r="F219" s="330"/>
      <c r="G219" s="554"/>
      <c r="H219" s="331"/>
      <c r="I219" s="335"/>
      <c r="J219" s="328"/>
      <c r="K219" s="328"/>
      <c r="L219" s="328"/>
    </row>
    <row r="220" spans="1:12" x14ac:dyDescent="0.2">
      <c r="A220" s="328"/>
      <c r="B220" s="328"/>
      <c r="C220" s="328"/>
      <c r="D220" s="328"/>
      <c r="E220" s="328"/>
      <c r="F220" s="330"/>
      <c r="G220" s="554"/>
      <c r="H220" s="331"/>
      <c r="I220" s="335"/>
      <c r="J220" s="328"/>
      <c r="K220" s="328"/>
      <c r="L220" s="328"/>
    </row>
    <row r="221" spans="1:12" x14ac:dyDescent="0.2">
      <c r="A221" s="328"/>
      <c r="B221" s="328"/>
      <c r="C221" s="328"/>
      <c r="D221" s="328"/>
      <c r="E221" s="328"/>
      <c r="F221" s="330"/>
      <c r="G221" s="554"/>
      <c r="H221" s="331"/>
      <c r="I221" s="335"/>
      <c r="J221" s="328"/>
      <c r="K221" s="328"/>
      <c r="L221" s="328"/>
    </row>
    <row r="222" spans="1:12" x14ac:dyDescent="0.2">
      <c r="A222" s="328"/>
      <c r="B222" s="328"/>
      <c r="C222" s="328"/>
      <c r="D222" s="328"/>
      <c r="E222" s="328"/>
      <c r="F222" s="330"/>
      <c r="G222" s="554"/>
      <c r="H222" s="331"/>
      <c r="I222" s="335"/>
      <c r="J222" s="328"/>
      <c r="K222" s="328"/>
      <c r="L222" s="328"/>
    </row>
    <row r="223" spans="1:12" x14ac:dyDescent="0.2">
      <c r="A223" s="328"/>
      <c r="B223" s="328"/>
      <c r="C223" s="328"/>
      <c r="D223" s="328"/>
      <c r="E223" s="328"/>
      <c r="F223" s="330"/>
      <c r="G223" s="554"/>
      <c r="H223" s="331"/>
      <c r="I223" s="335"/>
      <c r="J223" s="328"/>
      <c r="K223" s="328"/>
      <c r="L223" s="328"/>
    </row>
    <row r="224" spans="1:12" x14ac:dyDescent="0.2">
      <c r="A224" s="328"/>
      <c r="B224" s="328"/>
      <c r="C224" s="328"/>
      <c r="D224" s="328"/>
      <c r="E224" s="328"/>
      <c r="F224" s="330"/>
      <c r="G224" s="554"/>
      <c r="H224" s="331"/>
      <c r="I224" s="335"/>
      <c r="J224" s="328"/>
      <c r="K224" s="328"/>
      <c r="L224" s="328"/>
    </row>
    <row r="225" spans="1:12" x14ac:dyDescent="0.2">
      <c r="A225" s="328"/>
      <c r="B225" s="328"/>
      <c r="C225" s="328"/>
      <c r="D225" s="328"/>
      <c r="E225" s="328"/>
      <c r="F225" s="330"/>
      <c r="G225" s="554"/>
      <c r="H225" s="331"/>
      <c r="I225" s="335"/>
      <c r="J225" s="328"/>
      <c r="K225" s="328"/>
      <c r="L225" s="328"/>
    </row>
    <row r="226" spans="1:12" x14ac:dyDescent="0.2">
      <c r="A226" s="328"/>
      <c r="B226" s="328"/>
      <c r="C226" s="328"/>
      <c r="D226" s="328"/>
      <c r="E226" s="328"/>
      <c r="F226" s="330"/>
      <c r="G226" s="554"/>
      <c r="H226" s="331"/>
      <c r="I226" s="335"/>
      <c r="J226" s="328"/>
      <c r="K226" s="328"/>
      <c r="L226" s="328"/>
    </row>
    <row r="227" spans="1:12" x14ac:dyDescent="0.2">
      <c r="A227" s="328"/>
      <c r="B227" s="328"/>
      <c r="C227" s="328"/>
      <c r="D227" s="328"/>
      <c r="E227" s="328"/>
      <c r="F227" s="330"/>
      <c r="G227" s="554"/>
      <c r="H227" s="331"/>
      <c r="I227" s="335"/>
      <c r="J227" s="328"/>
      <c r="K227" s="328"/>
      <c r="L227" s="328"/>
    </row>
    <row r="228" spans="1:12" x14ac:dyDescent="0.2">
      <c r="A228" s="328"/>
      <c r="B228" s="328"/>
      <c r="C228" s="328"/>
      <c r="D228" s="328"/>
      <c r="E228" s="328"/>
      <c r="F228" s="330"/>
      <c r="G228" s="554"/>
      <c r="H228" s="331"/>
      <c r="I228" s="335"/>
      <c r="J228" s="328"/>
      <c r="K228" s="328"/>
      <c r="L228" s="328"/>
    </row>
    <row r="229" spans="1:12" x14ac:dyDescent="0.2">
      <c r="A229" s="328"/>
      <c r="B229" s="328"/>
      <c r="C229" s="328"/>
      <c r="D229" s="328"/>
      <c r="E229" s="328"/>
      <c r="F229" s="330"/>
      <c r="G229" s="554"/>
      <c r="H229" s="331"/>
      <c r="I229" s="335"/>
      <c r="J229" s="328"/>
      <c r="K229" s="328"/>
      <c r="L229" s="328"/>
    </row>
    <row r="230" spans="1:12" x14ac:dyDescent="0.2">
      <c r="A230" s="328"/>
      <c r="B230" s="328"/>
      <c r="C230" s="328"/>
      <c r="D230" s="328"/>
      <c r="E230" s="328"/>
      <c r="F230" s="330"/>
      <c r="G230" s="554"/>
      <c r="H230" s="331"/>
      <c r="I230" s="335"/>
      <c r="J230" s="328"/>
      <c r="K230" s="328"/>
      <c r="L230" s="328"/>
    </row>
    <row r="231" spans="1:12" x14ac:dyDescent="0.2">
      <c r="A231" s="328"/>
      <c r="B231" s="328"/>
      <c r="C231" s="328"/>
      <c r="D231" s="328"/>
      <c r="E231" s="328"/>
      <c r="F231" s="330"/>
      <c r="G231" s="554"/>
      <c r="H231" s="331"/>
      <c r="I231" s="335"/>
      <c r="J231" s="328"/>
      <c r="K231" s="328"/>
      <c r="L231" s="328"/>
    </row>
    <row r="232" spans="1:12" x14ac:dyDescent="0.2">
      <c r="A232" s="328"/>
      <c r="B232" s="328"/>
      <c r="C232" s="328"/>
      <c r="D232" s="328"/>
      <c r="E232" s="328"/>
      <c r="F232" s="330"/>
      <c r="G232" s="554"/>
      <c r="H232" s="331"/>
      <c r="I232" s="335"/>
      <c r="J232" s="328"/>
      <c r="K232" s="328"/>
      <c r="L232" s="328"/>
    </row>
    <row r="233" spans="1:12" x14ac:dyDescent="0.2">
      <c r="A233" s="328"/>
      <c r="B233" s="328"/>
      <c r="C233" s="328"/>
      <c r="D233" s="328"/>
      <c r="E233" s="328"/>
      <c r="F233" s="330"/>
      <c r="G233" s="554"/>
      <c r="H233" s="331"/>
      <c r="I233" s="335"/>
      <c r="J233" s="328"/>
      <c r="K233" s="328"/>
      <c r="L233" s="328"/>
    </row>
    <row r="234" spans="1:12" x14ac:dyDescent="0.2">
      <c r="A234" s="328"/>
      <c r="B234" s="328"/>
      <c r="C234" s="328"/>
      <c r="D234" s="328"/>
      <c r="E234" s="328"/>
      <c r="F234" s="330"/>
      <c r="G234" s="554"/>
      <c r="H234" s="331"/>
      <c r="I234" s="335"/>
      <c r="J234" s="328"/>
      <c r="K234" s="328"/>
      <c r="L234" s="328"/>
    </row>
    <row r="235" spans="1:12" x14ac:dyDescent="0.2">
      <c r="A235" s="328"/>
      <c r="B235" s="328"/>
      <c r="C235" s="328"/>
      <c r="D235" s="328"/>
      <c r="E235" s="328"/>
      <c r="F235" s="330"/>
      <c r="G235" s="554"/>
      <c r="H235" s="331"/>
      <c r="I235" s="335"/>
      <c r="J235" s="328"/>
      <c r="K235" s="328"/>
      <c r="L235" s="328"/>
    </row>
    <row r="236" spans="1:12" x14ac:dyDescent="0.2">
      <c r="A236" s="328"/>
      <c r="B236" s="328"/>
      <c r="C236" s="328"/>
      <c r="D236" s="328"/>
      <c r="E236" s="328"/>
      <c r="F236" s="330"/>
      <c r="G236" s="554"/>
      <c r="H236" s="331"/>
      <c r="I236" s="335"/>
      <c r="J236" s="328"/>
      <c r="K236" s="328"/>
      <c r="L236" s="328"/>
    </row>
    <row r="237" spans="1:12" x14ac:dyDescent="0.2">
      <c r="A237" s="328"/>
      <c r="B237" s="328"/>
      <c r="C237" s="328"/>
      <c r="D237" s="328"/>
      <c r="E237" s="328"/>
      <c r="F237" s="330"/>
      <c r="G237" s="554"/>
      <c r="H237" s="331"/>
      <c r="I237" s="335"/>
      <c r="J237" s="328"/>
      <c r="K237" s="328"/>
      <c r="L237" s="328"/>
    </row>
    <row r="238" spans="1:12" x14ac:dyDescent="0.2">
      <c r="A238" s="328"/>
      <c r="B238" s="328"/>
      <c r="C238" s="328"/>
      <c r="D238" s="328"/>
      <c r="E238" s="328"/>
      <c r="F238" s="330"/>
      <c r="G238" s="554"/>
      <c r="H238" s="331"/>
      <c r="I238" s="335"/>
      <c r="J238" s="328"/>
      <c r="K238" s="328"/>
      <c r="L238" s="328"/>
    </row>
    <row r="239" spans="1:12" x14ac:dyDescent="0.2">
      <c r="A239" s="328"/>
      <c r="B239" s="328"/>
      <c r="C239" s="328"/>
      <c r="D239" s="328"/>
      <c r="E239" s="328"/>
      <c r="F239" s="330"/>
      <c r="G239" s="554"/>
      <c r="H239" s="331"/>
      <c r="I239" s="335"/>
      <c r="J239" s="328"/>
      <c r="K239" s="328"/>
      <c r="L239" s="328"/>
    </row>
    <row r="240" spans="1:12" x14ac:dyDescent="0.2">
      <c r="A240" s="328"/>
      <c r="B240" s="328"/>
      <c r="C240" s="328"/>
      <c r="D240" s="328"/>
      <c r="E240" s="328"/>
      <c r="F240" s="330"/>
      <c r="G240" s="554"/>
      <c r="H240" s="331"/>
      <c r="I240" s="335"/>
      <c r="J240" s="328"/>
      <c r="K240" s="328"/>
      <c r="L240" s="328"/>
    </row>
    <row r="241" spans="1:12" x14ac:dyDescent="0.2">
      <c r="A241" s="328"/>
      <c r="B241" s="328"/>
      <c r="C241" s="328"/>
      <c r="D241" s="328"/>
      <c r="E241" s="328"/>
      <c r="F241" s="330"/>
      <c r="G241" s="554"/>
      <c r="H241" s="331"/>
      <c r="I241" s="335"/>
      <c r="J241" s="328"/>
      <c r="K241" s="328"/>
      <c r="L241" s="328"/>
    </row>
    <row r="242" spans="1:12" x14ac:dyDescent="0.2">
      <c r="A242" s="328"/>
      <c r="B242" s="328"/>
      <c r="C242" s="328"/>
      <c r="D242" s="328"/>
      <c r="E242" s="328"/>
      <c r="F242" s="330"/>
      <c r="G242" s="554"/>
      <c r="H242" s="331"/>
      <c r="I242" s="335"/>
      <c r="J242" s="328"/>
      <c r="K242" s="328"/>
      <c r="L242" s="328"/>
    </row>
    <row r="243" spans="1:12" x14ac:dyDescent="0.2">
      <c r="A243" s="328"/>
      <c r="B243" s="328"/>
      <c r="C243" s="328"/>
      <c r="D243" s="328"/>
      <c r="E243" s="328"/>
      <c r="F243" s="330"/>
      <c r="G243" s="554"/>
      <c r="H243" s="331"/>
      <c r="I243" s="335"/>
      <c r="J243" s="328"/>
      <c r="K243" s="328"/>
      <c r="L243" s="328"/>
    </row>
    <row r="244" spans="1:12" x14ac:dyDescent="0.2">
      <c r="A244" s="328"/>
      <c r="B244" s="328"/>
      <c r="C244" s="328"/>
      <c r="D244" s="328"/>
      <c r="E244" s="328"/>
      <c r="F244" s="330"/>
      <c r="G244" s="554"/>
      <c r="H244" s="331"/>
      <c r="I244" s="335"/>
      <c r="J244" s="328"/>
      <c r="K244" s="328"/>
      <c r="L244" s="328"/>
    </row>
    <row r="245" spans="1:12" x14ac:dyDescent="0.2">
      <c r="A245" s="328"/>
      <c r="B245" s="328"/>
      <c r="C245" s="328"/>
      <c r="D245" s="328"/>
      <c r="E245" s="328"/>
      <c r="F245" s="330"/>
      <c r="G245" s="554"/>
      <c r="H245" s="331"/>
      <c r="I245" s="335"/>
      <c r="J245" s="328"/>
      <c r="K245" s="328"/>
      <c r="L245" s="328"/>
    </row>
    <row r="246" spans="1:12" x14ac:dyDescent="0.2">
      <c r="A246" s="328"/>
      <c r="B246" s="328"/>
      <c r="C246" s="328"/>
      <c r="D246" s="328"/>
      <c r="E246" s="328"/>
      <c r="F246" s="330"/>
      <c r="G246" s="554"/>
      <c r="H246" s="331"/>
      <c r="I246" s="335"/>
      <c r="J246" s="328"/>
      <c r="K246" s="328"/>
      <c r="L246" s="328"/>
    </row>
    <row r="247" spans="1:12" x14ac:dyDescent="0.2">
      <c r="A247" s="328"/>
      <c r="B247" s="328"/>
      <c r="C247" s="328"/>
      <c r="D247" s="328"/>
      <c r="E247" s="328"/>
      <c r="F247" s="330"/>
      <c r="G247" s="554"/>
      <c r="H247" s="331"/>
      <c r="I247" s="335"/>
      <c r="J247" s="328"/>
      <c r="K247" s="328"/>
      <c r="L247" s="328"/>
    </row>
    <row r="248" spans="1:12" x14ac:dyDescent="0.2">
      <c r="A248" s="328"/>
      <c r="B248" s="328"/>
      <c r="C248" s="328"/>
      <c r="D248" s="328"/>
      <c r="E248" s="328"/>
      <c r="F248" s="330"/>
      <c r="G248" s="554"/>
      <c r="H248" s="331"/>
      <c r="I248" s="335"/>
      <c r="J248" s="328"/>
      <c r="K248" s="328"/>
      <c r="L248" s="328"/>
    </row>
    <row r="249" spans="1:12" x14ac:dyDescent="0.2">
      <c r="A249" s="328"/>
      <c r="B249" s="328"/>
      <c r="C249" s="328"/>
      <c r="D249" s="328"/>
      <c r="E249" s="328"/>
      <c r="F249" s="330"/>
      <c r="G249" s="554"/>
      <c r="H249" s="331"/>
      <c r="I249" s="335"/>
      <c r="J249" s="328"/>
      <c r="K249" s="328"/>
      <c r="L249" s="328"/>
    </row>
    <row r="250" spans="1:12" x14ac:dyDescent="0.2">
      <c r="A250" s="328"/>
      <c r="B250" s="328"/>
      <c r="C250" s="328"/>
      <c r="D250" s="328"/>
      <c r="E250" s="328"/>
      <c r="F250" s="330"/>
      <c r="G250" s="554"/>
      <c r="H250" s="331"/>
      <c r="I250" s="335"/>
      <c r="J250" s="328"/>
      <c r="K250" s="328"/>
      <c r="L250" s="328"/>
    </row>
    <row r="251" spans="1:12" x14ac:dyDescent="0.2">
      <c r="A251" s="328"/>
      <c r="B251" s="328"/>
      <c r="C251" s="328"/>
      <c r="D251" s="328"/>
      <c r="E251" s="328"/>
      <c r="F251" s="330"/>
      <c r="G251" s="554"/>
      <c r="H251" s="331"/>
      <c r="I251" s="335"/>
      <c r="J251" s="328"/>
      <c r="K251" s="328"/>
      <c r="L251" s="328"/>
    </row>
    <row r="252" spans="1:12" x14ac:dyDescent="0.2">
      <c r="A252" s="328"/>
      <c r="B252" s="328"/>
      <c r="C252" s="328"/>
      <c r="D252" s="328"/>
      <c r="E252" s="328"/>
      <c r="F252" s="330"/>
      <c r="G252" s="554"/>
      <c r="H252" s="331"/>
      <c r="I252" s="335"/>
      <c r="J252" s="328"/>
      <c r="K252" s="328"/>
      <c r="L252" s="328"/>
    </row>
    <row r="253" spans="1:12" x14ac:dyDescent="0.2">
      <c r="A253" s="328"/>
      <c r="B253" s="328"/>
      <c r="C253" s="328"/>
      <c r="D253" s="328"/>
      <c r="E253" s="328"/>
      <c r="F253" s="330"/>
      <c r="G253" s="554"/>
      <c r="H253" s="331"/>
      <c r="I253" s="335"/>
      <c r="J253" s="328"/>
      <c r="K253" s="328"/>
      <c r="L253" s="328"/>
    </row>
    <row r="254" spans="1:12" x14ac:dyDescent="0.2">
      <c r="A254" s="328"/>
      <c r="B254" s="328"/>
      <c r="C254" s="328"/>
      <c r="D254" s="328"/>
      <c r="E254" s="328"/>
      <c r="F254" s="330"/>
      <c r="G254" s="554"/>
      <c r="H254" s="331"/>
      <c r="I254" s="335"/>
      <c r="J254" s="328"/>
      <c r="K254" s="328"/>
      <c r="L254" s="328"/>
    </row>
    <row r="255" spans="1:12" x14ac:dyDescent="0.2">
      <c r="A255" s="328"/>
      <c r="B255" s="328"/>
      <c r="C255" s="328"/>
      <c r="D255" s="328"/>
      <c r="E255" s="328"/>
      <c r="F255" s="330"/>
      <c r="G255" s="554"/>
      <c r="H255" s="331"/>
      <c r="I255" s="335"/>
      <c r="J255" s="328"/>
      <c r="K255" s="328"/>
      <c r="L255" s="328"/>
    </row>
    <row r="256" spans="1:12" x14ac:dyDescent="0.2">
      <c r="A256" s="328"/>
      <c r="B256" s="328"/>
      <c r="C256" s="328"/>
      <c r="D256" s="328"/>
      <c r="E256" s="328"/>
      <c r="F256" s="330"/>
      <c r="G256" s="554"/>
      <c r="H256" s="331"/>
      <c r="I256" s="335"/>
      <c r="J256" s="328"/>
      <c r="K256" s="328"/>
      <c r="L256" s="328"/>
    </row>
    <row r="257" spans="1:12" x14ac:dyDescent="0.2">
      <c r="A257" s="328"/>
      <c r="B257" s="328"/>
      <c r="C257" s="328"/>
      <c r="D257" s="328"/>
      <c r="E257" s="328"/>
      <c r="F257" s="330"/>
      <c r="G257" s="554"/>
      <c r="H257" s="331"/>
      <c r="I257" s="335"/>
      <c r="J257" s="328"/>
      <c r="K257" s="328"/>
      <c r="L257" s="328"/>
    </row>
    <row r="258" spans="1:12" x14ac:dyDescent="0.2">
      <c r="A258" s="328"/>
      <c r="B258" s="328"/>
      <c r="C258" s="328"/>
      <c r="D258" s="328"/>
      <c r="E258" s="328"/>
      <c r="F258" s="330"/>
      <c r="G258" s="554"/>
      <c r="H258" s="331"/>
      <c r="I258" s="335"/>
      <c r="J258" s="328"/>
      <c r="K258" s="328"/>
      <c r="L258" s="328"/>
    </row>
    <row r="259" spans="1:12" x14ac:dyDescent="0.2">
      <c r="A259" s="328"/>
      <c r="B259" s="328"/>
      <c r="C259" s="328"/>
      <c r="D259" s="328"/>
      <c r="E259" s="328"/>
      <c r="F259" s="330"/>
      <c r="G259" s="554"/>
      <c r="H259" s="331"/>
      <c r="I259" s="335"/>
      <c r="J259" s="328"/>
      <c r="K259" s="328"/>
      <c r="L259" s="328"/>
    </row>
    <row r="260" spans="1:12" x14ac:dyDescent="0.2">
      <c r="A260" s="328"/>
      <c r="B260" s="328"/>
      <c r="C260" s="328"/>
      <c r="D260" s="328"/>
      <c r="E260" s="328"/>
      <c r="F260" s="330"/>
      <c r="G260" s="554"/>
      <c r="H260" s="331"/>
      <c r="I260" s="335"/>
      <c r="J260" s="328"/>
      <c r="K260" s="328"/>
      <c r="L260" s="328"/>
    </row>
    <row r="261" spans="1:12" x14ac:dyDescent="0.2">
      <c r="A261" s="328"/>
      <c r="B261" s="328"/>
      <c r="C261" s="328"/>
      <c r="D261" s="328"/>
      <c r="E261" s="328"/>
      <c r="F261" s="330"/>
      <c r="G261" s="554"/>
      <c r="H261" s="331"/>
      <c r="I261" s="335"/>
      <c r="J261" s="328"/>
      <c r="K261" s="328"/>
      <c r="L261" s="328"/>
    </row>
    <row r="262" spans="1:12" x14ac:dyDescent="0.2">
      <c r="A262" s="328"/>
      <c r="B262" s="328"/>
      <c r="C262" s="328"/>
      <c r="D262" s="328"/>
      <c r="E262" s="328"/>
      <c r="F262" s="330"/>
      <c r="G262" s="554"/>
      <c r="H262" s="331"/>
      <c r="I262" s="335"/>
      <c r="J262" s="328"/>
      <c r="K262" s="328"/>
      <c r="L262" s="328"/>
    </row>
    <row r="263" spans="1:12" x14ac:dyDescent="0.2">
      <c r="A263" s="328"/>
      <c r="B263" s="328"/>
      <c r="C263" s="328"/>
      <c r="D263" s="328"/>
      <c r="E263" s="328"/>
      <c r="F263" s="330"/>
      <c r="G263" s="554"/>
      <c r="H263" s="331"/>
      <c r="I263" s="335"/>
      <c r="J263" s="328"/>
      <c r="K263" s="328"/>
      <c r="L263" s="328"/>
    </row>
    <row r="264" spans="1:12" x14ac:dyDescent="0.2">
      <c r="A264" s="328"/>
      <c r="B264" s="328"/>
      <c r="C264" s="328"/>
      <c r="D264" s="328"/>
      <c r="E264" s="328"/>
      <c r="F264" s="330"/>
      <c r="G264" s="554"/>
      <c r="H264" s="331"/>
      <c r="I264" s="335"/>
      <c r="J264" s="328"/>
      <c r="K264" s="328"/>
      <c r="L264" s="328"/>
    </row>
    <row r="265" spans="1:12" x14ac:dyDescent="0.2">
      <c r="A265" s="328"/>
      <c r="B265" s="328"/>
      <c r="C265" s="328"/>
      <c r="D265" s="328"/>
      <c r="E265" s="328"/>
      <c r="F265" s="330"/>
      <c r="G265" s="554"/>
      <c r="H265" s="331"/>
      <c r="I265" s="335"/>
      <c r="J265" s="328"/>
      <c r="K265" s="328"/>
      <c r="L265" s="328"/>
    </row>
    <row r="266" spans="1:12" x14ac:dyDescent="0.2">
      <c r="A266" s="328"/>
      <c r="B266" s="328"/>
      <c r="C266" s="328"/>
      <c r="D266" s="328"/>
      <c r="E266" s="328"/>
      <c r="F266" s="330"/>
      <c r="G266" s="554"/>
      <c r="H266" s="331"/>
      <c r="I266" s="335"/>
      <c r="J266" s="328"/>
      <c r="K266" s="328"/>
      <c r="L266" s="328"/>
    </row>
    <row r="267" spans="1:12" x14ac:dyDescent="0.2">
      <c r="A267" s="328"/>
      <c r="B267" s="328"/>
      <c r="C267" s="328"/>
      <c r="D267" s="328"/>
      <c r="E267" s="328"/>
      <c r="F267" s="330"/>
      <c r="G267" s="554"/>
      <c r="H267" s="331"/>
      <c r="I267" s="335"/>
      <c r="J267" s="328"/>
      <c r="K267" s="328"/>
      <c r="L267" s="328"/>
    </row>
    <row r="268" spans="1:12" x14ac:dyDescent="0.2">
      <c r="A268" s="328"/>
      <c r="B268" s="328"/>
      <c r="C268" s="328"/>
      <c r="D268" s="328"/>
      <c r="E268" s="328"/>
      <c r="F268" s="330"/>
      <c r="G268" s="554"/>
      <c r="H268" s="331"/>
      <c r="I268" s="335"/>
      <c r="J268" s="328"/>
      <c r="K268" s="328"/>
      <c r="L268" s="328"/>
    </row>
    <row r="269" spans="1:12" x14ac:dyDescent="0.2">
      <c r="A269" s="328"/>
      <c r="B269" s="328"/>
      <c r="C269" s="328"/>
      <c r="D269" s="328"/>
      <c r="E269" s="328"/>
      <c r="F269" s="330"/>
      <c r="G269" s="554"/>
      <c r="H269" s="331"/>
      <c r="I269" s="335"/>
      <c r="J269" s="328"/>
      <c r="K269" s="328"/>
      <c r="L269" s="328"/>
    </row>
    <row r="270" spans="1:12" x14ac:dyDescent="0.2">
      <c r="A270" s="328"/>
      <c r="B270" s="328"/>
      <c r="C270" s="328"/>
      <c r="D270" s="328"/>
      <c r="E270" s="328"/>
      <c r="F270" s="330"/>
      <c r="G270" s="554"/>
      <c r="H270" s="331"/>
      <c r="I270" s="335"/>
      <c r="J270" s="328"/>
      <c r="K270" s="328"/>
      <c r="L270" s="328"/>
    </row>
    <row r="271" spans="1:12" x14ac:dyDescent="0.2">
      <c r="A271" s="328"/>
      <c r="B271" s="328"/>
      <c r="C271" s="328"/>
      <c r="D271" s="328"/>
      <c r="E271" s="328"/>
      <c r="F271" s="330"/>
      <c r="G271" s="554"/>
      <c r="H271" s="331"/>
      <c r="I271" s="335"/>
      <c r="J271" s="328"/>
      <c r="K271" s="328"/>
      <c r="L271" s="328"/>
    </row>
    <row r="272" spans="1:12" x14ac:dyDescent="0.2">
      <c r="A272" s="328"/>
      <c r="B272" s="328"/>
      <c r="C272" s="328"/>
      <c r="D272" s="328"/>
      <c r="E272" s="328"/>
      <c r="F272" s="330"/>
      <c r="G272" s="554"/>
      <c r="H272" s="331"/>
      <c r="I272" s="335"/>
      <c r="J272" s="328"/>
      <c r="K272" s="328"/>
      <c r="L272" s="328"/>
    </row>
    <row r="273" spans="1:12" x14ac:dyDescent="0.2">
      <c r="A273" s="328"/>
      <c r="B273" s="328"/>
      <c r="C273" s="328"/>
      <c r="D273" s="328"/>
      <c r="E273" s="328"/>
      <c r="F273" s="330"/>
      <c r="G273" s="554"/>
      <c r="H273" s="331"/>
      <c r="I273" s="335"/>
      <c r="J273" s="328"/>
      <c r="K273" s="328"/>
      <c r="L273" s="328"/>
    </row>
    <row r="274" spans="1:12" x14ac:dyDescent="0.2">
      <c r="A274" s="328"/>
      <c r="B274" s="328"/>
      <c r="C274" s="328"/>
      <c r="D274" s="328"/>
      <c r="E274" s="328"/>
      <c r="F274" s="330"/>
      <c r="G274" s="554"/>
      <c r="H274" s="331"/>
      <c r="I274" s="335"/>
      <c r="J274" s="328"/>
      <c r="K274" s="328"/>
      <c r="L274" s="328"/>
    </row>
    <row r="275" spans="1:12" x14ac:dyDescent="0.2">
      <c r="A275" s="328"/>
      <c r="B275" s="328"/>
      <c r="C275" s="328"/>
      <c r="D275" s="328"/>
      <c r="E275" s="328"/>
      <c r="F275" s="330"/>
      <c r="G275" s="554"/>
      <c r="H275" s="331"/>
      <c r="I275" s="335"/>
      <c r="J275" s="328"/>
      <c r="K275" s="328"/>
      <c r="L275" s="328"/>
    </row>
    <row r="276" spans="1:12" x14ac:dyDescent="0.2">
      <c r="A276" s="328"/>
      <c r="B276" s="328"/>
      <c r="C276" s="328"/>
      <c r="D276" s="328"/>
      <c r="E276" s="328"/>
      <c r="F276" s="330"/>
      <c r="G276" s="554"/>
      <c r="H276" s="331"/>
      <c r="I276" s="335"/>
      <c r="J276" s="328"/>
      <c r="K276" s="328"/>
      <c r="L276" s="328"/>
    </row>
    <row r="277" spans="1:12" x14ac:dyDescent="0.2">
      <c r="A277" s="328"/>
      <c r="B277" s="328"/>
      <c r="C277" s="328"/>
      <c r="D277" s="328"/>
      <c r="E277" s="328"/>
      <c r="F277" s="330"/>
      <c r="G277" s="554"/>
      <c r="H277" s="331"/>
      <c r="I277" s="335"/>
      <c r="J277" s="328"/>
      <c r="K277" s="328"/>
      <c r="L277" s="328"/>
    </row>
    <row r="278" spans="1:12" x14ac:dyDescent="0.2">
      <c r="A278" s="328"/>
      <c r="B278" s="328"/>
      <c r="C278" s="328"/>
      <c r="D278" s="328"/>
      <c r="E278" s="328"/>
      <c r="F278" s="330"/>
      <c r="G278" s="554"/>
      <c r="H278" s="331"/>
      <c r="I278" s="335"/>
      <c r="J278" s="328"/>
      <c r="K278" s="328"/>
      <c r="L278" s="328"/>
    </row>
    <row r="279" spans="1:12" x14ac:dyDescent="0.2">
      <c r="A279" s="328"/>
      <c r="B279" s="328"/>
      <c r="C279" s="328"/>
      <c r="D279" s="328"/>
      <c r="E279" s="328"/>
      <c r="F279" s="330"/>
      <c r="G279" s="554"/>
      <c r="H279" s="331"/>
      <c r="I279" s="335"/>
      <c r="J279" s="328"/>
      <c r="K279" s="328"/>
      <c r="L279" s="328"/>
    </row>
    <row r="280" spans="1:12" x14ac:dyDescent="0.2">
      <c r="A280" s="328"/>
      <c r="B280" s="328"/>
      <c r="C280" s="328"/>
      <c r="D280" s="328"/>
      <c r="E280" s="328"/>
      <c r="F280" s="330"/>
      <c r="G280" s="554"/>
      <c r="H280" s="331"/>
      <c r="I280" s="335"/>
      <c r="J280" s="328"/>
      <c r="K280" s="328"/>
      <c r="L280" s="328"/>
    </row>
    <row r="281" spans="1:12" x14ac:dyDescent="0.2">
      <c r="A281" s="328"/>
      <c r="B281" s="328"/>
      <c r="C281" s="328"/>
      <c r="D281" s="328"/>
      <c r="E281" s="328"/>
      <c r="F281" s="330"/>
      <c r="G281" s="554"/>
      <c r="H281" s="331"/>
      <c r="I281" s="335"/>
      <c r="J281" s="328"/>
      <c r="K281" s="328"/>
      <c r="L281" s="328"/>
    </row>
    <row r="282" spans="1:12" x14ac:dyDescent="0.2">
      <c r="A282" s="328"/>
      <c r="B282" s="328"/>
      <c r="C282" s="328"/>
      <c r="D282" s="328"/>
      <c r="E282" s="328"/>
      <c r="F282" s="330"/>
      <c r="G282" s="554"/>
      <c r="H282" s="331"/>
      <c r="I282" s="335"/>
      <c r="J282" s="328"/>
      <c r="K282" s="328"/>
      <c r="L282" s="328"/>
    </row>
    <row r="283" spans="1:12" x14ac:dyDescent="0.2">
      <c r="A283" s="328"/>
      <c r="B283" s="328"/>
      <c r="C283" s="328"/>
      <c r="D283" s="328"/>
      <c r="E283" s="328"/>
      <c r="F283" s="330"/>
      <c r="G283" s="554"/>
      <c r="H283" s="331"/>
      <c r="I283" s="335"/>
      <c r="J283" s="328"/>
      <c r="K283" s="328"/>
      <c r="L283" s="328"/>
    </row>
    <row r="284" spans="1:12" x14ac:dyDescent="0.2">
      <c r="A284" s="328"/>
      <c r="B284" s="328"/>
      <c r="C284" s="328"/>
      <c r="D284" s="328"/>
      <c r="E284" s="328"/>
      <c r="F284" s="330"/>
      <c r="G284" s="554"/>
      <c r="H284" s="331"/>
      <c r="I284" s="335"/>
      <c r="J284" s="328"/>
      <c r="K284" s="328"/>
      <c r="L284" s="328"/>
    </row>
    <row r="285" spans="1:12" x14ac:dyDescent="0.2">
      <c r="A285" s="328"/>
      <c r="B285" s="328"/>
      <c r="C285" s="328"/>
      <c r="D285" s="328"/>
      <c r="E285" s="328"/>
      <c r="F285" s="330"/>
      <c r="G285" s="554"/>
      <c r="H285" s="331"/>
      <c r="I285" s="335"/>
      <c r="J285" s="328"/>
      <c r="K285" s="328"/>
      <c r="L285" s="328"/>
    </row>
    <row r="286" spans="1:12" x14ac:dyDescent="0.2">
      <c r="A286" s="328"/>
      <c r="B286" s="328"/>
      <c r="C286" s="328"/>
      <c r="D286" s="328"/>
      <c r="E286" s="328"/>
      <c r="F286" s="330"/>
      <c r="G286" s="554"/>
      <c r="H286" s="331"/>
      <c r="I286" s="335"/>
      <c r="J286" s="328"/>
      <c r="K286" s="328"/>
      <c r="L286" s="328"/>
    </row>
    <row r="287" spans="1:12" x14ac:dyDescent="0.2">
      <c r="A287" s="328"/>
      <c r="B287" s="328"/>
      <c r="C287" s="328"/>
      <c r="D287" s="328"/>
      <c r="E287" s="328"/>
      <c r="F287" s="330"/>
      <c r="G287" s="554"/>
      <c r="H287" s="331"/>
      <c r="I287" s="335"/>
      <c r="J287" s="328"/>
      <c r="K287" s="328"/>
      <c r="L287" s="328"/>
    </row>
    <row r="288" spans="1:12" x14ac:dyDescent="0.2">
      <c r="A288" s="328"/>
      <c r="B288" s="328"/>
      <c r="C288" s="328"/>
      <c r="D288" s="328"/>
      <c r="E288" s="328"/>
      <c r="F288" s="330"/>
      <c r="G288" s="554"/>
      <c r="H288" s="331"/>
      <c r="I288" s="335"/>
      <c r="J288" s="328"/>
      <c r="K288" s="328"/>
      <c r="L288" s="328"/>
    </row>
    <row r="289" spans="1:12" x14ac:dyDescent="0.2">
      <c r="A289" s="328"/>
      <c r="B289" s="328"/>
      <c r="C289" s="328"/>
      <c r="D289" s="328"/>
      <c r="E289" s="328"/>
      <c r="F289" s="330"/>
      <c r="G289" s="554"/>
      <c r="H289" s="331"/>
      <c r="I289" s="335"/>
      <c r="J289" s="328"/>
      <c r="K289" s="328"/>
      <c r="L289" s="328"/>
    </row>
    <row r="290" spans="1:12" x14ac:dyDescent="0.2">
      <c r="A290" s="328"/>
      <c r="B290" s="328"/>
      <c r="C290" s="328"/>
      <c r="D290" s="328"/>
      <c r="E290" s="328"/>
      <c r="F290" s="330"/>
      <c r="G290" s="554"/>
      <c r="H290" s="331"/>
      <c r="I290" s="335"/>
      <c r="J290" s="328"/>
      <c r="K290" s="328"/>
      <c r="L290" s="328"/>
    </row>
    <row r="291" spans="1:12" x14ac:dyDescent="0.2">
      <c r="A291" s="328"/>
      <c r="B291" s="328"/>
      <c r="C291" s="328"/>
      <c r="D291" s="328"/>
      <c r="E291" s="328"/>
      <c r="F291" s="330"/>
      <c r="G291" s="554"/>
      <c r="H291" s="331"/>
      <c r="I291" s="335"/>
      <c r="J291" s="328"/>
      <c r="K291" s="328"/>
      <c r="L291" s="328"/>
    </row>
    <row r="292" spans="1:12" x14ac:dyDescent="0.2">
      <c r="A292" s="328"/>
      <c r="B292" s="328"/>
      <c r="C292" s="328"/>
      <c r="D292" s="328"/>
      <c r="E292" s="328"/>
      <c r="F292" s="330"/>
      <c r="G292" s="554"/>
      <c r="H292" s="331"/>
      <c r="I292" s="335"/>
      <c r="J292" s="328"/>
      <c r="K292" s="328"/>
      <c r="L292" s="328"/>
    </row>
    <row r="293" spans="1:12" x14ac:dyDescent="0.2">
      <c r="A293" s="328"/>
      <c r="B293" s="328"/>
      <c r="C293" s="328"/>
      <c r="D293" s="328"/>
      <c r="E293" s="328"/>
      <c r="F293" s="330"/>
      <c r="G293" s="554"/>
      <c r="H293" s="331"/>
      <c r="I293" s="335"/>
      <c r="J293" s="328"/>
      <c r="K293" s="328"/>
      <c r="L293" s="328"/>
    </row>
    <row r="294" spans="1:12" x14ac:dyDescent="0.2">
      <c r="A294" s="328"/>
      <c r="B294" s="328"/>
      <c r="C294" s="328"/>
      <c r="D294" s="328"/>
      <c r="E294" s="328"/>
      <c r="F294" s="330"/>
      <c r="G294" s="554"/>
      <c r="H294" s="331"/>
      <c r="I294" s="335"/>
      <c r="J294" s="328"/>
      <c r="K294" s="328"/>
      <c r="L294" s="328"/>
    </row>
    <row r="295" spans="1:12" x14ac:dyDescent="0.2">
      <c r="A295" s="328"/>
      <c r="B295" s="328"/>
      <c r="C295" s="328"/>
      <c r="D295" s="328"/>
      <c r="E295" s="328"/>
      <c r="F295" s="330"/>
      <c r="G295" s="554"/>
      <c r="H295" s="331"/>
      <c r="I295" s="335"/>
      <c r="J295" s="328"/>
      <c r="K295" s="328"/>
      <c r="L295" s="328"/>
    </row>
    <row r="296" spans="1:12" x14ac:dyDescent="0.2">
      <c r="A296" s="328"/>
      <c r="B296" s="328"/>
      <c r="C296" s="328"/>
      <c r="D296" s="328"/>
      <c r="E296" s="328"/>
      <c r="F296" s="330"/>
      <c r="G296" s="554"/>
      <c r="H296" s="331"/>
      <c r="I296" s="335"/>
      <c r="J296" s="328"/>
      <c r="K296" s="328"/>
      <c r="L296" s="328"/>
    </row>
    <row r="297" spans="1:12" x14ac:dyDescent="0.2">
      <c r="A297" s="328"/>
      <c r="B297" s="328"/>
      <c r="C297" s="328"/>
      <c r="D297" s="328"/>
      <c r="E297" s="328"/>
      <c r="F297" s="330"/>
      <c r="G297" s="554"/>
      <c r="H297" s="331"/>
      <c r="I297" s="335"/>
      <c r="J297" s="328"/>
      <c r="K297" s="328"/>
      <c r="L297" s="328"/>
    </row>
    <row r="298" spans="1:12" x14ac:dyDescent="0.2">
      <c r="A298" s="328"/>
      <c r="B298" s="328"/>
      <c r="C298" s="328"/>
      <c r="D298" s="328"/>
      <c r="E298" s="328"/>
      <c r="F298" s="330"/>
      <c r="G298" s="554"/>
      <c r="H298" s="331"/>
      <c r="I298" s="335"/>
      <c r="J298" s="328"/>
      <c r="K298" s="328"/>
      <c r="L298" s="328"/>
    </row>
    <row r="299" spans="1:12" x14ac:dyDescent="0.2">
      <c r="A299" s="328"/>
      <c r="B299" s="328"/>
      <c r="C299" s="328"/>
      <c r="D299" s="328"/>
      <c r="E299" s="328"/>
      <c r="F299" s="330"/>
      <c r="G299" s="554"/>
      <c r="H299" s="331"/>
      <c r="I299" s="335"/>
      <c r="J299" s="328"/>
      <c r="K299" s="328"/>
      <c r="L299" s="328"/>
    </row>
    <row r="300" spans="1:12" x14ac:dyDescent="0.2">
      <c r="A300" s="328"/>
      <c r="B300" s="328"/>
      <c r="C300" s="328"/>
      <c r="D300" s="328"/>
      <c r="E300" s="328"/>
      <c r="F300" s="330"/>
      <c r="G300" s="554"/>
      <c r="H300" s="331"/>
      <c r="I300" s="335"/>
      <c r="J300" s="328"/>
      <c r="K300" s="328"/>
      <c r="L300" s="328"/>
    </row>
    <row r="301" spans="1:12" x14ac:dyDescent="0.2">
      <c r="A301" s="328"/>
      <c r="B301" s="328"/>
      <c r="C301" s="328"/>
      <c r="D301" s="328"/>
      <c r="E301" s="328"/>
      <c r="F301" s="330"/>
      <c r="G301" s="554"/>
      <c r="H301" s="331"/>
      <c r="I301" s="335"/>
      <c r="J301" s="328"/>
      <c r="K301" s="328"/>
      <c r="L301" s="328"/>
    </row>
    <row r="302" spans="1:12" x14ac:dyDescent="0.2">
      <c r="A302" s="328"/>
      <c r="B302" s="328"/>
      <c r="C302" s="328"/>
      <c r="D302" s="328"/>
      <c r="E302" s="328"/>
      <c r="F302" s="330"/>
      <c r="G302" s="554"/>
      <c r="H302" s="331"/>
      <c r="I302" s="335"/>
      <c r="J302" s="328"/>
      <c r="K302" s="328"/>
      <c r="L302" s="328"/>
    </row>
    <row r="303" spans="1:12" x14ac:dyDescent="0.2">
      <c r="A303" s="328"/>
      <c r="B303" s="328"/>
      <c r="C303" s="328"/>
      <c r="D303" s="328"/>
      <c r="E303" s="328"/>
      <c r="F303" s="330"/>
      <c r="G303" s="554"/>
      <c r="H303" s="331"/>
      <c r="I303" s="335"/>
      <c r="J303" s="328"/>
      <c r="K303" s="328"/>
      <c r="L303" s="328"/>
    </row>
    <row r="304" spans="1:12" x14ac:dyDescent="0.2">
      <c r="A304" s="328"/>
      <c r="B304" s="328"/>
      <c r="C304" s="328"/>
      <c r="D304" s="328"/>
      <c r="E304" s="328"/>
      <c r="F304" s="330"/>
      <c r="G304" s="554"/>
      <c r="H304" s="331"/>
      <c r="I304" s="335"/>
      <c r="J304" s="328"/>
      <c r="K304" s="328"/>
      <c r="L304" s="328"/>
    </row>
    <row r="305" spans="1:12" x14ac:dyDescent="0.2">
      <c r="A305" s="328"/>
      <c r="B305" s="328"/>
      <c r="C305" s="328"/>
      <c r="D305" s="328"/>
      <c r="E305" s="328"/>
      <c r="F305" s="330"/>
      <c r="G305" s="554"/>
      <c r="H305" s="331"/>
      <c r="I305" s="335"/>
      <c r="J305" s="328"/>
      <c r="K305" s="328"/>
      <c r="L305" s="328"/>
    </row>
    <row r="306" spans="1:12" x14ac:dyDescent="0.2">
      <c r="A306" s="328"/>
      <c r="B306" s="328"/>
      <c r="C306" s="328"/>
      <c r="D306" s="328"/>
      <c r="E306" s="328"/>
      <c r="F306" s="330"/>
      <c r="G306" s="554"/>
      <c r="H306" s="331"/>
      <c r="I306" s="335"/>
      <c r="J306" s="328"/>
      <c r="K306" s="328"/>
      <c r="L306" s="328"/>
    </row>
    <row r="307" spans="1:12" x14ac:dyDescent="0.2">
      <c r="A307" s="328"/>
      <c r="B307" s="328"/>
      <c r="C307" s="328"/>
      <c r="D307" s="328"/>
      <c r="E307" s="328"/>
      <c r="F307" s="330"/>
      <c r="G307" s="554"/>
      <c r="H307" s="331"/>
      <c r="I307" s="335"/>
      <c r="J307" s="328"/>
      <c r="K307" s="328"/>
      <c r="L307" s="328"/>
    </row>
    <row r="308" spans="1:12" x14ac:dyDescent="0.2">
      <c r="A308" s="328"/>
      <c r="B308" s="328"/>
      <c r="C308" s="328"/>
      <c r="D308" s="328"/>
      <c r="E308" s="328"/>
      <c r="F308" s="330"/>
      <c r="G308" s="554"/>
      <c r="H308" s="331"/>
      <c r="I308" s="335"/>
      <c r="J308" s="328"/>
      <c r="K308" s="328"/>
      <c r="L308" s="328"/>
    </row>
    <row r="309" spans="1:12" x14ac:dyDescent="0.2">
      <c r="A309" s="328"/>
      <c r="B309" s="328"/>
      <c r="C309" s="328"/>
      <c r="D309" s="328"/>
      <c r="E309" s="328"/>
      <c r="F309" s="330"/>
      <c r="G309" s="554"/>
      <c r="H309" s="331"/>
      <c r="I309" s="335"/>
      <c r="J309" s="328"/>
      <c r="K309" s="328"/>
      <c r="L309" s="328"/>
    </row>
    <row r="310" spans="1:12" x14ac:dyDescent="0.2">
      <c r="A310" s="328"/>
      <c r="B310" s="328"/>
      <c r="C310" s="328"/>
      <c r="D310" s="328"/>
      <c r="E310" s="328"/>
      <c r="F310" s="330"/>
      <c r="G310" s="554"/>
      <c r="H310" s="331"/>
      <c r="I310" s="335"/>
      <c r="J310" s="328"/>
      <c r="K310" s="328"/>
      <c r="L310" s="328"/>
    </row>
    <row r="311" spans="1:12" x14ac:dyDescent="0.2">
      <c r="A311" s="328"/>
      <c r="B311" s="328"/>
      <c r="C311" s="328"/>
      <c r="D311" s="328"/>
      <c r="E311" s="328"/>
      <c r="F311" s="330"/>
      <c r="G311" s="554"/>
      <c r="H311" s="331"/>
      <c r="I311" s="335"/>
      <c r="J311" s="328"/>
      <c r="K311" s="328"/>
      <c r="L311" s="328"/>
    </row>
    <row r="312" spans="1:12" x14ac:dyDescent="0.2">
      <c r="A312" s="328"/>
      <c r="B312" s="328"/>
      <c r="C312" s="328"/>
      <c r="D312" s="328"/>
      <c r="E312" s="328"/>
      <c r="F312" s="330"/>
      <c r="G312" s="554"/>
      <c r="H312" s="331"/>
      <c r="I312" s="335"/>
      <c r="J312" s="328"/>
      <c r="K312" s="328"/>
      <c r="L312" s="328"/>
    </row>
    <row r="313" spans="1:12" x14ac:dyDescent="0.2">
      <c r="A313" s="328"/>
      <c r="B313" s="328"/>
      <c r="C313" s="328"/>
      <c r="D313" s="328"/>
      <c r="E313" s="328"/>
      <c r="F313" s="330"/>
      <c r="G313" s="554"/>
      <c r="H313" s="331"/>
      <c r="I313" s="335"/>
      <c r="J313" s="328"/>
      <c r="K313" s="328"/>
      <c r="L313" s="328"/>
    </row>
    <row r="314" spans="1:12" x14ac:dyDescent="0.2">
      <c r="A314" s="328"/>
      <c r="B314" s="328"/>
      <c r="C314" s="328"/>
      <c r="D314" s="328"/>
      <c r="E314" s="328"/>
      <c r="F314" s="330"/>
      <c r="G314" s="554"/>
      <c r="H314" s="331"/>
      <c r="I314" s="335"/>
      <c r="J314" s="328"/>
      <c r="K314" s="328"/>
      <c r="L314" s="328"/>
    </row>
    <row r="315" spans="1:12" x14ac:dyDescent="0.2">
      <c r="A315" s="328"/>
      <c r="B315" s="328"/>
      <c r="C315" s="328"/>
      <c r="D315" s="328"/>
      <c r="E315" s="328"/>
      <c r="F315" s="330"/>
      <c r="G315" s="554"/>
      <c r="H315" s="331"/>
      <c r="I315" s="335"/>
      <c r="J315" s="328"/>
      <c r="K315" s="328"/>
      <c r="L315" s="328"/>
    </row>
    <row r="316" spans="1:12" x14ac:dyDescent="0.2">
      <c r="A316" s="328"/>
      <c r="B316" s="328"/>
      <c r="C316" s="328"/>
      <c r="D316" s="328"/>
      <c r="E316" s="328"/>
      <c r="F316" s="330"/>
      <c r="G316" s="554"/>
      <c r="H316" s="331"/>
      <c r="I316" s="335"/>
      <c r="J316" s="328"/>
      <c r="K316" s="328"/>
      <c r="L316" s="328"/>
    </row>
    <row r="317" spans="1:12" x14ac:dyDescent="0.2">
      <c r="A317" s="328"/>
      <c r="B317" s="328"/>
      <c r="C317" s="328"/>
      <c r="D317" s="328"/>
      <c r="E317" s="328"/>
      <c r="F317" s="330"/>
      <c r="G317" s="554"/>
      <c r="H317" s="331"/>
      <c r="I317" s="335"/>
      <c r="J317" s="328"/>
      <c r="K317" s="328"/>
      <c r="L317" s="328"/>
    </row>
    <row r="318" spans="1:12" x14ac:dyDescent="0.2">
      <c r="A318" s="328"/>
      <c r="B318" s="328"/>
      <c r="C318" s="328"/>
      <c r="D318" s="328"/>
      <c r="E318" s="328"/>
      <c r="F318" s="330"/>
      <c r="G318" s="554"/>
      <c r="H318" s="331"/>
      <c r="I318" s="335"/>
      <c r="J318" s="328"/>
      <c r="K318" s="328"/>
      <c r="L318" s="328"/>
    </row>
    <row r="319" spans="1:12" x14ac:dyDescent="0.2">
      <c r="A319" s="328"/>
      <c r="B319" s="328"/>
      <c r="C319" s="328"/>
      <c r="D319" s="328"/>
      <c r="E319" s="328"/>
      <c r="F319" s="330"/>
      <c r="G319" s="554"/>
      <c r="H319" s="331"/>
      <c r="I319" s="335"/>
      <c r="J319" s="328"/>
      <c r="K319" s="328"/>
      <c r="L319" s="328"/>
    </row>
    <row r="320" spans="1:12" x14ac:dyDescent="0.2">
      <c r="A320" s="328"/>
      <c r="B320" s="328"/>
      <c r="C320" s="328"/>
      <c r="D320" s="328"/>
      <c r="E320" s="328"/>
      <c r="F320" s="330"/>
      <c r="G320" s="554"/>
      <c r="H320" s="331"/>
      <c r="I320" s="335"/>
      <c r="J320" s="328"/>
      <c r="K320" s="328"/>
      <c r="L320" s="328"/>
    </row>
    <row r="321" spans="1:12" x14ac:dyDescent="0.2">
      <c r="A321" s="328"/>
      <c r="B321" s="328"/>
      <c r="C321" s="328"/>
      <c r="D321" s="328"/>
      <c r="E321" s="328"/>
      <c r="F321" s="330"/>
      <c r="G321" s="554"/>
      <c r="H321" s="331"/>
      <c r="I321" s="335"/>
      <c r="J321" s="328"/>
      <c r="K321" s="328"/>
      <c r="L321" s="328"/>
    </row>
    <row r="322" spans="1:12" x14ac:dyDescent="0.2">
      <c r="A322" s="328"/>
      <c r="B322" s="328"/>
      <c r="C322" s="328"/>
      <c r="D322" s="328"/>
      <c r="E322" s="328"/>
      <c r="F322" s="330"/>
      <c r="G322" s="554"/>
      <c r="H322" s="331"/>
      <c r="I322" s="335"/>
      <c r="J322" s="328"/>
      <c r="K322" s="328"/>
      <c r="L322" s="328"/>
    </row>
    <row r="323" spans="1:12" x14ac:dyDescent="0.2">
      <c r="A323" s="328"/>
      <c r="B323" s="328"/>
      <c r="C323" s="328"/>
      <c r="D323" s="328"/>
      <c r="E323" s="328"/>
      <c r="F323" s="330"/>
      <c r="G323" s="554"/>
      <c r="H323" s="331"/>
      <c r="I323" s="335"/>
      <c r="J323" s="328"/>
      <c r="K323" s="328"/>
      <c r="L323" s="328"/>
    </row>
    <row r="324" spans="1:12" x14ac:dyDescent="0.2">
      <c r="A324" s="328"/>
      <c r="B324" s="328"/>
      <c r="C324" s="328"/>
      <c r="D324" s="328"/>
      <c r="E324" s="328"/>
      <c r="F324" s="330"/>
      <c r="G324" s="554"/>
      <c r="H324" s="331"/>
      <c r="I324" s="335"/>
      <c r="J324" s="328"/>
      <c r="K324" s="328"/>
      <c r="L324" s="328"/>
    </row>
    <row r="325" spans="1:12" x14ac:dyDescent="0.2">
      <c r="A325" s="328"/>
      <c r="B325" s="328"/>
      <c r="C325" s="328"/>
      <c r="D325" s="328"/>
      <c r="E325" s="328"/>
      <c r="F325" s="330"/>
      <c r="G325" s="554"/>
      <c r="H325" s="331"/>
      <c r="I325" s="335"/>
      <c r="J325" s="328"/>
      <c r="K325" s="328"/>
      <c r="L325" s="328"/>
    </row>
    <row r="326" spans="1:12" x14ac:dyDescent="0.2">
      <c r="A326" s="328"/>
      <c r="B326" s="328"/>
      <c r="C326" s="328"/>
      <c r="D326" s="328"/>
      <c r="E326" s="328"/>
      <c r="F326" s="330"/>
      <c r="G326" s="554"/>
      <c r="H326" s="331"/>
      <c r="I326" s="335"/>
      <c r="J326" s="328"/>
      <c r="K326" s="328"/>
      <c r="L326" s="328"/>
    </row>
    <row r="327" spans="1:12" x14ac:dyDescent="0.2">
      <c r="A327" s="328"/>
      <c r="B327" s="328"/>
      <c r="C327" s="328"/>
      <c r="D327" s="328"/>
      <c r="E327" s="328"/>
      <c r="F327" s="330"/>
      <c r="G327" s="554"/>
      <c r="H327" s="331"/>
      <c r="I327" s="335"/>
      <c r="J327" s="328"/>
      <c r="K327" s="328"/>
      <c r="L327" s="328"/>
    </row>
    <row r="328" spans="1:12" x14ac:dyDescent="0.2">
      <c r="A328" s="328"/>
      <c r="B328" s="328"/>
      <c r="C328" s="328"/>
      <c r="D328" s="328"/>
      <c r="E328" s="328"/>
      <c r="F328" s="330"/>
      <c r="G328" s="554"/>
      <c r="H328" s="331"/>
      <c r="I328" s="335"/>
      <c r="J328" s="328"/>
      <c r="K328" s="328"/>
      <c r="L328" s="328"/>
    </row>
    <row r="329" spans="1:12" x14ac:dyDescent="0.2">
      <c r="A329" s="328"/>
      <c r="B329" s="328"/>
      <c r="C329" s="328"/>
      <c r="D329" s="328"/>
      <c r="E329" s="328"/>
      <c r="F329" s="330"/>
      <c r="G329" s="554"/>
      <c r="H329" s="331"/>
      <c r="I329" s="335"/>
      <c r="J329" s="328"/>
      <c r="K329" s="328"/>
      <c r="L329" s="328"/>
    </row>
    <row r="330" spans="1:12" x14ac:dyDescent="0.2">
      <c r="A330" s="328"/>
      <c r="B330" s="328"/>
      <c r="C330" s="328"/>
      <c r="D330" s="328"/>
      <c r="E330" s="328"/>
      <c r="F330" s="330"/>
      <c r="G330" s="554"/>
      <c r="H330" s="331"/>
      <c r="I330" s="335"/>
      <c r="J330" s="328"/>
      <c r="K330" s="328"/>
      <c r="L330" s="328"/>
    </row>
    <row r="331" spans="1:12" x14ac:dyDescent="0.2">
      <c r="A331" s="328"/>
      <c r="B331" s="328"/>
      <c r="C331" s="328"/>
      <c r="D331" s="328"/>
      <c r="E331" s="328"/>
      <c r="F331" s="330"/>
      <c r="G331" s="554"/>
      <c r="H331" s="331"/>
      <c r="I331" s="335"/>
      <c r="J331" s="328"/>
      <c r="K331" s="328"/>
      <c r="L331" s="328"/>
    </row>
    <row r="332" spans="1:12" x14ac:dyDescent="0.2">
      <c r="A332" s="328"/>
      <c r="B332" s="328"/>
      <c r="C332" s="328"/>
      <c r="D332" s="328"/>
      <c r="E332" s="328"/>
      <c r="F332" s="330"/>
      <c r="G332" s="554"/>
      <c r="H332" s="331"/>
      <c r="I332" s="335"/>
      <c r="J332" s="328"/>
      <c r="K332" s="328"/>
      <c r="L332" s="328"/>
    </row>
    <row r="333" spans="1:12" x14ac:dyDescent="0.2">
      <c r="A333" s="328"/>
      <c r="B333" s="328"/>
      <c r="C333" s="328"/>
      <c r="D333" s="328"/>
      <c r="E333" s="328"/>
      <c r="F333" s="330"/>
      <c r="G333" s="554"/>
      <c r="H333" s="331"/>
      <c r="I333" s="335"/>
      <c r="J333" s="328"/>
      <c r="K333" s="328"/>
      <c r="L333" s="328"/>
    </row>
    <row r="334" spans="1:12" x14ac:dyDescent="0.2">
      <c r="A334" s="328"/>
      <c r="B334" s="328"/>
      <c r="C334" s="328"/>
      <c r="D334" s="328"/>
      <c r="E334" s="328"/>
      <c r="F334" s="330"/>
      <c r="G334" s="554"/>
      <c r="H334" s="331"/>
      <c r="I334" s="335"/>
      <c r="J334" s="328"/>
      <c r="K334" s="328"/>
      <c r="L334" s="328"/>
    </row>
    <row r="335" spans="1:12" x14ac:dyDescent="0.2">
      <c r="A335" s="328"/>
      <c r="B335" s="328"/>
      <c r="C335" s="328"/>
      <c r="D335" s="328"/>
      <c r="E335" s="328"/>
      <c r="F335" s="330"/>
      <c r="G335" s="554"/>
      <c r="H335" s="331"/>
      <c r="I335" s="335"/>
      <c r="J335" s="328"/>
      <c r="K335" s="328"/>
      <c r="L335" s="328"/>
    </row>
    <row r="336" spans="1:12" x14ac:dyDescent="0.2">
      <c r="A336" s="328"/>
      <c r="B336" s="328"/>
      <c r="C336" s="328"/>
      <c r="D336" s="328"/>
      <c r="E336" s="328"/>
      <c r="F336" s="330"/>
      <c r="G336" s="554"/>
      <c r="H336" s="331"/>
      <c r="I336" s="335"/>
      <c r="J336" s="328"/>
      <c r="K336" s="328"/>
      <c r="L336" s="328"/>
    </row>
    <row r="337" spans="1:12" x14ac:dyDescent="0.2">
      <c r="A337" s="328"/>
      <c r="B337" s="328"/>
      <c r="C337" s="328"/>
      <c r="D337" s="328"/>
      <c r="E337" s="328"/>
      <c r="F337" s="330"/>
      <c r="G337" s="554"/>
      <c r="H337" s="331"/>
      <c r="I337" s="335"/>
      <c r="J337" s="328"/>
      <c r="K337" s="328"/>
      <c r="L337" s="328"/>
    </row>
    <row r="338" spans="1:12" x14ac:dyDescent="0.2">
      <c r="A338" s="328"/>
      <c r="B338" s="328"/>
      <c r="C338" s="328"/>
      <c r="D338" s="328"/>
      <c r="E338" s="328"/>
      <c r="F338" s="330"/>
      <c r="G338" s="554"/>
      <c r="H338" s="331"/>
      <c r="I338" s="335"/>
      <c r="J338" s="328"/>
      <c r="K338" s="328"/>
      <c r="L338" s="328"/>
    </row>
    <row r="339" spans="1:12" x14ac:dyDescent="0.2">
      <c r="A339" s="328"/>
      <c r="B339" s="328"/>
      <c r="C339" s="328"/>
      <c r="D339" s="328"/>
      <c r="E339" s="328"/>
      <c r="F339" s="330"/>
      <c r="G339" s="554"/>
      <c r="H339" s="331"/>
      <c r="I339" s="335"/>
      <c r="J339" s="328"/>
      <c r="K339" s="328"/>
      <c r="L339" s="328"/>
    </row>
    <row r="340" spans="1:12" x14ac:dyDescent="0.2">
      <c r="A340" s="328"/>
      <c r="B340" s="328"/>
      <c r="C340" s="328"/>
      <c r="D340" s="328"/>
      <c r="E340" s="328"/>
      <c r="F340" s="330"/>
      <c r="G340" s="554"/>
      <c r="H340" s="331"/>
      <c r="I340" s="335"/>
      <c r="J340" s="328"/>
      <c r="K340" s="328"/>
      <c r="L340" s="328"/>
    </row>
    <row r="341" spans="1:12" x14ac:dyDescent="0.2">
      <c r="A341" s="328"/>
      <c r="B341" s="328"/>
      <c r="C341" s="328"/>
      <c r="D341" s="328"/>
      <c r="E341" s="328"/>
      <c r="F341" s="330"/>
      <c r="G341" s="554"/>
      <c r="H341" s="331"/>
      <c r="I341" s="335"/>
      <c r="J341" s="328"/>
      <c r="K341" s="328"/>
      <c r="L341" s="328"/>
    </row>
    <row r="342" spans="1:12" x14ac:dyDescent="0.2">
      <c r="A342" s="328"/>
      <c r="B342" s="328"/>
      <c r="C342" s="328"/>
      <c r="D342" s="328"/>
      <c r="E342" s="328"/>
      <c r="F342" s="330"/>
      <c r="G342" s="554"/>
      <c r="H342" s="331"/>
      <c r="I342" s="335"/>
      <c r="J342" s="328"/>
      <c r="K342" s="328"/>
      <c r="L342" s="328"/>
    </row>
    <row r="343" spans="1:12" x14ac:dyDescent="0.2">
      <c r="A343" s="328"/>
      <c r="B343" s="328"/>
      <c r="C343" s="328"/>
      <c r="D343" s="328"/>
      <c r="E343" s="328"/>
      <c r="F343" s="330"/>
      <c r="G343" s="554"/>
      <c r="H343" s="331"/>
      <c r="I343" s="335"/>
      <c r="J343" s="328"/>
      <c r="K343" s="328"/>
      <c r="L343" s="328"/>
    </row>
    <row r="344" spans="1:12" x14ac:dyDescent="0.2">
      <c r="A344" s="328"/>
      <c r="B344" s="328"/>
      <c r="C344" s="328"/>
      <c r="D344" s="328"/>
      <c r="E344" s="328"/>
      <c r="F344" s="330"/>
      <c r="G344" s="554"/>
      <c r="H344" s="331"/>
      <c r="I344" s="335"/>
      <c r="J344" s="328"/>
      <c r="K344" s="328"/>
      <c r="L344" s="328"/>
    </row>
    <row r="345" spans="1:12" x14ac:dyDescent="0.2">
      <c r="A345" s="328"/>
      <c r="B345" s="328"/>
      <c r="C345" s="328"/>
      <c r="D345" s="328"/>
      <c r="E345" s="328"/>
      <c r="F345" s="330"/>
      <c r="G345" s="554"/>
      <c r="H345" s="331"/>
      <c r="I345" s="335"/>
      <c r="J345" s="328"/>
      <c r="K345" s="328"/>
      <c r="L345" s="328"/>
    </row>
    <row r="346" spans="1:12" x14ac:dyDescent="0.2">
      <c r="A346" s="328"/>
      <c r="B346" s="328"/>
      <c r="C346" s="328"/>
      <c r="D346" s="328"/>
      <c r="E346" s="328"/>
      <c r="F346" s="330"/>
      <c r="G346" s="554"/>
      <c r="H346" s="331"/>
      <c r="I346" s="335"/>
      <c r="J346" s="328"/>
      <c r="K346" s="328"/>
      <c r="L346" s="328"/>
    </row>
    <row r="347" spans="1:12" x14ac:dyDescent="0.2">
      <c r="A347" s="328"/>
      <c r="B347" s="328"/>
      <c r="C347" s="328"/>
      <c r="D347" s="328"/>
      <c r="E347" s="328"/>
      <c r="F347" s="330"/>
      <c r="G347" s="554"/>
      <c r="H347" s="331"/>
      <c r="I347" s="335"/>
      <c r="J347" s="328"/>
      <c r="K347" s="328"/>
      <c r="L347" s="328"/>
    </row>
    <row r="348" spans="1:12" x14ac:dyDescent="0.2">
      <c r="A348" s="328"/>
      <c r="B348" s="328"/>
      <c r="C348" s="328"/>
      <c r="D348" s="328"/>
      <c r="E348" s="328"/>
      <c r="F348" s="330"/>
      <c r="G348" s="554"/>
      <c r="H348" s="331"/>
      <c r="I348" s="335"/>
      <c r="J348" s="328"/>
      <c r="K348" s="328"/>
      <c r="L348" s="328"/>
    </row>
    <row r="349" spans="1:12" x14ac:dyDescent="0.2">
      <c r="A349" s="328"/>
      <c r="B349" s="328"/>
      <c r="C349" s="328"/>
      <c r="D349" s="328"/>
      <c r="E349" s="328"/>
      <c r="F349" s="330"/>
      <c r="G349" s="554"/>
      <c r="H349" s="331"/>
      <c r="I349" s="335"/>
      <c r="J349" s="328"/>
      <c r="K349" s="328"/>
      <c r="L349" s="328"/>
    </row>
    <row r="350" spans="1:12" x14ac:dyDescent="0.2">
      <c r="A350" s="328"/>
      <c r="B350" s="328"/>
      <c r="C350" s="328"/>
      <c r="D350" s="328"/>
      <c r="E350" s="328"/>
      <c r="F350" s="330"/>
      <c r="G350" s="554"/>
      <c r="H350" s="331"/>
      <c r="I350" s="335"/>
      <c r="J350" s="328"/>
      <c r="K350" s="328"/>
      <c r="L350" s="328"/>
    </row>
    <row r="351" spans="1:12" x14ac:dyDescent="0.2">
      <c r="A351" s="328"/>
      <c r="B351" s="328"/>
      <c r="C351" s="328"/>
      <c r="D351" s="328"/>
      <c r="E351" s="328"/>
      <c r="F351" s="330"/>
      <c r="G351" s="554"/>
      <c r="H351" s="331"/>
      <c r="I351" s="335"/>
      <c r="J351" s="328"/>
      <c r="K351" s="328"/>
      <c r="L351" s="328"/>
    </row>
    <row r="352" spans="1:12" x14ac:dyDescent="0.2">
      <c r="A352" s="328"/>
      <c r="B352" s="328"/>
      <c r="C352" s="328"/>
      <c r="D352" s="328"/>
      <c r="E352" s="328"/>
      <c r="F352" s="330"/>
      <c r="G352" s="554"/>
      <c r="H352" s="331"/>
      <c r="I352" s="335"/>
      <c r="J352" s="328"/>
      <c r="K352" s="328"/>
      <c r="L352" s="328"/>
    </row>
    <row r="353" spans="1:12" x14ac:dyDescent="0.2">
      <c r="A353" s="328"/>
      <c r="B353" s="328"/>
      <c r="C353" s="328"/>
      <c r="D353" s="328"/>
      <c r="E353" s="328"/>
      <c r="F353" s="330"/>
      <c r="G353" s="554"/>
      <c r="H353" s="331"/>
      <c r="I353" s="335"/>
      <c r="J353" s="328"/>
      <c r="K353" s="328"/>
      <c r="L353" s="328"/>
    </row>
    <row r="354" spans="1:12" x14ac:dyDescent="0.2">
      <c r="A354" s="328"/>
      <c r="B354" s="328"/>
      <c r="C354" s="328"/>
      <c r="D354" s="328"/>
      <c r="E354" s="328"/>
      <c r="F354" s="330"/>
      <c r="G354" s="554"/>
      <c r="H354" s="331"/>
      <c r="I354" s="335"/>
      <c r="J354" s="328"/>
      <c r="K354" s="328"/>
      <c r="L354" s="328"/>
    </row>
    <row r="355" spans="1:12" x14ac:dyDescent="0.2">
      <c r="A355" s="328"/>
      <c r="B355" s="328"/>
      <c r="C355" s="328"/>
      <c r="D355" s="328"/>
      <c r="E355" s="328"/>
      <c r="F355" s="330"/>
      <c r="G355" s="554"/>
      <c r="H355" s="331"/>
      <c r="I355" s="335"/>
      <c r="J355" s="328"/>
      <c r="K355" s="328"/>
      <c r="L355" s="328"/>
    </row>
    <row r="356" spans="1:12" x14ac:dyDescent="0.2">
      <c r="A356" s="328"/>
      <c r="B356" s="328"/>
      <c r="C356" s="328"/>
      <c r="D356" s="328"/>
      <c r="E356" s="328"/>
      <c r="F356" s="330"/>
      <c r="G356" s="554"/>
      <c r="H356" s="331"/>
      <c r="I356" s="335"/>
      <c r="J356" s="328"/>
      <c r="K356" s="328"/>
      <c r="L356" s="328"/>
    </row>
    <row r="357" spans="1:12" x14ac:dyDescent="0.2">
      <c r="A357" s="328"/>
      <c r="B357" s="328"/>
      <c r="C357" s="328"/>
      <c r="D357" s="328"/>
      <c r="E357" s="328"/>
      <c r="F357" s="330"/>
      <c r="G357" s="554"/>
      <c r="H357" s="331"/>
      <c r="I357" s="335"/>
      <c r="J357" s="328"/>
      <c r="K357" s="328"/>
      <c r="L357" s="328"/>
    </row>
    <row r="358" spans="1:12" x14ac:dyDescent="0.2">
      <c r="A358" s="328"/>
      <c r="B358" s="328"/>
      <c r="C358" s="328"/>
      <c r="D358" s="328"/>
      <c r="E358" s="328"/>
      <c r="F358" s="330"/>
      <c r="G358" s="554"/>
      <c r="H358" s="331"/>
      <c r="I358" s="335"/>
      <c r="J358" s="328"/>
      <c r="K358" s="328"/>
      <c r="L358" s="328"/>
    </row>
    <row r="359" spans="1:12" x14ac:dyDescent="0.2">
      <c r="A359" s="328"/>
      <c r="B359" s="328"/>
      <c r="C359" s="328"/>
      <c r="D359" s="328"/>
      <c r="E359" s="328"/>
      <c r="F359" s="330"/>
      <c r="G359" s="554"/>
      <c r="H359" s="331"/>
      <c r="I359" s="335"/>
      <c r="J359" s="328"/>
      <c r="K359" s="328"/>
      <c r="L359" s="328"/>
    </row>
    <row r="360" spans="1:12" x14ac:dyDescent="0.2">
      <c r="A360" s="328"/>
      <c r="B360" s="328"/>
      <c r="C360" s="328"/>
      <c r="D360" s="328"/>
      <c r="E360" s="328"/>
      <c r="F360" s="330"/>
      <c r="G360" s="554"/>
      <c r="H360" s="331"/>
      <c r="I360" s="335"/>
      <c r="J360" s="328"/>
      <c r="K360" s="328"/>
      <c r="L360" s="328"/>
    </row>
    <row r="361" spans="1:12" x14ac:dyDescent="0.2">
      <c r="A361" s="328"/>
      <c r="B361" s="328"/>
      <c r="C361" s="328"/>
      <c r="D361" s="328"/>
      <c r="E361" s="328"/>
      <c r="F361" s="330"/>
      <c r="G361" s="554"/>
      <c r="H361" s="331"/>
      <c r="I361" s="335"/>
      <c r="J361" s="328"/>
      <c r="K361" s="328"/>
      <c r="L361" s="328"/>
    </row>
    <row r="362" spans="1:12" x14ac:dyDescent="0.2">
      <c r="A362" s="328"/>
      <c r="B362" s="328"/>
      <c r="C362" s="328"/>
      <c r="D362" s="328"/>
      <c r="E362" s="328"/>
      <c r="F362" s="330"/>
      <c r="G362" s="554"/>
      <c r="H362" s="331"/>
      <c r="I362" s="335"/>
      <c r="J362" s="328"/>
      <c r="K362" s="328"/>
      <c r="L362" s="328"/>
    </row>
    <row r="363" spans="1:12" x14ac:dyDescent="0.2">
      <c r="A363" s="328"/>
      <c r="B363" s="328"/>
      <c r="C363" s="328"/>
      <c r="D363" s="328"/>
      <c r="E363" s="328"/>
      <c r="F363" s="330"/>
      <c r="G363" s="554"/>
      <c r="H363" s="331"/>
      <c r="I363" s="335"/>
      <c r="J363" s="328"/>
      <c r="K363" s="328"/>
      <c r="L363" s="328"/>
    </row>
    <row r="364" spans="1:12" x14ac:dyDescent="0.2">
      <c r="A364" s="328"/>
      <c r="B364" s="328"/>
      <c r="C364" s="328"/>
      <c r="D364" s="328"/>
      <c r="E364" s="328"/>
      <c r="F364" s="330"/>
      <c r="G364" s="554"/>
      <c r="H364" s="331"/>
      <c r="I364" s="335"/>
      <c r="J364" s="328"/>
      <c r="K364" s="328"/>
      <c r="L364" s="328"/>
    </row>
    <row r="365" spans="1:12" x14ac:dyDescent="0.2">
      <c r="A365" s="328"/>
      <c r="B365" s="328"/>
      <c r="C365" s="328"/>
      <c r="D365" s="328"/>
      <c r="E365" s="328"/>
      <c r="F365" s="330"/>
      <c r="G365" s="554"/>
      <c r="H365" s="331"/>
      <c r="I365" s="335"/>
      <c r="J365" s="328"/>
      <c r="K365" s="328"/>
      <c r="L365" s="328"/>
    </row>
    <row r="366" spans="1:12" x14ac:dyDescent="0.2">
      <c r="A366" s="328"/>
      <c r="B366" s="328"/>
      <c r="C366" s="328"/>
      <c r="D366" s="328"/>
      <c r="E366" s="328"/>
      <c r="F366" s="330"/>
      <c r="G366" s="554"/>
      <c r="H366" s="331"/>
      <c r="I366" s="335"/>
      <c r="J366" s="328"/>
      <c r="K366" s="328"/>
      <c r="L366" s="328"/>
    </row>
    <row r="367" spans="1:12" x14ac:dyDescent="0.2">
      <c r="A367" s="328"/>
      <c r="B367" s="328"/>
      <c r="C367" s="328"/>
      <c r="D367" s="328"/>
      <c r="E367" s="328"/>
      <c r="F367" s="330"/>
      <c r="G367" s="554"/>
      <c r="H367" s="331"/>
      <c r="I367" s="335"/>
      <c r="J367" s="328"/>
      <c r="K367" s="328"/>
      <c r="L367" s="328"/>
    </row>
    <row r="368" spans="1:12" x14ac:dyDescent="0.2">
      <c r="A368" s="328"/>
      <c r="B368" s="328"/>
      <c r="C368" s="328"/>
      <c r="D368" s="328"/>
      <c r="E368" s="328"/>
      <c r="F368" s="330"/>
      <c r="G368" s="554"/>
      <c r="H368" s="331"/>
      <c r="I368" s="335"/>
      <c r="J368" s="328"/>
      <c r="K368" s="328"/>
      <c r="L368" s="328"/>
    </row>
    <row r="369" spans="1:12" x14ac:dyDescent="0.2">
      <c r="A369" s="328"/>
      <c r="B369" s="328"/>
      <c r="C369" s="328"/>
      <c r="D369" s="328"/>
      <c r="E369" s="328"/>
      <c r="F369" s="330"/>
      <c r="G369" s="554"/>
      <c r="H369" s="331"/>
      <c r="I369" s="335"/>
      <c r="J369" s="328"/>
      <c r="K369" s="328"/>
      <c r="L369" s="328"/>
    </row>
    <row r="370" spans="1:12" x14ac:dyDescent="0.2">
      <c r="A370" s="328"/>
      <c r="B370" s="328"/>
      <c r="C370" s="328"/>
      <c r="D370" s="328"/>
      <c r="E370" s="328"/>
      <c r="F370" s="330"/>
      <c r="G370" s="554"/>
      <c r="H370" s="331"/>
      <c r="I370" s="335"/>
      <c r="J370" s="328"/>
      <c r="K370" s="328"/>
      <c r="L370" s="328"/>
    </row>
    <row r="371" spans="1:12" x14ac:dyDescent="0.2">
      <c r="A371" s="328"/>
      <c r="B371" s="328"/>
      <c r="C371" s="328"/>
      <c r="D371" s="328"/>
      <c r="E371" s="328"/>
      <c r="F371" s="330"/>
      <c r="G371" s="554"/>
      <c r="H371" s="331"/>
      <c r="I371" s="335"/>
      <c r="J371" s="328"/>
      <c r="K371" s="328"/>
      <c r="L371" s="328"/>
    </row>
    <row r="372" spans="1:12" x14ac:dyDescent="0.2">
      <c r="A372" s="328"/>
      <c r="B372" s="328"/>
      <c r="C372" s="328"/>
      <c r="D372" s="328"/>
      <c r="E372" s="328"/>
      <c r="F372" s="330"/>
      <c r="G372" s="554"/>
      <c r="H372" s="331"/>
      <c r="I372" s="335"/>
      <c r="J372" s="328"/>
      <c r="K372" s="328"/>
      <c r="L372" s="328"/>
    </row>
    <row r="373" spans="1:12" x14ac:dyDescent="0.2">
      <c r="A373" s="328"/>
      <c r="B373" s="328"/>
      <c r="C373" s="328"/>
      <c r="D373" s="328"/>
      <c r="E373" s="328"/>
      <c r="F373" s="330"/>
      <c r="G373" s="554"/>
      <c r="H373" s="331"/>
      <c r="I373" s="335"/>
      <c r="J373" s="328"/>
      <c r="K373" s="328"/>
      <c r="L373" s="328"/>
    </row>
    <row r="374" spans="1:12" x14ac:dyDescent="0.2">
      <c r="A374" s="328"/>
      <c r="B374" s="328"/>
      <c r="C374" s="328"/>
      <c r="D374" s="328"/>
      <c r="E374" s="328"/>
      <c r="F374" s="330"/>
      <c r="G374" s="554"/>
      <c r="H374" s="331"/>
      <c r="I374" s="335"/>
      <c r="J374" s="328"/>
      <c r="K374" s="328"/>
      <c r="L374" s="328"/>
    </row>
    <row r="375" spans="1:12" x14ac:dyDescent="0.2">
      <c r="A375" s="328"/>
      <c r="B375" s="328"/>
      <c r="C375" s="328"/>
      <c r="D375" s="328"/>
      <c r="E375" s="328"/>
      <c r="F375" s="330"/>
      <c r="G375" s="554"/>
      <c r="H375" s="331"/>
      <c r="I375" s="335"/>
      <c r="J375" s="328"/>
      <c r="K375" s="328"/>
      <c r="L375" s="328"/>
    </row>
    <row r="376" spans="1:12" x14ac:dyDescent="0.2">
      <c r="A376" s="328"/>
      <c r="B376" s="328"/>
      <c r="C376" s="328"/>
      <c r="D376" s="328"/>
      <c r="E376" s="328"/>
      <c r="F376" s="330"/>
      <c r="G376" s="554"/>
      <c r="H376" s="331"/>
      <c r="I376" s="335"/>
      <c r="J376" s="328"/>
      <c r="K376" s="328"/>
      <c r="L376" s="328"/>
    </row>
    <row r="377" spans="1:12" x14ac:dyDescent="0.2">
      <c r="A377" s="328"/>
      <c r="B377" s="328"/>
      <c r="C377" s="328"/>
      <c r="D377" s="328"/>
      <c r="E377" s="328"/>
      <c r="F377" s="330"/>
      <c r="G377" s="554"/>
      <c r="H377" s="331"/>
      <c r="I377" s="335"/>
      <c r="J377" s="328"/>
      <c r="K377" s="328"/>
      <c r="L377" s="328"/>
    </row>
    <row r="378" spans="1:12" x14ac:dyDescent="0.2">
      <c r="A378" s="328"/>
      <c r="B378" s="328"/>
      <c r="C378" s="328"/>
      <c r="D378" s="328"/>
      <c r="E378" s="328"/>
      <c r="F378" s="330"/>
      <c r="G378" s="554"/>
      <c r="H378" s="331"/>
      <c r="I378" s="335"/>
      <c r="J378" s="328"/>
      <c r="K378" s="328"/>
      <c r="L378" s="328"/>
    </row>
    <row r="379" spans="1:12" x14ac:dyDescent="0.2">
      <c r="A379" s="328"/>
      <c r="B379" s="328"/>
      <c r="C379" s="328"/>
      <c r="D379" s="328"/>
      <c r="E379" s="328"/>
      <c r="F379" s="330"/>
      <c r="G379" s="554"/>
      <c r="H379" s="331"/>
      <c r="I379" s="335"/>
      <c r="J379" s="328"/>
      <c r="K379" s="328"/>
      <c r="L379" s="328"/>
    </row>
    <row r="380" spans="1:12" x14ac:dyDescent="0.2">
      <c r="A380" s="328"/>
      <c r="B380" s="328"/>
      <c r="C380" s="328"/>
      <c r="D380" s="328"/>
      <c r="E380" s="328"/>
      <c r="F380" s="330"/>
      <c r="G380" s="554"/>
      <c r="H380" s="331"/>
      <c r="I380" s="335"/>
      <c r="J380" s="328"/>
      <c r="K380" s="328"/>
      <c r="L380" s="328"/>
    </row>
    <row r="381" spans="1:12" x14ac:dyDescent="0.2">
      <c r="A381" s="328"/>
      <c r="B381" s="328"/>
      <c r="C381" s="328"/>
      <c r="D381" s="328"/>
      <c r="E381" s="328"/>
      <c r="F381" s="330"/>
      <c r="G381" s="554"/>
      <c r="H381" s="331"/>
      <c r="I381" s="335"/>
      <c r="J381" s="328"/>
      <c r="K381" s="328"/>
      <c r="L381" s="328"/>
    </row>
    <row r="382" spans="1:12" x14ac:dyDescent="0.2">
      <c r="A382" s="328"/>
      <c r="B382" s="328"/>
      <c r="C382" s="328"/>
      <c r="D382" s="328"/>
      <c r="E382" s="328"/>
      <c r="F382" s="330"/>
      <c r="G382" s="554"/>
      <c r="H382" s="331"/>
      <c r="I382" s="335"/>
      <c r="J382" s="328"/>
      <c r="K382" s="328"/>
      <c r="L382" s="328"/>
    </row>
    <row r="383" spans="1:12" x14ac:dyDescent="0.2">
      <c r="A383" s="328"/>
      <c r="B383" s="328"/>
      <c r="C383" s="328"/>
      <c r="D383" s="328"/>
      <c r="E383" s="328"/>
      <c r="F383" s="330"/>
      <c r="G383" s="554"/>
      <c r="H383" s="331"/>
      <c r="I383" s="335"/>
      <c r="J383" s="328"/>
      <c r="K383" s="328"/>
      <c r="L383" s="328"/>
    </row>
    <row r="384" spans="1:12" x14ac:dyDescent="0.2">
      <c r="A384" s="328"/>
      <c r="B384" s="328"/>
      <c r="C384" s="328"/>
      <c r="D384" s="328"/>
      <c r="E384" s="328"/>
      <c r="F384" s="330"/>
      <c r="G384" s="554"/>
      <c r="H384" s="331"/>
      <c r="I384" s="335"/>
      <c r="J384" s="328"/>
      <c r="K384" s="328"/>
      <c r="L384" s="328"/>
    </row>
    <row r="385" spans="1:12" x14ac:dyDescent="0.2">
      <c r="A385" s="328"/>
      <c r="B385" s="328"/>
      <c r="C385" s="328"/>
      <c r="D385" s="328"/>
      <c r="E385" s="328"/>
      <c r="F385" s="330"/>
      <c r="G385" s="554"/>
      <c r="H385" s="331"/>
      <c r="I385" s="335"/>
      <c r="J385" s="328"/>
      <c r="K385" s="328"/>
      <c r="L385" s="328"/>
    </row>
    <row r="386" spans="1:12" x14ac:dyDescent="0.2">
      <c r="A386" s="328"/>
      <c r="B386" s="328"/>
      <c r="C386" s="328"/>
      <c r="D386" s="328"/>
      <c r="E386" s="328"/>
      <c r="F386" s="330"/>
      <c r="G386" s="554"/>
      <c r="H386" s="331"/>
      <c r="I386" s="335"/>
      <c r="J386" s="328"/>
      <c r="K386" s="328"/>
      <c r="L386" s="328"/>
    </row>
    <row r="387" spans="1:12" x14ac:dyDescent="0.2">
      <c r="A387" s="328"/>
      <c r="B387" s="328"/>
      <c r="C387" s="328"/>
      <c r="D387" s="328"/>
      <c r="E387" s="328"/>
      <c r="F387" s="330"/>
      <c r="G387" s="554"/>
      <c r="H387" s="331"/>
      <c r="I387" s="335"/>
      <c r="J387" s="328"/>
      <c r="K387" s="328"/>
      <c r="L387" s="328"/>
    </row>
    <row r="388" spans="1:12" x14ac:dyDescent="0.2">
      <c r="A388" s="328"/>
      <c r="B388" s="328"/>
      <c r="C388" s="328"/>
      <c r="D388" s="328"/>
      <c r="E388" s="328"/>
      <c r="F388" s="330"/>
      <c r="G388" s="554"/>
      <c r="H388" s="331"/>
      <c r="I388" s="335"/>
      <c r="J388" s="328"/>
      <c r="K388" s="328"/>
      <c r="L388" s="328"/>
    </row>
    <row r="389" spans="1:12" x14ac:dyDescent="0.2">
      <c r="A389" s="328"/>
      <c r="B389" s="328"/>
      <c r="C389" s="328"/>
      <c r="D389" s="328"/>
      <c r="E389" s="328"/>
      <c r="F389" s="330"/>
      <c r="G389" s="554"/>
      <c r="H389" s="331"/>
      <c r="I389" s="335"/>
      <c r="J389" s="328"/>
      <c r="K389" s="328"/>
      <c r="L389" s="328"/>
    </row>
    <row r="390" spans="1:12" x14ac:dyDescent="0.2">
      <c r="A390" s="328"/>
      <c r="B390" s="328"/>
      <c r="C390" s="328"/>
      <c r="D390" s="328"/>
      <c r="E390" s="328"/>
      <c r="F390" s="330"/>
      <c r="G390" s="554"/>
      <c r="H390" s="331"/>
      <c r="I390" s="335"/>
      <c r="J390" s="328"/>
      <c r="K390" s="328"/>
      <c r="L390" s="328"/>
    </row>
    <row r="391" spans="1:12" x14ac:dyDescent="0.2">
      <c r="A391" s="328"/>
      <c r="B391" s="328"/>
      <c r="C391" s="328"/>
      <c r="D391" s="328"/>
      <c r="E391" s="328"/>
      <c r="F391" s="330"/>
      <c r="G391" s="554"/>
      <c r="H391" s="331"/>
      <c r="I391" s="335"/>
      <c r="J391" s="328"/>
      <c r="K391" s="328"/>
      <c r="L391" s="328"/>
    </row>
    <row r="392" spans="1:12" x14ac:dyDescent="0.2">
      <c r="A392" s="328"/>
      <c r="B392" s="328"/>
      <c r="C392" s="328"/>
      <c r="D392" s="328"/>
      <c r="E392" s="328"/>
      <c r="F392" s="330"/>
      <c r="G392" s="554"/>
      <c r="H392" s="331"/>
      <c r="I392" s="335"/>
      <c r="J392" s="328"/>
      <c r="K392" s="328"/>
      <c r="L392" s="328"/>
    </row>
    <row r="393" spans="1:12" x14ac:dyDescent="0.2">
      <c r="A393" s="328"/>
      <c r="B393" s="328"/>
      <c r="C393" s="328"/>
      <c r="D393" s="328"/>
      <c r="E393" s="328"/>
      <c r="F393" s="330"/>
      <c r="G393" s="554"/>
      <c r="H393" s="331"/>
      <c r="I393" s="335"/>
      <c r="J393" s="328"/>
      <c r="K393" s="328"/>
      <c r="L393" s="328"/>
    </row>
    <row r="394" spans="1:12" x14ac:dyDescent="0.2">
      <c r="A394" s="328"/>
      <c r="B394" s="328"/>
      <c r="C394" s="328"/>
      <c r="D394" s="328"/>
      <c r="E394" s="328"/>
      <c r="F394" s="330"/>
      <c r="G394" s="554"/>
      <c r="H394" s="331"/>
      <c r="I394" s="335"/>
      <c r="J394" s="328"/>
      <c r="K394" s="328"/>
      <c r="L394" s="328"/>
    </row>
    <row r="395" spans="1:12" x14ac:dyDescent="0.2">
      <c r="A395" s="328"/>
      <c r="B395" s="328"/>
      <c r="C395" s="328"/>
      <c r="D395" s="328"/>
      <c r="E395" s="328"/>
      <c r="F395" s="330"/>
      <c r="G395" s="554"/>
      <c r="H395" s="331"/>
      <c r="I395" s="335"/>
      <c r="J395" s="328"/>
      <c r="K395" s="328"/>
      <c r="L395" s="328"/>
    </row>
    <row r="396" spans="1:12" x14ac:dyDescent="0.2">
      <c r="A396" s="328"/>
      <c r="B396" s="328"/>
      <c r="C396" s="328"/>
      <c r="D396" s="328"/>
      <c r="E396" s="328"/>
      <c r="F396" s="330"/>
      <c r="G396" s="554"/>
      <c r="H396" s="331"/>
      <c r="I396" s="335"/>
      <c r="J396" s="328"/>
      <c r="K396" s="328"/>
      <c r="L396" s="328"/>
    </row>
    <row r="397" spans="1:12" x14ac:dyDescent="0.2">
      <c r="A397" s="328"/>
      <c r="B397" s="328"/>
      <c r="C397" s="328"/>
      <c r="D397" s="328"/>
      <c r="E397" s="328"/>
      <c r="F397" s="330"/>
      <c r="G397" s="554"/>
      <c r="H397" s="331"/>
      <c r="I397" s="335"/>
      <c r="J397" s="328"/>
      <c r="K397" s="328"/>
      <c r="L397" s="328"/>
    </row>
    <row r="398" spans="1:12" x14ac:dyDescent="0.2">
      <c r="A398" s="328"/>
      <c r="B398" s="328"/>
      <c r="C398" s="328"/>
      <c r="D398" s="328"/>
      <c r="E398" s="328"/>
      <c r="F398" s="330"/>
      <c r="G398" s="554"/>
      <c r="H398" s="331"/>
      <c r="I398" s="335"/>
      <c r="J398" s="328"/>
      <c r="K398" s="328"/>
      <c r="L398" s="328"/>
    </row>
    <row r="399" spans="1:12" x14ac:dyDescent="0.2">
      <c r="A399" s="328"/>
      <c r="B399" s="328"/>
      <c r="C399" s="328"/>
      <c r="D399" s="328"/>
      <c r="E399" s="328"/>
      <c r="F399" s="330"/>
      <c r="G399" s="554"/>
      <c r="H399" s="331"/>
      <c r="I399" s="335"/>
      <c r="J399" s="328"/>
      <c r="K399" s="328"/>
      <c r="L399" s="328"/>
    </row>
    <row r="400" spans="1:12" x14ac:dyDescent="0.2">
      <c r="A400" s="328"/>
      <c r="B400" s="328"/>
      <c r="C400" s="328"/>
      <c r="D400" s="328"/>
      <c r="E400" s="328"/>
      <c r="F400" s="330"/>
      <c r="G400" s="554"/>
      <c r="H400" s="331"/>
      <c r="I400" s="335"/>
      <c r="J400" s="328"/>
      <c r="K400" s="328"/>
      <c r="L400" s="328"/>
    </row>
    <row r="401" spans="1:12" x14ac:dyDescent="0.2">
      <c r="A401" s="328"/>
      <c r="B401" s="328"/>
      <c r="C401" s="328"/>
      <c r="D401" s="328"/>
      <c r="E401" s="328"/>
      <c r="F401" s="330"/>
      <c r="G401" s="554"/>
      <c r="H401" s="331"/>
      <c r="I401" s="335"/>
      <c r="J401" s="328"/>
      <c r="K401" s="328"/>
      <c r="L401" s="328"/>
    </row>
    <row r="402" spans="1:12" x14ac:dyDescent="0.2">
      <c r="A402" s="328"/>
      <c r="B402" s="328"/>
      <c r="C402" s="328"/>
      <c r="D402" s="328"/>
      <c r="E402" s="328"/>
      <c r="F402" s="330"/>
      <c r="G402" s="554"/>
      <c r="H402" s="331"/>
      <c r="I402" s="335"/>
      <c r="J402" s="328"/>
      <c r="K402" s="328"/>
      <c r="L402" s="328"/>
    </row>
    <row r="403" spans="1:12" x14ac:dyDescent="0.2">
      <c r="A403" s="328"/>
      <c r="B403" s="328"/>
      <c r="C403" s="328"/>
      <c r="D403" s="328"/>
      <c r="E403" s="328"/>
      <c r="F403" s="330"/>
      <c r="G403" s="554"/>
      <c r="H403" s="331"/>
      <c r="I403" s="335"/>
      <c r="J403" s="328"/>
      <c r="K403" s="328"/>
      <c r="L403" s="328"/>
    </row>
    <row r="404" spans="1:12" x14ac:dyDescent="0.2">
      <c r="A404" s="328"/>
      <c r="B404" s="328"/>
      <c r="C404" s="328"/>
      <c r="D404" s="328"/>
      <c r="E404" s="328"/>
      <c r="F404" s="330"/>
      <c r="G404" s="554"/>
      <c r="H404" s="331"/>
      <c r="I404" s="335"/>
      <c r="J404" s="328"/>
      <c r="K404" s="328"/>
      <c r="L404" s="328"/>
    </row>
    <row r="405" spans="1:12" x14ac:dyDescent="0.2">
      <c r="A405" s="328"/>
      <c r="B405" s="328"/>
      <c r="C405" s="328"/>
      <c r="D405" s="328"/>
      <c r="E405" s="328"/>
      <c r="F405" s="330"/>
      <c r="G405" s="554"/>
      <c r="H405" s="331"/>
      <c r="I405" s="335"/>
      <c r="J405" s="328"/>
      <c r="K405" s="328"/>
      <c r="L405" s="328"/>
    </row>
    <row r="406" spans="1:12" x14ac:dyDescent="0.2">
      <c r="A406" s="328"/>
      <c r="B406" s="328"/>
      <c r="C406" s="328"/>
      <c r="D406" s="328"/>
      <c r="E406" s="328"/>
      <c r="F406" s="330"/>
      <c r="G406" s="554"/>
      <c r="H406" s="331"/>
      <c r="I406" s="335"/>
      <c r="J406" s="328"/>
      <c r="K406" s="328"/>
      <c r="L406" s="328"/>
    </row>
    <row r="407" spans="1:12" x14ac:dyDescent="0.2">
      <c r="A407" s="328"/>
      <c r="B407" s="328"/>
      <c r="C407" s="328"/>
      <c r="D407" s="328"/>
      <c r="E407" s="328"/>
      <c r="F407" s="330"/>
      <c r="G407" s="554"/>
      <c r="H407" s="331"/>
      <c r="I407" s="335"/>
      <c r="J407" s="328"/>
      <c r="K407" s="328"/>
      <c r="L407" s="328"/>
    </row>
    <row r="408" spans="1:12" x14ac:dyDescent="0.2">
      <c r="A408" s="328"/>
      <c r="B408" s="328"/>
      <c r="C408" s="328"/>
      <c r="D408" s="328"/>
      <c r="E408" s="328"/>
      <c r="F408" s="330"/>
      <c r="G408" s="554"/>
      <c r="H408" s="331"/>
      <c r="I408" s="335"/>
      <c r="J408" s="328"/>
      <c r="K408" s="328"/>
      <c r="L408" s="328"/>
    </row>
    <row r="409" spans="1:12" x14ac:dyDescent="0.2">
      <c r="A409" s="328"/>
      <c r="B409" s="328"/>
      <c r="C409" s="328"/>
      <c r="D409" s="328"/>
      <c r="E409" s="328"/>
      <c r="F409" s="330"/>
      <c r="G409" s="554"/>
      <c r="H409" s="331"/>
      <c r="I409" s="335"/>
      <c r="J409" s="328"/>
      <c r="K409" s="328"/>
      <c r="L409" s="328"/>
    </row>
    <row r="410" spans="1:12" x14ac:dyDescent="0.2">
      <c r="A410" s="328"/>
      <c r="B410" s="328"/>
      <c r="C410" s="328"/>
      <c r="D410" s="328"/>
      <c r="E410" s="328"/>
      <c r="F410" s="330"/>
      <c r="G410" s="554"/>
      <c r="H410" s="331"/>
      <c r="I410" s="335"/>
      <c r="J410" s="328"/>
      <c r="K410" s="328"/>
      <c r="L410" s="328"/>
    </row>
    <row r="411" spans="1:12" x14ac:dyDescent="0.2">
      <c r="A411" s="328"/>
      <c r="B411" s="328"/>
      <c r="C411" s="328"/>
      <c r="D411" s="328"/>
      <c r="E411" s="328"/>
      <c r="F411" s="330"/>
      <c r="G411" s="554"/>
      <c r="H411" s="331"/>
      <c r="I411" s="335"/>
      <c r="J411" s="328"/>
      <c r="K411" s="328"/>
      <c r="L411" s="328"/>
    </row>
    <row r="412" spans="1:12" x14ac:dyDescent="0.2">
      <c r="A412" s="328"/>
      <c r="B412" s="328"/>
      <c r="C412" s="328"/>
      <c r="D412" s="328"/>
      <c r="E412" s="328"/>
      <c r="F412" s="330"/>
      <c r="G412" s="554"/>
      <c r="H412" s="331"/>
      <c r="I412" s="335"/>
      <c r="J412" s="328"/>
      <c r="K412" s="328"/>
      <c r="L412" s="328"/>
    </row>
    <row r="413" spans="1:12" x14ac:dyDescent="0.2">
      <c r="A413" s="328"/>
      <c r="B413" s="328"/>
      <c r="C413" s="328"/>
      <c r="D413" s="328"/>
      <c r="E413" s="328"/>
      <c r="F413" s="330"/>
      <c r="G413" s="554"/>
      <c r="H413" s="331"/>
      <c r="I413" s="335"/>
      <c r="J413" s="328"/>
      <c r="K413" s="328"/>
      <c r="L413" s="328"/>
    </row>
    <row r="414" spans="1:12" x14ac:dyDescent="0.2">
      <c r="A414" s="328"/>
      <c r="B414" s="328"/>
      <c r="C414" s="328"/>
      <c r="D414" s="328"/>
      <c r="E414" s="328"/>
      <c r="F414" s="330"/>
      <c r="G414" s="554"/>
      <c r="H414" s="331"/>
      <c r="I414" s="335"/>
      <c r="J414" s="328"/>
      <c r="K414" s="328"/>
      <c r="L414" s="328"/>
    </row>
    <row r="415" spans="1:12" x14ac:dyDescent="0.2">
      <c r="A415" s="328"/>
      <c r="B415" s="328"/>
      <c r="C415" s="328"/>
      <c r="D415" s="328"/>
      <c r="E415" s="328"/>
      <c r="F415" s="330"/>
      <c r="G415" s="554"/>
      <c r="H415" s="331"/>
      <c r="I415" s="335"/>
      <c r="J415" s="328"/>
      <c r="K415" s="328"/>
      <c r="L415" s="328"/>
    </row>
    <row r="416" spans="1:12" x14ac:dyDescent="0.2">
      <c r="A416" s="328"/>
      <c r="B416" s="328"/>
      <c r="C416" s="328"/>
      <c r="D416" s="328"/>
      <c r="E416" s="328"/>
      <c r="F416" s="330"/>
      <c r="G416" s="554"/>
      <c r="H416" s="331"/>
      <c r="I416" s="335"/>
      <c r="J416" s="328"/>
      <c r="K416" s="328"/>
      <c r="L416" s="328"/>
    </row>
    <row r="417" spans="1:12" x14ac:dyDescent="0.2">
      <c r="A417" s="328"/>
      <c r="B417" s="328"/>
      <c r="C417" s="328"/>
      <c r="D417" s="328"/>
      <c r="E417" s="328"/>
      <c r="F417" s="330"/>
      <c r="G417" s="554"/>
      <c r="H417" s="331"/>
      <c r="I417" s="335"/>
      <c r="J417" s="328"/>
      <c r="K417" s="328"/>
      <c r="L417" s="328"/>
    </row>
    <row r="418" spans="1:12" x14ac:dyDescent="0.2">
      <c r="A418" s="328"/>
      <c r="B418" s="328"/>
      <c r="C418" s="328"/>
      <c r="D418" s="328"/>
      <c r="E418" s="328"/>
      <c r="F418" s="330"/>
      <c r="G418" s="554"/>
      <c r="H418" s="331"/>
      <c r="I418" s="335"/>
      <c r="J418" s="328"/>
      <c r="K418" s="328"/>
      <c r="L418" s="328"/>
    </row>
    <row r="419" spans="1:12" x14ac:dyDescent="0.2">
      <c r="A419" s="328"/>
      <c r="B419" s="328"/>
      <c r="C419" s="328"/>
      <c r="D419" s="328"/>
      <c r="E419" s="328"/>
      <c r="F419" s="330"/>
      <c r="G419" s="554"/>
      <c r="H419" s="331"/>
      <c r="I419" s="335"/>
      <c r="J419" s="328"/>
      <c r="K419" s="328"/>
      <c r="L419" s="328"/>
    </row>
    <row r="420" spans="1:12" x14ac:dyDescent="0.2">
      <c r="A420" s="328"/>
      <c r="B420" s="328"/>
      <c r="C420" s="328"/>
      <c r="D420" s="328"/>
      <c r="E420" s="328"/>
      <c r="F420" s="330"/>
      <c r="G420" s="554"/>
      <c r="H420" s="331"/>
      <c r="I420" s="335"/>
      <c r="J420" s="328"/>
      <c r="K420" s="328"/>
      <c r="L420" s="328"/>
    </row>
    <row r="421" spans="1:12" x14ac:dyDescent="0.2">
      <c r="A421" s="328"/>
      <c r="B421" s="328"/>
      <c r="C421" s="328"/>
      <c r="D421" s="328"/>
      <c r="E421" s="328"/>
      <c r="F421" s="330"/>
      <c r="G421" s="554"/>
      <c r="H421" s="331"/>
      <c r="I421" s="335"/>
      <c r="J421" s="328"/>
      <c r="K421" s="328"/>
      <c r="L421" s="328"/>
    </row>
    <row r="422" spans="1:12" x14ac:dyDescent="0.2">
      <c r="A422" s="328"/>
      <c r="B422" s="328"/>
      <c r="C422" s="328"/>
      <c r="D422" s="328"/>
      <c r="E422" s="328"/>
      <c r="F422" s="330"/>
      <c r="G422" s="554"/>
      <c r="H422" s="331"/>
      <c r="I422" s="335"/>
      <c r="J422" s="328"/>
      <c r="K422" s="328"/>
      <c r="L422" s="328"/>
    </row>
    <row r="423" spans="1:12" x14ac:dyDescent="0.2">
      <c r="A423" s="328"/>
      <c r="B423" s="328"/>
      <c r="C423" s="328"/>
      <c r="D423" s="328"/>
      <c r="E423" s="328"/>
      <c r="F423" s="330"/>
      <c r="G423" s="554"/>
      <c r="H423" s="331"/>
      <c r="I423" s="335"/>
      <c r="J423" s="328"/>
      <c r="K423" s="328"/>
      <c r="L423" s="328"/>
    </row>
    <row r="424" spans="1:12" x14ac:dyDescent="0.2">
      <c r="A424" s="328"/>
      <c r="B424" s="328"/>
      <c r="C424" s="328"/>
      <c r="D424" s="328"/>
      <c r="E424" s="328"/>
      <c r="F424" s="330"/>
      <c r="G424" s="554"/>
      <c r="H424" s="331"/>
      <c r="I424" s="335"/>
      <c r="J424" s="328"/>
      <c r="K424" s="328"/>
      <c r="L424" s="328"/>
    </row>
    <row r="425" spans="1:12" x14ac:dyDescent="0.2">
      <c r="A425" s="328"/>
      <c r="B425" s="328"/>
      <c r="C425" s="328"/>
      <c r="D425" s="328"/>
      <c r="E425" s="328"/>
      <c r="F425" s="330"/>
      <c r="G425" s="554"/>
      <c r="H425" s="331"/>
      <c r="I425" s="335"/>
      <c r="J425" s="328"/>
      <c r="K425" s="328"/>
      <c r="L425" s="328"/>
    </row>
    <row r="426" spans="1:12" x14ac:dyDescent="0.2">
      <c r="A426" s="328"/>
      <c r="B426" s="328"/>
      <c r="C426" s="328"/>
      <c r="D426" s="328"/>
      <c r="E426" s="328"/>
      <c r="F426" s="330"/>
      <c r="G426" s="554"/>
      <c r="H426" s="331"/>
      <c r="I426" s="335"/>
      <c r="J426" s="328"/>
      <c r="K426" s="328"/>
      <c r="L426" s="328"/>
    </row>
    <row r="427" spans="1:12" x14ac:dyDescent="0.2">
      <c r="A427" s="328"/>
      <c r="B427" s="328"/>
      <c r="C427" s="328"/>
      <c r="D427" s="328"/>
      <c r="E427" s="328"/>
      <c r="F427" s="330"/>
      <c r="G427" s="554"/>
      <c r="H427" s="331"/>
      <c r="I427" s="335"/>
      <c r="J427" s="328"/>
      <c r="K427" s="328"/>
      <c r="L427" s="328"/>
    </row>
    <row r="428" spans="1:12" x14ac:dyDescent="0.2">
      <c r="A428" s="328"/>
      <c r="B428" s="328"/>
      <c r="C428" s="328"/>
      <c r="D428" s="328"/>
      <c r="E428" s="328"/>
      <c r="F428" s="330"/>
      <c r="G428" s="554"/>
      <c r="H428" s="331"/>
      <c r="I428" s="335"/>
      <c r="J428" s="328"/>
      <c r="K428" s="328"/>
      <c r="L428" s="328"/>
    </row>
    <row r="429" spans="1:12" x14ac:dyDescent="0.2">
      <c r="A429" s="328"/>
      <c r="B429" s="328"/>
      <c r="C429" s="328"/>
      <c r="D429" s="328"/>
      <c r="E429" s="328"/>
      <c r="F429" s="330"/>
      <c r="G429" s="554"/>
      <c r="H429" s="331"/>
      <c r="I429" s="335"/>
      <c r="J429" s="328"/>
      <c r="K429" s="328"/>
      <c r="L429" s="328"/>
    </row>
    <row r="430" spans="1:12" x14ac:dyDescent="0.2">
      <c r="A430" s="328"/>
      <c r="B430" s="328"/>
      <c r="C430" s="328"/>
      <c r="D430" s="328"/>
      <c r="E430" s="328"/>
      <c r="F430" s="330"/>
      <c r="G430" s="554"/>
      <c r="H430" s="331"/>
      <c r="I430" s="335"/>
      <c r="J430" s="328"/>
      <c r="K430" s="328"/>
      <c r="L430" s="328"/>
    </row>
    <row r="431" spans="1:12" x14ac:dyDescent="0.2">
      <c r="A431" s="328"/>
      <c r="B431" s="328"/>
      <c r="C431" s="328"/>
      <c r="D431" s="328"/>
      <c r="E431" s="328"/>
      <c r="F431" s="330"/>
      <c r="G431" s="554"/>
      <c r="H431" s="331"/>
      <c r="I431" s="335"/>
      <c r="J431" s="328"/>
      <c r="K431" s="328"/>
      <c r="L431" s="328"/>
    </row>
    <row r="432" spans="1:12" x14ac:dyDescent="0.2">
      <c r="A432" s="328"/>
      <c r="B432" s="328"/>
      <c r="C432" s="328"/>
      <c r="D432" s="328"/>
      <c r="E432" s="328"/>
      <c r="F432" s="330"/>
      <c r="G432" s="554"/>
      <c r="H432" s="331"/>
      <c r="I432" s="335"/>
      <c r="J432" s="328"/>
      <c r="K432" s="328"/>
      <c r="L432" s="328"/>
    </row>
    <row r="433" spans="1:12" x14ac:dyDescent="0.2">
      <c r="A433" s="328"/>
      <c r="B433" s="328"/>
      <c r="C433" s="328"/>
      <c r="D433" s="328"/>
      <c r="E433" s="328"/>
      <c r="F433" s="330"/>
      <c r="G433" s="554"/>
      <c r="H433" s="331"/>
      <c r="I433" s="335"/>
      <c r="J433" s="328"/>
      <c r="K433" s="328"/>
      <c r="L433" s="328"/>
    </row>
    <row r="434" spans="1:12" x14ac:dyDescent="0.2">
      <c r="A434" s="328"/>
      <c r="B434" s="328"/>
      <c r="C434" s="328"/>
      <c r="D434" s="328"/>
      <c r="E434" s="328"/>
      <c r="F434" s="330"/>
      <c r="G434" s="554"/>
      <c r="H434" s="331"/>
      <c r="I434" s="335"/>
      <c r="J434" s="328"/>
      <c r="K434" s="328"/>
      <c r="L434" s="328"/>
    </row>
    <row r="435" spans="1:12" x14ac:dyDescent="0.2">
      <c r="A435" s="328"/>
      <c r="B435" s="328"/>
      <c r="C435" s="328"/>
      <c r="D435" s="328"/>
      <c r="E435" s="328"/>
      <c r="F435" s="330"/>
      <c r="G435" s="554"/>
      <c r="H435" s="331"/>
      <c r="I435" s="335"/>
      <c r="J435" s="328"/>
      <c r="K435" s="328"/>
      <c r="L435" s="328"/>
    </row>
    <row r="436" spans="1:12" x14ac:dyDescent="0.2">
      <c r="A436" s="328"/>
      <c r="B436" s="328"/>
      <c r="C436" s="328"/>
      <c r="D436" s="328"/>
      <c r="E436" s="328"/>
      <c r="F436" s="330"/>
      <c r="G436" s="554"/>
      <c r="H436" s="331"/>
      <c r="I436" s="335"/>
      <c r="J436" s="328"/>
      <c r="K436" s="328"/>
      <c r="L436" s="328"/>
    </row>
    <row r="437" spans="1:12" x14ac:dyDescent="0.2">
      <c r="A437" s="328"/>
      <c r="B437" s="328"/>
      <c r="C437" s="328"/>
      <c r="D437" s="328"/>
      <c r="E437" s="328"/>
      <c r="F437" s="330"/>
      <c r="G437" s="554"/>
      <c r="H437" s="331"/>
      <c r="I437" s="335"/>
      <c r="J437" s="328"/>
      <c r="K437" s="328"/>
      <c r="L437" s="328"/>
    </row>
    <row r="438" spans="1:12" x14ac:dyDescent="0.2">
      <c r="A438" s="328"/>
      <c r="B438" s="328"/>
      <c r="C438" s="328"/>
      <c r="D438" s="328"/>
      <c r="E438" s="328"/>
      <c r="F438" s="330"/>
      <c r="G438" s="554"/>
      <c r="H438" s="331"/>
      <c r="I438" s="335"/>
      <c r="J438" s="328"/>
      <c r="K438" s="328"/>
      <c r="L438" s="328"/>
    </row>
    <row r="439" spans="1:12" x14ac:dyDescent="0.2">
      <c r="A439" s="328"/>
      <c r="B439" s="328"/>
      <c r="C439" s="328"/>
      <c r="D439" s="328"/>
      <c r="E439" s="328"/>
      <c r="F439" s="330"/>
      <c r="G439" s="554"/>
      <c r="H439" s="331"/>
      <c r="I439" s="335"/>
      <c r="J439" s="328"/>
      <c r="K439" s="328"/>
      <c r="L439" s="328"/>
    </row>
    <row r="440" spans="1:12" x14ac:dyDescent="0.2">
      <c r="A440" s="328"/>
      <c r="B440" s="328"/>
      <c r="C440" s="328"/>
      <c r="D440" s="328"/>
      <c r="E440" s="328"/>
      <c r="F440" s="330"/>
      <c r="G440" s="554"/>
      <c r="H440" s="331"/>
      <c r="I440" s="335"/>
      <c r="J440" s="328"/>
      <c r="K440" s="328"/>
      <c r="L440" s="328"/>
    </row>
    <row r="441" spans="1:12" x14ac:dyDescent="0.2">
      <c r="A441" s="328"/>
      <c r="B441" s="328"/>
      <c r="C441" s="328"/>
      <c r="D441" s="328"/>
      <c r="E441" s="328"/>
      <c r="F441" s="330"/>
      <c r="G441" s="554"/>
      <c r="H441" s="331"/>
      <c r="I441" s="335"/>
      <c r="J441" s="328"/>
      <c r="K441" s="328"/>
      <c r="L441" s="328"/>
    </row>
    <row r="442" spans="1:12" x14ac:dyDescent="0.2">
      <c r="A442" s="328"/>
      <c r="B442" s="328"/>
      <c r="C442" s="328"/>
      <c r="D442" s="328"/>
      <c r="E442" s="328"/>
      <c r="F442" s="330"/>
      <c r="G442" s="554"/>
      <c r="H442" s="331"/>
      <c r="I442" s="335"/>
      <c r="J442" s="328"/>
      <c r="K442" s="328"/>
      <c r="L442" s="328"/>
    </row>
    <row r="443" spans="1:12" x14ac:dyDescent="0.2">
      <c r="A443" s="328"/>
      <c r="B443" s="328"/>
      <c r="C443" s="328"/>
      <c r="D443" s="328"/>
      <c r="E443" s="328"/>
      <c r="F443" s="330"/>
      <c r="G443" s="554"/>
      <c r="H443" s="331"/>
      <c r="I443" s="335"/>
      <c r="J443" s="328"/>
      <c r="K443" s="328"/>
      <c r="L443" s="328"/>
    </row>
    <row r="444" spans="1:12" x14ac:dyDescent="0.2">
      <c r="A444" s="328"/>
      <c r="B444" s="328"/>
      <c r="C444" s="328"/>
      <c r="D444" s="328"/>
      <c r="E444" s="328"/>
      <c r="F444" s="330"/>
      <c r="G444" s="554"/>
      <c r="H444" s="331"/>
      <c r="I444" s="335"/>
      <c r="J444" s="328"/>
      <c r="K444" s="328"/>
      <c r="L444" s="328"/>
    </row>
    <row r="445" spans="1:12" x14ac:dyDescent="0.2">
      <c r="A445" s="328"/>
      <c r="B445" s="328"/>
      <c r="C445" s="328"/>
      <c r="D445" s="328"/>
      <c r="E445" s="328"/>
      <c r="F445" s="330"/>
      <c r="G445" s="554"/>
      <c r="H445" s="331"/>
      <c r="I445" s="335"/>
      <c r="J445" s="328"/>
      <c r="K445" s="328"/>
      <c r="L445" s="328"/>
    </row>
    <row r="446" spans="1:12" x14ac:dyDescent="0.2">
      <c r="A446" s="328"/>
      <c r="B446" s="328"/>
      <c r="C446" s="328"/>
      <c r="D446" s="328"/>
      <c r="E446" s="328"/>
      <c r="F446" s="330"/>
      <c r="G446" s="554"/>
      <c r="H446" s="331"/>
      <c r="I446" s="335"/>
      <c r="J446" s="328"/>
      <c r="K446" s="328"/>
      <c r="L446" s="328"/>
    </row>
    <row r="447" spans="1:12" x14ac:dyDescent="0.2">
      <c r="A447" s="328"/>
      <c r="B447" s="328"/>
      <c r="C447" s="328"/>
      <c r="D447" s="328"/>
      <c r="E447" s="328"/>
      <c r="F447" s="330"/>
      <c r="G447" s="554"/>
      <c r="H447" s="331"/>
      <c r="I447" s="335"/>
      <c r="J447" s="328"/>
      <c r="K447" s="328"/>
      <c r="L447" s="328"/>
    </row>
    <row r="448" spans="1:12" x14ac:dyDescent="0.2">
      <c r="A448" s="328"/>
      <c r="B448" s="328"/>
      <c r="C448" s="328"/>
      <c r="D448" s="328"/>
      <c r="E448" s="328"/>
      <c r="F448" s="330"/>
      <c r="G448" s="554"/>
      <c r="H448" s="331"/>
      <c r="I448" s="335"/>
      <c r="J448" s="328"/>
      <c r="K448" s="328"/>
      <c r="L448" s="328"/>
    </row>
    <row r="449" spans="1:12" x14ac:dyDescent="0.2">
      <c r="A449" s="328"/>
      <c r="B449" s="328"/>
      <c r="C449" s="328"/>
      <c r="D449" s="328"/>
      <c r="E449" s="328"/>
      <c r="F449" s="330"/>
      <c r="G449" s="554"/>
      <c r="H449" s="331"/>
      <c r="I449" s="335"/>
      <c r="J449" s="328"/>
      <c r="K449" s="328"/>
      <c r="L449" s="328"/>
    </row>
    <row r="450" spans="1:12" x14ac:dyDescent="0.2">
      <c r="A450" s="328"/>
      <c r="B450" s="328"/>
      <c r="C450" s="328"/>
      <c r="D450" s="328"/>
      <c r="E450" s="328"/>
      <c r="F450" s="330"/>
      <c r="G450" s="554"/>
      <c r="H450" s="331"/>
      <c r="I450" s="335"/>
      <c r="J450" s="328"/>
      <c r="K450" s="328"/>
      <c r="L450" s="328"/>
    </row>
    <row r="451" spans="1:12" x14ac:dyDescent="0.2">
      <c r="A451" s="328"/>
      <c r="B451" s="328"/>
      <c r="C451" s="328"/>
      <c r="D451" s="328"/>
      <c r="E451" s="328"/>
      <c r="F451" s="330"/>
      <c r="G451" s="554"/>
      <c r="H451" s="331"/>
      <c r="I451" s="335"/>
      <c r="J451" s="328"/>
      <c r="K451" s="328"/>
      <c r="L451" s="328"/>
    </row>
    <row r="452" spans="1:12" x14ac:dyDescent="0.2">
      <c r="A452" s="328"/>
      <c r="B452" s="328"/>
      <c r="C452" s="328"/>
      <c r="D452" s="328"/>
      <c r="E452" s="328"/>
      <c r="F452" s="330"/>
      <c r="G452" s="554"/>
      <c r="H452" s="331"/>
      <c r="I452" s="335"/>
      <c r="J452" s="328"/>
      <c r="K452" s="328"/>
      <c r="L452" s="328"/>
    </row>
    <row r="453" spans="1:12" x14ac:dyDescent="0.2">
      <c r="A453" s="328"/>
      <c r="B453" s="328"/>
      <c r="C453" s="328"/>
      <c r="D453" s="328"/>
      <c r="E453" s="328"/>
      <c r="F453" s="330"/>
      <c r="G453" s="554"/>
      <c r="H453" s="331"/>
      <c r="I453" s="335"/>
      <c r="J453" s="328"/>
      <c r="K453" s="328"/>
      <c r="L453" s="328"/>
    </row>
    <row r="454" spans="1:12" x14ac:dyDescent="0.2">
      <c r="A454" s="328"/>
      <c r="B454" s="328"/>
      <c r="C454" s="328"/>
      <c r="D454" s="328"/>
      <c r="E454" s="328"/>
      <c r="F454" s="330"/>
      <c r="G454" s="554"/>
      <c r="H454" s="331"/>
      <c r="I454" s="335"/>
      <c r="J454" s="328"/>
      <c r="K454" s="328"/>
      <c r="L454" s="328"/>
    </row>
    <row r="455" spans="1:12" x14ac:dyDescent="0.2">
      <c r="A455" s="328"/>
      <c r="B455" s="328"/>
      <c r="C455" s="328"/>
      <c r="D455" s="328"/>
      <c r="E455" s="328"/>
      <c r="F455" s="330"/>
      <c r="G455" s="554"/>
      <c r="H455" s="331"/>
      <c r="I455" s="335"/>
      <c r="J455" s="328"/>
      <c r="K455" s="328"/>
      <c r="L455" s="328"/>
    </row>
    <row r="456" spans="1:12" x14ac:dyDescent="0.2">
      <c r="A456" s="328"/>
      <c r="B456" s="328"/>
      <c r="C456" s="328"/>
      <c r="D456" s="328"/>
      <c r="E456" s="328"/>
      <c r="F456" s="330"/>
      <c r="G456" s="554"/>
      <c r="H456" s="331"/>
      <c r="I456" s="335"/>
      <c r="J456" s="328"/>
      <c r="K456" s="328"/>
      <c r="L456" s="328"/>
    </row>
    <row r="457" spans="1:12" x14ac:dyDescent="0.2">
      <c r="A457" s="328"/>
      <c r="B457" s="328"/>
      <c r="C457" s="328"/>
      <c r="D457" s="328"/>
      <c r="E457" s="328"/>
      <c r="F457" s="330"/>
      <c r="G457" s="554"/>
      <c r="H457" s="331"/>
      <c r="I457" s="335"/>
      <c r="J457" s="328"/>
      <c r="K457" s="328"/>
      <c r="L457" s="328"/>
    </row>
    <row r="458" spans="1:12" x14ac:dyDescent="0.2">
      <c r="A458" s="328"/>
      <c r="B458" s="328"/>
      <c r="C458" s="328"/>
      <c r="D458" s="328"/>
      <c r="E458" s="328"/>
      <c r="F458" s="330"/>
      <c r="G458" s="554"/>
      <c r="H458" s="331"/>
      <c r="I458" s="335"/>
      <c r="J458" s="328"/>
      <c r="K458" s="328"/>
      <c r="L458" s="328"/>
    </row>
    <row r="459" spans="1:12" x14ac:dyDescent="0.2">
      <c r="A459" s="328"/>
      <c r="B459" s="328"/>
      <c r="C459" s="328"/>
      <c r="D459" s="328"/>
      <c r="E459" s="328"/>
      <c r="F459" s="330"/>
      <c r="G459" s="554"/>
      <c r="H459" s="331"/>
      <c r="I459" s="335"/>
      <c r="J459" s="328"/>
      <c r="K459" s="328"/>
      <c r="L459" s="328"/>
    </row>
    <row r="460" spans="1:12" x14ac:dyDescent="0.2">
      <c r="A460" s="328"/>
      <c r="B460" s="328"/>
      <c r="C460" s="328"/>
      <c r="D460" s="328"/>
      <c r="E460" s="328"/>
      <c r="F460" s="330"/>
      <c r="G460" s="554"/>
      <c r="H460" s="331"/>
      <c r="I460" s="335"/>
      <c r="J460" s="328"/>
      <c r="K460" s="328"/>
      <c r="L460" s="328"/>
    </row>
    <row r="461" spans="1:12" x14ac:dyDescent="0.2">
      <c r="A461" s="328"/>
      <c r="B461" s="328"/>
      <c r="C461" s="328"/>
      <c r="D461" s="328"/>
      <c r="E461" s="328"/>
      <c r="F461" s="330"/>
      <c r="G461" s="554"/>
      <c r="H461" s="331"/>
      <c r="I461" s="335"/>
      <c r="J461" s="328"/>
      <c r="K461" s="328"/>
      <c r="L461" s="328"/>
    </row>
    <row r="462" spans="1:12" x14ac:dyDescent="0.2">
      <c r="A462" s="328"/>
      <c r="B462" s="328"/>
      <c r="C462" s="328"/>
      <c r="D462" s="328"/>
      <c r="E462" s="328"/>
      <c r="F462" s="330"/>
      <c r="G462" s="554"/>
      <c r="H462" s="331"/>
      <c r="I462" s="335"/>
      <c r="J462" s="328"/>
      <c r="K462" s="328"/>
      <c r="L462" s="328"/>
    </row>
    <row r="463" spans="1:12" x14ac:dyDescent="0.2">
      <c r="A463" s="328"/>
      <c r="B463" s="328"/>
      <c r="C463" s="328"/>
      <c r="D463" s="328"/>
      <c r="E463" s="328"/>
      <c r="F463" s="330"/>
      <c r="G463" s="554"/>
      <c r="H463" s="331"/>
      <c r="I463" s="335"/>
      <c r="J463" s="328"/>
      <c r="K463" s="328"/>
      <c r="L463" s="328"/>
    </row>
    <row r="464" spans="1:12" x14ac:dyDescent="0.2">
      <c r="A464" s="328"/>
      <c r="B464" s="328"/>
      <c r="C464" s="328"/>
      <c r="D464" s="328"/>
      <c r="E464" s="328"/>
      <c r="F464" s="330"/>
      <c r="G464" s="554"/>
      <c r="H464" s="331"/>
      <c r="I464" s="335"/>
      <c r="J464" s="328"/>
      <c r="K464" s="328"/>
      <c r="L464" s="328"/>
    </row>
    <row r="465" spans="1:12" x14ac:dyDescent="0.2">
      <c r="A465" s="328"/>
      <c r="B465" s="328"/>
      <c r="C465" s="328"/>
      <c r="D465" s="328"/>
      <c r="E465" s="328"/>
      <c r="F465" s="330"/>
      <c r="G465" s="554"/>
      <c r="H465" s="331"/>
      <c r="I465" s="335"/>
      <c r="J465" s="328"/>
      <c r="K465" s="328"/>
      <c r="L465" s="328"/>
    </row>
    <row r="466" spans="1:12" x14ac:dyDescent="0.2">
      <c r="A466" s="328"/>
      <c r="B466" s="328"/>
      <c r="C466" s="328"/>
      <c r="D466" s="328"/>
      <c r="E466" s="328"/>
      <c r="F466" s="330"/>
      <c r="G466" s="554"/>
      <c r="H466" s="331"/>
      <c r="I466" s="335"/>
      <c r="J466" s="328"/>
      <c r="K466" s="328"/>
      <c r="L466" s="328"/>
    </row>
    <row r="467" spans="1:12" x14ac:dyDescent="0.2">
      <c r="A467" s="328"/>
      <c r="B467" s="328"/>
      <c r="C467" s="328"/>
      <c r="D467" s="328"/>
      <c r="E467" s="328"/>
      <c r="F467" s="330"/>
      <c r="G467" s="554"/>
      <c r="H467" s="331"/>
      <c r="I467" s="335"/>
      <c r="J467" s="328"/>
      <c r="K467" s="328"/>
      <c r="L467" s="328"/>
    </row>
    <row r="468" spans="1:12" x14ac:dyDescent="0.2">
      <c r="A468" s="328"/>
      <c r="B468" s="328"/>
      <c r="C468" s="328"/>
      <c r="D468" s="328"/>
      <c r="E468" s="328"/>
      <c r="F468" s="330"/>
      <c r="G468" s="554"/>
      <c r="H468" s="331"/>
      <c r="I468" s="335"/>
      <c r="J468" s="328"/>
      <c r="K468" s="328"/>
      <c r="L468" s="328"/>
    </row>
    <row r="469" spans="1:12" x14ac:dyDescent="0.2">
      <c r="A469" s="328"/>
      <c r="B469" s="328"/>
      <c r="C469" s="328"/>
      <c r="D469" s="328"/>
      <c r="E469" s="328"/>
      <c r="F469" s="330"/>
      <c r="G469" s="554"/>
      <c r="H469" s="331"/>
      <c r="I469" s="335"/>
      <c r="J469" s="328"/>
      <c r="K469" s="328"/>
      <c r="L469" s="328"/>
    </row>
    <row r="470" spans="1:12" x14ac:dyDescent="0.2">
      <c r="A470" s="328"/>
      <c r="B470" s="328"/>
      <c r="C470" s="328"/>
      <c r="D470" s="328"/>
      <c r="E470" s="328"/>
      <c r="F470" s="330"/>
      <c r="G470" s="554"/>
      <c r="H470" s="331"/>
      <c r="I470" s="335"/>
      <c r="J470" s="328"/>
      <c r="K470" s="328"/>
      <c r="L470" s="328"/>
    </row>
    <row r="471" spans="1:12" x14ac:dyDescent="0.2">
      <c r="A471" s="328"/>
      <c r="B471" s="328"/>
      <c r="C471" s="328"/>
      <c r="D471" s="328"/>
      <c r="E471" s="328"/>
      <c r="F471" s="330"/>
      <c r="G471" s="554"/>
      <c r="H471" s="331"/>
      <c r="I471" s="335"/>
      <c r="J471" s="328"/>
      <c r="K471" s="328"/>
      <c r="L471" s="328"/>
    </row>
    <row r="472" spans="1:12" x14ac:dyDescent="0.2">
      <c r="A472" s="328"/>
      <c r="B472" s="328"/>
      <c r="C472" s="328"/>
      <c r="D472" s="328"/>
      <c r="E472" s="328"/>
      <c r="F472" s="330"/>
      <c r="G472" s="554"/>
      <c r="H472" s="331"/>
      <c r="I472" s="335"/>
      <c r="J472" s="328"/>
      <c r="K472" s="328"/>
      <c r="L472" s="328"/>
    </row>
    <row r="473" spans="1:12" x14ac:dyDescent="0.2">
      <c r="A473" s="328"/>
      <c r="B473" s="328"/>
      <c r="C473" s="328"/>
      <c r="D473" s="328"/>
      <c r="E473" s="328"/>
      <c r="F473" s="330"/>
      <c r="G473" s="554"/>
      <c r="H473" s="331"/>
      <c r="I473" s="335"/>
      <c r="J473" s="328"/>
      <c r="K473" s="328"/>
      <c r="L473" s="328"/>
    </row>
    <row r="474" spans="1:12" x14ac:dyDescent="0.2">
      <c r="A474" s="328"/>
      <c r="B474" s="328"/>
      <c r="C474" s="328"/>
      <c r="D474" s="328"/>
      <c r="E474" s="328"/>
      <c r="F474" s="330"/>
      <c r="G474" s="554"/>
      <c r="H474" s="331"/>
      <c r="I474" s="335"/>
      <c r="J474" s="328"/>
      <c r="K474" s="328"/>
      <c r="L474" s="328"/>
    </row>
    <row r="475" spans="1:12" x14ac:dyDescent="0.2">
      <c r="A475" s="328"/>
      <c r="B475" s="328"/>
      <c r="C475" s="328"/>
      <c r="D475" s="328"/>
      <c r="E475" s="328"/>
      <c r="F475" s="330"/>
      <c r="G475" s="554"/>
      <c r="H475" s="331"/>
      <c r="I475" s="335"/>
      <c r="J475" s="328"/>
      <c r="K475" s="328"/>
      <c r="L475" s="328"/>
    </row>
    <row r="476" spans="1:12" x14ac:dyDescent="0.2">
      <c r="A476" s="328"/>
      <c r="B476" s="328"/>
      <c r="C476" s="328"/>
      <c r="D476" s="328"/>
      <c r="E476" s="328"/>
      <c r="F476" s="330"/>
      <c r="G476" s="554"/>
      <c r="H476" s="331"/>
      <c r="I476" s="335"/>
      <c r="J476" s="328"/>
      <c r="K476" s="328"/>
      <c r="L476" s="328"/>
    </row>
    <row r="477" spans="1:12" x14ac:dyDescent="0.2">
      <c r="A477" s="328"/>
      <c r="B477" s="328"/>
      <c r="C477" s="328"/>
      <c r="D477" s="328"/>
      <c r="E477" s="328"/>
      <c r="F477" s="330"/>
      <c r="G477" s="554"/>
      <c r="H477" s="331"/>
      <c r="I477" s="335"/>
      <c r="J477" s="328"/>
      <c r="K477" s="328"/>
      <c r="L477" s="328"/>
    </row>
    <row r="478" spans="1:12" x14ac:dyDescent="0.2">
      <c r="A478" s="328"/>
      <c r="B478" s="328"/>
      <c r="C478" s="328"/>
      <c r="D478" s="328"/>
      <c r="E478" s="328"/>
      <c r="F478" s="330"/>
      <c r="G478" s="554"/>
      <c r="H478" s="331"/>
      <c r="I478" s="335"/>
      <c r="J478" s="328"/>
      <c r="K478" s="328"/>
      <c r="L478" s="328"/>
    </row>
    <row r="479" spans="1:12" x14ac:dyDescent="0.2">
      <c r="A479" s="328"/>
      <c r="B479" s="328"/>
      <c r="C479" s="328"/>
      <c r="D479" s="328"/>
      <c r="E479" s="328"/>
      <c r="F479" s="330"/>
      <c r="G479" s="554"/>
      <c r="H479" s="331"/>
      <c r="I479" s="335"/>
      <c r="J479" s="328"/>
      <c r="K479" s="328"/>
      <c r="L479" s="328"/>
    </row>
    <row r="480" spans="1:12" x14ac:dyDescent="0.2">
      <c r="A480" s="328"/>
      <c r="B480" s="328"/>
      <c r="C480" s="328"/>
      <c r="D480" s="328"/>
      <c r="E480" s="328"/>
      <c r="F480" s="330"/>
      <c r="G480" s="554"/>
      <c r="H480" s="331"/>
      <c r="I480" s="335"/>
      <c r="J480" s="328"/>
      <c r="K480" s="328"/>
      <c r="L480" s="328"/>
    </row>
    <row r="481" spans="1:12" x14ac:dyDescent="0.2">
      <c r="A481" s="328"/>
      <c r="B481" s="328"/>
      <c r="C481" s="328"/>
      <c r="D481" s="328"/>
      <c r="E481" s="328"/>
      <c r="F481" s="330"/>
      <c r="G481" s="554"/>
      <c r="H481" s="331"/>
      <c r="I481" s="335"/>
      <c r="J481" s="328"/>
      <c r="K481" s="328"/>
      <c r="L481" s="328"/>
    </row>
    <row r="482" spans="1:12" x14ac:dyDescent="0.2">
      <c r="A482" s="328"/>
      <c r="B482" s="328"/>
      <c r="C482" s="328"/>
      <c r="D482" s="328"/>
      <c r="E482" s="328"/>
      <c r="F482" s="330"/>
      <c r="G482" s="554"/>
      <c r="H482" s="331"/>
      <c r="I482" s="335"/>
      <c r="J482" s="328"/>
      <c r="K482" s="328"/>
      <c r="L482" s="328"/>
    </row>
    <row r="483" spans="1:12" x14ac:dyDescent="0.2">
      <c r="A483" s="328"/>
      <c r="B483" s="328"/>
      <c r="C483" s="328"/>
      <c r="D483" s="328"/>
      <c r="E483" s="328"/>
      <c r="F483" s="330"/>
      <c r="G483" s="554"/>
      <c r="H483" s="331"/>
      <c r="I483" s="335"/>
      <c r="J483" s="328"/>
      <c r="K483" s="328"/>
      <c r="L483" s="328"/>
    </row>
    <row r="484" spans="1:12" x14ac:dyDescent="0.2">
      <c r="A484" s="328"/>
      <c r="B484" s="328"/>
      <c r="C484" s="328"/>
      <c r="D484" s="328"/>
      <c r="E484" s="328"/>
      <c r="F484" s="330"/>
      <c r="G484" s="554"/>
      <c r="H484" s="331"/>
      <c r="I484" s="335"/>
      <c r="J484" s="328"/>
      <c r="K484" s="328"/>
      <c r="L484" s="328"/>
    </row>
    <row r="485" spans="1:12" x14ac:dyDescent="0.2">
      <c r="A485" s="328"/>
      <c r="B485" s="328"/>
      <c r="C485" s="328"/>
      <c r="D485" s="328"/>
      <c r="E485" s="328"/>
      <c r="F485" s="330"/>
      <c r="G485" s="554"/>
      <c r="H485" s="331"/>
      <c r="I485" s="335"/>
      <c r="J485" s="328"/>
      <c r="K485" s="328"/>
      <c r="L485" s="328"/>
    </row>
    <row r="486" spans="1:12" x14ac:dyDescent="0.2">
      <c r="A486" s="328"/>
      <c r="B486" s="328"/>
      <c r="C486" s="328"/>
      <c r="D486" s="328"/>
      <c r="E486" s="328"/>
      <c r="F486" s="330"/>
      <c r="G486" s="554"/>
      <c r="H486" s="331"/>
      <c r="I486" s="335"/>
      <c r="J486" s="328"/>
      <c r="K486" s="328"/>
      <c r="L486" s="328"/>
    </row>
    <row r="487" spans="1:12" x14ac:dyDescent="0.2">
      <c r="A487" s="328"/>
      <c r="B487" s="328"/>
      <c r="C487" s="328"/>
      <c r="D487" s="328"/>
      <c r="E487" s="328"/>
      <c r="F487" s="330"/>
      <c r="G487" s="554"/>
      <c r="H487" s="331"/>
      <c r="I487" s="335"/>
      <c r="J487" s="328"/>
      <c r="K487" s="328"/>
      <c r="L487" s="328"/>
    </row>
    <row r="488" spans="1:12" x14ac:dyDescent="0.2">
      <c r="A488" s="328"/>
      <c r="B488" s="328"/>
      <c r="C488" s="328"/>
      <c r="D488" s="328"/>
      <c r="E488" s="328"/>
      <c r="F488" s="330"/>
      <c r="G488" s="554"/>
      <c r="H488" s="331"/>
      <c r="I488" s="335"/>
      <c r="J488" s="328"/>
      <c r="K488" s="328"/>
      <c r="L488" s="328"/>
    </row>
    <row r="489" spans="1:12" x14ac:dyDescent="0.2">
      <c r="A489" s="328"/>
      <c r="B489" s="328"/>
      <c r="C489" s="328"/>
      <c r="D489" s="328"/>
      <c r="E489" s="328"/>
      <c r="F489" s="330"/>
      <c r="G489" s="554"/>
      <c r="H489" s="331"/>
      <c r="I489" s="335"/>
      <c r="J489" s="328"/>
      <c r="K489" s="328"/>
      <c r="L489" s="328"/>
    </row>
    <row r="490" spans="1:12" x14ac:dyDescent="0.2">
      <c r="A490" s="328"/>
      <c r="B490" s="328"/>
      <c r="C490" s="328"/>
      <c r="D490" s="328"/>
      <c r="E490" s="328"/>
      <c r="F490" s="330"/>
      <c r="G490" s="554"/>
      <c r="H490" s="331"/>
      <c r="I490" s="335"/>
      <c r="J490" s="328"/>
      <c r="K490" s="328"/>
      <c r="L490" s="328"/>
    </row>
    <row r="491" spans="1:12" x14ac:dyDescent="0.2">
      <c r="A491" s="328"/>
      <c r="B491" s="328"/>
      <c r="C491" s="328"/>
      <c r="D491" s="328"/>
      <c r="E491" s="328"/>
      <c r="F491" s="330"/>
      <c r="G491" s="554"/>
      <c r="H491" s="331"/>
      <c r="I491" s="335"/>
      <c r="J491" s="328"/>
      <c r="K491" s="328"/>
      <c r="L491" s="328"/>
    </row>
    <row r="492" spans="1:12" x14ac:dyDescent="0.2">
      <c r="A492" s="328"/>
      <c r="B492" s="328"/>
      <c r="C492" s="328"/>
      <c r="D492" s="328"/>
      <c r="E492" s="328"/>
      <c r="F492" s="330"/>
      <c r="G492" s="554"/>
      <c r="H492" s="331"/>
      <c r="I492" s="335"/>
      <c r="J492" s="328"/>
      <c r="K492" s="328"/>
      <c r="L492" s="328"/>
    </row>
    <row r="493" spans="1:12" x14ac:dyDescent="0.2">
      <c r="A493" s="328"/>
      <c r="B493" s="328"/>
      <c r="C493" s="328"/>
      <c r="D493" s="328"/>
      <c r="E493" s="328"/>
      <c r="F493" s="330"/>
      <c r="G493" s="554"/>
      <c r="H493" s="331"/>
      <c r="I493" s="335"/>
      <c r="J493" s="328"/>
      <c r="K493" s="328"/>
      <c r="L493" s="328"/>
    </row>
    <row r="494" spans="1:12" x14ac:dyDescent="0.2">
      <c r="A494" s="328"/>
      <c r="B494" s="328"/>
      <c r="C494" s="328"/>
      <c r="D494" s="328"/>
      <c r="E494" s="328"/>
      <c r="F494" s="330"/>
      <c r="G494" s="554"/>
      <c r="H494" s="331"/>
      <c r="I494" s="335"/>
      <c r="J494" s="328"/>
      <c r="K494" s="328"/>
      <c r="L494" s="328"/>
    </row>
    <row r="495" spans="1:12" x14ac:dyDescent="0.2">
      <c r="A495" s="328"/>
      <c r="B495" s="328"/>
      <c r="C495" s="328"/>
      <c r="D495" s="328"/>
      <c r="E495" s="328"/>
      <c r="F495" s="330"/>
      <c r="G495" s="554"/>
      <c r="H495" s="331"/>
      <c r="I495" s="335"/>
      <c r="J495" s="328"/>
      <c r="K495" s="328"/>
      <c r="L495" s="328"/>
    </row>
    <row r="496" spans="1:12" x14ac:dyDescent="0.2">
      <c r="A496" s="328"/>
      <c r="B496" s="328"/>
      <c r="C496" s="328"/>
      <c r="D496" s="328"/>
      <c r="E496" s="328"/>
      <c r="F496" s="330"/>
      <c r="G496" s="554"/>
      <c r="H496" s="331"/>
      <c r="I496" s="335"/>
      <c r="J496" s="328"/>
      <c r="K496" s="328"/>
      <c r="L496" s="328"/>
    </row>
    <row r="497" spans="1:12" x14ac:dyDescent="0.2">
      <c r="A497" s="328"/>
      <c r="B497" s="328"/>
      <c r="C497" s="328"/>
      <c r="D497" s="328"/>
      <c r="E497" s="328"/>
      <c r="F497" s="330"/>
      <c r="G497" s="554"/>
      <c r="H497" s="331"/>
      <c r="I497" s="335"/>
      <c r="J497" s="328"/>
      <c r="K497" s="328"/>
      <c r="L497" s="328"/>
    </row>
    <row r="498" spans="1:12" x14ac:dyDescent="0.2">
      <c r="A498" s="328"/>
      <c r="B498" s="328"/>
      <c r="C498" s="328"/>
      <c r="D498" s="328"/>
      <c r="E498" s="328"/>
      <c r="F498" s="330"/>
      <c r="G498" s="554"/>
      <c r="H498" s="331"/>
      <c r="I498" s="335"/>
      <c r="J498" s="328"/>
      <c r="K498" s="328"/>
      <c r="L498" s="328"/>
    </row>
    <row r="499" spans="1:12" x14ac:dyDescent="0.2">
      <c r="A499" s="328"/>
      <c r="B499" s="328"/>
      <c r="C499" s="328"/>
      <c r="D499" s="328"/>
      <c r="E499" s="328"/>
      <c r="F499" s="330"/>
      <c r="G499" s="554"/>
      <c r="H499" s="331"/>
      <c r="I499" s="335"/>
      <c r="J499" s="328"/>
      <c r="K499" s="328"/>
      <c r="L499" s="328"/>
    </row>
    <row r="500" spans="1:12" x14ac:dyDescent="0.2">
      <c r="A500" s="328"/>
      <c r="B500" s="328"/>
      <c r="C500" s="328"/>
      <c r="D500" s="328"/>
      <c r="E500" s="328"/>
      <c r="F500" s="330"/>
      <c r="G500" s="554"/>
      <c r="H500" s="331"/>
      <c r="I500" s="335"/>
      <c r="J500" s="328"/>
      <c r="K500" s="328"/>
      <c r="L500" s="328"/>
    </row>
    <row r="501" spans="1:12" x14ac:dyDescent="0.2">
      <c r="A501" s="328"/>
      <c r="B501" s="328"/>
      <c r="C501" s="328"/>
      <c r="D501" s="328"/>
      <c r="E501" s="328"/>
      <c r="F501" s="330"/>
      <c r="G501" s="554"/>
      <c r="H501" s="331"/>
      <c r="I501" s="335"/>
      <c r="J501" s="328"/>
      <c r="K501" s="328"/>
      <c r="L501" s="328"/>
    </row>
    <row r="502" spans="1:12" x14ac:dyDescent="0.2">
      <c r="A502" s="328"/>
      <c r="B502" s="328"/>
      <c r="C502" s="328"/>
      <c r="D502" s="328"/>
      <c r="E502" s="328"/>
      <c r="F502" s="330"/>
      <c r="G502" s="554"/>
      <c r="H502" s="331"/>
      <c r="I502" s="335"/>
      <c r="J502" s="328"/>
      <c r="K502" s="328"/>
      <c r="L502" s="328"/>
    </row>
    <row r="503" spans="1:12" x14ac:dyDescent="0.2">
      <c r="A503" s="328"/>
      <c r="B503" s="328"/>
      <c r="C503" s="328"/>
      <c r="D503" s="328"/>
      <c r="E503" s="328"/>
      <c r="F503" s="330"/>
      <c r="G503" s="554"/>
      <c r="H503" s="331"/>
      <c r="I503" s="335"/>
      <c r="J503" s="328"/>
      <c r="K503" s="328"/>
      <c r="L503" s="328"/>
    </row>
    <row r="504" spans="1:12" x14ac:dyDescent="0.2">
      <c r="A504" s="328"/>
      <c r="B504" s="328"/>
      <c r="C504" s="328"/>
      <c r="D504" s="328"/>
      <c r="E504" s="328"/>
      <c r="F504" s="330"/>
      <c r="G504" s="554"/>
      <c r="H504" s="331"/>
      <c r="I504" s="335"/>
      <c r="J504" s="328"/>
      <c r="K504" s="328"/>
      <c r="L504" s="328"/>
    </row>
    <row r="505" spans="1:12" x14ac:dyDescent="0.2">
      <c r="A505" s="328"/>
      <c r="B505" s="328"/>
      <c r="C505" s="328"/>
      <c r="D505" s="328"/>
      <c r="E505" s="328"/>
      <c r="F505" s="330"/>
      <c r="G505" s="554"/>
      <c r="H505" s="331"/>
      <c r="I505" s="335"/>
      <c r="J505" s="328"/>
      <c r="K505" s="328"/>
      <c r="L505" s="328"/>
    </row>
    <row r="506" spans="1:12" x14ac:dyDescent="0.2">
      <c r="A506" s="328"/>
      <c r="B506" s="328"/>
      <c r="C506" s="328"/>
      <c r="D506" s="328"/>
      <c r="E506" s="328"/>
      <c r="F506" s="330"/>
      <c r="G506" s="554"/>
      <c r="H506" s="331"/>
      <c r="I506" s="335"/>
      <c r="J506" s="328"/>
      <c r="K506" s="328"/>
      <c r="L506" s="328"/>
    </row>
    <row r="507" spans="1:12" x14ac:dyDescent="0.2">
      <c r="A507" s="328"/>
      <c r="B507" s="328"/>
      <c r="C507" s="328"/>
      <c r="D507" s="328"/>
      <c r="E507" s="328"/>
      <c r="F507" s="330"/>
      <c r="G507" s="554"/>
      <c r="H507" s="331"/>
      <c r="I507" s="335"/>
      <c r="J507" s="328"/>
      <c r="K507" s="328"/>
      <c r="L507" s="328"/>
    </row>
    <row r="508" spans="1:12" x14ac:dyDescent="0.2">
      <c r="A508" s="328"/>
      <c r="B508" s="328"/>
      <c r="C508" s="328"/>
      <c r="D508" s="328"/>
      <c r="E508" s="328"/>
      <c r="F508" s="330"/>
      <c r="G508" s="554"/>
      <c r="H508" s="331"/>
      <c r="I508" s="335"/>
      <c r="J508" s="328"/>
      <c r="K508" s="328"/>
      <c r="L508" s="328"/>
    </row>
    <row r="509" spans="1:12" x14ac:dyDescent="0.2">
      <c r="A509" s="328"/>
      <c r="B509" s="328"/>
      <c r="C509" s="328"/>
      <c r="D509" s="328"/>
      <c r="E509" s="328"/>
      <c r="F509" s="330"/>
      <c r="G509" s="554"/>
      <c r="H509" s="331"/>
      <c r="I509" s="335"/>
      <c r="J509" s="328"/>
      <c r="K509" s="328"/>
      <c r="L509" s="328"/>
    </row>
    <row r="510" spans="1:12" x14ac:dyDescent="0.2">
      <c r="A510" s="328"/>
      <c r="B510" s="328"/>
      <c r="C510" s="328"/>
      <c r="D510" s="328"/>
      <c r="E510" s="328"/>
      <c r="F510" s="330"/>
      <c r="G510" s="554"/>
      <c r="H510" s="331"/>
      <c r="I510" s="335"/>
      <c r="J510" s="328"/>
      <c r="K510" s="328"/>
      <c r="L510" s="328"/>
    </row>
    <row r="511" spans="1:12" x14ac:dyDescent="0.2">
      <c r="A511" s="328"/>
      <c r="B511" s="328"/>
      <c r="C511" s="328"/>
      <c r="D511" s="328"/>
      <c r="E511" s="328"/>
      <c r="F511" s="330"/>
      <c r="G511" s="554"/>
      <c r="H511" s="331"/>
      <c r="I511" s="335"/>
      <c r="J511" s="328"/>
      <c r="K511" s="328"/>
      <c r="L511" s="328"/>
    </row>
    <row r="512" spans="1:12" x14ac:dyDescent="0.2">
      <c r="A512" s="328"/>
      <c r="B512" s="328"/>
      <c r="C512" s="328"/>
      <c r="D512" s="328"/>
      <c r="E512" s="328"/>
      <c r="F512" s="330"/>
      <c r="G512" s="554"/>
      <c r="H512" s="331"/>
      <c r="I512" s="335"/>
      <c r="J512" s="328"/>
      <c r="K512" s="328"/>
      <c r="L512" s="328"/>
    </row>
    <row r="513" spans="1:12" x14ac:dyDescent="0.2">
      <c r="A513" s="328"/>
      <c r="B513" s="328"/>
      <c r="C513" s="328"/>
      <c r="D513" s="328"/>
      <c r="E513" s="328"/>
      <c r="F513" s="330"/>
      <c r="G513" s="554"/>
      <c r="H513" s="331"/>
      <c r="I513" s="335"/>
      <c r="J513" s="328"/>
      <c r="K513" s="328"/>
      <c r="L513" s="328"/>
    </row>
    <row r="514" spans="1:12" x14ac:dyDescent="0.2">
      <c r="A514" s="328"/>
      <c r="B514" s="328"/>
      <c r="C514" s="328"/>
      <c r="D514" s="328"/>
      <c r="E514" s="328"/>
      <c r="F514" s="330"/>
      <c r="G514" s="554"/>
      <c r="H514" s="331"/>
      <c r="I514" s="335"/>
      <c r="J514" s="328"/>
      <c r="K514" s="328"/>
      <c r="L514" s="328"/>
    </row>
    <row r="515" spans="1:12" x14ac:dyDescent="0.2">
      <c r="A515" s="328"/>
      <c r="B515" s="328"/>
      <c r="C515" s="328"/>
      <c r="D515" s="328"/>
      <c r="E515" s="328"/>
      <c r="F515" s="330"/>
      <c r="G515" s="554"/>
      <c r="H515" s="331"/>
      <c r="I515" s="335"/>
      <c r="J515" s="328"/>
      <c r="K515" s="328"/>
      <c r="L515" s="328"/>
    </row>
    <row r="516" spans="1:12" x14ac:dyDescent="0.2">
      <c r="A516" s="328"/>
      <c r="B516" s="328"/>
      <c r="C516" s="328"/>
      <c r="D516" s="328"/>
      <c r="E516" s="328"/>
      <c r="F516" s="330"/>
      <c r="G516" s="554"/>
      <c r="H516" s="331"/>
      <c r="I516" s="335"/>
      <c r="J516" s="328"/>
      <c r="K516" s="328"/>
      <c r="L516" s="328"/>
    </row>
    <row r="517" spans="1:12" x14ac:dyDescent="0.2">
      <c r="A517" s="328"/>
      <c r="B517" s="328"/>
      <c r="C517" s="328"/>
      <c r="D517" s="328"/>
      <c r="E517" s="328"/>
      <c r="F517" s="330"/>
      <c r="G517" s="554"/>
      <c r="H517" s="331"/>
      <c r="I517" s="335"/>
      <c r="J517" s="328"/>
      <c r="K517" s="328"/>
      <c r="L517" s="328"/>
    </row>
    <row r="518" spans="1:12" x14ac:dyDescent="0.2">
      <c r="A518" s="328"/>
      <c r="B518" s="328"/>
      <c r="C518" s="328"/>
      <c r="D518" s="328"/>
      <c r="E518" s="328"/>
      <c r="F518" s="330"/>
      <c r="G518" s="554"/>
      <c r="H518" s="331"/>
      <c r="I518" s="335"/>
      <c r="J518" s="328"/>
      <c r="K518" s="328"/>
      <c r="L518" s="328"/>
    </row>
    <row r="519" spans="1:12" x14ac:dyDescent="0.2">
      <c r="A519" s="328"/>
      <c r="B519" s="328"/>
      <c r="C519" s="328"/>
      <c r="D519" s="328"/>
      <c r="E519" s="328"/>
      <c r="F519" s="330"/>
      <c r="G519" s="554"/>
      <c r="H519" s="331"/>
      <c r="I519" s="335"/>
      <c r="J519" s="328"/>
      <c r="K519" s="328"/>
      <c r="L519" s="328"/>
    </row>
    <row r="520" spans="1:12" x14ac:dyDescent="0.2">
      <c r="A520" s="328"/>
      <c r="B520" s="328"/>
      <c r="C520" s="328"/>
      <c r="D520" s="328"/>
      <c r="E520" s="328"/>
      <c r="F520" s="330"/>
      <c r="G520" s="554"/>
      <c r="H520" s="331"/>
      <c r="I520" s="335"/>
      <c r="J520" s="328"/>
      <c r="K520" s="328"/>
      <c r="L520" s="328"/>
    </row>
    <row r="521" spans="1:12" x14ac:dyDescent="0.2">
      <c r="A521" s="328"/>
      <c r="B521" s="328"/>
      <c r="C521" s="328"/>
      <c r="D521" s="328"/>
      <c r="E521" s="328"/>
      <c r="F521" s="330"/>
      <c r="G521" s="554"/>
      <c r="H521" s="331"/>
      <c r="I521" s="335"/>
      <c r="J521" s="328"/>
      <c r="K521" s="328"/>
      <c r="L521" s="328"/>
    </row>
    <row r="522" spans="1:12" x14ac:dyDescent="0.2">
      <c r="A522" s="328"/>
      <c r="B522" s="328"/>
      <c r="C522" s="328"/>
      <c r="D522" s="328"/>
      <c r="E522" s="328"/>
      <c r="F522" s="330"/>
      <c r="G522" s="554"/>
      <c r="H522" s="331"/>
      <c r="I522" s="335"/>
      <c r="J522" s="328"/>
      <c r="K522" s="328"/>
      <c r="L522" s="328"/>
    </row>
    <row r="523" spans="1:12" x14ac:dyDescent="0.2">
      <c r="A523" s="328"/>
      <c r="B523" s="328"/>
      <c r="C523" s="328"/>
      <c r="D523" s="328"/>
      <c r="E523" s="328"/>
      <c r="F523" s="330"/>
      <c r="G523" s="554"/>
      <c r="H523" s="331"/>
      <c r="I523" s="335"/>
      <c r="J523" s="328"/>
      <c r="K523" s="328"/>
      <c r="L523" s="328"/>
    </row>
    <row r="524" spans="1:12" x14ac:dyDescent="0.2">
      <c r="A524" s="328"/>
      <c r="B524" s="328"/>
      <c r="C524" s="328"/>
      <c r="D524" s="328"/>
      <c r="E524" s="328"/>
      <c r="F524" s="330"/>
      <c r="G524" s="554"/>
      <c r="H524" s="331"/>
      <c r="I524" s="335"/>
      <c r="J524" s="328"/>
      <c r="K524" s="328"/>
      <c r="L524" s="328"/>
    </row>
    <row r="525" spans="1:12" x14ac:dyDescent="0.2">
      <c r="A525" s="328"/>
      <c r="B525" s="328"/>
      <c r="C525" s="328"/>
      <c r="D525" s="328"/>
      <c r="E525" s="328"/>
      <c r="F525" s="330"/>
      <c r="G525" s="554"/>
      <c r="H525" s="331"/>
      <c r="I525" s="335"/>
      <c r="J525" s="328"/>
      <c r="K525" s="328"/>
      <c r="L525" s="328"/>
    </row>
    <row r="526" spans="1:12" x14ac:dyDescent="0.2">
      <c r="A526" s="328"/>
      <c r="B526" s="328"/>
      <c r="C526" s="328"/>
      <c r="D526" s="328"/>
      <c r="E526" s="328"/>
      <c r="F526" s="330"/>
      <c r="G526" s="554"/>
      <c r="H526" s="331"/>
      <c r="I526" s="335"/>
      <c r="J526" s="328"/>
      <c r="K526" s="328"/>
      <c r="L526" s="328"/>
    </row>
    <row r="527" spans="1:12" x14ac:dyDescent="0.2">
      <c r="A527" s="328"/>
      <c r="B527" s="328"/>
      <c r="C527" s="328"/>
      <c r="D527" s="328"/>
      <c r="E527" s="328"/>
      <c r="F527" s="330"/>
      <c r="G527" s="554"/>
      <c r="H527" s="331"/>
      <c r="I527" s="335"/>
      <c r="J527" s="328"/>
      <c r="K527" s="328"/>
      <c r="L527" s="328"/>
    </row>
    <row r="528" spans="1:12" x14ac:dyDescent="0.2">
      <c r="A528" s="328"/>
      <c r="B528" s="328"/>
      <c r="C528" s="328"/>
      <c r="D528" s="328"/>
      <c r="E528" s="328"/>
      <c r="F528" s="330"/>
      <c r="G528" s="554"/>
      <c r="H528" s="331"/>
      <c r="I528" s="335"/>
      <c r="J528" s="328"/>
      <c r="K528" s="328"/>
      <c r="L528" s="328"/>
    </row>
    <row r="529" spans="1:12" x14ac:dyDescent="0.2">
      <c r="A529" s="328"/>
      <c r="B529" s="328"/>
      <c r="C529" s="328"/>
      <c r="D529" s="328"/>
      <c r="E529" s="328"/>
      <c r="F529" s="330"/>
      <c r="G529" s="554"/>
      <c r="H529" s="331"/>
      <c r="I529" s="335"/>
      <c r="J529" s="328"/>
      <c r="K529" s="328"/>
      <c r="L529" s="328"/>
    </row>
    <row r="530" spans="1:12" x14ac:dyDescent="0.2">
      <c r="A530" s="328"/>
      <c r="B530" s="328"/>
      <c r="C530" s="328"/>
      <c r="D530" s="328"/>
      <c r="E530" s="328"/>
      <c r="F530" s="330"/>
      <c r="G530" s="554"/>
      <c r="H530" s="331"/>
      <c r="I530" s="335"/>
      <c r="J530" s="328"/>
      <c r="K530" s="328"/>
      <c r="L530" s="328"/>
    </row>
    <row r="531" spans="1:12" x14ac:dyDescent="0.2">
      <c r="A531" s="328"/>
      <c r="B531" s="328"/>
      <c r="C531" s="328"/>
      <c r="D531" s="328"/>
      <c r="E531" s="328"/>
      <c r="F531" s="330"/>
      <c r="G531" s="554"/>
      <c r="H531" s="331"/>
      <c r="I531" s="335"/>
      <c r="J531" s="328"/>
      <c r="K531" s="328"/>
      <c r="L531" s="328"/>
    </row>
    <row r="532" spans="1:12" x14ac:dyDescent="0.2">
      <c r="A532" s="328"/>
      <c r="B532" s="328"/>
      <c r="C532" s="328"/>
      <c r="D532" s="328"/>
      <c r="E532" s="328"/>
      <c r="F532" s="330"/>
      <c r="G532" s="554"/>
      <c r="H532" s="331"/>
      <c r="I532" s="335"/>
      <c r="J532" s="328"/>
      <c r="K532" s="328"/>
      <c r="L532" s="328"/>
    </row>
    <row r="533" spans="1:12" x14ac:dyDescent="0.2">
      <c r="A533" s="328"/>
      <c r="B533" s="328"/>
      <c r="C533" s="328"/>
      <c r="D533" s="328"/>
      <c r="E533" s="328"/>
      <c r="F533" s="330"/>
      <c r="G533" s="554"/>
      <c r="H533" s="331"/>
      <c r="I533" s="335"/>
      <c r="J533" s="328"/>
      <c r="K533" s="328"/>
      <c r="L533" s="328"/>
    </row>
    <row r="534" spans="1:12" x14ac:dyDescent="0.2">
      <c r="A534" s="328"/>
      <c r="B534" s="328"/>
      <c r="C534" s="328"/>
      <c r="D534" s="328"/>
      <c r="E534" s="328"/>
      <c r="F534" s="330"/>
      <c r="G534" s="554"/>
      <c r="H534" s="331"/>
      <c r="I534" s="335"/>
      <c r="J534" s="328"/>
      <c r="K534" s="328"/>
      <c r="L534" s="328"/>
    </row>
    <row r="535" spans="1:12" x14ac:dyDescent="0.2">
      <c r="A535" s="328"/>
      <c r="B535" s="328"/>
      <c r="C535" s="328"/>
      <c r="D535" s="328"/>
      <c r="E535" s="328"/>
      <c r="F535" s="330"/>
      <c r="G535" s="554"/>
      <c r="H535" s="331"/>
      <c r="I535" s="335"/>
      <c r="J535" s="328"/>
      <c r="K535" s="328"/>
      <c r="L535" s="328"/>
    </row>
    <row r="536" spans="1:12" x14ac:dyDescent="0.2">
      <c r="A536" s="328"/>
      <c r="B536" s="328"/>
      <c r="C536" s="328"/>
      <c r="D536" s="328"/>
      <c r="E536" s="328"/>
      <c r="F536" s="330"/>
      <c r="G536" s="554"/>
      <c r="H536" s="331"/>
      <c r="I536" s="335"/>
      <c r="J536" s="328"/>
      <c r="K536" s="328"/>
      <c r="L536" s="328"/>
    </row>
    <row r="537" spans="1:12" x14ac:dyDescent="0.2">
      <c r="A537" s="328"/>
      <c r="B537" s="328"/>
      <c r="C537" s="328"/>
      <c r="D537" s="328"/>
      <c r="E537" s="328"/>
      <c r="F537" s="330"/>
      <c r="G537" s="554"/>
      <c r="H537" s="331"/>
      <c r="I537" s="335"/>
      <c r="J537" s="328"/>
      <c r="K537" s="328"/>
      <c r="L537" s="328"/>
    </row>
    <row r="538" spans="1:12" x14ac:dyDescent="0.2">
      <c r="A538" s="328"/>
      <c r="B538" s="328"/>
      <c r="C538" s="328"/>
      <c r="D538" s="328"/>
      <c r="E538" s="328"/>
      <c r="F538" s="330"/>
      <c r="G538" s="554"/>
      <c r="H538" s="331"/>
      <c r="I538" s="335"/>
      <c r="J538" s="328"/>
      <c r="K538" s="328"/>
      <c r="L538" s="328"/>
    </row>
    <row r="539" spans="1:12" x14ac:dyDescent="0.2">
      <c r="A539" s="328"/>
      <c r="B539" s="328"/>
      <c r="C539" s="328"/>
      <c r="D539" s="328"/>
      <c r="E539" s="328"/>
      <c r="F539" s="330"/>
      <c r="G539" s="554"/>
      <c r="H539" s="331"/>
      <c r="I539" s="335"/>
      <c r="J539" s="328"/>
      <c r="K539" s="328"/>
      <c r="L539" s="328"/>
    </row>
    <row r="540" spans="1:12" x14ac:dyDescent="0.2">
      <c r="A540" s="328"/>
      <c r="B540" s="328"/>
      <c r="C540" s="328"/>
      <c r="D540" s="328"/>
      <c r="E540" s="328"/>
      <c r="F540" s="330"/>
      <c r="G540" s="554"/>
      <c r="H540" s="331"/>
      <c r="I540" s="335"/>
      <c r="J540" s="328"/>
      <c r="K540" s="328"/>
      <c r="L540" s="328"/>
    </row>
    <row r="541" spans="1:12" x14ac:dyDescent="0.2">
      <c r="A541" s="328"/>
      <c r="B541" s="328"/>
      <c r="C541" s="328"/>
      <c r="D541" s="328"/>
      <c r="E541" s="328"/>
      <c r="F541" s="330"/>
      <c r="G541" s="554"/>
      <c r="H541" s="331"/>
      <c r="I541" s="335"/>
      <c r="J541" s="328"/>
      <c r="K541" s="328"/>
      <c r="L541" s="328"/>
    </row>
    <row r="542" spans="1:12" x14ac:dyDescent="0.2">
      <c r="A542" s="328"/>
      <c r="B542" s="328"/>
      <c r="C542" s="328"/>
      <c r="D542" s="328"/>
      <c r="E542" s="328"/>
      <c r="F542" s="330"/>
      <c r="G542" s="554"/>
      <c r="H542" s="331"/>
      <c r="I542" s="335"/>
      <c r="J542" s="328"/>
      <c r="K542" s="328"/>
      <c r="L542" s="328"/>
    </row>
    <row r="543" spans="1:12" x14ac:dyDescent="0.2">
      <c r="A543" s="328"/>
      <c r="B543" s="328"/>
      <c r="C543" s="328"/>
      <c r="D543" s="328"/>
      <c r="E543" s="328"/>
      <c r="F543" s="330"/>
      <c r="G543" s="554"/>
      <c r="H543" s="331"/>
      <c r="I543" s="335"/>
      <c r="J543" s="328"/>
      <c r="K543" s="328"/>
      <c r="L543" s="328"/>
    </row>
    <row r="544" spans="1:12" x14ac:dyDescent="0.2">
      <c r="A544" s="328"/>
      <c r="B544" s="328"/>
      <c r="C544" s="328"/>
      <c r="D544" s="328"/>
      <c r="E544" s="328"/>
      <c r="F544" s="330"/>
      <c r="G544" s="554"/>
      <c r="H544" s="331"/>
      <c r="I544" s="335"/>
      <c r="J544" s="328"/>
      <c r="K544" s="328"/>
      <c r="L544" s="328"/>
    </row>
    <row r="545" spans="1:12" x14ac:dyDescent="0.2">
      <c r="A545" s="328"/>
      <c r="B545" s="328"/>
      <c r="C545" s="328"/>
      <c r="D545" s="328"/>
      <c r="E545" s="328"/>
      <c r="F545" s="330"/>
      <c r="G545" s="554"/>
      <c r="H545" s="331"/>
      <c r="I545" s="335"/>
      <c r="J545" s="328"/>
      <c r="K545" s="328"/>
      <c r="L545" s="328"/>
    </row>
    <row r="546" spans="1:12" x14ac:dyDescent="0.2">
      <c r="A546" s="328"/>
      <c r="B546" s="328"/>
      <c r="C546" s="328"/>
      <c r="D546" s="328"/>
      <c r="E546" s="328"/>
      <c r="F546" s="330"/>
      <c r="G546" s="554"/>
      <c r="H546" s="331"/>
      <c r="I546" s="335"/>
      <c r="J546" s="328"/>
      <c r="K546" s="328"/>
      <c r="L546" s="328"/>
    </row>
    <row r="547" spans="1:12" x14ac:dyDescent="0.2">
      <c r="A547" s="328"/>
      <c r="B547" s="328"/>
      <c r="C547" s="328"/>
      <c r="D547" s="328"/>
      <c r="E547" s="328"/>
      <c r="F547" s="330"/>
      <c r="G547" s="554"/>
      <c r="H547" s="331"/>
      <c r="I547" s="335"/>
      <c r="J547" s="328"/>
      <c r="K547" s="328"/>
      <c r="L547" s="328"/>
    </row>
    <row r="548" spans="1:12" x14ac:dyDescent="0.2">
      <c r="A548" s="328"/>
      <c r="B548" s="328"/>
      <c r="C548" s="328"/>
      <c r="D548" s="328"/>
      <c r="E548" s="328"/>
      <c r="F548" s="330"/>
      <c r="G548" s="554"/>
      <c r="H548" s="331"/>
      <c r="I548" s="335"/>
      <c r="J548" s="328"/>
      <c r="K548" s="328"/>
      <c r="L548" s="328"/>
    </row>
    <row r="549" spans="1:12" x14ac:dyDescent="0.2">
      <c r="A549" s="328"/>
      <c r="B549" s="328"/>
      <c r="C549" s="328"/>
      <c r="D549" s="328"/>
      <c r="E549" s="328"/>
      <c r="F549" s="330"/>
      <c r="G549" s="554"/>
      <c r="H549" s="331"/>
      <c r="I549" s="335"/>
      <c r="J549" s="328"/>
      <c r="K549" s="328"/>
      <c r="L549" s="328"/>
    </row>
    <row r="550" spans="1:12" x14ac:dyDescent="0.2">
      <c r="A550" s="328"/>
      <c r="B550" s="328"/>
      <c r="C550" s="328"/>
      <c r="D550" s="328"/>
      <c r="E550" s="328"/>
      <c r="F550" s="330"/>
      <c r="G550" s="554"/>
      <c r="H550" s="331"/>
      <c r="I550" s="335"/>
      <c r="J550" s="328"/>
      <c r="K550" s="328"/>
      <c r="L550" s="328"/>
    </row>
    <row r="551" spans="1:12" x14ac:dyDescent="0.2">
      <c r="A551" s="328"/>
      <c r="B551" s="328"/>
      <c r="C551" s="328"/>
      <c r="D551" s="328"/>
      <c r="E551" s="328"/>
      <c r="F551" s="330"/>
      <c r="G551" s="554"/>
      <c r="H551" s="331"/>
      <c r="I551" s="335"/>
      <c r="J551" s="328"/>
      <c r="K551" s="328"/>
      <c r="L551" s="328"/>
    </row>
    <row r="552" spans="1:12" x14ac:dyDescent="0.2">
      <c r="A552" s="328"/>
      <c r="B552" s="328"/>
      <c r="C552" s="328"/>
      <c r="D552" s="328"/>
      <c r="E552" s="328"/>
      <c r="F552" s="330"/>
      <c r="G552" s="554"/>
      <c r="H552" s="331"/>
      <c r="I552" s="335"/>
      <c r="J552" s="328"/>
      <c r="K552" s="328"/>
      <c r="L552" s="328"/>
    </row>
    <row r="553" spans="1:12" x14ac:dyDescent="0.2">
      <c r="A553" s="328"/>
      <c r="B553" s="328"/>
      <c r="C553" s="328"/>
      <c r="D553" s="328"/>
      <c r="E553" s="328"/>
      <c r="F553" s="330"/>
      <c r="G553" s="554"/>
      <c r="H553" s="331"/>
      <c r="I553" s="335"/>
      <c r="J553" s="328"/>
      <c r="K553" s="328"/>
      <c r="L553" s="328"/>
    </row>
    <row r="554" spans="1:12" x14ac:dyDescent="0.2">
      <c r="A554" s="328"/>
      <c r="B554" s="328"/>
      <c r="C554" s="328"/>
      <c r="D554" s="328"/>
      <c r="E554" s="328"/>
      <c r="F554" s="330"/>
      <c r="G554" s="554"/>
      <c r="H554" s="331"/>
      <c r="I554" s="335"/>
      <c r="J554" s="328"/>
      <c r="K554" s="328"/>
      <c r="L554" s="328"/>
    </row>
    <row r="555" spans="1:12" x14ac:dyDescent="0.2">
      <c r="A555" s="328"/>
      <c r="B555" s="328"/>
      <c r="C555" s="328"/>
      <c r="D555" s="328"/>
      <c r="E555" s="328"/>
      <c r="F555" s="330"/>
      <c r="G555" s="554"/>
      <c r="H555" s="331"/>
      <c r="I555" s="335"/>
      <c r="J555" s="328"/>
      <c r="K555" s="328"/>
      <c r="L555" s="328"/>
    </row>
    <row r="556" spans="1:12" x14ac:dyDescent="0.2">
      <c r="A556" s="328"/>
      <c r="B556" s="328"/>
      <c r="C556" s="328"/>
      <c r="D556" s="328"/>
      <c r="E556" s="328"/>
      <c r="F556" s="330"/>
      <c r="G556" s="554"/>
      <c r="H556" s="331"/>
      <c r="I556" s="335"/>
      <c r="J556" s="328"/>
      <c r="K556" s="328"/>
      <c r="L556" s="328"/>
    </row>
    <row r="557" spans="1:12" x14ac:dyDescent="0.2">
      <c r="A557" s="328"/>
      <c r="B557" s="328"/>
      <c r="C557" s="328"/>
      <c r="D557" s="328"/>
      <c r="E557" s="328"/>
      <c r="F557" s="330"/>
      <c r="G557" s="554"/>
      <c r="H557" s="331"/>
      <c r="I557" s="335"/>
      <c r="J557" s="328"/>
      <c r="K557" s="328"/>
      <c r="L557" s="328"/>
    </row>
    <row r="558" spans="1:12" x14ac:dyDescent="0.2">
      <c r="A558" s="328"/>
      <c r="B558" s="328"/>
      <c r="C558" s="328"/>
      <c r="D558" s="328"/>
      <c r="E558" s="328"/>
      <c r="F558" s="330"/>
      <c r="G558" s="554"/>
      <c r="H558" s="331"/>
      <c r="I558" s="335"/>
      <c r="J558" s="328"/>
      <c r="K558" s="328"/>
      <c r="L558" s="328"/>
    </row>
    <row r="559" spans="1:12" x14ac:dyDescent="0.2">
      <c r="A559" s="328"/>
      <c r="B559" s="328"/>
      <c r="C559" s="328"/>
      <c r="D559" s="328"/>
      <c r="E559" s="328"/>
      <c r="F559" s="330"/>
      <c r="G559" s="554"/>
      <c r="H559" s="331"/>
      <c r="I559" s="335"/>
      <c r="J559" s="328"/>
      <c r="K559" s="328"/>
      <c r="L559" s="328"/>
    </row>
    <row r="560" spans="1:12" x14ac:dyDescent="0.2">
      <c r="A560" s="328"/>
      <c r="B560" s="328"/>
      <c r="C560" s="328"/>
      <c r="D560" s="328"/>
      <c r="E560" s="328"/>
      <c r="F560" s="330"/>
      <c r="G560" s="554"/>
      <c r="H560" s="331"/>
      <c r="I560" s="335"/>
      <c r="J560" s="328"/>
      <c r="K560" s="328"/>
      <c r="L560" s="328"/>
    </row>
    <row r="561" spans="1:12" x14ac:dyDescent="0.2">
      <c r="A561" s="328"/>
      <c r="B561" s="328"/>
      <c r="C561" s="328"/>
      <c r="D561" s="328"/>
      <c r="E561" s="328"/>
      <c r="F561" s="330"/>
      <c r="G561" s="554"/>
      <c r="H561" s="331"/>
      <c r="I561" s="335"/>
      <c r="J561" s="328"/>
      <c r="K561" s="328"/>
      <c r="L561" s="328"/>
    </row>
    <row r="562" spans="1:12" x14ac:dyDescent="0.2">
      <c r="A562" s="328"/>
      <c r="B562" s="328"/>
      <c r="C562" s="328"/>
      <c r="D562" s="328"/>
      <c r="E562" s="328"/>
      <c r="F562" s="330"/>
      <c r="G562" s="554"/>
      <c r="H562" s="331"/>
      <c r="I562" s="335"/>
      <c r="J562" s="328"/>
      <c r="K562" s="328"/>
      <c r="L562" s="328"/>
    </row>
    <row r="563" spans="1:12" x14ac:dyDescent="0.2">
      <c r="A563" s="328"/>
      <c r="B563" s="328"/>
      <c r="C563" s="328"/>
      <c r="D563" s="328"/>
      <c r="E563" s="328"/>
      <c r="F563" s="330"/>
      <c r="G563" s="554"/>
      <c r="H563" s="331"/>
      <c r="I563" s="335"/>
      <c r="J563" s="328"/>
      <c r="K563" s="328"/>
      <c r="L563" s="328"/>
    </row>
    <row r="564" spans="1:12" x14ac:dyDescent="0.2">
      <c r="A564" s="328"/>
      <c r="B564" s="328"/>
      <c r="C564" s="328"/>
      <c r="D564" s="328"/>
      <c r="E564" s="328"/>
      <c r="F564" s="330"/>
      <c r="G564" s="554"/>
      <c r="H564" s="331"/>
      <c r="I564" s="335"/>
      <c r="J564" s="328"/>
      <c r="K564" s="328"/>
      <c r="L564" s="328"/>
    </row>
    <row r="565" spans="1:12" x14ac:dyDescent="0.2">
      <c r="A565" s="328"/>
      <c r="B565" s="328"/>
      <c r="C565" s="328"/>
      <c r="D565" s="328"/>
      <c r="E565" s="328"/>
      <c r="F565" s="330"/>
      <c r="G565" s="554"/>
      <c r="H565" s="331"/>
      <c r="I565" s="335"/>
      <c r="J565" s="328"/>
      <c r="K565" s="328"/>
      <c r="L565" s="328"/>
    </row>
    <row r="566" spans="1:12" x14ac:dyDescent="0.2">
      <c r="A566" s="328"/>
      <c r="B566" s="328"/>
      <c r="C566" s="328"/>
      <c r="D566" s="328"/>
      <c r="E566" s="328"/>
      <c r="F566" s="330"/>
      <c r="G566" s="554"/>
      <c r="H566" s="331"/>
      <c r="I566" s="335"/>
      <c r="J566" s="328"/>
      <c r="K566" s="328"/>
      <c r="L566" s="328"/>
    </row>
    <row r="567" spans="1:12" x14ac:dyDescent="0.2">
      <c r="A567" s="328"/>
      <c r="B567" s="328"/>
      <c r="C567" s="328"/>
      <c r="D567" s="328"/>
      <c r="E567" s="328"/>
      <c r="F567" s="330"/>
      <c r="G567" s="554"/>
      <c r="H567" s="331"/>
      <c r="I567" s="335"/>
      <c r="J567" s="328"/>
      <c r="K567" s="328"/>
      <c r="L567" s="328"/>
    </row>
    <row r="568" spans="1:12" x14ac:dyDescent="0.2">
      <c r="A568" s="328"/>
      <c r="B568" s="328"/>
      <c r="C568" s="328"/>
      <c r="D568" s="328"/>
      <c r="E568" s="328"/>
      <c r="F568" s="330"/>
      <c r="G568" s="554"/>
      <c r="H568" s="331"/>
      <c r="I568" s="335"/>
      <c r="J568" s="328"/>
      <c r="K568" s="328"/>
      <c r="L568" s="328"/>
    </row>
    <row r="569" spans="1:12" x14ac:dyDescent="0.2">
      <c r="A569" s="328"/>
      <c r="B569" s="328"/>
      <c r="C569" s="328"/>
      <c r="D569" s="328"/>
      <c r="E569" s="328"/>
      <c r="F569" s="330"/>
      <c r="G569" s="554"/>
      <c r="H569" s="331"/>
      <c r="I569" s="335"/>
      <c r="J569" s="328"/>
      <c r="K569" s="328"/>
      <c r="L569" s="328"/>
    </row>
    <row r="570" spans="1:12" x14ac:dyDescent="0.2">
      <c r="A570" s="328"/>
      <c r="B570" s="328"/>
      <c r="C570" s="328"/>
      <c r="D570" s="328"/>
      <c r="E570" s="328"/>
      <c r="F570" s="330"/>
      <c r="G570" s="554"/>
      <c r="H570" s="331"/>
      <c r="I570" s="335"/>
      <c r="J570" s="328"/>
      <c r="K570" s="328"/>
      <c r="L570" s="328"/>
    </row>
    <row r="571" spans="1:12" x14ac:dyDescent="0.2">
      <c r="A571" s="328"/>
      <c r="B571" s="328"/>
      <c r="C571" s="328"/>
      <c r="D571" s="328"/>
      <c r="E571" s="328"/>
      <c r="F571" s="330"/>
      <c r="G571" s="554"/>
      <c r="H571" s="331"/>
      <c r="I571" s="335"/>
      <c r="J571" s="328"/>
      <c r="K571" s="328"/>
      <c r="L571" s="328"/>
    </row>
    <row r="572" spans="1:12" x14ac:dyDescent="0.2">
      <c r="A572" s="328"/>
      <c r="B572" s="328"/>
      <c r="C572" s="328"/>
      <c r="D572" s="328"/>
      <c r="E572" s="328"/>
      <c r="F572" s="330"/>
      <c r="G572" s="554"/>
      <c r="H572" s="331"/>
      <c r="I572" s="335"/>
      <c r="J572" s="328"/>
      <c r="K572" s="328"/>
      <c r="L572" s="328"/>
    </row>
    <row r="573" spans="1:12" x14ac:dyDescent="0.2">
      <c r="A573" s="328"/>
      <c r="B573" s="328"/>
      <c r="C573" s="328"/>
      <c r="D573" s="328"/>
      <c r="E573" s="328"/>
      <c r="F573" s="330"/>
      <c r="G573" s="554"/>
      <c r="H573" s="331"/>
      <c r="I573" s="335"/>
      <c r="J573" s="328"/>
      <c r="K573" s="328"/>
      <c r="L573" s="328"/>
    </row>
    <row r="574" spans="1:12" x14ac:dyDescent="0.2">
      <c r="A574" s="328"/>
      <c r="B574" s="328"/>
      <c r="C574" s="328"/>
      <c r="D574" s="328"/>
      <c r="E574" s="328"/>
      <c r="F574" s="330"/>
      <c r="G574" s="554"/>
      <c r="H574" s="331"/>
      <c r="I574" s="335"/>
      <c r="J574" s="328"/>
      <c r="K574" s="328"/>
      <c r="L574" s="328"/>
    </row>
    <row r="575" spans="1:12" x14ac:dyDescent="0.2">
      <c r="A575" s="328"/>
      <c r="B575" s="328"/>
      <c r="C575" s="328"/>
      <c r="D575" s="328"/>
      <c r="E575" s="328"/>
      <c r="F575" s="330"/>
      <c r="G575" s="554"/>
      <c r="H575" s="331"/>
      <c r="I575" s="335"/>
      <c r="J575" s="328"/>
      <c r="K575" s="328"/>
      <c r="L575" s="328"/>
    </row>
    <row r="576" spans="1:12" x14ac:dyDescent="0.2">
      <c r="A576" s="328"/>
      <c r="B576" s="328"/>
      <c r="C576" s="328"/>
      <c r="D576" s="328"/>
      <c r="E576" s="328"/>
      <c r="F576" s="330"/>
      <c r="G576" s="554"/>
      <c r="H576" s="331"/>
      <c r="I576" s="335"/>
      <c r="J576" s="328"/>
      <c r="K576" s="328"/>
      <c r="L576" s="328"/>
    </row>
    <row r="577" spans="1:12" x14ac:dyDescent="0.2">
      <c r="A577" s="328"/>
      <c r="B577" s="328"/>
      <c r="C577" s="328"/>
      <c r="D577" s="328"/>
      <c r="E577" s="328"/>
      <c r="F577" s="330"/>
      <c r="G577" s="554"/>
      <c r="H577" s="331"/>
      <c r="I577" s="335"/>
      <c r="J577" s="328"/>
      <c r="K577" s="328"/>
      <c r="L577" s="328"/>
    </row>
    <row r="578" spans="1:12" x14ac:dyDescent="0.2">
      <c r="A578" s="328"/>
      <c r="B578" s="328"/>
      <c r="C578" s="328"/>
      <c r="D578" s="328"/>
      <c r="E578" s="328"/>
      <c r="F578" s="330"/>
      <c r="G578" s="554"/>
      <c r="H578" s="331"/>
      <c r="I578" s="335"/>
      <c r="J578" s="328"/>
      <c r="K578" s="328"/>
      <c r="L578" s="328"/>
    </row>
    <row r="579" spans="1:12" x14ac:dyDescent="0.2">
      <c r="A579" s="328"/>
      <c r="B579" s="328"/>
      <c r="C579" s="328"/>
      <c r="D579" s="328"/>
      <c r="E579" s="328"/>
      <c r="F579" s="330"/>
      <c r="G579" s="554"/>
      <c r="H579" s="331"/>
      <c r="I579" s="335"/>
      <c r="J579" s="328"/>
      <c r="K579" s="328"/>
      <c r="L579" s="328"/>
    </row>
    <row r="580" spans="1:12" x14ac:dyDescent="0.2">
      <c r="A580" s="328"/>
      <c r="B580" s="328"/>
      <c r="C580" s="328"/>
      <c r="D580" s="328"/>
      <c r="E580" s="328"/>
      <c r="F580" s="330"/>
      <c r="G580" s="554"/>
      <c r="H580" s="331"/>
      <c r="I580" s="335"/>
      <c r="J580" s="328"/>
      <c r="K580" s="328"/>
      <c r="L580" s="328"/>
    </row>
    <row r="581" spans="1:12" x14ac:dyDescent="0.2">
      <c r="A581" s="328"/>
      <c r="B581" s="328"/>
      <c r="C581" s="328"/>
      <c r="D581" s="328"/>
      <c r="E581" s="328"/>
      <c r="F581" s="330"/>
      <c r="G581" s="554"/>
      <c r="H581" s="331"/>
      <c r="I581" s="335"/>
      <c r="J581" s="328"/>
      <c r="K581" s="328"/>
      <c r="L581" s="328"/>
    </row>
    <row r="582" spans="1:12" x14ac:dyDescent="0.2">
      <c r="A582" s="328"/>
      <c r="B582" s="328"/>
      <c r="C582" s="328"/>
      <c r="D582" s="328"/>
      <c r="E582" s="328"/>
      <c r="F582" s="330"/>
      <c r="G582" s="554"/>
      <c r="H582" s="331"/>
      <c r="I582" s="335"/>
      <c r="J582" s="328"/>
      <c r="K582" s="328"/>
      <c r="L582" s="328"/>
    </row>
    <row r="583" spans="1:12" x14ac:dyDescent="0.2">
      <c r="A583" s="328"/>
      <c r="B583" s="328"/>
      <c r="C583" s="328"/>
      <c r="D583" s="328"/>
      <c r="E583" s="328"/>
      <c r="F583" s="330"/>
      <c r="G583" s="554"/>
      <c r="H583" s="331"/>
      <c r="I583" s="335"/>
      <c r="J583" s="328"/>
      <c r="K583" s="328"/>
      <c r="L583" s="328"/>
    </row>
    <row r="584" spans="1:12" x14ac:dyDescent="0.2">
      <c r="A584" s="328"/>
      <c r="B584" s="328"/>
      <c r="C584" s="328"/>
      <c r="D584" s="328"/>
      <c r="E584" s="328"/>
      <c r="F584" s="330"/>
      <c r="G584" s="554"/>
      <c r="H584" s="331"/>
      <c r="I584" s="335"/>
      <c r="J584" s="328"/>
      <c r="K584" s="328"/>
      <c r="L584" s="328"/>
    </row>
    <row r="585" spans="1:12" x14ac:dyDescent="0.2">
      <c r="A585" s="328"/>
      <c r="B585" s="328"/>
      <c r="C585" s="328"/>
      <c r="D585" s="328"/>
      <c r="E585" s="328"/>
      <c r="F585" s="330"/>
      <c r="G585" s="554"/>
      <c r="H585" s="331"/>
      <c r="I585" s="335"/>
      <c r="J585" s="328"/>
      <c r="K585" s="328"/>
      <c r="L585" s="328"/>
    </row>
    <row r="586" spans="1:12" x14ac:dyDescent="0.2">
      <c r="A586" s="328"/>
      <c r="B586" s="328"/>
      <c r="C586" s="328"/>
      <c r="D586" s="328"/>
      <c r="E586" s="328"/>
      <c r="F586" s="330"/>
      <c r="G586" s="554"/>
      <c r="H586" s="331"/>
      <c r="I586" s="335"/>
      <c r="J586" s="328"/>
      <c r="K586" s="328"/>
      <c r="L586" s="328"/>
    </row>
    <row r="587" spans="1:12" x14ac:dyDescent="0.2">
      <c r="A587" s="328"/>
      <c r="B587" s="328"/>
      <c r="C587" s="328"/>
      <c r="D587" s="328"/>
      <c r="E587" s="328"/>
      <c r="F587" s="330"/>
      <c r="G587" s="554"/>
      <c r="H587" s="331"/>
      <c r="I587" s="335"/>
      <c r="J587" s="328"/>
      <c r="K587" s="328"/>
      <c r="L587" s="328"/>
    </row>
    <row r="588" spans="1:12" x14ac:dyDescent="0.2">
      <c r="A588" s="328"/>
      <c r="B588" s="328"/>
      <c r="C588" s="328"/>
      <c r="D588" s="328"/>
      <c r="E588" s="328"/>
      <c r="F588" s="330"/>
      <c r="G588" s="554"/>
      <c r="H588" s="331"/>
      <c r="I588" s="335"/>
      <c r="J588" s="328"/>
      <c r="K588" s="328"/>
      <c r="L588" s="328"/>
    </row>
    <row r="589" spans="1:12" x14ac:dyDescent="0.2">
      <c r="A589" s="328"/>
      <c r="B589" s="328"/>
      <c r="C589" s="328"/>
      <c r="D589" s="328"/>
      <c r="E589" s="328"/>
      <c r="F589" s="330"/>
      <c r="G589" s="554"/>
      <c r="H589" s="331"/>
      <c r="I589" s="335"/>
      <c r="J589" s="328"/>
      <c r="K589" s="328"/>
      <c r="L589" s="328"/>
    </row>
    <row r="590" spans="1:12" x14ac:dyDescent="0.2">
      <c r="A590" s="328"/>
      <c r="B590" s="328"/>
      <c r="C590" s="328"/>
      <c r="D590" s="328"/>
      <c r="E590" s="328"/>
      <c r="F590" s="330"/>
      <c r="G590" s="554"/>
      <c r="H590" s="331"/>
      <c r="I590" s="335"/>
      <c r="J590" s="328"/>
      <c r="K590" s="328"/>
      <c r="L590" s="328"/>
    </row>
    <row r="591" spans="1:12" x14ac:dyDescent="0.2">
      <c r="A591" s="328"/>
      <c r="B591" s="328"/>
      <c r="C591" s="328"/>
      <c r="D591" s="328"/>
      <c r="E591" s="328"/>
      <c r="F591" s="330"/>
      <c r="G591" s="554"/>
      <c r="H591" s="331"/>
      <c r="I591" s="335"/>
      <c r="J591" s="328"/>
      <c r="K591" s="328"/>
      <c r="L591" s="328"/>
    </row>
    <row r="592" spans="1:12" x14ac:dyDescent="0.2">
      <c r="A592" s="328"/>
      <c r="B592" s="328"/>
      <c r="C592" s="328"/>
      <c r="D592" s="328"/>
      <c r="E592" s="328"/>
      <c r="F592" s="330"/>
      <c r="G592" s="554"/>
      <c r="H592" s="331"/>
      <c r="I592" s="335"/>
      <c r="J592" s="328"/>
      <c r="K592" s="328"/>
      <c r="L592" s="328"/>
    </row>
    <row r="593" spans="1:12" x14ac:dyDescent="0.2">
      <c r="A593" s="328"/>
      <c r="B593" s="328"/>
      <c r="C593" s="328"/>
      <c r="D593" s="328"/>
      <c r="E593" s="328"/>
      <c r="F593" s="330"/>
      <c r="G593" s="554"/>
      <c r="H593" s="331"/>
      <c r="I593" s="335"/>
      <c r="J593" s="328"/>
      <c r="K593" s="328"/>
      <c r="L593" s="328"/>
    </row>
    <row r="594" spans="1:12" x14ac:dyDescent="0.2">
      <c r="A594" s="328"/>
      <c r="B594" s="328"/>
      <c r="C594" s="328"/>
      <c r="D594" s="328"/>
      <c r="E594" s="328"/>
      <c r="F594" s="330"/>
      <c r="G594" s="554"/>
      <c r="H594" s="331"/>
      <c r="I594" s="335"/>
      <c r="J594" s="328"/>
      <c r="K594" s="328"/>
      <c r="L594" s="328"/>
    </row>
    <row r="595" spans="1:12" x14ac:dyDescent="0.2">
      <c r="A595" s="328"/>
      <c r="B595" s="328"/>
      <c r="C595" s="328"/>
      <c r="D595" s="328"/>
      <c r="E595" s="328"/>
      <c r="F595" s="330"/>
      <c r="G595" s="554"/>
      <c r="H595" s="331"/>
      <c r="I595" s="335"/>
      <c r="J595" s="328"/>
      <c r="K595" s="328"/>
      <c r="L595" s="328"/>
    </row>
    <row r="596" spans="1:12" x14ac:dyDescent="0.2">
      <c r="A596" s="328"/>
      <c r="B596" s="328"/>
      <c r="C596" s="328"/>
      <c r="D596" s="328"/>
      <c r="E596" s="328"/>
      <c r="F596" s="330"/>
      <c r="G596" s="554"/>
      <c r="H596" s="331"/>
      <c r="I596" s="335"/>
      <c r="J596" s="328"/>
      <c r="K596" s="328"/>
      <c r="L596" s="328"/>
    </row>
    <row r="597" spans="1:12" x14ac:dyDescent="0.2">
      <c r="A597" s="328"/>
      <c r="B597" s="328"/>
      <c r="C597" s="328"/>
      <c r="D597" s="328"/>
      <c r="E597" s="328"/>
      <c r="F597" s="330"/>
      <c r="G597" s="554"/>
      <c r="H597" s="331"/>
      <c r="I597" s="335"/>
      <c r="J597" s="328"/>
      <c r="K597" s="328"/>
      <c r="L597" s="328"/>
    </row>
    <row r="598" spans="1:12" x14ac:dyDescent="0.2">
      <c r="A598" s="328"/>
      <c r="B598" s="328"/>
      <c r="C598" s="328"/>
      <c r="D598" s="328"/>
      <c r="E598" s="328"/>
      <c r="F598" s="330"/>
      <c r="G598" s="554"/>
      <c r="H598" s="331"/>
      <c r="I598" s="335"/>
      <c r="J598" s="328"/>
      <c r="K598" s="328"/>
      <c r="L598" s="328"/>
    </row>
    <row r="599" spans="1:12" x14ac:dyDescent="0.2">
      <c r="A599" s="328"/>
      <c r="B599" s="328"/>
      <c r="C599" s="328"/>
      <c r="D599" s="328"/>
      <c r="E599" s="328"/>
      <c r="F599" s="330"/>
      <c r="G599" s="554"/>
      <c r="H599" s="331"/>
      <c r="I599" s="335"/>
      <c r="J599" s="328"/>
      <c r="K599" s="328"/>
      <c r="L599" s="328"/>
    </row>
    <row r="600" spans="1:12" x14ac:dyDescent="0.2">
      <c r="A600" s="328"/>
      <c r="B600" s="328"/>
      <c r="C600" s="328"/>
      <c r="D600" s="328"/>
      <c r="E600" s="328"/>
      <c r="F600" s="330"/>
      <c r="G600" s="554"/>
      <c r="H600" s="331"/>
      <c r="I600" s="335"/>
      <c r="J600" s="328"/>
      <c r="K600" s="328"/>
      <c r="L600" s="328"/>
    </row>
    <row r="601" spans="1:12" x14ac:dyDescent="0.2">
      <c r="A601" s="328"/>
      <c r="B601" s="328"/>
      <c r="C601" s="328"/>
      <c r="D601" s="328"/>
      <c r="E601" s="328"/>
      <c r="F601" s="330"/>
      <c r="G601" s="554"/>
      <c r="H601" s="331"/>
      <c r="I601" s="335"/>
      <c r="J601" s="328"/>
      <c r="K601" s="328"/>
      <c r="L601" s="328"/>
    </row>
    <row r="602" spans="1:12" x14ac:dyDescent="0.2">
      <c r="A602" s="328"/>
      <c r="B602" s="328"/>
      <c r="C602" s="328"/>
      <c r="D602" s="328"/>
      <c r="E602" s="328"/>
      <c r="F602" s="330"/>
      <c r="G602" s="554"/>
      <c r="H602" s="331"/>
      <c r="I602" s="335"/>
      <c r="J602" s="328"/>
      <c r="K602" s="328"/>
      <c r="L602" s="328"/>
    </row>
    <row r="603" spans="1:12" x14ac:dyDescent="0.2">
      <c r="A603" s="328"/>
      <c r="B603" s="328"/>
      <c r="C603" s="328"/>
      <c r="D603" s="328"/>
      <c r="E603" s="328"/>
      <c r="F603" s="330"/>
      <c r="G603" s="554"/>
      <c r="H603" s="331"/>
      <c r="I603" s="335"/>
      <c r="J603" s="328"/>
      <c r="K603" s="328"/>
      <c r="L603" s="328"/>
    </row>
    <row r="604" spans="1:12" x14ac:dyDescent="0.2">
      <c r="A604" s="328"/>
      <c r="B604" s="328"/>
      <c r="C604" s="328"/>
      <c r="D604" s="328"/>
      <c r="E604" s="328"/>
      <c r="F604" s="330"/>
      <c r="G604" s="554"/>
      <c r="H604" s="331"/>
      <c r="I604" s="335"/>
      <c r="J604" s="328"/>
      <c r="K604" s="328"/>
      <c r="L604" s="328"/>
    </row>
    <row r="605" spans="1:12" x14ac:dyDescent="0.2">
      <c r="A605" s="328"/>
      <c r="B605" s="328"/>
      <c r="C605" s="328"/>
      <c r="D605" s="328"/>
      <c r="E605" s="328"/>
      <c r="F605" s="330"/>
      <c r="G605" s="554"/>
      <c r="H605" s="331"/>
      <c r="I605" s="335"/>
      <c r="J605" s="328"/>
      <c r="K605" s="328"/>
      <c r="L605" s="328"/>
    </row>
    <row r="606" spans="1:12" x14ac:dyDescent="0.2">
      <c r="A606" s="328"/>
      <c r="B606" s="328"/>
      <c r="C606" s="328"/>
      <c r="D606" s="328"/>
      <c r="E606" s="328"/>
      <c r="F606" s="330"/>
      <c r="G606" s="554"/>
      <c r="H606" s="331"/>
      <c r="I606" s="335"/>
      <c r="J606" s="328"/>
      <c r="K606" s="328"/>
      <c r="L606" s="328"/>
    </row>
    <row r="607" spans="1:12" x14ac:dyDescent="0.2">
      <c r="A607" s="328"/>
      <c r="B607" s="328"/>
      <c r="C607" s="328"/>
      <c r="D607" s="328"/>
      <c r="E607" s="328"/>
      <c r="F607" s="330"/>
      <c r="G607" s="554"/>
      <c r="H607" s="331"/>
      <c r="I607" s="335"/>
      <c r="J607" s="328"/>
      <c r="K607" s="328"/>
      <c r="L607" s="328"/>
    </row>
    <row r="608" spans="1:12" x14ac:dyDescent="0.2">
      <c r="A608" s="328"/>
      <c r="B608" s="328"/>
      <c r="C608" s="328"/>
      <c r="D608" s="328"/>
      <c r="E608" s="328"/>
      <c r="F608" s="330"/>
      <c r="G608" s="554"/>
      <c r="H608" s="331"/>
      <c r="I608" s="335"/>
      <c r="J608" s="328"/>
      <c r="K608" s="328"/>
      <c r="L608" s="328"/>
    </row>
    <row r="609" spans="1:12" x14ac:dyDescent="0.2">
      <c r="A609" s="328"/>
      <c r="B609" s="328"/>
      <c r="C609" s="328"/>
      <c r="D609" s="328"/>
      <c r="E609" s="328"/>
      <c r="F609" s="330"/>
      <c r="G609" s="554"/>
      <c r="H609" s="331"/>
      <c r="I609" s="335"/>
      <c r="J609" s="328"/>
      <c r="K609" s="328"/>
      <c r="L609" s="328"/>
    </row>
    <row r="610" spans="1:12" x14ac:dyDescent="0.2">
      <c r="A610" s="328"/>
      <c r="B610" s="328"/>
      <c r="C610" s="328"/>
      <c r="D610" s="328"/>
      <c r="E610" s="328"/>
      <c r="F610" s="330"/>
      <c r="G610" s="554"/>
      <c r="H610" s="331"/>
      <c r="I610" s="335"/>
      <c r="J610" s="328"/>
      <c r="K610" s="328"/>
      <c r="L610" s="328"/>
    </row>
    <row r="611" spans="1:12" x14ac:dyDescent="0.2">
      <c r="A611" s="328"/>
      <c r="B611" s="328"/>
      <c r="C611" s="328"/>
      <c r="D611" s="328"/>
      <c r="E611" s="328"/>
      <c r="F611" s="330"/>
      <c r="G611" s="554"/>
      <c r="H611" s="331"/>
      <c r="I611" s="335"/>
      <c r="J611" s="328"/>
      <c r="K611" s="328"/>
      <c r="L611" s="328"/>
    </row>
    <row r="612" spans="1:12" x14ac:dyDescent="0.2">
      <c r="A612" s="328"/>
      <c r="B612" s="328"/>
      <c r="C612" s="328"/>
      <c r="D612" s="328"/>
      <c r="E612" s="328"/>
      <c r="F612" s="330"/>
      <c r="G612" s="554"/>
      <c r="H612" s="331"/>
      <c r="I612" s="335"/>
      <c r="J612" s="328"/>
      <c r="K612" s="328"/>
      <c r="L612" s="328"/>
    </row>
    <row r="613" spans="1:12" x14ac:dyDescent="0.2">
      <c r="A613" s="328"/>
      <c r="B613" s="328"/>
      <c r="C613" s="328"/>
      <c r="D613" s="328"/>
      <c r="E613" s="328"/>
      <c r="F613" s="330"/>
      <c r="G613" s="554"/>
      <c r="H613" s="331"/>
      <c r="I613" s="335"/>
      <c r="J613" s="328"/>
      <c r="K613" s="328"/>
      <c r="L613" s="328"/>
    </row>
    <row r="614" spans="1:12" x14ac:dyDescent="0.2">
      <c r="A614" s="328"/>
      <c r="B614" s="328"/>
      <c r="C614" s="328"/>
      <c r="D614" s="328"/>
      <c r="E614" s="328"/>
      <c r="F614" s="330"/>
      <c r="G614" s="554"/>
      <c r="H614" s="331"/>
      <c r="I614" s="335"/>
      <c r="J614" s="328"/>
      <c r="K614" s="328"/>
      <c r="L614" s="328"/>
    </row>
    <row r="615" spans="1:12" x14ac:dyDescent="0.2">
      <c r="A615" s="328"/>
      <c r="B615" s="328"/>
      <c r="C615" s="328"/>
      <c r="D615" s="328"/>
      <c r="E615" s="328"/>
      <c r="F615" s="330"/>
      <c r="G615" s="554"/>
      <c r="H615" s="331"/>
      <c r="I615" s="335"/>
      <c r="J615" s="328"/>
      <c r="K615" s="328"/>
      <c r="L615" s="328"/>
    </row>
    <row r="616" spans="1:12" x14ac:dyDescent="0.2">
      <c r="A616" s="328"/>
      <c r="B616" s="328"/>
      <c r="C616" s="328"/>
      <c r="D616" s="328"/>
      <c r="E616" s="328"/>
      <c r="F616" s="330"/>
      <c r="G616" s="554"/>
      <c r="H616" s="331"/>
      <c r="I616" s="335"/>
      <c r="J616" s="328"/>
      <c r="K616" s="328"/>
      <c r="L616" s="328"/>
    </row>
    <row r="617" spans="1:12" x14ac:dyDescent="0.2">
      <c r="A617" s="328"/>
      <c r="B617" s="328"/>
      <c r="C617" s="328"/>
      <c r="D617" s="328"/>
      <c r="E617" s="328"/>
      <c r="F617" s="330"/>
      <c r="G617" s="554"/>
      <c r="H617" s="331"/>
      <c r="I617" s="335"/>
      <c r="J617" s="328"/>
      <c r="K617" s="328"/>
      <c r="L617" s="328"/>
    </row>
    <row r="618" spans="1:12" x14ac:dyDescent="0.2">
      <c r="A618" s="328"/>
      <c r="B618" s="328"/>
      <c r="C618" s="328"/>
      <c r="D618" s="328"/>
      <c r="E618" s="328"/>
      <c r="F618" s="330"/>
      <c r="G618" s="554"/>
      <c r="H618" s="331"/>
      <c r="I618" s="335"/>
      <c r="J618" s="328"/>
      <c r="K618" s="328"/>
      <c r="L618" s="328"/>
    </row>
    <row r="619" spans="1:12" x14ac:dyDescent="0.2">
      <c r="A619" s="328"/>
      <c r="B619" s="328"/>
      <c r="C619" s="328"/>
      <c r="D619" s="328"/>
      <c r="E619" s="328"/>
      <c r="F619" s="330"/>
      <c r="G619" s="554"/>
      <c r="H619" s="331"/>
      <c r="I619" s="335"/>
      <c r="J619" s="328"/>
      <c r="K619" s="328"/>
      <c r="L619" s="328"/>
    </row>
    <row r="620" spans="1:12" x14ac:dyDescent="0.2">
      <c r="A620" s="328"/>
      <c r="B620" s="328"/>
      <c r="C620" s="328"/>
      <c r="D620" s="328"/>
      <c r="E620" s="328"/>
      <c r="F620" s="330"/>
      <c r="G620" s="554"/>
      <c r="H620" s="331"/>
      <c r="I620" s="335"/>
      <c r="J620" s="328"/>
      <c r="K620" s="328"/>
      <c r="L620" s="328"/>
    </row>
    <row r="621" spans="1:12" x14ac:dyDescent="0.2">
      <c r="A621" s="328"/>
      <c r="B621" s="328"/>
      <c r="C621" s="328"/>
      <c r="D621" s="328"/>
      <c r="E621" s="328"/>
      <c r="F621" s="330"/>
      <c r="G621" s="554"/>
      <c r="H621" s="331"/>
      <c r="I621" s="335"/>
      <c r="J621" s="328"/>
      <c r="K621" s="328"/>
      <c r="L621" s="328"/>
    </row>
    <row r="622" spans="1:12" x14ac:dyDescent="0.2">
      <c r="A622" s="328"/>
      <c r="B622" s="328"/>
      <c r="C622" s="328"/>
      <c r="D622" s="328"/>
      <c r="E622" s="328"/>
      <c r="F622" s="330"/>
      <c r="G622" s="554"/>
      <c r="H622" s="331"/>
      <c r="I622" s="335"/>
      <c r="J622" s="328"/>
      <c r="K622" s="328"/>
      <c r="L622" s="328"/>
    </row>
    <row r="623" spans="1:12" x14ac:dyDescent="0.2">
      <c r="A623" s="328"/>
      <c r="B623" s="328"/>
      <c r="C623" s="328"/>
      <c r="D623" s="328"/>
      <c r="E623" s="328"/>
      <c r="F623" s="330"/>
      <c r="G623" s="554"/>
      <c r="H623" s="331"/>
      <c r="I623" s="335"/>
      <c r="J623" s="328"/>
      <c r="K623" s="328"/>
      <c r="L623" s="328"/>
    </row>
    <row r="624" spans="1:12" x14ac:dyDescent="0.2">
      <c r="A624" s="328"/>
      <c r="B624" s="328"/>
      <c r="C624" s="328"/>
      <c r="D624" s="328"/>
      <c r="E624" s="328"/>
      <c r="F624" s="330"/>
      <c r="G624" s="554"/>
      <c r="H624" s="331"/>
      <c r="I624" s="335"/>
      <c r="J624" s="328"/>
      <c r="K624" s="328"/>
      <c r="L624" s="328"/>
    </row>
    <row r="625" spans="1:12" x14ac:dyDescent="0.2">
      <c r="A625" s="328"/>
      <c r="B625" s="328"/>
      <c r="C625" s="328"/>
      <c r="D625" s="328"/>
      <c r="E625" s="328"/>
      <c r="F625" s="330"/>
      <c r="G625" s="554"/>
      <c r="H625" s="331"/>
      <c r="I625" s="335"/>
      <c r="J625" s="328"/>
      <c r="K625" s="328"/>
      <c r="L625" s="328"/>
    </row>
    <row r="626" spans="1:12" x14ac:dyDescent="0.2">
      <c r="A626" s="328"/>
      <c r="B626" s="328"/>
      <c r="C626" s="328"/>
      <c r="D626" s="328"/>
      <c r="E626" s="328"/>
      <c r="F626" s="330"/>
      <c r="G626" s="554"/>
      <c r="H626" s="331"/>
      <c r="I626" s="335"/>
      <c r="J626" s="328"/>
      <c r="K626" s="328"/>
      <c r="L626" s="328"/>
    </row>
    <row r="627" spans="1:12" x14ac:dyDescent="0.2">
      <c r="A627" s="328"/>
      <c r="B627" s="328"/>
      <c r="C627" s="328"/>
      <c r="D627" s="328"/>
      <c r="E627" s="328"/>
      <c r="F627" s="330"/>
      <c r="G627" s="554"/>
      <c r="H627" s="331"/>
      <c r="I627" s="335"/>
      <c r="J627" s="328"/>
      <c r="K627" s="328"/>
      <c r="L627" s="328"/>
    </row>
    <row r="628" spans="1:12" x14ac:dyDescent="0.2">
      <c r="A628" s="328"/>
      <c r="B628" s="328"/>
      <c r="C628" s="328"/>
      <c r="D628" s="328"/>
      <c r="E628" s="328"/>
      <c r="F628" s="330"/>
      <c r="G628" s="554"/>
      <c r="H628" s="331"/>
      <c r="I628" s="335"/>
      <c r="J628" s="328"/>
      <c r="K628" s="328"/>
      <c r="L628" s="328"/>
    </row>
    <row r="629" spans="1:12" x14ac:dyDescent="0.2">
      <c r="A629" s="328"/>
      <c r="B629" s="328"/>
      <c r="C629" s="328"/>
      <c r="D629" s="328"/>
      <c r="E629" s="328"/>
      <c r="F629" s="330"/>
      <c r="G629" s="554"/>
      <c r="H629" s="331"/>
      <c r="I629" s="335"/>
      <c r="J629" s="328"/>
      <c r="K629" s="328"/>
      <c r="L629" s="328"/>
    </row>
    <row r="630" spans="1:12" x14ac:dyDescent="0.2">
      <c r="A630" s="328"/>
      <c r="B630" s="328"/>
      <c r="C630" s="328"/>
      <c r="D630" s="328"/>
      <c r="E630" s="328"/>
      <c r="F630" s="330"/>
      <c r="G630" s="554"/>
      <c r="H630" s="331"/>
      <c r="I630" s="335"/>
      <c r="J630" s="328"/>
      <c r="K630" s="328"/>
      <c r="L630" s="328"/>
    </row>
    <row r="631" spans="1:12" x14ac:dyDescent="0.2">
      <c r="A631" s="328"/>
      <c r="B631" s="328"/>
      <c r="C631" s="328"/>
      <c r="D631" s="328"/>
      <c r="E631" s="328"/>
      <c r="F631" s="330"/>
      <c r="G631" s="554"/>
      <c r="H631" s="331"/>
      <c r="I631" s="335"/>
      <c r="J631" s="328"/>
      <c r="K631" s="328"/>
      <c r="L631" s="328"/>
    </row>
    <row r="632" spans="1:12" x14ac:dyDescent="0.2">
      <c r="A632" s="328"/>
      <c r="B632" s="328"/>
      <c r="C632" s="328"/>
      <c r="D632" s="328"/>
      <c r="E632" s="328"/>
      <c r="F632" s="330"/>
      <c r="G632" s="554"/>
      <c r="H632" s="331"/>
      <c r="I632" s="335"/>
      <c r="J632" s="328"/>
      <c r="K632" s="328"/>
      <c r="L632" s="328"/>
    </row>
    <row r="633" spans="1:12" x14ac:dyDescent="0.2">
      <c r="A633" s="328"/>
      <c r="B633" s="328"/>
      <c r="C633" s="328"/>
      <c r="D633" s="328"/>
      <c r="E633" s="328"/>
      <c r="F633" s="330"/>
      <c r="G633" s="554"/>
      <c r="H633" s="331"/>
      <c r="I633" s="335"/>
      <c r="J633" s="328"/>
      <c r="K633" s="328"/>
      <c r="L633" s="328"/>
    </row>
    <row r="634" spans="1:12" x14ac:dyDescent="0.2">
      <c r="A634" s="328"/>
      <c r="B634" s="328"/>
      <c r="C634" s="328"/>
      <c r="D634" s="328"/>
      <c r="E634" s="328"/>
      <c r="F634" s="330"/>
      <c r="G634" s="554"/>
      <c r="H634" s="331"/>
      <c r="I634" s="335"/>
      <c r="J634" s="328"/>
      <c r="K634" s="328"/>
      <c r="L634" s="328"/>
    </row>
    <row r="635" spans="1:12" x14ac:dyDescent="0.2">
      <c r="A635" s="328"/>
      <c r="B635" s="328"/>
      <c r="C635" s="328"/>
      <c r="D635" s="328"/>
      <c r="E635" s="328"/>
      <c r="F635" s="330"/>
      <c r="G635" s="554"/>
      <c r="H635" s="331"/>
      <c r="I635" s="335"/>
      <c r="J635" s="328"/>
      <c r="K635" s="328"/>
      <c r="L635" s="328"/>
    </row>
    <row r="636" spans="1:12" x14ac:dyDescent="0.2">
      <c r="A636" s="328"/>
      <c r="B636" s="328"/>
      <c r="C636" s="328"/>
      <c r="D636" s="328"/>
      <c r="E636" s="328"/>
      <c r="F636" s="330"/>
      <c r="G636" s="554"/>
      <c r="H636" s="331"/>
      <c r="I636" s="335"/>
      <c r="J636" s="328"/>
      <c r="K636" s="328"/>
      <c r="L636" s="328"/>
    </row>
    <row r="637" spans="1:12" x14ac:dyDescent="0.2">
      <c r="A637" s="328"/>
      <c r="B637" s="328"/>
      <c r="C637" s="328"/>
      <c r="D637" s="328"/>
      <c r="E637" s="328"/>
      <c r="F637" s="330"/>
      <c r="G637" s="554"/>
      <c r="H637" s="331"/>
      <c r="I637" s="335"/>
      <c r="J637" s="328"/>
      <c r="K637" s="328"/>
      <c r="L637" s="328"/>
    </row>
    <row r="638" spans="1:12" x14ac:dyDescent="0.2">
      <c r="A638" s="328"/>
      <c r="B638" s="328"/>
      <c r="C638" s="328"/>
      <c r="D638" s="328"/>
      <c r="E638" s="328"/>
      <c r="F638" s="330"/>
      <c r="G638" s="554"/>
      <c r="H638" s="331"/>
      <c r="I638" s="335"/>
      <c r="J638" s="328"/>
      <c r="K638" s="328"/>
      <c r="L638" s="328"/>
    </row>
    <row r="639" spans="1:12" x14ac:dyDescent="0.2">
      <c r="A639" s="328"/>
      <c r="B639" s="328"/>
      <c r="C639" s="328"/>
      <c r="D639" s="328"/>
      <c r="E639" s="328"/>
      <c r="F639" s="330"/>
      <c r="G639" s="554"/>
      <c r="H639" s="331"/>
      <c r="I639" s="335"/>
      <c r="J639" s="328"/>
      <c r="K639" s="328"/>
      <c r="L639" s="328"/>
    </row>
    <row r="640" spans="1:12" x14ac:dyDescent="0.2">
      <c r="A640" s="328"/>
      <c r="B640" s="328"/>
      <c r="C640" s="328"/>
      <c r="D640" s="328"/>
      <c r="E640" s="328"/>
      <c r="F640" s="330"/>
      <c r="G640" s="554"/>
      <c r="H640" s="331"/>
      <c r="I640" s="335"/>
      <c r="J640" s="328"/>
      <c r="K640" s="328"/>
      <c r="L640" s="328"/>
    </row>
    <row r="641" spans="1:12" x14ac:dyDescent="0.2">
      <c r="A641" s="328"/>
      <c r="B641" s="328"/>
      <c r="C641" s="328"/>
      <c r="D641" s="328"/>
      <c r="E641" s="328"/>
      <c r="F641" s="330"/>
      <c r="G641" s="554"/>
      <c r="H641" s="331"/>
      <c r="I641" s="335"/>
      <c r="J641" s="328"/>
      <c r="K641" s="328"/>
      <c r="L641" s="328"/>
    </row>
    <row r="642" spans="1:12" x14ac:dyDescent="0.2">
      <c r="A642" s="328"/>
      <c r="B642" s="328"/>
      <c r="C642" s="328"/>
      <c r="D642" s="328"/>
      <c r="E642" s="328"/>
      <c r="F642" s="330"/>
      <c r="G642" s="554"/>
      <c r="H642" s="331"/>
      <c r="I642" s="335"/>
      <c r="J642" s="328"/>
      <c r="K642" s="328"/>
      <c r="L642" s="328"/>
    </row>
    <row r="643" spans="1:12" x14ac:dyDescent="0.2">
      <c r="A643" s="328"/>
      <c r="B643" s="328"/>
      <c r="C643" s="328"/>
      <c r="D643" s="328"/>
      <c r="E643" s="328"/>
      <c r="F643" s="330"/>
      <c r="G643" s="554"/>
      <c r="H643" s="331"/>
      <c r="I643" s="335"/>
      <c r="J643" s="328"/>
      <c r="K643" s="328"/>
      <c r="L643" s="328"/>
    </row>
    <row r="644" spans="1:12" x14ac:dyDescent="0.2">
      <c r="A644" s="328"/>
      <c r="B644" s="328"/>
      <c r="C644" s="328"/>
      <c r="D644" s="328"/>
      <c r="E644" s="328"/>
      <c r="F644" s="330"/>
      <c r="G644" s="554"/>
      <c r="H644" s="331"/>
      <c r="I644" s="335"/>
      <c r="J644" s="328"/>
      <c r="K644" s="328"/>
      <c r="L644" s="328"/>
    </row>
    <row r="645" spans="1:12" x14ac:dyDescent="0.2">
      <c r="A645" s="328"/>
      <c r="B645" s="328"/>
      <c r="C645" s="328"/>
      <c r="D645" s="328"/>
      <c r="E645" s="328"/>
      <c r="F645" s="330"/>
      <c r="G645" s="554"/>
      <c r="H645" s="331"/>
      <c r="I645" s="335"/>
      <c r="J645" s="328"/>
      <c r="K645" s="328"/>
      <c r="L645" s="328"/>
    </row>
    <row r="646" spans="1:12" x14ac:dyDescent="0.2">
      <c r="A646" s="328"/>
      <c r="B646" s="328"/>
      <c r="C646" s="328"/>
      <c r="D646" s="328"/>
      <c r="E646" s="328"/>
      <c r="F646" s="330"/>
      <c r="G646" s="554"/>
      <c r="H646" s="331"/>
      <c r="I646" s="335"/>
      <c r="J646" s="328"/>
      <c r="K646" s="328"/>
      <c r="L646" s="328"/>
    </row>
    <row r="647" spans="1:12" x14ac:dyDescent="0.2">
      <c r="A647" s="328"/>
      <c r="B647" s="328"/>
      <c r="C647" s="328"/>
      <c r="D647" s="328"/>
      <c r="E647" s="328"/>
      <c r="F647" s="330"/>
      <c r="G647" s="554"/>
      <c r="H647" s="331"/>
      <c r="I647" s="335"/>
      <c r="J647" s="328"/>
      <c r="K647" s="328"/>
      <c r="L647" s="328"/>
    </row>
    <row r="648" spans="1:12" x14ac:dyDescent="0.2">
      <c r="A648" s="328"/>
      <c r="B648" s="328"/>
      <c r="C648" s="328"/>
      <c r="D648" s="328"/>
      <c r="E648" s="328"/>
      <c r="F648" s="330"/>
      <c r="G648" s="554"/>
      <c r="H648" s="331"/>
      <c r="I648" s="335"/>
      <c r="J648" s="328"/>
      <c r="K648" s="328"/>
      <c r="L648" s="328"/>
    </row>
    <row r="649" spans="1:12" x14ac:dyDescent="0.2">
      <c r="A649" s="328"/>
      <c r="B649" s="328"/>
      <c r="C649" s="328"/>
      <c r="D649" s="328"/>
      <c r="E649" s="328"/>
      <c r="F649" s="330"/>
      <c r="G649" s="554"/>
      <c r="H649" s="331"/>
      <c r="I649" s="335"/>
      <c r="J649" s="328"/>
      <c r="K649" s="328"/>
      <c r="L649" s="328"/>
    </row>
    <row r="650" spans="1:12" x14ac:dyDescent="0.2">
      <c r="A650" s="328"/>
      <c r="B650" s="328"/>
      <c r="C650" s="328"/>
      <c r="D650" s="328"/>
      <c r="E650" s="328"/>
      <c r="F650" s="330"/>
      <c r="G650" s="554"/>
      <c r="H650" s="331"/>
      <c r="I650" s="335"/>
      <c r="J650" s="328"/>
      <c r="K650" s="328"/>
      <c r="L650" s="328"/>
    </row>
    <row r="651" spans="1:12" x14ac:dyDescent="0.2">
      <c r="A651" s="328"/>
      <c r="B651" s="328"/>
      <c r="C651" s="328"/>
      <c r="D651" s="328"/>
      <c r="E651" s="328"/>
      <c r="F651" s="330"/>
      <c r="G651" s="554"/>
      <c r="H651" s="331"/>
      <c r="I651" s="335"/>
      <c r="J651" s="328"/>
      <c r="K651" s="328"/>
      <c r="L651" s="328"/>
    </row>
    <row r="652" spans="1:12" x14ac:dyDescent="0.2">
      <c r="A652" s="328"/>
      <c r="B652" s="328"/>
      <c r="C652" s="328"/>
      <c r="D652" s="328"/>
      <c r="E652" s="328"/>
      <c r="F652" s="330"/>
      <c r="G652" s="554"/>
      <c r="H652" s="331"/>
      <c r="I652" s="335"/>
      <c r="J652" s="328"/>
      <c r="K652" s="328"/>
      <c r="L652" s="328"/>
    </row>
    <row r="653" spans="1:12" x14ac:dyDescent="0.2">
      <c r="A653" s="328"/>
      <c r="B653" s="328"/>
      <c r="C653" s="328"/>
      <c r="D653" s="328"/>
      <c r="E653" s="328"/>
      <c r="F653" s="330"/>
      <c r="G653" s="554"/>
      <c r="H653" s="331"/>
      <c r="I653" s="335"/>
      <c r="J653" s="328"/>
      <c r="K653" s="328"/>
      <c r="L653" s="328"/>
    </row>
    <row r="654" spans="1:12" x14ac:dyDescent="0.2">
      <c r="A654" s="328"/>
      <c r="B654" s="328"/>
      <c r="C654" s="328"/>
      <c r="D654" s="328"/>
      <c r="E654" s="328"/>
      <c r="F654" s="330"/>
      <c r="G654" s="554"/>
      <c r="H654" s="331"/>
      <c r="I654" s="335"/>
      <c r="J654" s="328"/>
      <c r="K654" s="328"/>
      <c r="L654" s="328"/>
    </row>
    <row r="655" spans="1:12" x14ac:dyDescent="0.2">
      <c r="A655" s="328"/>
      <c r="B655" s="328"/>
      <c r="C655" s="328"/>
      <c r="D655" s="328"/>
      <c r="E655" s="328"/>
      <c r="F655" s="330"/>
      <c r="G655" s="554"/>
      <c r="H655" s="331"/>
      <c r="I655" s="335"/>
      <c r="J655" s="328"/>
      <c r="K655" s="328"/>
      <c r="L655" s="328"/>
    </row>
    <row r="656" spans="1:12" x14ac:dyDescent="0.2">
      <c r="A656" s="328"/>
      <c r="B656" s="328"/>
      <c r="C656" s="328"/>
      <c r="D656" s="328"/>
      <c r="E656" s="328"/>
      <c r="F656" s="330"/>
      <c r="G656" s="554"/>
      <c r="H656" s="331"/>
      <c r="I656" s="335"/>
      <c r="J656" s="328"/>
      <c r="K656" s="328"/>
      <c r="L656" s="328"/>
    </row>
    <row r="657" spans="1:12" x14ac:dyDescent="0.2">
      <c r="A657" s="328"/>
      <c r="B657" s="328"/>
      <c r="C657" s="328"/>
      <c r="D657" s="328"/>
      <c r="E657" s="328"/>
      <c r="F657" s="330"/>
      <c r="G657" s="554"/>
      <c r="H657" s="331"/>
      <c r="I657" s="335"/>
      <c r="J657" s="328"/>
      <c r="K657" s="328"/>
      <c r="L657" s="328"/>
    </row>
    <row r="658" spans="1:12" x14ac:dyDescent="0.2">
      <c r="A658" s="328"/>
      <c r="B658" s="328"/>
      <c r="C658" s="328"/>
      <c r="D658" s="328"/>
      <c r="E658" s="328"/>
      <c r="F658" s="330"/>
      <c r="G658" s="554"/>
      <c r="H658" s="331"/>
      <c r="I658" s="335"/>
      <c r="J658" s="328"/>
      <c r="K658" s="328"/>
      <c r="L658" s="328"/>
    </row>
    <row r="659" spans="1:12" x14ac:dyDescent="0.2">
      <c r="A659" s="328"/>
      <c r="B659" s="328"/>
      <c r="C659" s="328"/>
      <c r="D659" s="328"/>
      <c r="E659" s="328"/>
      <c r="F659" s="330"/>
      <c r="G659" s="554"/>
      <c r="H659" s="331"/>
      <c r="I659" s="335"/>
      <c r="J659" s="328"/>
      <c r="K659" s="328"/>
      <c r="L659" s="328"/>
    </row>
    <row r="660" spans="1:12" x14ac:dyDescent="0.2">
      <c r="A660" s="328"/>
      <c r="B660" s="328"/>
      <c r="C660" s="328"/>
      <c r="D660" s="328"/>
      <c r="E660" s="328"/>
      <c r="F660" s="330"/>
      <c r="G660" s="554"/>
      <c r="H660" s="331"/>
      <c r="I660" s="335"/>
      <c r="J660" s="328"/>
      <c r="K660" s="328"/>
      <c r="L660" s="328"/>
    </row>
    <row r="661" spans="1:12" x14ac:dyDescent="0.2">
      <c r="A661" s="328"/>
      <c r="B661" s="328"/>
      <c r="C661" s="328"/>
      <c r="D661" s="328"/>
      <c r="E661" s="328"/>
      <c r="F661" s="330"/>
      <c r="G661" s="554"/>
      <c r="H661" s="331"/>
      <c r="I661" s="335"/>
      <c r="J661" s="328"/>
      <c r="K661" s="328"/>
      <c r="L661" s="328"/>
    </row>
    <row r="662" spans="1:12" x14ac:dyDescent="0.2">
      <c r="A662" s="328"/>
      <c r="B662" s="328"/>
      <c r="C662" s="328"/>
      <c r="D662" s="328"/>
      <c r="E662" s="328"/>
      <c r="F662" s="330"/>
      <c r="G662" s="554"/>
      <c r="H662" s="331"/>
      <c r="I662" s="335"/>
      <c r="J662" s="328"/>
      <c r="K662" s="328"/>
      <c r="L662" s="328"/>
    </row>
    <row r="663" spans="1:12" x14ac:dyDescent="0.2">
      <c r="A663" s="328"/>
      <c r="B663" s="328"/>
      <c r="C663" s="328"/>
      <c r="D663" s="328"/>
      <c r="E663" s="328"/>
      <c r="F663" s="330"/>
      <c r="G663" s="554"/>
      <c r="H663" s="331"/>
      <c r="I663" s="335"/>
      <c r="J663" s="328"/>
      <c r="K663" s="328"/>
      <c r="L663" s="328"/>
    </row>
    <row r="664" spans="1:12" x14ac:dyDescent="0.2">
      <c r="A664" s="328"/>
      <c r="B664" s="328"/>
      <c r="C664" s="328"/>
      <c r="D664" s="328"/>
      <c r="E664" s="328"/>
      <c r="F664" s="330"/>
      <c r="G664" s="554"/>
      <c r="H664" s="331"/>
      <c r="I664" s="335"/>
      <c r="J664" s="328"/>
      <c r="K664" s="328"/>
      <c r="L664" s="328"/>
    </row>
    <row r="665" spans="1:12" x14ac:dyDescent="0.2">
      <c r="A665" s="328"/>
      <c r="B665" s="328"/>
      <c r="C665" s="328"/>
      <c r="D665" s="328"/>
      <c r="E665" s="328"/>
      <c r="F665" s="330"/>
      <c r="G665" s="554"/>
      <c r="H665" s="331"/>
      <c r="I665" s="335"/>
      <c r="J665" s="328"/>
      <c r="K665" s="328"/>
      <c r="L665" s="328"/>
    </row>
    <row r="666" spans="1:12" x14ac:dyDescent="0.2">
      <c r="A666" s="328"/>
      <c r="B666" s="328"/>
      <c r="C666" s="328"/>
      <c r="D666" s="328"/>
      <c r="E666" s="328"/>
      <c r="F666" s="330"/>
      <c r="G666" s="554"/>
      <c r="H666" s="331"/>
      <c r="I666" s="335"/>
      <c r="J666" s="328"/>
      <c r="K666" s="328"/>
      <c r="L666" s="328"/>
    </row>
    <row r="667" spans="1:12" x14ac:dyDescent="0.2">
      <c r="A667" s="328"/>
      <c r="B667" s="328"/>
      <c r="C667" s="328"/>
      <c r="D667" s="328"/>
      <c r="E667" s="328"/>
      <c r="F667" s="330"/>
      <c r="G667" s="554"/>
      <c r="H667" s="331"/>
      <c r="I667" s="335"/>
      <c r="J667" s="328"/>
      <c r="K667" s="328"/>
      <c r="L667" s="328"/>
    </row>
    <row r="668" spans="1:12" x14ac:dyDescent="0.2">
      <c r="A668" s="328"/>
      <c r="B668" s="328"/>
      <c r="C668" s="328"/>
      <c r="D668" s="328"/>
      <c r="E668" s="328"/>
      <c r="F668" s="330"/>
      <c r="G668" s="554"/>
      <c r="H668" s="331"/>
      <c r="I668" s="335"/>
      <c r="J668" s="328"/>
      <c r="K668" s="328"/>
      <c r="L668" s="328"/>
    </row>
    <row r="669" spans="1:12" x14ac:dyDescent="0.2">
      <c r="A669" s="328"/>
      <c r="B669" s="328"/>
      <c r="C669" s="328"/>
      <c r="D669" s="328"/>
      <c r="E669" s="328"/>
      <c r="F669" s="330"/>
      <c r="G669" s="554"/>
      <c r="H669" s="331"/>
      <c r="I669" s="335"/>
      <c r="J669" s="328"/>
      <c r="K669" s="328"/>
      <c r="L669" s="328"/>
    </row>
    <row r="670" spans="1:12" x14ac:dyDescent="0.2">
      <c r="A670" s="328"/>
      <c r="B670" s="328"/>
      <c r="C670" s="328"/>
      <c r="D670" s="328"/>
      <c r="E670" s="328"/>
      <c r="F670" s="330"/>
      <c r="G670" s="554"/>
      <c r="H670" s="331"/>
      <c r="I670" s="335"/>
      <c r="J670" s="328"/>
      <c r="K670" s="328"/>
      <c r="L670" s="328"/>
    </row>
    <row r="671" spans="1:12" x14ac:dyDescent="0.2">
      <c r="A671" s="328"/>
      <c r="B671" s="328"/>
      <c r="C671" s="328"/>
      <c r="D671" s="328"/>
      <c r="E671" s="328"/>
      <c r="F671" s="330"/>
      <c r="G671" s="554"/>
      <c r="H671" s="331"/>
      <c r="I671" s="335"/>
      <c r="J671" s="328"/>
      <c r="K671" s="328"/>
      <c r="L671" s="328"/>
    </row>
    <row r="672" spans="1:12" x14ac:dyDescent="0.2">
      <c r="A672" s="328"/>
      <c r="B672" s="328"/>
      <c r="C672" s="328"/>
      <c r="D672" s="328"/>
      <c r="E672" s="328"/>
      <c r="F672" s="330"/>
      <c r="G672" s="554"/>
      <c r="H672" s="331"/>
      <c r="I672" s="335"/>
      <c r="J672" s="328"/>
      <c r="K672" s="328"/>
      <c r="L672" s="328"/>
    </row>
    <row r="673" spans="1:12" x14ac:dyDescent="0.2">
      <c r="A673" s="328"/>
      <c r="B673" s="328"/>
      <c r="C673" s="328"/>
      <c r="D673" s="328"/>
      <c r="E673" s="328"/>
      <c r="F673" s="330"/>
      <c r="G673" s="554"/>
      <c r="H673" s="331"/>
      <c r="I673" s="335"/>
      <c r="J673" s="328"/>
      <c r="K673" s="328"/>
      <c r="L673" s="328"/>
    </row>
    <row r="674" spans="1:12" x14ac:dyDescent="0.2">
      <c r="A674" s="328"/>
      <c r="B674" s="328"/>
      <c r="C674" s="328"/>
      <c r="D674" s="328"/>
      <c r="E674" s="328"/>
      <c r="F674" s="330"/>
      <c r="G674" s="554"/>
      <c r="H674" s="331"/>
      <c r="I674" s="335"/>
      <c r="J674" s="328"/>
      <c r="K674" s="328"/>
      <c r="L674" s="328"/>
    </row>
    <row r="675" spans="1:12" x14ac:dyDescent="0.2">
      <c r="A675" s="328"/>
      <c r="B675" s="328"/>
      <c r="C675" s="328"/>
      <c r="D675" s="328"/>
      <c r="E675" s="328"/>
      <c r="F675" s="330"/>
      <c r="G675" s="554"/>
      <c r="H675" s="331"/>
      <c r="I675" s="335"/>
      <c r="J675" s="328"/>
      <c r="K675" s="328"/>
      <c r="L675" s="328"/>
    </row>
    <row r="676" spans="1:12" x14ac:dyDescent="0.2">
      <c r="A676" s="328"/>
      <c r="B676" s="328"/>
      <c r="C676" s="328"/>
      <c r="D676" s="328"/>
      <c r="E676" s="328"/>
      <c r="F676" s="330"/>
      <c r="G676" s="554"/>
      <c r="H676" s="331"/>
      <c r="I676" s="335"/>
      <c r="J676" s="328"/>
      <c r="K676" s="328"/>
      <c r="L676" s="328"/>
    </row>
    <row r="677" spans="1:12" x14ac:dyDescent="0.2">
      <c r="A677" s="328"/>
      <c r="B677" s="328"/>
      <c r="C677" s="328"/>
      <c r="D677" s="328"/>
      <c r="E677" s="328"/>
      <c r="F677" s="330"/>
      <c r="G677" s="554"/>
      <c r="H677" s="331"/>
      <c r="I677" s="335"/>
      <c r="J677" s="328"/>
      <c r="K677" s="328"/>
      <c r="L677" s="328"/>
    </row>
    <row r="678" spans="1:12" x14ac:dyDescent="0.2">
      <c r="A678" s="328"/>
      <c r="B678" s="328"/>
      <c r="C678" s="328"/>
      <c r="D678" s="328"/>
      <c r="E678" s="328"/>
      <c r="F678" s="330"/>
      <c r="G678" s="554"/>
      <c r="H678" s="331"/>
      <c r="I678" s="335"/>
      <c r="J678" s="328"/>
      <c r="K678" s="328"/>
      <c r="L678" s="328"/>
    </row>
    <row r="679" spans="1:12" x14ac:dyDescent="0.2">
      <c r="A679" s="328"/>
      <c r="B679" s="328"/>
      <c r="C679" s="328"/>
      <c r="D679" s="328"/>
      <c r="E679" s="328"/>
      <c r="F679" s="330"/>
      <c r="G679" s="554"/>
      <c r="H679" s="331"/>
      <c r="I679" s="335"/>
      <c r="J679" s="328"/>
      <c r="K679" s="328"/>
      <c r="L679" s="328"/>
    </row>
    <row r="680" spans="1:12" x14ac:dyDescent="0.2">
      <c r="A680" s="328"/>
      <c r="B680" s="328"/>
      <c r="C680" s="328"/>
      <c r="D680" s="328"/>
      <c r="E680" s="328"/>
      <c r="F680" s="330"/>
      <c r="G680" s="554"/>
      <c r="H680" s="331"/>
      <c r="I680" s="335"/>
      <c r="J680" s="328"/>
      <c r="K680" s="328"/>
      <c r="L680" s="328"/>
    </row>
    <row r="681" spans="1:12" x14ac:dyDescent="0.2">
      <c r="A681" s="328"/>
      <c r="B681" s="328"/>
      <c r="C681" s="328"/>
      <c r="D681" s="328"/>
      <c r="E681" s="328"/>
      <c r="F681" s="330"/>
      <c r="G681" s="554"/>
      <c r="H681" s="331"/>
      <c r="I681" s="335"/>
      <c r="J681" s="328"/>
      <c r="K681" s="328"/>
      <c r="L681" s="328"/>
    </row>
    <row r="682" spans="1:12" x14ac:dyDescent="0.2">
      <c r="A682" s="328"/>
      <c r="B682" s="328"/>
      <c r="C682" s="328"/>
      <c r="D682" s="328"/>
      <c r="E682" s="328"/>
      <c r="F682" s="330"/>
      <c r="G682" s="554"/>
      <c r="H682" s="331"/>
      <c r="I682" s="335"/>
      <c r="J682" s="328"/>
      <c r="K682" s="328"/>
      <c r="L682" s="328"/>
    </row>
    <row r="683" spans="1:12" x14ac:dyDescent="0.2">
      <c r="A683" s="328"/>
      <c r="B683" s="328"/>
      <c r="C683" s="328"/>
      <c r="D683" s="328"/>
      <c r="E683" s="328"/>
      <c r="F683" s="330"/>
      <c r="G683" s="554"/>
      <c r="H683" s="331"/>
      <c r="I683" s="335"/>
      <c r="J683" s="328"/>
      <c r="K683" s="328"/>
      <c r="L683" s="328"/>
    </row>
    <row r="684" spans="1:12" x14ac:dyDescent="0.2">
      <c r="A684" s="328"/>
      <c r="B684" s="328"/>
      <c r="C684" s="328"/>
      <c r="D684" s="328"/>
      <c r="E684" s="328"/>
      <c r="F684" s="330"/>
      <c r="G684" s="554"/>
      <c r="H684" s="331"/>
      <c r="I684" s="335"/>
      <c r="J684" s="328"/>
      <c r="K684" s="328"/>
      <c r="L684" s="328"/>
    </row>
    <row r="685" spans="1:12" x14ac:dyDescent="0.2">
      <c r="A685" s="328"/>
      <c r="B685" s="328"/>
      <c r="C685" s="328"/>
      <c r="D685" s="328"/>
      <c r="E685" s="328"/>
      <c r="F685" s="330"/>
      <c r="G685" s="554"/>
      <c r="H685" s="331"/>
      <c r="I685" s="335"/>
      <c r="J685" s="328"/>
      <c r="K685" s="328"/>
      <c r="L685" s="328"/>
    </row>
    <row r="686" spans="1:12" x14ac:dyDescent="0.2">
      <c r="A686" s="328"/>
      <c r="B686" s="328"/>
      <c r="C686" s="328"/>
      <c r="D686" s="328"/>
      <c r="E686" s="328"/>
      <c r="F686" s="330"/>
      <c r="G686" s="554"/>
      <c r="H686" s="331"/>
      <c r="I686" s="335"/>
      <c r="J686" s="328"/>
      <c r="K686" s="328"/>
      <c r="L686" s="328"/>
    </row>
    <row r="687" spans="1:12" x14ac:dyDescent="0.2">
      <c r="A687" s="328"/>
      <c r="B687" s="328"/>
      <c r="C687" s="328"/>
      <c r="D687" s="328"/>
      <c r="E687" s="328"/>
      <c r="F687" s="330"/>
      <c r="G687" s="554"/>
      <c r="H687" s="331"/>
      <c r="I687" s="335"/>
      <c r="J687" s="328"/>
      <c r="K687" s="328"/>
      <c r="L687" s="328"/>
    </row>
    <row r="688" spans="1:12" x14ac:dyDescent="0.2">
      <c r="A688" s="328"/>
      <c r="B688" s="328"/>
      <c r="C688" s="328"/>
      <c r="D688" s="328"/>
      <c r="E688" s="328"/>
      <c r="F688" s="330"/>
      <c r="G688" s="554"/>
      <c r="H688" s="331"/>
      <c r="I688" s="335"/>
      <c r="J688" s="328"/>
      <c r="K688" s="328"/>
      <c r="L688" s="328"/>
    </row>
    <row r="689" spans="1:12" x14ac:dyDescent="0.2">
      <c r="A689" s="328"/>
      <c r="B689" s="328"/>
      <c r="C689" s="328"/>
      <c r="D689" s="328"/>
      <c r="E689" s="328"/>
      <c r="F689" s="330"/>
      <c r="G689" s="554"/>
      <c r="H689" s="331"/>
      <c r="I689" s="335"/>
      <c r="J689" s="328"/>
      <c r="K689" s="328"/>
      <c r="L689" s="328"/>
    </row>
    <row r="690" spans="1:12" x14ac:dyDescent="0.2">
      <c r="A690" s="328"/>
      <c r="B690" s="328"/>
      <c r="C690" s="328"/>
      <c r="D690" s="328"/>
      <c r="E690" s="328"/>
      <c r="F690" s="330"/>
      <c r="G690" s="554"/>
      <c r="H690" s="331"/>
      <c r="I690" s="335"/>
      <c r="J690" s="328"/>
      <c r="K690" s="328"/>
      <c r="L690" s="328"/>
    </row>
    <row r="691" spans="1:12" x14ac:dyDescent="0.2">
      <c r="A691" s="328"/>
      <c r="B691" s="328"/>
      <c r="C691" s="328"/>
      <c r="D691" s="328"/>
      <c r="E691" s="328"/>
      <c r="F691" s="330"/>
      <c r="G691" s="554"/>
      <c r="H691" s="331"/>
      <c r="I691" s="335"/>
      <c r="J691" s="328"/>
      <c r="K691" s="328"/>
      <c r="L691" s="328"/>
    </row>
    <row r="692" spans="1:12" x14ac:dyDescent="0.2">
      <c r="A692" s="328"/>
      <c r="B692" s="328"/>
      <c r="C692" s="328"/>
      <c r="D692" s="328"/>
      <c r="E692" s="328"/>
      <c r="F692" s="330"/>
      <c r="G692" s="554"/>
      <c r="H692" s="331"/>
      <c r="I692" s="335"/>
      <c r="J692" s="328"/>
      <c r="K692" s="328"/>
      <c r="L692" s="328"/>
    </row>
    <row r="693" spans="1:12" x14ac:dyDescent="0.2">
      <c r="A693" s="328"/>
      <c r="B693" s="328"/>
      <c r="C693" s="328"/>
      <c r="D693" s="328"/>
      <c r="E693" s="328"/>
      <c r="F693" s="330"/>
      <c r="G693" s="554"/>
      <c r="H693" s="331"/>
      <c r="I693" s="335"/>
      <c r="J693" s="328"/>
      <c r="K693" s="328"/>
      <c r="L693" s="328"/>
    </row>
    <row r="694" spans="1:12" x14ac:dyDescent="0.2">
      <c r="A694" s="328"/>
      <c r="B694" s="328"/>
      <c r="C694" s="328"/>
      <c r="D694" s="328"/>
      <c r="E694" s="328"/>
      <c r="F694" s="330"/>
      <c r="G694" s="554"/>
      <c r="H694" s="331"/>
      <c r="I694" s="335"/>
      <c r="J694" s="328"/>
      <c r="K694" s="328"/>
      <c r="L694" s="328"/>
    </row>
    <row r="695" spans="1:12" x14ac:dyDescent="0.2">
      <c r="A695" s="328"/>
      <c r="B695" s="328"/>
      <c r="C695" s="328"/>
      <c r="D695" s="328"/>
      <c r="E695" s="328"/>
      <c r="F695" s="330"/>
      <c r="G695" s="554"/>
      <c r="H695" s="331"/>
      <c r="I695" s="335"/>
      <c r="J695" s="328"/>
      <c r="K695" s="328"/>
      <c r="L695" s="328"/>
    </row>
    <row r="696" spans="1:12" x14ac:dyDescent="0.2">
      <c r="A696" s="328"/>
      <c r="B696" s="328"/>
      <c r="C696" s="328"/>
      <c r="D696" s="328"/>
      <c r="E696" s="328"/>
      <c r="F696" s="330"/>
      <c r="G696" s="554"/>
      <c r="H696" s="331"/>
      <c r="I696" s="335"/>
      <c r="J696" s="328"/>
      <c r="K696" s="328"/>
      <c r="L696" s="328"/>
    </row>
    <row r="697" spans="1:12" x14ac:dyDescent="0.2">
      <c r="A697" s="328"/>
      <c r="B697" s="328"/>
      <c r="C697" s="328"/>
      <c r="D697" s="328"/>
      <c r="E697" s="328"/>
      <c r="F697" s="330"/>
      <c r="G697" s="554"/>
      <c r="H697" s="331"/>
      <c r="I697" s="335"/>
      <c r="J697" s="328"/>
      <c r="K697" s="328"/>
      <c r="L697" s="328"/>
    </row>
    <row r="698" spans="1:12" x14ac:dyDescent="0.2">
      <c r="A698" s="328"/>
      <c r="B698" s="328"/>
      <c r="C698" s="328"/>
      <c r="D698" s="328"/>
      <c r="E698" s="328"/>
      <c r="F698" s="330"/>
      <c r="G698" s="554"/>
      <c r="H698" s="331"/>
      <c r="I698" s="335"/>
      <c r="J698" s="328"/>
      <c r="K698" s="328"/>
      <c r="L698" s="328"/>
    </row>
    <row r="699" spans="1:12" x14ac:dyDescent="0.2">
      <c r="A699" s="328"/>
      <c r="B699" s="328"/>
      <c r="C699" s="328"/>
      <c r="D699" s="328"/>
      <c r="E699" s="328"/>
      <c r="F699" s="330"/>
      <c r="G699" s="554"/>
      <c r="H699" s="331"/>
      <c r="I699" s="335"/>
      <c r="J699" s="328"/>
      <c r="K699" s="328"/>
      <c r="L699" s="328"/>
    </row>
    <row r="700" spans="1:12" x14ac:dyDescent="0.2">
      <c r="A700" s="328"/>
      <c r="B700" s="328"/>
      <c r="C700" s="328"/>
      <c r="D700" s="328"/>
      <c r="E700" s="328"/>
      <c r="F700" s="330"/>
      <c r="G700" s="554"/>
      <c r="H700" s="331"/>
      <c r="I700" s="335"/>
      <c r="J700" s="328"/>
      <c r="K700" s="328"/>
      <c r="L700" s="328"/>
    </row>
    <row r="701" spans="1:12" x14ac:dyDescent="0.2">
      <c r="A701" s="328"/>
      <c r="B701" s="328"/>
      <c r="C701" s="328"/>
      <c r="D701" s="328"/>
      <c r="E701" s="328"/>
      <c r="F701" s="330"/>
      <c r="G701" s="554"/>
      <c r="H701" s="331"/>
      <c r="I701" s="335"/>
      <c r="J701" s="328"/>
      <c r="K701" s="328"/>
      <c r="L701" s="328"/>
    </row>
    <row r="702" spans="1:12" x14ac:dyDescent="0.2">
      <c r="A702" s="328"/>
      <c r="B702" s="328"/>
      <c r="C702" s="328"/>
      <c r="D702" s="328"/>
      <c r="E702" s="328"/>
      <c r="F702" s="330"/>
      <c r="G702" s="554"/>
      <c r="H702" s="331"/>
      <c r="I702" s="335"/>
      <c r="J702" s="328"/>
      <c r="K702" s="328"/>
      <c r="L702" s="328"/>
    </row>
    <row r="703" spans="1:12" x14ac:dyDescent="0.2">
      <c r="A703" s="328"/>
      <c r="B703" s="328"/>
      <c r="C703" s="328"/>
      <c r="D703" s="328"/>
      <c r="E703" s="328"/>
      <c r="F703" s="330"/>
      <c r="G703" s="554"/>
      <c r="H703" s="331"/>
      <c r="I703" s="335"/>
      <c r="J703" s="328"/>
      <c r="K703" s="328"/>
      <c r="L703" s="328"/>
    </row>
    <row r="704" spans="1:12" x14ac:dyDescent="0.2">
      <c r="A704" s="328"/>
      <c r="B704" s="328"/>
      <c r="C704" s="328"/>
      <c r="D704" s="328"/>
      <c r="E704" s="328"/>
      <c r="F704" s="330"/>
      <c r="G704" s="554"/>
      <c r="H704" s="331"/>
      <c r="I704" s="335"/>
      <c r="J704" s="328"/>
      <c r="K704" s="328"/>
      <c r="L704" s="328"/>
    </row>
    <row r="705" spans="1:12" x14ac:dyDescent="0.2">
      <c r="A705" s="328"/>
      <c r="B705" s="328"/>
      <c r="C705" s="328"/>
      <c r="D705" s="328"/>
      <c r="E705" s="328"/>
      <c r="F705" s="330"/>
      <c r="G705" s="554"/>
      <c r="H705" s="331"/>
      <c r="I705" s="335"/>
      <c r="J705" s="328"/>
      <c r="K705" s="328"/>
      <c r="L705" s="328"/>
    </row>
    <row r="706" spans="1:12" x14ac:dyDescent="0.2">
      <c r="A706" s="328"/>
      <c r="B706" s="328"/>
      <c r="C706" s="328"/>
      <c r="D706" s="328"/>
      <c r="E706" s="328"/>
      <c r="F706" s="330"/>
      <c r="G706" s="554"/>
      <c r="H706" s="331"/>
      <c r="I706" s="335"/>
      <c r="J706" s="328"/>
      <c r="K706" s="328"/>
      <c r="L706" s="328"/>
    </row>
    <row r="707" spans="1:12" x14ac:dyDescent="0.2">
      <c r="A707" s="328"/>
      <c r="B707" s="328"/>
      <c r="C707" s="328"/>
      <c r="D707" s="328"/>
      <c r="E707" s="328"/>
      <c r="F707" s="330"/>
      <c r="G707" s="554"/>
      <c r="H707" s="331"/>
      <c r="I707" s="335"/>
      <c r="J707" s="328"/>
      <c r="K707" s="328"/>
      <c r="L707" s="328"/>
    </row>
    <row r="708" spans="1:12" x14ac:dyDescent="0.2">
      <c r="A708" s="328"/>
      <c r="B708" s="328"/>
      <c r="C708" s="328"/>
      <c r="D708" s="328"/>
      <c r="E708" s="328"/>
      <c r="F708" s="330"/>
      <c r="G708" s="554"/>
      <c r="H708" s="331"/>
      <c r="I708" s="335"/>
      <c r="J708" s="328"/>
      <c r="K708" s="328"/>
      <c r="L708" s="328"/>
    </row>
    <row r="709" spans="1:12" x14ac:dyDescent="0.2">
      <c r="A709" s="328"/>
      <c r="B709" s="328"/>
      <c r="C709" s="328"/>
      <c r="D709" s="328"/>
      <c r="E709" s="328"/>
      <c r="F709" s="330"/>
      <c r="G709" s="554"/>
      <c r="H709" s="331"/>
      <c r="I709" s="335"/>
      <c r="J709" s="328"/>
      <c r="K709" s="328"/>
      <c r="L709" s="328"/>
    </row>
    <row r="710" spans="1:12" x14ac:dyDescent="0.2">
      <c r="A710" s="328"/>
      <c r="B710" s="328"/>
      <c r="C710" s="328"/>
      <c r="D710" s="328"/>
      <c r="E710" s="328"/>
      <c r="F710" s="330"/>
      <c r="G710" s="554"/>
      <c r="H710" s="331"/>
      <c r="I710" s="335"/>
      <c r="J710" s="328"/>
      <c r="K710" s="328"/>
      <c r="L710" s="328"/>
    </row>
    <row r="711" spans="1:12" x14ac:dyDescent="0.2">
      <c r="A711" s="328"/>
      <c r="B711" s="328"/>
      <c r="C711" s="328"/>
      <c r="D711" s="328"/>
      <c r="E711" s="328"/>
      <c r="F711" s="330"/>
      <c r="G711" s="554"/>
      <c r="H711" s="331"/>
      <c r="I711" s="335"/>
      <c r="J711" s="328"/>
      <c r="K711" s="328"/>
      <c r="L711" s="328"/>
    </row>
    <row r="712" spans="1:12" x14ac:dyDescent="0.2">
      <c r="A712" s="328"/>
      <c r="B712" s="328"/>
      <c r="C712" s="328"/>
      <c r="D712" s="328"/>
      <c r="E712" s="328"/>
      <c r="F712" s="330"/>
      <c r="G712" s="554"/>
      <c r="H712" s="331"/>
      <c r="I712" s="335"/>
      <c r="J712" s="328"/>
      <c r="K712" s="328"/>
      <c r="L712" s="328"/>
    </row>
    <row r="713" spans="1:12" x14ac:dyDescent="0.2">
      <c r="A713" s="328"/>
      <c r="B713" s="328"/>
      <c r="C713" s="328"/>
      <c r="D713" s="328"/>
      <c r="E713" s="328"/>
      <c r="F713" s="330"/>
      <c r="G713" s="554"/>
      <c r="H713" s="331"/>
      <c r="I713" s="335"/>
      <c r="J713" s="328"/>
      <c r="K713" s="328"/>
      <c r="L713" s="328"/>
    </row>
    <row r="714" spans="1:12" x14ac:dyDescent="0.2">
      <c r="A714" s="328"/>
      <c r="B714" s="328"/>
      <c r="C714" s="328"/>
      <c r="D714" s="328"/>
      <c r="E714" s="328"/>
      <c r="F714" s="330"/>
      <c r="G714" s="554"/>
      <c r="H714" s="331"/>
      <c r="I714" s="335"/>
      <c r="J714" s="328"/>
      <c r="K714" s="328"/>
      <c r="L714" s="328"/>
    </row>
    <row r="715" spans="1:12" x14ac:dyDescent="0.2">
      <c r="A715" s="328"/>
      <c r="B715" s="328"/>
      <c r="C715" s="328"/>
      <c r="D715" s="328"/>
      <c r="E715" s="328"/>
      <c r="F715" s="330"/>
      <c r="G715" s="554"/>
      <c r="H715" s="331"/>
      <c r="I715" s="335"/>
      <c r="J715" s="328"/>
      <c r="K715" s="328"/>
      <c r="L715" s="328"/>
    </row>
    <row r="716" spans="1:12" x14ac:dyDescent="0.2">
      <c r="A716" s="328"/>
      <c r="B716" s="328"/>
      <c r="C716" s="328"/>
      <c r="D716" s="328"/>
      <c r="E716" s="328"/>
      <c r="F716" s="330"/>
      <c r="G716" s="554"/>
      <c r="H716" s="331"/>
      <c r="I716" s="335"/>
      <c r="J716" s="328"/>
      <c r="K716" s="328"/>
      <c r="L716" s="328"/>
    </row>
    <row r="717" spans="1:12" x14ac:dyDescent="0.2">
      <c r="A717" s="328"/>
      <c r="B717" s="328"/>
      <c r="C717" s="328"/>
      <c r="D717" s="328"/>
      <c r="E717" s="328"/>
      <c r="F717" s="330"/>
      <c r="G717" s="554"/>
      <c r="H717" s="331"/>
      <c r="I717" s="335"/>
      <c r="J717" s="328"/>
      <c r="K717" s="328"/>
      <c r="L717" s="328"/>
    </row>
    <row r="718" spans="1:12" x14ac:dyDescent="0.2">
      <c r="A718" s="328"/>
      <c r="B718" s="328"/>
      <c r="C718" s="328"/>
      <c r="D718" s="328"/>
      <c r="E718" s="328"/>
      <c r="F718" s="330"/>
      <c r="G718" s="554"/>
      <c r="H718" s="331"/>
      <c r="I718" s="335"/>
      <c r="J718" s="328"/>
      <c r="K718" s="328"/>
      <c r="L718" s="328"/>
    </row>
    <row r="719" spans="1:12" x14ac:dyDescent="0.2">
      <c r="A719" s="328"/>
      <c r="B719" s="328"/>
      <c r="C719" s="328"/>
      <c r="D719" s="328"/>
      <c r="E719" s="328"/>
      <c r="F719" s="330"/>
      <c r="G719" s="554"/>
      <c r="H719" s="331"/>
      <c r="I719" s="335"/>
      <c r="J719" s="328"/>
      <c r="K719" s="328"/>
      <c r="L719" s="328"/>
    </row>
    <row r="720" spans="1:12" x14ac:dyDescent="0.2">
      <c r="A720" s="328"/>
      <c r="B720" s="328"/>
      <c r="C720" s="328"/>
      <c r="D720" s="328"/>
      <c r="E720" s="328"/>
      <c r="F720" s="330"/>
      <c r="G720" s="554"/>
      <c r="H720" s="331"/>
      <c r="I720" s="335"/>
      <c r="J720" s="328"/>
      <c r="K720" s="328"/>
      <c r="L720" s="328"/>
    </row>
    <row r="721" spans="1:12" x14ac:dyDescent="0.2">
      <c r="A721" s="328"/>
      <c r="B721" s="328"/>
      <c r="C721" s="328"/>
      <c r="D721" s="328"/>
      <c r="E721" s="328"/>
      <c r="F721" s="330"/>
      <c r="G721" s="554"/>
      <c r="H721" s="331"/>
      <c r="I721" s="335"/>
      <c r="J721" s="328"/>
      <c r="K721" s="328"/>
      <c r="L721" s="328"/>
    </row>
    <row r="722" spans="1:12" x14ac:dyDescent="0.2">
      <c r="A722" s="328"/>
      <c r="B722" s="328"/>
      <c r="C722" s="328"/>
      <c r="D722" s="328"/>
      <c r="E722" s="328"/>
      <c r="F722" s="330"/>
      <c r="G722" s="554"/>
      <c r="H722" s="331"/>
      <c r="I722" s="335"/>
      <c r="J722" s="328"/>
      <c r="K722" s="328"/>
      <c r="L722" s="328"/>
    </row>
    <row r="723" spans="1:12" x14ac:dyDescent="0.2">
      <c r="A723" s="328"/>
      <c r="B723" s="328"/>
      <c r="C723" s="328"/>
      <c r="D723" s="328"/>
      <c r="E723" s="328"/>
      <c r="F723" s="330"/>
      <c r="G723" s="554"/>
      <c r="H723" s="331"/>
      <c r="I723" s="335"/>
      <c r="J723" s="328"/>
      <c r="K723" s="328"/>
      <c r="L723" s="328"/>
    </row>
    <row r="724" spans="1:12" x14ac:dyDescent="0.2">
      <c r="A724" s="328"/>
      <c r="B724" s="328"/>
      <c r="C724" s="328"/>
      <c r="D724" s="328"/>
      <c r="E724" s="328"/>
      <c r="F724" s="330"/>
      <c r="G724" s="554"/>
      <c r="H724" s="331"/>
      <c r="I724" s="335"/>
      <c r="J724" s="328"/>
      <c r="K724" s="328"/>
      <c r="L724" s="328"/>
    </row>
    <row r="725" spans="1:12" x14ac:dyDescent="0.2">
      <c r="A725" s="328"/>
      <c r="B725" s="328"/>
      <c r="C725" s="328"/>
      <c r="D725" s="328"/>
      <c r="E725" s="328"/>
      <c r="F725" s="330"/>
      <c r="G725" s="554"/>
      <c r="H725" s="331"/>
      <c r="I725" s="335"/>
      <c r="J725" s="328"/>
      <c r="K725" s="328"/>
      <c r="L725" s="328"/>
    </row>
    <row r="726" spans="1:12" x14ac:dyDescent="0.2">
      <c r="A726" s="328"/>
      <c r="B726" s="328"/>
      <c r="C726" s="328"/>
      <c r="D726" s="328"/>
      <c r="E726" s="328"/>
      <c r="F726" s="330"/>
      <c r="G726" s="554"/>
      <c r="H726" s="331"/>
      <c r="I726" s="335"/>
      <c r="J726" s="328"/>
      <c r="K726" s="328"/>
      <c r="L726" s="328"/>
    </row>
    <row r="727" spans="1:12" x14ac:dyDescent="0.2">
      <c r="A727" s="328"/>
      <c r="B727" s="328"/>
      <c r="C727" s="328"/>
      <c r="D727" s="328"/>
      <c r="E727" s="328"/>
      <c r="F727" s="330"/>
      <c r="G727" s="554"/>
      <c r="H727" s="331"/>
      <c r="I727" s="335"/>
      <c r="J727" s="328"/>
      <c r="K727" s="328"/>
      <c r="L727" s="328"/>
    </row>
    <row r="728" spans="1:12" x14ac:dyDescent="0.2">
      <c r="A728" s="328"/>
      <c r="B728" s="328"/>
      <c r="C728" s="328"/>
      <c r="D728" s="328"/>
      <c r="E728" s="328"/>
      <c r="F728" s="330"/>
      <c r="G728" s="554"/>
      <c r="H728" s="331"/>
      <c r="I728" s="335"/>
      <c r="J728" s="328"/>
      <c r="K728" s="328"/>
      <c r="L728" s="328"/>
    </row>
    <row r="729" spans="1:12" x14ac:dyDescent="0.2">
      <c r="A729" s="328"/>
      <c r="B729" s="328"/>
      <c r="C729" s="328"/>
      <c r="D729" s="328"/>
      <c r="E729" s="328"/>
      <c r="F729" s="330"/>
      <c r="G729" s="554"/>
      <c r="H729" s="331"/>
      <c r="I729" s="335"/>
      <c r="J729" s="328"/>
      <c r="K729" s="328"/>
      <c r="L729" s="328"/>
    </row>
    <row r="730" spans="1:12" x14ac:dyDescent="0.2">
      <c r="A730" s="328"/>
      <c r="B730" s="328"/>
      <c r="C730" s="328"/>
      <c r="D730" s="328"/>
      <c r="E730" s="328"/>
      <c r="F730" s="330"/>
      <c r="G730" s="554"/>
      <c r="H730" s="331"/>
      <c r="I730" s="335"/>
      <c r="J730" s="328"/>
      <c r="K730" s="328"/>
      <c r="L730" s="328"/>
    </row>
    <row r="731" spans="1:12" x14ac:dyDescent="0.2">
      <c r="A731" s="328"/>
      <c r="B731" s="328"/>
      <c r="C731" s="328"/>
      <c r="D731" s="328"/>
      <c r="E731" s="328"/>
      <c r="F731" s="330"/>
      <c r="G731" s="554"/>
      <c r="H731" s="331"/>
      <c r="I731" s="335"/>
      <c r="J731" s="328"/>
      <c r="K731" s="328"/>
      <c r="L731" s="328"/>
    </row>
    <row r="732" spans="1:12" x14ac:dyDescent="0.2">
      <c r="A732" s="328"/>
      <c r="B732" s="328"/>
      <c r="C732" s="328"/>
      <c r="D732" s="328"/>
      <c r="E732" s="328"/>
      <c r="F732" s="330"/>
      <c r="G732" s="554"/>
      <c r="H732" s="331"/>
      <c r="I732" s="335"/>
      <c r="J732" s="328"/>
      <c r="K732" s="328"/>
      <c r="L732" s="328"/>
    </row>
    <row r="733" spans="1:12" x14ac:dyDescent="0.2">
      <c r="A733" s="328"/>
      <c r="B733" s="328"/>
      <c r="C733" s="328"/>
      <c r="D733" s="328"/>
      <c r="E733" s="328"/>
      <c r="F733" s="330"/>
      <c r="G733" s="554"/>
      <c r="H733" s="331"/>
      <c r="I733" s="335"/>
      <c r="J733" s="328"/>
      <c r="K733" s="328"/>
      <c r="L733" s="328"/>
    </row>
    <row r="734" spans="1:12" x14ac:dyDescent="0.2">
      <c r="A734" s="328"/>
      <c r="B734" s="328"/>
      <c r="C734" s="328"/>
      <c r="D734" s="328"/>
      <c r="E734" s="328"/>
      <c r="F734" s="330"/>
      <c r="G734" s="554"/>
      <c r="H734" s="331"/>
      <c r="I734" s="335"/>
      <c r="J734" s="328"/>
      <c r="K734" s="328"/>
      <c r="L734" s="328"/>
    </row>
    <row r="735" spans="1:12" x14ac:dyDescent="0.2">
      <c r="A735" s="328"/>
      <c r="B735" s="328"/>
      <c r="C735" s="328"/>
      <c r="D735" s="328"/>
      <c r="E735" s="328"/>
      <c r="F735" s="330"/>
      <c r="G735" s="554"/>
      <c r="H735" s="331"/>
      <c r="I735" s="335"/>
      <c r="J735" s="328"/>
      <c r="K735" s="328"/>
      <c r="L735" s="328"/>
    </row>
    <row r="736" spans="1:12" x14ac:dyDescent="0.2">
      <c r="A736" s="328"/>
      <c r="B736" s="328"/>
      <c r="C736" s="328"/>
      <c r="D736" s="328"/>
      <c r="E736" s="328"/>
      <c r="F736" s="330"/>
      <c r="G736" s="554"/>
      <c r="H736" s="331"/>
      <c r="I736" s="335"/>
      <c r="J736" s="328"/>
      <c r="K736" s="328"/>
      <c r="L736" s="328"/>
    </row>
    <row r="737" spans="1:12" x14ac:dyDescent="0.2">
      <c r="A737" s="328"/>
      <c r="B737" s="328"/>
      <c r="C737" s="328"/>
      <c r="D737" s="328"/>
      <c r="E737" s="328"/>
      <c r="F737" s="330"/>
      <c r="G737" s="554"/>
      <c r="H737" s="331"/>
      <c r="I737" s="335"/>
      <c r="J737" s="328"/>
      <c r="K737" s="328"/>
      <c r="L737" s="328"/>
    </row>
    <row r="738" spans="1:12" x14ac:dyDescent="0.2">
      <c r="A738" s="328"/>
      <c r="B738" s="328"/>
      <c r="C738" s="328"/>
      <c r="D738" s="328"/>
      <c r="E738" s="328"/>
      <c r="F738" s="330"/>
      <c r="G738" s="554"/>
      <c r="H738" s="331"/>
      <c r="I738" s="335"/>
      <c r="J738" s="328"/>
      <c r="K738" s="328"/>
      <c r="L738" s="328"/>
    </row>
    <row r="739" spans="1:12" x14ac:dyDescent="0.2">
      <c r="A739" s="328"/>
      <c r="B739" s="328"/>
      <c r="C739" s="328"/>
      <c r="D739" s="328"/>
      <c r="E739" s="328"/>
      <c r="F739" s="330"/>
      <c r="G739" s="554"/>
      <c r="H739" s="331"/>
      <c r="I739" s="335"/>
      <c r="J739" s="328"/>
      <c r="K739" s="328"/>
      <c r="L739" s="328"/>
    </row>
    <row r="740" spans="1:12" x14ac:dyDescent="0.2">
      <c r="A740" s="328"/>
      <c r="B740" s="328"/>
      <c r="C740" s="328"/>
      <c r="D740" s="328"/>
      <c r="E740" s="328"/>
      <c r="F740" s="330"/>
      <c r="G740" s="554"/>
      <c r="H740" s="331"/>
      <c r="I740" s="335"/>
      <c r="J740" s="328"/>
      <c r="K740" s="328"/>
      <c r="L740" s="328"/>
    </row>
    <row r="741" spans="1:12" x14ac:dyDescent="0.2">
      <c r="A741" s="328"/>
      <c r="B741" s="328"/>
      <c r="C741" s="328"/>
      <c r="D741" s="328"/>
      <c r="E741" s="328"/>
      <c r="F741" s="330"/>
      <c r="G741" s="554"/>
      <c r="H741" s="331"/>
      <c r="I741" s="335"/>
      <c r="J741" s="328"/>
      <c r="K741" s="328"/>
      <c r="L741" s="328"/>
    </row>
    <row r="742" spans="1:12" x14ac:dyDescent="0.2">
      <c r="A742" s="328"/>
      <c r="B742" s="328"/>
      <c r="C742" s="328"/>
      <c r="D742" s="328"/>
      <c r="E742" s="328"/>
      <c r="F742" s="330"/>
      <c r="G742" s="554"/>
      <c r="H742" s="331"/>
      <c r="I742" s="335"/>
      <c r="J742" s="328"/>
      <c r="K742" s="328"/>
      <c r="L742" s="328"/>
    </row>
    <row r="743" spans="1:12" x14ac:dyDescent="0.2">
      <c r="A743" s="328"/>
      <c r="B743" s="328"/>
      <c r="C743" s="328"/>
      <c r="D743" s="328"/>
      <c r="E743" s="328"/>
      <c r="F743" s="330"/>
      <c r="G743" s="554"/>
      <c r="H743" s="331"/>
      <c r="I743" s="335"/>
      <c r="J743" s="328"/>
      <c r="K743" s="328"/>
      <c r="L743" s="328"/>
    </row>
    <row r="744" spans="1:12" x14ac:dyDescent="0.2">
      <c r="A744" s="328"/>
      <c r="B744" s="328"/>
      <c r="C744" s="328"/>
      <c r="D744" s="328"/>
      <c r="E744" s="328"/>
      <c r="F744" s="330"/>
      <c r="G744" s="554"/>
      <c r="H744" s="331"/>
      <c r="I744" s="335"/>
      <c r="J744" s="328"/>
      <c r="K744" s="328"/>
      <c r="L744" s="328"/>
    </row>
    <row r="745" spans="1:12" x14ac:dyDescent="0.2">
      <c r="A745" s="328"/>
      <c r="B745" s="328"/>
      <c r="C745" s="328"/>
      <c r="D745" s="328"/>
      <c r="E745" s="328"/>
      <c r="F745" s="330"/>
      <c r="G745" s="554"/>
      <c r="H745" s="331"/>
      <c r="I745" s="335"/>
      <c r="J745" s="328"/>
      <c r="K745" s="328"/>
      <c r="L745" s="328"/>
    </row>
    <row r="746" spans="1:12" x14ac:dyDescent="0.2">
      <c r="A746" s="328"/>
      <c r="B746" s="328"/>
      <c r="C746" s="328"/>
      <c r="D746" s="328"/>
      <c r="E746" s="328"/>
      <c r="F746" s="330"/>
      <c r="G746" s="554"/>
      <c r="H746" s="331"/>
      <c r="I746" s="335"/>
      <c r="J746" s="328"/>
      <c r="K746" s="328"/>
      <c r="L746" s="328"/>
    </row>
    <row r="747" spans="1:12" x14ac:dyDescent="0.2">
      <c r="A747" s="328"/>
      <c r="B747" s="328"/>
      <c r="C747" s="328"/>
      <c r="D747" s="328"/>
      <c r="E747" s="328"/>
      <c r="F747" s="330"/>
      <c r="G747" s="554"/>
      <c r="H747" s="331"/>
      <c r="I747" s="335"/>
      <c r="J747" s="328"/>
      <c r="K747" s="328"/>
      <c r="L747" s="328"/>
    </row>
    <row r="748" spans="1:12" x14ac:dyDescent="0.2">
      <c r="A748" s="328"/>
      <c r="B748" s="328"/>
      <c r="C748" s="328"/>
      <c r="D748" s="328"/>
      <c r="E748" s="328"/>
      <c r="F748" s="330"/>
      <c r="G748" s="554"/>
      <c r="H748" s="331"/>
      <c r="I748" s="335"/>
      <c r="J748" s="328"/>
      <c r="K748" s="328"/>
      <c r="L748" s="328"/>
    </row>
    <row r="749" spans="1:12" x14ac:dyDescent="0.2">
      <c r="A749" s="328"/>
      <c r="B749" s="328"/>
      <c r="C749" s="328"/>
      <c r="D749" s="328"/>
      <c r="E749" s="328"/>
      <c r="F749" s="330"/>
      <c r="G749" s="554"/>
      <c r="H749" s="331"/>
      <c r="I749" s="335"/>
      <c r="J749" s="328"/>
      <c r="K749" s="328"/>
      <c r="L749" s="328"/>
    </row>
    <row r="750" spans="1:12" x14ac:dyDescent="0.2">
      <c r="A750" s="328"/>
      <c r="B750" s="328"/>
      <c r="C750" s="328"/>
      <c r="D750" s="328"/>
      <c r="E750" s="328"/>
      <c r="F750" s="330"/>
      <c r="G750" s="554"/>
      <c r="H750" s="331"/>
      <c r="I750" s="335"/>
      <c r="J750" s="328"/>
      <c r="K750" s="328"/>
      <c r="L750" s="328"/>
    </row>
    <row r="751" spans="1:12" x14ac:dyDescent="0.2">
      <c r="A751" s="328"/>
      <c r="B751" s="328"/>
      <c r="C751" s="328"/>
      <c r="D751" s="328"/>
      <c r="E751" s="328"/>
      <c r="F751" s="330"/>
      <c r="G751" s="554"/>
      <c r="H751" s="331"/>
      <c r="I751" s="335"/>
      <c r="J751" s="328"/>
      <c r="K751" s="328"/>
      <c r="L751" s="328"/>
    </row>
    <row r="752" spans="1:12" x14ac:dyDescent="0.2">
      <c r="A752" s="328"/>
      <c r="B752" s="328"/>
      <c r="C752" s="328"/>
      <c r="D752" s="328"/>
      <c r="E752" s="328"/>
      <c r="F752" s="330"/>
      <c r="G752" s="554"/>
      <c r="H752" s="331"/>
      <c r="I752" s="335"/>
      <c r="J752" s="328"/>
      <c r="K752" s="328"/>
      <c r="L752" s="328"/>
    </row>
    <row r="753" spans="1:12" x14ac:dyDescent="0.2">
      <c r="A753" s="328"/>
      <c r="B753" s="328"/>
      <c r="C753" s="328"/>
      <c r="D753" s="328"/>
      <c r="E753" s="328"/>
      <c r="F753" s="330"/>
      <c r="G753" s="554"/>
      <c r="H753" s="331"/>
      <c r="I753" s="335"/>
      <c r="J753" s="328"/>
      <c r="K753" s="328"/>
      <c r="L753" s="328"/>
    </row>
    <row r="754" spans="1:12" x14ac:dyDescent="0.2">
      <c r="A754" s="328"/>
      <c r="B754" s="328"/>
      <c r="C754" s="328"/>
      <c r="D754" s="328"/>
      <c r="E754" s="328"/>
      <c r="F754" s="330"/>
      <c r="G754" s="554"/>
      <c r="H754" s="331"/>
      <c r="I754" s="335"/>
      <c r="J754" s="328"/>
      <c r="K754" s="328"/>
      <c r="L754" s="328"/>
    </row>
    <row r="755" spans="1:12" x14ac:dyDescent="0.2">
      <c r="A755" s="328"/>
      <c r="B755" s="328"/>
      <c r="C755" s="328"/>
      <c r="D755" s="328"/>
      <c r="E755" s="328"/>
      <c r="F755" s="330"/>
      <c r="G755" s="554"/>
      <c r="H755" s="331"/>
      <c r="I755" s="335"/>
      <c r="J755" s="328"/>
      <c r="K755" s="328"/>
      <c r="L755" s="328"/>
    </row>
    <row r="756" spans="1:12" x14ac:dyDescent="0.2">
      <c r="A756" s="328"/>
      <c r="B756" s="328"/>
      <c r="C756" s="328"/>
      <c r="D756" s="328"/>
      <c r="E756" s="328"/>
      <c r="F756" s="330"/>
      <c r="G756" s="554"/>
      <c r="H756" s="331"/>
      <c r="I756" s="335"/>
      <c r="J756" s="328"/>
      <c r="K756" s="328"/>
      <c r="L756" s="328"/>
    </row>
    <row r="757" spans="1:12" x14ac:dyDescent="0.2">
      <c r="A757" s="328"/>
      <c r="B757" s="328"/>
      <c r="C757" s="328"/>
      <c r="D757" s="328"/>
      <c r="E757" s="328"/>
      <c r="F757" s="330"/>
      <c r="G757" s="554"/>
      <c r="H757" s="331"/>
      <c r="I757" s="335"/>
      <c r="J757" s="328"/>
      <c r="K757" s="328"/>
      <c r="L757" s="328"/>
    </row>
    <row r="758" spans="1:12" x14ac:dyDescent="0.2">
      <c r="A758" s="328"/>
      <c r="B758" s="328"/>
      <c r="C758" s="328"/>
      <c r="D758" s="328"/>
      <c r="E758" s="328"/>
      <c r="F758" s="330"/>
      <c r="G758" s="554"/>
      <c r="H758" s="331"/>
      <c r="I758" s="335"/>
      <c r="J758" s="328"/>
      <c r="K758" s="328"/>
      <c r="L758" s="328"/>
    </row>
    <row r="759" spans="1:12" x14ac:dyDescent="0.2">
      <c r="A759" s="328"/>
      <c r="B759" s="328"/>
      <c r="C759" s="328"/>
      <c r="D759" s="328"/>
      <c r="E759" s="328"/>
      <c r="F759" s="330"/>
      <c r="G759" s="554"/>
      <c r="H759" s="331"/>
      <c r="I759" s="335"/>
      <c r="J759" s="328"/>
      <c r="K759" s="328"/>
      <c r="L759" s="328"/>
    </row>
    <row r="760" spans="1:12" x14ac:dyDescent="0.2">
      <c r="A760" s="328"/>
      <c r="B760" s="328"/>
      <c r="C760" s="328"/>
      <c r="D760" s="328"/>
      <c r="E760" s="328"/>
      <c r="F760" s="330"/>
      <c r="G760" s="554"/>
      <c r="H760" s="331"/>
      <c r="I760" s="335"/>
      <c r="J760" s="328"/>
      <c r="K760" s="328"/>
      <c r="L760" s="328"/>
    </row>
    <row r="761" spans="1:12" x14ac:dyDescent="0.2">
      <c r="A761" s="328"/>
      <c r="B761" s="328"/>
      <c r="C761" s="328"/>
      <c r="D761" s="328"/>
      <c r="E761" s="328"/>
      <c r="F761" s="330"/>
      <c r="G761" s="554"/>
      <c r="H761" s="331"/>
      <c r="I761" s="335"/>
      <c r="J761" s="328"/>
      <c r="K761" s="328"/>
      <c r="L761" s="328"/>
    </row>
    <row r="762" spans="1:12" x14ac:dyDescent="0.2">
      <c r="A762" s="328"/>
      <c r="B762" s="328"/>
      <c r="C762" s="328"/>
      <c r="D762" s="328"/>
      <c r="E762" s="328"/>
      <c r="F762" s="330"/>
      <c r="G762" s="554"/>
      <c r="H762" s="331"/>
      <c r="I762" s="335"/>
      <c r="J762" s="328"/>
      <c r="K762" s="328"/>
      <c r="L762" s="328"/>
    </row>
    <row r="763" spans="1:12" x14ac:dyDescent="0.2">
      <c r="A763" s="328"/>
      <c r="B763" s="328"/>
      <c r="C763" s="328"/>
      <c r="D763" s="328"/>
      <c r="E763" s="328"/>
      <c r="F763" s="330"/>
      <c r="G763" s="554"/>
      <c r="H763" s="331"/>
      <c r="I763" s="335"/>
      <c r="J763" s="328"/>
      <c r="K763" s="328"/>
      <c r="L763" s="328"/>
    </row>
    <row r="764" spans="1:12" x14ac:dyDescent="0.2">
      <c r="A764" s="328"/>
      <c r="B764" s="328"/>
      <c r="C764" s="328"/>
      <c r="D764" s="328"/>
      <c r="E764" s="328"/>
      <c r="F764" s="330"/>
      <c r="G764" s="554"/>
      <c r="H764" s="331"/>
      <c r="I764" s="335"/>
      <c r="J764" s="328"/>
      <c r="K764" s="328"/>
      <c r="L764" s="328"/>
    </row>
    <row r="765" spans="1:12" x14ac:dyDescent="0.2">
      <c r="A765" s="328"/>
      <c r="B765" s="328"/>
      <c r="C765" s="328"/>
      <c r="D765" s="328"/>
      <c r="E765" s="328"/>
      <c r="F765" s="330"/>
      <c r="G765" s="554"/>
      <c r="H765" s="331"/>
      <c r="I765" s="335"/>
      <c r="J765" s="328"/>
      <c r="K765" s="328"/>
      <c r="L765" s="328"/>
    </row>
    <row r="766" spans="1:12" x14ac:dyDescent="0.2">
      <c r="A766" s="328"/>
      <c r="B766" s="328"/>
      <c r="C766" s="328"/>
      <c r="D766" s="328"/>
      <c r="E766" s="328"/>
      <c r="F766" s="330"/>
      <c r="G766" s="554"/>
      <c r="H766" s="331"/>
      <c r="I766" s="335"/>
      <c r="J766" s="328"/>
      <c r="K766" s="328"/>
      <c r="L766" s="328"/>
    </row>
    <row r="767" spans="1:12" x14ac:dyDescent="0.2">
      <c r="A767" s="328"/>
      <c r="B767" s="328"/>
      <c r="C767" s="328"/>
      <c r="D767" s="328"/>
      <c r="E767" s="328"/>
      <c r="F767" s="330"/>
      <c r="G767" s="554"/>
      <c r="H767" s="331"/>
      <c r="I767" s="335"/>
      <c r="J767" s="328"/>
      <c r="K767" s="328"/>
      <c r="L767" s="328"/>
    </row>
    <row r="768" spans="1:12" x14ac:dyDescent="0.2">
      <c r="A768" s="328"/>
      <c r="B768" s="328"/>
      <c r="C768" s="328"/>
      <c r="D768" s="328"/>
      <c r="E768" s="328"/>
      <c r="F768" s="330"/>
      <c r="G768" s="554"/>
      <c r="H768" s="331"/>
      <c r="I768" s="335"/>
      <c r="J768" s="328"/>
      <c r="K768" s="328"/>
      <c r="L768" s="328"/>
    </row>
    <row r="769" spans="1:12" x14ac:dyDescent="0.2">
      <c r="A769" s="328"/>
      <c r="B769" s="328"/>
      <c r="C769" s="328"/>
      <c r="D769" s="328"/>
      <c r="E769" s="328"/>
      <c r="F769" s="330"/>
      <c r="G769" s="554"/>
      <c r="H769" s="331"/>
      <c r="I769" s="335"/>
      <c r="J769" s="328"/>
      <c r="K769" s="328"/>
      <c r="L769" s="328"/>
    </row>
    <row r="770" spans="1:12" x14ac:dyDescent="0.2">
      <c r="A770" s="328"/>
      <c r="B770" s="328"/>
      <c r="C770" s="328"/>
      <c r="D770" s="328"/>
      <c r="E770" s="328"/>
      <c r="F770" s="330"/>
      <c r="G770" s="554"/>
      <c r="H770" s="331"/>
      <c r="I770" s="335"/>
      <c r="J770" s="328"/>
      <c r="K770" s="328"/>
      <c r="L770" s="328"/>
    </row>
    <row r="771" spans="1:12" x14ac:dyDescent="0.2">
      <c r="A771" s="328"/>
      <c r="B771" s="328"/>
      <c r="C771" s="328"/>
      <c r="D771" s="328"/>
      <c r="E771" s="328"/>
      <c r="F771" s="330"/>
      <c r="G771" s="554"/>
      <c r="H771" s="331"/>
      <c r="I771" s="335"/>
      <c r="J771" s="328"/>
      <c r="K771" s="328"/>
      <c r="L771" s="328"/>
    </row>
    <row r="772" spans="1:12" x14ac:dyDescent="0.2">
      <c r="A772" s="328"/>
      <c r="B772" s="328"/>
      <c r="C772" s="328"/>
      <c r="D772" s="328"/>
      <c r="E772" s="328"/>
      <c r="F772" s="330"/>
      <c r="G772" s="554"/>
      <c r="H772" s="331"/>
      <c r="I772" s="335"/>
      <c r="J772" s="328"/>
      <c r="K772" s="328"/>
      <c r="L772" s="328"/>
    </row>
    <row r="773" spans="1:12" x14ac:dyDescent="0.2">
      <c r="A773" s="328"/>
      <c r="B773" s="328"/>
      <c r="C773" s="328"/>
      <c r="D773" s="328"/>
      <c r="E773" s="328"/>
      <c r="F773" s="330"/>
      <c r="G773" s="554"/>
      <c r="H773" s="331"/>
      <c r="I773" s="335"/>
      <c r="J773" s="328"/>
      <c r="K773" s="328"/>
      <c r="L773" s="328"/>
    </row>
    <row r="774" spans="1:12" x14ac:dyDescent="0.2">
      <c r="A774" s="328"/>
      <c r="B774" s="328"/>
      <c r="C774" s="328"/>
      <c r="D774" s="328"/>
      <c r="E774" s="328"/>
      <c r="F774" s="330"/>
      <c r="G774" s="554"/>
      <c r="H774" s="331"/>
      <c r="I774" s="335"/>
      <c r="J774" s="328"/>
      <c r="K774" s="328"/>
      <c r="L774" s="328"/>
    </row>
    <row r="775" spans="1:12" x14ac:dyDescent="0.2">
      <c r="A775" s="328"/>
      <c r="B775" s="328"/>
      <c r="C775" s="328"/>
      <c r="D775" s="328"/>
      <c r="E775" s="328"/>
      <c r="F775" s="330"/>
      <c r="G775" s="554"/>
      <c r="H775" s="331"/>
      <c r="I775" s="335"/>
      <c r="J775" s="328"/>
      <c r="K775" s="328"/>
      <c r="L775" s="328"/>
    </row>
    <row r="776" spans="1:12" x14ac:dyDescent="0.2">
      <c r="A776" s="328"/>
      <c r="B776" s="328"/>
      <c r="C776" s="328"/>
      <c r="D776" s="328"/>
      <c r="E776" s="328"/>
      <c r="F776" s="330"/>
      <c r="G776" s="554"/>
      <c r="H776" s="331"/>
      <c r="I776" s="335"/>
      <c r="J776" s="328"/>
      <c r="K776" s="328"/>
      <c r="L776" s="328"/>
    </row>
    <row r="777" spans="1:12" x14ac:dyDescent="0.2">
      <c r="A777" s="328"/>
      <c r="B777" s="328"/>
      <c r="C777" s="328"/>
      <c r="D777" s="328"/>
      <c r="E777" s="328"/>
      <c r="F777" s="330"/>
      <c r="G777" s="554"/>
      <c r="H777" s="331"/>
      <c r="I777" s="335"/>
      <c r="J777" s="328"/>
      <c r="K777" s="328"/>
      <c r="L777" s="328"/>
    </row>
    <row r="778" spans="1:12" x14ac:dyDescent="0.2">
      <c r="A778" s="328"/>
      <c r="B778" s="328"/>
      <c r="C778" s="328"/>
      <c r="D778" s="328"/>
      <c r="E778" s="328"/>
      <c r="F778" s="330"/>
      <c r="G778" s="554"/>
      <c r="H778" s="331"/>
      <c r="I778" s="335"/>
      <c r="J778" s="328"/>
      <c r="K778" s="328"/>
      <c r="L778" s="328"/>
    </row>
    <row r="779" spans="1:12" x14ac:dyDescent="0.2">
      <c r="A779" s="328"/>
      <c r="B779" s="328"/>
      <c r="C779" s="328"/>
      <c r="D779" s="328"/>
      <c r="E779" s="328"/>
      <c r="F779" s="330"/>
      <c r="G779" s="554"/>
      <c r="H779" s="331"/>
      <c r="I779" s="335"/>
      <c r="J779" s="328"/>
      <c r="K779" s="328"/>
      <c r="L779" s="328"/>
    </row>
    <row r="780" spans="1:12" x14ac:dyDescent="0.2">
      <c r="A780" s="328"/>
      <c r="B780" s="328"/>
      <c r="C780" s="328"/>
      <c r="D780" s="328"/>
      <c r="E780" s="328"/>
      <c r="F780" s="330"/>
      <c r="G780" s="554"/>
      <c r="H780" s="331"/>
      <c r="I780" s="335"/>
      <c r="J780" s="328"/>
      <c r="K780" s="328"/>
      <c r="L780" s="328"/>
    </row>
    <row r="781" spans="1:12" x14ac:dyDescent="0.2">
      <c r="A781" s="328"/>
      <c r="B781" s="328"/>
      <c r="C781" s="328"/>
      <c r="D781" s="328"/>
      <c r="E781" s="328"/>
      <c r="F781" s="330"/>
      <c r="G781" s="554"/>
      <c r="H781" s="331"/>
      <c r="I781" s="335"/>
      <c r="J781" s="328"/>
      <c r="K781" s="328"/>
      <c r="L781" s="328"/>
    </row>
    <row r="782" spans="1:12" x14ac:dyDescent="0.2">
      <c r="A782" s="328"/>
      <c r="B782" s="328"/>
      <c r="C782" s="328"/>
      <c r="D782" s="328"/>
      <c r="E782" s="328"/>
      <c r="F782" s="330"/>
      <c r="G782" s="554"/>
      <c r="H782" s="331"/>
      <c r="I782" s="335"/>
      <c r="J782" s="328"/>
      <c r="K782" s="328"/>
      <c r="L782" s="328"/>
    </row>
    <row r="783" spans="1:12" x14ac:dyDescent="0.2">
      <c r="A783" s="328"/>
      <c r="B783" s="328"/>
      <c r="C783" s="328"/>
      <c r="D783" s="328"/>
      <c r="E783" s="328"/>
      <c r="F783" s="330"/>
      <c r="G783" s="554"/>
      <c r="H783" s="331"/>
      <c r="I783" s="335"/>
      <c r="J783" s="328"/>
      <c r="K783" s="328"/>
      <c r="L783" s="328"/>
    </row>
    <row r="784" spans="1:12" x14ac:dyDescent="0.2">
      <c r="A784" s="328"/>
      <c r="B784" s="328"/>
      <c r="C784" s="328"/>
      <c r="D784" s="328"/>
      <c r="E784" s="328"/>
      <c r="F784" s="330"/>
      <c r="G784" s="554"/>
      <c r="H784" s="331"/>
      <c r="I784" s="335"/>
      <c r="J784" s="328"/>
      <c r="K784" s="328"/>
      <c r="L784" s="328"/>
    </row>
    <row r="785" spans="1:12" x14ac:dyDescent="0.2">
      <c r="A785" s="328"/>
      <c r="B785" s="328"/>
      <c r="C785" s="328"/>
      <c r="D785" s="328"/>
      <c r="E785" s="328"/>
      <c r="F785" s="330"/>
      <c r="G785" s="554"/>
      <c r="H785" s="331"/>
      <c r="I785" s="335"/>
      <c r="J785" s="328"/>
      <c r="K785" s="328"/>
      <c r="L785" s="328"/>
    </row>
    <row r="786" spans="1:12" x14ac:dyDescent="0.2">
      <c r="A786" s="328"/>
      <c r="B786" s="328"/>
      <c r="C786" s="328"/>
      <c r="D786" s="328"/>
      <c r="E786" s="328"/>
      <c r="F786" s="330"/>
      <c r="G786" s="554"/>
      <c r="H786" s="331"/>
      <c r="I786" s="335"/>
      <c r="J786" s="328"/>
      <c r="K786" s="328"/>
      <c r="L786" s="328"/>
    </row>
    <row r="787" spans="1:12" x14ac:dyDescent="0.2">
      <c r="A787" s="328"/>
      <c r="B787" s="328"/>
      <c r="C787" s="328"/>
      <c r="D787" s="328"/>
      <c r="E787" s="328"/>
      <c r="F787" s="330"/>
      <c r="G787" s="554"/>
      <c r="H787" s="331"/>
      <c r="I787" s="335"/>
      <c r="J787" s="328"/>
      <c r="K787" s="328"/>
      <c r="L787" s="328"/>
    </row>
    <row r="788" spans="1:12" x14ac:dyDescent="0.2">
      <c r="A788" s="328"/>
      <c r="B788" s="328"/>
      <c r="C788" s="328"/>
      <c r="D788" s="328"/>
      <c r="E788" s="328"/>
      <c r="F788" s="330"/>
      <c r="G788" s="554"/>
      <c r="H788" s="331"/>
      <c r="I788" s="335"/>
      <c r="J788" s="328"/>
      <c r="K788" s="328"/>
      <c r="L788" s="328"/>
    </row>
    <row r="789" spans="1:12" x14ac:dyDescent="0.2">
      <c r="A789" s="328"/>
      <c r="B789" s="328"/>
      <c r="C789" s="328"/>
      <c r="D789" s="328"/>
      <c r="E789" s="328"/>
      <c r="F789" s="330"/>
      <c r="G789" s="554"/>
      <c r="H789" s="331"/>
      <c r="I789" s="335"/>
      <c r="J789" s="328"/>
      <c r="K789" s="328"/>
      <c r="L789" s="328"/>
    </row>
    <row r="790" spans="1:12" x14ac:dyDescent="0.2">
      <c r="A790" s="328"/>
      <c r="B790" s="328"/>
      <c r="C790" s="328"/>
      <c r="D790" s="328"/>
      <c r="E790" s="328"/>
      <c r="F790" s="330"/>
      <c r="G790" s="554"/>
      <c r="H790" s="331"/>
      <c r="I790" s="335"/>
      <c r="J790" s="328"/>
      <c r="K790" s="328"/>
      <c r="L790" s="328"/>
    </row>
    <row r="791" spans="1:12" x14ac:dyDescent="0.2">
      <c r="A791" s="328"/>
      <c r="B791" s="328"/>
      <c r="C791" s="328"/>
      <c r="D791" s="328"/>
      <c r="E791" s="328"/>
      <c r="F791" s="330"/>
      <c r="G791" s="554"/>
      <c r="H791" s="331"/>
      <c r="I791" s="335"/>
      <c r="J791" s="328"/>
      <c r="K791" s="328"/>
      <c r="L791" s="328"/>
    </row>
    <row r="792" spans="1:12" x14ac:dyDescent="0.2">
      <c r="A792" s="328"/>
      <c r="B792" s="328"/>
      <c r="C792" s="328"/>
      <c r="D792" s="328"/>
      <c r="E792" s="328"/>
      <c r="F792" s="330"/>
      <c r="G792" s="554"/>
      <c r="H792" s="331"/>
      <c r="I792" s="335"/>
      <c r="J792" s="328"/>
      <c r="K792" s="328"/>
      <c r="L792" s="328"/>
    </row>
    <row r="793" spans="1:12" x14ac:dyDescent="0.2">
      <c r="A793" s="328"/>
      <c r="B793" s="328"/>
      <c r="C793" s="328"/>
      <c r="D793" s="328"/>
      <c r="E793" s="328"/>
      <c r="F793" s="330"/>
      <c r="G793" s="554"/>
      <c r="H793" s="331"/>
      <c r="I793" s="335"/>
      <c r="J793" s="328"/>
      <c r="K793" s="328"/>
      <c r="L793" s="328"/>
    </row>
    <row r="794" spans="1:12" x14ac:dyDescent="0.2">
      <c r="A794" s="328"/>
      <c r="B794" s="328"/>
      <c r="C794" s="328"/>
      <c r="D794" s="328"/>
      <c r="E794" s="328"/>
      <c r="F794" s="330"/>
      <c r="G794" s="554"/>
      <c r="H794" s="331"/>
      <c r="I794" s="335"/>
      <c r="J794" s="328"/>
      <c r="K794" s="328"/>
      <c r="L794" s="328"/>
    </row>
    <row r="795" spans="1:12" x14ac:dyDescent="0.2">
      <c r="A795" s="328"/>
      <c r="B795" s="328"/>
      <c r="C795" s="328"/>
      <c r="D795" s="328"/>
      <c r="E795" s="328"/>
      <c r="F795" s="330"/>
      <c r="G795" s="554"/>
      <c r="H795" s="331"/>
      <c r="I795" s="335"/>
      <c r="J795" s="328"/>
      <c r="K795" s="328"/>
      <c r="L795" s="328"/>
    </row>
    <row r="796" spans="1:12" x14ac:dyDescent="0.2">
      <c r="A796" s="328"/>
      <c r="B796" s="328"/>
      <c r="C796" s="328"/>
      <c r="D796" s="328"/>
      <c r="E796" s="328"/>
      <c r="F796" s="330"/>
      <c r="G796" s="554"/>
      <c r="H796" s="331"/>
      <c r="I796" s="335"/>
      <c r="J796" s="328"/>
      <c r="K796" s="328"/>
      <c r="L796" s="328"/>
    </row>
    <row r="797" spans="1:12" x14ac:dyDescent="0.2">
      <c r="A797" s="328"/>
      <c r="B797" s="328"/>
      <c r="C797" s="328"/>
      <c r="D797" s="328"/>
      <c r="E797" s="328"/>
      <c r="F797" s="330"/>
      <c r="G797" s="554"/>
      <c r="H797" s="331"/>
      <c r="I797" s="335"/>
      <c r="J797" s="328"/>
      <c r="K797" s="328"/>
      <c r="L797" s="328"/>
    </row>
    <row r="798" spans="1:12" x14ac:dyDescent="0.2">
      <c r="A798" s="328"/>
      <c r="B798" s="328"/>
      <c r="C798" s="328"/>
      <c r="D798" s="328"/>
      <c r="E798" s="328"/>
      <c r="F798" s="330"/>
      <c r="G798" s="554"/>
      <c r="H798" s="331"/>
      <c r="I798" s="335"/>
      <c r="J798" s="328"/>
      <c r="K798" s="328"/>
      <c r="L798" s="328"/>
    </row>
    <row r="799" spans="1:12" x14ac:dyDescent="0.2">
      <c r="A799" s="328"/>
      <c r="B799" s="328"/>
      <c r="C799" s="328"/>
      <c r="D799" s="328"/>
      <c r="E799" s="328"/>
      <c r="F799" s="330"/>
      <c r="G799" s="554"/>
      <c r="H799" s="331"/>
      <c r="I799" s="335"/>
      <c r="J799" s="328"/>
      <c r="K799" s="328"/>
      <c r="L799" s="328"/>
    </row>
    <row r="800" spans="1:12" x14ac:dyDescent="0.2">
      <c r="A800" s="328"/>
      <c r="B800" s="328"/>
      <c r="C800" s="328"/>
      <c r="D800" s="328"/>
      <c r="E800" s="328"/>
      <c r="F800" s="330"/>
      <c r="G800" s="554"/>
      <c r="H800" s="331"/>
      <c r="I800" s="335"/>
      <c r="J800" s="328"/>
      <c r="K800" s="328"/>
      <c r="L800" s="328"/>
    </row>
    <row r="801" spans="1:12" x14ac:dyDescent="0.2">
      <c r="A801" s="328"/>
      <c r="B801" s="328"/>
      <c r="C801" s="328"/>
      <c r="D801" s="328"/>
      <c r="E801" s="328"/>
      <c r="F801" s="330"/>
      <c r="G801" s="554"/>
      <c r="H801" s="331"/>
      <c r="I801" s="335"/>
      <c r="J801" s="328"/>
      <c r="K801" s="328"/>
      <c r="L801" s="328"/>
    </row>
    <row r="802" spans="1:12" x14ac:dyDescent="0.2">
      <c r="A802" s="328"/>
      <c r="B802" s="328"/>
      <c r="C802" s="328"/>
      <c r="D802" s="328"/>
      <c r="E802" s="328"/>
      <c r="F802" s="330"/>
      <c r="G802" s="554"/>
      <c r="H802" s="331"/>
      <c r="I802" s="335"/>
      <c r="J802" s="328"/>
      <c r="K802" s="328"/>
      <c r="L802" s="328"/>
    </row>
    <row r="803" spans="1:12" x14ac:dyDescent="0.2">
      <c r="A803" s="328"/>
      <c r="B803" s="328"/>
      <c r="C803" s="328"/>
      <c r="D803" s="328"/>
      <c r="E803" s="328"/>
      <c r="F803" s="330"/>
      <c r="G803" s="554"/>
      <c r="H803" s="331"/>
      <c r="I803" s="335"/>
      <c r="J803" s="328"/>
      <c r="K803" s="328"/>
      <c r="L803" s="328"/>
    </row>
    <row r="804" spans="1:12" x14ac:dyDescent="0.2">
      <c r="A804" s="328"/>
      <c r="B804" s="328"/>
      <c r="C804" s="328"/>
      <c r="D804" s="328"/>
      <c r="E804" s="328"/>
      <c r="F804" s="330"/>
      <c r="G804" s="554"/>
      <c r="H804" s="331"/>
      <c r="I804" s="335"/>
      <c r="J804" s="328"/>
      <c r="K804" s="328"/>
      <c r="L804" s="328"/>
    </row>
    <row r="805" spans="1:12" x14ac:dyDescent="0.2">
      <c r="A805" s="328"/>
      <c r="B805" s="328"/>
      <c r="C805" s="328"/>
      <c r="D805" s="328"/>
      <c r="E805" s="328"/>
      <c r="F805" s="330"/>
      <c r="G805" s="554"/>
      <c r="H805" s="331"/>
      <c r="I805" s="335"/>
      <c r="J805" s="328"/>
      <c r="K805" s="328"/>
      <c r="L805" s="328"/>
    </row>
    <row r="806" spans="1:12" x14ac:dyDescent="0.2">
      <c r="A806" s="328"/>
      <c r="B806" s="328"/>
      <c r="C806" s="328"/>
      <c r="D806" s="328"/>
      <c r="E806" s="328"/>
      <c r="F806" s="330"/>
      <c r="G806" s="554"/>
      <c r="H806" s="331"/>
      <c r="I806" s="335"/>
      <c r="J806" s="328"/>
      <c r="K806" s="328"/>
      <c r="L806" s="328"/>
    </row>
    <row r="807" spans="1:12" x14ac:dyDescent="0.2">
      <c r="A807" s="328"/>
      <c r="B807" s="328"/>
      <c r="C807" s="328"/>
      <c r="D807" s="328"/>
      <c r="E807" s="328"/>
      <c r="F807" s="330"/>
      <c r="G807" s="554"/>
      <c r="H807" s="331"/>
      <c r="I807" s="335"/>
      <c r="J807" s="328"/>
      <c r="K807" s="328"/>
      <c r="L807" s="328"/>
    </row>
    <row r="808" spans="1:12" x14ac:dyDescent="0.2">
      <c r="A808" s="328"/>
      <c r="B808" s="328"/>
      <c r="C808" s="328"/>
      <c r="D808" s="328"/>
      <c r="E808" s="328"/>
      <c r="F808" s="330"/>
      <c r="G808" s="554"/>
      <c r="H808" s="331"/>
      <c r="I808" s="335"/>
      <c r="J808" s="328"/>
      <c r="K808" s="328"/>
      <c r="L808" s="328"/>
    </row>
    <row r="809" spans="1:12" x14ac:dyDescent="0.2">
      <c r="A809" s="328"/>
      <c r="B809" s="328"/>
      <c r="C809" s="328"/>
      <c r="D809" s="328"/>
      <c r="E809" s="328"/>
      <c r="F809" s="330"/>
      <c r="G809" s="554"/>
      <c r="H809" s="331"/>
      <c r="I809" s="335"/>
      <c r="J809" s="328"/>
      <c r="K809" s="328"/>
      <c r="L809" s="328"/>
    </row>
    <row r="810" spans="1:12" x14ac:dyDescent="0.2">
      <c r="A810" s="328"/>
      <c r="B810" s="328"/>
      <c r="C810" s="328"/>
      <c r="D810" s="328"/>
      <c r="E810" s="328"/>
      <c r="F810" s="330"/>
      <c r="G810" s="554"/>
      <c r="H810" s="331"/>
      <c r="I810" s="335"/>
      <c r="J810" s="328"/>
      <c r="K810" s="328"/>
      <c r="L810" s="328"/>
    </row>
    <row r="811" spans="1:12" x14ac:dyDescent="0.2">
      <c r="A811" s="328"/>
      <c r="B811" s="328"/>
      <c r="C811" s="328"/>
      <c r="D811" s="328"/>
      <c r="E811" s="328"/>
      <c r="F811" s="330"/>
      <c r="G811" s="554"/>
      <c r="H811" s="331"/>
      <c r="I811" s="335"/>
      <c r="J811" s="328"/>
      <c r="K811" s="328"/>
      <c r="L811" s="328"/>
    </row>
    <row r="812" spans="1:12" x14ac:dyDescent="0.2">
      <c r="A812" s="328"/>
      <c r="B812" s="328"/>
      <c r="C812" s="328"/>
      <c r="D812" s="328"/>
      <c r="E812" s="328"/>
      <c r="F812" s="330"/>
      <c r="G812" s="554"/>
      <c r="H812" s="331"/>
      <c r="I812" s="335"/>
      <c r="J812" s="328"/>
      <c r="K812" s="328"/>
      <c r="L812" s="328"/>
    </row>
    <row r="813" spans="1:12" x14ac:dyDescent="0.2">
      <c r="A813" s="328"/>
      <c r="B813" s="328"/>
      <c r="C813" s="328"/>
      <c r="D813" s="328"/>
      <c r="E813" s="328"/>
      <c r="F813" s="330"/>
      <c r="G813" s="554"/>
      <c r="H813" s="331"/>
      <c r="I813" s="335"/>
      <c r="J813" s="328"/>
      <c r="K813" s="328"/>
      <c r="L813" s="328"/>
    </row>
    <row r="814" spans="1:12" x14ac:dyDescent="0.2">
      <c r="A814" s="328"/>
      <c r="B814" s="328"/>
      <c r="C814" s="328"/>
      <c r="D814" s="328"/>
      <c r="E814" s="328"/>
      <c r="F814" s="330"/>
      <c r="G814" s="554"/>
      <c r="H814" s="331"/>
      <c r="I814" s="335"/>
      <c r="J814" s="328"/>
      <c r="K814" s="328"/>
      <c r="L814" s="328"/>
    </row>
    <row r="815" spans="1:12" x14ac:dyDescent="0.2">
      <c r="A815" s="328"/>
      <c r="B815" s="328"/>
      <c r="C815" s="328"/>
      <c r="D815" s="328"/>
      <c r="E815" s="328"/>
      <c r="F815" s="330"/>
      <c r="G815" s="554"/>
      <c r="H815" s="331"/>
      <c r="I815" s="335"/>
      <c r="J815" s="328"/>
      <c r="K815" s="328"/>
      <c r="L815" s="328"/>
    </row>
    <row r="816" spans="1:12" x14ac:dyDescent="0.2">
      <c r="A816" s="328"/>
      <c r="B816" s="328"/>
      <c r="C816" s="328"/>
      <c r="D816" s="328"/>
      <c r="E816" s="328"/>
      <c r="F816" s="330"/>
      <c r="G816" s="554"/>
      <c r="H816" s="331"/>
      <c r="I816" s="335"/>
      <c r="J816" s="328"/>
      <c r="K816" s="328"/>
      <c r="L816" s="328"/>
    </row>
    <row r="817" spans="1:12" x14ac:dyDescent="0.2">
      <c r="A817" s="328"/>
      <c r="B817" s="328"/>
      <c r="C817" s="328"/>
      <c r="D817" s="328"/>
      <c r="E817" s="328"/>
      <c r="F817" s="330"/>
      <c r="G817" s="554"/>
      <c r="H817" s="331"/>
      <c r="I817" s="335"/>
      <c r="J817" s="328"/>
      <c r="K817" s="328"/>
      <c r="L817" s="328"/>
    </row>
    <row r="818" spans="1:12" x14ac:dyDescent="0.2">
      <c r="A818" s="328"/>
      <c r="B818" s="328"/>
      <c r="C818" s="328"/>
      <c r="D818" s="328"/>
      <c r="E818" s="328"/>
      <c r="F818" s="330"/>
      <c r="G818" s="554"/>
      <c r="H818" s="331"/>
      <c r="I818" s="335"/>
      <c r="J818" s="328"/>
      <c r="K818" s="328"/>
      <c r="L818" s="328"/>
    </row>
    <row r="819" spans="1:12" x14ac:dyDescent="0.2">
      <c r="A819" s="328"/>
      <c r="B819" s="328"/>
      <c r="C819" s="328"/>
      <c r="D819" s="328"/>
      <c r="E819" s="328"/>
      <c r="F819" s="330"/>
      <c r="G819" s="554"/>
      <c r="H819" s="331"/>
      <c r="I819" s="335"/>
      <c r="J819" s="328"/>
      <c r="K819" s="328"/>
      <c r="L819" s="328"/>
    </row>
    <row r="820" spans="1:12" x14ac:dyDescent="0.2">
      <c r="A820" s="328"/>
      <c r="B820" s="328"/>
      <c r="C820" s="328"/>
      <c r="D820" s="328"/>
      <c r="E820" s="328"/>
      <c r="F820" s="330"/>
      <c r="G820" s="554"/>
      <c r="H820" s="331"/>
      <c r="I820" s="335"/>
      <c r="J820" s="328"/>
      <c r="K820" s="328"/>
      <c r="L820" s="328"/>
    </row>
    <row r="821" spans="1:12" x14ac:dyDescent="0.2">
      <c r="A821" s="328"/>
      <c r="B821" s="328"/>
      <c r="C821" s="328"/>
      <c r="D821" s="328"/>
      <c r="E821" s="328"/>
      <c r="F821" s="330"/>
      <c r="G821" s="554"/>
      <c r="H821" s="331"/>
      <c r="I821" s="335"/>
      <c r="J821" s="328"/>
      <c r="K821" s="328"/>
      <c r="L821" s="328"/>
    </row>
    <row r="822" spans="1:12" x14ac:dyDescent="0.2">
      <c r="A822" s="328"/>
      <c r="B822" s="328"/>
      <c r="C822" s="328"/>
      <c r="D822" s="328"/>
      <c r="E822" s="328"/>
      <c r="F822" s="330"/>
      <c r="G822" s="554"/>
      <c r="H822" s="331"/>
      <c r="I822" s="335"/>
      <c r="J822" s="328"/>
      <c r="K822" s="328"/>
      <c r="L822" s="328"/>
    </row>
    <row r="823" spans="1:12" x14ac:dyDescent="0.2">
      <c r="A823" s="328"/>
      <c r="B823" s="328"/>
      <c r="C823" s="328"/>
      <c r="D823" s="328"/>
      <c r="E823" s="328"/>
      <c r="F823" s="330"/>
      <c r="G823" s="554"/>
      <c r="H823" s="331"/>
      <c r="I823" s="335"/>
      <c r="J823" s="328"/>
      <c r="K823" s="328"/>
      <c r="L823" s="328"/>
    </row>
    <row r="824" spans="1:12" x14ac:dyDescent="0.2">
      <c r="A824" s="328"/>
      <c r="B824" s="328"/>
      <c r="C824" s="328"/>
      <c r="D824" s="328"/>
      <c r="E824" s="328"/>
      <c r="F824" s="330"/>
      <c r="G824" s="554"/>
      <c r="H824" s="331"/>
      <c r="I824" s="335"/>
      <c r="J824" s="328"/>
      <c r="K824" s="328"/>
      <c r="L824" s="328"/>
    </row>
    <row r="825" spans="1:12" x14ac:dyDescent="0.2">
      <c r="A825" s="328"/>
      <c r="B825" s="328"/>
      <c r="C825" s="328"/>
      <c r="D825" s="328"/>
      <c r="E825" s="328"/>
      <c r="F825" s="330"/>
      <c r="G825" s="554"/>
      <c r="H825" s="331"/>
      <c r="I825" s="335"/>
      <c r="J825" s="328"/>
      <c r="K825" s="328"/>
      <c r="L825" s="328"/>
    </row>
    <row r="826" spans="1:12" x14ac:dyDescent="0.2">
      <c r="A826" s="328"/>
      <c r="B826" s="328"/>
      <c r="C826" s="328"/>
      <c r="D826" s="328"/>
      <c r="E826" s="328"/>
      <c r="F826" s="330"/>
      <c r="G826" s="554"/>
      <c r="H826" s="331"/>
      <c r="I826" s="335"/>
      <c r="J826" s="328"/>
      <c r="K826" s="328"/>
      <c r="L826" s="328"/>
    </row>
    <row r="827" spans="1:12" x14ac:dyDescent="0.2">
      <c r="A827" s="328"/>
      <c r="B827" s="328"/>
      <c r="C827" s="328"/>
      <c r="D827" s="328"/>
      <c r="E827" s="328"/>
      <c r="F827" s="330"/>
      <c r="G827" s="554"/>
      <c r="H827" s="331"/>
      <c r="I827" s="335"/>
      <c r="J827" s="328"/>
      <c r="K827" s="328"/>
      <c r="L827" s="328"/>
    </row>
    <row r="828" spans="1:12" x14ac:dyDescent="0.2">
      <c r="A828" s="328"/>
      <c r="B828" s="328"/>
      <c r="C828" s="328"/>
      <c r="D828" s="328"/>
      <c r="E828" s="328"/>
      <c r="F828" s="330"/>
      <c r="G828" s="554"/>
      <c r="H828" s="331"/>
      <c r="I828" s="335"/>
      <c r="J828" s="328"/>
      <c r="K828" s="328"/>
      <c r="L828" s="328"/>
    </row>
    <row r="829" spans="1:12" x14ac:dyDescent="0.2">
      <c r="A829" s="328"/>
      <c r="B829" s="328"/>
      <c r="C829" s="328"/>
      <c r="D829" s="328"/>
      <c r="E829" s="328"/>
      <c r="F829" s="330"/>
      <c r="G829" s="554"/>
      <c r="H829" s="331"/>
      <c r="I829" s="335"/>
      <c r="J829" s="328"/>
      <c r="K829" s="328"/>
      <c r="L829" s="328"/>
    </row>
    <row r="830" spans="1:12" x14ac:dyDescent="0.2">
      <c r="A830" s="328"/>
      <c r="B830" s="328"/>
      <c r="C830" s="328"/>
      <c r="D830" s="328"/>
      <c r="E830" s="328"/>
      <c r="F830" s="330"/>
      <c r="G830" s="554"/>
      <c r="H830" s="331"/>
      <c r="I830" s="335"/>
      <c r="J830" s="328"/>
      <c r="K830" s="328"/>
      <c r="L830" s="328"/>
    </row>
    <row r="831" spans="1:12" x14ac:dyDescent="0.2">
      <c r="A831" s="328"/>
      <c r="B831" s="328"/>
      <c r="C831" s="328"/>
      <c r="D831" s="328"/>
      <c r="E831" s="328"/>
      <c r="F831" s="330"/>
      <c r="G831" s="554"/>
      <c r="H831" s="331"/>
      <c r="I831" s="335"/>
      <c r="J831" s="328"/>
      <c r="K831" s="328"/>
      <c r="L831" s="328"/>
    </row>
    <row r="832" spans="1:12" x14ac:dyDescent="0.2">
      <c r="A832" s="328"/>
      <c r="B832" s="328"/>
      <c r="C832" s="328"/>
      <c r="D832" s="328"/>
      <c r="E832" s="328"/>
      <c r="F832" s="330"/>
      <c r="G832" s="554"/>
      <c r="H832" s="331"/>
      <c r="I832" s="335"/>
      <c r="J832" s="328"/>
      <c r="K832" s="328"/>
      <c r="L832" s="328"/>
    </row>
    <row r="833" spans="1:12" x14ac:dyDescent="0.2">
      <c r="A833" s="328"/>
      <c r="B833" s="328"/>
      <c r="C833" s="328"/>
      <c r="D833" s="328"/>
      <c r="E833" s="328"/>
      <c r="F833" s="330"/>
      <c r="G833" s="554"/>
      <c r="H833" s="331"/>
      <c r="I833" s="335"/>
      <c r="J833" s="328"/>
      <c r="K833" s="328"/>
      <c r="L833" s="328"/>
    </row>
    <row r="834" spans="1:12" x14ac:dyDescent="0.2">
      <c r="A834" s="328"/>
      <c r="B834" s="328"/>
      <c r="C834" s="328"/>
      <c r="D834" s="328"/>
      <c r="E834" s="328"/>
      <c r="F834" s="330"/>
      <c r="G834" s="554"/>
      <c r="H834" s="331"/>
      <c r="I834" s="335"/>
      <c r="J834" s="328"/>
      <c r="K834" s="328"/>
      <c r="L834" s="328"/>
    </row>
    <row r="835" spans="1:12" x14ac:dyDescent="0.2">
      <c r="A835" s="328"/>
      <c r="B835" s="328"/>
      <c r="C835" s="328"/>
      <c r="D835" s="328"/>
      <c r="E835" s="328"/>
      <c r="F835" s="330"/>
      <c r="G835" s="554"/>
      <c r="H835" s="331"/>
      <c r="I835" s="335"/>
      <c r="J835" s="328"/>
      <c r="K835" s="328"/>
      <c r="L835" s="328"/>
    </row>
    <row r="836" spans="1:12" x14ac:dyDescent="0.2">
      <c r="A836" s="328"/>
      <c r="B836" s="328"/>
      <c r="C836" s="328"/>
      <c r="D836" s="328"/>
      <c r="E836" s="328"/>
      <c r="F836" s="330"/>
      <c r="G836" s="554"/>
      <c r="H836" s="331"/>
      <c r="I836" s="335"/>
      <c r="J836" s="328"/>
      <c r="K836" s="328"/>
      <c r="L836" s="328"/>
    </row>
    <row r="837" spans="1:12" x14ac:dyDescent="0.2">
      <c r="A837" s="328"/>
      <c r="B837" s="328"/>
      <c r="C837" s="328"/>
      <c r="D837" s="328"/>
      <c r="E837" s="328"/>
      <c r="F837" s="330"/>
      <c r="G837" s="554"/>
      <c r="H837" s="331"/>
      <c r="I837" s="335"/>
      <c r="J837" s="328"/>
      <c r="K837" s="328"/>
      <c r="L837" s="328"/>
    </row>
    <row r="838" spans="1:12" x14ac:dyDescent="0.2">
      <c r="A838" s="328"/>
      <c r="B838" s="328"/>
      <c r="C838" s="328"/>
      <c r="D838" s="328"/>
      <c r="E838" s="328"/>
      <c r="F838" s="330"/>
      <c r="G838" s="554"/>
      <c r="H838" s="331"/>
      <c r="I838" s="335"/>
      <c r="J838" s="328"/>
      <c r="K838" s="328"/>
      <c r="L838" s="328"/>
    </row>
    <row r="839" spans="1:12" x14ac:dyDescent="0.2">
      <c r="A839" s="328"/>
      <c r="B839" s="328"/>
      <c r="C839" s="328"/>
      <c r="D839" s="328"/>
      <c r="E839" s="328"/>
      <c r="F839" s="330"/>
      <c r="G839" s="554"/>
      <c r="H839" s="331"/>
      <c r="I839" s="335"/>
      <c r="J839" s="328"/>
      <c r="K839" s="328"/>
      <c r="L839" s="328"/>
    </row>
    <row r="840" spans="1:12" x14ac:dyDescent="0.2">
      <c r="A840" s="328"/>
      <c r="B840" s="328"/>
      <c r="C840" s="328"/>
      <c r="D840" s="328"/>
      <c r="E840" s="328"/>
      <c r="F840" s="330"/>
      <c r="G840" s="554"/>
      <c r="H840" s="331"/>
      <c r="I840" s="335"/>
      <c r="J840" s="328"/>
      <c r="K840" s="328"/>
      <c r="L840" s="328"/>
    </row>
    <row r="841" spans="1:12" x14ac:dyDescent="0.2">
      <c r="A841" s="328"/>
      <c r="B841" s="328"/>
      <c r="C841" s="328"/>
      <c r="D841" s="328"/>
      <c r="E841" s="328"/>
      <c r="F841" s="330"/>
      <c r="G841" s="554"/>
      <c r="H841" s="331"/>
      <c r="I841" s="335"/>
      <c r="J841" s="328"/>
      <c r="K841" s="328"/>
      <c r="L841" s="328"/>
    </row>
    <row r="842" spans="1:12" x14ac:dyDescent="0.2">
      <c r="A842" s="328"/>
      <c r="B842" s="328"/>
      <c r="C842" s="328"/>
      <c r="D842" s="328"/>
      <c r="E842" s="328"/>
      <c r="F842" s="330"/>
      <c r="G842" s="554"/>
      <c r="H842" s="331"/>
      <c r="I842" s="335"/>
      <c r="J842" s="328"/>
      <c r="K842" s="328"/>
      <c r="L842" s="328"/>
    </row>
    <row r="843" spans="1:12" x14ac:dyDescent="0.2">
      <c r="A843" s="328"/>
      <c r="B843" s="328"/>
      <c r="C843" s="328"/>
      <c r="D843" s="328"/>
      <c r="E843" s="328"/>
      <c r="F843" s="330"/>
      <c r="G843" s="554"/>
      <c r="H843" s="331"/>
      <c r="I843" s="335"/>
      <c r="J843" s="328"/>
      <c r="K843" s="328"/>
      <c r="L843" s="328"/>
    </row>
    <row r="844" spans="1:12" x14ac:dyDescent="0.2">
      <c r="A844" s="328"/>
      <c r="B844" s="328"/>
      <c r="C844" s="328"/>
      <c r="D844" s="328"/>
      <c r="E844" s="328"/>
      <c r="F844" s="330"/>
      <c r="G844" s="554"/>
      <c r="H844" s="331"/>
      <c r="I844" s="335"/>
      <c r="J844" s="328"/>
      <c r="K844" s="328"/>
      <c r="L844" s="328"/>
    </row>
    <row r="845" spans="1:12" x14ac:dyDescent="0.2">
      <c r="A845" s="328"/>
      <c r="B845" s="328"/>
      <c r="C845" s="328"/>
      <c r="D845" s="328"/>
      <c r="E845" s="328"/>
      <c r="F845" s="330"/>
      <c r="G845" s="554"/>
      <c r="H845" s="331"/>
      <c r="I845" s="335"/>
      <c r="J845" s="328"/>
      <c r="K845" s="328"/>
      <c r="L845" s="328"/>
    </row>
    <row r="846" spans="1:12" x14ac:dyDescent="0.2">
      <c r="A846" s="328"/>
      <c r="B846" s="328"/>
      <c r="C846" s="328"/>
      <c r="D846" s="328"/>
      <c r="E846" s="328"/>
      <c r="F846" s="330"/>
      <c r="G846" s="554"/>
      <c r="H846" s="331"/>
      <c r="I846" s="335"/>
      <c r="J846" s="328"/>
      <c r="K846" s="328"/>
      <c r="L846" s="328"/>
    </row>
    <row r="847" spans="1:12" x14ac:dyDescent="0.2">
      <c r="A847" s="328"/>
      <c r="B847" s="328"/>
      <c r="C847" s="328"/>
      <c r="D847" s="328"/>
      <c r="E847" s="328"/>
      <c r="F847" s="330"/>
      <c r="G847" s="554"/>
      <c r="H847" s="331"/>
      <c r="I847" s="335"/>
      <c r="J847" s="328"/>
      <c r="K847" s="328"/>
      <c r="L847" s="328"/>
    </row>
    <row r="848" spans="1:12" x14ac:dyDescent="0.2">
      <c r="A848" s="328"/>
      <c r="B848" s="328"/>
      <c r="C848" s="328"/>
      <c r="D848" s="328"/>
      <c r="E848" s="328"/>
      <c r="F848" s="330"/>
      <c r="G848" s="554"/>
      <c r="H848" s="331"/>
      <c r="I848" s="335"/>
      <c r="J848" s="328"/>
      <c r="K848" s="328"/>
      <c r="L848" s="328"/>
    </row>
    <row r="849" spans="1:12" x14ac:dyDescent="0.2">
      <c r="A849" s="328"/>
      <c r="B849" s="328"/>
      <c r="C849" s="328"/>
      <c r="D849" s="328"/>
      <c r="E849" s="328"/>
      <c r="F849" s="330"/>
      <c r="G849" s="554"/>
      <c r="H849" s="331"/>
      <c r="I849" s="335"/>
      <c r="J849" s="328"/>
      <c r="K849" s="328"/>
      <c r="L849" s="328"/>
    </row>
    <row r="850" spans="1:12" x14ac:dyDescent="0.2">
      <c r="A850" s="328"/>
      <c r="B850" s="328"/>
      <c r="C850" s="328"/>
      <c r="D850" s="328"/>
      <c r="E850" s="328"/>
      <c r="F850" s="330"/>
      <c r="G850" s="554"/>
      <c r="H850" s="331"/>
      <c r="I850" s="335"/>
      <c r="J850" s="328"/>
      <c r="K850" s="328"/>
      <c r="L850" s="328"/>
    </row>
    <row r="851" spans="1:12" x14ac:dyDescent="0.2">
      <c r="A851" s="328"/>
      <c r="B851" s="328"/>
      <c r="C851" s="328"/>
      <c r="D851" s="328"/>
      <c r="E851" s="328"/>
      <c r="F851" s="330"/>
      <c r="G851" s="554"/>
      <c r="H851" s="331"/>
      <c r="I851" s="335"/>
      <c r="J851" s="328"/>
      <c r="K851" s="328"/>
      <c r="L851" s="328"/>
    </row>
    <row r="852" spans="1:12" x14ac:dyDescent="0.2">
      <c r="A852" s="328"/>
      <c r="B852" s="328"/>
      <c r="C852" s="328"/>
      <c r="D852" s="328"/>
      <c r="E852" s="328"/>
      <c r="F852" s="330"/>
      <c r="G852" s="554"/>
      <c r="H852" s="331"/>
      <c r="I852" s="335"/>
      <c r="J852" s="328"/>
      <c r="K852" s="328"/>
      <c r="L852" s="328"/>
    </row>
    <row r="853" spans="1:12" x14ac:dyDescent="0.2">
      <c r="A853" s="328"/>
      <c r="B853" s="328"/>
      <c r="C853" s="328"/>
      <c r="D853" s="328"/>
      <c r="E853" s="328"/>
      <c r="F853" s="330"/>
      <c r="G853" s="554"/>
      <c r="H853" s="331"/>
      <c r="I853" s="335"/>
      <c r="J853" s="328"/>
      <c r="K853" s="328"/>
      <c r="L853" s="328"/>
    </row>
    <row r="854" spans="1:12" x14ac:dyDescent="0.2">
      <c r="A854" s="328"/>
      <c r="B854" s="328"/>
      <c r="C854" s="328"/>
      <c r="D854" s="328"/>
      <c r="E854" s="328"/>
      <c r="F854" s="330"/>
      <c r="G854" s="554"/>
      <c r="H854" s="331"/>
      <c r="I854" s="335"/>
      <c r="J854" s="328"/>
      <c r="K854" s="328"/>
      <c r="L854" s="328"/>
    </row>
    <row r="855" spans="1:12" x14ac:dyDescent="0.2">
      <c r="A855" s="328"/>
      <c r="B855" s="328"/>
      <c r="C855" s="328"/>
      <c r="D855" s="328"/>
      <c r="E855" s="328"/>
      <c r="F855" s="330"/>
      <c r="G855" s="554"/>
      <c r="H855" s="331"/>
      <c r="I855" s="335"/>
      <c r="J855" s="328"/>
      <c r="K855" s="328"/>
      <c r="L855" s="328"/>
    </row>
    <row r="856" spans="1:12" x14ac:dyDescent="0.2">
      <c r="A856" s="328"/>
      <c r="B856" s="328"/>
      <c r="C856" s="328"/>
      <c r="D856" s="328"/>
      <c r="E856" s="328"/>
      <c r="F856" s="330"/>
      <c r="G856" s="554"/>
      <c r="H856" s="331"/>
      <c r="I856" s="335"/>
      <c r="J856" s="328"/>
      <c r="K856" s="328"/>
      <c r="L856" s="328"/>
    </row>
    <row r="857" spans="1:12" x14ac:dyDescent="0.2">
      <c r="A857" s="328"/>
      <c r="B857" s="328"/>
      <c r="C857" s="328"/>
      <c r="D857" s="328"/>
      <c r="E857" s="328"/>
      <c r="F857" s="330"/>
      <c r="G857" s="554"/>
      <c r="H857" s="331"/>
      <c r="I857" s="335"/>
      <c r="J857" s="328"/>
      <c r="K857" s="328"/>
      <c r="L857" s="328"/>
    </row>
    <row r="858" spans="1:12" x14ac:dyDescent="0.2">
      <c r="A858" s="328"/>
      <c r="B858" s="328"/>
      <c r="C858" s="328"/>
      <c r="D858" s="328"/>
      <c r="E858" s="328"/>
      <c r="F858" s="330"/>
      <c r="G858" s="554"/>
      <c r="H858" s="331"/>
      <c r="I858" s="335"/>
      <c r="J858" s="328"/>
      <c r="K858" s="328"/>
      <c r="L858" s="328"/>
    </row>
    <row r="859" spans="1:12" x14ac:dyDescent="0.2">
      <c r="A859" s="328"/>
      <c r="B859" s="328"/>
      <c r="C859" s="328"/>
      <c r="D859" s="328"/>
      <c r="E859" s="328"/>
      <c r="F859" s="330"/>
      <c r="G859" s="554"/>
      <c r="H859" s="331"/>
      <c r="I859" s="335"/>
      <c r="J859" s="328"/>
      <c r="K859" s="328"/>
      <c r="L859" s="328"/>
    </row>
    <row r="860" spans="1:12" x14ac:dyDescent="0.2">
      <c r="A860" s="328"/>
      <c r="B860" s="328"/>
      <c r="C860" s="328"/>
      <c r="D860" s="328"/>
      <c r="E860" s="328"/>
      <c r="F860" s="330"/>
      <c r="G860" s="554"/>
      <c r="H860" s="331"/>
      <c r="I860" s="335"/>
      <c r="J860" s="328"/>
      <c r="K860" s="328"/>
      <c r="L860" s="328"/>
    </row>
    <row r="861" spans="1:12" x14ac:dyDescent="0.2">
      <c r="A861" s="328"/>
      <c r="B861" s="328"/>
      <c r="C861" s="328"/>
      <c r="D861" s="328"/>
      <c r="E861" s="328"/>
      <c r="F861" s="330"/>
      <c r="G861" s="554"/>
      <c r="H861" s="331"/>
      <c r="I861" s="335"/>
      <c r="J861" s="328"/>
      <c r="K861" s="328"/>
      <c r="L861" s="328"/>
    </row>
    <row r="862" spans="1:12" x14ac:dyDescent="0.2">
      <c r="A862" s="328"/>
      <c r="B862" s="328"/>
      <c r="C862" s="328"/>
      <c r="D862" s="328"/>
      <c r="E862" s="328"/>
      <c r="F862" s="330"/>
      <c r="G862" s="554"/>
      <c r="H862" s="331"/>
      <c r="I862" s="335"/>
      <c r="J862" s="328"/>
      <c r="K862" s="328"/>
      <c r="L862" s="328"/>
    </row>
    <row r="863" spans="1:12" x14ac:dyDescent="0.2">
      <c r="A863" s="328"/>
      <c r="B863" s="328"/>
      <c r="C863" s="328"/>
      <c r="D863" s="328"/>
      <c r="E863" s="328"/>
      <c r="F863" s="330"/>
      <c r="G863" s="554"/>
      <c r="H863" s="331"/>
      <c r="I863" s="335"/>
      <c r="J863" s="328"/>
      <c r="K863" s="328"/>
      <c r="L863" s="328"/>
    </row>
    <row r="864" spans="1:12" x14ac:dyDescent="0.2">
      <c r="A864" s="328"/>
      <c r="B864" s="328"/>
      <c r="C864" s="328"/>
      <c r="D864" s="328"/>
      <c r="E864" s="328"/>
      <c r="F864" s="330"/>
      <c r="G864" s="554"/>
      <c r="H864" s="331"/>
      <c r="I864" s="335"/>
      <c r="J864" s="328"/>
      <c r="K864" s="328"/>
      <c r="L864" s="328"/>
    </row>
    <row r="865" spans="1:12" x14ac:dyDescent="0.2">
      <c r="A865" s="328"/>
      <c r="B865" s="328"/>
      <c r="C865" s="328"/>
      <c r="D865" s="328"/>
      <c r="E865" s="328"/>
      <c r="F865" s="330"/>
      <c r="G865" s="554"/>
      <c r="H865" s="331"/>
      <c r="I865" s="335"/>
      <c r="J865" s="328"/>
      <c r="K865" s="328"/>
      <c r="L865" s="328"/>
    </row>
    <row r="866" spans="1:12" x14ac:dyDescent="0.2">
      <c r="A866" s="328"/>
      <c r="B866" s="328"/>
      <c r="C866" s="328"/>
      <c r="D866" s="328"/>
      <c r="E866" s="328"/>
      <c r="F866" s="330"/>
      <c r="G866" s="554"/>
      <c r="H866" s="331"/>
      <c r="I866" s="335"/>
      <c r="J866" s="328"/>
      <c r="K866" s="328"/>
      <c r="L866" s="328"/>
    </row>
    <row r="867" spans="1:12" x14ac:dyDescent="0.2">
      <c r="A867" s="328"/>
      <c r="B867" s="328"/>
      <c r="C867" s="328"/>
      <c r="D867" s="328"/>
      <c r="E867" s="328"/>
      <c r="F867" s="330"/>
      <c r="G867" s="554"/>
      <c r="H867" s="331"/>
      <c r="I867" s="335"/>
      <c r="J867" s="328"/>
      <c r="K867" s="328"/>
      <c r="L867" s="328"/>
    </row>
    <row r="868" spans="1:12" x14ac:dyDescent="0.2">
      <c r="A868" s="328"/>
      <c r="B868" s="328"/>
      <c r="C868" s="328"/>
      <c r="D868" s="328"/>
      <c r="E868" s="328"/>
      <c r="F868" s="330"/>
      <c r="G868" s="554"/>
      <c r="H868" s="331"/>
      <c r="I868" s="335"/>
      <c r="J868" s="328"/>
      <c r="K868" s="328"/>
      <c r="L868" s="328"/>
    </row>
    <row r="869" spans="1:12" x14ac:dyDescent="0.2">
      <c r="A869" s="328"/>
      <c r="B869" s="328"/>
      <c r="C869" s="328"/>
      <c r="D869" s="328"/>
      <c r="E869" s="328"/>
      <c r="F869" s="330"/>
      <c r="G869" s="554"/>
      <c r="H869" s="331"/>
      <c r="I869" s="335"/>
      <c r="J869" s="328"/>
      <c r="K869" s="328"/>
      <c r="L869" s="328"/>
    </row>
    <row r="870" spans="1:12" x14ac:dyDescent="0.2">
      <c r="A870" s="328"/>
      <c r="B870" s="328"/>
      <c r="C870" s="328"/>
      <c r="D870" s="328"/>
      <c r="E870" s="328"/>
      <c r="F870" s="330"/>
      <c r="G870" s="554"/>
      <c r="H870" s="331"/>
      <c r="I870" s="335"/>
      <c r="J870" s="328"/>
      <c r="K870" s="328"/>
      <c r="L870" s="328"/>
    </row>
    <row r="871" spans="1:12" x14ac:dyDescent="0.2">
      <c r="A871" s="328"/>
      <c r="B871" s="328"/>
      <c r="C871" s="328"/>
      <c r="D871" s="328"/>
      <c r="E871" s="328"/>
      <c r="F871" s="330"/>
      <c r="G871" s="554"/>
      <c r="H871" s="331"/>
      <c r="I871" s="335"/>
      <c r="J871" s="328"/>
      <c r="K871" s="328"/>
      <c r="L871" s="328"/>
    </row>
    <row r="872" spans="1:12" x14ac:dyDescent="0.2">
      <c r="A872" s="328"/>
      <c r="B872" s="328"/>
      <c r="C872" s="328"/>
      <c r="D872" s="328"/>
      <c r="E872" s="328"/>
      <c r="F872" s="330"/>
      <c r="G872" s="554"/>
      <c r="H872" s="331"/>
      <c r="I872" s="335"/>
      <c r="J872" s="328"/>
      <c r="K872" s="328"/>
      <c r="L872" s="328"/>
    </row>
    <row r="873" spans="1:12" x14ac:dyDescent="0.2">
      <c r="A873" s="328"/>
      <c r="B873" s="328"/>
      <c r="C873" s="328"/>
      <c r="D873" s="328"/>
      <c r="E873" s="328"/>
      <c r="F873" s="330"/>
      <c r="G873" s="554"/>
      <c r="H873" s="331"/>
      <c r="I873" s="335"/>
      <c r="J873" s="328"/>
      <c r="K873" s="328"/>
      <c r="L873" s="328"/>
    </row>
    <row r="874" spans="1:12" x14ac:dyDescent="0.2">
      <c r="A874" s="328"/>
      <c r="B874" s="328"/>
      <c r="C874" s="328"/>
      <c r="D874" s="328"/>
      <c r="E874" s="328"/>
      <c r="F874" s="330"/>
      <c r="G874" s="554"/>
      <c r="H874" s="331"/>
      <c r="I874" s="335"/>
      <c r="J874" s="328"/>
      <c r="K874" s="328"/>
      <c r="L874" s="328"/>
    </row>
    <row r="875" spans="1:12" x14ac:dyDescent="0.2">
      <c r="A875" s="328"/>
      <c r="B875" s="328"/>
      <c r="C875" s="328"/>
      <c r="D875" s="328"/>
      <c r="E875" s="328"/>
      <c r="F875" s="330"/>
      <c r="G875" s="554"/>
      <c r="H875" s="331"/>
      <c r="I875" s="335"/>
      <c r="J875" s="328"/>
      <c r="K875" s="328"/>
      <c r="L875" s="328"/>
    </row>
    <row r="876" spans="1:12" x14ac:dyDescent="0.2">
      <c r="A876" s="328"/>
      <c r="B876" s="328"/>
      <c r="C876" s="328"/>
      <c r="D876" s="328"/>
      <c r="E876" s="328"/>
      <c r="F876" s="330"/>
      <c r="G876" s="554"/>
      <c r="H876" s="331"/>
      <c r="I876" s="335"/>
      <c r="J876" s="328"/>
      <c r="K876" s="328"/>
      <c r="L876" s="328"/>
    </row>
    <row r="877" spans="1:12" x14ac:dyDescent="0.2">
      <c r="A877" s="328"/>
      <c r="B877" s="328"/>
      <c r="C877" s="328"/>
      <c r="D877" s="328"/>
      <c r="E877" s="328"/>
      <c r="F877" s="330"/>
      <c r="G877" s="554"/>
      <c r="H877" s="331"/>
      <c r="I877" s="335"/>
      <c r="J877" s="328"/>
      <c r="K877" s="328"/>
      <c r="L877" s="328"/>
    </row>
    <row r="878" spans="1:12" x14ac:dyDescent="0.2">
      <c r="A878" s="328"/>
      <c r="B878" s="328"/>
      <c r="C878" s="328"/>
      <c r="D878" s="328"/>
      <c r="E878" s="328"/>
      <c r="F878" s="330"/>
      <c r="G878" s="554"/>
      <c r="H878" s="331"/>
      <c r="I878" s="335"/>
      <c r="J878" s="328"/>
      <c r="K878" s="328"/>
      <c r="L878" s="328"/>
    </row>
    <row r="879" spans="1:12" x14ac:dyDescent="0.2">
      <c r="A879" s="328"/>
      <c r="B879" s="328"/>
      <c r="C879" s="328"/>
      <c r="D879" s="328"/>
      <c r="E879" s="328"/>
      <c r="F879" s="330"/>
      <c r="G879" s="554"/>
      <c r="H879" s="331"/>
      <c r="I879" s="335"/>
      <c r="J879" s="328"/>
      <c r="K879" s="328"/>
      <c r="L879" s="328"/>
    </row>
    <row r="880" spans="1:12" x14ac:dyDescent="0.2">
      <c r="A880" s="328"/>
      <c r="B880" s="328"/>
      <c r="C880" s="328"/>
      <c r="D880" s="328"/>
      <c r="E880" s="328"/>
      <c r="F880" s="330"/>
      <c r="G880" s="554"/>
      <c r="H880" s="331"/>
      <c r="I880" s="335"/>
      <c r="J880" s="328"/>
      <c r="K880" s="328"/>
      <c r="L880" s="328"/>
    </row>
    <row r="881" spans="1:12" x14ac:dyDescent="0.2">
      <c r="A881" s="328"/>
      <c r="B881" s="328"/>
      <c r="C881" s="328"/>
      <c r="D881" s="328"/>
      <c r="E881" s="328"/>
      <c r="F881" s="330"/>
      <c r="G881" s="554"/>
      <c r="H881" s="331"/>
      <c r="I881" s="335"/>
      <c r="J881" s="328"/>
      <c r="K881" s="328"/>
      <c r="L881" s="328"/>
    </row>
    <row r="882" spans="1:12" x14ac:dyDescent="0.2">
      <c r="A882" s="328"/>
      <c r="B882" s="328"/>
      <c r="C882" s="328"/>
      <c r="D882" s="328"/>
      <c r="E882" s="328"/>
      <c r="F882" s="330"/>
      <c r="G882" s="554"/>
      <c r="H882" s="331"/>
      <c r="I882" s="335"/>
      <c r="J882" s="328"/>
      <c r="K882" s="328"/>
      <c r="L882" s="328"/>
    </row>
    <row r="883" spans="1:12" x14ac:dyDescent="0.2">
      <c r="A883" s="328"/>
      <c r="B883" s="328"/>
      <c r="C883" s="328"/>
      <c r="D883" s="328"/>
      <c r="E883" s="328"/>
      <c r="F883" s="330"/>
      <c r="G883" s="554"/>
      <c r="H883" s="331"/>
      <c r="I883" s="335"/>
      <c r="J883" s="328"/>
      <c r="K883" s="328"/>
      <c r="L883" s="328"/>
    </row>
    <row r="884" spans="1:12" x14ac:dyDescent="0.2">
      <c r="A884" s="328"/>
      <c r="B884" s="328"/>
      <c r="C884" s="328"/>
      <c r="D884" s="328"/>
      <c r="E884" s="328"/>
      <c r="F884" s="330"/>
      <c r="G884" s="554"/>
      <c r="H884" s="331"/>
      <c r="I884" s="335"/>
      <c r="J884" s="328"/>
      <c r="K884" s="328"/>
      <c r="L884" s="328"/>
    </row>
    <row r="885" spans="1:12" x14ac:dyDescent="0.2">
      <c r="A885" s="328"/>
      <c r="B885" s="328"/>
      <c r="C885" s="328"/>
      <c r="D885" s="328"/>
      <c r="E885" s="328"/>
      <c r="F885" s="330"/>
      <c r="G885" s="554"/>
      <c r="H885" s="331"/>
      <c r="I885" s="335"/>
      <c r="J885" s="328"/>
      <c r="K885" s="328"/>
      <c r="L885" s="328"/>
    </row>
    <row r="886" spans="1:12" x14ac:dyDescent="0.2">
      <c r="A886" s="328"/>
      <c r="B886" s="328"/>
      <c r="C886" s="328"/>
      <c r="D886" s="328"/>
      <c r="E886" s="328"/>
      <c r="F886" s="330"/>
      <c r="G886" s="554"/>
      <c r="H886" s="331"/>
      <c r="I886" s="335"/>
      <c r="J886" s="328"/>
      <c r="K886" s="328"/>
      <c r="L886" s="328"/>
    </row>
    <row r="887" spans="1:12" x14ac:dyDescent="0.2">
      <c r="A887" s="328"/>
      <c r="B887" s="328"/>
      <c r="C887" s="328"/>
      <c r="D887" s="328"/>
      <c r="E887" s="328"/>
      <c r="F887" s="330"/>
      <c r="G887" s="554"/>
      <c r="H887" s="331"/>
      <c r="I887" s="335"/>
      <c r="J887" s="328"/>
      <c r="K887" s="328"/>
      <c r="L887" s="328"/>
    </row>
    <row r="888" spans="1:12" x14ac:dyDescent="0.2">
      <c r="A888" s="328"/>
      <c r="B888" s="328"/>
      <c r="C888" s="328"/>
      <c r="D888" s="328"/>
      <c r="E888" s="328"/>
      <c r="F888" s="330"/>
      <c r="G888" s="554"/>
      <c r="H888" s="331"/>
      <c r="I888" s="335"/>
      <c r="J888" s="328"/>
      <c r="K888" s="328"/>
      <c r="L888" s="328"/>
    </row>
    <row r="889" spans="1:12" x14ac:dyDescent="0.2">
      <c r="A889" s="328"/>
      <c r="B889" s="328"/>
      <c r="C889" s="328"/>
      <c r="D889" s="328"/>
      <c r="E889" s="328"/>
      <c r="F889" s="330"/>
      <c r="G889" s="554"/>
      <c r="H889" s="331"/>
      <c r="I889" s="335"/>
      <c r="J889" s="328"/>
      <c r="K889" s="328"/>
      <c r="L889" s="328"/>
    </row>
    <row r="890" spans="1:12" x14ac:dyDescent="0.2">
      <c r="A890" s="328"/>
      <c r="B890" s="328"/>
      <c r="C890" s="328"/>
      <c r="D890" s="328"/>
      <c r="E890" s="328"/>
      <c r="F890" s="330"/>
      <c r="G890" s="554"/>
      <c r="H890" s="331"/>
      <c r="I890" s="335"/>
      <c r="J890" s="328"/>
      <c r="K890" s="328"/>
      <c r="L890" s="328"/>
    </row>
    <row r="891" spans="1:12" x14ac:dyDescent="0.2">
      <c r="A891" s="328"/>
      <c r="B891" s="328"/>
      <c r="C891" s="328"/>
      <c r="D891" s="328"/>
      <c r="E891" s="328"/>
      <c r="F891" s="330"/>
      <c r="G891" s="554"/>
      <c r="H891" s="331"/>
      <c r="I891" s="335"/>
      <c r="J891" s="328"/>
      <c r="K891" s="328"/>
      <c r="L891" s="328"/>
    </row>
    <row r="892" spans="1:12" x14ac:dyDescent="0.2">
      <c r="A892" s="328"/>
      <c r="B892" s="328"/>
      <c r="C892" s="328"/>
      <c r="D892" s="328"/>
      <c r="E892" s="328"/>
      <c r="F892" s="330"/>
      <c r="G892" s="554"/>
      <c r="H892" s="331"/>
      <c r="I892" s="335"/>
      <c r="J892" s="328"/>
      <c r="K892" s="328"/>
      <c r="L892" s="328"/>
    </row>
    <row r="893" spans="1:12" x14ac:dyDescent="0.2">
      <c r="A893" s="328"/>
      <c r="B893" s="328"/>
      <c r="C893" s="328"/>
      <c r="D893" s="328"/>
      <c r="E893" s="328"/>
      <c r="F893" s="330"/>
      <c r="G893" s="554"/>
      <c r="H893" s="331"/>
      <c r="I893" s="335"/>
      <c r="J893" s="328"/>
      <c r="K893" s="328"/>
      <c r="L893" s="328"/>
    </row>
    <row r="894" spans="1:12" x14ac:dyDescent="0.2">
      <c r="A894" s="328"/>
      <c r="B894" s="328"/>
      <c r="C894" s="328"/>
      <c r="D894" s="328"/>
      <c r="E894" s="328"/>
      <c r="F894" s="330"/>
      <c r="G894" s="554"/>
      <c r="H894" s="331"/>
      <c r="I894" s="335"/>
      <c r="J894" s="328"/>
      <c r="K894" s="328"/>
      <c r="L894" s="328"/>
    </row>
    <row r="895" spans="1:12" x14ac:dyDescent="0.2">
      <c r="A895" s="328"/>
      <c r="B895" s="328"/>
      <c r="C895" s="328"/>
      <c r="D895" s="328"/>
      <c r="E895" s="328"/>
      <c r="F895" s="330"/>
      <c r="G895" s="554"/>
      <c r="H895" s="331"/>
      <c r="I895" s="335"/>
      <c r="J895" s="328"/>
      <c r="K895" s="328"/>
      <c r="L895" s="328"/>
    </row>
    <row r="896" spans="1:12" x14ac:dyDescent="0.2">
      <c r="A896" s="328"/>
      <c r="B896" s="328"/>
      <c r="C896" s="328"/>
      <c r="D896" s="328"/>
      <c r="E896" s="328"/>
      <c r="F896" s="330"/>
      <c r="G896" s="554"/>
      <c r="H896" s="331"/>
      <c r="I896" s="335"/>
      <c r="J896" s="328"/>
      <c r="K896" s="328"/>
      <c r="L896" s="328"/>
    </row>
    <row r="897" spans="1:12" x14ac:dyDescent="0.2">
      <c r="A897" s="328"/>
      <c r="B897" s="328"/>
      <c r="C897" s="328"/>
      <c r="D897" s="328"/>
      <c r="E897" s="328"/>
      <c r="F897" s="330"/>
      <c r="G897" s="554"/>
      <c r="H897" s="331"/>
      <c r="I897" s="335"/>
      <c r="J897" s="328"/>
      <c r="K897" s="328"/>
      <c r="L897" s="328"/>
    </row>
    <row r="898" spans="1:12" x14ac:dyDescent="0.2">
      <c r="A898" s="328"/>
      <c r="B898" s="328"/>
      <c r="C898" s="328"/>
      <c r="D898" s="328"/>
      <c r="E898" s="328"/>
      <c r="F898" s="330"/>
      <c r="G898" s="554"/>
      <c r="H898" s="331"/>
      <c r="I898" s="335"/>
      <c r="J898" s="328"/>
      <c r="K898" s="328"/>
      <c r="L898" s="328"/>
    </row>
    <row r="899" spans="1:12" x14ac:dyDescent="0.2">
      <c r="A899" s="328"/>
      <c r="B899" s="328"/>
      <c r="C899" s="328"/>
      <c r="D899" s="328"/>
      <c r="E899" s="328"/>
      <c r="F899" s="330"/>
      <c r="G899" s="554"/>
      <c r="H899" s="331"/>
      <c r="I899" s="335"/>
      <c r="J899" s="328"/>
      <c r="K899" s="328"/>
      <c r="L899" s="328"/>
    </row>
    <row r="900" spans="1:12" x14ac:dyDescent="0.2">
      <c r="A900" s="328"/>
      <c r="B900" s="328"/>
      <c r="C900" s="328"/>
      <c r="D900" s="328"/>
      <c r="E900" s="328"/>
      <c r="F900" s="330"/>
      <c r="G900" s="554"/>
      <c r="H900" s="331"/>
      <c r="I900" s="335"/>
      <c r="J900" s="328"/>
      <c r="K900" s="328"/>
      <c r="L900" s="328"/>
    </row>
    <row r="901" spans="1:12" x14ac:dyDescent="0.2">
      <c r="A901" s="328"/>
      <c r="B901" s="328"/>
      <c r="C901" s="328"/>
      <c r="D901" s="328"/>
      <c r="E901" s="328"/>
      <c r="F901" s="330"/>
      <c r="G901" s="554"/>
      <c r="H901" s="331"/>
      <c r="I901" s="335"/>
      <c r="J901" s="328"/>
      <c r="K901" s="328"/>
      <c r="L901" s="328"/>
    </row>
    <row r="902" spans="1:12" x14ac:dyDescent="0.2">
      <c r="A902" s="328"/>
      <c r="B902" s="328"/>
      <c r="C902" s="328"/>
      <c r="D902" s="328"/>
      <c r="E902" s="328"/>
      <c r="F902" s="330"/>
      <c r="G902" s="554"/>
      <c r="H902" s="331"/>
      <c r="I902" s="335"/>
      <c r="J902" s="328"/>
      <c r="K902" s="328"/>
      <c r="L902" s="328"/>
    </row>
    <row r="903" spans="1:12" x14ac:dyDescent="0.2">
      <c r="A903" s="328"/>
      <c r="B903" s="328"/>
      <c r="C903" s="328"/>
      <c r="D903" s="328"/>
      <c r="E903" s="328"/>
      <c r="F903" s="330"/>
      <c r="G903" s="554"/>
      <c r="H903" s="331"/>
      <c r="I903" s="335"/>
      <c r="J903" s="328"/>
      <c r="K903" s="328"/>
      <c r="L903" s="328"/>
    </row>
    <row r="904" spans="1:12" x14ac:dyDescent="0.2">
      <c r="A904" s="328"/>
      <c r="B904" s="328"/>
      <c r="C904" s="328"/>
      <c r="D904" s="328"/>
      <c r="E904" s="328"/>
      <c r="F904" s="330"/>
      <c r="G904" s="554"/>
      <c r="H904" s="331"/>
      <c r="I904" s="335"/>
      <c r="J904" s="328"/>
      <c r="K904" s="328"/>
      <c r="L904" s="328"/>
    </row>
    <row r="905" spans="1:12" x14ac:dyDescent="0.2">
      <c r="A905" s="328"/>
      <c r="B905" s="328"/>
      <c r="C905" s="328"/>
      <c r="D905" s="328"/>
      <c r="E905" s="328"/>
      <c r="F905" s="330"/>
      <c r="G905" s="554"/>
      <c r="H905" s="331"/>
      <c r="I905" s="335"/>
      <c r="J905" s="328"/>
      <c r="K905" s="328"/>
      <c r="L905" s="328"/>
    </row>
    <row r="906" spans="1:12" x14ac:dyDescent="0.2">
      <c r="A906" s="328"/>
      <c r="B906" s="328"/>
      <c r="C906" s="328"/>
      <c r="D906" s="328"/>
      <c r="E906" s="328"/>
      <c r="F906" s="330"/>
      <c r="G906" s="554"/>
      <c r="H906" s="331"/>
      <c r="I906" s="335"/>
      <c r="J906" s="328"/>
      <c r="K906" s="328"/>
      <c r="L906" s="328"/>
    </row>
    <row r="907" spans="1:12" x14ac:dyDescent="0.2">
      <c r="A907" s="328"/>
      <c r="B907" s="328"/>
      <c r="C907" s="328"/>
      <c r="D907" s="328"/>
      <c r="E907" s="328"/>
      <c r="F907" s="330"/>
      <c r="G907" s="554"/>
      <c r="H907" s="331"/>
      <c r="I907" s="335"/>
      <c r="J907" s="328"/>
      <c r="K907" s="328"/>
      <c r="L907" s="328"/>
    </row>
    <row r="908" spans="1:12" x14ac:dyDescent="0.2">
      <c r="A908" s="328"/>
      <c r="B908" s="328"/>
      <c r="C908" s="328"/>
      <c r="D908" s="328"/>
      <c r="E908" s="328"/>
      <c r="F908" s="330"/>
      <c r="G908" s="554"/>
      <c r="H908" s="331"/>
      <c r="I908" s="335"/>
      <c r="J908" s="328"/>
      <c r="K908" s="328"/>
      <c r="L908" s="328"/>
    </row>
    <row r="909" spans="1:12" x14ac:dyDescent="0.2">
      <c r="A909" s="328"/>
      <c r="B909" s="328"/>
      <c r="C909" s="328"/>
      <c r="D909" s="328"/>
      <c r="E909" s="328"/>
      <c r="F909" s="330"/>
      <c r="G909" s="554"/>
      <c r="H909" s="331"/>
      <c r="I909" s="335"/>
      <c r="J909" s="328"/>
      <c r="K909" s="328"/>
      <c r="L909" s="328"/>
    </row>
    <row r="910" spans="1:12" x14ac:dyDescent="0.2">
      <c r="A910" s="328"/>
      <c r="B910" s="328"/>
      <c r="C910" s="328"/>
      <c r="D910" s="328"/>
      <c r="E910" s="328"/>
      <c r="F910" s="330"/>
      <c r="G910" s="554"/>
      <c r="H910" s="331"/>
      <c r="I910" s="335"/>
      <c r="J910" s="328"/>
      <c r="K910" s="328"/>
      <c r="L910" s="328"/>
    </row>
    <row r="911" spans="1:12" x14ac:dyDescent="0.2">
      <c r="A911" s="328"/>
      <c r="B911" s="328"/>
      <c r="C911" s="328"/>
      <c r="D911" s="328"/>
      <c r="E911" s="328"/>
      <c r="F911" s="330"/>
      <c r="G911" s="554"/>
      <c r="H911" s="331"/>
      <c r="I911" s="335"/>
      <c r="J911" s="328"/>
      <c r="K911" s="328"/>
      <c r="L911" s="328"/>
    </row>
    <row r="912" spans="1:12" x14ac:dyDescent="0.2">
      <c r="A912" s="328"/>
      <c r="B912" s="328"/>
      <c r="C912" s="328"/>
      <c r="D912" s="328"/>
      <c r="E912" s="328"/>
      <c r="F912" s="330"/>
      <c r="G912" s="554"/>
      <c r="H912" s="331"/>
      <c r="I912" s="335"/>
      <c r="J912" s="328"/>
      <c r="K912" s="328"/>
      <c r="L912" s="328"/>
    </row>
    <row r="913" spans="1:12" x14ac:dyDescent="0.2">
      <c r="A913" s="328"/>
      <c r="B913" s="328"/>
      <c r="C913" s="328"/>
      <c r="D913" s="328"/>
      <c r="E913" s="328"/>
      <c r="F913" s="330"/>
      <c r="G913" s="554"/>
      <c r="H913" s="331"/>
      <c r="I913" s="335"/>
      <c r="J913" s="328"/>
      <c r="K913" s="328"/>
      <c r="L913" s="328"/>
    </row>
    <row r="914" spans="1:12" x14ac:dyDescent="0.2">
      <c r="A914" s="328"/>
      <c r="B914" s="328"/>
      <c r="C914" s="328"/>
      <c r="D914" s="328"/>
      <c r="E914" s="328"/>
      <c r="F914" s="330"/>
      <c r="G914" s="554"/>
      <c r="H914" s="331"/>
      <c r="I914" s="335"/>
      <c r="J914" s="328"/>
      <c r="K914" s="328"/>
      <c r="L914" s="328"/>
    </row>
    <row r="915" spans="1:12" x14ac:dyDescent="0.2">
      <c r="A915" s="328"/>
      <c r="B915" s="328"/>
      <c r="C915" s="328"/>
      <c r="D915" s="328"/>
      <c r="E915" s="328"/>
      <c r="F915" s="330"/>
      <c r="G915" s="554"/>
      <c r="H915" s="331"/>
      <c r="I915" s="335"/>
      <c r="J915" s="328"/>
      <c r="K915" s="328"/>
      <c r="L915" s="328"/>
    </row>
    <row r="916" spans="1:12" x14ac:dyDescent="0.2">
      <c r="A916" s="328"/>
      <c r="B916" s="328"/>
      <c r="C916" s="328"/>
      <c r="D916" s="328"/>
      <c r="E916" s="328"/>
      <c r="F916" s="330"/>
      <c r="G916" s="554"/>
      <c r="H916" s="331"/>
      <c r="I916" s="335"/>
      <c r="J916" s="328"/>
      <c r="K916" s="328"/>
      <c r="L916" s="328"/>
    </row>
    <row r="917" spans="1:12" x14ac:dyDescent="0.2">
      <c r="A917" s="328"/>
      <c r="B917" s="328"/>
      <c r="C917" s="328"/>
      <c r="D917" s="328"/>
      <c r="E917" s="328"/>
      <c r="F917" s="330"/>
      <c r="G917" s="554"/>
      <c r="H917" s="331"/>
      <c r="I917" s="335"/>
      <c r="J917" s="328"/>
      <c r="K917" s="328"/>
      <c r="L917" s="328"/>
    </row>
    <row r="918" spans="1:12" x14ac:dyDescent="0.2">
      <c r="A918" s="328"/>
      <c r="B918" s="328"/>
      <c r="C918" s="328"/>
      <c r="D918" s="328"/>
      <c r="E918" s="328"/>
      <c r="F918" s="330"/>
      <c r="G918" s="554"/>
      <c r="H918" s="331"/>
      <c r="I918" s="335"/>
      <c r="J918" s="328"/>
      <c r="K918" s="328"/>
      <c r="L918" s="328"/>
    </row>
    <row r="919" spans="1:12" x14ac:dyDescent="0.2">
      <c r="A919" s="328"/>
      <c r="B919" s="328"/>
      <c r="C919" s="328"/>
      <c r="D919" s="328"/>
      <c r="E919" s="328"/>
      <c r="F919" s="330"/>
      <c r="G919" s="554"/>
      <c r="H919" s="331"/>
      <c r="I919" s="335"/>
      <c r="J919" s="328"/>
      <c r="K919" s="328"/>
      <c r="L919" s="328"/>
    </row>
    <row r="920" spans="1:12" x14ac:dyDescent="0.2">
      <c r="A920" s="328"/>
      <c r="B920" s="328"/>
      <c r="C920" s="328"/>
      <c r="D920" s="328"/>
      <c r="E920" s="328"/>
      <c r="F920" s="330"/>
      <c r="G920" s="554"/>
      <c r="H920" s="331"/>
      <c r="I920" s="335"/>
      <c r="J920" s="328"/>
      <c r="K920" s="328"/>
      <c r="L920" s="328"/>
    </row>
    <row r="921" spans="1:12" x14ac:dyDescent="0.2">
      <c r="A921" s="328"/>
      <c r="B921" s="328"/>
      <c r="C921" s="328"/>
      <c r="D921" s="328"/>
      <c r="E921" s="328"/>
      <c r="F921" s="330"/>
      <c r="G921" s="554"/>
      <c r="H921" s="331"/>
      <c r="I921" s="335"/>
      <c r="J921" s="328"/>
      <c r="K921" s="328"/>
      <c r="L921" s="328"/>
    </row>
    <row r="922" spans="1:12" x14ac:dyDescent="0.2">
      <c r="A922" s="328"/>
      <c r="B922" s="328"/>
      <c r="C922" s="328"/>
      <c r="D922" s="328"/>
      <c r="E922" s="328"/>
      <c r="F922" s="330"/>
      <c r="G922" s="554"/>
      <c r="H922" s="331"/>
      <c r="I922" s="335"/>
      <c r="J922" s="328"/>
      <c r="K922" s="328"/>
      <c r="L922" s="328"/>
    </row>
    <row r="923" spans="1:12" x14ac:dyDescent="0.2">
      <c r="A923" s="328"/>
      <c r="B923" s="328"/>
      <c r="C923" s="328"/>
      <c r="D923" s="328"/>
      <c r="E923" s="328"/>
      <c r="F923" s="330"/>
      <c r="G923" s="554"/>
      <c r="H923" s="331"/>
      <c r="I923" s="335"/>
      <c r="J923" s="328"/>
      <c r="K923" s="328"/>
      <c r="L923" s="328"/>
    </row>
    <row r="924" spans="1:12" x14ac:dyDescent="0.2">
      <c r="A924" s="328"/>
      <c r="B924" s="328"/>
      <c r="C924" s="328"/>
      <c r="D924" s="328"/>
      <c r="E924" s="328"/>
      <c r="F924" s="330"/>
      <c r="G924" s="554"/>
      <c r="H924" s="331"/>
      <c r="I924" s="335"/>
      <c r="J924" s="328"/>
      <c r="K924" s="328"/>
      <c r="L924" s="328"/>
    </row>
    <row r="925" spans="1:12" x14ac:dyDescent="0.2">
      <c r="A925" s="328"/>
      <c r="B925" s="328"/>
      <c r="C925" s="328"/>
      <c r="D925" s="328"/>
      <c r="E925" s="328"/>
      <c r="F925" s="330"/>
      <c r="G925" s="554"/>
      <c r="H925" s="331"/>
      <c r="I925" s="335"/>
      <c r="J925" s="328"/>
      <c r="K925" s="328"/>
      <c r="L925" s="328"/>
    </row>
    <row r="926" spans="1:12" x14ac:dyDescent="0.2">
      <c r="A926" s="328"/>
      <c r="B926" s="328"/>
      <c r="C926" s="328"/>
      <c r="D926" s="328"/>
      <c r="E926" s="328"/>
      <c r="F926" s="330"/>
      <c r="G926" s="554"/>
      <c r="H926" s="331"/>
      <c r="I926" s="335"/>
      <c r="J926" s="328"/>
      <c r="K926" s="328"/>
      <c r="L926" s="328"/>
    </row>
    <row r="927" spans="1:12" x14ac:dyDescent="0.2">
      <c r="A927" s="328"/>
      <c r="B927" s="328"/>
      <c r="C927" s="328"/>
      <c r="D927" s="328"/>
      <c r="E927" s="328"/>
      <c r="F927" s="330"/>
      <c r="G927" s="554"/>
      <c r="H927" s="331"/>
      <c r="I927" s="335"/>
      <c r="J927" s="328"/>
      <c r="K927" s="328"/>
      <c r="L927" s="328"/>
    </row>
    <row r="928" spans="1:12" x14ac:dyDescent="0.2">
      <c r="A928" s="328"/>
      <c r="B928" s="328"/>
      <c r="C928" s="328"/>
      <c r="D928" s="328"/>
      <c r="E928" s="328"/>
      <c r="F928" s="330"/>
      <c r="G928" s="554"/>
      <c r="H928" s="331"/>
      <c r="I928" s="335"/>
      <c r="J928" s="328"/>
      <c r="K928" s="328"/>
      <c r="L928" s="328"/>
    </row>
    <row r="929" spans="1:12" x14ac:dyDescent="0.2">
      <c r="A929" s="328"/>
      <c r="B929" s="328"/>
      <c r="C929" s="328"/>
      <c r="D929" s="328"/>
      <c r="E929" s="328"/>
      <c r="F929" s="330"/>
      <c r="G929" s="554"/>
      <c r="H929" s="331"/>
      <c r="I929" s="335"/>
      <c r="J929" s="328"/>
      <c r="K929" s="328"/>
      <c r="L929" s="328"/>
    </row>
    <row r="930" spans="1:12" x14ac:dyDescent="0.2">
      <c r="A930" s="328"/>
      <c r="B930" s="328"/>
      <c r="C930" s="328"/>
      <c r="D930" s="328"/>
      <c r="E930" s="328"/>
      <c r="F930" s="330"/>
      <c r="G930" s="554"/>
      <c r="H930" s="331"/>
      <c r="I930" s="335"/>
      <c r="J930" s="328"/>
      <c r="K930" s="328"/>
      <c r="L930" s="328"/>
    </row>
    <row r="931" spans="1:12" x14ac:dyDescent="0.2">
      <c r="A931" s="328"/>
      <c r="B931" s="328"/>
      <c r="C931" s="328"/>
      <c r="D931" s="328"/>
      <c r="E931" s="328"/>
      <c r="F931" s="330"/>
      <c r="G931" s="554"/>
      <c r="H931" s="331"/>
      <c r="I931" s="335"/>
      <c r="J931" s="328"/>
      <c r="K931" s="328"/>
      <c r="L931" s="328"/>
    </row>
    <row r="932" spans="1:12" x14ac:dyDescent="0.2">
      <c r="A932" s="328"/>
      <c r="B932" s="328"/>
      <c r="C932" s="328"/>
      <c r="D932" s="328"/>
      <c r="E932" s="328"/>
      <c r="F932" s="330"/>
      <c r="G932" s="554"/>
      <c r="H932" s="331"/>
      <c r="I932" s="335"/>
      <c r="J932" s="328"/>
      <c r="K932" s="328"/>
      <c r="L932" s="328"/>
    </row>
    <row r="933" spans="1:12" x14ac:dyDescent="0.2">
      <c r="A933" s="328"/>
      <c r="B933" s="328"/>
      <c r="C933" s="328"/>
      <c r="D933" s="328"/>
      <c r="E933" s="328"/>
      <c r="F933" s="330"/>
      <c r="G933" s="554"/>
      <c r="H933" s="331"/>
      <c r="I933" s="335"/>
      <c r="J933" s="328"/>
      <c r="K933" s="328"/>
      <c r="L933" s="328"/>
    </row>
    <row r="934" spans="1:12" x14ac:dyDescent="0.2">
      <c r="A934" s="328"/>
      <c r="B934" s="328"/>
      <c r="C934" s="328"/>
      <c r="D934" s="328"/>
      <c r="E934" s="328"/>
      <c r="F934" s="330"/>
      <c r="G934" s="554"/>
      <c r="H934" s="331"/>
      <c r="I934" s="335"/>
      <c r="J934" s="328"/>
      <c r="K934" s="328"/>
      <c r="L934" s="328"/>
    </row>
    <row r="935" spans="1:12" x14ac:dyDescent="0.2">
      <c r="A935" s="328"/>
      <c r="B935" s="328"/>
      <c r="C935" s="328"/>
      <c r="D935" s="328"/>
      <c r="E935" s="328"/>
      <c r="F935" s="330"/>
      <c r="G935" s="554"/>
      <c r="H935" s="331"/>
      <c r="I935" s="335"/>
      <c r="J935" s="328"/>
      <c r="K935" s="328"/>
      <c r="L935" s="328"/>
    </row>
    <row r="936" spans="1:12" x14ac:dyDescent="0.2">
      <c r="A936" s="328"/>
      <c r="B936" s="328"/>
      <c r="C936" s="328"/>
      <c r="D936" s="328"/>
      <c r="E936" s="328"/>
      <c r="F936" s="330"/>
      <c r="G936" s="554"/>
      <c r="H936" s="331"/>
      <c r="I936" s="335"/>
      <c r="J936" s="328"/>
      <c r="K936" s="328"/>
      <c r="L936" s="328"/>
    </row>
    <row r="937" spans="1:12" x14ac:dyDescent="0.2">
      <c r="A937" s="328"/>
      <c r="B937" s="328"/>
      <c r="C937" s="328"/>
      <c r="D937" s="328"/>
      <c r="E937" s="328"/>
      <c r="F937" s="330"/>
      <c r="G937" s="554"/>
      <c r="H937" s="331"/>
      <c r="I937" s="335"/>
      <c r="J937" s="328"/>
      <c r="K937" s="328"/>
      <c r="L937" s="328"/>
    </row>
    <row r="938" spans="1:12" x14ac:dyDescent="0.2">
      <c r="A938" s="328"/>
      <c r="B938" s="328"/>
      <c r="C938" s="328"/>
      <c r="D938" s="328"/>
      <c r="E938" s="328"/>
      <c r="F938" s="330"/>
      <c r="G938" s="554"/>
      <c r="H938" s="331"/>
      <c r="I938" s="335"/>
      <c r="J938" s="328"/>
      <c r="K938" s="328"/>
      <c r="L938" s="328"/>
    </row>
    <row r="939" spans="1:12" x14ac:dyDescent="0.2">
      <c r="A939" s="328"/>
      <c r="B939" s="328"/>
      <c r="C939" s="328"/>
      <c r="D939" s="328"/>
      <c r="E939" s="328"/>
      <c r="F939" s="330"/>
      <c r="G939" s="554"/>
      <c r="H939" s="331"/>
      <c r="I939" s="335"/>
      <c r="J939" s="328"/>
      <c r="K939" s="328"/>
      <c r="L939" s="328"/>
    </row>
    <row r="940" spans="1:12" x14ac:dyDescent="0.2">
      <c r="A940" s="328"/>
      <c r="B940" s="328"/>
      <c r="C940" s="328"/>
      <c r="D940" s="328"/>
      <c r="E940" s="328"/>
      <c r="F940" s="330"/>
      <c r="G940" s="554"/>
      <c r="H940" s="331"/>
      <c r="I940" s="335"/>
      <c r="J940" s="328"/>
      <c r="K940" s="328"/>
      <c r="L940" s="328"/>
    </row>
    <row r="941" spans="1:12" x14ac:dyDescent="0.2">
      <c r="A941" s="328"/>
      <c r="B941" s="328"/>
      <c r="C941" s="328"/>
      <c r="D941" s="328"/>
      <c r="E941" s="328"/>
      <c r="F941" s="330"/>
      <c r="G941" s="554"/>
      <c r="H941" s="331"/>
      <c r="I941" s="335"/>
      <c r="J941" s="328"/>
      <c r="K941" s="328"/>
      <c r="L941" s="328"/>
    </row>
    <row r="942" spans="1:12" x14ac:dyDescent="0.2">
      <c r="A942" s="328"/>
      <c r="B942" s="328"/>
      <c r="C942" s="328"/>
      <c r="D942" s="328"/>
      <c r="E942" s="328"/>
      <c r="F942" s="330"/>
      <c r="G942" s="554"/>
      <c r="H942" s="331"/>
      <c r="I942" s="335"/>
      <c r="J942" s="328"/>
      <c r="K942" s="328"/>
      <c r="L942" s="328"/>
    </row>
    <row r="943" spans="1:12" x14ac:dyDescent="0.2">
      <c r="A943" s="328"/>
      <c r="B943" s="328"/>
      <c r="C943" s="328"/>
      <c r="D943" s="328"/>
      <c r="E943" s="328"/>
      <c r="F943" s="330"/>
      <c r="G943" s="554"/>
      <c r="H943" s="331"/>
      <c r="I943" s="335"/>
      <c r="J943" s="328"/>
      <c r="K943" s="328"/>
      <c r="L943" s="328"/>
    </row>
    <row r="944" spans="1:12" x14ac:dyDescent="0.2">
      <c r="A944" s="328"/>
      <c r="B944" s="328"/>
      <c r="C944" s="328"/>
      <c r="D944" s="328"/>
      <c r="E944" s="328"/>
      <c r="F944" s="330"/>
      <c r="G944" s="554"/>
      <c r="H944" s="331"/>
      <c r="I944" s="335"/>
      <c r="J944" s="328"/>
      <c r="K944" s="328"/>
      <c r="L944" s="328"/>
    </row>
    <row r="945" spans="1:12" x14ac:dyDescent="0.2">
      <c r="A945" s="328"/>
      <c r="B945" s="328"/>
      <c r="C945" s="328"/>
      <c r="D945" s="328"/>
      <c r="E945" s="328"/>
      <c r="F945" s="330"/>
      <c r="G945" s="554"/>
      <c r="H945" s="331"/>
      <c r="I945" s="335"/>
      <c r="J945" s="328"/>
      <c r="K945" s="328"/>
      <c r="L945" s="328"/>
    </row>
    <row r="946" spans="1:12" x14ac:dyDescent="0.2">
      <c r="A946" s="328"/>
      <c r="B946" s="328"/>
      <c r="C946" s="328"/>
      <c r="D946" s="328"/>
      <c r="E946" s="328"/>
      <c r="F946" s="330"/>
      <c r="G946" s="554"/>
      <c r="H946" s="331"/>
      <c r="I946" s="335"/>
      <c r="J946" s="328"/>
      <c r="K946" s="328"/>
      <c r="L946" s="328"/>
    </row>
    <row r="947" spans="1:12" x14ac:dyDescent="0.2">
      <c r="A947" s="328"/>
      <c r="B947" s="328"/>
      <c r="C947" s="328"/>
      <c r="D947" s="328"/>
      <c r="E947" s="328"/>
      <c r="F947" s="330"/>
      <c r="G947" s="554"/>
      <c r="H947" s="331"/>
      <c r="I947" s="335"/>
      <c r="J947" s="328"/>
      <c r="K947" s="328"/>
      <c r="L947" s="328"/>
    </row>
    <row r="948" spans="1:12" x14ac:dyDescent="0.2">
      <c r="A948" s="328"/>
      <c r="B948" s="328"/>
      <c r="C948" s="328"/>
      <c r="D948" s="328"/>
      <c r="E948" s="328"/>
      <c r="F948" s="330"/>
      <c r="G948" s="554"/>
      <c r="H948" s="331"/>
      <c r="I948" s="335"/>
      <c r="J948" s="328"/>
      <c r="K948" s="328"/>
      <c r="L948" s="328"/>
    </row>
    <row r="949" spans="1:12" x14ac:dyDescent="0.2">
      <c r="A949" s="328"/>
      <c r="B949" s="328"/>
      <c r="C949" s="328"/>
      <c r="D949" s="328"/>
      <c r="E949" s="328"/>
      <c r="F949" s="330"/>
      <c r="G949" s="554"/>
      <c r="H949" s="331"/>
      <c r="I949" s="335"/>
      <c r="J949" s="328"/>
      <c r="K949" s="328"/>
      <c r="L949" s="328"/>
    </row>
    <row r="950" spans="1:12" x14ac:dyDescent="0.2">
      <c r="A950" s="328"/>
      <c r="B950" s="328"/>
      <c r="C950" s="328"/>
      <c r="D950" s="328"/>
      <c r="E950" s="328"/>
      <c r="F950" s="330"/>
      <c r="G950" s="554"/>
      <c r="H950" s="331"/>
      <c r="I950" s="335"/>
      <c r="J950" s="328"/>
      <c r="K950" s="328"/>
      <c r="L950" s="328"/>
    </row>
    <row r="951" spans="1:12" x14ac:dyDescent="0.2">
      <c r="A951" s="328"/>
      <c r="B951" s="328"/>
      <c r="C951" s="328"/>
      <c r="D951" s="328"/>
      <c r="E951" s="328"/>
      <c r="F951" s="330"/>
      <c r="G951" s="554"/>
      <c r="H951" s="331"/>
      <c r="I951" s="335"/>
      <c r="J951" s="328"/>
      <c r="K951" s="328"/>
      <c r="L951" s="328"/>
    </row>
    <row r="952" spans="1:12" x14ac:dyDescent="0.2">
      <c r="A952" s="328"/>
      <c r="B952" s="328"/>
      <c r="C952" s="328"/>
      <c r="D952" s="328"/>
      <c r="E952" s="328"/>
      <c r="F952" s="330"/>
      <c r="G952" s="554"/>
      <c r="H952" s="331"/>
      <c r="I952" s="335"/>
      <c r="J952" s="328"/>
      <c r="K952" s="328"/>
      <c r="L952" s="328"/>
    </row>
    <row r="953" spans="1:12" x14ac:dyDescent="0.2">
      <c r="A953" s="328"/>
      <c r="B953" s="328"/>
      <c r="C953" s="328"/>
      <c r="D953" s="328"/>
      <c r="E953" s="328"/>
      <c r="F953" s="330"/>
      <c r="G953" s="554"/>
      <c r="H953" s="331"/>
      <c r="I953" s="335"/>
      <c r="J953" s="328"/>
      <c r="K953" s="328"/>
      <c r="L953" s="328"/>
    </row>
    <row r="954" spans="1:12" x14ac:dyDescent="0.2">
      <c r="A954" s="328"/>
      <c r="B954" s="328"/>
      <c r="C954" s="328"/>
      <c r="D954" s="328"/>
      <c r="E954" s="328"/>
      <c r="F954" s="330"/>
      <c r="G954" s="554"/>
      <c r="H954" s="331"/>
      <c r="I954" s="335"/>
      <c r="J954" s="328"/>
      <c r="K954" s="328"/>
      <c r="L954" s="328"/>
    </row>
    <row r="955" spans="1:12" x14ac:dyDescent="0.2">
      <c r="A955" s="328"/>
      <c r="B955" s="328"/>
      <c r="C955" s="328"/>
      <c r="D955" s="328"/>
      <c r="E955" s="328"/>
      <c r="F955" s="330"/>
      <c r="G955" s="554"/>
      <c r="H955" s="331"/>
      <c r="I955" s="335"/>
      <c r="J955" s="328"/>
      <c r="K955" s="328"/>
      <c r="L955" s="328"/>
    </row>
    <row r="956" spans="1:12" x14ac:dyDescent="0.2">
      <c r="A956" s="328"/>
      <c r="B956" s="328"/>
      <c r="C956" s="328"/>
      <c r="D956" s="328"/>
      <c r="E956" s="328"/>
      <c r="F956" s="330"/>
      <c r="G956" s="554"/>
      <c r="H956" s="331"/>
      <c r="I956" s="335"/>
      <c r="J956" s="328"/>
      <c r="K956" s="328"/>
      <c r="L956" s="328"/>
    </row>
    <row r="957" spans="1:12" x14ac:dyDescent="0.2">
      <c r="A957" s="328"/>
      <c r="B957" s="328"/>
      <c r="C957" s="328"/>
      <c r="D957" s="328"/>
      <c r="E957" s="328"/>
      <c r="F957" s="330"/>
      <c r="G957" s="554"/>
      <c r="H957" s="331"/>
      <c r="I957" s="335"/>
      <c r="J957" s="328"/>
      <c r="K957" s="328"/>
      <c r="L957" s="328"/>
    </row>
    <row r="958" spans="1:12" x14ac:dyDescent="0.2">
      <c r="A958" s="328"/>
      <c r="B958" s="328"/>
      <c r="C958" s="328"/>
      <c r="D958" s="328"/>
      <c r="E958" s="328"/>
      <c r="F958" s="330"/>
      <c r="G958" s="554"/>
      <c r="H958" s="331"/>
      <c r="I958" s="335"/>
      <c r="J958" s="328"/>
      <c r="K958" s="328"/>
      <c r="L958" s="328"/>
    </row>
    <row r="959" spans="1:12" x14ac:dyDescent="0.2">
      <c r="A959" s="328"/>
      <c r="B959" s="328"/>
      <c r="C959" s="328"/>
      <c r="D959" s="328"/>
      <c r="E959" s="328"/>
      <c r="F959" s="330"/>
      <c r="G959" s="554"/>
      <c r="H959" s="331"/>
      <c r="I959" s="335"/>
      <c r="J959" s="328"/>
      <c r="K959" s="328"/>
      <c r="L959" s="328"/>
    </row>
    <row r="960" spans="1:12" x14ac:dyDescent="0.2">
      <c r="A960" s="328"/>
      <c r="B960" s="328"/>
      <c r="C960" s="328"/>
      <c r="D960" s="328"/>
      <c r="E960" s="328"/>
      <c r="F960" s="330"/>
      <c r="G960" s="554"/>
      <c r="H960" s="331"/>
      <c r="I960" s="335"/>
      <c r="J960" s="328"/>
      <c r="K960" s="328"/>
      <c r="L960" s="328"/>
    </row>
    <row r="961" spans="1:12" x14ac:dyDescent="0.2">
      <c r="A961" s="328"/>
      <c r="B961" s="328"/>
      <c r="C961" s="328"/>
      <c r="D961" s="328"/>
      <c r="E961" s="328"/>
      <c r="F961" s="330"/>
      <c r="G961" s="554"/>
      <c r="H961" s="331"/>
      <c r="I961" s="335"/>
      <c r="J961" s="328"/>
      <c r="K961" s="328"/>
      <c r="L961" s="328"/>
    </row>
    <row r="962" spans="1:12" x14ac:dyDescent="0.2">
      <c r="A962" s="328"/>
      <c r="B962" s="328"/>
      <c r="C962" s="328"/>
      <c r="D962" s="328"/>
      <c r="E962" s="328"/>
      <c r="F962" s="330"/>
      <c r="G962" s="554"/>
      <c r="H962" s="331"/>
      <c r="I962" s="335"/>
      <c r="J962" s="328"/>
      <c r="K962" s="328"/>
      <c r="L962" s="328"/>
    </row>
    <row r="963" spans="1:12" x14ac:dyDescent="0.2">
      <c r="A963" s="328"/>
      <c r="B963" s="328"/>
      <c r="C963" s="328"/>
      <c r="D963" s="328"/>
      <c r="E963" s="328"/>
      <c r="F963" s="330"/>
      <c r="G963" s="554"/>
      <c r="H963" s="331"/>
      <c r="I963" s="335"/>
      <c r="J963" s="328"/>
      <c r="K963" s="328"/>
      <c r="L963" s="328"/>
    </row>
    <row r="964" spans="1:12" x14ac:dyDescent="0.2">
      <c r="A964" s="328"/>
      <c r="B964" s="328"/>
      <c r="C964" s="328"/>
      <c r="D964" s="328"/>
      <c r="E964" s="328"/>
      <c r="F964" s="330"/>
      <c r="G964" s="554"/>
      <c r="H964" s="331"/>
      <c r="I964" s="335"/>
      <c r="J964" s="328"/>
      <c r="K964" s="328"/>
      <c r="L964" s="328"/>
    </row>
    <row r="965" spans="1:12" x14ac:dyDescent="0.2">
      <c r="A965" s="328"/>
      <c r="B965" s="328"/>
      <c r="C965" s="328"/>
      <c r="D965" s="328"/>
      <c r="E965" s="328"/>
      <c r="F965" s="330"/>
      <c r="G965" s="554"/>
      <c r="H965" s="331"/>
      <c r="I965" s="335"/>
      <c r="J965" s="328"/>
      <c r="K965" s="328"/>
      <c r="L965" s="328"/>
    </row>
    <row r="966" spans="1:12" x14ac:dyDescent="0.2">
      <c r="A966" s="328"/>
      <c r="B966" s="328"/>
      <c r="C966" s="328"/>
      <c r="D966" s="328"/>
      <c r="E966" s="328"/>
      <c r="F966" s="330"/>
      <c r="G966" s="554"/>
      <c r="H966" s="331"/>
      <c r="I966" s="335"/>
      <c r="J966" s="328"/>
      <c r="K966" s="328"/>
      <c r="L966" s="328"/>
    </row>
    <row r="967" spans="1:12" x14ac:dyDescent="0.2">
      <c r="A967" s="328"/>
      <c r="B967" s="328"/>
      <c r="C967" s="328"/>
      <c r="D967" s="328"/>
      <c r="E967" s="328"/>
      <c r="F967" s="330"/>
      <c r="G967" s="554"/>
      <c r="H967" s="331"/>
      <c r="I967" s="335"/>
      <c r="J967" s="328"/>
      <c r="K967" s="328"/>
      <c r="L967" s="328"/>
    </row>
    <row r="968" spans="1:12" x14ac:dyDescent="0.2">
      <c r="A968" s="328"/>
      <c r="B968" s="328"/>
      <c r="C968" s="328"/>
      <c r="D968" s="328"/>
      <c r="E968" s="328"/>
      <c r="F968" s="330"/>
      <c r="G968" s="554"/>
      <c r="H968" s="331"/>
      <c r="I968" s="335"/>
      <c r="J968" s="328"/>
      <c r="K968" s="328"/>
      <c r="L968" s="328"/>
    </row>
    <row r="969" spans="1:12" x14ac:dyDescent="0.2">
      <c r="A969" s="328"/>
      <c r="B969" s="328"/>
      <c r="C969" s="328"/>
      <c r="D969" s="328"/>
      <c r="E969" s="328"/>
      <c r="F969" s="330"/>
      <c r="G969" s="554"/>
      <c r="H969" s="331"/>
      <c r="I969" s="335"/>
      <c r="J969" s="328"/>
      <c r="K969" s="328"/>
      <c r="L969" s="328"/>
    </row>
    <row r="970" spans="1:12" x14ac:dyDescent="0.2">
      <c r="A970" s="328"/>
      <c r="B970" s="328"/>
      <c r="C970" s="328"/>
      <c r="D970" s="328"/>
      <c r="E970" s="328"/>
      <c r="F970" s="330"/>
      <c r="G970" s="554"/>
      <c r="H970" s="331"/>
      <c r="I970" s="335"/>
      <c r="J970" s="328"/>
      <c r="K970" s="328"/>
      <c r="L970" s="328"/>
    </row>
    <row r="971" spans="1:12" x14ac:dyDescent="0.2">
      <c r="A971" s="328"/>
      <c r="B971" s="328"/>
      <c r="C971" s="328"/>
      <c r="D971" s="328"/>
      <c r="E971" s="328"/>
      <c r="F971" s="330"/>
      <c r="G971" s="554"/>
      <c r="H971" s="331"/>
      <c r="I971" s="335"/>
      <c r="J971" s="328"/>
      <c r="K971" s="328"/>
      <c r="L971" s="328"/>
    </row>
    <row r="972" spans="1:12" x14ac:dyDescent="0.2">
      <c r="A972" s="328"/>
      <c r="B972" s="328"/>
      <c r="C972" s="328"/>
      <c r="D972" s="328"/>
      <c r="E972" s="328"/>
      <c r="F972" s="330"/>
      <c r="G972" s="554"/>
      <c r="H972" s="331"/>
      <c r="I972" s="335"/>
      <c r="J972" s="328"/>
      <c r="K972" s="328"/>
      <c r="L972" s="328"/>
    </row>
    <row r="973" spans="1:12" x14ac:dyDescent="0.2">
      <c r="A973" s="328"/>
      <c r="B973" s="328"/>
      <c r="C973" s="328"/>
      <c r="D973" s="328"/>
      <c r="E973" s="328"/>
      <c r="F973" s="330"/>
      <c r="G973" s="554"/>
      <c r="H973" s="331"/>
      <c r="I973" s="335"/>
      <c r="J973" s="328"/>
      <c r="K973" s="328"/>
      <c r="L973" s="328"/>
    </row>
    <row r="974" spans="1:12" x14ac:dyDescent="0.2">
      <c r="A974" s="328"/>
      <c r="B974" s="328"/>
      <c r="C974" s="328"/>
      <c r="D974" s="328"/>
      <c r="E974" s="328"/>
      <c r="F974" s="330"/>
      <c r="G974" s="554"/>
      <c r="H974" s="331"/>
      <c r="I974" s="335"/>
      <c r="J974" s="328"/>
      <c r="K974" s="328"/>
      <c r="L974" s="328"/>
    </row>
    <row r="975" spans="1:12" x14ac:dyDescent="0.2">
      <c r="A975" s="328"/>
      <c r="B975" s="328"/>
      <c r="C975" s="328"/>
      <c r="D975" s="328"/>
      <c r="E975" s="328"/>
      <c r="F975" s="330"/>
      <c r="G975" s="554"/>
      <c r="H975" s="331"/>
      <c r="I975" s="335"/>
      <c r="J975" s="328"/>
      <c r="K975" s="328"/>
      <c r="L975" s="328"/>
    </row>
    <row r="976" spans="1:12" x14ac:dyDescent="0.2">
      <c r="A976" s="328"/>
      <c r="B976" s="328"/>
      <c r="C976" s="328"/>
      <c r="D976" s="328"/>
      <c r="E976" s="328"/>
      <c r="F976" s="330"/>
      <c r="G976" s="554"/>
      <c r="H976" s="331"/>
      <c r="I976" s="335"/>
      <c r="J976" s="328"/>
      <c r="K976" s="328"/>
      <c r="L976" s="328"/>
    </row>
    <row r="977" spans="1:12" x14ac:dyDescent="0.2">
      <c r="A977" s="328"/>
      <c r="B977" s="328"/>
      <c r="C977" s="328"/>
      <c r="D977" s="328"/>
      <c r="E977" s="328"/>
      <c r="F977" s="330"/>
      <c r="G977" s="554"/>
      <c r="H977" s="331"/>
      <c r="I977" s="335"/>
      <c r="J977" s="328"/>
      <c r="K977" s="328"/>
      <c r="L977" s="328"/>
    </row>
    <row r="978" spans="1:12" x14ac:dyDescent="0.2">
      <c r="A978" s="328"/>
      <c r="B978" s="328"/>
      <c r="C978" s="328"/>
      <c r="D978" s="328"/>
      <c r="E978" s="328"/>
      <c r="F978" s="330"/>
      <c r="G978" s="554"/>
      <c r="H978" s="331"/>
      <c r="I978" s="335"/>
      <c r="J978" s="328"/>
      <c r="K978" s="328"/>
      <c r="L978" s="328"/>
    </row>
    <row r="979" spans="1:12" x14ac:dyDescent="0.2">
      <c r="A979" s="328"/>
      <c r="B979" s="328"/>
      <c r="C979" s="328"/>
      <c r="D979" s="328"/>
      <c r="E979" s="328"/>
      <c r="F979" s="330"/>
      <c r="G979" s="554"/>
      <c r="H979" s="331"/>
      <c r="I979" s="335"/>
      <c r="J979" s="328"/>
      <c r="K979" s="328"/>
      <c r="L979" s="328"/>
    </row>
    <row r="980" spans="1:12" x14ac:dyDescent="0.2">
      <c r="A980" s="328"/>
      <c r="B980" s="328"/>
      <c r="C980" s="328"/>
      <c r="D980" s="328"/>
      <c r="E980" s="328"/>
      <c r="F980" s="330"/>
      <c r="G980" s="554"/>
      <c r="H980" s="331"/>
      <c r="I980" s="335"/>
      <c r="J980" s="328"/>
      <c r="K980" s="328"/>
      <c r="L980" s="328"/>
    </row>
    <row r="981" spans="1:12" x14ac:dyDescent="0.2">
      <c r="A981" s="328"/>
      <c r="B981" s="328"/>
      <c r="C981" s="328"/>
      <c r="D981" s="328"/>
      <c r="E981" s="328"/>
      <c r="F981" s="330"/>
      <c r="G981" s="554"/>
      <c r="H981" s="331"/>
      <c r="I981" s="335"/>
      <c r="J981" s="328"/>
      <c r="K981" s="328"/>
      <c r="L981" s="328"/>
    </row>
    <row r="982" spans="1:12" x14ac:dyDescent="0.2">
      <c r="A982" s="328"/>
      <c r="B982" s="328"/>
      <c r="C982" s="328"/>
      <c r="D982" s="328"/>
      <c r="E982" s="328"/>
      <c r="F982" s="330"/>
      <c r="G982" s="554"/>
      <c r="H982" s="331"/>
      <c r="I982" s="335"/>
      <c r="J982" s="328"/>
      <c r="K982" s="328"/>
      <c r="L982" s="328"/>
    </row>
    <row r="983" spans="1:12" x14ac:dyDescent="0.2">
      <c r="A983" s="328"/>
      <c r="B983" s="328"/>
      <c r="C983" s="328"/>
      <c r="D983" s="328"/>
      <c r="E983" s="328"/>
      <c r="F983" s="330"/>
      <c r="G983" s="554"/>
      <c r="H983" s="331"/>
      <c r="I983" s="335"/>
      <c r="J983" s="328"/>
      <c r="K983" s="328"/>
      <c r="L983" s="328"/>
    </row>
    <row r="984" spans="1:12" x14ac:dyDescent="0.2">
      <c r="A984" s="328"/>
      <c r="B984" s="328"/>
      <c r="C984" s="328"/>
      <c r="D984" s="328"/>
      <c r="E984" s="328"/>
      <c r="F984" s="330"/>
      <c r="G984" s="554"/>
      <c r="H984" s="331"/>
      <c r="I984" s="335"/>
      <c r="J984" s="328"/>
      <c r="K984" s="328"/>
      <c r="L984" s="328"/>
    </row>
    <row r="985" spans="1:12" x14ac:dyDescent="0.2">
      <c r="A985" s="328"/>
      <c r="B985" s="328"/>
      <c r="C985" s="328"/>
      <c r="D985" s="328"/>
      <c r="E985" s="328"/>
      <c r="F985" s="330"/>
      <c r="G985" s="554"/>
      <c r="H985" s="331"/>
      <c r="I985" s="335"/>
      <c r="J985" s="328"/>
      <c r="K985" s="328"/>
      <c r="L985" s="328"/>
    </row>
    <row r="986" spans="1:12" x14ac:dyDescent="0.2">
      <c r="A986" s="328"/>
      <c r="B986" s="328"/>
      <c r="C986" s="328"/>
      <c r="D986" s="328"/>
      <c r="E986" s="328"/>
      <c r="F986" s="330"/>
      <c r="G986" s="554"/>
      <c r="H986" s="331"/>
      <c r="I986" s="335"/>
      <c r="J986" s="328"/>
      <c r="K986" s="328"/>
      <c r="L986" s="328"/>
    </row>
    <row r="987" spans="1:12" x14ac:dyDescent="0.2">
      <c r="A987" s="328"/>
      <c r="B987" s="328"/>
      <c r="C987" s="328"/>
      <c r="D987" s="328"/>
      <c r="E987" s="328"/>
      <c r="F987" s="330"/>
      <c r="G987" s="554"/>
      <c r="H987" s="331"/>
      <c r="I987" s="335"/>
      <c r="J987" s="328"/>
      <c r="K987" s="328"/>
      <c r="L987" s="328"/>
    </row>
    <row r="988" spans="1:12" x14ac:dyDescent="0.2">
      <c r="A988" s="328"/>
      <c r="B988" s="328"/>
      <c r="C988" s="328"/>
      <c r="D988" s="328"/>
      <c r="E988" s="328"/>
      <c r="F988" s="330"/>
      <c r="G988" s="554"/>
      <c r="H988" s="331"/>
      <c r="I988" s="335"/>
      <c r="J988" s="328"/>
      <c r="K988" s="328"/>
      <c r="L988" s="328"/>
    </row>
    <row r="989" spans="1:12" x14ac:dyDescent="0.2">
      <c r="A989" s="328"/>
      <c r="B989" s="328"/>
      <c r="C989" s="328"/>
      <c r="D989" s="328"/>
      <c r="E989" s="328"/>
      <c r="F989" s="330"/>
      <c r="G989" s="554"/>
      <c r="H989" s="331"/>
      <c r="I989" s="335"/>
      <c r="J989" s="328"/>
      <c r="K989" s="328"/>
      <c r="L989" s="328"/>
    </row>
    <row r="990" spans="1:12" x14ac:dyDescent="0.2">
      <c r="A990" s="328"/>
      <c r="B990" s="328"/>
      <c r="C990" s="328"/>
      <c r="D990" s="328"/>
      <c r="E990" s="328"/>
      <c r="F990" s="330"/>
      <c r="G990" s="554"/>
      <c r="H990" s="331"/>
      <c r="I990" s="335"/>
      <c r="J990" s="328"/>
      <c r="K990" s="328"/>
      <c r="L990" s="328"/>
    </row>
    <row r="991" spans="1:12" x14ac:dyDescent="0.2">
      <c r="A991" s="328"/>
      <c r="B991" s="328"/>
      <c r="C991" s="328"/>
      <c r="D991" s="328"/>
      <c r="E991" s="328"/>
      <c r="F991" s="330"/>
      <c r="G991" s="554"/>
      <c r="H991" s="331"/>
      <c r="I991" s="335"/>
      <c r="J991" s="328"/>
      <c r="K991" s="328"/>
      <c r="L991" s="328"/>
    </row>
    <row r="992" spans="1:12" x14ac:dyDescent="0.2">
      <c r="A992" s="328"/>
      <c r="B992" s="328"/>
      <c r="C992" s="328"/>
      <c r="D992" s="328"/>
      <c r="E992" s="328"/>
      <c r="F992" s="330"/>
      <c r="G992" s="554"/>
      <c r="H992" s="331"/>
      <c r="I992" s="335"/>
      <c r="J992" s="328"/>
      <c r="K992" s="328"/>
      <c r="L992" s="328"/>
    </row>
    <row r="993" spans="1:12" x14ac:dyDescent="0.2">
      <c r="A993" s="328"/>
      <c r="B993" s="328"/>
      <c r="C993" s="328"/>
      <c r="D993" s="328"/>
      <c r="E993" s="328"/>
      <c r="F993" s="330"/>
      <c r="G993" s="554"/>
      <c r="H993" s="331"/>
      <c r="I993" s="335"/>
      <c r="J993" s="328"/>
      <c r="K993" s="328"/>
      <c r="L993" s="328"/>
    </row>
    <row r="994" spans="1:12" x14ac:dyDescent="0.2">
      <c r="A994" s="328"/>
      <c r="B994" s="328"/>
      <c r="C994" s="328"/>
      <c r="D994" s="328"/>
      <c r="E994" s="328"/>
      <c r="F994" s="330"/>
      <c r="G994" s="554"/>
      <c r="H994" s="331"/>
      <c r="I994" s="335"/>
      <c r="J994" s="328"/>
      <c r="K994" s="328"/>
      <c r="L994" s="328"/>
    </row>
    <row r="995" spans="1:12" x14ac:dyDescent="0.2">
      <c r="A995" s="328"/>
      <c r="B995" s="328"/>
      <c r="C995" s="328"/>
      <c r="D995" s="328"/>
      <c r="E995" s="328"/>
      <c r="F995" s="330"/>
      <c r="G995" s="554"/>
      <c r="H995" s="331"/>
      <c r="I995" s="335"/>
      <c r="J995" s="328"/>
      <c r="K995" s="328"/>
      <c r="L995" s="328"/>
    </row>
    <row r="996" spans="1:12" x14ac:dyDescent="0.2">
      <c r="A996" s="328"/>
      <c r="B996" s="328"/>
      <c r="C996" s="328"/>
      <c r="D996" s="328"/>
      <c r="E996" s="328"/>
      <c r="F996" s="330"/>
      <c r="G996" s="554"/>
      <c r="H996" s="331"/>
      <c r="I996" s="335"/>
      <c r="J996" s="328"/>
      <c r="K996" s="328"/>
      <c r="L996" s="328"/>
    </row>
    <row r="997" spans="1:12" x14ac:dyDescent="0.2">
      <c r="A997" s="328"/>
      <c r="B997" s="328"/>
      <c r="C997" s="328"/>
      <c r="D997" s="328"/>
      <c r="E997" s="328"/>
      <c r="F997" s="330"/>
      <c r="G997" s="554"/>
      <c r="H997" s="331"/>
      <c r="I997" s="335"/>
      <c r="J997" s="328"/>
      <c r="K997" s="328"/>
      <c r="L997" s="328"/>
    </row>
    <row r="998" spans="1:12" x14ac:dyDescent="0.2">
      <c r="A998" s="328"/>
      <c r="B998" s="328"/>
      <c r="C998" s="328"/>
      <c r="D998" s="328"/>
      <c r="E998" s="328"/>
      <c r="F998" s="330"/>
      <c r="G998" s="554"/>
      <c r="H998" s="331"/>
      <c r="I998" s="335"/>
      <c r="J998" s="328"/>
      <c r="K998" s="328"/>
      <c r="L998" s="328"/>
    </row>
    <row r="999" spans="1:12" x14ac:dyDescent="0.2">
      <c r="A999" s="328"/>
      <c r="B999" s="328"/>
      <c r="C999" s="328"/>
      <c r="D999" s="328"/>
      <c r="E999" s="328"/>
      <c r="F999" s="330"/>
      <c r="G999" s="554"/>
      <c r="H999" s="331"/>
      <c r="I999" s="335"/>
      <c r="J999" s="328"/>
      <c r="K999" s="328"/>
      <c r="L999" s="328"/>
    </row>
    <row r="1000" spans="1:12" x14ac:dyDescent="0.2">
      <c r="A1000" s="328"/>
      <c r="B1000" s="328"/>
      <c r="C1000" s="328"/>
      <c r="D1000" s="328"/>
      <c r="E1000" s="328"/>
      <c r="F1000" s="330"/>
      <c r="G1000" s="554"/>
      <c r="H1000" s="331"/>
      <c r="I1000" s="335"/>
      <c r="J1000" s="328"/>
      <c r="K1000" s="328"/>
      <c r="L1000" s="328"/>
    </row>
    <row r="1001" spans="1:12" x14ac:dyDescent="0.2">
      <c r="A1001" s="328"/>
      <c r="B1001" s="328"/>
      <c r="C1001" s="328"/>
      <c r="D1001" s="328"/>
      <c r="E1001" s="328"/>
      <c r="F1001" s="330"/>
      <c r="G1001" s="554"/>
      <c r="H1001" s="331"/>
      <c r="I1001" s="335"/>
      <c r="J1001" s="328"/>
      <c r="K1001" s="328"/>
      <c r="L1001" s="328"/>
    </row>
    <row r="1002" spans="1:12" x14ac:dyDescent="0.2">
      <c r="A1002" s="328"/>
      <c r="B1002" s="328"/>
      <c r="C1002" s="328"/>
      <c r="D1002" s="328"/>
      <c r="E1002" s="328"/>
      <c r="F1002" s="330"/>
      <c r="G1002" s="554"/>
      <c r="H1002" s="331"/>
      <c r="I1002" s="335"/>
      <c r="J1002" s="328"/>
      <c r="K1002" s="328"/>
      <c r="L1002" s="328"/>
    </row>
    <row r="1003" spans="1:12" x14ac:dyDescent="0.2">
      <c r="A1003" s="328"/>
      <c r="B1003" s="328"/>
      <c r="C1003" s="328"/>
      <c r="D1003" s="328"/>
      <c r="E1003" s="328"/>
      <c r="F1003" s="330"/>
      <c r="G1003" s="554"/>
      <c r="H1003" s="331"/>
      <c r="I1003" s="335"/>
      <c r="J1003" s="328"/>
      <c r="K1003" s="328"/>
      <c r="L1003" s="328"/>
    </row>
    <row r="1004" spans="1:12" x14ac:dyDescent="0.2">
      <c r="A1004" s="328"/>
      <c r="B1004" s="328"/>
      <c r="C1004" s="328"/>
      <c r="D1004" s="328"/>
      <c r="E1004" s="328"/>
      <c r="F1004" s="330"/>
      <c r="G1004" s="554"/>
      <c r="H1004" s="331"/>
      <c r="I1004" s="335"/>
      <c r="J1004" s="328"/>
      <c r="K1004" s="328"/>
      <c r="L1004" s="328"/>
    </row>
    <row r="1005" spans="1:12" x14ac:dyDescent="0.2">
      <c r="A1005" s="328"/>
      <c r="B1005" s="328"/>
      <c r="C1005" s="328"/>
      <c r="D1005" s="328"/>
      <c r="E1005" s="328"/>
      <c r="F1005" s="330"/>
      <c r="G1005" s="554"/>
      <c r="H1005" s="331"/>
      <c r="I1005" s="335"/>
      <c r="J1005" s="328"/>
      <c r="K1005" s="328"/>
      <c r="L1005" s="328"/>
    </row>
    <row r="1006" spans="1:12" x14ac:dyDescent="0.2">
      <c r="A1006" s="328"/>
      <c r="B1006" s="328"/>
      <c r="C1006" s="328"/>
      <c r="D1006" s="328"/>
      <c r="E1006" s="328"/>
      <c r="F1006" s="330"/>
      <c r="G1006" s="554"/>
      <c r="H1006" s="331"/>
      <c r="I1006" s="335"/>
      <c r="J1006" s="328"/>
      <c r="K1006" s="328"/>
      <c r="L1006" s="328"/>
    </row>
    <row r="1007" spans="1:12" x14ac:dyDescent="0.2">
      <c r="A1007" s="328"/>
      <c r="B1007" s="328"/>
      <c r="C1007" s="328"/>
      <c r="D1007" s="328"/>
      <c r="E1007" s="328"/>
      <c r="F1007" s="330"/>
      <c r="G1007" s="554"/>
      <c r="H1007" s="331"/>
      <c r="I1007" s="335"/>
      <c r="J1007" s="328"/>
      <c r="K1007" s="328"/>
      <c r="L1007" s="328"/>
    </row>
    <row r="1008" spans="1:12" x14ac:dyDescent="0.2">
      <c r="A1008" s="328"/>
      <c r="B1008" s="328"/>
      <c r="C1008" s="328"/>
      <c r="D1008" s="328"/>
      <c r="E1008" s="328"/>
      <c r="F1008" s="330"/>
      <c r="G1008" s="554"/>
      <c r="H1008" s="331"/>
      <c r="I1008" s="335"/>
      <c r="J1008" s="328"/>
      <c r="K1008" s="328"/>
      <c r="L1008" s="328"/>
    </row>
    <row r="1009" spans="1:12" x14ac:dyDescent="0.2">
      <c r="A1009" s="328"/>
      <c r="B1009" s="328"/>
      <c r="C1009" s="328"/>
      <c r="D1009" s="328"/>
      <c r="E1009" s="328"/>
      <c r="F1009" s="330"/>
      <c r="G1009" s="554"/>
      <c r="H1009" s="331"/>
      <c r="I1009" s="335"/>
      <c r="J1009" s="328"/>
      <c r="K1009" s="328"/>
      <c r="L1009" s="328"/>
    </row>
    <row r="1010" spans="1:12" x14ac:dyDescent="0.2">
      <c r="A1010" s="328"/>
      <c r="B1010" s="328"/>
      <c r="C1010" s="328"/>
      <c r="D1010" s="328"/>
      <c r="E1010" s="328"/>
      <c r="F1010" s="330"/>
      <c r="G1010" s="554"/>
      <c r="H1010" s="331"/>
      <c r="I1010" s="335"/>
      <c r="J1010" s="328"/>
      <c r="K1010" s="328"/>
      <c r="L1010" s="328"/>
    </row>
    <row r="1011" spans="1:12" x14ac:dyDescent="0.2">
      <c r="A1011" s="328"/>
      <c r="B1011" s="328"/>
      <c r="C1011" s="328"/>
      <c r="D1011" s="328"/>
      <c r="E1011" s="328"/>
      <c r="F1011" s="330"/>
      <c r="G1011" s="554"/>
      <c r="H1011" s="331"/>
      <c r="I1011" s="335"/>
      <c r="J1011" s="328"/>
      <c r="K1011" s="328"/>
      <c r="L1011" s="328"/>
    </row>
    <row r="1012" spans="1:12" x14ac:dyDescent="0.2">
      <c r="A1012" s="328"/>
      <c r="B1012" s="328"/>
      <c r="C1012" s="328"/>
      <c r="D1012" s="328"/>
      <c r="E1012" s="328"/>
      <c r="F1012" s="330"/>
      <c r="G1012" s="554"/>
      <c r="H1012" s="331"/>
      <c r="I1012" s="335"/>
      <c r="J1012" s="328"/>
      <c r="K1012" s="328"/>
      <c r="L1012" s="328"/>
    </row>
    <row r="1013" spans="1:12" x14ac:dyDescent="0.2">
      <c r="A1013" s="328"/>
      <c r="B1013" s="328"/>
      <c r="C1013" s="328"/>
      <c r="D1013" s="328"/>
      <c r="E1013" s="328"/>
      <c r="F1013" s="330"/>
      <c r="G1013" s="554"/>
      <c r="H1013" s="331"/>
      <c r="I1013" s="335"/>
      <c r="J1013" s="328"/>
      <c r="K1013" s="328"/>
      <c r="L1013" s="328"/>
    </row>
    <row r="1014" spans="1:12" x14ac:dyDescent="0.2">
      <c r="A1014" s="328"/>
      <c r="B1014" s="328"/>
      <c r="C1014" s="328"/>
      <c r="D1014" s="328"/>
      <c r="E1014" s="328"/>
      <c r="F1014" s="330"/>
      <c r="G1014" s="554"/>
      <c r="H1014" s="331"/>
      <c r="I1014" s="335"/>
      <c r="J1014" s="328"/>
      <c r="K1014" s="328"/>
      <c r="L1014" s="328"/>
    </row>
    <row r="1015" spans="1:12" x14ac:dyDescent="0.2">
      <c r="A1015" s="328"/>
      <c r="B1015" s="328"/>
      <c r="C1015" s="328"/>
      <c r="D1015" s="328"/>
      <c r="E1015" s="328"/>
      <c r="F1015" s="330"/>
      <c r="G1015" s="554"/>
      <c r="H1015" s="331"/>
      <c r="I1015" s="335"/>
      <c r="J1015" s="328"/>
      <c r="K1015" s="328"/>
      <c r="L1015" s="328"/>
    </row>
    <row r="1016" spans="1:12" x14ac:dyDescent="0.2">
      <c r="A1016" s="328"/>
      <c r="B1016" s="328"/>
      <c r="C1016" s="328"/>
      <c r="D1016" s="328"/>
      <c r="E1016" s="328"/>
      <c r="F1016" s="330"/>
      <c r="G1016" s="554"/>
      <c r="H1016" s="331"/>
      <c r="I1016" s="335"/>
      <c r="J1016" s="328"/>
      <c r="K1016" s="328"/>
      <c r="L1016" s="328"/>
    </row>
    <row r="1017" spans="1:12" x14ac:dyDescent="0.2">
      <c r="A1017" s="328"/>
      <c r="B1017" s="328"/>
      <c r="C1017" s="328"/>
      <c r="D1017" s="328"/>
      <c r="E1017" s="328"/>
      <c r="F1017" s="330"/>
      <c r="G1017" s="554"/>
      <c r="H1017" s="331"/>
      <c r="I1017" s="335"/>
      <c r="J1017" s="328"/>
      <c r="K1017" s="328"/>
      <c r="L1017" s="328"/>
    </row>
    <row r="1018" spans="1:12" x14ac:dyDescent="0.2">
      <c r="A1018" s="328"/>
      <c r="B1018" s="328"/>
      <c r="C1018" s="328"/>
      <c r="D1018" s="328"/>
      <c r="E1018" s="328"/>
      <c r="F1018" s="330"/>
      <c r="G1018" s="554"/>
      <c r="H1018" s="331"/>
      <c r="I1018" s="335"/>
      <c r="J1018" s="328"/>
      <c r="K1018" s="328"/>
      <c r="L1018" s="328"/>
    </row>
    <row r="1019" spans="1:12" x14ac:dyDescent="0.2">
      <c r="A1019" s="328"/>
      <c r="B1019" s="328"/>
      <c r="C1019" s="328"/>
      <c r="D1019" s="328"/>
      <c r="E1019" s="328"/>
      <c r="F1019" s="330"/>
      <c r="G1019" s="554"/>
      <c r="H1019" s="331"/>
      <c r="I1019" s="335"/>
      <c r="J1019" s="328"/>
      <c r="K1019" s="328"/>
      <c r="L1019" s="328"/>
    </row>
    <row r="1020" spans="1:12" x14ac:dyDescent="0.2">
      <c r="A1020" s="328"/>
      <c r="B1020" s="328"/>
      <c r="C1020" s="328"/>
      <c r="D1020" s="328"/>
      <c r="E1020" s="328"/>
      <c r="F1020" s="330"/>
      <c r="G1020" s="554"/>
      <c r="H1020" s="331"/>
      <c r="I1020" s="335"/>
      <c r="J1020" s="328"/>
      <c r="K1020" s="328"/>
      <c r="L1020" s="328"/>
    </row>
    <row r="1021" spans="1:12" x14ac:dyDescent="0.2">
      <c r="A1021" s="328"/>
      <c r="B1021" s="328"/>
      <c r="C1021" s="328"/>
      <c r="D1021" s="328"/>
      <c r="E1021" s="328"/>
      <c r="F1021" s="330"/>
      <c r="G1021" s="554"/>
      <c r="H1021" s="331"/>
      <c r="I1021" s="335"/>
      <c r="J1021" s="328"/>
      <c r="K1021" s="328"/>
      <c r="L1021" s="328"/>
    </row>
    <row r="1022" spans="1:12" x14ac:dyDescent="0.2">
      <c r="A1022" s="328"/>
      <c r="B1022" s="328"/>
      <c r="C1022" s="328"/>
      <c r="D1022" s="328"/>
      <c r="E1022" s="328"/>
      <c r="F1022" s="330"/>
      <c r="G1022" s="554"/>
      <c r="H1022" s="331"/>
      <c r="I1022" s="335"/>
      <c r="J1022" s="328"/>
      <c r="K1022" s="328"/>
      <c r="L1022" s="328"/>
    </row>
    <row r="1023" spans="1:12" x14ac:dyDescent="0.2">
      <c r="A1023" s="328"/>
      <c r="B1023" s="328"/>
      <c r="C1023" s="328"/>
      <c r="D1023" s="328"/>
      <c r="E1023" s="328"/>
      <c r="F1023" s="330"/>
      <c r="G1023" s="554"/>
      <c r="H1023" s="331"/>
      <c r="I1023" s="335"/>
      <c r="J1023" s="328"/>
      <c r="K1023" s="328"/>
      <c r="L1023" s="328"/>
    </row>
    <row r="1024" spans="1:12" x14ac:dyDescent="0.2">
      <c r="A1024" s="328"/>
      <c r="B1024" s="328"/>
      <c r="C1024" s="328"/>
      <c r="D1024" s="328"/>
      <c r="E1024" s="328"/>
      <c r="F1024" s="330"/>
      <c r="G1024" s="554"/>
      <c r="H1024" s="331"/>
      <c r="I1024" s="335"/>
      <c r="J1024" s="328"/>
      <c r="K1024" s="328"/>
      <c r="L1024" s="328"/>
    </row>
    <row r="1025" spans="1:12" x14ac:dyDescent="0.2">
      <c r="A1025" s="328"/>
      <c r="B1025" s="328"/>
      <c r="C1025" s="328"/>
      <c r="D1025" s="328"/>
      <c r="E1025" s="328"/>
      <c r="F1025" s="330"/>
      <c r="G1025" s="554"/>
      <c r="H1025" s="331"/>
      <c r="I1025" s="335"/>
      <c r="J1025" s="328"/>
      <c r="K1025" s="328"/>
      <c r="L1025" s="328"/>
    </row>
    <row r="1026" spans="1:12" x14ac:dyDescent="0.2">
      <c r="A1026" s="328"/>
      <c r="B1026" s="328"/>
      <c r="C1026" s="328"/>
      <c r="D1026" s="328"/>
      <c r="E1026" s="328"/>
      <c r="F1026" s="330"/>
      <c r="G1026" s="554"/>
      <c r="H1026" s="331"/>
      <c r="I1026" s="335"/>
      <c r="J1026" s="328"/>
      <c r="K1026" s="328"/>
      <c r="L1026" s="328"/>
    </row>
    <row r="1027" spans="1:12" x14ac:dyDescent="0.2">
      <c r="A1027" s="328"/>
      <c r="B1027" s="328"/>
      <c r="C1027" s="328"/>
      <c r="D1027" s="328"/>
      <c r="E1027" s="328"/>
      <c r="F1027" s="330"/>
      <c r="G1027" s="554"/>
      <c r="H1027" s="331"/>
      <c r="I1027" s="335"/>
      <c r="J1027" s="328"/>
      <c r="K1027" s="328"/>
      <c r="L1027" s="328"/>
    </row>
    <row r="1028" spans="1:12" x14ac:dyDescent="0.2">
      <c r="A1028" s="328"/>
      <c r="B1028" s="328"/>
      <c r="C1028" s="328"/>
      <c r="D1028" s="328"/>
      <c r="E1028" s="328"/>
      <c r="F1028" s="330"/>
      <c r="G1028" s="554"/>
      <c r="H1028" s="331"/>
      <c r="I1028" s="335"/>
      <c r="J1028" s="328"/>
      <c r="K1028" s="328"/>
      <c r="L1028" s="328"/>
    </row>
    <row r="1029" spans="1:12" x14ac:dyDescent="0.2">
      <c r="A1029" s="328"/>
      <c r="B1029" s="328"/>
      <c r="C1029" s="328"/>
      <c r="D1029" s="328"/>
      <c r="E1029" s="328"/>
      <c r="F1029" s="330"/>
      <c r="G1029" s="554"/>
      <c r="H1029" s="331"/>
      <c r="I1029" s="335"/>
      <c r="J1029" s="328"/>
      <c r="K1029" s="328"/>
      <c r="L1029" s="328"/>
    </row>
    <row r="1030" spans="1:12" x14ac:dyDescent="0.2">
      <c r="A1030" s="328"/>
      <c r="B1030" s="328"/>
      <c r="C1030" s="328"/>
      <c r="D1030" s="328"/>
      <c r="E1030" s="328"/>
      <c r="F1030" s="330"/>
      <c r="G1030" s="554"/>
      <c r="H1030" s="331"/>
      <c r="I1030" s="335"/>
      <c r="J1030" s="328"/>
      <c r="K1030" s="328"/>
      <c r="L1030" s="328"/>
    </row>
    <row r="1031" spans="1:12" x14ac:dyDescent="0.2">
      <c r="A1031" s="328"/>
      <c r="B1031" s="328"/>
      <c r="C1031" s="328"/>
      <c r="D1031" s="328"/>
      <c r="E1031" s="328"/>
      <c r="F1031" s="330"/>
      <c r="G1031" s="554"/>
      <c r="H1031" s="331"/>
      <c r="I1031" s="335"/>
      <c r="J1031" s="328"/>
      <c r="K1031" s="328"/>
      <c r="L1031" s="328"/>
    </row>
    <row r="1032" spans="1:12" x14ac:dyDescent="0.2">
      <c r="A1032" s="328"/>
      <c r="B1032" s="328"/>
      <c r="C1032" s="328"/>
      <c r="D1032" s="328"/>
      <c r="E1032" s="328"/>
      <c r="F1032" s="330"/>
      <c r="G1032" s="554"/>
      <c r="H1032" s="331"/>
      <c r="I1032" s="335"/>
      <c r="J1032" s="328"/>
      <c r="K1032" s="328"/>
      <c r="L1032" s="328"/>
    </row>
    <row r="1033" spans="1:12" x14ac:dyDescent="0.2">
      <c r="A1033" s="328"/>
      <c r="B1033" s="328"/>
      <c r="C1033" s="328"/>
      <c r="D1033" s="328"/>
      <c r="E1033" s="328"/>
      <c r="F1033" s="330"/>
      <c r="G1033" s="554"/>
      <c r="H1033" s="331"/>
      <c r="I1033" s="335"/>
      <c r="J1033" s="328"/>
      <c r="K1033" s="328"/>
      <c r="L1033" s="328"/>
    </row>
    <row r="1034" spans="1:12" x14ac:dyDescent="0.2">
      <c r="A1034" s="328"/>
      <c r="B1034" s="328"/>
      <c r="C1034" s="328"/>
      <c r="D1034" s="328"/>
      <c r="E1034" s="328"/>
      <c r="F1034" s="330"/>
      <c r="G1034" s="554"/>
      <c r="H1034" s="331"/>
      <c r="I1034" s="335"/>
      <c r="J1034" s="328"/>
      <c r="K1034" s="328"/>
      <c r="L1034" s="328"/>
    </row>
    <row r="1035" spans="1:12" x14ac:dyDescent="0.2">
      <c r="A1035" s="328"/>
      <c r="B1035" s="328"/>
      <c r="C1035" s="328"/>
      <c r="D1035" s="328"/>
      <c r="E1035" s="328"/>
      <c r="F1035" s="330"/>
      <c r="G1035" s="554"/>
      <c r="H1035" s="331"/>
      <c r="I1035" s="335"/>
      <c r="J1035" s="328"/>
      <c r="K1035" s="328"/>
      <c r="L1035" s="328"/>
    </row>
    <row r="1036" spans="1:12" x14ac:dyDescent="0.2">
      <c r="A1036" s="328"/>
      <c r="B1036" s="328"/>
      <c r="C1036" s="328"/>
      <c r="D1036" s="328"/>
      <c r="E1036" s="328"/>
      <c r="F1036" s="330"/>
      <c r="G1036" s="554"/>
      <c r="H1036" s="331"/>
      <c r="I1036" s="335"/>
      <c r="J1036" s="328"/>
      <c r="K1036" s="328"/>
      <c r="L1036" s="328"/>
    </row>
    <row r="1037" spans="1:12" x14ac:dyDescent="0.2">
      <c r="A1037" s="328"/>
      <c r="B1037" s="328"/>
      <c r="C1037" s="328"/>
      <c r="D1037" s="328"/>
      <c r="E1037" s="328"/>
      <c r="F1037" s="330"/>
      <c r="G1037" s="554"/>
      <c r="H1037" s="331"/>
      <c r="I1037" s="335"/>
      <c r="J1037" s="328"/>
      <c r="K1037" s="328"/>
      <c r="L1037" s="328"/>
    </row>
    <row r="1038" spans="1:12" x14ac:dyDescent="0.2">
      <c r="A1038" s="328"/>
      <c r="B1038" s="328"/>
      <c r="C1038" s="328"/>
      <c r="D1038" s="328"/>
      <c r="E1038" s="328"/>
      <c r="F1038" s="330"/>
      <c r="G1038" s="554"/>
      <c r="H1038" s="331"/>
      <c r="I1038" s="335"/>
      <c r="J1038" s="328"/>
      <c r="K1038" s="328"/>
      <c r="L1038" s="328"/>
    </row>
    <row r="1039" spans="1:12" x14ac:dyDescent="0.2">
      <c r="A1039" s="328"/>
      <c r="B1039" s="328"/>
      <c r="C1039" s="328"/>
      <c r="D1039" s="328"/>
      <c r="E1039" s="328"/>
      <c r="F1039" s="330"/>
      <c r="G1039" s="554"/>
      <c r="H1039" s="331"/>
      <c r="I1039" s="335"/>
      <c r="J1039" s="328"/>
      <c r="K1039" s="328"/>
      <c r="L1039" s="328"/>
    </row>
    <row r="1040" spans="1:12" x14ac:dyDescent="0.2">
      <c r="A1040" s="328"/>
      <c r="B1040" s="328"/>
      <c r="C1040" s="328"/>
      <c r="D1040" s="328"/>
      <c r="E1040" s="328"/>
      <c r="F1040" s="330"/>
      <c r="G1040" s="554"/>
      <c r="H1040" s="331"/>
      <c r="I1040" s="335"/>
      <c r="J1040" s="328"/>
      <c r="K1040" s="328"/>
      <c r="L1040" s="328"/>
    </row>
    <row r="1041" spans="1:12" x14ac:dyDescent="0.2">
      <c r="A1041" s="328"/>
      <c r="B1041" s="328"/>
      <c r="C1041" s="328"/>
      <c r="D1041" s="328"/>
      <c r="E1041" s="328"/>
      <c r="F1041" s="330"/>
      <c r="G1041" s="554"/>
      <c r="H1041" s="331"/>
      <c r="I1041" s="335"/>
      <c r="J1041" s="328"/>
      <c r="K1041" s="328"/>
      <c r="L1041" s="328"/>
    </row>
    <row r="1042" spans="1:12" x14ac:dyDescent="0.2">
      <c r="A1042" s="328"/>
      <c r="B1042" s="328"/>
      <c r="C1042" s="328"/>
      <c r="D1042" s="328"/>
      <c r="E1042" s="328"/>
      <c r="F1042" s="330"/>
      <c r="G1042" s="554"/>
      <c r="H1042" s="331"/>
      <c r="I1042" s="335"/>
      <c r="J1042" s="328"/>
      <c r="K1042" s="328"/>
      <c r="L1042" s="328"/>
    </row>
    <row r="1043" spans="1:12" x14ac:dyDescent="0.2">
      <c r="A1043" s="328"/>
      <c r="B1043" s="328"/>
      <c r="C1043" s="328"/>
      <c r="D1043" s="328"/>
      <c r="E1043" s="328"/>
      <c r="F1043" s="330"/>
      <c r="G1043" s="554"/>
      <c r="H1043" s="331"/>
      <c r="I1043" s="335"/>
      <c r="J1043" s="328"/>
      <c r="K1043" s="328"/>
      <c r="L1043" s="328"/>
    </row>
    <row r="1044" spans="1:12" x14ac:dyDescent="0.2">
      <c r="A1044" s="328"/>
      <c r="B1044" s="328"/>
      <c r="C1044" s="328"/>
      <c r="D1044" s="328"/>
      <c r="E1044" s="328"/>
      <c r="F1044" s="330"/>
      <c r="G1044" s="554"/>
      <c r="H1044" s="331"/>
      <c r="I1044" s="335"/>
      <c r="J1044" s="328"/>
      <c r="K1044" s="328"/>
      <c r="L1044" s="328"/>
    </row>
    <row r="1045" spans="1:12" x14ac:dyDescent="0.2">
      <c r="A1045" s="328"/>
      <c r="B1045" s="328"/>
      <c r="C1045" s="328"/>
      <c r="D1045" s="328"/>
      <c r="E1045" s="328"/>
      <c r="F1045" s="330"/>
      <c r="G1045" s="554"/>
      <c r="H1045" s="331"/>
      <c r="I1045" s="335"/>
      <c r="J1045" s="328"/>
      <c r="K1045" s="328"/>
      <c r="L1045" s="328"/>
    </row>
    <row r="1046" spans="1:12" x14ac:dyDescent="0.2">
      <c r="A1046" s="328"/>
      <c r="B1046" s="328"/>
      <c r="C1046" s="328"/>
      <c r="D1046" s="328"/>
      <c r="E1046" s="328"/>
      <c r="F1046" s="330"/>
      <c r="G1046" s="554"/>
      <c r="H1046" s="331"/>
      <c r="I1046" s="335"/>
      <c r="J1046" s="328"/>
      <c r="K1046" s="328"/>
      <c r="L1046" s="328"/>
    </row>
    <row r="1047" spans="1:12" x14ac:dyDescent="0.2">
      <c r="A1047" s="328"/>
      <c r="B1047" s="328"/>
      <c r="C1047" s="328"/>
      <c r="D1047" s="328"/>
      <c r="E1047" s="328"/>
      <c r="F1047" s="330"/>
      <c r="G1047" s="554"/>
      <c r="H1047" s="331"/>
      <c r="I1047" s="335"/>
      <c r="J1047" s="328"/>
      <c r="K1047" s="328"/>
      <c r="L1047" s="328"/>
    </row>
    <row r="1048" spans="1:12" x14ac:dyDescent="0.2">
      <c r="A1048" s="328"/>
      <c r="B1048" s="328"/>
      <c r="C1048" s="328"/>
      <c r="D1048" s="328"/>
      <c r="E1048" s="328"/>
      <c r="F1048" s="330"/>
      <c r="G1048" s="554"/>
      <c r="H1048" s="331"/>
      <c r="I1048" s="335"/>
      <c r="J1048" s="328"/>
      <c r="K1048" s="328"/>
      <c r="L1048" s="328"/>
    </row>
    <row r="1049" spans="1:12" x14ac:dyDescent="0.2">
      <c r="A1049" s="328"/>
      <c r="B1049" s="328"/>
      <c r="C1049" s="328"/>
      <c r="D1049" s="328"/>
      <c r="E1049" s="328"/>
      <c r="F1049" s="330"/>
      <c r="G1049" s="554"/>
      <c r="H1049" s="331"/>
      <c r="I1049" s="335"/>
      <c r="J1049" s="328"/>
      <c r="K1049" s="328"/>
      <c r="L1049" s="328"/>
    </row>
    <row r="1050" spans="1:12" x14ac:dyDescent="0.2">
      <c r="A1050" s="328"/>
      <c r="B1050" s="328"/>
      <c r="C1050" s="328"/>
      <c r="D1050" s="328"/>
      <c r="E1050" s="328"/>
      <c r="F1050" s="330"/>
      <c r="G1050" s="554"/>
      <c r="H1050" s="331"/>
      <c r="I1050" s="335"/>
      <c r="J1050" s="328"/>
      <c r="K1050" s="328"/>
      <c r="L1050" s="328"/>
    </row>
    <row r="1051" spans="1:12" x14ac:dyDescent="0.2">
      <c r="A1051" s="328"/>
      <c r="B1051" s="328"/>
      <c r="C1051" s="328"/>
      <c r="D1051" s="328"/>
      <c r="E1051" s="328"/>
      <c r="F1051" s="330"/>
      <c r="G1051" s="554"/>
      <c r="H1051" s="331"/>
      <c r="I1051" s="335"/>
      <c r="J1051" s="328"/>
      <c r="K1051" s="328"/>
      <c r="L1051" s="328"/>
    </row>
    <row r="1052" spans="1:12" x14ac:dyDescent="0.2">
      <c r="A1052" s="328"/>
      <c r="B1052" s="328"/>
      <c r="C1052" s="328"/>
      <c r="D1052" s="328"/>
      <c r="E1052" s="328"/>
      <c r="F1052" s="330"/>
      <c r="G1052" s="554"/>
      <c r="H1052" s="331"/>
      <c r="I1052" s="335"/>
      <c r="J1052" s="328"/>
      <c r="K1052" s="328"/>
      <c r="L1052" s="328"/>
    </row>
    <row r="1053" spans="1:12" x14ac:dyDescent="0.2">
      <c r="A1053" s="328"/>
      <c r="B1053" s="328"/>
      <c r="C1053" s="328"/>
      <c r="D1053" s="328"/>
      <c r="E1053" s="328"/>
      <c r="F1053" s="330"/>
      <c r="G1053" s="554"/>
      <c r="H1053" s="331"/>
      <c r="I1053" s="335"/>
      <c r="J1053" s="328"/>
      <c r="K1053" s="328"/>
      <c r="L1053" s="328"/>
    </row>
    <row r="1054" spans="1:12" x14ac:dyDescent="0.2">
      <c r="A1054" s="328"/>
      <c r="B1054" s="328"/>
      <c r="C1054" s="328"/>
      <c r="D1054" s="328"/>
      <c r="E1054" s="328"/>
      <c r="F1054" s="330"/>
      <c r="G1054" s="554"/>
      <c r="H1054" s="331"/>
      <c r="I1054" s="335"/>
      <c r="J1054" s="328"/>
      <c r="K1054" s="328"/>
      <c r="L1054" s="328"/>
    </row>
    <row r="1055" spans="1:12" x14ac:dyDescent="0.2">
      <c r="A1055" s="328"/>
      <c r="B1055" s="328"/>
      <c r="C1055" s="328"/>
      <c r="D1055" s="328"/>
      <c r="E1055" s="328"/>
      <c r="F1055" s="330"/>
      <c r="G1055" s="554"/>
      <c r="H1055" s="331"/>
      <c r="I1055" s="335"/>
      <c r="J1055" s="328"/>
      <c r="K1055" s="328"/>
      <c r="L1055" s="328"/>
    </row>
    <row r="1056" spans="1:12" x14ac:dyDescent="0.2">
      <c r="A1056" s="328"/>
      <c r="B1056" s="328"/>
      <c r="C1056" s="328"/>
      <c r="D1056" s="328"/>
      <c r="E1056" s="328"/>
      <c r="F1056" s="330"/>
      <c r="G1056" s="554"/>
      <c r="H1056" s="331"/>
      <c r="I1056" s="335"/>
      <c r="J1056" s="328"/>
      <c r="K1056" s="328"/>
      <c r="L1056" s="328"/>
    </row>
    <row r="1057" spans="1:12" x14ac:dyDescent="0.2">
      <c r="A1057" s="328"/>
      <c r="B1057" s="328"/>
      <c r="C1057" s="328"/>
      <c r="D1057" s="328"/>
      <c r="E1057" s="328"/>
      <c r="F1057" s="330"/>
      <c r="G1057" s="554"/>
      <c r="H1057" s="331"/>
      <c r="I1057" s="335"/>
      <c r="J1057" s="328"/>
      <c r="K1057" s="328"/>
      <c r="L1057" s="328"/>
    </row>
    <row r="1058" spans="1:12" x14ac:dyDescent="0.2">
      <c r="A1058" s="328"/>
      <c r="B1058" s="328"/>
      <c r="C1058" s="328"/>
      <c r="D1058" s="328"/>
      <c r="E1058" s="328"/>
      <c r="F1058" s="330"/>
      <c r="G1058" s="554"/>
      <c r="H1058" s="331"/>
      <c r="I1058" s="335"/>
      <c r="J1058" s="328"/>
      <c r="K1058" s="328"/>
      <c r="L1058" s="328"/>
    </row>
    <row r="1059" spans="1:12" x14ac:dyDescent="0.2">
      <c r="A1059" s="328"/>
      <c r="B1059" s="328"/>
      <c r="C1059" s="328"/>
      <c r="D1059" s="328"/>
      <c r="E1059" s="328"/>
      <c r="F1059" s="330"/>
      <c r="G1059" s="554"/>
      <c r="H1059" s="331"/>
      <c r="I1059" s="335"/>
      <c r="J1059" s="328"/>
      <c r="K1059" s="328"/>
      <c r="L1059" s="328"/>
    </row>
    <row r="1060" spans="1:12" x14ac:dyDescent="0.2">
      <c r="A1060" s="328"/>
      <c r="B1060" s="328"/>
      <c r="C1060" s="328"/>
      <c r="D1060" s="328"/>
      <c r="E1060" s="328"/>
      <c r="F1060" s="330"/>
      <c r="G1060" s="554"/>
      <c r="H1060" s="331"/>
      <c r="I1060" s="335"/>
      <c r="J1060" s="328"/>
      <c r="K1060" s="328"/>
      <c r="L1060" s="328"/>
    </row>
    <row r="1061" spans="1:12" x14ac:dyDescent="0.2">
      <c r="A1061" s="328"/>
      <c r="B1061" s="328"/>
      <c r="C1061" s="328"/>
      <c r="D1061" s="328"/>
      <c r="E1061" s="328"/>
      <c r="F1061" s="330"/>
      <c r="G1061" s="554"/>
      <c r="H1061" s="331"/>
      <c r="I1061" s="335"/>
      <c r="J1061" s="328"/>
      <c r="K1061" s="328"/>
      <c r="L1061" s="328"/>
    </row>
    <row r="1062" spans="1:12" x14ac:dyDescent="0.2">
      <c r="A1062" s="328"/>
      <c r="B1062" s="328"/>
      <c r="C1062" s="328"/>
      <c r="D1062" s="328"/>
      <c r="E1062" s="328"/>
      <c r="F1062" s="330"/>
      <c r="G1062" s="554"/>
      <c r="H1062" s="331"/>
      <c r="I1062" s="335"/>
      <c r="J1062" s="328"/>
      <c r="K1062" s="328"/>
      <c r="L1062" s="328"/>
    </row>
    <row r="1063" spans="1:12" x14ac:dyDescent="0.2">
      <c r="A1063" s="328"/>
      <c r="B1063" s="328"/>
      <c r="C1063" s="328"/>
      <c r="D1063" s="328"/>
      <c r="E1063" s="328"/>
      <c r="F1063" s="330"/>
      <c r="G1063" s="554"/>
      <c r="H1063" s="331"/>
      <c r="I1063" s="335"/>
      <c r="J1063" s="328"/>
      <c r="K1063" s="328"/>
      <c r="L1063" s="328"/>
    </row>
    <row r="1064" spans="1:12" x14ac:dyDescent="0.2">
      <c r="A1064" s="328"/>
      <c r="B1064" s="328"/>
      <c r="C1064" s="328"/>
      <c r="D1064" s="328"/>
      <c r="E1064" s="328"/>
      <c r="F1064" s="330"/>
      <c r="G1064" s="554"/>
      <c r="H1064" s="331"/>
      <c r="I1064" s="335"/>
      <c r="J1064" s="328"/>
      <c r="K1064" s="328"/>
      <c r="L1064" s="328"/>
    </row>
    <row r="1065" spans="1:12" x14ac:dyDescent="0.2">
      <c r="A1065" s="328"/>
      <c r="B1065" s="328"/>
      <c r="C1065" s="328"/>
      <c r="D1065" s="328"/>
      <c r="E1065" s="328"/>
      <c r="F1065" s="330"/>
      <c r="G1065" s="554"/>
      <c r="H1065" s="331"/>
      <c r="I1065" s="335"/>
      <c r="J1065" s="328"/>
      <c r="K1065" s="328"/>
      <c r="L1065" s="328"/>
    </row>
    <row r="1066" spans="1:12" x14ac:dyDescent="0.2">
      <c r="A1066" s="328"/>
      <c r="B1066" s="328"/>
      <c r="C1066" s="328"/>
      <c r="D1066" s="328"/>
      <c r="E1066" s="328"/>
      <c r="F1066" s="330"/>
      <c r="G1066" s="554"/>
      <c r="H1066" s="331"/>
      <c r="I1066" s="335"/>
      <c r="J1066" s="328"/>
      <c r="K1066" s="328"/>
      <c r="L1066" s="328"/>
    </row>
    <row r="1067" spans="1:12" x14ac:dyDescent="0.2">
      <c r="A1067" s="328"/>
      <c r="B1067" s="328"/>
      <c r="C1067" s="328"/>
      <c r="D1067" s="328"/>
      <c r="E1067" s="328"/>
      <c r="F1067" s="330"/>
      <c r="G1067" s="554"/>
      <c r="H1067" s="331"/>
      <c r="I1067" s="335"/>
      <c r="J1067" s="328"/>
      <c r="K1067" s="328"/>
      <c r="L1067" s="328"/>
    </row>
    <row r="1068" spans="1:12" x14ac:dyDescent="0.2">
      <c r="A1068" s="328"/>
      <c r="B1068" s="328"/>
      <c r="C1068" s="328"/>
      <c r="D1068" s="328"/>
      <c r="E1068" s="328"/>
      <c r="F1068" s="330"/>
      <c r="G1068" s="554"/>
      <c r="H1068" s="331"/>
      <c r="I1068" s="335"/>
      <c r="J1068" s="328"/>
      <c r="K1068" s="328"/>
      <c r="L1068" s="328"/>
    </row>
    <row r="1069" spans="1:12" x14ac:dyDescent="0.2">
      <c r="A1069" s="328"/>
      <c r="B1069" s="328"/>
      <c r="C1069" s="328"/>
      <c r="D1069" s="328"/>
      <c r="E1069" s="328"/>
      <c r="F1069" s="330"/>
      <c r="G1069" s="554"/>
      <c r="H1069" s="331"/>
      <c r="I1069" s="335"/>
      <c r="J1069" s="328"/>
      <c r="K1069" s="328"/>
      <c r="L1069" s="328"/>
    </row>
    <row r="1070" spans="1:12" x14ac:dyDescent="0.2">
      <c r="A1070" s="328"/>
      <c r="B1070" s="328"/>
      <c r="C1070" s="328"/>
      <c r="D1070" s="328"/>
      <c r="E1070" s="328"/>
      <c r="F1070" s="330"/>
      <c r="G1070" s="554"/>
      <c r="H1070" s="331"/>
      <c r="I1070" s="335"/>
      <c r="J1070" s="328"/>
      <c r="K1070" s="328"/>
      <c r="L1070" s="328"/>
    </row>
    <row r="1071" spans="1:12" x14ac:dyDescent="0.2">
      <c r="A1071" s="328"/>
      <c r="B1071" s="328"/>
      <c r="C1071" s="328"/>
      <c r="D1071" s="328"/>
      <c r="E1071" s="328"/>
      <c r="F1071" s="330"/>
      <c r="G1071" s="554"/>
      <c r="H1071" s="331"/>
      <c r="I1071" s="335"/>
      <c r="J1071" s="328"/>
      <c r="K1071" s="328"/>
      <c r="L1071" s="328"/>
    </row>
    <row r="1072" spans="1:12" x14ac:dyDescent="0.2">
      <c r="A1072" s="328"/>
      <c r="B1072" s="328"/>
      <c r="C1072" s="328"/>
      <c r="D1072" s="328"/>
      <c r="E1072" s="328"/>
      <c r="F1072" s="330"/>
      <c r="G1072" s="554"/>
      <c r="H1072" s="331"/>
      <c r="I1072" s="335"/>
      <c r="J1072" s="328"/>
      <c r="K1072" s="328"/>
      <c r="L1072" s="328"/>
    </row>
    <row r="1073" spans="1:12" x14ac:dyDescent="0.2">
      <c r="A1073" s="328"/>
      <c r="B1073" s="328"/>
      <c r="C1073" s="328"/>
      <c r="D1073" s="328"/>
      <c r="E1073" s="328"/>
      <c r="F1073" s="330"/>
      <c r="G1073" s="554"/>
      <c r="H1073" s="331"/>
      <c r="I1073" s="335"/>
      <c r="J1073" s="328"/>
      <c r="K1073" s="328"/>
      <c r="L1073" s="328"/>
    </row>
    <row r="1074" spans="1:12" x14ac:dyDescent="0.2">
      <c r="A1074" s="328"/>
      <c r="B1074" s="328"/>
      <c r="C1074" s="328"/>
      <c r="D1074" s="328"/>
      <c r="E1074" s="328"/>
      <c r="F1074" s="330"/>
      <c r="G1074" s="554"/>
      <c r="H1074" s="331"/>
      <c r="I1074" s="335"/>
      <c r="J1074" s="328"/>
      <c r="K1074" s="328"/>
      <c r="L1074" s="328"/>
    </row>
    <row r="1075" spans="1:12" x14ac:dyDescent="0.2">
      <c r="A1075" s="328"/>
      <c r="B1075" s="328"/>
      <c r="C1075" s="328"/>
      <c r="D1075" s="328"/>
      <c r="E1075" s="328"/>
      <c r="F1075" s="330"/>
      <c r="G1075" s="554"/>
      <c r="H1075" s="331"/>
      <c r="I1075" s="335"/>
      <c r="J1075" s="328"/>
      <c r="K1075" s="328"/>
      <c r="L1075" s="328"/>
    </row>
    <row r="1076" spans="1:12" x14ac:dyDescent="0.2">
      <c r="A1076" s="328"/>
      <c r="B1076" s="328"/>
      <c r="C1076" s="328"/>
      <c r="D1076" s="328"/>
      <c r="E1076" s="328"/>
      <c r="F1076" s="330"/>
      <c r="G1076" s="554"/>
      <c r="H1076" s="331"/>
      <c r="I1076" s="335"/>
      <c r="J1076" s="328"/>
      <c r="K1076" s="328"/>
      <c r="L1076" s="328"/>
    </row>
    <row r="1077" spans="1:12" x14ac:dyDescent="0.2">
      <c r="A1077" s="328"/>
      <c r="B1077" s="328"/>
      <c r="C1077" s="328"/>
      <c r="D1077" s="328"/>
      <c r="E1077" s="328"/>
      <c r="F1077" s="330"/>
      <c r="G1077" s="554"/>
      <c r="H1077" s="331"/>
      <c r="I1077" s="335"/>
      <c r="J1077" s="328"/>
      <c r="K1077" s="328"/>
      <c r="L1077" s="328"/>
    </row>
    <row r="1078" spans="1:12" x14ac:dyDescent="0.2">
      <c r="A1078" s="328"/>
      <c r="B1078" s="328"/>
      <c r="C1078" s="328"/>
      <c r="D1078" s="328"/>
      <c r="E1078" s="328"/>
      <c r="F1078" s="330"/>
      <c r="G1078" s="554"/>
      <c r="H1078" s="331"/>
      <c r="I1078" s="335"/>
      <c r="J1078" s="328"/>
      <c r="K1078" s="328"/>
      <c r="L1078" s="328"/>
    </row>
    <row r="1079" spans="1:12" x14ac:dyDescent="0.2">
      <c r="A1079" s="328"/>
      <c r="B1079" s="328"/>
      <c r="C1079" s="328"/>
      <c r="D1079" s="328"/>
      <c r="E1079" s="328"/>
      <c r="F1079" s="330"/>
      <c r="G1079" s="554"/>
      <c r="H1079" s="331"/>
      <c r="I1079" s="335"/>
      <c r="J1079" s="328"/>
      <c r="K1079" s="328"/>
      <c r="L1079" s="328"/>
    </row>
    <row r="1080" spans="1:12" x14ac:dyDescent="0.2">
      <c r="A1080" s="328"/>
      <c r="B1080" s="328"/>
      <c r="C1080" s="328"/>
      <c r="D1080" s="328"/>
      <c r="E1080" s="328"/>
      <c r="F1080" s="330"/>
      <c r="G1080" s="554"/>
      <c r="H1080" s="331"/>
      <c r="I1080" s="335"/>
      <c r="J1080" s="328"/>
      <c r="K1080" s="328"/>
      <c r="L1080" s="328"/>
    </row>
    <row r="1081" spans="1:12" x14ac:dyDescent="0.2">
      <c r="A1081" s="328"/>
      <c r="B1081" s="328"/>
      <c r="C1081" s="328"/>
      <c r="D1081" s="328"/>
      <c r="E1081" s="328"/>
      <c r="F1081" s="330"/>
      <c r="G1081" s="554"/>
      <c r="H1081" s="331"/>
      <c r="I1081" s="335"/>
      <c r="J1081" s="328"/>
      <c r="K1081" s="328"/>
      <c r="L1081" s="328"/>
    </row>
    <row r="1082" spans="1:12" x14ac:dyDescent="0.2">
      <c r="A1082" s="328"/>
      <c r="B1082" s="328"/>
      <c r="C1082" s="328"/>
      <c r="D1082" s="328"/>
      <c r="E1082" s="328"/>
      <c r="F1082" s="330"/>
      <c r="G1082" s="554"/>
      <c r="H1082" s="331"/>
      <c r="I1082" s="335"/>
      <c r="J1082" s="328"/>
      <c r="K1082" s="328"/>
      <c r="L1082" s="328"/>
    </row>
    <row r="1083" spans="1:12" x14ac:dyDescent="0.2">
      <c r="A1083" s="328"/>
      <c r="B1083" s="328"/>
      <c r="C1083" s="328"/>
      <c r="D1083" s="328"/>
      <c r="E1083" s="328"/>
      <c r="F1083" s="330"/>
      <c r="G1083" s="554"/>
      <c r="H1083" s="331"/>
      <c r="I1083" s="335"/>
      <c r="J1083" s="328"/>
      <c r="K1083" s="328"/>
      <c r="L1083" s="328"/>
    </row>
    <row r="1084" spans="1:12" x14ac:dyDescent="0.2">
      <c r="A1084" s="328"/>
      <c r="B1084" s="328"/>
      <c r="C1084" s="328"/>
      <c r="D1084" s="328"/>
      <c r="E1084" s="328"/>
      <c r="F1084" s="330"/>
      <c r="G1084" s="554"/>
      <c r="H1084" s="331"/>
      <c r="I1084" s="335"/>
      <c r="J1084" s="328"/>
      <c r="K1084" s="328"/>
      <c r="L1084" s="328"/>
    </row>
    <row r="1085" spans="1:12" x14ac:dyDescent="0.2">
      <c r="A1085" s="328"/>
      <c r="B1085" s="328"/>
      <c r="C1085" s="328"/>
      <c r="D1085" s="328"/>
      <c r="E1085" s="328"/>
      <c r="F1085" s="330"/>
      <c r="G1085" s="554"/>
      <c r="H1085" s="331"/>
      <c r="I1085" s="335"/>
      <c r="J1085" s="328"/>
      <c r="K1085" s="328"/>
      <c r="L1085" s="328"/>
    </row>
    <row r="1086" spans="1:12" x14ac:dyDescent="0.2">
      <c r="A1086" s="328"/>
      <c r="B1086" s="328"/>
      <c r="C1086" s="328"/>
      <c r="D1086" s="328"/>
      <c r="E1086" s="328"/>
      <c r="F1086" s="330"/>
      <c r="G1086" s="554"/>
      <c r="H1086" s="331"/>
      <c r="I1086" s="335"/>
      <c r="J1086" s="328"/>
      <c r="K1086" s="328"/>
      <c r="L1086" s="328"/>
    </row>
    <row r="1087" spans="1:12" x14ac:dyDescent="0.2">
      <c r="A1087" s="328"/>
      <c r="B1087" s="328"/>
      <c r="C1087" s="328"/>
      <c r="D1087" s="328"/>
      <c r="E1087" s="328"/>
      <c r="F1087" s="330"/>
      <c r="G1087" s="554"/>
      <c r="H1087" s="331"/>
      <c r="I1087" s="335"/>
      <c r="J1087" s="328"/>
      <c r="K1087" s="328"/>
      <c r="L1087" s="328"/>
    </row>
    <row r="1088" spans="1:12" x14ac:dyDescent="0.2">
      <c r="A1088" s="328"/>
      <c r="B1088" s="328"/>
      <c r="C1088" s="328"/>
      <c r="D1088" s="328"/>
      <c r="E1088" s="328"/>
      <c r="F1088" s="330"/>
      <c r="G1088" s="554"/>
      <c r="H1088" s="331"/>
      <c r="I1088" s="335"/>
      <c r="J1088" s="328"/>
      <c r="K1088" s="328"/>
      <c r="L1088" s="328"/>
    </row>
    <row r="1089" spans="1:12" x14ac:dyDescent="0.2">
      <c r="A1089" s="328"/>
      <c r="B1089" s="328"/>
      <c r="C1089" s="328"/>
      <c r="D1089" s="328"/>
      <c r="E1089" s="328"/>
      <c r="F1089" s="330"/>
      <c r="G1089" s="554"/>
      <c r="H1089" s="331"/>
      <c r="I1089" s="335"/>
      <c r="J1089" s="328"/>
      <c r="K1089" s="328"/>
      <c r="L1089" s="328"/>
    </row>
    <row r="1090" spans="1:12" x14ac:dyDescent="0.2">
      <c r="A1090" s="328"/>
      <c r="B1090" s="328"/>
      <c r="C1090" s="328"/>
      <c r="D1090" s="328"/>
      <c r="E1090" s="328"/>
      <c r="F1090" s="330"/>
      <c r="G1090" s="554"/>
      <c r="H1090" s="331"/>
      <c r="I1090" s="335"/>
      <c r="J1090" s="328"/>
      <c r="K1090" s="328"/>
      <c r="L1090" s="328"/>
    </row>
    <row r="1091" spans="1:12" x14ac:dyDescent="0.2">
      <c r="A1091" s="328"/>
      <c r="B1091" s="328"/>
      <c r="C1091" s="328"/>
      <c r="D1091" s="328"/>
      <c r="E1091" s="328"/>
      <c r="F1091" s="330"/>
      <c r="G1091" s="554"/>
      <c r="H1091" s="331"/>
      <c r="I1091" s="335"/>
      <c r="J1091" s="328"/>
      <c r="K1091" s="328"/>
      <c r="L1091" s="328"/>
    </row>
    <row r="1092" spans="1:12" x14ac:dyDescent="0.2">
      <c r="A1092" s="328"/>
      <c r="B1092" s="328"/>
      <c r="C1092" s="328"/>
      <c r="D1092" s="328"/>
      <c r="E1092" s="328"/>
      <c r="F1092" s="330"/>
      <c r="G1092" s="554"/>
      <c r="H1092" s="331"/>
      <c r="I1092" s="335"/>
      <c r="J1092" s="328"/>
      <c r="K1092" s="328"/>
      <c r="L1092" s="328"/>
    </row>
    <row r="1093" spans="1:12" x14ac:dyDescent="0.2">
      <c r="A1093" s="328"/>
      <c r="B1093" s="328"/>
      <c r="C1093" s="328"/>
      <c r="D1093" s="328"/>
      <c r="E1093" s="328"/>
      <c r="F1093" s="330"/>
      <c r="G1093" s="554"/>
      <c r="H1093" s="331"/>
      <c r="I1093" s="335"/>
      <c r="J1093" s="328"/>
      <c r="K1093" s="328"/>
      <c r="L1093" s="328"/>
    </row>
    <row r="1094" spans="1:12" x14ac:dyDescent="0.2">
      <c r="A1094" s="328"/>
      <c r="B1094" s="328"/>
      <c r="C1094" s="328"/>
      <c r="D1094" s="328"/>
      <c r="E1094" s="328"/>
      <c r="F1094" s="330"/>
      <c r="G1094" s="554"/>
      <c r="H1094" s="331"/>
      <c r="I1094" s="335"/>
      <c r="J1094" s="328"/>
      <c r="K1094" s="328"/>
      <c r="L1094" s="328"/>
    </row>
    <row r="1095" spans="1:12" x14ac:dyDescent="0.2">
      <c r="A1095" s="328"/>
      <c r="B1095" s="328"/>
      <c r="C1095" s="328"/>
      <c r="D1095" s="328"/>
      <c r="E1095" s="328"/>
      <c r="F1095" s="330"/>
      <c r="G1095" s="554"/>
      <c r="H1095" s="331"/>
      <c r="I1095" s="335"/>
      <c r="J1095" s="328"/>
      <c r="K1095" s="328"/>
      <c r="L1095" s="328"/>
    </row>
    <row r="1096" spans="1:12" x14ac:dyDescent="0.2">
      <c r="A1096" s="328"/>
      <c r="B1096" s="328"/>
      <c r="C1096" s="328"/>
      <c r="D1096" s="328"/>
      <c r="E1096" s="328"/>
      <c r="F1096" s="330"/>
      <c r="G1096" s="554"/>
      <c r="H1096" s="331"/>
      <c r="I1096" s="335"/>
      <c r="J1096" s="328"/>
      <c r="K1096" s="328"/>
      <c r="L1096" s="328"/>
    </row>
    <row r="1097" spans="1:12" x14ac:dyDescent="0.2">
      <c r="A1097" s="328"/>
      <c r="B1097" s="328"/>
      <c r="C1097" s="328"/>
      <c r="D1097" s="328"/>
      <c r="E1097" s="328"/>
      <c r="F1097" s="330"/>
      <c r="G1097" s="554"/>
      <c r="H1097" s="331"/>
      <c r="I1097" s="335"/>
      <c r="J1097" s="328"/>
      <c r="K1097" s="328"/>
      <c r="L1097" s="328"/>
    </row>
    <row r="1098" spans="1:12" x14ac:dyDescent="0.2">
      <c r="A1098" s="328"/>
      <c r="B1098" s="328"/>
      <c r="C1098" s="328"/>
      <c r="D1098" s="328"/>
      <c r="E1098" s="328"/>
      <c r="F1098" s="330"/>
      <c r="G1098" s="554"/>
      <c r="H1098" s="331"/>
      <c r="I1098" s="335"/>
      <c r="J1098" s="328"/>
      <c r="K1098" s="328"/>
      <c r="L1098" s="328"/>
    </row>
    <row r="1099" spans="1:12" x14ac:dyDescent="0.2">
      <c r="A1099" s="328"/>
      <c r="B1099" s="328"/>
      <c r="C1099" s="328"/>
      <c r="D1099" s="328"/>
      <c r="E1099" s="328"/>
      <c r="F1099" s="330"/>
      <c r="G1099" s="554"/>
      <c r="H1099" s="331"/>
      <c r="I1099" s="335"/>
      <c r="J1099" s="328"/>
      <c r="K1099" s="328"/>
      <c r="L1099" s="328"/>
    </row>
    <row r="1100" spans="1:12" x14ac:dyDescent="0.2">
      <c r="A1100" s="328"/>
      <c r="B1100" s="328"/>
      <c r="C1100" s="328"/>
      <c r="D1100" s="328"/>
      <c r="E1100" s="328"/>
      <c r="F1100" s="330"/>
      <c r="G1100" s="554"/>
      <c r="H1100" s="331"/>
      <c r="I1100" s="335"/>
      <c r="J1100" s="328"/>
      <c r="K1100" s="328"/>
      <c r="L1100" s="328"/>
    </row>
    <row r="1101" spans="1:12" x14ac:dyDescent="0.2">
      <c r="A1101" s="328"/>
      <c r="B1101" s="328"/>
      <c r="C1101" s="328"/>
      <c r="D1101" s="328"/>
      <c r="E1101" s="328"/>
      <c r="F1101" s="330"/>
      <c r="G1101" s="554"/>
      <c r="H1101" s="331"/>
      <c r="I1101" s="335"/>
      <c r="J1101" s="328"/>
      <c r="K1101" s="328"/>
      <c r="L1101" s="328"/>
    </row>
    <row r="1102" spans="1:12" x14ac:dyDescent="0.2">
      <c r="A1102" s="328"/>
      <c r="B1102" s="328"/>
      <c r="C1102" s="328"/>
      <c r="D1102" s="328"/>
      <c r="E1102" s="328"/>
      <c r="F1102" s="330"/>
      <c r="G1102" s="554"/>
      <c r="H1102" s="331"/>
      <c r="I1102" s="335"/>
      <c r="J1102" s="328"/>
      <c r="K1102" s="328"/>
      <c r="L1102" s="328"/>
    </row>
    <row r="1103" spans="1:12" x14ac:dyDescent="0.2">
      <c r="A1103" s="328"/>
      <c r="B1103" s="328"/>
      <c r="C1103" s="328"/>
      <c r="D1103" s="328"/>
      <c r="E1103" s="328"/>
      <c r="F1103" s="330"/>
      <c r="G1103" s="554"/>
      <c r="H1103" s="331"/>
      <c r="I1103" s="335"/>
      <c r="J1103" s="328"/>
      <c r="K1103" s="328"/>
      <c r="L1103" s="328"/>
    </row>
    <row r="1104" spans="1:12" x14ac:dyDescent="0.2">
      <c r="A1104" s="328"/>
      <c r="B1104" s="328"/>
      <c r="C1104" s="328"/>
      <c r="D1104" s="328"/>
      <c r="E1104" s="328"/>
      <c r="F1104" s="330"/>
      <c r="G1104" s="554"/>
      <c r="H1104" s="331"/>
      <c r="I1104" s="335"/>
      <c r="J1104" s="328"/>
      <c r="K1104" s="328"/>
      <c r="L1104" s="328"/>
    </row>
    <row r="1105" spans="1:12" x14ac:dyDescent="0.2">
      <c r="A1105" s="328"/>
      <c r="B1105" s="328"/>
      <c r="C1105" s="328"/>
      <c r="D1105" s="328"/>
      <c r="E1105" s="328"/>
      <c r="F1105" s="330"/>
      <c r="G1105" s="554"/>
      <c r="H1105" s="331"/>
      <c r="I1105" s="335"/>
      <c r="J1105" s="328"/>
      <c r="K1105" s="328"/>
      <c r="L1105" s="328"/>
    </row>
    <row r="1106" spans="1:12" x14ac:dyDescent="0.2">
      <c r="A1106" s="328"/>
      <c r="B1106" s="328"/>
      <c r="C1106" s="328"/>
      <c r="D1106" s="328"/>
      <c r="E1106" s="328"/>
      <c r="F1106" s="330"/>
      <c r="G1106" s="554"/>
      <c r="H1106" s="331"/>
      <c r="I1106" s="335"/>
      <c r="J1106" s="328"/>
      <c r="K1106" s="328"/>
      <c r="L1106" s="328"/>
    </row>
    <row r="1107" spans="1:12" x14ac:dyDescent="0.2">
      <c r="A1107" s="328"/>
      <c r="B1107" s="328"/>
      <c r="C1107" s="328"/>
      <c r="D1107" s="328"/>
      <c r="E1107" s="328"/>
      <c r="F1107" s="330"/>
      <c r="G1107" s="554"/>
      <c r="H1107" s="331"/>
      <c r="I1107" s="335"/>
      <c r="J1107" s="328"/>
      <c r="K1107" s="328"/>
      <c r="L1107" s="328"/>
    </row>
    <row r="1108" spans="1:12" x14ac:dyDescent="0.2">
      <c r="A1108" s="328"/>
      <c r="B1108" s="328"/>
      <c r="C1108" s="328"/>
      <c r="D1108" s="328"/>
      <c r="E1108" s="328"/>
      <c r="F1108" s="330"/>
      <c r="G1108" s="554"/>
      <c r="H1108" s="331"/>
      <c r="I1108" s="335"/>
      <c r="J1108" s="328"/>
      <c r="K1108" s="328"/>
      <c r="L1108" s="328"/>
    </row>
    <row r="1109" spans="1:12" x14ac:dyDescent="0.2">
      <c r="A1109" s="328"/>
      <c r="B1109" s="328"/>
      <c r="C1109" s="328"/>
      <c r="D1109" s="328"/>
      <c r="E1109" s="328"/>
      <c r="F1109" s="330"/>
      <c r="G1109" s="554"/>
      <c r="H1109" s="331"/>
      <c r="I1109" s="335"/>
      <c r="J1109" s="328"/>
      <c r="K1109" s="328"/>
      <c r="L1109" s="328"/>
    </row>
    <row r="1110" spans="1:12" x14ac:dyDescent="0.2">
      <c r="A1110" s="328"/>
      <c r="B1110" s="328"/>
      <c r="C1110" s="328"/>
      <c r="D1110" s="328"/>
      <c r="E1110" s="328"/>
      <c r="F1110" s="330"/>
      <c r="G1110" s="554"/>
      <c r="H1110" s="331"/>
      <c r="I1110" s="335"/>
      <c r="J1110" s="328"/>
      <c r="K1110" s="328"/>
      <c r="L1110" s="328"/>
    </row>
    <row r="1111" spans="1:12" x14ac:dyDescent="0.2">
      <c r="A1111" s="328"/>
      <c r="B1111" s="328"/>
      <c r="C1111" s="328"/>
      <c r="D1111" s="328"/>
      <c r="E1111" s="328"/>
      <c r="F1111" s="330"/>
      <c r="G1111" s="554"/>
      <c r="H1111" s="331"/>
      <c r="I1111" s="335"/>
      <c r="J1111" s="328"/>
      <c r="K1111" s="328"/>
      <c r="L1111" s="328"/>
    </row>
    <row r="1112" spans="1:12" x14ac:dyDescent="0.2">
      <c r="A1112" s="328"/>
      <c r="B1112" s="328"/>
      <c r="C1112" s="328"/>
      <c r="D1112" s="328"/>
      <c r="E1112" s="328"/>
      <c r="F1112" s="330"/>
      <c r="G1112" s="554"/>
      <c r="H1112" s="331"/>
      <c r="I1112" s="335"/>
      <c r="J1112" s="328"/>
      <c r="K1112" s="328"/>
      <c r="L1112" s="328"/>
    </row>
    <row r="1113" spans="1:12" x14ac:dyDescent="0.2">
      <c r="A1113" s="328"/>
      <c r="B1113" s="328"/>
      <c r="C1113" s="328"/>
      <c r="D1113" s="328"/>
      <c r="E1113" s="328"/>
      <c r="F1113" s="330"/>
      <c r="G1113" s="554"/>
      <c r="H1113" s="331"/>
      <c r="I1113" s="335"/>
      <c r="J1113" s="328"/>
      <c r="K1113" s="328"/>
      <c r="L1113" s="328"/>
    </row>
    <row r="1114" spans="1:12" x14ac:dyDescent="0.2">
      <c r="A1114" s="328"/>
      <c r="B1114" s="328"/>
      <c r="C1114" s="328"/>
      <c r="D1114" s="328"/>
      <c r="E1114" s="328"/>
      <c r="F1114" s="330"/>
      <c r="G1114" s="554"/>
      <c r="H1114" s="331"/>
      <c r="I1114" s="335"/>
      <c r="J1114" s="328"/>
      <c r="K1114" s="328"/>
      <c r="L1114" s="328"/>
    </row>
    <row r="1115" spans="1:12" x14ac:dyDescent="0.2">
      <c r="A1115" s="328"/>
      <c r="B1115" s="328"/>
      <c r="C1115" s="328"/>
      <c r="D1115" s="328"/>
      <c r="E1115" s="328"/>
      <c r="F1115" s="330"/>
      <c r="G1115" s="554"/>
      <c r="H1115" s="331"/>
      <c r="I1115" s="335"/>
      <c r="J1115" s="328"/>
      <c r="K1115" s="328"/>
      <c r="L1115" s="328"/>
    </row>
    <row r="1116" spans="1:12" x14ac:dyDescent="0.2">
      <c r="A1116" s="328"/>
      <c r="B1116" s="328"/>
      <c r="C1116" s="328"/>
      <c r="D1116" s="328"/>
      <c r="E1116" s="328"/>
      <c r="F1116" s="330"/>
      <c r="G1116" s="554"/>
      <c r="H1116" s="331"/>
      <c r="I1116" s="335"/>
      <c r="J1116" s="328"/>
      <c r="K1116" s="328"/>
      <c r="L1116" s="328"/>
    </row>
    <row r="1117" spans="1:12" x14ac:dyDescent="0.2">
      <c r="A1117" s="328"/>
      <c r="B1117" s="328"/>
      <c r="C1117" s="328"/>
      <c r="D1117" s="328"/>
      <c r="E1117" s="328"/>
      <c r="F1117" s="330"/>
      <c r="G1117" s="554"/>
      <c r="H1117" s="331"/>
      <c r="I1117" s="335"/>
      <c r="J1117" s="328"/>
      <c r="K1117" s="328"/>
      <c r="L1117" s="328"/>
    </row>
    <row r="1118" spans="1:12" x14ac:dyDescent="0.2">
      <c r="A1118" s="328"/>
      <c r="B1118" s="328"/>
      <c r="C1118" s="328"/>
      <c r="D1118" s="328"/>
      <c r="E1118" s="328"/>
      <c r="F1118" s="330"/>
      <c r="G1118" s="554"/>
      <c r="H1118" s="331"/>
      <c r="I1118" s="335"/>
      <c r="J1118" s="328"/>
      <c r="K1118" s="328"/>
      <c r="L1118" s="328"/>
    </row>
    <row r="1119" spans="1:12" x14ac:dyDescent="0.2">
      <c r="A1119" s="328"/>
      <c r="B1119" s="328"/>
      <c r="C1119" s="328"/>
      <c r="D1119" s="328"/>
      <c r="E1119" s="328"/>
      <c r="F1119" s="330"/>
      <c r="G1119" s="554"/>
      <c r="H1119" s="331"/>
      <c r="I1119" s="335"/>
      <c r="J1119" s="328"/>
      <c r="K1119" s="328"/>
      <c r="L1119" s="328"/>
    </row>
    <row r="1120" spans="1:12" x14ac:dyDescent="0.2">
      <c r="A1120" s="328"/>
      <c r="B1120" s="328"/>
      <c r="C1120" s="328"/>
      <c r="D1120" s="328"/>
      <c r="E1120" s="328"/>
      <c r="F1120" s="330"/>
      <c r="G1120" s="554"/>
      <c r="H1120" s="331"/>
      <c r="I1120" s="335"/>
      <c r="J1120" s="328"/>
      <c r="K1120" s="328"/>
      <c r="L1120" s="328"/>
    </row>
    <row r="1121" spans="1:12" x14ac:dyDescent="0.2">
      <c r="A1121" s="328"/>
      <c r="B1121" s="328"/>
      <c r="C1121" s="328"/>
      <c r="D1121" s="328"/>
      <c r="E1121" s="328"/>
      <c r="F1121" s="330"/>
      <c r="G1121" s="554"/>
      <c r="H1121" s="331"/>
      <c r="I1121" s="335"/>
      <c r="J1121" s="328"/>
      <c r="K1121" s="328"/>
      <c r="L1121" s="328"/>
    </row>
    <row r="1122" spans="1:12" x14ac:dyDescent="0.2">
      <c r="A1122" s="328"/>
      <c r="B1122" s="328"/>
      <c r="C1122" s="328"/>
      <c r="D1122" s="328"/>
      <c r="E1122" s="328"/>
      <c r="F1122" s="330"/>
      <c r="G1122" s="554"/>
      <c r="H1122" s="331"/>
      <c r="I1122" s="335"/>
      <c r="J1122" s="328"/>
      <c r="K1122" s="328"/>
      <c r="L1122" s="328"/>
    </row>
    <row r="1123" spans="1:12" x14ac:dyDescent="0.2">
      <c r="A1123" s="328"/>
      <c r="B1123" s="328"/>
      <c r="C1123" s="328"/>
      <c r="D1123" s="328"/>
      <c r="E1123" s="328"/>
      <c r="F1123" s="330"/>
      <c r="G1123" s="554"/>
      <c r="H1123" s="331"/>
      <c r="I1123" s="335"/>
      <c r="J1123" s="328"/>
      <c r="K1123" s="328"/>
      <c r="L1123" s="328"/>
    </row>
    <row r="1124" spans="1:12" x14ac:dyDescent="0.2">
      <c r="A1124" s="328"/>
      <c r="B1124" s="328"/>
      <c r="C1124" s="328"/>
      <c r="D1124" s="328"/>
      <c r="E1124" s="328"/>
      <c r="F1124" s="330"/>
      <c r="G1124" s="554"/>
      <c r="H1124" s="331"/>
      <c r="I1124" s="335"/>
      <c r="J1124" s="328"/>
      <c r="K1124" s="328"/>
      <c r="L1124" s="328"/>
    </row>
    <row r="1125" spans="1:12" x14ac:dyDescent="0.2">
      <c r="A1125" s="328"/>
      <c r="B1125" s="328"/>
      <c r="C1125" s="328"/>
      <c r="D1125" s="328"/>
      <c r="E1125" s="328"/>
      <c r="F1125" s="330"/>
      <c r="G1125" s="554"/>
      <c r="H1125" s="331"/>
      <c r="I1125" s="335"/>
      <c r="J1125" s="328"/>
      <c r="K1125" s="328"/>
      <c r="L1125" s="328"/>
    </row>
    <row r="1126" spans="1:12" x14ac:dyDescent="0.2">
      <c r="A1126" s="328"/>
      <c r="B1126" s="328"/>
      <c r="C1126" s="328"/>
      <c r="D1126" s="328"/>
      <c r="E1126" s="328"/>
      <c r="F1126" s="330"/>
      <c r="G1126" s="554"/>
      <c r="H1126" s="331"/>
      <c r="I1126" s="335"/>
      <c r="J1126" s="328"/>
      <c r="K1126" s="328"/>
      <c r="L1126" s="328"/>
    </row>
    <row r="1127" spans="1:12" x14ac:dyDescent="0.2">
      <c r="A1127" s="328"/>
      <c r="B1127" s="328"/>
      <c r="C1127" s="328"/>
      <c r="D1127" s="328"/>
      <c r="E1127" s="328"/>
      <c r="F1127" s="330"/>
      <c r="G1127" s="554"/>
      <c r="H1127" s="331"/>
      <c r="I1127" s="335"/>
      <c r="J1127" s="328"/>
      <c r="K1127" s="328"/>
      <c r="L1127" s="328"/>
    </row>
    <row r="1128" spans="1:12" x14ac:dyDescent="0.2">
      <c r="A1128" s="328"/>
      <c r="B1128" s="328"/>
      <c r="C1128" s="328"/>
      <c r="D1128" s="328"/>
      <c r="E1128" s="328"/>
      <c r="F1128" s="330"/>
      <c r="G1128" s="554"/>
      <c r="H1128" s="331"/>
      <c r="I1128" s="335"/>
      <c r="J1128" s="328"/>
      <c r="K1128" s="328"/>
      <c r="L1128" s="328"/>
    </row>
    <row r="1129" spans="1:12" x14ac:dyDescent="0.2">
      <c r="A1129" s="328"/>
      <c r="B1129" s="328"/>
      <c r="C1129" s="328"/>
      <c r="D1129" s="328"/>
      <c r="E1129" s="328"/>
      <c r="F1129" s="330"/>
      <c r="G1129" s="554"/>
      <c r="H1129" s="331"/>
      <c r="I1129" s="335"/>
      <c r="J1129" s="328"/>
      <c r="K1129" s="328"/>
      <c r="L1129" s="328"/>
    </row>
    <row r="1130" spans="1:12" x14ac:dyDescent="0.2">
      <c r="A1130" s="328"/>
      <c r="B1130" s="328"/>
      <c r="C1130" s="328"/>
      <c r="D1130" s="328"/>
      <c r="E1130" s="328"/>
      <c r="F1130" s="330"/>
      <c r="G1130" s="554"/>
      <c r="H1130" s="331"/>
      <c r="I1130" s="335"/>
      <c r="J1130" s="328"/>
      <c r="K1130" s="328"/>
      <c r="L1130" s="328"/>
    </row>
    <row r="1131" spans="1:12" x14ac:dyDescent="0.2">
      <c r="A1131" s="328"/>
      <c r="B1131" s="328"/>
      <c r="C1131" s="328"/>
      <c r="D1131" s="328"/>
      <c r="E1131" s="328"/>
      <c r="F1131" s="330"/>
      <c r="G1131" s="554"/>
      <c r="H1131" s="331"/>
      <c r="I1131" s="335"/>
      <c r="J1131" s="328"/>
      <c r="K1131" s="328"/>
      <c r="L1131" s="328"/>
    </row>
    <row r="1132" spans="1:12" x14ac:dyDescent="0.2">
      <c r="A1132" s="328"/>
      <c r="B1132" s="328"/>
      <c r="C1132" s="328"/>
      <c r="D1132" s="328"/>
      <c r="E1132" s="328"/>
      <c r="F1132" s="330"/>
      <c r="G1132" s="554"/>
      <c r="H1132" s="331"/>
      <c r="I1132" s="335"/>
      <c r="J1132" s="328"/>
      <c r="K1132" s="328"/>
      <c r="L1132" s="328"/>
    </row>
    <row r="1133" spans="1:12" x14ac:dyDescent="0.2">
      <c r="A1133" s="328"/>
      <c r="B1133" s="328"/>
      <c r="C1133" s="328"/>
      <c r="D1133" s="328"/>
      <c r="E1133" s="328"/>
      <c r="F1133" s="330"/>
      <c r="G1133" s="554"/>
      <c r="H1133" s="331"/>
      <c r="I1133" s="335"/>
      <c r="J1133" s="328"/>
      <c r="K1133" s="328"/>
      <c r="L1133" s="328"/>
    </row>
    <row r="1134" spans="1:12" x14ac:dyDescent="0.2">
      <c r="A1134" s="328"/>
      <c r="B1134" s="328"/>
      <c r="C1134" s="328"/>
      <c r="D1134" s="328"/>
      <c r="E1134" s="328"/>
      <c r="F1134" s="330"/>
      <c r="G1134" s="554"/>
      <c r="H1134" s="331"/>
      <c r="I1134" s="335"/>
      <c r="J1134" s="328"/>
      <c r="K1134" s="328"/>
      <c r="L1134" s="328"/>
    </row>
    <row r="1135" spans="1:12" x14ac:dyDescent="0.2">
      <c r="A1135" s="328"/>
      <c r="B1135" s="328"/>
      <c r="C1135" s="328"/>
      <c r="D1135" s="328"/>
      <c r="E1135" s="328"/>
      <c r="F1135" s="330"/>
      <c r="G1135" s="554"/>
      <c r="H1135" s="331"/>
      <c r="I1135" s="335"/>
      <c r="J1135" s="328"/>
      <c r="K1135" s="328"/>
      <c r="L1135" s="328"/>
    </row>
    <row r="1136" spans="1:12" x14ac:dyDescent="0.2">
      <c r="A1136" s="328"/>
      <c r="B1136" s="328"/>
      <c r="C1136" s="328"/>
      <c r="D1136" s="328"/>
      <c r="E1136" s="328"/>
      <c r="F1136" s="330"/>
      <c r="G1136" s="554"/>
      <c r="H1136" s="331"/>
      <c r="I1136" s="335"/>
      <c r="J1136" s="328"/>
      <c r="K1136" s="328"/>
      <c r="L1136" s="328"/>
    </row>
    <row r="1137" spans="1:12" x14ac:dyDescent="0.2">
      <c r="A1137" s="328"/>
      <c r="B1137" s="328"/>
      <c r="C1137" s="328"/>
      <c r="D1137" s="328"/>
      <c r="E1137" s="328"/>
      <c r="F1137" s="330"/>
      <c r="G1137" s="554"/>
      <c r="H1137" s="331"/>
      <c r="I1137" s="335"/>
      <c r="J1137" s="328"/>
      <c r="K1137" s="328"/>
      <c r="L1137" s="328"/>
    </row>
    <row r="1138" spans="1:12" x14ac:dyDescent="0.2">
      <c r="A1138" s="328"/>
      <c r="B1138" s="328"/>
      <c r="C1138" s="328"/>
      <c r="D1138" s="328"/>
      <c r="E1138" s="328"/>
      <c r="F1138" s="330"/>
      <c r="G1138" s="554"/>
      <c r="H1138" s="331"/>
      <c r="I1138" s="335"/>
      <c r="J1138" s="328"/>
      <c r="K1138" s="328"/>
      <c r="L1138" s="328"/>
    </row>
    <row r="1139" spans="1:12" x14ac:dyDescent="0.2">
      <c r="A1139" s="328"/>
      <c r="B1139" s="328"/>
      <c r="C1139" s="328"/>
      <c r="D1139" s="328"/>
      <c r="E1139" s="328"/>
      <c r="F1139" s="330"/>
      <c r="G1139" s="554"/>
      <c r="H1139" s="331"/>
      <c r="I1139" s="335"/>
      <c r="J1139" s="328"/>
      <c r="K1139" s="328"/>
      <c r="L1139" s="328"/>
    </row>
    <row r="1140" spans="1:12" x14ac:dyDescent="0.2">
      <c r="A1140" s="328"/>
      <c r="B1140" s="328"/>
      <c r="C1140" s="328"/>
      <c r="D1140" s="328"/>
      <c r="E1140" s="328"/>
      <c r="F1140" s="330"/>
      <c r="G1140" s="554"/>
      <c r="H1140" s="331"/>
      <c r="I1140" s="335"/>
      <c r="J1140" s="328"/>
      <c r="K1140" s="328"/>
      <c r="L1140" s="328"/>
    </row>
    <row r="1141" spans="1:12" x14ac:dyDescent="0.2">
      <c r="A1141" s="328"/>
      <c r="B1141" s="328"/>
      <c r="C1141" s="328"/>
      <c r="D1141" s="328"/>
      <c r="E1141" s="328"/>
      <c r="F1141" s="330"/>
      <c r="G1141" s="554"/>
      <c r="H1141" s="331"/>
      <c r="I1141" s="335"/>
      <c r="J1141" s="328"/>
      <c r="K1141" s="328"/>
      <c r="L1141" s="328"/>
    </row>
    <row r="1142" spans="1:12" x14ac:dyDescent="0.2">
      <c r="A1142" s="328"/>
      <c r="B1142" s="328"/>
      <c r="C1142" s="328"/>
      <c r="D1142" s="328"/>
      <c r="E1142" s="328"/>
      <c r="F1142" s="330"/>
      <c r="G1142" s="554"/>
      <c r="H1142" s="331"/>
      <c r="I1142" s="335"/>
      <c r="J1142" s="328"/>
      <c r="K1142" s="328"/>
      <c r="L1142" s="328"/>
    </row>
    <row r="1143" spans="1:12" x14ac:dyDescent="0.2">
      <c r="A1143" s="328"/>
      <c r="B1143" s="328"/>
      <c r="C1143" s="328"/>
      <c r="D1143" s="328"/>
      <c r="E1143" s="328"/>
      <c r="F1143" s="330"/>
      <c r="G1143" s="554"/>
      <c r="H1143" s="331"/>
      <c r="I1143" s="335"/>
      <c r="J1143" s="328"/>
      <c r="K1143" s="328"/>
      <c r="L1143" s="328"/>
    </row>
    <row r="1144" spans="1:12" x14ac:dyDescent="0.2">
      <c r="A1144" s="328"/>
      <c r="B1144" s="328"/>
      <c r="C1144" s="328"/>
      <c r="D1144" s="328"/>
      <c r="E1144" s="328"/>
      <c r="F1144" s="330"/>
      <c r="G1144" s="554"/>
      <c r="H1144" s="331"/>
      <c r="I1144" s="335"/>
      <c r="J1144" s="328"/>
      <c r="K1144" s="328"/>
      <c r="L1144" s="328"/>
    </row>
    <row r="1145" spans="1:12" x14ac:dyDescent="0.2">
      <c r="A1145" s="328"/>
      <c r="B1145" s="328"/>
      <c r="C1145" s="328"/>
      <c r="D1145" s="328"/>
      <c r="E1145" s="328"/>
      <c r="F1145" s="330"/>
      <c r="G1145" s="554"/>
      <c r="H1145" s="331"/>
      <c r="I1145" s="335"/>
      <c r="J1145" s="328"/>
      <c r="K1145" s="328"/>
      <c r="L1145" s="328"/>
    </row>
    <row r="1146" spans="1:12" x14ac:dyDescent="0.2">
      <c r="A1146" s="328"/>
      <c r="B1146" s="328"/>
      <c r="C1146" s="328"/>
      <c r="D1146" s="328"/>
      <c r="E1146" s="328"/>
      <c r="F1146" s="330"/>
      <c r="G1146" s="554"/>
      <c r="H1146" s="331"/>
      <c r="I1146" s="335"/>
      <c r="J1146" s="328"/>
      <c r="K1146" s="328"/>
      <c r="L1146" s="328"/>
    </row>
    <row r="1147" spans="1:12" x14ac:dyDescent="0.2">
      <c r="A1147" s="328"/>
      <c r="B1147" s="328"/>
      <c r="C1147" s="328"/>
      <c r="D1147" s="328"/>
      <c r="E1147" s="328"/>
      <c r="F1147" s="330"/>
      <c r="G1147" s="554"/>
      <c r="H1147" s="331"/>
      <c r="I1147" s="335"/>
      <c r="J1147" s="328"/>
      <c r="K1147" s="328"/>
      <c r="L1147" s="328"/>
    </row>
    <row r="1148" spans="1:12" x14ac:dyDescent="0.2">
      <c r="A1148" s="328"/>
      <c r="B1148" s="328"/>
      <c r="C1148" s="328"/>
      <c r="D1148" s="328"/>
      <c r="E1148" s="328"/>
      <c r="F1148" s="330"/>
      <c r="G1148" s="554"/>
      <c r="H1148" s="331"/>
      <c r="I1148" s="335"/>
      <c r="J1148" s="328"/>
      <c r="K1148" s="328"/>
      <c r="L1148" s="328"/>
    </row>
    <row r="1149" spans="1:12" x14ac:dyDescent="0.2">
      <c r="A1149" s="328"/>
      <c r="B1149" s="328"/>
      <c r="C1149" s="328"/>
      <c r="D1149" s="328"/>
      <c r="E1149" s="328"/>
      <c r="F1149" s="330"/>
      <c r="G1149" s="554"/>
      <c r="H1149" s="331"/>
      <c r="I1149" s="335"/>
      <c r="J1149" s="328"/>
      <c r="K1149" s="328"/>
      <c r="L1149" s="328"/>
    </row>
    <row r="1150" spans="1:12" x14ac:dyDescent="0.2">
      <c r="A1150" s="328"/>
      <c r="B1150" s="328"/>
      <c r="C1150" s="328"/>
      <c r="D1150" s="328"/>
      <c r="E1150" s="328"/>
      <c r="F1150" s="330"/>
      <c r="G1150" s="554"/>
      <c r="H1150" s="331"/>
      <c r="I1150" s="335"/>
      <c r="J1150" s="328"/>
      <c r="K1150" s="328"/>
      <c r="L1150" s="328"/>
    </row>
    <row r="1151" spans="1:12" x14ac:dyDescent="0.2">
      <c r="A1151" s="328"/>
      <c r="B1151" s="328"/>
      <c r="C1151" s="328"/>
      <c r="D1151" s="328"/>
      <c r="E1151" s="328"/>
      <c r="F1151" s="330"/>
      <c r="G1151" s="554"/>
      <c r="H1151" s="331"/>
      <c r="I1151" s="335"/>
      <c r="J1151" s="328"/>
      <c r="K1151" s="328"/>
      <c r="L1151" s="328"/>
    </row>
    <row r="1152" spans="1:12" x14ac:dyDescent="0.2">
      <c r="A1152" s="328"/>
      <c r="B1152" s="328"/>
      <c r="C1152" s="328"/>
      <c r="D1152" s="328"/>
      <c r="E1152" s="328"/>
      <c r="F1152" s="330"/>
      <c r="G1152" s="554"/>
      <c r="H1152" s="331"/>
      <c r="I1152" s="335"/>
      <c r="J1152" s="328"/>
      <c r="K1152" s="328"/>
      <c r="L1152" s="328"/>
    </row>
    <row r="1153" spans="1:12" x14ac:dyDescent="0.2">
      <c r="A1153" s="328"/>
      <c r="B1153" s="328"/>
      <c r="C1153" s="328"/>
      <c r="D1153" s="328"/>
      <c r="E1153" s="328"/>
      <c r="F1153" s="330"/>
      <c r="G1153" s="554"/>
      <c r="H1153" s="331"/>
      <c r="I1153" s="335"/>
      <c r="J1153" s="328"/>
      <c r="K1153" s="328"/>
      <c r="L1153" s="328"/>
    </row>
    <row r="1154" spans="1:12" x14ac:dyDescent="0.2">
      <c r="A1154" s="328"/>
      <c r="B1154" s="328"/>
      <c r="C1154" s="328"/>
      <c r="D1154" s="328"/>
      <c r="E1154" s="328"/>
      <c r="F1154" s="330"/>
      <c r="G1154" s="554"/>
      <c r="H1154" s="331"/>
      <c r="I1154" s="335"/>
      <c r="J1154" s="328"/>
      <c r="K1154" s="328"/>
      <c r="L1154" s="328"/>
    </row>
    <row r="1155" spans="1:12" x14ac:dyDescent="0.2">
      <c r="A1155" s="328"/>
      <c r="B1155" s="328"/>
      <c r="C1155" s="328"/>
      <c r="D1155" s="328"/>
      <c r="E1155" s="328"/>
      <c r="F1155" s="330"/>
      <c r="G1155" s="554"/>
      <c r="H1155" s="331"/>
      <c r="I1155" s="335"/>
      <c r="J1155" s="328"/>
      <c r="K1155" s="328"/>
      <c r="L1155" s="328"/>
    </row>
    <row r="1156" spans="1:12" x14ac:dyDescent="0.2">
      <c r="A1156" s="328"/>
      <c r="B1156" s="328"/>
      <c r="C1156" s="328"/>
      <c r="D1156" s="328"/>
      <c r="E1156" s="328"/>
      <c r="F1156" s="330"/>
      <c r="G1156" s="554"/>
      <c r="H1156" s="331"/>
      <c r="I1156" s="335"/>
      <c r="J1156" s="328"/>
      <c r="K1156" s="328"/>
      <c r="L1156" s="328"/>
    </row>
    <row r="1157" spans="1:12" x14ac:dyDescent="0.2">
      <c r="A1157" s="328"/>
      <c r="B1157" s="328"/>
      <c r="C1157" s="328"/>
      <c r="D1157" s="328"/>
      <c r="E1157" s="328"/>
      <c r="F1157" s="330"/>
      <c r="G1157" s="554"/>
      <c r="H1157" s="331"/>
      <c r="I1157" s="335"/>
      <c r="J1157" s="328"/>
      <c r="K1157" s="328"/>
      <c r="L1157" s="328"/>
    </row>
    <row r="1158" spans="1:12" x14ac:dyDescent="0.2">
      <c r="A1158" s="328"/>
      <c r="B1158" s="328"/>
      <c r="C1158" s="328"/>
      <c r="D1158" s="328"/>
      <c r="E1158" s="328"/>
      <c r="F1158" s="330"/>
      <c r="G1158" s="554"/>
      <c r="H1158" s="331"/>
      <c r="I1158" s="335"/>
      <c r="J1158" s="328"/>
      <c r="K1158" s="328"/>
      <c r="L1158" s="328"/>
    </row>
    <row r="1159" spans="1:12" x14ac:dyDescent="0.2">
      <c r="A1159" s="328"/>
      <c r="B1159" s="328"/>
      <c r="C1159" s="328"/>
      <c r="D1159" s="328"/>
      <c r="E1159" s="328"/>
      <c r="F1159" s="330"/>
      <c r="G1159" s="554"/>
      <c r="H1159" s="331"/>
      <c r="I1159" s="335"/>
      <c r="J1159" s="328"/>
      <c r="K1159" s="328"/>
      <c r="L1159" s="328"/>
    </row>
    <row r="1160" spans="1:12" x14ac:dyDescent="0.2">
      <c r="A1160" s="328"/>
      <c r="B1160" s="328"/>
      <c r="C1160" s="328"/>
      <c r="D1160" s="328"/>
      <c r="E1160" s="328"/>
      <c r="F1160" s="330"/>
      <c r="G1160" s="554"/>
      <c r="H1160" s="331"/>
      <c r="I1160" s="335"/>
      <c r="J1160" s="328"/>
      <c r="K1160" s="328"/>
      <c r="L1160" s="328"/>
    </row>
    <row r="1161" spans="1:12" x14ac:dyDescent="0.2">
      <c r="A1161" s="328"/>
      <c r="B1161" s="328"/>
      <c r="C1161" s="328"/>
      <c r="D1161" s="328"/>
      <c r="E1161" s="328"/>
      <c r="F1161" s="330"/>
      <c r="G1161" s="554"/>
      <c r="H1161" s="331"/>
      <c r="I1161" s="335"/>
      <c r="J1161" s="328"/>
      <c r="K1161" s="328"/>
      <c r="L1161" s="328"/>
    </row>
    <row r="1162" spans="1:12" x14ac:dyDescent="0.2">
      <c r="A1162" s="328"/>
      <c r="B1162" s="328"/>
      <c r="C1162" s="328"/>
      <c r="D1162" s="328"/>
      <c r="E1162" s="328"/>
      <c r="F1162" s="330"/>
      <c r="G1162" s="554"/>
      <c r="H1162" s="331"/>
      <c r="I1162" s="335"/>
      <c r="J1162" s="328"/>
      <c r="K1162" s="328"/>
      <c r="L1162" s="328"/>
    </row>
    <row r="1163" spans="1:12" x14ac:dyDescent="0.2">
      <c r="A1163" s="328"/>
      <c r="B1163" s="328"/>
      <c r="C1163" s="328"/>
      <c r="D1163" s="328"/>
      <c r="E1163" s="328"/>
      <c r="F1163" s="330"/>
      <c r="G1163" s="554"/>
      <c r="H1163" s="331"/>
      <c r="I1163" s="335"/>
      <c r="J1163" s="328"/>
      <c r="K1163" s="328"/>
      <c r="L1163" s="328"/>
    </row>
    <row r="1164" spans="1:12" x14ac:dyDescent="0.2">
      <c r="A1164" s="328"/>
      <c r="B1164" s="328"/>
      <c r="C1164" s="328"/>
      <c r="D1164" s="328"/>
      <c r="E1164" s="328"/>
      <c r="F1164" s="330"/>
      <c r="G1164" s="554"/>
      <c r="H1164" s="331"/>
      <c r="I1164" s="335"/>
      <c r="J1164" s="328"/>
      <c r="K1164" s="328"/>
      <c r="L1164" s="328"/>
    </row>
    <row r="1165" spans="1:12" x14ac:dyDescent="0.2">
      <c r="A1165" s="328"/>
      <c r="B1165" s="328"/>
      <c r="C1165" s="328"/>
      <c r="D1165" s="328"/>
      <c r="E1165" s="328"/>
      <c r="F1165" s="330"/>
      <c r="G1165" s="554"/>
      <c r="H1165" s="331"/>
      <c r="I1165" s="335"/>
      <c r="J1165" s="328"/>
      <c r="K1165" s="328"/>
      <c r="L1165" s="328"/>
    </row>
    <row r="1166" spans="1:12" x14ac:dyDescent="0.2">
      <c r="A1166" s="328"/>
      <c r="B1166" s="328"/>
      <c r="C1166" s="328"/>
      <c r="D1166" s="328"/>
      <c r="E1166" s="328"/>
      <c r="F1166" s="330"/>
      <c r="G1166" s="554"/>
      <c r="H1166" s="331"/>
      <c r="I1166" s="335"/>
      <c r="J1166" s="328"/>
      <c r="K1166" s="328"/>
      <c r="L1166" s="328"/>
    </row>
    <row r="1167" spans="1:12" x14ac:dyDescent="0.2">
      <c r="A1167" s="328"/>
      <c r="B1167" s="328"/>
      <c r="C1167" s="328"/>
      <c r="D1167" s="328"/>
      <c r="E1167" s="328"/>
      <c r="F1167" s="330"/>
      <c r="G1167" s="554"/>
      <c r="H1167" s="331"/>
      <c r="I1167" s="335"/>
      <c r="J1167" s="328"/>
      <c r="K1167" s="328"/>
      <c r="L1167" s="328"/>
    </row>
    <row r="1168" spans="1:12" x14ac:dyDescent="0.2">
      <c r="A1168" s="328"/>
      <c r="B1168" s="328"/>
      <c r="C1168" s="328"/>
      <c r="D1168" s="328"/>
      <c r="E1168" s="328"/>
      <c r="F1168" s="330"/>
      <c r="G1168" s="554"/>
      <c r="H1168" s="331"/>
      <c r="I1168" s="335"/>
      <c r="J1168" s="328"/>
      <c r="K1168" s="328"/>
      <c r="L1168" s="328"/>
    </row>
    <row r="1169" spans="1:12" x14ac:dyDescent="0.2">
      <c r="A1169" s="328"/>
      <c r="B1169" s="328"/>
      <c r="C1169" s="328"/>
      <c r="D1169" s="328"/>
      <c r="E1169" s="328"/>
      <c r="F1169" s="330"/>
      <c r="G1169" s="554"/>
      <c r="H1169" s="331"/>
      <c r="I1169" s="335"/>
      <c r="J1169" s="328"/>
      <c r="K1169" s="328"/>
      <c r="L1169" s="328"/>
    </row>
    <row r="1170" spans="1:12" x14ac:dyDescent="0.2">
      <c r="A1170" s="328"/>
      <c r="B1170" s="328"/>
      <c r="C1170" s="328"/>
      <c r="D1170" s="328"/>
      <c r="E1170" s="328"/>
      <c r="F1170" s="330"/>
      <c r="G1170" s="554"/>
      <c r="H1170" s="331"/>
      <c r="I1170" s="335"/>
      <c r="J1170" s="328"/>
      <c r="K1170" s="328"/>
      <c r="L1170" s="328"/>
    </row>
    <row r="1171" spans="1:12" x14ac:dyDescent="0.2">
      <c r="A1171" s="328"/>
      <c r="B1171" s="328"/>
      <c r="C1171" s="328"/>
      <c r="D1171" s="328"/>
      <c r="E1171" s="328"/>
      <c r="F1171" s="330"/>
      <c r="G1171" s="554"/>
      <c r="H1171" s="331"/>
      <c r="I1171" s="335"/>
      <c r="J1171" s="328"/>
      <c r="K1171" s="328"/>
      <c r="L1171" s="328"/>
    </row>
    <row r="1172" spans="1:12" x14ac:dyDescent="0.2">
      <c r="A1172" s="328"/>
      <c r="B1172" s="328"/>
      <c r="C1172" s="328"/>
      <c r="D1172" s="328"/>
      <c r="E1172" s="328"/>
      <c r="F1172" s="330"/>
      <c r="G1172" s="554"/>
      <c r="H1172" s="331"/>
      <c r="I1172" s="335"/>
      <c r="J1172" s="328"/>
      <c r="K1172" s="328"/>
      <c r="L1172" s="328"/>
    </row>
    <row r="1173" spans="1:12" x14ac:dyDescent="0.2">
      <c r="A1173" s="328"/>
      <c r="B1173" s="328"/>
      <c r="C1173" s="328"/>
      <c r="D1173" s="328"/>
      <c r="E1173" s="328"/>
      <c r="F1173" s="330"/>
      <c r="G1173" s="554"/>
      <c r="H1173" s="331"/>
      <c r="I1173" s="335"/>
      <c r="J1173" s="328"/>
      <c r="K1173" s="328"/>
      <c r="L1173" s="328"/>
    </row>
    <row r="1174" spans="1:12" x14ac:dyDescent="0.2">
      <c r="A1174" s="328"/>
      <c r="B1174" s="328"/>
      <c r="C1174" s="328"/>
      <c r="D1174" s="328"/>
      <c r="E1174" s="328"/>
      <c r="F1174" s="330"/>
      <c r="G1174" s="554"/>
      <c r="H1174" s="331"/>
      <c r="I1174" s="335"/>
      <c r="J1174" s="328"/>
      <c r="K1174" s="328"/>
      <c r="L1174" s="328"/>
    </row>
    <row r="1175" spans="1:12" x14ac:dyDescent="0.2">
      <c r="A1175" s="328"/>
      <c r="B1175" s="328"/>
      <c r="C1175" s="328"/>
      <c r="D1175" s="328"/>
      <c r="E1175" s="328"/>
      <c r="F1175" s="330"/>
      <c r="G1175" s="554"/>
      <c r="H1175" s="331"/>
      <c r="I1175" s="335"/>
      <c r="J1175" s="328"/>
      <c r="K1175" s="328"/>
      <c r="L1175" s="328"/>
    </row>
    <row r="1176" spans="1:12" x14ac:dyDescent="0.2">
      <c r="A1176" s="328"/>
      <c r="B1176" s="328"/>
      <c r="C1176" s="328"/>
      <c r="D1176" s="328"/>
      <c r="E1176" s="328"/>
      <c r="F1176" s="330"/>
      <c r="G1176" s="554"/>
      <c r="H1176" s="331"/>
      <c r="I1176" s="335"/>
      <c r="J1176" s="328"/>
      <c r="K1176" s="328"/>
      <c r="L1176" s="328"/>
    </row>
    <row r="1177" spans="1:12" x14ac:dyDescent="0.2">
      <c r="A1177" s="328"/>
      <c r="B1177" s="328"/>
      <c r="C1177" s="328"/>
      <c r="D1177" s="328"/>
      <c r="E1177" s="328"/>
      <c r="F1177" s="330"/>
      <c r="G1177" s="554"/>
      <c r="H1177" s="331"/>
      <c r="I1177" s="335"/>
      <c r="J1177" s="328"/>
      <c r="K1177" s="328"/>
      <c r="L1177" s="328"/>
    </row>
    <row r="1178" spans="1:12" x14ac:dyDescent="0.2">
      <c r="A1178" s="328"/>
      <c r="B1178" s="328"/>
      <c r="C1178" s="328"/>
      <c r="D1178" s="328"/>
      <c r="E1178" s="328"/>
      <c r="F1178" s="330"/>
      <c r="G1178" s="554"/>
      <c r="H1178" s="331"/>
      <c r="I1178" s="335"/>
      <c r="J1178" s="328"/>
      <c r="K1178" s="328"/>
      <c r="L1178" s="328"/>
    </row>
    <row r="1179" spans="1:12" x14ac:dyDescent="0.2">
      <c r="A1179" s="328"/>
      <c r="B1179" s="328"/>
      <c r="C1179" s="328"/>
      <c r="D1179" s="328"/>
      <c r="E1179" s="328"/>
      <c r="F1179" s="330"/>
      <c r="G1179" s="554"/>
      <c r="H1179" s="331"/>
      <c r="I1179" s="335"/>
      <c r="J1179" s="328"/>
      <c r="K1179" s="328"/>
      <c r="L1179" s="328"/>
    </row>
    <row r="1180" spans="1:12" x14ac:dyDescent="0.2">
      <c r="A1180" s="328"/>
      <c r="B1180" s="328"/>
      <c r="C1180" s="328"/>
      <c r="D1180" s="328"/>
      <c r="E1180" s="328"/>
      <c r="F1180" s="330"/>
      <c r="G1180" s="554"/>
      <c r="H1180" s="331"/>
      <c r="I1180" s="335"/>
      <c r="J1180" s="328"/>
      <c r="K1180" s="328"/>
      <c r="L1180" s="328"/>
    </row>
    <row r="1181" spans="1:12" x14ac:dyDescent="0.2">
      <c r="A1181" s="328"/>
      <c r="B1181" s="328"/>
      <c r="C1181" s="328"/>
      <c r="D1181" s="328"/>
      <c r="E1181" s="328"/>
      <c r="F1181" s="330"/>
      <c r="G1181" s="554"/>
      <c r="H1181" s="331"/>
      <c r="I1181" s="335"/>
      <c r="J1181" s="328"/>
      <c r="K1181" s="328"/>
      <c r="L1181" s="328"/>
    </row>
    <row r="1182" spans="1:12" x14ac:dyDescent="0.2">
      <c r="A1182" s="328"/>
      <c r="B1182" s="328"/>
      <c r="C1182" s="328"/>
      <c r="D1182" s="328"/>
      <c r="E1182" s="328"/>
      <c r="F1182" s="330"/>
      <c r="G1182" s="554"/>
      <c r="H1182" s="331"/>
      <c r="I1182" s="335"/>
      <c r="J1182" s="328"/>
      <c r="K1182" s="328"/>
      <c r="L1182" s="328"/>
    </row>
    <row r="1183" spans="1:12" x14ac:dyDescent="0.2">
      <c r="A1183" s="328"/>
      <c r="B1183" s="328"/>
      <c r="C1183" s="328"/>
      <c r="D1183" s="328"/>
      <c r="E1183" s="328"/>
      <c r="F1183" s="330"/>
      <c r="G1183" s="554"/>
      <c r="H1183" s="331"/>
      <c r="I1183" s="335"/>
      <c r="J1183" s="328"/>
      <c r="K1183" s="328"/>
      <c r="L1183" s="328"/>
    </row>
    <row r="1184" spans="1:12" x14ac:dyDescent="0.2">
      <c r="A1184" s="328"/>
      <c r="B1184" s="328"/>
      <c r="C1184" s="328"/>
      <c r="D1184" s="328"/>
      <c r="E1184" s="328"/>
      <c r="F1184" s="330"/>
      <c r="G1184" s="554"/>
      <c r="H1184" s="331"/>
      <c r="I1184" s="335"/>
      <c r="J1184" s="328"/>
      <c r="K1184" s="328"/>
      <c r="L1184" s="328"/>
    </row>
    <row r="1185" spans="1:12" x14ac:dyDescent="0.2">
      <c r="A1185" s="328"/>
      <c r="B1185" s="328"/>
      <c r="C1185" s="328"/>
      <c r="D1185" s="328"/>
      <c r="E1185" s="328"/>
      <c r="F1185" s="330"/>
      <c r="G1185" s="554"/>
      <c r="H1185" s="331"/>
      <c r="I1185" s="335"/>
      <c r="J1185" s="328"/>
      <c r="K1185" s="328"/>
      <c r="L1185" s="328"/>
    </row>
    <row r="1186" spans="1:12" x14ac:dyDescent="0.2">
      <c r="A1186" s="328"/>
      <c r="B1186" s="328"/>
      <c r="C1186" s="328"/>
      <c r="D1186" s="328"/>
      <c r="E1186" s="328"/>
      <c r="F1186" s="330"/>
      <c r="G1186" s="554"/>
      <c r="H1186" s="331"/>
      <c r="I1186" s="335"/>
      <c r="J1186" s="328"/>
      <c r="K1186" s="328"/>
      <c r="L1186" s="328"/>
    </row>
    <row r="1187" spans="1:12" x14ac:dyDescent="0.2">
      <c r="A1187" s="328"/>
      <c r="B1187" s="328"/>
      <c r="C1187" s="328"/>
      <c r="D1187" s="328"/>
      <c r="E1187" s="328"/>
      <c r="F1187" s="330"/>
      <c r="G1187" s="554"/>
      <c r="H1187" s="331"/>
      <c r="I1187" s="335"/>
      <c r="J1187" s="328"/>
      <c r="K1187" s="328"/>
      <c r="L1187" s="328"/>
    </row>
    <row r="1188" spans="1:12" x14ac:dyDescent="0.2">
      <c r="A1188" s="328"/>
      <c r="B1188" s="328"/>
      <c r="C1188" s="328"/>
      <c r="D1188" s="328"/>
      <c r="E1188" s="328"/>
      <c r="F1188" s="330"/>
      <c r="G1188" s="554"/>
      <c r="H1188" s="331"/>
      <c r="I1188" s="335"/>
      <c r="J1188" s="328"/>
      <c r="K1188" s="328"/>
      <c r="L1188" s="328"/>
    </row>
    <row r="1189" spans="1:12" x14ac:dyDescent="0.2">
      <c r="A1189" s="328"/>
      <c r="B1189" s="328"/>
      <c r="C1189" s="328"/>
      <c r="D1189" s="328"/>
      <c r="E1189" s="328"/>
      <c r="F1189" s="330"/>
      <c r="G1189" s="554"/>
      <c r="H1189" s="331"/>
      <c r="I1189" s="335"/>
      <c r="J1189" s="328"/>
      <c r="K1189" s="328"/>
      <c r="L1189" s="328"/>
    </row>
    <row r="1190" spans="1:12" x14ac:dyDescent="0.2">
      <c r="A1190" s="328"/>
      <c r="B1190" s="328"/>
      <c r="C1190" s="328"/>
      <c r="D1190" s="328"/>
      <c r="E1190" s="328"/>
      <c r="F1190" s="330"/>
      <c r="G1190" s="554"/>
      <c r="H1190" s="331"/>
      <c r="I1190" s="335"/>
      <c r="J1190" s="328"/>
      <c r="K1190" s="328"/>
      <c r="L1190" s="328"/>
    </row>
    <row r="1191" spans="1:12" x14ac:dyDescent="0.2">
      <c r="A1191" s="328"/>
      <c r="B1191" s="328"/>
      <c r="C1191" s="328"/>
      <c r="D1191" s="328"/>
      <c r="E1191" s="328"/>
      <c r="F1191" s="330"/>
      <c r="G1191" s="554"/>
      <c r="H1191" s="331"/>
      <c r="I1191" s="335"/>
      <c r="J1191" s="328"/>
      <c r="K1191" s="328"/>
      <c r="L1191" s="328"/>
    </row>
    <row r="1192" spans="1:12" x14ac:dyDescent="0.2">
      <c r="A1192" s="328"/>
      <c r="B1192" s="328"/>
      <c r="C1192" s="328"/>
      <c r="D1192" s="328"/>
      <c r="E1192" s="328"/>
      <c r="F1192" s="330"/>
      <c r="G1192" s="554"/>
      <c r="H1192" s="331"/>
      <c r="I1192" s="335"/>
      <c r="J1192" s="328"/>
      <c r="K1192" s="328"/>
      <c r="L1192" s="328"/>
    </row>
    <row r="1193" spans="1:12" x14ac:dyDescent="0.2">
      <c r="A1193" s="328"/>
      <c r="B1193" s="328"/>
      <c r="C1193" s="328"/>
      <c r="D1193" s="328"/>
      <c r="E1193" s="328"/>
      <c r="F1193" s="330"/>
      <c r="G1193" s="554"/>
      <c r="H1193" s="331"/>
      <c r="I1193" s="335"/>
      <c r="J1193" s="328"/>
      <c r="K1193" s="328"/>
      <c r="L1193" s="328"/>
    </row>
    <row r="1194" spans="1:12" x14ac:dyDescent="0.2">
      <c r="A1194" s="328"/>
      <c r="B1194" s="328"/>
      <c r="C1194" s="328"/>
      <c r="D1194" s="328"/>
      <c r="E1194" s="328"/>
      <c r="F1194" s="330"/>
      <c r="G1194" s="554"/>
      <c r="H1194" s="331"/>
      <c r="I1194" s="335"/>
      <c r="J1194" s="328"/>
      <c r="K1194" s="328"/>
      <c r="L1194" s="328"/>
    </row>
    <row r="1195" spans="1:12" x14ac:dyDescent="0.2">
      <c r="A1195" s="328"/>
      <c r="B1195" s="328"/>
      <c r="C1195" s="328"/>
      <c r="D1195" s="328"/>
      <c r="E1195" s="328"/>
      <c r="F1195" s="330"/>
      <c r="G1195" s="554"/>
      <c r="H1195" s="331"/>
      <c r="I1195" s="335"/>
      <c r="J1195" s="328"/>
      <c r="K1195" s="328"/>
      <c r="L1195" s="328"/>
    </row>
    <row r="1196" spans="1:12" x14ac:dyDescent="0.2">
      <c r="A1196" s="328"/>
      <c r="B1196" s="328"/>
      <c r="C1196" s="328"/>
      <c r="D1196" s="328"/>
      <c r="E1196" s="328"/>
      <c r="F1196" s="330"/>
      <c r="G1196" s="554"/>
      <c r="H1196" s="331"/>
      <c r="I1196" s="335"/>
      <c r="J1196" s="328"/>
      <c r="K1196" s="328"/>
      <c r="L1196" s="328"/>
    </row>
    <row r="1197" spans="1:12" x14ac:dyDescent="0.2">
      <c r="A1197" s="328"/>
      <c r="B1197" s="328"/>
      <c r="C1197" s="328"/>
      <c r="D1197" s="328"/>
      <c r="E1197" s="328"/>
      <c r="F1197" s="330"/>
      <c r="G1197" s="554"/>
      <c r="H1197" s="331"/>
      <c r="I1197" s="335"/>
      <c r="J1197" s="328"/>
      <c r="K1197" s="328"/>
      <c r="L1197" s="328"/>
    </row>
    <row r="1198" spans="1:12" x14ac:dyDescent="0.2">
      <c r="A1198" s="328"/>
      <c r="B1198" s="328"/>
      <c r="C1198" s="328"/>
      <c r="D1198" s="328"/>
      <c r="E1198" s="328"/>
      <c r="F1198" s="330"/>
      <c r="G1198" s="554"/>
      <c r="H1198" s="331"/>
      <c r="I1198" s="335"/>
      <c r="J1198" s="328"/>
      <c r="K1198" s="328"/>
      <c r="L1198" s="328"/>
    </row>
    <row r="1199" spans="1:12" x14ac:dyDescent="0.2">
      <c r="A1199" s="328"/>
      <c r="B1199" s="328"/>
      <c r="C1199" s="328"/>
      <c r="D1199" s="328"/>
      <c r="E1199" s="328"/>
      <c r="F1199" s="330"/>
      <c r="G1199" s="554"/>
      <c r="H1199" s="331"/>
      <c r="I1199" s="335"/>
      <c r="J1199" s="328"/>
      <c r="K1199" s="328"/>
      <c r="L1199" s="328"/>
    </row>
    <row r="1200" spans="1:12" x14ac:dyDescent="0.2">
      <c r="A1200" s="328"/>
      <c r="B1200" s="328"/>
      <c r="C1200" s="328"/>
      <c r="D1200" s="328"/>
      <c r="E1200" s="328"/>
      <c r="F1200" s="330"/>
      <c r="G1200" s="554"/>
      <c r="H1200" s="331"/>
      <c r="I1200" s="335"/>
      <c r="J1200" s="328"/>
      <c r="K1200" s="328"/>
      <c r="L1200" s="328"/>
    </row>
    <row r="1201" spans="1:12" x14ac:dyDescent="0.2">
      <c r="A1201" s="328"/>
      <c r="B1201" s="328"/>
      <c r="C1201" s="328"/>
      <c r="D1201" s="328"/>
      <c r="E1201" s="328"/>
      <c r="F1201" s="330"/>
      <c r="G1201" s="554"/>
      <c r="H1201" s="331"/>
      <c r="I1201" s="335"/>
      <c r="J1201" s="328"/>
      <c r="K1201" s="328"/>
      <c r="L1201" s="328"/>
    </row>
    <row r="1202" spans="1:12" x14ac:dyDescent="0.2">
      <c r="A1202" s="328"/>
      <c r="B1202" s="328"/>
      <c r="C1202" s="328"/>
      <c r="D1202" s="328"/>
      <c r="E1202" s="328"/>
      <c r="F1202" s="330"/>
      <c r="G1202" s="554"/>
      <c r="H1202" s="331"/>
      <c r="I1202" s="335"/>
      <c r="J1202" s="328"/>
      <c r="K1202" s="328"/>
      <c r="L1202" s="328"/>
    </row>
    <row r="1203" spans="1:12" x14ac:dyDescent="0.2">
      <c r="A1203" s="328"/>
      <c r="B1203" s="328"/>
      <c r="C1203" s="328"/>
      <c r="D1203" s="328"/>
      <c r="E1203" s="328"/>
      <c r="F1203" s="330"/>
      <c r="G1203" s="554"/>
      <c r="H1203" s="331"/>
      <c r="I1203" s="335"/>
      <c r="J1203" s="328"/>
      <c r="K1203" s="328"/>
      <c r="L1203" s="328"/>
    </row>
    <row r="1204" spans="1:12" x14ac:dyDescent="0.2">
      <c r="A1204" s="328"/>
      <c r="B1204" s="328"/>
      <c r="C1204" s="328"/>
      <c r="D1204" s="328"/>
      <c r="E1204" s="328"/>
      <c r="F1204" s="330"/>
      <c r="G1204" s="554"/>
      <c r="H1204" s="331"/>
      <c r="I1204" s="335"/>
      <c r="J1204" s="328"/>
      <c r="K1204" s="328"/>
      <c r="L1204" s="328"/>
    </row>
    <row r="1205" spans="1:12" x14ac:dyDescent="0.2">
      <c r="A1205" s="328"/>
      <c r="B1205" s="328"/>
      <c r="C1205" s="328"/>
      <c r="D1205" s="328"/>
      <c r="E1205" s="328"/>
      <c r="F1205" s="330"/>
      <c r="G1205" s="554"/>
      <c r="H1205" s="331"/>
      <c r="I1205" s="335"/>
      <c r="J1205" s="328"/>
      <c r="K1205" s="328"/>
      <c r="L1205" s="328"/>
    </row>
    <row r="1206" spans="1:12" x14ac:dyDescent="0.2">
      <c r="A1206" s="328"/>
      <c r="B1206" s="328"/>
      <c r="C1206" s="328"/>
      <c r="D1206" s="328"/>
      <c r="E1206" s="328"/>
      <c r="F1206" s="330"/>
      <c r="G1206" s="554"/>
      <c r="H1206" s="331"/>
      <c r="I1206" s="335"/>
      <c r="J1206" s="328"/>
      <c r="K1206" s="328"/>
      <c r="L1206" s="328"/>
    </row>
    <row r="1207" spans="1:12" x14ac:dyDescent="0.2">
      <c r="A1207" s="328"/>
      <c r="B1207" s="328"/>
      <c r="C1207" s="328"/>
      <c r="D1207" s="328"/>
      <c r="E1207" s="328"/>
      <c r="F1207" s="330"/>
      <c r="G1207" s="554"/>
      <c r="H1207" s="331"/>
      <c r="I1207" s="335"/>
      <c r="J1207" s="328"/>
      <c r="K1207" s="328"/>
      <c r="L1207" s="328"/>
    </row>
    <row r="1208" spans="1:12" x14ac:dyDescent="0.2">
      <c r="A1208" s="328"/>
      <c r="B1208" s="328"/>
      <c r="C1208" s="328"/>
      <c r="D1208" s="328"/>
      <c r="E1208" s="328"/>
      <c r="F1208" s="330"/>
      <c r="G1208" s="554"/>
      <c r="H1208" s="331"/>
      <c r="I1208" s="335"/>
      <c r="J1208" s="328"/>
      <c r="K1208" s="328"/>
      <c r="L1208" s="328"/>
    </row>
    <row r="1209" spans="1:12" x14ac:dyDescent="0.2">
      <c r="A1209" s="328"/>
      <c r="B1209" s="328"/>
      <c r="C1209" s="328"/>
      <c r="D1209" s="328"/>
      <c r="E1209" s="328"/>
      <c r="F1209" s="330"/>
      <c r="G1209" s="554"/>
      <c r="H1209" s="331"/>
      <c r="I1209" s="335"/>
      <c r="J1209" s="328"/>
      <c r="K1209" s="328"/>
      <c r="L1209" s="328"/>
    </row>
    <row r="1210" spans="1:12" x14ac:dyDescent="0.2">
      <c r="A1210" s="328"/>
      <c r="B1210" s="328"/>
      <c r="C1210" s="328"/>
      <c r="D1210" s="328"/>
      <c r="E1210" s="328"/>
      <c r="F1210" s="330"/>
      <c r="G1210" s="554"/>
      <c r="H1210" s="331"/>
      <c r="I1210" s="335"/>
      <c r="J1210" s="328"/>
      <c r="K1210" s="328"/>
      <c r="L1210" s="328"/>
    </row>
    <row r="1211" spans="1:12" x14ac:dyDescent="0.2">
      <c r="A1211" s="328"/>
      <c r="B1211" s="328"/>
      <c r="C1211" s="328"/>
      <c r="D1211" s="328"/>
      <c r="E1211" s="328"/>
      <c r="F1211" s="330"/>
      <c r="G1211" s="554"/>
      <c r="H1211" s="331"/>
      <c r="I1211" s="335"/>
      <c r="J1211" s="328"/>
      <c r="K1211" s="328"/>
      <c r="L1211" s="328"/>
    </row>
    <row r="1212" spans="1:12" x14ac:dyDescent="0.2">
      <c r="A1212" s="328"/>
      <c r="B1212" s="328"/>
      <c r="C1212" s="328"/>
      <c r="D1212" s="328"/>
      <c r="E1212" s="328"/>
      <c r="F1212" s="330"/>
      <c r="G1212" s="554"/>
      <c r="H1212" s="331"/>
      <c r="I1212" s="335"/>
      <c r="J1212" s="328"/>
      <c r="K1212" s="328"/>
      <c r="L1212" s="328"/>
    </row>
    <row r="1213" spans="1:12" x14ac:dyDescent="0.2">
      <c r="A1213" s="328"/>
      <c r="B1213" s="328"/>
      <c r="C1213" s="328"/>
      <c r="D1213" s="328"/>
      <c r="E1213" s="328"/>
      <c r="F1213" s="330"/>
      <c r="G1213" s="554"/>
      <c r="H1213" s="331"/>
      <c r="I1213" s="335"/>
      <c r="J1213" s="328"/>
      <c r="K1213" s="328"/>
      <c r="L1213" s="328"/>
    </row>
    <row r="1214" spans="1:12" x14ac:dyDescent="0.2">
      <c r="A1214" s="328"/>
      <c r="B1214" s="328"/>
      <c r="C1214" s="328"/>
      <c r="D1214" s="328"/>
      <c r="E1214" s="328"/>
      <c r="F1214" s="330"/>
      <c r="G1214" s="554"/>
      <c r="H1214" s="331"/>
      <c r="I1214" s="335"/>
      <c r="J1214" s="328"/>
      <c r="K1214" s="328"/>
      <c r="L1214" s="328"/>
    </row>
    <row r="1215" spans="1:12" x14ac:dyDescent="0.2">
      <c r="A1215" s="328"/>
      <c r="B1215" s="328"/>
      <c r="C1215" s="328"/>
      <c r="D1215" s="328"/>
      <c r="E1215" s="328"/>
      <c r="F1215" s="330"/>
      <c r="G1215" s="554"/>
      <c r="H1215" s="331"/>
      <c r="I1215" s="335"/>
      <c r="J1215" s="328"/>
      <c r="K1215" s="328"/>
      <c r="L1215" s="328"/>
    </row>
    <row r="1216" spans="1:12" x14ac:dyDescent="0.2">
      <c r="A1216" s="328"/>
      <c r="B1216" s="328"/>
      <c r="C1216" s="328"/>
      <c r="D1216" s="328"/>
      <c r="E1216" s="328"/>
      <c r="F1216" s="330"/>
      <c r="G1216" s="554"/>
      <c r="H1216" s="331"/>
      <c r="I1216" s="335"/>
      <c r="J1216" s="328"/>
      <c r="K1216" s="328"/>
      <c r="L1216" s="328"/>
    </row>
    <row r="1217" spans="1:12" x14ac:dyDescent="0.2">
      <c r="A1217" s="328"/>
      <c r="B1217" s="328"/>
      <c r="C1217" s="328"/>
      <c r="D1217" s="328"/>
      <c r="E1217" s="328"/>
      <c r="F1217" s="330"/>
      <c r="G1217" s="554"/>
      <c r="H1217" s="331"/>
      <c r="I1217" s="335"/>
      <c r="J1217" s="328"/>
      <c r="K1217" s="328"/>
      <c r="L1217" s="328"/>
    </row>
    <row r="1218" spans="1:12" x14ac:dyDescent="0.2">
      <c r="A1218" s="328"/>
      <c r="B1218" s="328"/>
      <c r="C1218" s="328"/>
      <c r="D1218" s="328"/>
      <c r="E1218" s="328"/>
      <c r="F1218" s="330"/>
      <c r="G1218" s="554"/>
      <c r="H1218" s="331"/>
      <c r="I1218" s="335"/>
      <c r="J1218" s="328"/>
      <c r="K1218" s="328"/>
      <c r="L1218" s="328"/>
    </row>
    <row r="1219" spans="1:12" x14ac:dyDescent="0.2">
      <c r="A1219" s="328"/>
      <c r="B1219" s="328"/>
      <c r="C1219" s="328"/>
      <c r="D1219" s="328"/>
      <c r="E1219" s="328"/>
      <c r="F1219" s="330"/>
      <c r="G1219" s="554"/>
      <c r="H1219" s="331"/>
      <c r="I1219" s="335"/>
      <c r="J1219" s="328"/>
      <c r="K1219" s="328"/>
      <c r="L1219" s="328"/>
    </row>
    <row r="1220" spans="1:12" x14ac:dyDescent="0.2">
      <c r="A1220" s="328"/>
      <c r="B1220" s="328"/>
      <c r="C1220" s="328"/>
      <c r="D1220" s="328"/>
      <c r="E1220" s="328"/>
      <c r="F1220" s="330"/>
      <c r="G1220" s="554"/>
      <c r="H1220" s="331"/>
      <c r="I1220" s="335"/>
      <c r="J1220" s="328"/>
      <c r="K1220" s="328"/>
      <c r="L1220" s="328"/>
    </row>
    <row r="1221" spans="1:12" x14ac:dyDescent="0.2">
      <c r="A1221" s="328"/>
      <c r="B1221" s="328"/>
      <c r="C1221" s="328"/>
      <c r="D1221" s="328"/>
      <c r="E1221" s="328"/>
      <c r="F1221" s="330"/>
      <c r="G1221" s="554"/>
      <c r="H1221" s="331"/>
      <c r="I1221" s="335"/>
      <c r="J1221" s="328"/>
      <c r="K1221" s="328"/>
      <c r="L1221" s="328"/>
    </row>
    <row r="1222" spans="1:12" x14ac:dyDescent="0.2">
      <c r="A1222" s="328"/>
      <c r="B1222" s="328"/>
      <c r="C1222" s="328"/>
      <c r="D1222" s="328"/>
      <c r="E1222" s="328"/>
      <c r="F1222" s="330"/>
      <c r="G1222" s="554"/>
      <c r="H1222" s="331"/>
      <c r="I1222" s="335"/>
      <c r="J1222" s="328"/>
      <c r="K1222" s="328"/>
      <c r="L1222" s="328"/>
    </row>
    <row r="1223" spans="1:12" x14ac:dyDescent="0.2">
      <c r="A1223" s="328"/>
      <c r="B1223" s="328"/>
      <c r="C1223" s="328"/>
      <c r="D1223" s="328"/>
      <c r="E1223" s="328"/>
      <c r="F1223" s="330"/>
      <c r="G1223" s="554"/>
      <c r="H1223" s="331"/>
      <c r="I1223" s="335"/>
      <c r="J1223" s="328"/>
      <c r="K1223" s="328"/>
      <c r="L1223" s="328"/>
    </row>
    <row r="1224" spans="1:12" x14ac:dyDescent="0.2">
      <c r="A1224" s="328"/>
      <c r="B1224" s="328"/>
      <c r="C1224" s="328"/>
      <c r="D1224" s="328"/>
      <c r="E1224" s="328"/>
      <c r="F1224" s="330"/>
      <c r="G1224" s="554"/>
      <c r="H1224" s="331"/>
      <c r="I1224" s="335"/>
      <c r="J1224" s="328"/>
      <c r="K1224" s="328"/>
      <c r="L1224" s="328"/>
    </row>
    <row r="1225" spans="1:12" x14ac:dyDescent="0.2">
      <c r="A1225" s="328"/>
      <c r="B1225" s="328"/>
      <c r="C1225" s="328"/>
      <c r="D1225" s="328"/>
      <c r="E1225" s="328"/>
      <c r="F1225" s="330"/>
      <c r="G1225" s="554"/>
      <c r="H1225" s="331"/>
      <c r="I1225" s="335"/>
      <c r="J1225" s="328"/>
      <c r="K1225" s="328"/>
      <c r="L1225" s="328"/>
    </row>
    <row r="1226" spans="1:12" x14ac:dyDescent="0.2">
      <c r="A1226" s="328"/>
      <c r="B1226" s="328"/>
      <c r="C1226" s="328"/>
      <c r="D1226" s="328"/>
      <c r="E1226" s="328"/>
      <c r="F1226" s="330"/>
      <c r="G1226" s="554"/>
      <c r="H1226" s="331"/>
      <c r="I1226" s="335"/>
      <c r="J1226" s="328"/>
      <c r="K1226" s="328"/>
      <c r="L1226" s="328"/>
    </row>
    <row r="1227" spans="1:12" x14ac:dyDescent="0.2">
      <c r="A1227" s="328"/>
      <c r="B1227" s="328"/>
      <c r="C1227" s="328"/>
      <c r="D1227" s="328"/>
      <c r="E1227" s="328"/>
      <c r="F1227" s="330"/>
      <c r="G1227" s="554"/>
      <c r="H1227" s="331"/>
      <c r="I1227" s="335"/>
      <c r="J1227" s="328"/>
      <c r="K1227" s="328"/>
      <c r="L1227" s="328"/>
    </row>
    <row r="1228" spans="1:12" x14ac:dyDescent="0.2">
      <c r="A1228" s="328"/>
      <c r="B1228" s="328"/>
      <c r="C1228" s="328"/>
      <c r="D1228" s="328"/>
      <c r="E1228" s="328"/>
      <c r="F1228" s="330"/>
      <c r="G1228" s="554"/>
      <c r="H1228" s="331"/>
      <c r="I1228" s="335"/>
      <c r="J1228" s="328"/>
      <c r="K1228" s="328"/>
      <c r="L1228" s="328"/>
    </row>
    <row r="1229" spans="1:12" x14ac:dyDescent="0.2">
      <c r="A1229" s="328"/>
      <c r="B1229" s="328"/>
      <c r="C1229" s="328"/>
      <c r="D1229" s="328"/>
      <c r="E1229" s="328"/>
      <c r="F1229" s="330"/>
      <c r="G1229" s="554"/>
      <c r="H1229" s="331"/>
      <c r="I1229" s="335"/>
      <c r="J1229" s="328"/>
      <c r="K1229" s="328"/>
      <c r="L1229" s="328"/>
    </row>
    <row r="1230" spans="1:12" x14ac:dyDescent="0.2">
      <c r="A1230" s="328"/>
      <c r="B1230" s="328"/>
      <c r="C1230" s="328"/>
      <c r="D1230" s="328"/>
      <c r="E1230" s="328"/>
      <c r="F1230" s="330"/>
      <c r="G1230" s="554"/>
      <c r="H1230" s="331"/>
      <c r="I1230" s="335"/>
      <c r="J1230" s="328"/>
      <c r="K1230" s="328"/>
      <c r="L1230" s="328"/>
    </row>
    <row r="1231" spans="1:12" x14ac:dyDescent="0.2">
      <c r="A1231" s="328"/>
      <c r="B1231" s="328"/>
      <c r="C1231" s="328"/>
      <c r="D1231" s="328"/>
      <c r="E1231" s="328"/>
      <c r="F1231" s="330"/>
      <c r="G1231" s="554"/>
      <c r="H1231" s="331"/>
      <c r="I1231" s="335"/>
      <c r="J1231" s="328"/>
      <c r="K1231" s="328"/>
      <c r="L1231" s="328"/>
    </row>
    <row r="1232" spans="1:12" x14ac:dyDescent="0.2">
      <c r="A1232" s="328"/>
      <c r="B1232" s="328"/>
      <c r="C1232" s="328"/>
      <c r="D1232" s="328"/>
      <c r="E1232" s="328"/>
      <c r="F1232" s="330"/>
      <c r="G1232" s="554"/>
      <c r="H1232" s="331"/>
      <c r="I1232" s="335"/>
      <c r="J1232" s="328"/>
      <c r="K1232" s="328"/>
      <c r="L1232" s="328"/>
    </row>
    <row r="1233" spans="1:12" x14ac:dyDescent="0.2">
      <c r="A1233" s="328"/>
      <c r="B1233" s="328"/>
      <c r="C1233" s="328"/>
      <c r="D1233" s="328"/>
      <c r="E1233" s="328"/>
      <c r="F1233" s="330"/>
      <c r="G1233" s="554"/>
      <c r="H1233" s="331"/>
      <c r="I1233" s="335"/>
      <c r="J1233" s="328"/>
      <c r="K1233" s="328"/>
      <c r="L1233" s="328"/>
    </row>
    <row r="1234" spans="1:12" x14ac:dyDescent="0.2">
      <c r="A1234" s="328"/>
      <c r="B1234" s="328"/>
      <c r="C1234" s="328"/>
      <c r="D1234" s="328"/>
      <c r="E1234" s="328"/>
      <c r="F1234" s="330"/>
      <c r="G1234" s="554"/>
      <c r="H1234" s="331"/>
      <c r="I1234" s="335"/>
      <c r="J1234" s="328"/>
      <c r="K1234" s="328"/>
      <c r="L1234" s="328"/>
    </row>
    <row r="1235" spans="1:12" x14ac:dyDescent="0.2">
      <c r="A1235" s="328"/>
      <c r="B1235" s="328"/>
      <c r="C1235" s="328"/>
      <c r="D1235" s="328"/>
      <c r="E1235" s="328"/>
      <c r="F1235" s="330"/>
      <c r="G1235" s="554"/>
      <c r="H1235" s="331"/>
      <c r="I1235" s="335"/>
      <c r="J1235" s="328"/>
      <c r="K1235" s="328"/>
      <c r="L1235" s="328"/>
    </row>
    <row r="1236" spans="1:12" x14ac:dyDescent="0.2">
      <c r="A1236" s="328"/>
      <c r="B1236" s="328"/>
      <c r="C1236" s="328"/>
      <c r="D1236" s="328"/>
      <c r="E1236" s="328"/>
      <c r="F1236" s="330"/>
      <c r="G1236" s="554"/>
      <c r="H1236" s="331"/>
      <c r="I1236" s="335"/>
      <c r="J1236" s="328"/>
      <c r="K1236" s="328"/>
      <c r="L1236" s="328"/>
    </row>
    <row r="1237" spans="1:12" x14ac:dyDescent="0.2">
      <c r="A1237" s="328"/>
      <c r="B1237" s="328"/>
      <c r="C1237" s="328"/>
      <c r="D1237" s="328"/>
      <c r="E1237" s="328"/>
      <c r="F1237" s="330"/>
      <c r="G1237" s="554"/>
      <c r="H1237" s="331"/>
      <c r="I1237" s="335"/>
      <c r="J1237" s="328"/>
      <c r="K1237" s="328"/>
      <c r="L1237" s="328"/>
    </row>
    <row r="1238" spans="1:12" x14ac:dyDescent="0.2">
      <c r="A1238" s="328"/>
      <c r="B1238" s="328"/>
      <c r="C1238" s="328"/>
      <c r="D1238" s="328"/>
      <c r="E1238" s="328"/>
      <c r="F1238" s="330"/>
      <c r="G1238" s="554"/>
      <c r="H1238" s="331"/>
      <c r="I1238" s="335"/>
      <c r="J1238" s="328"/>
      <c r="K1238" s="328"/>
      <c r="L1238" s="328"/>
    </row>
    <row r="1239" spans="1:12" x14ac:dyDescent="0.2">
      <c r="A1239" s="328"/>
      <c r="B1239" s="328"/>
      <c r="C1239" s="328"/>
      <c r="D1239" s="328"/>
      <c r="E1239" s="328"/>
      <c r="F1239" s="330"/>
      <c r="G1239" s="554"/>
      <c r="H1239" s="331"/>
      <c r="I1239" s="335"/>
      <c r="J1239" s="328"/>
      <c r="K1239" s="328"/>
      <c r="L1239" s="328"/>
    </row>
    <row r="1240" spans="1:12" x14ac:dyDescent="0.2">
      <c r="A1240" s="328"/>
      <c r="B1240" s="328"/>
      <c r="C1240" s="328"/>
      <c r="D1240" s="328"/>
      <c r="E1240" s="328"/>
      <c r="F1240" s="330"/>
      <c r="G1240" s="554"/>
      <c r="H1240" s="331"/>
      <c r="I1240" s="335"/>
      <c r="J1240" s="328"/>
      <c r="K1240" s="328"/>
      <c r="L1240" s="328"/>
    </row>
    <row r="1241" spans="1:12" x14ac:dyDescent="0.2">
      <c r="A1241" s="328"/>
      <c r="B1241" s="328"/>
      <c r="C1241" s="328"/>
      <c r="D1241" s="328"/>
      <c r="E1241" s="328"/>
      <c r="F1241" s="330"/>
      <c r="G1241" s="554"/>
      <c r="H1241" s="331"/>
      <c r="I1241" s="335"/>
      <c r="J1241" s="328"/>
      <c r="K1241" s="328"/>
      <c r="L1241" s="328"/>
    </row>
    <row r="1242" spans="1:12" x14ac:dyDescent="0.2">
      <c r="A1242" s="328"/>
      <c r="B1242" s="328"/>
      <c r="C1242" s="328"/>
      <c r="D1242" s="328"/>
      <c r="E1242" s="328"/>
      <c r="F1242" s="330"/>
      <c r="G1242" s="554"/>
      <c r="H1242" s="331"/>
      <c r="I1242" s="335"/>
      <c r="J1242" s="328"/>
      <c r="K1242" s="328"/>
      <c r="L1242" s="328"/>
    </row>
    <row r="1243" spans="1:12" x14ac:dyDescent="0.2">
      <c r="A1243" s="328"/>
      <c r="B1243" s="328"/>
      <c r="C1243" s="328"/>
      <c r="D1243" s="328"/>
      <c r="E1243" s="328"/>
      <c r="F1243" s="330"/>
      <c r="G1243" s="554"/>
      <c r="H1243" s="331"/>
      <c r="I1243" s="335"/>
      <c r="J1243" s="328"/>
      <c r="K1243" s="328"/>
      <c r="L1243" s="328"/>
    </row>
    <row r="1244" spans="1:12" x14ac:dyDescent="0.2">
      <c r="A1244" s="328"/>
      <c r="B1244" s="328"/>
      <c r="C1244" s="328"/>
      <c r="D1244" s="328"/>
      <c r="E1244" s="328"/>
      <c r="F1244" s="330"/>
      <c r="G1244" s="554"/>
      <c r="H1244" s="331"/>
      <c r="I1244" s="335"/>
      <c r="J1244" s="328"/>
      <c r="K1244" s="328"/>
      <c r="L1244" s="328"/>
    </row>
    <row r="1245" spans="1:12" x14ac:dyDescent="0.2">
      <c r="A1245" s="328"/>
      <c r="B1245" s="328"/>
      <c r="C1245" s="328"/>
      <c r="D1245" s="328"/>
      <c r="E1245" s="328"/>
      <c r="F1245" s="330"/>
      <c r="G1245" s="554"/>
      <c r="H1245" s="331"/>
      <c r="I1245" s="335"/>
      <c r="J1245" s="328"/>
      <c r="K1245" s="328"/>
      <c r="L1245" s="328"/>
    </row>
    <row r="1246" spans="1:12" x14ac:dyDescent="0.2">
      <c r="A1246" s="328"/>
      <c r="B1246" s="328"/>
      <c r="C1246" s="328"/>
      <c r="D1246" s="328"/>
      <c r="E1246" s="328"/>
      <c r="F1246" s="330"/>
      <c r="G1246" s="554"/>
      <c r="H1246" s="331"/>
      <c r="I1246" s="335"/>
      <c r="J1246" s="328"/>
      <c r="K1246" s="328"/>
      <c r="L1246" s="328"/>
    </row>
    <row r="1247" spans="1:12" x14ac:dyDescent="0.2">
      <c r="A1247" s="328"/>
      <c r="B1247" s="328"/>
      <c r="C1247" s="328"/>
      <c r="D1247" s="328"/>
      <c r="E1247" s="328"/>
      <c r="F1247" s="330"/>
      <c r="G1247" s="554"/>
      <c r="H1247" s="331"/>
      <c r="I1247" s="335"/>
      <c r="J1247" s="328"/>
      <c r="K1247" s="328"/>
      <c r="L1247" s="328"/>
    </row>
    <row r="1248" spans="1:12" x14ac:dyDescent="0.2">
      <c r="A1248" s="328"/>
      <c r="B1248" s="328"/>
      <c r="C1248" s="328"/>
      <c r="D1248" s="328"/>
      <c r="E1248" s="328"/>
      <c r="F1248" s="330"/>
      <c r="G1248" s="554"/>
      <c r="H1248" s="331"/>
      <c r="I1248" s="335"/>
      <c r="J1248" s="328"/>
      <c r="K1248" s="328"/>
      <c r="L1248" s="328"/>
    </row>
    <row r="1249" spans="1:12" x14ac:dyDescent="0.2">
      <c r="A1249" s="328"/>
      <c r="B1249" s="328"/>
      <c r="C1249" s="328"/>
      <c r="D1249" s="328"/>
      <c r="E1249" s="328"/>
      <c r="F1249" s="330"/>
      <c r="G1249" s="554"/>
      <c r="H1249" s="331"/>
      <c r="I1249" s="335"/>
      <c r="J1249" s="328"/>
      <c r="K1249" s="328"/>
      <c r="L1249" s="328"/>
    </row>
    <row r="1250" spans="1:12" x14ac:dyDescent="0.2">
      <c r="A1250" s="328"/>
      <c r="B1250" s="328"/>
      <c r="C1250" s="328"/>
      <c r="D1250" s="328"/>
      <c r="E1250" s="328"/>
      <c r="F1250" s="330"/>
      <c r="G1250" s="554"/>
      <c r="H1250" s="331"/>
      <c r="I1250" s="335"/>
      <c r="J1250" s="328"/>
      <c r="K1250" s="328"/>
      <c r="L1250" s="328"/>
    </row>
    <row r="1251" spans="1:12" x14ac:dyDescent="0.2">
      <c r="A1251" s="328"/>
      <c r="B1251" s="328"/>
      <c r="C1251" s="328"/>
      <c r="D1251" s="328"/>
      <c r="E1251" s="328"/>
      <c r="F1251" s="330"/>
      <c r="G1251" s="554"/>
      <c r="H1251" s="331"/>
      <c r="I1251" s="335"/>
      <c r="J1251" s="328"/>
      <c r="K1251" s="328"/>
      <c r="L1251" s="328"/>
    </row>
    <row r="1252" spans="1:12" x14ac:dyDescent="0.2">
      <c r="A1252" s="328"/>
      <c r="B1252" s="328"/>
      <c r="C1252" s="328"/>
      <c r="D1252" s="328"/>
      <c r="E1252" s="328"/>
      <c r="F1252" s="330"/>
      <c r="G1252" s="554"/>
      <c r="H1252" s="331"/>
      <c r="I1252" s="335"/>
      <c r="J1252" s="328"/>
      <c r="K1252" s="328"/>
      <c r="L1252" s="328"/>
    </row>
    <row r="1253" spans="1:12" x14ac:dyDescent="0.2">
      <c r="A1253" s="328"/>
      <c r="B1253" s="328"/>
      <c r="C1253" s="328"/>
      <c r="D1253" s="328"/>
      <c r="E1253" s="328"/>
      <c r="F1253" s="330"/>
      <c r="G1253" s="554"/>
      <c r="H1253" s="331"/>
      <c r="I1253" s="335"/>
      <c r="J1253" s="328"/>
      <c r="K1253" s="328"/>
      <c r="L1253" s="328"/>
    </row>
    <row r="1254" spans="1:12" x14ac:dyDescent="0.2">
      <c r="A1254" s="328"/>
      <c r="B1254" s="328"/>
      <c r="C1254" s="328"/>
      <c r="D1254" s="328"/>
      <c r="E1254" s="328"/>
      <c r="F1254" s="330"/>
      <c r="G1254" s="554"/>
      <c r="H1254" s="331"/>
      <c r="I1254" s="335"/>
      <c r="J1254" s="328"/>
      <c r="K1254" s="328"/>
      <c r="L1254" s="328"/>
    </row>
    <row r="1255" spans="1:12" x14ac:dyDescent="0.2">
      <c r="A1255" s="328"/>
      <c r="B1255" s="328"/>
      <c r="C1255" s="328"/>
      <c r="D1255" s="328"/>
      <c r="E1255" s="328"/>
      <c r="F1255" s="330"/>
      <c r="G1255" s="554"/>
      <c r="H1255" s="331"/>
      <c r="I1255" s="335"/>
      <c r="J1255" s="328"/>
      <c r="K1255" s="328"/>
      <c r="L1255" s="328"/>
    </row>
    <row r="1256" spans="1:12" x14ac:dyDescent="0.2">
      <c r="A1256" s="328"/>
      <c r="B1256" s="328"/>
      <c r="C1256" s="328"/>
      <c r="D1256" s="328"/>
      <c r="E1256" s="328"/>
      <c r="F1256" s="330"/>
      <c r="G1256" s="554"/>
      <c r="H1256" s="331"/>
      <c r="I1256" s="335"/>
      <c r="J1256" s="328"/>
      <c r="K1256" s="328"/>
      <c r="L1256" s="328"/>
    </row>
    <row r="1257" spans="1:12" x14ac:dyDescent="0.2">
      <c r="A1257" s="328"/>
      <c r="B1257" s="328"/>
      <c r="C1257" s="328"/>
      <c r="D1257" s="328"/>
      <c r="E1257" s="328"/>
      <c r="F1257" s="330"/>
      <c r="G1257" s="554"/>
      <c r="H1257" s="331"/>
      <c r="I1257" s="335"/>
      <c r="J1257" s="328"/>
      <c r="K1257" s="328"/>
      <c r="L1257" s="328"/>
    </row>
    <row r="1258" spans="1:12" x14ac:dyDescent="0.2">
      <c r="A1258" s="328"/>
      <c r="B1258" s="328"/>
      <c r="C1258" s="328"/>
      <c r="D1258" s="328"/>
      <c r="E1258" s="328"/>
      <c r="F1258" s="330"/>
      <c r="G1258" s="554"/>
      <c r="H1258" s="331"/>
      <c r="I1258" s="335"/>
      <c r="J1258" s="328"/>
      <c r="K1258" s="328"/>
      <c r="L1258" s="328"/>
    </row>
    <row r="1259" spans="1:12" x14ac:dyDescent="0.2">
      <c r="A1259" s="328"/>
      <c r="B1259" s="328"/>
      <c r="C1259" s="328"/>
      <c r="D1259" s="328"/>
      <c r="E1259" s="328"/>
      <c r="F1259" s="330"/>
      <c r="G1259" s="554"/>
      <c r="H1259" s="331"/>
      <c r="I1259" s="335"/>
      <c r="J1259" s="328"/>
      <c r="K1259" s="328"/>
      <c r="L1259" s="328"/>
    </row>
    <row r="1260" spans="1:12" x14ac:dyDescent="0.2">
      <c r="A1260" s="328"/>
      <c r="B1260" s="328"/>
      <c r="C1260" s="328"/>
      <c r="D1260" s="328"/>
      <c r="E1260" s="328"/>
      <c r="F1260" s="330"/>
      <c r="G1260" s="554"/>
      <c r="H1260" s="331"/>
      <c r="I1260" s="335"/>
      <c r="J1260" s="328"/>
      <c r="K1260" s="328"/>
      <c r="L1260" s="328"/>
    </row>
    <row r="1261" spans="1:12" x14ac:dyDescent="0.2">
      <c r="A1261" s="328"/>
      <c r="B1261" s="328"/>
      <c r="C1261" s="328"/>
      <c r="D1261" s="328"/>
      <c r="E1261" s="328"/>
      <c r="F1261" s="330"/>
      <c r="G1261" s="554"/>
      <c r="H1261" s="331"/>
      <c r="I1261" s="335"/>
      <c r="J1261" s="328"/>
      <c r="K1261" s="328"/>
      <c r="L1261" s="328"/>
    </row>
    <row r="1262" spans="1:12" x14ac:dyDescent="0.2">
      <c r="A1262" s="328"/>
      <c r="B1262" s="328"/>
      <c r="C1262" s="328"/>
      <c r="D1262" s="328"/>
      <c r="E1262" s="328"/>
      <c r="F1262" s="330"/>
      <c r="G1262" s="554"/>
      <c r="H1262" s="331"/>
      <c r="I1262" s="335"/>
      <c r="J1262" s="328"/>
      <c r="K1262" s="328"/>
      <c r="L1262" s="328"/>
    </row>
    <row r="1263" spans="1:12" x14ac:dyDescent="0.2">
      <c r="A1263" s="328"/>
      <c r="B1263" s="328"/>
      <c r="C1263" s="328"/>
      <c r="D1263" s="328"/>
      <c r="E1263" s="328"/>
      <c r="F1263" s="330"/>
      <c r="G1263" s="554"/>
      <c r="H1263" s="331"/>
      <c r="I1263" s="335"/>
      <c r="J1263" s="328"/>
      <c r="K1263" s="328"/>
      <c r="L1263" s="328"/>
    </row>
    <row r="1264" spans="1:12" x14ac:dyDescent="0.2">
      <c r="A1264" s="328"/>
      <c r="B1264" s="328"/>
      <c r="C1264" s="328"/>
      <c r="D1264" s="328"/>
      <c r="E1264" s="328"/>
      <c r="F1264" s="330"/>
      <c r="G1264" s="554"/>
      <c r="H1264" s="331"/>
      <c r="I1264" s="335"/>
      <c r="J1264" s="328"/>
      <c r="K1264" s="328"/>
      <c r="L1264" s="328"/>
    </row>
    <row r="1265" spans="1:12" x14ac:dyDescent="0.2">
      <c r="A1265" s="328"/>
      <c r="B1265" s="328"/>
      <c r="C1265" s="328"/>
      <c r="D1265" s="328"/>
      <c r="E1265" s="328"/>
      <c r="F1265" s="330"/>
      <c r="G1265" s="554"/>
      <c r="H1265" s="331"/>
      <c r="I1265" s="335"/>
      <c r="J1265" s="328"/>
      <c r="K1265" s="328"/>
      <c r="L1265" s="328"/>
    </row>
    <row r="1266" spans="1:12" x14ac:dyDescent="0.2">
      <c r="A1266" s="328"/>
      <c r="B1266" s="328"/>
      <c r="C1266" s="328"/>
      <c r="D1266" s="328"/>
      <c r="E1266" s="328"/>
      <c r="F1266" s="330"/>
      <c r="G1266" s="554"/>
      <c r="H1266" s="331"/>
      <c r="I1266" s="335"/>
      <c r="J1266" s="328"/>
      <c r="K1266" s="328"/>
      <c r="L1266" s="328"/>
    </row>
    <row r="1267" spans="1:12" x14ac:dyDescent="0.2">
      <c r="A1267" s="328"/>
      <c r="B1267" s="328"/>
      <c r="C1267" s="328"/>
      <c r="D1267" s="328"/>
      <c r="E1267" s="328"/>
      <c r="F1267" s="330"/>
      <c r="G1267" s="554"/>
      <c r="H1267" s="331"/>
      <c r="I1267" s="335"/>
      <c r="J1267" s="328"/>
      <c r="K1267" s="328"/>
      <c r="L1267" s="328"/>
    </row>
    <row r="1268" spans="1:12" x14ac:dyDescent="0.2">
      <c r="A1268" s="328"/>
      <c r="B1268" s="328"/>
      <c r="C1268" s="328"/>
      <c r="D1268" s="328"/>
      <c r="E1268" s="328"/>
      <c r="F1268" s="330"/>
      <c r="G1268" s="554"/>
      <c r="H1268" s="331"/>
      <c r="I1268" s="335"/>
      <c r="J1268" s="328"/>
      <c r="K1268" s="328"/>
      <c r="L1268" s="328"/>
    </row>
    <row r="1269" spans="1:12" x14ac:dyDescent="0.2">
      <c r="A1269" s="328"/>
      <c r="B1269" s="328"/>
      <c r="C1269" s="328"/>
      <c r="D1269" s="328"/>
      <c r="E1269" s="328"/>
      <c r="F1269" s="330"/>
      <c r="G1269" s="554"/>
      <c r="H1269" s="331"/>
      <c r="I1269" s="335"/>
      <c r="J1269" s="328"/>
      <c r="K1269" s="328"/>
      <c r="L1269" s="328"/>
    </row>
    <row r="1270" spans="1:12" x14ac:dyDescent="0.2">
      <c r="A1270" s="328"/>
      <c r="B1270" s="328"/>
      <c r="C1270" s="328"/>
      <c r="D1270" s="328"/>
      <c r="E1270" s="328"/>
      <c r="F1270" s="330"/>
      <c r="G1270" s="554"/>
      <c r="H1270" s="331"/>
      <c r="I1270" s="335"/>
      <c r="J1270" s="328"/>
      <c r="K1270" s="328"/>
      <c r="L1270" s="328"/>
    </row>
    <row r="1271" spans="1:12" x14ac:dyDescent="0.2">
      <c r="A1271" s="328"/>
      <c r="B1271" s="328"/>
      <c r="C1271" s="328"/>
      <c r="D1271" s="328"/>
      <c r="E1271" s="328"/>
      <c r="F1271" s="330"/>
      <c r="G1271" s="554"/>
      <c r="H1271" s="331"/>
      <c r="I1271" s="335"/>
      <c r="J1271" s="328"/>
      <c r="K1271" s="328"/>
      <c r="L1271" s="328"/>
    </row>
    <row r="1272" spans="1:12" x14ac:dyDescent="0.2">
      <c r="A1272" s="328"/>
      <c r="B1272" s="328"/>
      <c r="C1272" s="328"/>
      <c r="D1272" s="328"/>
      <c r="E1272" s="328"/>
      <c r="F1272" s="330"/>
      <c r="G1272" s="554"/>
      <c r="H1272" s="331"/>
      <c r="I1272" s="335"/>
      <c r="J1272" s="328"/>
      <c r="K1272" s="328"/>
      <c r="L1272" s="328"/>
    </row>
    <row r="1273" spans="1:12" x14ac:dyDescent="0.2">
      <c r="A1273" s="328"/>
      <c r="B1273" s="328"/>
      <c r="C1273" s="328"/>
      <c r="D1273" s="328"/>
      <c r="E1273" s="328"/>
      <c r="F1273" s="330"/>
      <c r="G1273" s="554"/>
      <c r="H1273" s="331"/>
      <c r="I1273" s="335"/>
      <c r="J1273" s="328"/>
      <c r="K1273" s="328"/>
      <c r="L1273" s="328"/>
    </row>
    <row r="1274" spans="1:12" x14ac:dyDescent="0.2">
      <c r="A1274" s="328"/>
      <c r="B1274" s="328"/>
      <c r="C1274" s="328"/>
      <c r="D1274" s="328"/>
      <c r="E1274" s="328"/>
      <c r="F1274" s="330"/>
      <c r="G1274" s="554"/>
      <c r="H1274" s="331"/>
      <c r="I1274" s="335"/>
      <c r="J1274" s="328"/>
      <c r="K1274" s="328"/>
      <c r="L1274" s="328"/>
    </row>
    <row r="1275" spans="1:12" x14ac:dyDescent="0.2">
      <c r="A1275" s="328"/>
      <c r="B1275" s="328"/>
      <c r="C1275" s="328"/>
      <c r="D1275" s="328"/>
      <c r="E1275" s="328"/>
      <c r="F1275" s="330"/>
      <c r="G1275" s="554"/>
      <c r="H1275" s="331"/>
      <c r="I1275" s="335"/>
      <c r="J1275" s="328"/>
      <c r="K1275" s="328"/>
      <c r="L1275" s="328"/>
    </row>
    <row r="1276" spans="1:12" x14ac:dyDescent="0.2">
      <c r="A1276" s="328"/>
      <c r="B1276" s="328"/>
      <c r="C1276" s="328"/>
      <c r="D1276" s="328"/>
      <c r="E1276" s="328"/>
      <c r="F1276" s="330"/>
      <c r="G1276" s="554"/>
      <c r="H1276" s="331"/>
      <c r="I1276" s="335"/>
      <c r="J1276" s="328"/>
      <c r="K1276" s="328"/>
      <c r="L1276" s="328"/>
    </row>
    <row r="1277" spans="1:12" x14ac:dyDescent="0.2">
      <c r="A1277" s="328"/>
      <c r="B1277" s="328"/>
      <c r="C1277" s="328"/>
      <c r="D1277" s="328"/>
      <c r="E1277" s="328"/>
      <c r="F1277" s="330"/>
      <c r="G1277" s="554"/>
      <c r="H1277" s="331"/>
      <c r="I1277" s="335"/>
      <c r="J1277" s="328"/>
      <c r="K1277" s="328"/>
      <c r="L1277" s="328"/>
    </row>
    <row r="1278" spans="1:12" x14ac:dyDescent="0.2">
      <c r="A1278" s="328"/>
      <c r="B1278" s="328"/>
      <c r="C1278" s="328"/>
      <c r="D1278" s="328"/>
      <c r="E1278" s="328"/>
      <c r="F1278" s="330"/>
      <c r="G1278" s="554"/>
      <c r="H1278" s="331"/>
      <c r="I1278" s="335"/>
      <c r="J1278" s="328"/>
      <c r="K1278" s="328"/>
      <c r="L1278" s="328"/>
    </row>
    <row r="1279" spans="1:12" x14ac:dyDescent="0.2">
      <c r="A1279" s="328"/>
      <c r="B1279" s="328"/>
      <c r="C1279" s="328"/>
      <c r="D1279" s="328"/>
      <c r="E1279" s="328"/>
      <c r="F1279" s="330"/>
      <c r="G1279" s="554"/>
      <c r="H1279" s="331"/>
      <c r="I1279" s="335"/>
      <c r="J1279" s="328"/>
      <c r="K1279" s="328"/>
      <c r="L1279" s="328"/>
    </row>
    <row r="1280" spans="1:12" x14ac:dyDescent="0.2">
      <c r="A1280" s="328"/>
      <c r="B1280" s="328"/>
      <c r="C1280" s="328"/>
      <c r="D1280" s="328"/>
      <c r="E1280" s="328"/>
      <c r="F1280" s="330"/>
      <c r="G1280" s="554"/>
      <c r="H1280" s="331"/>
      <c r="I1280" s="335"/>
      <c r="J1280" s="328"/>
      <c r="K1280" s="328"/>
      <c r="L1280" s="328"/>
    </row>
    <row r="1281" spans="1:12" x14ac:dyDescent="0.2">
      <c r="A1281" s="328"/>
      <c r="B1281" s="328"/>
      <c r="C1281" s="328"/>
      <c r="D1281" s="328"/>
      <c r="E1281" s="328"/>
      <c r="F1281" s="330"/>
      <c r="G1281" s="554"/>
      <c r="H1281" s="331"/>
      <c r="I1281" s="335"/>
      <c r="J1281" s="328"/>
      <c r="K1281" s="328"/>
      <c r="L1281" s="328"/>
    </row>
    <row r="1282" spans="1:12" x14ac:dyDescent="0.2">
      <c r="A1282" s="328"/>
      <c r="B1282" s="328"/>
      <c r="C1282" s="328"/>
      <c r="D1282" s="328"/>
      <c r="E1282" s="328"/>
      <c r="F1282" s="330"/>
      <c r="G1282" s="554"/>
      <c r="H1282" s="331"/>
      <c r="I1282" s="335"/>
      <c r="J1282" s="328"/>
      <c r="K1282" s="328"/>
      <c r="L1282" s="328"/>
    </row>
    <row r="1283" spans="1:12" x14ac:dyDescent="0.2">
      <c r="A1283" s="328"/>
      <c r="B1283" s="328"/>
      <c r="C1283" s="328"/>
      <c r="D1283" s="328"/>
      <c r="E1283" s="328"/>
      <c r="F1283" s="330"/>
      <c r="G1283" s="554"/>
      <c r="H1283" s="331"/>
      <c r="I1283" s="335"/>
      <c r="J1283" s="328"/>
      <c r="K1283" s="328"/>
      <c r="L1283" s="328"/>
    </row>
    <row r="1284" spans="1:12" x14ac:dyDescent="0.2">
      <c r="A1284" s="328"/>
      <c r="B1284" s="328"/>
      <c r="C1284" s="328"/>
      <c r="D1284" s="328"/>
      <c r="E1284" s="328"/>
      <c r="F1284" s="330"/>
      <c r="G1284" s="554"/>
      <c r="H1284" s="331"/>
      <c r="I1284" s="335"/>
      <c r="J1284" s="328"/>
      <c r="K1284" s="328"/>
      <c r="L1284" s="328"/>
    </row>
    <row r="1285" spans="1:12" x14ac:dyDescent="0.2">
      <c r="A1285" s="328"/>
      <c r="B1285" s="328"/>
      <c r="C1285" s="328"/>
      <c r="D1285" s="328"/>
      <c r="E1285" s="328"/>
      <c r="F1285" s="330"/>
      <c r="G1285" s="554"/>
      <c r="H1285" s="331"/>
      <c r="I1285" s="335"/>
      <c r="J1285" s="328"/>
      <c r="K1285" s="328"/>
      <c r="L1285" s="328"/>
    </row>
    <row r="1286" spans="1:12" x14ac:dyDescent="0.2">
      <c r="A1286" s="328"/>
      <c r="B1286" s="328"/>
      <c r="C1286" s="328"/>
      <c r="D1286" s="328"/>
      <c r="E1286" s="328"/>
      <c r="F1286" s="330"/>
      <c r="G1286" s="554"/>
      <c r="H1286" s="331"/>
      <c r="I1286" s="335"/>
      <c r="J1286" s="328"/>
      <c r="K1286" s="328"/>
      <c r="L1286" s="328"/>
    </row>
    <row r="1287" spans="1:12" x14ac:dyDescent="0.2">
      <c r="A1287" s="328"/>
      <c r="B1287" s="328"/>
      <c r="C1287" s="328"/>
      <c r="D1287" s="328"/>
      <c r="E1287" s="328"/>
      <c r="F1287" s="330"/>
      <c r="G1287" s="554"/>
      <c r="H1287" s="331"/>
      <c r="I1287" s="335"/>
      <c r="J1287" s="328"/>
      <c r="K1287" s="328"/>
      <c r="L1287" s="328"/>
    </row>
    <row r="1288" spans="1:12" x14ac:dyDescent="0.2">
      <c r="A1288" s="328"/>
      <c r="B1288" s="328"/>
      <c r="C1288" s="328"/>
      <c r="D1288" s="328"/>
      <c r="E1288" s="328"/>
      <c r="F1288" s="330"/>
      <c r="G1288" s="554"/>
      <c r="H1288" s="331"/>
      <c r="I1288" s="335"/>
      <c r="J1288" s="328"/>
      <c r="K1288" s="328"/>
      <c r="L1288" s="328"/>
    </row>
    <row r="1289" spans="1:12" x14ac:dyDescent="0.2">
      <c r="A1289" s="328"/>
      <c r="B1289" s="328"/>
      <c r="C1289" s="328"/>
      <c r="D1289" s="328"/>
      <c r="E1289" s="328"/>
      <c r="F1289" s="330"/>
      <c r="G1289" s="554"/>
      <c r="H1289" s="331"/>
      <c r="I1289" s="335"/>
      <c r="J1289" s="328"/>
      <c r="K1289" s="328"/>
      <c r="L1289" s="328"/>
    </row>
    <row r="1290" spans="1:12" x14ac:dyDescent="0.2">
      <c r="A1290" s="328"/>
      <c r="B1290" s="328"/>
      <c r="C1290" s="328"/>
      <c r="D1290" s="328"/>
      <c r="E1290" s="328"/>
      <c r="F1290" s="330"/>
      <c r="G1290" s="554"/>
      <c r="H1290" s="331"/>
      <c r="I1290" s="335"/>
      <c r="J1290" s="328"/>
      <c r="K1290" s="328"/>
      <c r="L1290" s="328"/>
    </row>
    <row r="1291" spans="1:12" x14ac:dyDescent="0.2">
      <c r="A1291" s="328"/>
      <c r="B1291" s="328"/>
      <c r="C1291" s="328"/>
      <c r="D1291" s="328"/>
      <c r="E1291" s="328"/>
      <c r="F1291" s="330"/>
      <c r="G1291" s="554"/>
      <c r="H1291" s="331"/>
      <c r="I1291" s="335"/>
      <c r="J1291" s="328"/>
      <c r="K1291" s="328"/>
      <c r="L1291" s="328"/>
    </row>
    <row r="1292" spans="1:12" x14ac:dyDescent="0.2">
      <c r="A1292" s="328"/>
      <c r="B1292" s="328"/>
      <c r="C1292" s="328"/>
      <c r="D1292" s="328"/>
      <c r="E1292" s="328"/>
      <c r="F1292" s="330"/>
      <c r="G1292" s="554"/>
      <c r="H1292" s="331"/>
      <c r="I1292" s="335"/>
      <c r="J1292" s="328"/>
      <c r="K1292" s="328"/>
      <c r="L1292" s="328"/>
    </row>
    <row r="1293" spans="1:12" x14ac:dyDescent="0.2">
      <c r="A1293" s="328"/>
      <c r="B1293" s="328"/>
      <c r="C1293" s="328"/>
      <c r="D1293" s="328"/>
      <c r="E1293" s="328"/>
      <c r="F1293" s="330"/>
      <c r="G1293" s="554"/>
      <c r="H1293" s="331"/>
      <c r="I1293" s="335"/>
      <c r="J1293" s="328"/>
      <c r="K1293" s="328"/>
      <c r="L1293" s="328"/>
    </row>
    <row r="1294" spans="1:12" x14ac:dyDescent="0.2">
      <c r="A1294" s="328"/>
      <c r="B1294" s="328"/>
      <c r="C1294" s="328"/>
      <c r="D1294" s="328"/>
      <c r="E1294" s="328"/>
      <c r="F1294" s="330"/>
      <c r="G1294" s="554"/>
      <c r="H1294" s="331"/>
      <c r="I1294" s="335"/>
      <c r="J1294" s="328"/>
      <c r="K1294" s="328"/>
      <c r="L1294" s="328"/>
    </row>
    <row r="1295" spans="1:12" x14ac:dyDescent="0.2">
      <c r="A1295" s="328"/>
      <c r="B1295" s="328"/>
      <c r="C1295" s="328"/>
      <c r="D1295" s="328"/>
      <c r="E1295" s="328"/>
      <c r="F1295" s="330"/>
      <c r="G1295" s="554"/>
      <c r="H1295" s="331"/>
      <c r="I1295" s="335"/>
      <c r="J1295" s="328"/>
      <c r="K1295" s="328"/>
      <c r="L1295" s="328"/>
    </row>
    <row r="1296" spans="1:12" x14ac:dyDescent="0.2">
      <c r="A1296" s="328"/>
      <c r="B1296" s="328"/>
      <c r="C1296" s="328"/>
      <c r="D1296" s="328"/>
      <c r="E1296" s="328"/>
      <c r="F1296" s="330"/>
      <c r="G1296" s="554"/>
      <c r="H1296" s="331"/>
      <c r="I1296" s="335"/>
      <c r="J1296" s="328"/>
      <c r="K1296" s="328"/>
      <c r="L1296" s="328"/>
    </row>
    <row r="1297" spans="1:12" x14ac:dyDescent="0.2">
      <c r="A1297" s="328"/>
      <c r="B1297" s="328"/>
      <c r="C1297" s="328"/>
      <c r="D1297" s="328"/>
      <c r="E1297" s="328"/>
      <c r="F1297" s="330"/>
      <c r="G1297" s="554"/>
      <c r="H1297" s="331"/>
      <c r="I1297" s="335"/>
      <c r="J1297" s="328"/>
      <c r="K1297" s="328"/>
      <c r="L1297" s="328"/>
    </row>
    <row r="1298" spans="1:12" x14ac:dyDescent="0.2">
      <c r="A1298" s="328"/>
      <c r="B1298" s="328"/>
      <c r="C1298" s="328"/>
      <c r="D1298" s="328"/>
      <c r="E1298" s="328"/>
      <c r="F1298" s="330"/>
      <c r="G1298" s="554"/>
      <c r="H1298" s="331"/>
      <c r="I1298" s="335"/>
      <c r="J1298" s="328"/>
      <c r="K1298" s="328"/>
      <c r="L1298" s="328"/>
    </row>
    <row r="1299" spans="1:12" x14ac:dyDescent="0.2">
      <c r="A1299" s="328"/>
      <c r="B1299" s="328"/>
      <c r="C1299" s="328"/>
      <c r="D1299" s="328"/>
      <c r="E1299" s="328"/>
      <c r="F1299" s="330"/>
      <c r="G1299" s="554"/>
      <c r="H1299" s="331"/>
      <c r="I1299" s="335"/>
      <c r="J1299" s="328"/>
      <c r="K1299" s="328"/>
      <c r="L1299" s="328"/>
    </row>
    <row r="1300" spans="1:12" x14ac:dyDescent="0.2">
      <c r="A1300" s="328"/>
      <c r="B1300" s="328"/>
      <c r="C1300" s="328"/>
      <c r="D1300" s="328"/>
      <c r="E1300" s="328"/>
      <c r="F1300" s="330"/>
      <c r="G1300" s="554"/>
      <c r="H1300" s="331"/>
      <c r="I1300" s="335"/>
      <c r="J1300" s="328"/>
      <c r="K1300" s="328"/>
      <c r="L1300" s="328"/>
    </row>
    <row r="1301" spans="1:12" x14ac:dyDescent="0.2">
      <c r="A1301" s="328"/>
      <c r="B1301" s="328"/>
      <c r="C1301" s="328"/>
      <c r="D1301" s="328"/>
      <c r="E1301" s="328"/>
      <c r="F1301" s="330"/>
      <c r="G1301" s="554"/>
      <c r="H1301" s="331"/>
      <c r="I1301" s="335"/>
      <c r="J1301" s="328"/>
      <c r="K1301" s="328"/>
      <c r="L1301" s="328"/>
    </row>
    <row r="1302" spans="1:12" x14ac:dyDescent="0.2">
      <c r="A1302" s="328"/>
      <c r="B1302" s="328"/>
      <c r="C1302" s="328"/>
      <c r="D1302" s="328"/>
      <c r="E1302" s="328"/>
      <c r="F1302" s="330"/>
      <c r="G1302" s="554"/>
      <c r="H1302" s="331"/>
      <c r="I1302" s="335"/>
      <c r="J1302" s="328"/>
      <c r="K1302" s="328"/>
      <c r="L1302" s="328"/>
    </row>
    <row r="1303" spans="1:12" x14ac:dyDescent="0.2">
      <c r="A1303" s="328"/>
      <c r="B1303" s="328"/>
      <c r="C1303" s="328"/>
      <c r="D1303" s="328"/>
      <c r="E1303" s="328"/>
      <c r="F1303" s="330"/>
      <c r="G1303" s="554"/>
      <c r="H1303" s="331"/>
      <c r="I1303" s="335"/>
      <c r="J1303" s="328"/>
      <c r="K1303" s="328"/>
      <c r="L1303" s="328"/>
    </row>
    <row r="1304" spans="1:12" x14ac:dyDescent="0.2">
      <c r="A1304" s="328"/>
      <c r="B1304" s="328"/>
      <c r="C1304" s="328"/>
      <c r="D1304" s="328"/>
      <c r="E1304" s="328"/>
      <c r="F1304" s="330"/>
      <c r="G1304" s="554"/>
      <c r="H1304" s="331"/>
      <c r="I1304" s="335"/>
      <c r="J1304" s="328"/>
      <c r="K1304" s="328"/>
      <c r="L1304" s="328"/>
    </row>
    <row r="1305" spans="1:12" x14ac:dyDescent="0.2">
      <c r="A1305" s="328"/>
      <c r="B1305" s="328"/>
      <c r="C1305" s="328"/>
      <c r="D1305" s="328"/>
      <c r="E1305" s="328"/>
      <c r="F1305" s="330"/>
      <c r="G1305" s="554"/>
      <c r="H1305" s="331"/>
      <c r="I1305" s="335"/>
      <c r="J1305" s="328"/>
      <c r="K1305" s="328"/>
      <c r="L1305" s="328"/>
    </row>
    <row r="1306" spans="1:12" x14ac:dyDescent="0.2">
      <c r="A1306" s="328"/>
      <c r="B1306" s="328"/>
      <c r="C1306" s="328"/>
      <c r="D1306" s="328"/>
      <c r="E1306" s="328"/>
      <c r="F1306" s="330"/>
      <c r="G1306" s="554"/>
      <c r="H1306" s="331"/>
      <c r="I1306" s="335"/>
      <c r="J1306" s="328"/>
      <c r="K1306" s="328"/>
      <c r="L1306" s="328"/>
    </row>
    <row r="1307" spans="1:12" x14ac:dyDescent="0.2">
      <c r="A1307" s="328"/>
      <c r="B1307" s="328"/>
      <c r="C1307" s="328"/>
      <c r="D1307" s="328"/>
      <c r="E1307" s="328"/>
      <c r="F1307" s="330"/>
      <c r="G1307" s="554"/>
      <c r="H1307" s="331"/>
      <c r="I1307" s="335"/>
      <c r="J1307" s="328"/>
      <c r="K1307" s="328"/>
      <c r="L1307" s="328"/>
    </row>
    <row r="1308" spans="1:12" x14ac:dyDescent="0.2">
      <c r="A1308" s="328"/>
      <c r="B1308" s="328"/>
      <c r="C1308" s="328"/>
      <c r="D1308" s="328"/>
      <c r="E1308" s="328"/>
      <c r="F1308" s="330"/>
      <c r="G1308" s="554"/>
      <c r="H1308" s="331"/>
      <c r="I1308" s="335"/>
      <c r="J1308" s="328"/>
      <c r="K1308" s="328"/>
      <c r="L1308" s="328"/>
    </row>
    <row r="1309" spans="1:12" x14ac:dyDescent="0.2">
      <c r="A1309" s="328"/>
      <c r="B1309" s="328"/>
      <c r="C1309" s="328"/>
      <c r="D1309" s="328"/>
      <c r="E1309" s="328"/>
      <c r="F1309" s="330"/>
      <c r="G1309" s="554"/>
      <c r="H1309" s="331"/>
      <c r="I1309" s="335"/>
      <c r="J1309" s="328"/>
      <c r="K1309" s="328"/>
      <c r="L1309" s="328"/>
    </row>
    <row r="1310" spans="1:12" x14ac:dyDescent="0.2">
      <c r="A1310" s="328"/>
      <c r="B1310" s="328"/>
      <c r="C1310" s="328"/>
      <c r="D1310" s="328"/>
      <c r="E1310" s="328"/>
      <c r="F1310" s="330"/>
      <c r="G1310" s="554"/>
      <c r="H1310" s="331"/>
      <c r="I1310" s="335"/>
      <c r="J1310" s="328"/>
      <c r="K1310" s="328"/>
      <c r="L1310" s="328"/>
    </row>
    <row r="1311" spans="1:12" x14ac:dyDescent="0.2">
      <c r="A1311" s="328"/>
      <c r="B1311" s="328"/>
      <c r="C1311" s="328"/>
      <c r="D1311" s="328"/>
      <c r="E1311" s="328"/>
      <c r="F1311" s="330"/>
      <c r="G1311" s="554"/>
      <c r="H1311" s="331"/>
      <c r="I1311" s="335"/>
      <c r="J1311" s="328"/>
      <c r="K1311" s="328"/>
      <c r="L1311" s="328"/>
    </row>
    <row r="1312" spans="1:12" x14ac:dyDescent="0.2">
      <c r="A1312" s="328"/>
      <c r="B1312" s="328"/>
      <c r="C1312" s="328"/>
      <c r="D1312" s="328"/>
      <c r="E1312" s="328"/>
      <c r="F1312" s="330"/>
      <c r="G1312" s="554"/>
      <c r="H1312" s="331"/>
      <c r="I1312" s="335"/>
      <c r="J1312" s="328"/>
      <c r="K1312" s="328"/>
      <c r="L1312" s="328"/>
    </row>
    <row r="1313" spans="1:12" x14ac:dyDescent="0.2">
      <c r="A1313" s="328"/>
      <c r="B1313" s="328"/>
      <c r="C1313" s="328"/>
      <c r="D1313" s="328"/>
      <c r="E1313" s="328"/>
      <c r="F1313" s="330"/>
      <c r="G1313" s="554"/>
      <c r="H1313" s="331"/>
      <c r="I1313" s="335"/>
      <c r="J1313" s="328"/>
      <c r="K1313" s="328"/>
      <c r="L1313" s="328"/>
    </row>
    <row r="1314" spans="1:12" x14ac:dyDescent="0.2">
      <c r="A1314" s="328"/>
      <c r="B1314" s="328"/>
      <c r="C1314" s="328"/>
      <c r="D1314" s="328"/>
      <c r="E1314" s="328"/>
      <c r="F1314" s="330"/>
      <c r="G1314" s="554"/>
      <c r="H1314" s="331"/>
      <c r="I1314" s="335"/>
      <c r="J1314" s="328"/>
      <c r="K1314" s="328"/>
      <c r="L1314" s="328"/>
    </row>
    <row r="1315" spans="1:12" x14ac:dyDescent="0.2">
      <c r="A1315" s="328"/>
      <c r="B1315" s="328"/>
      <c r="C1315" s="328"/>
      <c r="D1315" s="328"/>
      <c r="E1315" s="328"/>
      <c r="F1315" s="330"/>
      <c r="G1315" s="554"/>
      <c r="H1315" s="331"/>
      <c r="I1315" s="335"/>
      <c r="J1315" s="328"/>
      <c r="K1315" s="328"/>
      <c r="L1315" s="328"/>
    </row>
    <row r="1316" spans="1:12" x14ac:dyDescent="0.2">
      <c r="A1316" s="328"/>
      <c r="B1316" s="328"/>
      <c r="C1316" s="328"/>
      <c r="D1316" s="328"/>
      <c r="E1316" s="328"/>
      <c r="F1316" s="330"/>
      <c r="G1316" s="554"/>
      <c r="H1316" s="331"/>
      <c r="I1316" s="335"/>
      <c r="J1316" s="328"/>
      <c r="K1316" s="328"/>
      <c r="L1316" s="328"/>
    </row>
    <row r="1317" spans="1:12" x14ac:dyDescent="0.2">
      <c r="A1317" s="328"/>
      <c r="B1317" s="328"/>
      <c r="C1317" s="328"/>
      <c r="D1317" s="328"/>
      <c r="E1317" s="328"/>
      <c r="F1317" s="330"/>
      <c r="G1317" s="554"/>
      <c r="H1317" s="331"/>
      <c r="I1317" s="335"/>
      <c r="J1317" s="328"/>
      <c r="K1317" s="328"/>
      <c r="L1317" s="328"/>
    </row>
    <row r="1318" spans="1:12" x14ac:dyDescent="0.2">
      <c r="A1318" s="328"/>
      <c r="B1318" s="328"/>
      <c r="C1318" s="328"/>
      <c r="D1318" s="328"/>
      <c r="E1318" s="328"/>
      <c r="F1318" s="330"/>
      <c r="G1318" s="554"/>
      <c r="H1318" s="331"/>
      <c r="I1318" s="335"/>
      <c r="J1318" s="328"/>
      <c r="K1318" s="328"/>
      <c r="L1318" s="328"/>
    </row>
    <row r="1319" spans="1:12" x14ac:dyDescent="0.2">
      <c r="A1319" s="328"/>
      <c r="B1319" s="328"/>
      <c r="C1319" s="328"/>
      <c r="D1319" s="328"/>
      <c r="E1319" s="328"/>
      <c r="F1319" s="330"/>
      <c r="G1319" s="554"/>
      <c r="H1319" s="331"/>
      <c r="I1319" s="335"/>
      <c r="J1319" s="328"/>
      <c r="K1319" s="328"/>
      <c r="L1319" s="328"/>
    </row>
    <row r="1320" spans="1:12" x14ac:dyDescent="0.2">
      <c r="A1320" s="328"/>
      <c r="B1320" s="328"/>
      <c r="C1320" s="328"/>
      <c r="D1320" s="328"/>
      <c r="E1320" s="328"/>
      <c r="F1320" s="330"/>
      <c r="G1320" s="554"/>
      <c r="H1320" s="331"/>
      <c r="I1320" s="335"/>
      <c r="J1320" s="328"/>
      <c r="K1320" s="328"/>
      <c r="L1320" s="328"/>
    </row>
    <row r="1321" spans="1:12" x14ac:dyDescent="0.2">
      <c r="A1321" s="328"/>
      <c r="B1321" s="328"/>
      <c r="C1321" s="328"/>
      <c r="D1321" s="328"/>
      <c r="E1321" s="328"/>
      <c r="F1321" s="330"/>
      <c r="G1321" s="554"/>
      <c r="H1321" s="331"/>
      <c r="I1321" s="335"/>
      <c r="J1321" s="328"/>
      <c r="K1321" s="328"/>
      <c r="L1321" s="328"/>
    </row>
    <row r="1322" spans="1:12" x14ac:dyDescent="0.2">
      <c r="A1322" s="328"/>
      <c r="B1322" s="328"/>
      <c r="C1322" s="328"/>
      <c r="D1322" s="328"/>
      <c r="E1322" s="328"/>
      <c r="F1322" s="330"/>
      <c r="G1322" s="554"/>
      <c r="H1322" s="331"/>
      <c r="I1322" s="335"/>
      <c r="J1322" s="328"/>
      <c r="K1322" s="328"/>
      <c r="L1322" s="328"/>
    </row>
    <row r="1323" spans="1:12" x14ac:dyDescent="0.2">
      <c r="A1323" s="328"/>
      <c r="B1323" s="328"/>
      <c r="C1323" s="328"/>
      <c r="D1323" s="328"/>
      <c r="E1323" s="328"/>
      <c r="F1323" s="330"/>
      <c r="G1323" s="554"/>
      <c r="H1323" s="331"/>
      <c r="I1323" s="335"/>
      <c r="J1323" s="328"/>
      <c r="K1323" s="328"/>
      <c r="L1323" s="328"/>
    </row>
    <row r="1324" spans="1:12" x14ac:dyDescent="0.2">
      <c r="A1324" s="328"/>
      <c r="B1324" s="328"/>
      <c r="C1324" s="328"/>
      <c r="D1324" s="328"/>
      <c r="E1324" s="328"/>
      <c r="F1324" s="330"/>
      <c r="G1324" s="554"/>
      <c r="H1324" s="331"/>
      <c r="I1324" s="335"/>
      <c r="J1324" s="328"/>
      <c r="K1324" s="328"/>
      <c r="L1324" s="328"/>
    </row>
    <row r="1325" spans="1:12" x14ac:dyDescent="0.2">
      <c r="A1325" s="328"/>
      <c r="B1325" s="328"/>
      <c r="C1325" s="328"/>
      <c r="D1325" s="328"/>
      <c r="E1325" s="328"/>
      <c r="F1325" s="330"/>
      <c r="G1325" s="554"/>
      <c r="H1325" s="331"/>
      <c r="I1325" s="335"/>
      <c r="J1325" s="328"/>
      <c r="K1325" s="328"/>
      <c r="L1325" s="328"/>
    </row>
    <row r="1326" spans="1:12" x14ac:dyDescent="0.2">
      <c r="A1326" s="328"/>
      <c r="B1326" s="328"/>
      <c r="C1326" s="328"/>
      <c r="D1326" s="328"/>
      <c r="E1326" s="328"/>
      <c r="F1326" s="330"/>
      <c r="G1326" s="554"/>
      <c r="H1326" s="331"/>
      <c r="I1326" s="335"/>
      <c r="J1326" s="328"/>
      <c r="K1326" s="328"/>
      <c r="L1326" s="328"/>
    </row>
    <row r="1327" spans="1:12" x14ac:dyDescent="0.2">
      <c r="A1327" s="328"/>
      <c r="B1327" s="328"/>
      <c r="C1327" s="328"/>
      <c r="D1327" s="328"/>
      <c r="E1327" s="328"/>
      <c r="F1327" s="330"/>
      <c r="G1327" s="554"/>
      <c r="H1327" s="331"/>
      <c r="I1327" s="335"/>
      <c r="J1327" s="328"/>
      <c r="K1327" s="328"/>
      <c r="L1327" s="328"/>
    </row>
    <row r="1328" spans="1:12" x14ac:dyDescent="0.2">
      <c r="A1328" s="328"/>
      <c r="B1328" s="328"/>
      <c r="C1328" s="328"/>
      <c r="D1328" s="328"/>
      <c r="E1328" s="328"/>
      <c r="F1328" s="330"/>
      <c r="G1328" s="554"/>
      <c r="H1328" s="331"/>
      <c r="I1328" s="335"/>
      <c r="J1328" s="328"/>
      <c r="K1328" s="328"/>
      <c r="L1328" s="328"/>
    </row>
    <row r="1329" spans="1:12" x14ac:dyDescent="0.2">
      <c r="A1329" s="328"/>
      <c r="B1329" s="328"/>
      <c r="C1329" s="328"/>
      <c r="D1329" s="328"/>
      <c r="E1329" s="328"/>
      <c r="F1329" s="330"/>
      <c r="G1329" s="554"/>
      <c r="H1329" s="331"/>
      <c r="I1329" s="335"/>
      <c r="J1329" s="328"/>
      <c r="K1329" s="328"/>
      <c r="L1329" s="328"/>
    </row>
    <row r="1330" spans="1:12" x14ac:dyDescent="0.2">
      <c r="A1330" s="328"/>
      <c r="B1330" s="328"/>
      <c r="C1330" s="328"/>
      <c r="D1330" s="328"/>
      <c r="E1330" s="328"/>
      <c r="F1330" s="330"/>
      <c r="G1330" s="554"/>
      <c r="H1330" s="331"/>
      <c r="I1330" s="335"/>
      <c r="J1330" s="328"/>
      <c r="K1330" s="328"/>
      <c r="L1330" s="328"/>
    </row>
    <row r="1331" spans="1:12" x14ac:dyDescent="0.2">
      <c r="A1331" s="328"/>
      <c r="B1331" s="328"/>
      <c r="C1331" s="328"/>
      <c r="D1331" s="328"/>
      <c r="E1331" s="328"/>
      <c r="F1331" s="330"/>
      <c r="G1331" s="554"/>
      <c r="H1331" s="331"/>
      <c r="I1331" s="335"/>
      <c r="J1331" s="328"/>
      <c r="K1331" s="328"/>
      <c r="L1331" s="328"/>
    </row>
    <row r="1332" spans="1:12" x14ac:dyDescent="0.2">
      <c r="A1332" s="328"/>
      <c r="B1332" s="328"/>
      <c r="C1332" s="328"/>
      <c r="D1332" s="328"/>
      <c r="E1332" s="328"/>
      <c r="F1332" s="330"/>
      <c r="G1332" s="554"/>
      <c r="H1332" s="331"/>
      <c r="I1332" s="335"/>
      <c r="J1332" s="328"/>
      <c r="K1332" s="328"/>
      <c r="L1332" s="328"/>
    </row>
    <row r="1333" spans="1:12" x14ac:dyDescent="0.2">
      <c r="A1333" s="328"/>
      <c r="B1333" s="328"/>
      <c r="C1333" s="328"/>
      <c r="D1333" s="328"/>
      <c r="E1333" s="328"/>
      <c r="F1333" s="330"/>
      <c r="G1333" s="554"/>
      <c r="H1333" s="331"/>
      <c r="I1333" s="335"/>
      <c r="J1333" s="328"/>
      <c r="K1333" s="328"/>
      <c r="L1333" s="328"/>
    </row>
    <row r="1334" spans="1:12" x14ac:dyDescent="0.2">
      <c r="A1334" s="328"/>
      <c r="B1334" s="328"/>
      <c r="C1334" s="328"/>
      <c r="D1334" s="328"/>
      <c r="E1334" s="328"/>
      <c r="F1334" s="330"/>
      <c r="G1334" s="554"/>
      <c r="H1334" s="331"/>
      <c r="I1334" s="335"/>
      <c r="J1334" s="328"/>
      <c r="K1334" s="328"/>
      <c r="L1334" s="328"/>
    </row>
    <row r="1335" spans="1:12" x14ac:dyDescent="0.2">
      <c r="A1335" s="328"/>
      <c r="B1335" s="328"/>
      <c r="C1335" s="328"/>
      <c r="D1335" s="328"/>
      <c r="E1335" s="328"/>
      <c r="F1335" s="330"/>
      <c r="G1335" s="554"/>
      <c r="H1335" s="331"/>
      <c r="I1335" s="335"/>
      <c r="J1335" s="328"/>
      <c r="K1335" s="328"/>
      <c r="L1335" s="328"/>
    </row>
    <row r="1336" spans="1:12" x14ac:dyDescent="0.2">
      <c r="A1336" s="328"/>
      <c r="B1336" s="328"/>
      <c r="C1336" s="328"/>
      <c r="D1336" s="328"/>
      <c r="E1336" s="328"/>
      <c r="F1336" s="330"/>
      <c r="G1336" s="554"/>
      <c r="H1336" s="331"/>
      <c r="I1336" s="335"/>
      <c r="J1336" s="328"/>
      <c r="K1336" s="328"/>
      <c r="L1336" s="328"/>
    </row>
    <row r="1337" spans="1:12" x14ac:dyDescent="0.2">
      <c r="A1337" s="328"/>
      <c r="B1337" s="328"/>
      <c r="C1337" s="328"/>
      <c r="D1337" s="328"/>
      <c r="E1337" s="328"/>
      <c r="F1337" s="330"/>
      <c r="G1337" s="554"/>
      <c r="H1337" s="331"/>
      <c r="I1337" s="335"/>
      <c r="J1337" s="328"/>
      <c r="K1337" s="328"/>
      <c r="L1337" s="328"/>
    </row>
    <row r="1338" spans="1:12" x14ac:dyDescent="0.2">
      <c r="A1338" s="328"/>
      <c r="B1338" s="328"/>
      <c r="C1338" s="328"/>
      <c r="D1338" s="328"/>
      <c r="E1338" s="328"/>
      <c r="F1338" s="330"/>
      <c r="G1338" s="554"/>
      <c r="H1338" s="331"/>
      <c r="I1338" s="335"/>
      <c r="J1338" s="328"/>
      <c r="K1338" s="328"/>
      <c r="L1338" s="328"/>
    </row>
    <row r="1339" spans="1:12" x14ac:dyDescent="0.2">
      <c r="A1339" s="328"/>
      <c r="B1339" s="328"/>
      <c r="C1339" s="328"/>
      <c r="D1339" s="328"/>
      <c r="E1339" s="328"/>
      <c r="F1339" s="330"/>
      <c r="G1339" s="554"/>
      <c r="H1339" s="331"/>
      <c r="I1339" s="335"/>
      <c r="J1339" s="328"/>
      <c r="K1339" s="328"/>
      <c r="L1339" s="328"/>
    </row>
    <row r="1340" spans="1:12" x14ac:dyDescent="0.2">
      <c r="A1340" s="328"/>
      <c r="B1340" s="328"/>
      <c r="C1340" s="328"/>
      <c r="D1340" s="328"/>
      <c r="E1340" s="328"/>
      <c r="F1340" s="330"/>
      <c r="G1340" s="554"/>
      <c r="H1340" s="331"/>
      <c r="I1340" s="335"/>
      <c r="J1340" s="328"/>
      <c r="K1340" s="328"/>
      <c r="L1340" s="328"/>
    </row>
    <row r="1341" spans="1:12" x14ac:dyDescent="0.2">
      <c r="A1341" s="328"/>
      <c r="B1341" s="328"/>
      <c r="C1341" s="328"/>
      <c r="D1341" s="328"/>
      <c r="E1341" s="328"/>
      <c r="F1341" s="330"/>
      <c r="G1341" s="554"/>
      <c r="H1341" s="331"/>
      <c r="I1341" s="335"/>
      <c r="J1341" s="328"/>
      <c r="K1341" s="328"/>
      <c r="L1341" s="328"/>
    </row>
    <row r="1342" spans="1:12" x14ac:dyDescent="0.2">
      <c r="A1342" s="328"/>
      <c r="B1342" s="328"/>
      <c r="C1342" s="328"/>
      <c r="D1342" s="328"/>
      <c r="E1342" s="328"/>
      <c r="F1342" s="330"/>
      <c r="G1342" s="554"/>
      <c r="H1342" s="331"/>
      <c r="I1342" s="335"/>
      <c r="J1342" s="328"/>
      <c r="K1342" s="328"/>
      <c r="L1342" s="328"/>
    </row>
    <row r="1343" spans="1:12" x14ac:dyDescent="0.2">
      <c r="A1343" s="328"/>
      <c r="B1343" s="328"/>
      <c r="C1343" s="328"/>
      <c r="D1343" s="328"/>
      <c r="E1343" s="328"/>
      <c r="F1343" s="330"/>
      <c r="G1343" s="554"/>
      <c r="H1343" s="331"/>
      <c r="I1343" s="335"/>
      <c r="J1343" s="328"/>
      <c r="K1343" s="328"/>
      <c r="L1343" s="328"/>
    </row>
    <row r="1344" spans="1:12" x14ac:dyDescent="0.2">
      <c r="A1344" s="328"/>
      <c r="B1344" s="328"/>
      <c r="C1344" s="328"/>
      <c r="D1344" s="328"/>
      <c r="E1344" s="328"/>
      <c r="F1344" s="330"/>
      <c r="G1344" s="554"/>
      <c r="H1344" s="331"/>
      <c r="I1344" s="335"/>
      <c r="J1344" s="328"/>
      <c r="K1344" s="328"/>
      <c r="L1344" s="328"/>
    </row>
    <row r="1345" spans="1:12" x14ac:dyDescent="0.2">
      <c r="A1345" s="328"/>
      <c r="B1345" s="328"/>
      <c r="C1345" s="328"/>
      <c r="D1345" s="328"/>
      <c r="E1345" s="328"/>
      <c r="F1345" s="330"/>
      <c r="G1345" s="554"/>
      <c r="H1345" s="331"/>
      <c r="I1345" s="335"/>
      <c r="J1345" s="328"/>
      <c r="K1345" s="328"/>
      <c r="L1345" s="328"/>
    </row>
    <row r="1346" spans="1:12" x14ac:dyDescent="0.2">
      <c r="A1346" s="328"/>
      <c r="B1346" s="328"/>
      <c r="C1346" s="328"/>
      <c r="D1346" s="328"/>
      <c r="E1346" s="328"/>
      <c r="F1346" s="330"/>
      <c r="G1346" s="554"/>
      <c r="H1346" s="331"/>
      <c r="I1346" s="335"/>
      <c r="J1346" s="328"/>
      <c r="K1346" s="328"/>
      <c r="L1346" s="328"/>
    </row>
    <row r="1347" spans="1:12" x14ac:dyDescent="0.2">
      <c r="A1347" s="328"/>
      <c r="B1347" s="328"/>
      <c r="C1347" s="328"/>
      <c r="D1347" s="328"/>
      <c r="E1347" s="328"/>
      <c r="F1347" s="330"/>
      <c r="G1347" s="554"/>
      <c r="H1347" s="331"/>
      <c r="I1347" s="335"/>
      <c r="J1347" s="328"/>
      <c r="K1347" s="328"/>
      <c r="L1347" s="328"/>
    </row>
    <row r="1348" spans="1:12" x14ac:dyDescent="0.2">
      <c r="A1348" s="328"/>
      <c r="B1348" s="328"/>
      <c r="C1348" s="328"/>
      <c r="D1348" s="328"/>
      <c r="E1348" s="328"/>
      <c r="F1348" s="330"/>
      <c r="G1348" s="554"/>
      <c r="H1348" s="331"/>
      <c r="I1348" s="335"/>
      <c r="J1348" s="328"/>
      <c r="K1348" s="328"/>
      <c r="L1348" s="328"/>
    </row>
    <row r="1349" spans="1:12" x14ac:dyDescent="0.2">
      <c r="A1349" s="328"/>
      <c r="B1349" s="328"/>
      <c r="C1349" s="328"/>
      <c r="D1349" s="328"/>
      <c r="E1349" s="328"/>
      <c r="F1349" s="330"/>
      <c r="G1349" s="554"/>
      <c r="H1349" s="331"/>
      <c r="I1349" s="335"/>
      <c r="J1349" s="328"/>
      <c r="K1349" s="328"/>
      <c r="L1349" s="328"/>
    </row>
    <row r="1350" spans="1:12" x14ac:dyDescent="0.2">
      <c r="A1350" s="328"/>
      <c r="B1350" s="328"/>
      <c r="C1350" s="328"/>
      <c r="D1350" s="328"/>
      <c r="E1350" s="328"/>
      <c r="F1350" s="330"/>
      <c r="G1350" s="554"/>
      <c r="H1350" s="331"/>
      <c r="I1350" s="335"/>
      <c r="J1350" s="328"/>
      <c r="K1350" s="328"/>
      <c r="L1350" s="328"/>
    </row>
    <row r="1351" spans="1:12" x14ac:dyDescent="0.2">
      <c r="A1351" s="328"/>
      <c r="B1351" s="328"/>
      <c r="C1351" s="328"/>
      <c r="D1351" s="328"/>
      <c r="E1351" s="328"/>
      <c r="F1351" s="330"/>
      <c r="G1351" s="554"/>
      <c r="H1351" s="331"/>
      <c r="I1351" s="335"/>
      <c r="J1351" s="328"/>
      <c r="K1351" s="328"/>
      <c r="L1351" s="328"/>
    </row>
    <row r="1352" spans="1:12" x14ac:dyDescent="0.2">
      <c r="A1352" s="328"/>
      <c r="B1352" s="328"/>
      <c r="C1352" s="328"/>
      <c r="D1352" s="328"/>
      <c r="E1352" s="328"/>
      <c r="F1352" s="330"/>
      <c r="G1352" s="554"/>
      <c r="H1352" s="331"/>
      <c r="I1352" s="335"/>
      <c r="J1352" s="328"/>
      <c r="K1352" s="328"/>
      <c r="L1352" s="328"/>
    </row>
    <row r="1353" spans="1:12" x14ac:dyDescent="0.2">
      <c r="A1353" s="328"/>
      <c r="B1353" s="328"/>
      <c r="C1353" s="328"/>
      <c r="D1353" s="328"/>
      <c r="E1353" s="328"/>
      <c r="F1353" s="330"/>
      <c r="G1353" s="554"/>
      <c r="H1353" s="331"/>
      <c r="I1353" s="335"/>
      <c r="J1353" s="328"/>
      <c r="K1353" s="328"/>
      <c r="L1353" s="328"/>
    </row>
    <row r="1354" spans="1:12" x14ac:dyDescent="0.2">
      <c r="A1354" s="328"/>
      <c r="B1354" s="328"/>
      <c r="C1354" s="328"/>
      <c r="D1354" s="328"/>
      <c r="E1354" s="328"/>
      <c r="F1354" s="330"/>
      <c r="G1354" s="554"/>
      <c r="H1354" s="331"/>
      <c r="I1354" s="335"/>
      <c r="J1354" s="328"/>
      <c r="K1354" s="328"/>
      <c r="L1354" s="328"/>
    </row>
    <row r="1355" spans="1:12" x14ac:dyDescent="0.2">
      <c r="A1355" s="328"/>
      <c r="B1355" s="328"/>
      <c r="C1355" s="328"/>
      <c r="D1355" s="328"/>
      <c r="E1355" s="328"/>
      <c r="F1355" s="330"/>
      <c r="G1355" s="554"/>
      <c r="H1355" s="331"/>
      <c r="I1355" s="335"/>
      <c r="J1355" s="328"/>
      <c r="K1355" s="328"/>
      <c r="L1355" s="328"/>
    </row>
    <row r="1356" spans="1:12" x14ac:dyDescent="0.2">
      <c r="A1356" s="328"/>
      <c r="B1356" s="328"/>
      <c r="C1356" s="328"/>
      <c r="D1356" s="328"/>
      <c r="E1356" s="328"/>
      <c r="F1356" s="330"/>
      <c r="G1356" s="554"/>
      <c r="H1356" s="331"/>
      <c r="I1356" s="335"/>
      <c r="J1356" s="328"/>
      <c r="K1356" s="328"/>
      <c r="L1356" s="328"/>
    </row>
    <row r="1357" spans="1:12" x14ac:dyDescent="0.2">
      <c r="A1357" s="328"/>
      <c r="B1357" s="328"/>
      <c r="C1357" s="328"/>
      <c r="D1357" s="328"/>
      <c r="E1357" s="328"/>
      <c r="F1357" s="330"/>
      <c r="G1357" s="554"/>
      <c r="H1357" s="331"/>
      <c r="I1357" s="335"/>
      <c r="J1357" s="328"/>
      <c r="K1357" s="328"/>
      <c r="L1357" s="328"/>
    </row>
    <row r="1358" spans="1:12" x14ac:dyDescent="0.2">
      <c r="A1358" s="328"/>
      <c r="B1358" s="328"/>
      <c r="C1358" s="328"/>
      <c r="D1358" s="328"/>
      <c r="E1358" s="328"/>
      <c r="F1358" s="330"/>
      <c r="G1358" s="554"/>
      <c r="H1358" s="331"/>
      <c r="I1358" s="335"/>
      <c r="J1358" s="328"/>
      <c r="K1358" s="328"/>
      <c r="L1358" s="328"/>
    </row>
    <row r="1359" spans="1:12" x14ac:dyDescent="0.2">
      <c r="A1359" s="328"/>
      <c r="B1359" s="328"/>
      <c r="C1359" s="328"/>
      <c r="D1359" s="328"/>
      <c r="E1359" s="328"/>
      <c r="F1359" s="330"/>
      <c r="G1359" s="554"/>
      <c r="H1359" s="331"/>
      <c r="I1359" s="335"/>
      <c r="J1359" s="328"/>
      <c r="K1359" s="328"/>
      <c r="L1359" s="328"/>
    </row>
    <row r="1360" spans="1:12" x14ac:dyDescent="0.2">
      <c r="A1360" s="328"/>
      <c r="B1360" s="328"/>
      <c r="C1360" s="328"/>
      <c r="D1360" s="328"/>
      <c r="E1360" s="328"/>
      <c r="F1360" s="330"/>
      <c r="G1360" s="554"/>
      <c r="H1360" s="331"/>
      <c r="I1360" s="335"/>
      <c r="J1360" s="328"/>
      <c r="K1360" s="328"/>
      <c r="L1360" s="328"/>
    </row>
    <row r="1361" spans="1:12" x14ac:dyDescent="0.2">
      <c r="A1361" s="328"/>
      <c r="B1361" s="328"/>
      <c r="C1361" s="328"/>
      <c r="D1361" s="328"/>
      <c r="E1361" s="328"/>
      <c r="F1361" s="330"/>
      <c r="G1361" s="554"/>
      <c r="H1361" s="331"/>
      <c r="I1361" s="335"/>
      <c r="J1361" s="328"/>
      <c r="K1361" s="328"/>
      <c r="L1361" s="328"/>
    </row>
    <row r="1362" spans="1:12" x14ac:dyDescent="0.2">
      <c r="A1362" s="328"/>
      <c r="B1362" s="328"/>
      <c r="C1362" s="328"/>
      <c r="D1362" s="328"/>
      <c r="E1362" s="328"/>
      <c r="F1362" s="330"/>
      <c r="G1362" s="554"/>
      <c r="H1362" s="331"/>
      <c r="I1362" s="335"/>
      <c r="J1362" s="328"/>
      <c r="K1362" s="328"/>
      <c r="L1362" s="328"/>
    </row>
    <row r="1363" spans="1:12" x14ac:dyDescent="0.2">
      <c r="A1363" s="328"/>
      <c r="B1363" s="328"/>
      <c r="C1363" s="328"/>
      <c r="D1363" s="328"/>
      <c r="E1363" s="328"/>
      <c r="F1363" s="330"/>
      <c r="G1363" s="554"/>
      <c r="H1363" s="331"/>
      <c r="I1363" s="335"/>
      <c r="J1363" s="328"/>
      <c r="K1363" s="328"/>
      <c r="L1363" s="328"/>
    </row>
    <row r="1364" spans="1:12" x14ac:dyDescent="0.2">
      <c r="A1364" s="328"/>
      <c r="B1364" s="328"/>
      <c r="C1364" s="328"/>
      <c r="D1364" s="328"/>
      <c r="E1364" s="328"/>
      <c r="F1364" s="330"/>
      <c r="G1364" s="554"/>
      <c r="H1364" s="331"/>
      <c r="I1364" s="335"/>
      <c r="J1364" s="328"/>
      <c r="K1364" s="328"/>
      <c r="L1364" s="328"/>
    </row>
    <row r="1365" spans="1:12" x14ac:dyDescent="0.2">
      <c r="A1365" s="328"/>
      <c r="B1365" s="328"/>
      <c r="C1365" s="328"/>
      <c r="D1365" s="328"/>
      <c r="E1365" s="328"/>
      <c r="F1365" s="330"/>
      <c r="G1365" s="554"/>
      <c r="H1365" s="331"/>
      <c r="I1365" s="335"/>
      <c r="J1365" s="328"/>
      <c r="K1365" s="328"/>
      <c r="L1365" s="328"/>
    </row>
    <row r="1366" spans="1:12" x14ac:dyDescent="0.2">
      <c r="A1366" s="328"/>
      <c r="B1366" s="328"/>
      <c r="C1366" s="328"/>
      <c r="D1366" s="328"/>
      <c r="E1366" s="328"/>
      <c r="F1366" s="330"/>
      <c r="G1366" s="554"/>
      <c r="H1366" s="331"/>
      <c r="I1366" s="335"/>
      <c r="J1366" s="328"/>
      <c r="K1366" s="328"/>
      <c r="L1366" s="328"/>
    </row>
    <row r="1367" spans="1:12" x14ac:dyDescent="0.2">
      <c r="A1367" s="328"/>
      <c r="B1367" s="328"/>
      <c r="C1367" s="328"/>
      <c r="D1367" s="328"/>
      <c r="E1367" s="328"/>
      <c r="F1367" s="330"/>
      <c r="G1367" s="554"/>
      <c r="H1367" s="331"/>
      <c r="I1367" s="335"/>
      <c r="J1367" s="328"/>
      <c r="K1367" s="328"/>
      <c r="L1367" s="328"/>
    </row>
    <row r="1368" spans="1:12" x14ac:dyDescent="0.2">
      <c r="A1368" s="328"/>
      <c r="B1368" s="328"/>
      <c r="C1368" s="328"/>
      <c r="D1368" s="328"/>
      <c r="E1368" s="328"/>
      <c r="F1368" s="330"/>
      <c r="G1368" s="554"/>
      <c r="H1368" s="331"/>
      <c r="I1368" s="335"/>
      <c r="J1368" s="328"/>
      <c r="K1368" s="328"/>
      <c r="L1368" s="328"/>
    </row>
    <row r="1369" spans="1:12" x14ac:dyDescent="0.2">
      <c r="A1369" s="328"/>
      <c r="B1369" s="328"/>
      <c r="C1369" s="328"/>
      <c r="D1369" s="328"/>
      <c r="E1369" s="328"/>
      <c r="F1369" s="330"/>
      <c r="G1369" s="554"/>
      <c r="H1369" s="331"/>
      <c r="I1369" s="335"/>
      <c r="J1369" s="328"/>
      <c r="K1369" s="328"/>
      <c r="L1369" s="328"/>
    </row>
    <row r="1370" spans="1:12" x14ac:dyDescent="0.2">
      <c r="A1370" s="328"/>
      <c r="B1370" s="328"/>
      <c r="C1370" s="328"/>
      <c r="D1370" s="328"/>
      <c r="E1370" s="328"/>
      <c r="F1370" s="330"/>
      <c r="G1370" s="554"/>
      <c r="H1370" s="331"/>
      <c r="I1370" s="335"/>
      <c r="J1370" s="328"/>
      <c r="K1370" s="328"/>
      <c r="L1370" s="328"/>
    </row>
    <row r="1371" spans="1:12" x14ac:dyDescent="0.2">
      <c r="A1371" s="328"/>
      <c r="B1371" s="328"/>
      <c r="C1371" s="328"/>
      <c r="D1371" s="328"/>
      <c r="E1371" s="328"/>
      <c r="F1371" s="330"/>
      <c r="G1371" s="554"/>
      <c r="H1371" s="331"/>
      <c r="I1371" s="335"/>
      <c r="J1371" s="328"/>
      <c r="K1371" s="328"/>
      <c r="L1371" s="328"/>
    </row>
    <row r="1372" spans="1:12" x14ac:dyDescent="0.2">
      <c r="A1372" s="328"/>
      <c r="B1372" s="328"/>
      <c r="C1372" s="328"/>
      <c r="D1372" s="328"/>
      <c r="E1372" s="328"/>
      <c r="F1372" s="330"/>
      <c r="G1372" s="554"/>
      <c r="H1372" s="331"/>
      <c r="I1372" s="335"/>
      <c r="J1372" s="328"/>
      <c r="K1372" s="328"/>
      <c r="L1372" s="328"/>
    </row>
    <row r="1373" spans="1:12" x14ac:dyDescent="0.2">
      <c r="A1373" s="328"/>
      <c r="B1373" s="328"/>
      <c r="C1373" s="328"/>
      <c r="D1373" s="328"/>
      <c r="E1373" s="328"/>
      <c r="F1373" s="330"/>
      <c r="G1373" s="554"/>
      <c r="H1373" s="331"/>
      <c r="I1373" s="335"/>
      <c r="J1373" s="328"/>
      <c r="K1373" s="328"/>
      <c r="L1373" s="328"/>
    </row>
    <row r="1374" spans="1:12" x14ac:dyDescent="0.2">
      <c r="A1374" s="328"/>
      <c r="B1374" s="328"/>
      <c r="C1374" s="328"/>
      <c r="D1374" s="328"/>
      <c r="E1374" s="328"/>
      <c r="F1374" s="330"/>
      <c r="G1374" s="554"/>
      <c r="H1374" s="331"/>
      <c r="I1374" s="335"/>
      <c r="J1374" s="328"/>
      <c r="K1374" s="328"/>
      <c r="L1374" s="328"/>
    </row>
    <row r="1375" spans="1:12" x14ac:dyDescent="0.2">
      <c r="A1375" s="328"/>
      <c r="B1375" s="328"/>
      <c r="C1375" s="328"/>
      <c r="D1375" s="328"/>
      <c r="E1375" s="328"/>
      <c r="F1375" s="330"/>
      <c r="G1375" s="554"/>
      <c r="H1375" s="331"/>
      <c r="I1375" s="335"/>
      <c r="J1375" s="328"/>
      <c r="K1375" s="328"/>
      <c r="L1375" s="328"/>
    </row>
    <row r="1376" spans="1:12" x14ac:dyDescent="0.2">
      <c r="A1376" s="328"/>
      <c r="B1376" s="328"/>
      <c r="C1376" s="328"/>
      <c r="D1376" s="328"/>
      <c r="E1376" s="328"/>
      <c r="F1376" s="330"/>
      <c r="G1376" s="554"/>
      <c r="H1376" s="331"/>
      <c r="I1376" s="335"/>
      <c r="J1376" s="328"/>
      <c r="K1376" s="328"/>
      <c r="L1376" s="328"/>
    </row>
    <row r="1377" spans="1:12" x14ac:dyDescent="0.2">
      <c r="A1377" s="328"/>
      <c r="B1377" s="328"/>
      <c r="C1377" s="328"/>
      <c r="D1377" s="328"/>
      <c r="E1377" s="328"/>
      <c r="F1377" s="330"/>
      <c r="G1377" s="554"/>
      <c r="H1377" s="331"/>
      <c r="I1377" s="335"/>
      <c r="J1377" s="328"/>
      <c r="K1377" s="328"/>
      <c r="L1377" s="328"/>
    </row>
    <row r="1378" spans="1:12" x14ac:dyDescent="0.2">
      <c r="A1378" s="328"/>
      <c r="B1378" s="328"/>
      <c r="C1378" s="328"/>
      <c r="D1378" s="328"/>
      <c r="E1378" s="328"/>
      <c r="F1378" s="330"/>
      <c r="G1378" s="554"/>
      <c r="H1378" s="331"/>
      <c r="I1378" s="335"/>
      <c r="J1378" s="328"/>
      <c r="K1378" s="328"/>
      <c r="L1378" s="328"/>
    </row>
    <row r="1379" spans="1:12" x14ac:dyDescent="0.2">
      <c r="A1379" s="328"/>
      <c r="B1379" s="328"/>
      <c r="C1379" s="328"/>
      <c r="D1379" s="328"/>
      <c r="E1379" s="328"/>
      <c r="F1379" s="330"/>
      <c r="G1379" s="554"/>
      <c r="H1379" s="331"/>
      <c r="I1379" s="335"/>
      <c r="J1379" s="328"/>
      <c r="K1379" s="328"/>
      <c r="L1379" s="328"/>
    </row>
    <row r="1380" spans="1:12" x14ac:dyDescent="0.2">
      <c r="A1380" s="328"/>
      <c r="B1380" s="328"/>
      <c r="C1380" s="328"/>
      <c r="D1380" s="328"/>
      <c r="E1380" s="328"/>
      <c r="F1380" s="330"/>
      <c r="G1380" s="554"/>
      <c r="H1380" s="331"/>
      <c r="I1380" s="335"/>
      <c r="J1380" s="328"/>
      <c r="K1380" s="328"/>
      <c r="L1380" s="328"/>
    </row>
    <row r="1381" spans="1:12" x14ac:dyDescent="0.2">
      <c r="A1381" s="328"/>
      <c r="B1381" s="328"/>
      <c r="C1381" s="328"/>
      <c r="D1381" s="328"/>
      <c r="E1381" s="328"/>
      <c r="F1381" s="330"/>
      <c r="G1381" s="554"/>
      <c r="H1381" s="331"/>
      <c r="I1381" s="335"/>
      <c r="J1381" s="328"/>
      <c r="K1381" s="328"/>
      <c r="L1381" s="328"/>
    </row>
    <row r="1382" spans="1:12" x14ac:dyDescent="0.2">
      <c r="A1382" s="328"/>
      <c r="B1382" s="328"/>
      <c r="C1382" s="328"/>
      <c r="D1382" s="328"/>
      <c r="E1382" s="328"/>
      <c r="F1382" s="330"/>
      <c r="G1382" s="554"/>
      <c r="H1382" s="331"/>
      <c r="I1382" s="335"/>
      <c r="J1382" s="328"/>
      <c r="K1382" s="328"/>
      <c r="L1382" s="328"/>
    </row>
    <row r="1383" spans="1:12" x14ac:dyDescent="0.2">
      <c r="A1383" s="328"/>
      <c r="B1383" s="328"/>
      <c r="C1383" s="328"/>
      <c r="D1383" s="328"/>
      <c r="E1383" s="328"/>
      <c r="F1383" s="330"/>
      <c r="G1383" s="554"/>
      <c r="H1383" s="331"/>
      <c r="I1383" s="335"/>
      <c r="J1383" s="328"/>
      <c r="K1383" s="328"/>
      <c r="L1383" s="328"/>
    </row>
    <row r="1384" spans="1:12" x14ac:dyDescent="0.2">
      <c r="A1384" s="328"/>
      <c r="B1384" s="328"/>
      <c r="C1384" s="328"/>
      <c r="D1384" s="328"/>
      <c r="E1384" s="328"/>
      <c r="F1384" s="330"/>
      <c r="G1384" s="554"/>
      <c r="H1384" s="331"/>
      <c r="I1384" s="335"/>
      <c r="J1384" s="328"/>
      <c r="K1384" s="328"/>
      <c r="L1384" s="328"/>
    </row>
    <row r="1385" spans="1:12" x14ac:dyDescent="0.2">
      <c r="A1385" s="328"/>
      <c r="B1385" s="328"/>
      <c r="C1385" s="328"/>
      <c r="D1385" s="328"/>
      <c r="E1385" s="328"/>
      <c r="F1385" s="330"/>
      <c r="G1385" s="554"/>
      <c r="H1385" s="331"/>
      <c r="I1385" s="335"/>
      <c r="J1385" s="328"/>
      <c r="K1385" s="328"/>
      <c r="L1385" s="328"/>
    </row>
    <row r="1386" spans="1:12" x14ac:dyDescent="0.2">
      <c r="A1386" s="328"/>
      <c r="B1386" s="328"/>
      <c r="C1386" s="328"/>
      <c r="D1386" s="328"/>
      <c r="E1386" s="328"/>
      <c r="F1386" s="330"/>
      <c r="G1386" s="554"/>
      <c r="H1386" s="331"/>
      <c r="I1386" s="335"/>
      <c r="J1386" s="328"/>
      <c r="K1386" s="328"/>
      <c r="L1386" s="328"/>
    </row>
    <row r="1387" spans="1:12" x14ac:dyDescent="0.2">
      <c r="A1387" s="328"/>
      <c r="B1387" s="328"/>
      <c r="C1387" s="328"/>
      <c r="D1387" s="328"/>
      <c r="E1387" s="328"/>
      <c r="F1387" s="330"/>
      <c r="G1387" s="554"/>
      <c r="H1387" s="331"/>
      <c r="I1387" s="335"/>
      <c r="J1387" s="328"/>
      <c r="K1387" s="328"/>
      <c r="L1387" s="328"/>
    </row>
    <row r="1388" spans="1:12" x14ac:dyDescent="0.2">
      <c r="A1388" s="328"/>
      <c r="B1388" s="328"/>
      <c r="C1388" s="328"/>
      <c r="D1388" s="328"/>
      <c r="E1388" s="328"/>
      <c r="F1388" s="330"/>
      <c r="G1388" s="554"/>
      <c r="H1388" s="331"/>
      <c r="I1388" s="335"/>
      <c r="J1388" s="328"/>
      <c r="K1388" s="328"/>
      <c r="L1388" s="328"/>
    </row>
    <row r="1389" spans="1:12" x14ac:dyDescent="0.2">
      <c r="A1389" s="328"/>
      <c r="B1389" s="328"/>
      <c r="C1389" s="328"/>
      <c r="D1389" s="328"/>
      <c r="E1389" s="328"/>
      <c r="F1389" s="330"/>
      <c r="G1389" s="554"/>
      <c r="H1389" s="331"/>
      <c r="I1389" s="335"/>
      <c r="J1389" s="328"/>
      <c r="K1389" s="328"/>
      <c r="L1389" s="328"/>
    </row>
    <row r="1390" spans="1:12" x14ac:dyDescent="0.2">
      <c r="A1390" s="328"/>
      <c r="B1390" s="328"/>
      <c r="C1390" s="328"/>
      <c r="D1390" s="328"/>
      <c r="E1390" s="328"/>
      <c r="F1390" s="330"/>
      <c r="G1390" s="554"/>
      <c r="H1390" s="331"/>
      <c r="I1390" s="335"/>
      <c r="J1390" s="328"/>
      <c r="K1390" s="328"/>
      <c r="L1390" s="328"/>
    </row>
    <row r="1391" spans="1:12" x14ac:dyDescent="0.2">
      <c r="A1391" s="328"/>
      <c r="B1391" s="328"/>
      <c r="C1391" s="328"/>
      <c r="D1391" s="328"/>
      <c r="E1391" s="328"/>
      <c r="F1391" s="330"/>
      <c r="G1391" s="554"/>
      <c r="H1391" s="331"/>
      <c r="I1391" s="335"/>
      <c r="J1391" s="328"/>
      <c r="K1391" s="328"/>
      <c r="L1391" s="328"/>
    </row>
    <row r="1392" spans="1:12" x14ac:dyDescent="0.2">
      <c r="A1392" s="328"/>
      <c r="B1392" s="328"/>
      <c r="C1392" s="328"/>
      <c r="D1392" s="328"/>
      <c r="E1392" s="328"/>
      <c r="F1392" s="330"/>
      <c r="G1392" s="554"/>
      <c r="H1392" s="331"/>
      <c r="I1392" s="335"/>
      <c r="J1392" s="328"/>
      <c r="K1392" s="328"/>
      <c r="L1392" s="328"/>
    </row>
    <row r="1393" spans="1:12" x14ac:dyDescent="0.2">
      <c r="A1393" s="328"/>
      <c r="B1393" s="328"/>
      <c r="C1393" s="328"/>
      <c r="D1393" s="328"/>
      <c r="E1393" s="328"/>
      <c r="F1393" s="330"/>
      <c r="G1393" s="554"/>
      <c r="H1393" s="331"/>
      <c r="I1393" s="335"/>
      <c r="J1393" s="328"/>
      <c r="K1393" s="328"/>
      <c r="L1393" s="328"/>
    </row>
    <row r="1394" spans="1:12" x14ac:dyDescent="0.2">
      <c r="A1394" s="328"/>
      <c r="B1394" s="328"/>
      <c r="C1394" s="328"/>
      <c r="D1394" s="328"/>
      <c r="E1394" s="328"/>
      <c r="F1394" s="330"/>
      <c r="G1394" s="554"/>
      <c r="H1394" s="331"/>
      <c r="I1394" s="335"/>
      <c r="J1394" s="328"/>
      <c r="K1394" s="328"/>
      <c r="L1394" s="328"/>
    </row>
    <row r="1395" spans="1:12" x14ac:dyDescent="0.2">
      <c r="A1395" s="328"/>
      <c r="B1395" s="328"/>
      <c r="C1395" s="328"/>
      <c r="D1395" s="328"/>
      <c r="E1395" s="328"/>
      <c r="F1395" s="330"/>
      <c r="G1395" s="554"/>
      <c r="H1395" s="331"/>
      <c r="I1395" s="335"/>
      <c r="J1395" s="328"/>
      <c r="K1395" s="328"/>
      <c r="L1395" s="328"/>
    </row>
    <row r="1396" spans="1:12" x14ac:dyDescent="0.2">
      <c r="A1396" s="328"/>
      <c r="B1396" s="328"/>
      <c r="C1396" s="328"/>
      <c r="D1396" s="328"/>
      <c r="E1396" s="328"/>
      <c r="F1396" s="330"/>
      <c r="G1396" s="554"/>
      <c r="H1396" s="331"/>
      <c r="I1396" s="335"/>
      <c r="J1396" s="328"/>
      <c r="K1396" s="328"/>
      <c r="L1396" s="328"/>
    </row>
    <row r="1397" spans="1:12" x14ac:dyDescent="0.2">
      <c r="A1397" s="328"/>
      <c r="B1397" s="328"/>
      <c r="C1397" s="328"/>
      <c r="D1397" s="328"/>
      <c r="E1397" s="328"/>
      <c r="F1397" s="330"/>
      <c r="G1397" s="554"/>
      <c r="H1397" s="331"/>
      <c r="I1397" s="335"/>
      <c r="J1397" s="328"/>
      <c r="K1397" s="328"/>
      <c r="L1397" s="328"/>
    </row>
    <row r="1398" spans="1:12" x14ac:dyDescent="0.2">
      <c r="A1398" s="328"/>
      <c r="B1398" s="328"/>
      <c r="C1398" s="328"/>
      <c r="D1398" s="328"/>
      <c r="E1398" s="328"/>
      <c r="F1398" s="330"/>
      <c r="G1398" s="554"/>
      <c r="H1398" s="331"/>
      <c r="I1398" s="335"/>
      <c r="J1398" s="328"/>
      <c r="K1398" s="328"/>
      <c r="L1398" s="328"/>
    </row>
    <row r="1399" spans="1:12" x14ac:dyDescent="0.2">
      <c r="A1399" s="328"/>
      <c r="B1399" s="328"/>
      <c r="C1399" s="328"/>
      <c r="D1399" s="328"/>
      <c r="E1399" s="328"/>
      <c r="F1399" s="330"/>
      <c r="G1399" s="554"/>
      <c r="H1399" s="331"/>
      <c r="I1399" s="335"/>
      <c r="J1399" s="328"/>
      <c r="K1399" s="328"/>
      <c r="L1399" s="328"/>
    </row>
    <row r="1400" spans="1:12" x14ac:dyDescent="0.2">
      <c r="A1400" s="328"/>
      <c r="B1400" s="328"/>
      <c r="C1400" s="328"/>
      <c r="D1400" s="328"/>
      <c r="E1400" s="328"/>
      <c r="F1400" s="330"/>
      <c r="G1400" s="554"/>
      <c r="H1400" s="331"/>
      <c r="I1400" s="335"/>
      <c r="J1400" s="328"/>
      <c r="K1400" s="328"/>
      <c r="L1400" s="328"/>
    </row>
    <row r="1401" spans="1:12" x14ac:dyDescent="0.2">
      <c r="A1401" s="328"/>
      <c r="B1401" s="328"/>
      <c r="C1401" s="328"/>
      <c r="D1401" s="328"/>
      <c r="E1401" s="328"/>
      <c r="F1401" s="330"/>
      <c r="G1401" s="554"/>
      <c r="H1401" s="331"/>
      <c r="I1401" s="335"/>
      <c r="J1401" s="328"/>
      <c r="K1401" s="328"/>
      <c r="L1401" s="328"/>
    </row>
    <row r="1402" spans="1:12" x14ac:dyDescent="0.2">
      <c r="A1402" s="328"/>
      <c r="B1402" s="328"/>
      <c r="C1402" s="328"/>
      <c r="D1402" s="328"/>
      <c r="E1402" s="328"/>
      <c r="F1402" s="330"/>
      <c r="G1402" s="554"/>
      <c r="H1402" s="331"/>
      <c r="I1402" s="335"/>
      <c r="J1402" s="328"/>
      <c r="K1402" s="328"/>
      <c r="L1402" s="328"/>
    </row>
    <row r="1403" spans="1:12" x14ac:dyDescent="0.2">
      <c r="A1403" s="328"/>
      <c r="B1403" s="328"/>
      <c r="C1403" s="328"/>
      <c r="D1403" s="328"/>
      <c r="E1403" s="328"/>
      <c r="F1403" s="330"/>
      <c r="G1403" s="554"/>
      <c r="H1403" s="331"/>
      <c r="I1403" s="335"/>
      <c r="J1403" s="328"/>
      <c r="K1403" s="328"/>
      <c r="L1403" s="328"/>
    </row>
    <row r="1404" spans="1:12" x14ac:dyDescent="0.2">
      <c r="A1404" s="328"/>
      <c r="B1404" s="328"/>
      <c r="C1404" s="328"/>
      <c r="D1404" s="328"/>
      <c r="E1404" s="328"/>
      <c r="F1404" s="330"/>
      <c r="G1404" s="554"/>
      <c r="H1404" s="331"/>
      <c r="I1404" s="335"/>
      <c r="J1404" s="328"/>
      <c r="K1404" s="328"/>
      <c r="L1404" s="328"/>
    </row>
    <row r="1405" spans="1:12" x14ac:dyDescent="0.2">
      <c r="A1405" s="328"/>
      <c r="B1405" s="328"/>
      <c r="C1405" s="328"/>
      <c r="D1405" s="328"/>
      <c r="E1405" s="328"/>
      <c r="F1405" s="330"/>
      <c r="G1405" s="554"/>
      <c r="H1405" s="331"/>
      <c r="I1405" s="335"/>
      <c r="J1405" s="328"/>
      <c r="K1405" s="328"/>
      <c r="L1405" s="328"/>
    </row>
    <row r="1406" spans="1:12" x14ac:dyDescent="0.2">
      <c r="A1406" s="328"/>
      <c r="B1406" s="328"/>
      <c r="C1406" s="328"/>
      <c r="D1406" s="328"/>
      <c r="E1406" s="328"/>
      <c r="F1406" s="330"/>
      <c r="G1406" s="554"/>
      <c r="H1406" s="331"/>
      <c r="I1406" s="335"/>
      <c r="J1406" s="328"/>
      <c r="K1406" s="328"/>
      <c r="L1406" s="328"/>
    </row>
    <row r="1407" spans="1:12" x14ac:dyDescent="0.2">
      <c r="A1407" s="328"/>
      <c r="B1407" s="328"/>
      <c r="C1407" s="328"/>
      <c r="D1407" s="328"/>
      <c r="E1407" s="328"/>
      <c r="F1407" s="330"/>
      <c r="G1407" s="554"/>
      <c r="H1407" s="331"/>
      <c r="I1407" s="335"/>
      <c r="J1407" s="328"/>
      <c r="K1407" s="328"/>
      <c r="L1407" s="328"/>
    </row>
    <row r="1408" spans="1:12" x14ac:dyDescent="0.2">
      <c r="A1408" s="328"/>
      <c r="B1408" s="328"/>
      <c r="C1408" s="328"/>
      <c r="D1408" s="328"/>
      <c r="E1408" s="328"/>
      <c r="F1408" s="330"/>
      <c r="G1408" s="554"/>
      <c r="H1408" s="331"/>
      <c r="I1408" s="335"/>
      <c r="J1408" s="328"/>
      <c r="K1408" s="328"/>
      <c r="L1408" s="328"/>
    </row>
    <row r="1409" spans="1:12" x14ac:dyDescent="0.2">
      <c r="A1409" s="328"/>
      <c r="B1409" s="328"/>
      <c r="C1409" s="328"/>
      <c r="D1409" s="328"/>
      <c r="E1409" s="328"/>
      <c r="F1409" s="330"/>
      <c r="G1409" s="554"/>
      <c r="H1409" s="331"/>
      <c r="I1409" s="335"/>
      <c r="J1409" s="328"/>
      <c r="K1409" s="328"/>
      <c r="L1409" s="328"/>
    </row>
    <row r="1410" spans="1:12" x14ac:dyDescent="0.2">
      <c r="A1410" s="328"/>
      <c r="B1410" s="328"/>
      <c r="C1410" s="328"/>
      <c r="D1410" s="328"/>
      <c r="E1410" s="328"/>
      <c r="F1410" s="330"/>
      <c r="G1410" s="554"/>
      <c r="H1410" s="331"/>
      <c r="I1410" s="335"/>
      <c r="J1410" s="328"/>
      <c r="K1410" s="328"/>
      <c r="L1410" s="328"/>
    </row>
    <row r="1411" spans="1:12" x14ac:dyDescent="0.2">
      <c r="A1411" s="328"/>
      <c r="B1411" s="328"/>
      <c r="C1411" s="328"/>
      <c r="D1411" s="328"/>
      <c r="E1411" s="328"/>
      <c r="F1411" s="330"/>
      <c r="G1411" s="554"/>
      <c r="H1411" s="331"/>
      <c r="I1411" s="335"/>
      <c r="J1411" s="328"/>
      <c r="K1411" s="328"/>
      <c r="L1411" s="328"/>
    </row>
    <row r="1412" spans="1:12" x14ac:dyDescent="0.2">
      <c r="A1412" s="328"/>
      <c r="B1412" s="328"/>
      <c r="C1412" s="328"/>
      <c r="D1412" s="328"/>
      <c r="E1412" s="328"/>
      <c r="F1412" s="330"/>
      <c r="G1412" s="554"/>
      <c r="H1412" s="331"/>
      <c r="I1412" s="335"/>
      <c r="J1412" s="328"/>
      <c r="K1412" s="328"/>
      <c r="L1412" s="328"/>
    </row>
    <row r="1413" spans="1:12" x14ac:dyDescent="0.2">
      <c r="A1413" s="328"/>
      <c r="B1413" s="328"/>
      <c r="C1413" s="328"/>
      <c r="D1413" s="328"/>
      <c r="E1413" s="328"/>
      <c r="F1413" s="330"/>
      <c r="G1413" s="554"/>
      <c r="H1413" s="331"/>
      <c r="I1413" s="335"/>
      <c r="J1413" s="328"/>
      <c r="K1413" s="328"/>
      <c r="L1413" s="328"/>
    </row>
    <row r="1414" spans="1:12" x14ac:dyDescent="0.2">
      <c r="A1414" s="328"/>
      <c r="B1414" s="328"/>
      <c r="C1414" s="328"/>
      <c r="D1414" s="328"/>
      <c r="E1414" s="328"/>
      <c r="F1414" s="330"/>
      <c r="G1414" s="554"/>
      <c r="H1414" s="331"/>
      <c r="I1414" s="335"/>
      <c r="J1414" s="328"/>
      <c r="K1414" s="328"/>
      <c r="L1414" s="328"/>
    </row>
    <row r="1415" spans="1:12" x14ac:dyDescent="0.2">
      <c r="A1415" s="328"/>
      <c r="B1415" s="328"/>
      <c r="C1415" s="328"/>
      <c r="D1415" s="328"/>
      <c r="E1415" s="328"/>
      <c r="F1415" s="330"/>
      <c r="G1415" s="554"/>
      <c r="H1415" s="331"/>
      <c r="I1415" s="335"/>
      <c r="J1415" s="328"/>
      <c r="K1415" s="328"/>
      <c r="L1415" s="328"/>
    </row>
    <row r="1416" spans="1:12" x14ac:dyDescent="0.2">
      <c r="A1416" s="328"/>
      <c r="B1416" s="328"/>
      <c r="C1416" s="328"/>
      <c r="D1416" s="328"/>
      <c r="E1416" s="328"/>
      <c r="F1416" s="330"/>
      <c r="G1416" s="554"/>
      <c r="H1416" s="331"/>
      <c r="I1416" s="335"/>
      <c r="J1416" s="328"/>
      <c r="K1416" s="328"/>
      <c r="L1416" s="328"/>
    </row>
    <row r="1417" spans="1:12" x14ac:dyDescent="0.2">
      <c r="A1417" s="328"/>
      <c r="B1417" s="328"/>
      <c r="C1417" s="328"/>
      <c r="D1417" s="328"/>
      <c r="E1417" s="328"/>
      <c r="F1417" s="330"/>
      <c r="G1417" s="554"/>
      <c r="H1417" s="331"/>
      <c r="I1417" s="335"/>
      <c r="J1417" s="328"/>
      <c r="K1417" s="328"/>
      <c r="L1417" s="328"/>
    </row>
    <row r="1418" spans="1:12" x14ac:dyDescent="0.2">
      <c r="A1418" s="328"/>
      <c r="B1418" s="328"/>
      <c r="C1418" s="328"/>
      <c r="D1418" s="328"/>
      <c r="E1418" s="328"/>
      <c r="F1418" s="330"/>
      <c r="G1418" s="554"/>
      <c r="H1418" s="331"/>
      <c r="I1418" s="335"/>
      <c r="J1418" s="328"/>
      <c r="K1418" s="328"/>
      <c r="L1418" s="328"/>
    </row>
    <row r="1419" spans="1:12" x14ac:dyDescent="0.2">
      <c r="A1419" s="328"/>
      <c r="B1419" s="328"/>
      <c r="C1419" s="328"/>
      <c r="D1419" s="328"/>
      <c r="E1419" s="328"/>
      <c r="F1419" s="330"/>
      <c r="G1419" s="554"/>
      <c r="H1419" s="331"/>
      <c r="I1419" s="335"/>
      <c r="J1419" s="328"/>
      <c r="K1419" s="328"/>
      <c r="L1419" s="328"/>
    </row>
    <row r="1420" spans="1:12" x14ac:dyDescent="0.2">
      <c r="A1420" s="328"/>
      <c r="B1420" s="328"/>
      <c r="C1420" s="328"/>
      <c r="D1420" s="328"/>
      <c r="E1420" s="328"/>
      <c r="F1420" s="330"/>
      <c r="G1420" s="554"/>
      <c r="H1420" s="331"/>
      <c r="I1420" s="335"/>
      <c r="J1420" s="328"/>
      <c r="K1420" s="328"/>
      <c r="L1420" s="328"/>
    </row>
    <row r="1421" spans="1:12" x14ac:dyDescent="0.2">
      <c r="A1421" s="328"/>
      <c r="B1421" s="328"/>
      <c r="C1421" s="328"/>
      <c r="D1421" s="328"/>
      <c r="E1421" s="328"/>
      <c r="F1421" s="330"/>
      <c r="G1421" s="554"/>
      <c r="H1421" s="331"/>
      <c r="I1421" s="335"/>
      <c r="J1421" s="328"/>
      <c r="K1421" s="328"/>
      <c r="L1421" s="328"/>
    </row>
    <row r="1422" spans="1:12" x14ac:dyDescent="0.2">
      <c r="A1422" s="328"/>
      <c r="B1422" s="328"/>
      <c r="C1422" s="328"/>
      <c r="D1422" s="328"/>
      <c r="E1422" s="328"/>
      <c r="F1422" s="330"/>
      <c r="G1422" s="554"/>
      <c r="H1422" s="331"/>
      <c r="I1422" s="335"/>
      <c r="J1422" s="328"/>
      <c r="K1422" s="328"/>
      <c r="L1422" s="328"/>
    </row>
    <row r="1423" spans="1:12" x14ac:dyDescent="0.2">
      <c r="A1423" s="328"/>
      <c r="B1423" s="328"/>
      <c r="C1423" s="328"/>
      <c r="D1423" s="328"/>
      <c r="E1423" s="328"/>
      <c r="F1423" s="330"/>
      <c r="G1423" s="554"/>
      <c r="H1423" s="331"/>
      <c r="I1423" s="335"/>
      <c r="J1423" s="328"/>
      <c r="K1423" s="328"/>
      <c r="L1423" s="328"/>
    </row>
    <row r="1424" spans="1:12" x14ac:dyDescent="0.2">
      <c r="A1424" s="328"/>
      <c r="B1424" s="328"/>
      <c r="C1424" s="328"/>
      <c r="D1424" s="328"/>
      <c r="E1424" s="328"/>
      <c r="F1424" s="330"/>
      <c r="G1424" s="554"/>
      <c r="H1424" s="331"/>
      <c r="I1424" s="335"/>
      <c r="J1424" s="328"/>
      <c r="K1424" s="328"/>
      <c r="L1424" s="328"/>
    </row>
    <row r="1425" spans="1:12" x14ac:dyDescent="0.2">
      <c r="A1425" s="328"/>
      <c r="B1425" s="328"/>
      <c r="C1425" s="328"/>
      <c r="D1425" s="328"/>
      <c r="E1425" s="328"/>
      <c r="F1425" s="330"/>
      <c r="G1425" s="554"/>
      <c r="H1425" s="331"/>
      <c r="I1425" s="335"/>
      <c r="J1425" s="328"/>
      <c r="K1425" s="328"/>
      <c r="L1425" s="328"/>
    </row>
    <row r="1426" spans="1:12" x14ac:dyDescent="0.2">
      <c r="A1426" s="328"/>
      <c r="B1426" s="328"/>
      <c r="C1426" s="328"/>
      <c r="D1426" s="328"/>
      <c r="E1426" s="328"/>
      <c r="F1426" s="330"/>
      <c r="G1426" s="554"/>
      <c r="H1426" s="331"/>
      <c r="I1426" s="335"/>
      <c r="J1426" s="328"/>
      <c r="K1426" s="328"/>
      <c r="L1426" s="328"/>
    </row>
    <row r="1427" spans="1:12" x14ac:dyDescent="0.2">
      <c r="A1427" s="328"/>
      <c r="B1427" s="328"/>
      <c r="C1427" s="328"/>
      <c r="D1427" s="328"/>
      <c r="E1427" s="328"/>
      <c r="F1427" s="330"/>
      <c r="G1427" s="554"/>
      <c r="H1427" s="331"/>
      <c r="I1427" s="335"/>
      <c r="J1427" s="328"/>
      <c r="K1427" s="328"/>
      <c r="L1427" s="328"/>
    </row>
    <row r="1428" spans="1:12" x14ac:dyDescent="0.2">
      <c r="A1428" s="328"/>
      <c r="B1428" s="328"/>
      <c r="C1428" s="328"/>
      <c r="D1428" s="328"/>
      <c r="E1428" s="328"/>
      <c r="F1428" s="330"/>
      <c r="G1428" s="554"/>
      <c r="H1428" s="331"/>
      <c r="I1428" s="335"/>
      <c r="J1428" s="328"/>
      <c r="K1428" s="328"/>
      <c r="L1428" s="328"/>
    </row>
    <row r="1429" spans="1:12" x14ac:dyDescent="0.2">
      <c r="A1429" s="328"/>
      <c r="B1429" s="328"/>
      <c r="C1429" s="328"/>
      <c r="D1429" s="328"/>
      <c r="E1429" s="328"/>
      <c r="F1429" s="330"/>
      <c r="G1429" s="554"/>
      <c r="H1429" s="331"/>
      <c r="I1429" s="335"/>
      <c r="J1429" s="328"/>
      <c r="K1429" s="328"/>
      <c r="L1429" s="328"/>
    </row>
    <row r="1430" spans="1:12" x14ac:dyDescent="0.2">
      <c r="A1430" s="328"/>
      <c r="B1430" s="328"/>
      <c r="C1430" s="328"/>
      <c r="D1430" s="328"/>
      <c r="E1430" s="328"/>
      <c r="F1430" s="330"/>
      <c r="G1430" s="554"/>
      <c r="H1430" s="331"/>
      <c r="I1430" s="335"/>
      <c r="J1430" s="328"/>
      <c r="K1430" s="328"/>
      <c r="L1430" s="328"/>
    </row>
    <row r="1431" spans="1:12" x14ac:dyDescent="0.2">
      <c r="A1431" s="328"/>
      <c r="B1431" s="328"/>
      <c r="C1431" s="328"/>
      <c r="D1431" s="328"/>
      <c r="E1431" s="328"/>
      <c r="F1431" s="330"/>
      <c r="G1431" s="554"/>
      <c r="H1431" s="331"/>
      <c r="I1431" s="335"/>
      <c r="J1431" s="328"/>
      <c r="K1431" s="328"/>
      <c r="L1431" s="328"/>
    </row>
    <row r="1432" spans="1:12" x14ac:dyDescent="0.2">
      <c r="A1432" s="328"/>
      <c r="B1432" s="328"/>
      <c r="C1432" s="328"/>
      <c r="D1432" s="328"/>
      <c r="E1432" s="328"/>
      <c r="F1432" s="330"/>
      <c r="G1432" s="554"/>
      <c r="H1432" s="331"/>
      <c r="I1432" s="335"/>
      <c r="J1432" s="328"/>
      <c r="K1432" s="328"/>
      <c r="L1432" s="328"/>
    </row>
    <row r="1433" spans="1:12" x14ac:dyDescent="0.2">
      <c r="A1433" s="328"/>
      <c r="B1433" s="328"/>
      <c r="C1433" s="328"/>
      <c r="D1433" s="328"/>
      <c r="E1433" s="328"/>
      <c r="F1433" s="330"/>
      <c r="G1433" s="554"/>
      <c r="H1433" s="331"/>
      <c r="I1433" s="335"/>
      <c r="J1433" s="328"/>
      <c r="K1433" s="328"/>
      <c r="L1433" s="328"/>
    </row>
    <row r="1434" spans="1:12" x14ac:dyDescent="0.2">
      <c r="A1434" s="328"/>
      <c r="B1434" s="328"/>
      <c r="C1434" s="328"/>
      <c r="D1434" s="328"/>
      <c r="E1434" s="328"/>
      <c r="F1434" s="330"/>
      <c r="G1434" s="554"/>
      <c r="H1434" s="331"/>
      <c r="I1434" s="335"/>
      <c r="J1434" s="328"/>
      <c r="K1434" s="328"/>
      <c r="L1434" s="328"/>
    </row>
    <row r="1435" spans="1:12" x14ac:dyDescent="0.2">
      <c r="A1435" s="328"/>
      <c r="B1435" s="328"/>
      <c r="C1435" s="328"/>
      <c r="D1435" s="328"/>
      <c r="E1435" s="328"/>
      <c r="F1435" s="330"/>
      <c r="G1435" s="554"/>
      <c r="H1435" s="331"/>
      <c r="I1435" s="335"/>
      <c r="J1435" s="328"/>
      <c r="K1435" s="328"/>
      <c r="L1435" s="328"/>
    </row>
    <row r="1436" spans="1:12" x14ac:dyDescent="0.2">
      <c r="A1436" s="328"/>
      <c r="B1436" s="328"/>
      <c r="C1436" s="328"/>
      <c r="D1436" s="328"/>
      <c r="E1436" s="328"/>
      <c r="F1436" s="330"/>
      <c r="G1436" s="554"/>
      <c r="H1436" s="331"/>
      <c r="I1436" s="335"/>
      <c r="J1436" s="328"/>
      <c r="K1436" s="328"/>
      <c r="L1436" s="328"/>
    </row>
    <row r="1437" spans="1:12" x14ac:dyDescent="0.2">
      <c r="A1437" s="328"/>
      <c r="B1437" s="328"/>
      <c r="C1437" s="328"/>
      <c r="D1437" s="328"/>
      <c r="E1437" s="328"/>
      <c r="F1437" s="330"/>
      <c r="G1437" s="554"/>
      <c r="H1437" s="331"/>
      <c r="I1437" s="335"/>
      <c r="J1437" s="328"/>
      <c r="K1437" s="328"/>
      <c r="L1437" s="328"/>
    </row>
    <row r="1438" spans="1:12" x14ac:dyDescent="0.2">
      <c r="A1438" s="328"/>
      <c r="B1438" s="328"/>
      <c r="C1438" s="328"/>
      <c r="D1438" s="328"/>
      <c r="E1438" s="328"/>
      <c r="F1438" s="330"/>
      <c r="G1438" s="554"/>
      <c r="H1438" s="331"/>
      <c r="I1438" s="335"/>
      <c r="J1438" s="328"/>
      <c r="K1438" s="328"/>
      <c r="L1438" s="328"/>
    </row>
    <row r="1439" spans="1:12" x14ac:dyDescent="0.2">
      <c r="A1439" s="328"/>
      <c r="B1439" s="328"/>
      <c r="C1439" s="328"/>
      <c r="D1439" s="328"/>
      <c r="E1439" s="328"/>
      <c r="F1439" s="330"/>
      <c r="G1439" s="554"/>
      <c r="H1439" s="331"/>
      <c r="I1439" s="335"/>
      <c r="J1439" s="328"/>
      <c r="K1439" s="328"/>
      <c r="L1439" s="328"/>
    </row>
    <row r="1440" spans="1:12" x14ac:dyDescent="0.2">
      <c r="A1440" s="328"/>
      <c r="B1440" s="328"/>
      <c r="C1440" s="328"/>
      <c r="D1440" s="328"/>
      <c r="E1440" s="328"/>
      <c r="F1440" s="330"/>
      <c r="G1440" s="554"/>
      <c r="H1440" s="331"/>
      <c r="I1440" s="335"/>
      <c r="J1440" s="328"/>
      <c r="K1440" s="328"/>
      <c r="L1440" s="328"/>
    </row>
    <row r="1441" spans="1:12" x14ac:dyDescent="0.2">
      <c r="A1441" s="328"/>
      <c r="B1441" s="328"/>
      <c r="C1441" s="328"/>
      <c r="D1441" s="328"/>
      <c r="E1441" s="328"/>
      <c r="F1441" s="330"/>
      <c r="G1441" s="554"/>
      <c r="H1441" s="331"/>
      <c r="I1441" s="335"/>
      <c r="J1441" s="328"/>
      <c r="K1441" s="328"/>
      <c r="L1441" s="328"/>
    </row>
    <row r="1442" spans="1:12" x14ac:dyDescent="0.2">
      <c r="A1442" s="328"/>
      <c r="B1442" s="328"/>
      <c r="C1442" s="328"/>
      <c r="D1442" s="328"/>
      <c r="E1442" s="328"/>
      <c r="F1442" s="330"/>
      <c r="G1442" s="554"/>
      <c r="H1442" s="331"/>
      <c r="I1442" s="335"/>
      <c r="J1442" s="328"/>
      <c r="K1442" s="328"/>
      <c r="L1442" s="328"/>
    </row>
    <row r="1443" spans="1:12" x14ac:dyDescent="0.2">
      <c r="A1443" s="328"/>
      <c r="B1443" s="328"/>
      <c r="C1443" s="328"/>
      <c r="D1443" s="328"/>
      <c r="E1443" s="328"/>
      <c r="F1443" s="330"/>
      <c r="G1443" s="554"/>
      <c r="H1443" s="331"/>
      <c r="I1443" s="335"/>
      <c r="J1443" s="328"/>
      <c r="K1443" s="328"/>
      <c r="L1443" s="328"/>
    </row>
    <row r="1444" spans="1:12" x14ac:dyDescent="0.2">
      <c r="A1444" s="328"/>
      <c r="B1444" s="328"/>
      <c r="C1444" s="328"/>
      <c r="D1444" s="328"/>
      <c r="E1444" s="328"/>
      <c r="F1444" s="330"/>
      <c r="G1444" s="554"/>
      <c r="H1444" s="331"/>
      <c r="I1444" s="335"/>
      <c r="J1444" s="328"/>
      <c r="K1444" s="328"/>
      <c r="L1444" s="328"/>
    </row>
    <row r="1445" spans="1:12" x14ac:dyDescent="0.2">
      <c r="A1445" s="328"/>
      <c r="B1445" s="328"/>
      <c r="C1445" s="328"/>
      <c r="D1445" s="328"/>
      <c r="E1445" s="328"/>
      <c r="F1445" s="330"/>
      <c r="G1445" s="554"/>
      <c r="H1445" s="331"/>
      <c r="I1445" s="335"/>
      <c r="J1445" s="328"/>
      <c r="K1445" s="328"/>
      <c r="L1445" s="328"/>
    </row>
    <row r="1446" spans="1:12" x14ac:dyDescent="0.2">
      <c r="A1446" s="328"/>
      <c r="B1446" s="328"/>
      <c r="C1446" s="328"/>
      <c r="D1446" s="328"/>
      <c r="E1446" s="328"/>
      <c r="F1446" s="330"/>
      <c r="G1446" s="554"/>
      <c r="H1446" s="331"/>
      <c r="I1446" s="335"/>
      <c r="J1446" s="328"/>
      <c r="K1446" s="328"/>
      <c r="L1446" s="328"/>
    </row>
    <row r="1447" spans="1:12" x14ac:dyDescent="0.2">
      <c r="A1447" s="328"/>
      <c r="B1447" s="328"/>
      <c r="C1447" s="328"/>
      <c r="D1447" s="328"/>
      <c r="E1447" s="328"/>
      <c r="F1447" s="330"/>
      <c r="G1447" s="554"/>
      <c r="H1447" s="331"/>
      <c r="I1447" s="335"/>
      <c r="J1447" s="328"/>
      <c r="K1447" s="328"/>
      <c r="L1447" s="328"/>
    </row>
    <row r="1448" spans="1:12" x14ac:dyDescent="0.2">
      <c r="A1448" s="328"/>
      <c r="B1448" s="328"/>
      <c r="C1448" s="328"/>
      <c r="D1448" s="328"/>
      <c r="E1448" s="328"/>
      <c r="F1448" s="330"/>
      <c r="G1448" s="554"/>
      <c r="H1448" s="331"/>
      <c r="I1448" s="335"/>
      <c r="J1448" s="328"/>
      <c r="K1448" s="328"/>
      <c r="L1448" s="328"/>
    </row>
    <row r="1449" spans="1:12" x14ac:dyDescent="0.2">
      <c r="A1449" s="328"/>
      <c r="B1449" s="328"/>
      <c r="C1449" s="328"/>
      <c r="D1449" s="328"/>
      <c r="E1449" s="328"/>
      <c r="F1449" s="330"/>
      <c r="G1449" s="554"/>
      <c r="H1449" s="331"/>
      <c r="I1449" s="335"/>
      <c r="J1449" s="328"/>
      <c r="K1449" s="328"/>
      <c r="L1449" s="328"/>
    </row>
    <row r="1450" spans="1:12" x14ac:dyDescent="0.2">
      <c r="A1450" s="328"/>
      <c r="B1450" s="328"/>
      <c r="C1450" s="328"/>
      <c r="D1450" s="328"/>
      <c r="E1450" s="328"/>
      <c r="F1450" s="330"/>
      <c r="G1450" s="554"/>
      <c r="H1450" s="331"/>
      <c r="I1450" s="335"/>
      <c r="J1450" s="328"/>
      <c r="K1450" s="328"/>
      <c r="L1450" s="328"/>
    </row>
    <row r="1451" spans="1:12" x14ac:dyDescent="0.2">
      <c r="A1451" s="328"/>
      <c r="B1451" s="328"/>
      <c r="C1451" s="328"/>
      <c r="D1451" s="328"/>
      <c r="E1451" s="328"/>
      <c r="F1451" s="330"/>
      <c r="G1451" s="554"/>
      <c r="H1451" s="331"/>
      <c r="I1451" s="335"/>
      <c r="J1451" s="328"/>
      <c r="K1451" s="328"/>
      <c r="L1451" s="328"/>
    </row>
    <row r="1452" spans="1:12" x14ac:dyDescent="0.2">
      <c r="A1452" s="328"/>
      <c r="B1452" s="328"/>
      <c r="C1452" s="328"/>
      <c r="D1452" s="328"/>
      <c r="E1452" s="328"/>
      <c r="F1452" s="330"/>
      <c r="G1452" s="554"/>
      <c r="H1452" s="331"/>
      <c r="I1452" s="335"/>
      <c r="J1452" s="328"/>
      <c r="K1452" s="328"/>
      <c r="L1452" s="328"/>
    </row>
    <row r="1453" spans="1:12" x14ac:dyDescent="0.2">
      <c r="A1453" s="328"/>
      <c r="B1453" s="328"/>
      <c r="C1453" s="328"/>
      <c r="D1453" s="328"/>
      <c r="E1453" s="328"/>
      <c r="F1453" s="330"/>
      <c r="G1453" s="554"/>
      <c r="H1453" s="331"/>
      <c r="I1453" s="335"/>
      <c r="J1453" s="328"/>
      <c r="K1453" s="328"/>
      <c r="L1453" s="328"/>
    </row>
    <row r="1454" spans="1:12" x14ac:dyDescent="0.2">
      <c r="A1454" s="328"/>
      <c r="B1454" s="328"/>
      <c r="C1454" s="328"/>
      <c r="D1454" s="328"/>
      <c r="E1454" s="328"/>
      <c r="F1454" s="330"/>
      <c r="G1454" s="554"/>
      <c r="H1454" s="331"/>
      <c r="I1454" s="335"/>
      <c r="J1454" s="328"/>
      <c r="K1454" s="328"/>
      <c r="L1454" s="328"/>
    </row>
    <row r="1455" spans="1:12" x14ac:dyDescent="0.2">
      <c r="A1455" s="328"/>
      <c r="B1455" s="328"/>
      <c r="C1455" s="328"/>
      <c r="D1455" s="328"/>
      <c r="E1455" s="328"/>
      <c r="F1455" s="330"/>
      <c r="G1455" s="554"/>
      <c r="H1455" s="331"/>
      <c r="I1455" s="335"/>
      <c r="J1455" s="328"/>
      <c r="K1455" s="328"/>
      <c r="L1455" s="328"/>
    </row>
    <row r="1456" spans="1:12" x14ac:dyDescent="0.2">
      <c r="A1456" s="328"/>
      <c r="B1456" s="328"/>
      <c r="C1456" s="328"/>
      <c r="D1456" s="328"/>
      <c r="E1456" s="328"/>
      <c r="F1456" s="330"/>
      <c r="G1456" s="554"/>
      <c r="H1456" s="331"/>
      <c r="I1456" s="335"/>
      <c r="J1456" s="328"/>
      <c r="K1456" s="328"/>
      <c r="L1456" s="328"/>
    </row>
    <row r="1457" spans="1:12" x14ac:dyDescent="0.2">
      <c r="A1457" s="328"/>
      <c r="B1457" s="328"/>
      <c r="C1457" s="328"/>
      <c r="D1457" s="328"/>
      <c r="E1457" s="328"/>
      <c r="F1457" s="330"/>
      <c r="G1457" s="554"/>
      <c r="H1457" s="331"/>
      <c r="I1457" s="335"/>
      <c r="J1457" s="328"/>
      <c r="K1457" s="328"/>
      <c r="L1457" s="328"/>
    </row>
    <row r="1458" spans="1:12" x14ac:dyDescent="0.2">
      <c r="A1458" s="328"/>
      <c r="B1458" s="328"/>
      <c r="C1458" s="328"/>
      <c r="D1458" s="328"/>
      <c r="E1458" s="328"/>
      <c r="F1458" s="330"/>
      <c r="G1458" s="554"/>
      <c r="H1458" s="331"/>
      <c r="I1458" s="335"/>
      <c r="J1458" s="328"/>
      <c r="K1458" s="328"/>
      <c r="L1458" s="328"/>
    </row>
    <row r="1459" spans="1:12" x14ac:dyDescent="0.2">
      <c r="A1459" s="328"/>
      <c r="B1459" s="328"/>
      <c r="C1459" s="328"/>
      <c r="D1459" s="328"/>
      <c r="E1459" s="328"/>
      <c r="F1459" s="330"/>
      <c r="G1459" s="554"/>
      <c r="H1459" s="331"/>
      <c r="I1459" s="335"/>
      <c r="J1459" s="328"/>
      <c r="K1459" s="328"/>
      <c r="L1459" s="328"/>
    </row>
    <row r="1460" spans="1:12" x14ac:dyDescent="0.2">
      <c r="A1460" s="328"/>
      <c r="B1460" s="328"/>
      <c r="C1460" s="328"/>
      <c r="D1460" s="328"/>
      <c r="E1460" s="328"/>
      <c r="F1460" s="330"/>
      <c r="G1460" s="554"/>
      <c r="H1460" s="331"/>
      <c r="I1460" s="335"/>
      <c r="J1460" s="328"/>
      <c r="K1460" s="328"/>
      <c r="L1460" s="328"/>
    </row>
    <row r="1461" spans="1:12" x14ac:dyDescent="0.2">
      <c r="A1461" s="328"/>
      <c r="B1461" s="328"/>
      <c r="C1461" s="328"/>
      <c r="D1461" s="328"/>
      <c r="E1461" s="328"/>
      <c r="F1461" s="330"/>
      <c r="G1461" s="554"/>
      <c r="H1461" s="331"/>
      <c r="I1461" s="335"/>
      <c r="J1461" s="328"/>
      <c r="K1461" s="328"/>
      <c r="L1461" s="328"/>
    </row>
    <row r="1462" spans="1:12" x14ac:dyDescent="0.2">
      <c r="A1462" s="328"/>
      <c r="B1462" s="328"/>
      <c r="C1462" s="328"/>
      <c r="D1462" s="328"/>
      <c r="E1462" s="328"/>
      <c r="F1462" s="330"/>
      <c r="G1462" s="554"/>
      <c r="H1462" s="331"/>
      <c r="I1462" s="335"/>
      <c r="J1462" s="328"/>
      <c r="K1462" s="328"/>
      <c r="L1462" s="328"/>
    </row>
    <row r="1463" spans="1:12" x14ac:dyDescent="0.2">
      <c r="A1463" s="328"/>
      <c r="B1463" s="328"/>
      <c r="C1463" s="328"/>
      <c r="D1463" s="328"/>
      <c r="E1463" s="328"/>
      <c r="F1463" s="330"/>
      <c r="G1463" s="554"/>
      <c r="H1463" s="331"/>
      <c r="I1463" s="335"/>
      <c r="J1463" s="328"/>
      <c r="K1463" s="328"/>
      <c r="L1463" s="328"/>
    </row>
    <row r="1464" spans="1:12" x14ac:dyDescent="0.2">
      <c r="A1464" s="328"/>
      <c r="B1464" s="328"/>
      <c r="C1464" s="328"/>
      <c r="D1464" s="328"/>
      <c r="E1464" s="328"/>
      <c r="F1464" s="330"/>
      <c r="G1464" s="554"/>
      <c r="H1464" s="331"/>
      <c r="I1464" s="335"/>
      <c r="J1464" s="328"/>
      <c r="K1464" s="328"/>
      <c r="L1464" s="328"/>
    </row>
    <row r="1465" spans="1:12" x14ac:dyDescent="0.2">
      <c r="A1465" s="328"/>
      <c r="B1465" s="328"/>
      <c r="C1465" s="328"/>
      <c r="D1465" s="328"/>
      <c r="E1465" s="328"/>
      <c r="F1465" s="330"/>
      <c r="G1465" s="554"/>
      <c r="H1465" s="331"/>
      <c r="I1465" s="335"/>
      <c r="J1465" s="328"/>
      <c r="K1465" s="328"/>
      <c r="L1465" s="328"/>
    </row>
    <row r="1466" spans="1:12" x14ac:dyDescent="0.2">
      <c r="A1466" s="328"/>
      <c r="B1466" s="328"/>
      <c r="C1466" s="328"/>
      <c r="D1466" s="328"/>
      <c r="E1466" s="328"/>
      <c r="F1466" s="330"/>
      <c r="G1466" s="554"/>
      <c r="H1466" s="331"/>
      <c r="I1466" s="335"/>
      <c r="J1466" s="328"/>
      <c r="K1466" s="328"/>
      <c r="L1466" s="328"/>
    </row>
    <row r="1467" spans="1:12" x14ac:dyDescent="0.2">
      <c r="A1467" s="328"/>
      <c r="B1467" s="328"/>
      <c r="C1467" s="328"/>
      <c r="D1467" s="328"/>
      <c r="E1467" s="328"/>
      <c r="F1467" s="330"/>
      <c r="G1467" s="554"/>
      <c r="H1467" s="331"/>
      <c r="I1467" s="335"/>
      <c r="J1467" s="328"/>
      <c r="K1467" s="328"/>
      <c r="L1467" s="328"/>
    </row>
    <row r="1468" spans="1:12" x14ac:dyDescent="0.2">
      <c r="A1468" s="328"/>
      <c r="B1468" s="328"/>
      <c r="C1468" s="328"/>
      <c r="D1468" s="328"/>
      <c r="E1468" s="328"/>
      <c r="F1468" s="330"/>
      <c r="G1468" s="554"/>
      <c r="H1468" s="331"/>
      <c r="I1468" s="335"/>
      <c r="J1468" s="328"/>
      <c r="K1468" s="328"/>
      <c r="L1468" s="328"/>
    </row>
    <row r="1469" spans="1:12" x14ac:dyDescent="0.2">
      <c r="A1469" s="328"/>
      <c r="B1469" s="328"/>
      <c r="C1469" s="328"/>
      <c r="D1469" s="328"/>
      <c r="E1469" s="328"/>
      <c r="F1469" s="330"/>
      <c r="G1469" s="554"/>
      <c r="H1469" s="331"/>
      <c r="I1469" s="335"/>
      <c r="J1469" s="328"/>
      <c r="K1469" s="328"/>
      <c r="L1469" s="328"/>
    </row>
    <row r="1470" spans="1:12" x14ac:dyDescent="0.2">
      <c r="A1470" s="328"/>
      <c r="B1470" s="328"/>
      <c r="C1470" s="328"/>
      <c r="D1470" s="328"/>
      <c r="E1470" s="328"/>
      <c r="F1470" s="330"/>
      <c r="G1470" s="554"/>
      <c r="H1470" s="331"/>
      <c r="I1470" s="335"/>
      <c r="J1470" s="328"/>
      <c r="K1470" s="328"/>
      <c r="L1470" s="328"/>
    </row>
    <row r="1471" spans="1:12" x14ac:dyDescent="0.2">
      <c r="A1471" s="328"/>
      <c r="B1471" s="328"/>
      <c r="C1471" s="328"/>
      <c r="D1471" s="328"/>
      <c r="E1471" s="328"/>
      <c r="F1471" s="330"/>
      <c r="G1471" s="554"/>
      <c r="H1471" s="331"/>
      <c r="I1471" s="335"/>
      <c r="J1471" s="328"/>
      <c r="K1471" s="328"/>
      <c r="L1471" s="328"/>
    </row>
    <row r="1472" spans="1:12" x14ac:dyDescent="0.2">
      <c r="A1472" s="328"/>
      <c r="B1472" s="328"/>
      <c r="C1472" s="328"/>
      <c r="D1472" s="328"/>
      <c r="E1472" s="328"/>
      <c r="F1472" s="330"/>
      <c r="G1472" s="554"/>
      <c r="H1472" s="331"/>
      <c r="I1472" s="335"/>
      <c r="J1472" s="328"/>
      <c r="K1472" s="328"/>
      <c r="L1472" s="328"/>
    </row>
    <row r="1473" spans="1:12" x14ac:dyDescent="0.2">
      <c r="A1473" s="328"/>
      <c r="B1473" s="328"/>
      <c r="C1473" s="328"/>
      <c r="D1473" s="328"/>
      <c r="E1473" s="328"/>
      <c r="F1473" s="330"/>
      <c r="G1473" s="554"/>
      <c r="H1473" s="331"/>
      <c r="I1473" s="335"/>
      <c r="J1473" s="328"/>
      <c r="K1473" s="328"/>
      <c r="L1473" s="328"/>
    </row>
    <row r="1474" spans="1:12" x14ac:dyDescent="0.2">
      <c r="A1474" s="328"/>
      <c r="B1474" s="328"/>
      <c r="C1474" s="328"/>
      <c r="D1474" s="328"/>
      <c r="E1474" s="328"/>
      <c r="F1474" s="330"/>
      <c r="G1474" s="554"/>
      <c r="H1474" s="331"/>
      <c r="I1474" s="335"/>
      <c r="J1474" s="328"/>
      <c r="K1474" s="328"/>
      <c r="L1474" s="328"/>
    </row>
    <row r="1475" spans="1:12" x14ac:dyDescent="0.2">
      <c r="A1475" s="328"/>
      <c r="B1475" s="328"/>
      <c r="C1475" s="328"/>
      <c r="D1475" s="328"/>
      <c r="E1475" s="328"/>
      <c r="F1475" s="330"/>
      <c r="G1475" s="554"/>
      <c r="H1475" s="331"/>
      <c r="I1475" s="335"/>
      <c r="J1475" s="328"/>
      <c r="K1475" s="328"/>
      <c r="L1475" s="328"/>
    </row>
    <row r="1476" spans="1:12" x14ac:dyDescent="0.2">
      <c r="A1476" s="328"/>
      <c r="B1476" s="328"/>
      <c r="C1476" s="328"/>
      <c r="D1476" s="328"/>
      <c r="E1476" s="328"/>
      <c r="F1476" s="330"/>
      <c r="G1476" s="554"/>
      <c r="H1476" s="331"/>
      <c r="I1476" s="335"/>
      <c r="J1476" s="328"/>
      <c r="K1476" s="328"/>
      <c r="L1476" s="328"/>
    </row>
    <row r="1477" spans="1:12" x14ac:dyDescent="0.2">
      <c r="A1477" s="328"/>
      <c r="B1477" s="328"/>
      <c r="C1477" s="328"/>
      <c r="D1477" s="328"/>
      <c r="E1477" s="328"/>
      <c r="F1477" s="330"/>
      <c r="G1477" s="554"/>
      <c r="H1477" s="331"/>
      <c r="I1477" s="335"/>
      <c r="J1477" s="328"/>
      <c r="K1477" s="328"/>
      <c r="L1477" s="328"/>
    </row>
    <row r="1478" spans="1:12" x14ac:dyDescent="0.2">
      <c r="A1478" s="328"/>
      <c r="B1478" s="328"/>
      <c r="C1478" s="328"/>
      <c r="D1478" s="328"/>
      <c r="E1478" s="328"/>
      <c r="F1478" s="330"/>
      <c r="G1478" s="554"/>
      <c r="H1478" s="331"/>
      <c r="I1478" s="335"/>
      <c r="J1478" s="328"/>
      <c r="K1478" s="328"/>
      <c r="L1478" s="328"/>
    </row>
    <row r="1479" spans="1:12" x14ac:dyDescent="0.2">
      <c r="A1479" s="328"/>
      <c r="B1479" s="328"/>
      <c r="C1479" s="328"/>
      <c r="D1479" s="328"/>
      <c r="E1479" s="328"/>
      <c r="F1479" s="330"/>
      <c r="G1479" s="554"/>
      <c r="H1479" s="331"/>
      <c r="I1479" s="335"/>
      <c r="J1479" s="328"/>
      <c r="K1479" s="328"/>
      <c r="L1479" s="328"/>
    </row>
    <row r="1480" spans="1:12" x14ac:dyDescent="0.2">
      <c r="A1480" s="328"/>
      <c r="B1480" s="328"/>
      <c r="C1480" s="328"/>
      <c r="D1480" s="328"/>
      <c r="E1480" s="328"/>
      <c r="F1480" s="330"/>
      <c r="G1480" s="554"/>
      <c r="H1480" s="331"/>
      <c r="I1480" s="335"/>
      <c r="J1480" s="328"/>
      <c r="K1480" s="328"/>
      <c r="L1480" s="328"/>
    </row>
    <row r="1481" spans="1:12" x14ac:dyDescent="0.2">
      <c r="A1481" s="328"/>
      <c r="B1481" s="328"/>
      <c r="C1481" s="328"/>
      <c r="D1481" s="328"/>
      <c r="E1481" s="328"/>
      <c r="F1481" s="330"/>
      <c r="G1481" s="554"/>
      <c r="H1481" s="331"/>
      <c r="I1481" s="335"/>
      <c r="J1481" s="328"/>
      <c r="K1481" s="328"/>
      <c r="L1481" s="328"/>
    </row>
    <row r="1482" spans="1:12" x14ac:dyDescent="0.2">
      <c r="A1482" s="328"/>
      <c r="B1482" s="328"/>
      <c r="C1482" s="328"/>
      <c r="D1482" s="328"/>
      <c r="E1482" s="328"/>
      <c r="F1482" s="330"/>
      <c r="G1482" s="554"/>
      <c r="H1482" s="331"/>
      <c r="I1482" s="335"/>
      <c r="J1482" s="328"/>
      <c r="K1482" s="328"/>
      <c r="L1482" s="328"/>
    </row>
    <row r="1483" spans="1:12" x14ac:dyDescent="0.2">
      <c r="A1483" s="328"/>
      <c r="B1483" s="328"/>
      <c r="C1483" s="328"/>
      <c r="D1483" s="328"/>
      <c r="E1483" s="328"/>
      <c r="F1483" s="330"/>
      <c r="G1483" s="554"/>
      <c r="H1483" s="331"/>
      <c r="I1483" s="335"/>
      <c r="J1483" s="328"/>
      <c r="K1483" s="328"/>
      <c r="L1483" s="328"/>
    </row>
    <row r="1484" spans="1:12" x14ac:dyDescent="0.2">
      <c r="A1484" s="328"/>
      <c r="B1484" s="328"/>
      <c r="C1484" s="328"/>
      <c r="D1484" s="328"/>
      <c r="E1484" s="328"/>
      <c r="F1484" s="330"/>
      <c r="G1484" s="554"/>
      <c r="H1484" s="331"/>
      <c r="I1484" s="335"/>
      <c r="J1484" s="328"/>
      <c r="K1484" s="328"/>
      <c r="L1484" s="328"/>
    </row>
    <row r="1485" spans="1:12" x14ac:dyDescent="0.2">
      <c r="A1485" s="328"/>
      <c r="B1485" s="328"/>
      <c r="C1485" s="328"/>
      <c r="D1485" s="328"/>
      <c r="E1485" s="328"/>
      <c r="F1485" s="330"/>
      <c r="G1485" s="554"/>
      <c r="H1485" s="331"/>
      <c r="I1485" s="335"/>
      <c r="J1485" s="328"/>
      <c r="K1485" s="328"/>
      <c r="L1485" s="328"/>
    </row>
    <row r="1486" spans="1:12" x14ac:dyDescent="0.2">
      <c r="A1486" s="328"/>
      <c r="B1486" s="328"/>
      <c r="C1486" s="328"/>
      <c r="D1486" s="328"/>
      <c r="E1486" s="328"/>
      <c r="F1486" s="330"/>
      <c r="G1486" s="554"/>
      <c r="H1486" s="331"/>
      <c r="I1486" s="335"/>
      <c r="J1486" s="328"/>
      <c r="K1486" s="328"/>
      <c r="L1486" s="328"/>
    </row>
    <row r="1487" spans="1:12" x14ac:dyDescent="0.2">
      <c r="A1487" s="328"/>
      <c r="B1487" s="328"/>
      <c r="C1487" s="328"/>
      <c r="D1487" s="328"/>
      <c r="E1487" s="328"/>
      <c r="F1487" s="330"/>
      <c r="G1487" s="554"/>
      <c r="H1487" s="331"/>
      <c r="I1487" s="335"/>
      <c r="J1487" s="328"/>
      <c r="K1487" s="328"/>
      <c r="L1487" s="328"/>
    </row>
    <row r="1488" spans="1:12" x14ac:dyDescent="0.2">
      <c r="A1488" s="328"/>
      <c r="B1488" s="328"/>
      <c r="C1488" s="328"/>
      <c r="D1488" s="328"/>
      <c r="E1488" s="328"/>
      <c r="F1488" s="330"/>
      <c r="G1488" s="554"/>
      <c r="H1488" s="331"/>
      <c r="I1488" s="335"/>
      <c r="J1488" s="328"/>
      <c r="K1488" s="328"/>
      <c r="L1488" s="328"/>
    </row>
    <row r="1489" spans="1:12" x14ac:dyDescent="0.2">
      <c r="A1489" s="328"/>
      <c r="B1489" s="328"/>
      <c r="C1489" s="328"/>
      <c r="D1489" s="328"/>
      <c r="E1489" s="328"/>
      <c r="F1489" s="330"/>
      <c r="G1489" s="554"/>
      <c r="H1489" s="331"/>
      <c r="I1489" s="335"/>
      <c r="J1489" s="328"/>
      <c r="K1489" s="328"/>
      <c r="L1489" s="328"/>
    </row>
    <row r="1490" spans="1:12" x14ac:dyDescent="0.2">
      <c r="A1490" s="328"/>
      <c r="B1490" s="328"/>
      <c r="C1490" s="328"/>
      <c r="D1490" s="328"/>
      <c r="E1490" s="328"/>
      <c r="F1490" s="330"/>
      <c r="G1490" s="554"/>
      <c r="H1490" s="331"/>
      <c r="I1490" s="335"/>
      <c r="J1490" s="328"/>
      <c r="K1490" s="328"/>
      <c r="L1490" s="328"/>
    </row>
    <row r="1491" spans="1:12" x14ac:dyDescent="0.2">
      <c r="A1491" s="328"/>
      <c r="B1491" s="328"/>
      <c r="C1491" s="328"/>
      <c r="D1491" s="328"/>
      <c r="E1491" s="328"/>
      <c r="F1491" s="330"/>
      <c r="G1491" s="554"/>
      <c r="H1491" s="331"/>
      <c r="I1491" s="335"/>
      <c r="J1491" s="328"/>
      <c r="K1491" s="328"/>
      <c r="L1491" s="328"/>
    </row>
    <row r="1492" spans="1:12" x14ac:dyDescent="0.2">
      <c r="A1492" s="328"/>
      <c r="B1492" s="328"/>
      <c r="C1492" s="328"/>
      <c r="D1492" s="328"/>
      <c r="E1492" s="328"/>
      <c r="F1492" s="330"/>
      <c r="G1492" s="554"/>
      <c r="H1492" s="331"/>
      <c r="I1492" s="335"/>
      <c r="J1492" s="328"/>
      <c r="K1492" s="328"/>
      <c r="L1492" s="328"/>
    </row>
    <row r="1493" spans="1:12" x14ac:dyDescent="0.2">
      <c r="A1493" s="328"/>
      <c r="B1493" s="328"/>
      <c r="C1493" s="328"/>
      <c r="D1493" s="328"/>
      <c r="E1493" s="328"/>
      <c r="F1493" s="330"/>
      <c r="G1493" s="554"/>
      <c r="H1493" s="331"/>
      <c r="I1493" s="335"/>
      <c r="J1493" s="328"/>
      <c r="K1493" s="328"/>
      <c r="L1493" s="328"/>
    </row>
    <row r="1494" spans="1:12" x14ac:dyDescent="0.2">
      <c r="A1494" s="328"/>
      <c r="B1494" s="328"/>
      <c r="C1494" s="328"/>
      <c r="D1494" s="328"/>
      <c r="E1494" s="328"/>
      <c r="F1494" s="330"/>
      <c r="G1494" s="554"/>
      <c r="H1494" s="331"/>
      <c r="I1494" s="335"/>
      <c r="J1494" s="328"/>
      <c r="K1494" s="328"/>
      <c r="L1494" s="328"/>
    </row>
    <row r="1495" spans="1:12" x14ac:dyDescent="0.2">
      <c r="A1495" s="328"/>
      <c r="B1495" s="328"/>
      <c r="C1495" s="328"/>
      <c r="D1495" s="328"/>
      <c r="E1495" s="328"/>
      <c r="F1495" s="330"/>
      <c r="G1495" s="554"/>
      <c r="H1495" s="331"/>
      <c r="I1495" s="335"/>
      <c r="J1495" s="328"/>
      <c r="K1495" s="328"/>
      <c r="L1495" s="328"/>
    </row>
    <row r="1496" spans="1:12" x14ac:dyDescent="0.2">
      <c r="A1496" s="328"/>
      <c r="B1496" s="328"/>
      <c r="C1496" s="328"/>
      <c r="D1496" s="328"/>
      <c r="E1496" s="328"/>
      <c r="F1496" s="330"/>
      <c r="G1496" s="554"/>
      <c r="H1496" s="331"/>
      <c r="I1496" s="335"/>
      <c r="J1496" s="328"/>
      <c r="K1496" s="328"/>
      <c r="L1496" s="328"/>
    </row>
    <row r="1497" spans="1:12" x14ac:dyDescent="0.2">
      <c r="A1497" s="328"/>
      <c r="B1497" s="328"/>
      <c r="C1497" s="328"/>
      <c r="D1497" s="328"/>
      <c r="E1497" s="328"/>
      <c r="F1497" s="330"/>
      <c r="G1497" s="554"/>
      <c r="H1497" s="331"/>
      <c r="I1497" s="335"/>
      <c r="J1497" s="328"/>
      <c r="K1497" s="328"/>
      <c r="L1497" s="328"/>
    </row>
    <row r="1498" spans="1:12" x14ac:dyDescent="0.2">
      <c r="A1498" s="328"/>
      <c r="B1498" s="328"/>
      <c r="C1498" s="328"/>
      <c r="D1498" s="328"/>
      <c r="E1498" s="328"/>
      <c r="F1498" s="330"/>
      <c r="G1498" s="554"/>
      <c r="H1498" s="331"/>
      <c r="I1498" s="335"/>
      <c r="J1498" s="328"/>
      <c r="K1498" s="328"/>
      <c r="L1498" s="328"/>
    </row>
    <row r="1499" spans="1:12" x14ac:dyDescent="0.2">
      <c r="A1499" s="328"/>
      <c r="B1499" s="328"/>
      <c r="C1499" s="328"/>
      <c r="D1499" s="328"/>
      <c r="E1499" s="328"/>
      <c r="F1499" s="330"/>
      <c r="G1499" s="554"/>
      <c r="H1499" s="331"/>
      <c r="I1499" s="335"/>
      <c r="J1499" s="328"/>
      <c r="K1499" s="328"/>
      <c r="L1499" s="328"/>
    </row>
    <row r="1500" spans="1:12" x14ac:dyDescent="0.2">
      <c r="A1500" s="328"/>
      <c r="B1500" s="328"/>
      <c r="C1500" s="328"/>
      <c r="D1500" s="328"/>
      <c r="E1500" s="328"/>
      <c r="F1500" s="330"/>
      <c r="G1500" s="554"/>
      <c r="H1500" s="331"/>
      <c r="I1500" s="335"/>
      <c r="J1500" s="328"/>
      <c r="K1500" s="328"/>
      <c r="L1500" s="328"/>
    </row>
    <row r="1501" spans="1:12" x14ac:dyDescent="0.2">
      <c r="A1501" s="328"/>
      <c r="B1501" s="328"/>
      <c r="C1501" s="328"/>
      <c r="D1501" s="328"/>
      <c r="E1501" s="328"/>
      <c r="F1501" s="330"/>
      <c r="G1501" s="554"/>
      <c r="H1501" s="331"/>
      <c r="I1501" s="335"/>
      <c r="J1501" s="328"/>
      <c r="K1501" s="328"/>
      <c r="L1501" s="328"/>
    </row>
    <row r="1502" spans="1:12" x14ac:dyDescent="0.2">
      <c r="A1502" s="328"/>
      <c r="B1502" s="328"/>
      <c r="C1502" s="328"/>
      <c r="D1502" s="328"/>
      <c r="E1502" s="328"/>
      <c r="F1502" s="330"/>
      <c r="G1502" s="554"/>
      <c r="H1502" s="331"/>
      <c r="I1502" s="335"/>
      <c r="J1502" s="328"/>
      <c r="K1502" s="328"/>
      <c r="L1502" s="328"/>
    </row>
    <row r="1503" spans="1:12" x14ac:dyDescent="0.2">
      <c r="A1503" s="328"/>
      <c r="B1503" s="328"/>
      <c r="C1503" s="328"/>
      <c r="D1503" s="328"/>
      <c r="E1503" s="328"/>
      <c r="F1503" s="330"/>
      <c r="G1503" s="554"/>
      <c r="H1503" s="331"/>
      <c r="I1503" s="335"/>
      <c r="J1503" s="328"/>
      <c r="K1503" s="328"/>
      <c r="L1503" s="328"/>
    </row>
    <row r="1504" spans="1:12" x14ac:dyDescent="0.2">
      <c r="A1504" s="328"/>
      <c r="B1504" s="328"/>
      <c r="C1504" s="328"/>
      <c r="D1504" s="328"/>
      <c r="E1504" s="328"/>
      <c r="F1504" s="330"/>
      <c r="G1504" s="554"/>
      <c r="H1504" s="331"/>
      <c r="I1504" s="335"/>
      <c r="J1504" s="328"/>
      <c r="K1504" s="328"/>
      <c r="L1504" s="328"/>
    </row>
    <row r="1505" spans="1:12" x14ac:dyDescent="0.2">
      <c r="A1505" s="328"/>
      <c r="B1505" s="328"/>
      <c r="C1505" s="328"/>
      <c r="D1505" s="328"/>
      <c r="E1505" s="328"/>
      <c r="F1505" s="330"/>
      <c r="G1505" s="554"/>
      <c r="H1505" s="331"/>
      <c r="I1505" s="335"/>
      <c r="J1505" s="328"/>
      <c r="K1505" s="328"/>
      <c r="L1505" s="328"/>
    </row>
    <row r="1506" spans="1:12" x14ac:dyDescent="0.2">
      <c r="A1506" s="328"/>
      <c r="B1506" s="328"/>
      <c r="C1506" s="328"/>
      <c r="D1506" s="328"/>
      <c r="E1506" s="328"/>
      <c r="F1506" s="330"/>
      <c r="G1506" s="554"/>
      <c r="H1506" s="331"/>
      <c r="I1506" s="335"/>
      <c r="J1506" s="328"/>
      <c r="K1506" s="328"/>
      <c r="L1506" s="328"/>
    </row>
    <row r="1507" spans="1:12" x14ac:dyDescent="0.2">
      <c r="A1507" s="328"/>
      <c r="B1507" s="328"/>
      <c r="C1507" s="328"/>
      <c r="D1507" s="328"/>
      <c r="E1507" s="328"/>
      <c r="F1507" s="330"/>
      <c r="G1507" s="554"/>
      <c r="H1507" s="331"/>
      <c r="I1507" s="335"/>
      <c r="J1507" s="328"/>
      <c r="K1507" s="328"/>
      <c r="L1507" s="328"/>
    </row>
    <row r="1508" spans="1:12" x14ac:dyDescent="0.2">
      <c r="A1508" s="328"/>
      <c r="B1508" s="328"/>
      <c r="C1508" s="328"/>
      <c r="D1508" s="328"/>
      <c r="E1508" s="328"/>
      <c r="F1508" s="330"/>
      <c r="G1508" s="554"/>
      <c r="H1508" s="331"/>
      <c r="I1508" s="335"/>
      <c r="J1508" s="328"/>
      <c r="K1508" s="328"/>
      <c r="L1508" s="328"/>
    </row>
    <row r="1509" spans="1:12" x14ac:dyDescent="0.2">
      <c r="A1509" s="328"/>
      <c r="B1509" s="328"/>
      <c r="C1509" s="328"/>
      <c r="D1509" s="328"/>
      <c r="E1509" s="328"/>
      <c r="F1509" s="330"/>
      <c r="G1509" s="554"/>
      <c r="H1509" s="331"/>
      <c r="I1509" s="335"/>
      <c r="J1509" s="328"/>
      <c r="K1509" s="328"/>
      <c r="L1509" s="328"/>
    </row>
    <row r="1510" spans="1:12" x14ac:dyDescent="0.2">
      <c r="A1510" s="328"/>
      <c r="B1510" s="328"/>
      <c r="C1510" s="328"/>
      <c r="D1510" s="328"/>
      <c r="E1510" s="328"/>
      <c r="F1510" s="330"/>
      <c r="G1510" s="554"/>
      <c r="H1510" s="331"/>
      <c r="I1510" s="335"/>
      <c r="J1510" s="328"/>
      <c r="K1510" s="328"/>
      <c r="L1510" s="328"/>
    </row>
    <row r="1511" spans="1:12" x14ac:dyDescent="0.2">
      <c r="A1511" s="328"/>
      <c r="B1511" s="328"/>
      <c r="C1511" s="328"/>
      <c r="D1511" s="328"/>
      <c r="E1511" s="328"/>
      <c r="F1511" s="330"/>
      <c r="G1511" s="554"/>
      <c r="H1511" s="331"/>
      <c r="I1511" s="335"/>
      <c r="J1511" s="328"/>
      <c r="K1511" s="328"/>
      <c r="L1511" s="328"/>
    </row>
    <row r="1512" spans="1:12" x14ac:dyDescent="0.2">
      <c r="A1512" s="328"/>
      <c r="B1512" s="328"/>
      <c r="C1512" s="328"/>
      <c r="D1512" s="328"/>
      <c r="E1512" s="328"/>
      <c r="F1512" s="330"/>
      <c r="G1512" s="554"/>
      <c r="H1512" s="331"/>
      <c r="I1512" s="335"/>
      <c r="J1512" s="328"/>
      <c r="K1512" s="328"/>
      <c r="L1512" s="328"/>
    </row>
    <row r="1513" spans="1:12" x14ac:dyDescent="0.2">
      <c r="A1513" s="328"/>
      <c r="B1513" s="328"/>
      <c r="C1513" s="328"/>
      <c r="D1513" s="328"/>
      <c r="E1513" s="328"/>
      <c r="F1513" s="330"/>
      <c r="G1513" s="554"/>
      <c r="H1513" s="331"/>
      <c r="I1513" s="335"/>
      <c r="J1513" s="328"/>
      <c r="K1513" s="328"/>
      <c r="L1513" s="328"/>
    </row>
    <row r="1514" spans="1:12" x14ac:dyDescent="0.2">
      <c r="A1514" s="328"/>
      <c r="B1514" s="328"/>
      <c r="C1514" s="328"/>
      <c r="D1514" s="328"/>
      <c r="E1514" s="328"/>
      <c r="F1514" s="330"/>
      <c r="G1514" s="554"/>
      <c r="H1514" s="331"/>
      <c r="I1514" s="335"/>
      <c r="J1514" s="328"/>
      <c r="K1514" s="328"/>
      <c r="L1514" s="328"/>
    </row>
    <row r="1515" spans="1:12" x14ac:dyDescent="0.2">
      <c r="A1515" s="328"/>
      <c r="B1515" s="328"/>
      <c r="C1515" s="328"/>
      <c r="D1515" s="328"/>
      <c r="E1515" s="328"/>
      <c r="F1515" s="330"/>
      <c r="G1515" s="554"/>
      <c r="H1515" s="331"/>
      <c r="I1515" s="335"/>
      <c r="J1515" s="328"/>
      <c r="K1515" s="328"/>
      <c r="L1515" s="328"/>
    </row>
    <row r="1516" spans="1:12" x14ac:dyDescent="0.2">
      <c r="A1516" s="328"/>
      <c r="B1516" s="328"/>
      <c r="C1516" s="328"/>
      <c r="D1516" s="328"/>
      <c r="E1516" s="328"/>
      <c r="F1516" s="330"/>
      <c r="G1516" s="554"/>
      <c r="H1516" s="331"/>
      <c r="I1516" s="335"/>
      <c r="J1516" s="328"/>
      <c r="K1516" s="328"/>
      <c r="L1516" s="328"/>
    </row>
    <row r="1517" spans="1:12" x14ac:dyDescent="0.2">
      <c r="A1517" s="328"/>
      <c r="B1517" s="328"/>
      <c r="C1517" s="328"/>
      <c r="D1517" s="328"/>
      <c r="E1517" s="328"/>
      <c r="F1517" s="330"/>
      <c r="G1517" s="554"/>
      <c r="H1517" s="331"/>
      <c r="I1517" s="335"/>
      <c r="J1517" s="328"/>
      <c r="K1517" s="328"/>
      <c r="L1517" s="328"/>
    </row>
    <row r="1518" spans="1:12" x14ac:dyDescent="0.2">
      <c r="A1518" s="328"/>
      <c r="B1518" s="328"/>
      <c r="C1518" s="328"/>
      <c r="D1518" s="328"/>
      <c r="E1518" s="328"/>
      <c r="F1518" s="330"/>
      <c r="G1518" s="554"/>
      <c r="H1518" s="331"/>
      <c r="I1518" s="335"/>
      <c r="J1518" s="328"/>
      <c r="K1518" s="328"/>
      <c r="L1518" s="328"/>
    </row>
    <row r="1519" spans="1:12" x14ac:dyDescent="0.2">
      <c r="A1519" s="328"/>
      <c r="B1519" s="328"/>
      <c r="C1519" s="328"/>
      <c r="D1519" s="328"/>
      <c r="E1519" s="328"/>
      <c r="F1519" s="330"/>
      <c r="G1519" s="554"/>
      <c r="H1519" s="331"/>
      <c r="I1519" s="335"/>
      <c r="J1519" s="328"/>
      <c r="K1519" s="328"/>
      <c r="L1519" s="328"/>
    </row>
    <row r="1520" spans="1:12" x14ac:dyDescent="0.2">
      <c r="A1520" s="328"/>
      <c r="B1520" s="328"/>
      <c r="C1520" s="328"/>
      <c r="D1520" s="328"/>
      <c r="E1520" s="328"/>
      <c r="F1520" s="330"/>
      <c r="G1520" s="554"/>
      <c r="H1520" s="331"/>
      <c r="I1520" s="335"/>
      <c r="J1520" s="328"/>
      <c r="K1520" s="328"/>
      <c r="L1520" s="328"/>
    </row>
    <row r="1521" spans="1:12" x14ac:dyDescent="0.2">
      <c r="A1521" s="328"/>
      <c r="B1521" s="328"/>
      <c r="C1521" s="328"/>
      <c r="D1521" s="328"/>
      <c r="E1521" s="328"/>
      <c r="F1521" s="330"/>
      <c r="G1521" s="554"/>
      <c r="H1521" s="331"/>
      <c r="I1521" s="335"/>
      <c r="J1521" s="328"/>
      <c r="K1521" s="328"/>
      <c r="L1521" s="328"/>
    </row>
    <row r="1522" spans="1:12" x14ac:dyDescent="0.2">
      <c r="A1522" s="328"/>
      <c r="B1522" s="328"/>
      <c r="C1522" s="328"/>
      <c r="D1522" s="328"/>
      <c r="E1522" s="328"/>
      <c r="F1522" s="330"/>
      <c r="G1522" s="554"/>
      <c r="H1522" s="331"/>
      <c r="I1522" s="335"/>
      <c r="J1522" s="328"/>
      <c r="K1522" s="328"/>
      <c r="L1522" s="328"/>
    </row>
    <row r="1523" spans="1:12" x14ac:dyDescent="0.2">
      <c r="A1523" s="328"/>
      <c r="B1523" s="328"/>
      <c r="C1523" s="328"/>
      <c r="D1523" s="328"/>
      <c r="E1523" s="328"/>
      <c r="F1523" s="330"/>
      <c r="G1523" s="554"/>
      <c r="H1523" s="331"/>
      <c r="I1523" s="335"/>
      <c r="J1523" s="328"/>
      <c r="K1523" s="328"/>
      <c r="L1523" s="328"/>
    </row>
    <row r="1524" spans="1:12" x14ac:dyDescent="0.2">
      <c r="A1524" s="328"/>
      <c r="B1524" s="328"/>
      <c r="C1524" s="328"/>
      <c r="D1524" s="328"/>
      <c r="E1524" s="328"/>
      <c r="F1524" s="330"/>
      <c r="G1524" s="554"/>
      <c r="H1524" s="331"/>
      <c r="I1524" s="335"/>
      <c r="J1524" s="328"/>
      <c r="K1524" s="328"/>
      <c r="L1524" s="328"/>
    </row>
    <row r="1525" spans="1:12" x14ac:dyDescent="0.2">
      <c r="A1525" s="328"/>
      <c r="B1525" s="328"/>
      <c r="C1525" s="328"/>
      <c r="D1525" s="328"/>
      <c r="E1525" s="328"/>
      <c r="F1525" s="330"/>
      <c r="G1525" s="554"/>
      <c r="H1525" s="331"/>
      <c r="I1525" s="335"/>
      <c r="J1525" s="328"/>
      <c r="K1525" s="328"/>
      <c r="L1525" s="328"/>
    </row>
    <row r="1526" spans="1:12" x14ac:dyDescent="0.2">
      <c r="A1526" s="328"/>
      <c r="B1526" s="328"/>
      <c r="C1526" s="328"/>
      <c r="D1526" s="328"/>
      <c r="E1526" s="328"/>
      <c r="F1526" s="330"/>
      <c r="G1526" s="554"/>
      <c r="H1526" s="331"/>
      <c r="I1526" s="335"/>
      <c r="J1526" s="328"/>
      <c r="K1526" s="328"/>
      <c r="L1526" s="328"/>
    </row>
    <row r="1527" spans="1:12" x14ac:dyDescent="0.2">
      <c r="A1527" s="328"/>
      <c r="B1527" s="328"/>
      <c r="C1527" s="328"/>
      <c r="D1527" s="328"/>
      <c r="E1527" s="328"/>
      <c r="F1527" s="330"/>
      <c r="G1527" s="554"/>
      <c r="H1527" s="331"/>
      <c r="I1527" s="335"/>
      <c r="J1527" s="328"/>
      <c r="K1527" s="328"/>
      <c r="L1527" s="328"/>
    </row>
    <row r="1528" spans="1:12" x14ac:dyDescent="0.2">
      <c r="A1528" s="328"/>
      <c r="B1528" s="328"/>
      <c r="C1528" s="328"/>
      <c r="D1528" s="328"/>
      <c r="E1528" s="328"/>
      <c r="F1528" s="330"/>
      <c r="G1528" s="554"/>
      <c r="H1528" s="331"/>
      <c r="I1528" s="335"/>
      <c r="J1528" s="328"/>
      <c r="K1528" s="328"/>
      <c r="L1528" s="328"/>
    </row>
    <row r="1529" spans="1:12" x14ac:dyDescent="0.2">
      <c r="A1529" s="328"/>
      <c r="B1529" s="328"/>
      <c r="C1529" s="328"/>
      <c r="D1529" s="328"/>
      <c r="E1529" s="328"/>
      <c r="F1529" s="330"/>
      <c r="G1529" s="554"/>
      <c r="H1529" s="331"/>
      <c r="I1529" s="335"/>
      <c r="J1529" s="328"/>
      <c r="K1529" s="328"/>
      <c r="L1529" s="328"/>
    </row>
    <row r="1530" spans="1:12" x14ac:dyDescent="0.2">
      <c r="A1530" s="328"/>
      <c r="B1530" s="328"/>
      <c r="C1530" s="328"/>
      <c r="D1530" s="328"/>
      <c r="E1530" s="328"/>
      <c r="F1530" s="330"/>
      <c r="G1530" s="554"/>
      <c r="H1530" s="331"/>
      <c r="I1530" s="335"/>
      <c r="J1530" s="328"/>
      <c r="K1530" s="328"/>
      <c r="L1530" s="328"/>
    </row>
    <row r="1531" spans="1:12" x14ac:dyDescent="0.2">
      <c r="A1531" s="328"/>
      <c r="B1531" s="328"/>
      <c r="C1531" s="328"/>
      <c r="D1531" s="328"/>
      <c r="E1531" s="328"/>
      <c r="F1531" s="330"/>
      <c r="G1531" s="554"/>
      <c r="H1531" s="331"/>
      <c r="I1531" s="335"/>
      <c r="J1531" s="328"/>
      <c r="K1531" s="328"/>
      <c r="L1531" s="328"/>
    </row>
    <row r="1532" spans="1:12" x14ac:dyDescent="0.2">
      <c r="A1532" s="328"/>
      <c r="B1532" s="328"/>
      <c r="C1532" s="328"/>
      <c r="D1532" s="328"/>
      <c r="E1532" s="328"/>
      <c r="F1532" s="330"/>
      <c r="G1532" s="554"/>
      <c r="H1532" s="331"/>
      <c r="I1532" s="335"/>
      <c r="J1532" s="328"/>
      <c r="K1532" s="328"/>
      <c r="L1532" s="328"/>
    </row>
    <row r="1533" spans="1:12" x14ac:dyDescent="0.2">
      <c r="A1533" s="328"/>
      <c r="B1533" s="328"/>
      <c r="C1533" s="328"/>
      <c r="D1533" s="328"/>
      <c r="E1533" s="328"/>
      <c r="F1533" s="330"/>
      <c r="G1533" s="554"/>
      <c r="H1533" s="331"/>
      <c r="I1533" s="335"/>
      <c r="J1533" s="328"/>
      <c r="K1533" s="328"/>
      <c r="L1533" s="328"/>
    </row>
    <row r="1534" spans="1:12" x14ac:dyDescent="0.2">
      <c r="A1534" s="328"/>
      <c r="B1534" s="328"/>
      <c r="C1534" s="328"/>
      <c r="D1534" s="328"/>
      <c r="E1534" s="328"/>
      <c r="F1534" s="330"/>
      <c r="G1534" s="554"/>
      <c r="H1534" s="331"/>
      <c r="I1534" s="335"/>
      <c r="J1534" s="328"/>
      <c r="K1534" s="328"/>
      <c r="L1534" s="328"/>
    </row>
    <row r="1535" spans="1:12" x14ac:dyDescent="0.2">
      <c r="A1535" s="328"/>
      <c r="B1535" s="328"/>
      <c r="C1535" s="328"/>
      <c r="D1535" s="328"/>
      <c r="E1535" s="328"/>
      <c r="F1535" s="330"/>
      <c r="G1535" s="554"/>
      <c r="H1535" s="331"/>
      <c r="I1535" s="335"/>
      <c r="J1535" s="328"/>
      <c r="K1535" s="328"/>
      <c r="L1535" s="328"/>
    </row>
    <row r="1536" spans="1:12" x14ac:dyDescent="0.2">
      <c r="A1536" s="328"/>
      <c r="B1536" s="328"/>
      <c r="C1536" s="328"/>
      <c r="D1536" s="328"/>
      <c r="E1536" s="328"/>
      <c r="F1536" s="330"/>
      <c r="G1536" s="554"/>
      <c r="H1536" s="331"/>
      <c r="I1536" s="335"/>
      <c r="J1536" s="328"/>
      <c r="K1536" s="328"/>
      <c r="L1536" s="328"/>
    </row>
    <row r="1537" spans="1:12" x14ac:dyDescent="0.2">
      <c r="A1537" s="328"/>
      <c r="B1537" s="328"/>
      <c r="C1537" s="328"/>
      <c r="D1537" s="328"/>
      <c r="E1537" s="328"/>
      <c r="F1537" s="330"/>
      <c r="G1537" s="554"/>
      <c r="H1537" s="331"/>
      <c r="I1537" s="335"/>
      <c r="J1537" s="328"/>
      <c r="K1537" s="328"/>
      <c r="L1537" s="328"/>
    </row>
    <row r="1538" spans="1:12" x14ac:dyDescent="0.2">
      <c r="A1538" s="328"/>
      <c r="B1538" s="328"/>
      <c r="C1538" s="328"/>
      <c r="D1538" s="328"/>
      <c r="E1538" s="328"/>
      <c r="F1538" s="330"/>
      <c r="G1538" s="554"/>
      <c r="H1538" s="331"/>
      <c r="I1538" s="335"/>
      <c r="J1538" s="328"/>
      <c r="K1538" s="328"/>
      <c r="L1538" s="328"/>
    </row>
    <row r="1539" spans="1:12" x14ac:dyDescent="0.2">
      <c r="A1539" s="328"/>
      <c r="B1539" s="328"/>
      <c r="C1539" s="328"/>
      <c r="D1539" s="328"/>
      <c r="E1539" s="328"/>
      <c r="F1539" s="330"/>
      <c r="G1539" s="554"/>
      <c r="H1539" s="331"/>
      <c r="I1539" s="335"/>
      <c r="J1539" s="328"/>
      <c r="K1539" s="328"/>
      <c r="L1539" s="328"/>
    </row>
    <row r="1540" spans="1:12" x14ac:dyDescent="0.2">
      <c r="A1540" s="328"/>
      <c r="B1540" s="328"/>
      <c r="C1540" s="328"/>
      <c r="D1540" s="328"/>
      <c r="E1540" s="328"/>
      <c r="F1540" s="330"/>
      <c r="G1540" s="554"/>
      <c r="H1540" s="331"/>
      <c r="I1540" s="335"/>
      <c r="J1540" s="328"/>
      <c r="K1540" s="328"/>
      <c r="L1540" s="328"/>
    </row>
    <row r="1541" spans="1:12" x14ac:dyDescent="0.2">
      <c r="A1541" s="328"/>
      <c r="B1541" s="328"/>
      <c r="C1541" s="328"/>
      <c r="D1541" s="328"/>
      <c r="E1541" s="328"/>
      <c r="F1541" s="330"/>
      <c r="G1541" s="554"/>
      <c r="H1541" s="331"/>
      <c r="I1541" s="335"/>
      <c r="J1541" s="328"/>
      <c r="K1541" s="328"/>
      <c r="L1541" s="328"/>
    </row>
    <row r="1542" spans="1:12" x14ac:dyDescent="0.2">
      <c r="A1542" s="328"/>
      <c r="B1542" s="328"/>
      <c r="C1542" s="328"/>
      <c r="D1542" s="328"/>
      <c r="E1542" s="328"/>
      <c r="F1542" s="330"/>
      <c r="G1542" s="554"/>
      <c r="H1542" s="331"/>
      <c r="I1542" s="335"/>
      <c r="J1542" s="328"/>
      <c r="K1542" s="328"/>
      <c r="L1542" s="328"/>
    </row>
    <row r="1543" spans="1:12" x14ac:dyDescent="0.2">
      <c r="A1543" s="328"/>
      <c r="B1543" s="328"/>
      <c r="C1543" s="328"/>
      <c r="D1543" s="328"/>
      <c r="E1543" s="328"/>
      <c r="F1543" s="330"/>
      <c r="G1543" s="554"/>
      <c r="H1543" s="331"/>
      <c r="I1543" s="335"/>
      <c r="J1543" s="328"/>
      <c r="K1543" s="328"/>
      <c r="L1543" s="328"/>
    </row>
    <row r="1544" spans="1:12" x14ac:dyDescent="0.2">
      <c r="A1544" s="328"/>
      <c r="B1544" s="328"/>
      <c r="C1544" s="328"/>
      <c r="D1544" s="328"/>
      <c r="E1544" s="328"/>
      <c r="F1544" s="330"/>
      <c r="G1544" s="554"/>
      <c r="H1544" s="331"/>
      <c r="I1544" s="335"/>
      <c r="J1544" s="328"/>
      <c r="K1544" s="328"/>
      <c r="L1544" s="328"/>
    </row>
    <row r="1545" spans="1:12" x14ac:dyDescent="0.2">
      <c r="A1545" s="328"/>
      <c r="B1545" s="328"/>
      <c r="C1545" s="328"/>
      <c r="D1545" s="328"/>
      <c r="E1545" s="328"/>
      <c r="F1545" s="330"/>
      <c r="G1545" s="554"/>
      <c r="H1545" s="331"/>
      <c r="I1545" s="335"/>
      <c r="J1545" s="328"/>
      <c r="K1545" s="328"/>
      <c r="L1545" s="328"/>
    </row>
    <row r="1546" spans="1:12" x14ac:dyDescent="0.2">
      <c r="A1546" s="328"/>
      <c r="B1546" s="328"/>
      <c r="C1546" s="328"/>
      <c r="D1546" s="328"/>
      <c r="E1546" s="328"/>
      <c r="F1546" s="330"/>
      <c r="G1546" s="554"/>
      <c r="H1546" s="331"/>
      <c r="I1546" s="335"/>
      <c r="J1546" s="328"/>
      <c r="K1546" s="328"/>
      <c r="L1546" s="328"/>
    </row>
    <row r="1547" spans="1:12" x14ac:dyDescent="0.2">
      <c r="A1547" s="328"/>
      <c r="B1547" s="328"/>
      <c r="C1547" s="328"/>
      <c r="D1547" s="328"/>
      <c r="E1547" s="328"/>
      <c r="F1547" s="330"/>
      <c r="G1547" s="554"/>
      <c r="H1547" s="331"/>
      <c r="I1547" s="335"/>
      <c r="J1547" s="328"/>
      <c r="K1547" s="328"/>
      <c r="L1547" s="328"/>
    </row>
    <row r="1548" spans="1:12" x14ac:dyDescent="0.2">
      <c r="A1548" s="328"/>
      <c r="B1548" s="328"/>
      <c r="C1548" s="328"/>
      <c r="D1548" s="328"/>
      <c r="E1548" s="328"/>
      <c r="F1548" s="330"/>
      <c r="G1548" s="554"/>
      <c r="H1548" s="331"/>
      <c r="I1548" s="335"/>
      <c r="J1548" s="328"/>
      <c r="K1548" s="328"/>
      <c r="L1548" s="328"/>
    </row>
    <row r="1549" spans="1:12" x14ac:dyDescent="0.2">
      <c r="A1549" s="328"/>
      <c r="B1549" s="328"/>
      <c r="C1549" s="328"/>
      <c r="D1549" s="328"/>
      <c r="E1549" s="328"/>
      <c r="F1549" s="330"/>
      <c r="G1549" s="554"/>
      <c r="H1549" s="331"/>
      <c r="I1549" s="335"/>
      <c r="J1549" s="328"/>
      <c r="K1549" s="328"/>
      <c r="L1549" s="328"/>
    </row>
    <row r="1550" spans="1:12" x14ac:dyDescent="0.2">
      <c r="A1550" s="328"/>
      <c r="B1550" s="328"/>
      <c r="C1550" s="328"/>
      <c r="D1550" s="328"/>
      <c r="E1550" s="328"/>
      <c r="F1550" s="330"/>
      <c r="G1550" s="554"/>
      <c r="H1550" s="331"/>
      <c r="I1550" s="335"/>
      <c r="J1550" s="328"/>
      <c r="K1550" s="328"/>
      <c r="L1550" s="328"/>
    </row>
    <row r="1551" spans="1:12" x14ac:dyDescent="0.2">
      <c r="A1551" s="328"/>
      <c r="B1551" s="328"/>
      <c r="C1551" s="328"/>
      <c r="D1551" s="328"/>
      <c r="E1551" s="328"/>
      <c r="F1551" s="330"/>
      <c r="G1551" s="554"/>
      <c r="H1551" s="331"/>
      <c r="I1551" s="335"/>
      <c r="J1551" s="328"/>
      <c r="K1551" s="328"/>
      <c r="L1551" s="328"/>
    </row>
    <row r="1552" spans="1:12" x14ac:dyDescent="0.2">
      <c r="A1552" s="328"/>
      <c r="B1552" s="328"/>
      <c r="C1552" s="328"/>
      <c r="D1552" s="328"/>
      <c r="E1552" s="328"/>
      <c r="F1552" s="330"/>
      <c r="G1552" s="554"/>
      <c r="H1552" s="331"/>
      <c r="I1552" s="335"/>
      <c r="J1552" s="328"/>
      <c r="K1552" s="328"/>
      <c r="L1552" s="328"/>
    </row>
    <row r="1553" spans="1:12" x14ac:dyDescent="0.2">
      <c r="A1553" s="328"/>
      <c r="B1553" s="328"/>
      <c r="C1553" s="328"/>
      <c r="D1553" s="328"/>
      <c r="E1553" s="328"/>
      <c r="F1553" s="330"/>
      <c r="G1553" s="554"/>
      <c r="H1553" s="331"/>
      <c r="I1553" s="335"/>
      <c r="J1553" s="328"/>
      <c r="K1553" s="328"/>
      <c r="L1553" s="328"/>
    </row>
    <row r="1554" spans="1:12" x14ac:dyDescent="0.2">
      <c r="A1554" s="328"/>
      <c r="B1554" s="328"/>
      <c r="C1554" s="328"/>
      <c r="D1554" s="328"/>
      <c r="E1554" s="328"/>
      <c r="F1554" s="330"/>
      <c r="G1554" s="554"/>
      <c r="H1554" s="331"/>
      <c r="I1554" s="335"/>
      <c r="J1554" s="328"/>
      <c r="K1554" s="328"/>
      <c r="L1554" s="328"/>
    </row>
    <row r="1555" spans="1:12" x14ac:dyDescent="0.2">
      <c r="A1555" s="328"/>
      <c r="B1555" s="328"/>
      <c r="C1555" s="328"/>
      <c r="D1555" s="328"/>
      <c r="E1555" s="328"/>
      <c r="F1555" s="330"/>
      <c r="G1555" s="554"/>
      <c r="H1555" s="331"/>
      <c r="I1555" s="335"/>
      <c r="J1555" s="328"/>
      <c r="K1555" s="328"/>
      <c r="L1555" s="328"/>
    </row>
    <row r="1556" spans="1:12" x14ac:dyDescent="0.2">
      <c r="A1556" s="328"/>
      <c r="B1556" s="328"/>
      <c r="C1556" s="328"/>
      <c r="D1556" s="328"/>
      <c r="E1556" s="328"/>
      <c r="F1556" s="330"/>
      <c r="G1556" s="554"/>
      <c r="H1556" s="331"/>
      <c r="I1556" s="335"/>
      <c r="J1556" s="328"/>
      <c r="K1556" s="328"/>
      <c r="L1556" s="328"/>
    </row>
    <row r="1557" spans="1:12" x14ac:dyDescent="0.2">
      <c r="A1557" s="328"/>
      <c r="B1557" s="328"/>
      <c r="C1557" s="328"/>
      <c r="D1557" s="328"/>
      <c r="E1557" s="328"/>
      <c r="F1557" s="330"/>
      <c r="G1557" s="554"/>
      <c r="H1557" s="331"/>
      <c r="I1557" s="335"/>
      <c r="J1557" s="328"/>
      <c r="K1557" s="328"/>
      <c r="L1557" s="328"/>
    </row>
    <row r="1558" spans="1:12" x14ac:dyDescent="0.2">
      <c r="A1558" s="328"/>
      <c r="B1558" s="328"/>
      <c r="C1558" s="328"/>
      <c r="D1558" s="328"/>
      <c r="E1558" s="328"/>
      <c r="F1558" s="330"/>
      <c r="G1558" s="554"/>
      <c r="H1558" s="331"/>
      <c r="I1558" s="335"/>
      <c r="J1558" s="328"/>
      <c r="K1558" s="328"/>
      <c r="L1558" s="328"/>
    </row>
    <row r="1559" spans="1:12" x14ac:dyDescent="0.2">
      <c r="A1559" s="328"/>
      <c r="B1559" s="328"/>
      <c r="C1559" s="328"/>
      <c r="D1559" s="328"/>
      <c r="E1559" s="328"/>
      <c r="F1559" s="330"/>
      <c r="G1559" s="554"/>
      <c r="H1559" s="331"/>
      <c r="I1559" s="335"/>
      <c r="J1559" s="328"/>
      <c r="K1559" s="328"/>
      <c r="L1559" s="328"/>
    </row>
    <row r="1560" spans="1:12" x14ac:dyDescent="0.2">
      <c r="A1560" s="328"/>
      <c r="B1560" s="328"/>
      <c r="C1560" s="328"/>
      <c r="D1560" s="328"/>
      <c r="E1560" s="328"/>
      <c r="F1560" s="330"/>
      <c r="G1560" s="554"/>
      <c r="H1560" s="331"/>
      <c r="I1560" s="335"/>
      <c r="J1560" s="328"/>
      <c r="K1560" s="328"/>
      <c r="L1560" s="328"/>
    </row>
    <row r="1561" spans="1:12" x14ac:dyDescent="0.2">
      <c r="A1561" s="328"/>
      <c r="B1561" s="328"/>
      <c r="C1561" s="328"/>
      <c r="D1561" s="328"/>
      <c r="E1561" s="328"/>
      <c r="F1561" s="330"/>
      <c r="G1561" s="554"/>
      <c r="H1561" s="331"/>
      <c r="I1561" s="335"/>
      <c r="J1561" s="328"/>
      <c r="K1561" s="328"/>
      <c r="L1561" s="328"/>
    </row>
    <row r="1562" spans="1:12" x14ac:dyDescent="0.2">
      <c r="A1562" s="328"/>
      <c r="B1562" s="328"/>
      <c r="C1562" s="328"/>
      <c r="D1562" s="328"/>
      <c r="E1562" s="328"/>
      <c r="F1562" s="330"/>
      <c r="G1562" s="554"/>
      <c r="H1562" s="331"/>
      <c r="I1562" s="335"/>
      <c r="J1562" s="328"/>
      <c r="K1562" s="328"/>
      <c r="L1562" s="328"/>
    </row>
    <row r="1563" spans="1:12" x14ac:dyDescent="0.2">
      <c r="A1563" s="328"/>
      <c r="B1563" s="328"/>
      <c r="C1563" s="328"/>
      <c r="D1563" s="328"/>
      <c r="E1563" s="328"/>
      <c r="F1563" s="330"/>
      <c r="G1563" s="554"/>
      <c r="H1563" s="331"/>
      <c r="I1563" s="335"/>
      <c r="J1563" s="328"/>
      <c r="K1563" s="328"/>
      <c r="L1563" s="328"/>
    </row>
    <row r="1564" spans="1:12" x14ac:dyDescent="0.2">
      <c r="A1564" s="328"/>
      <c r="B1564" s="328"/>
      <c r="C1564" s="328"/>
      <c r="D1564" s="328"/>
      <c r="E1564" s="328"/>
      <c r="F1564" s="330"/>
      <c r="G1564" s="554"/>
      <c r="H1564" s="331"/>
      <c r="I1564" s="335"/>
      <c r="J1564" s="328"/>
      <c r="K1564" s="328"/>
      <c r="L1564" s="328"/>
    </row>
    <row r="1565" spans="1:12" x14ac:dyDescent="0.2">
      <c r="A1565" s="328"/>
      <c r="B1565" s="328"/>
      <c r="C1565" s="328"/>
      <c r="D1565" s="328"/>
      <c r="E1565" s="328"/>
      <c r="F1565" s="330"/>
      <c r="G1565" s="554"/>
      <c r="H1565" s="331"/>
      <c r="I1565" s="335"/>
      <c r="J1565" s="328"/>
      <c r="K1565" s="328"/>
      <c r="L1565" s="328"/>
    </row>
    <row r="1566" spans="1:12" x14ac:dyDescent="0.2">
      <c r="A1566" s="328"/>
      <c r="B1566" s="328"/>
      <c r="C1566" s="328"/>
      <c r="D1566" s="328"/>
      <c r="E1566" s="328"/>
      <c r="F1566" s="330"/>
      <c r="G1566" s="554"/>
      <c r="H1566" s="331"/>
      <c r="I1566" s="335"/>
      <c r="J1566" s="328"/>
      <c r="K1566" s="328"/>
      <c r="L1566" s="328"/>
    </row>
    <row r="1567" spans="1:12" x14ac:dyDescent="0.2">
      <c r="A1567" s="328"/>
      <c r="B1567" s="328"/>
      <c r="C1567" s="328"/>
      <c r="D1567" s="328"/>
      <c r="E1567" s="328"/>
      <c r="F1567" s="330"/>
      <c r="G1567" s="554"/>
      <c r="H1567" s="331"/>
      <c r="I1567" s="335"/>
      <c r="J1567" s="328"/>
      <c r="K1567" s="328"/>
      <c r="L1567" s="328"/>
    </row>
    <row r="1568" spans="1:12" x14ac:dyDescent="0.2">
      <c r="A1568" s="328"/>
      <c r="B1568" s="328"/>
      <c r="C1568" s="328"/>
      <c r="D1568" s="328"/>
      <c r="E1568" s="328"/>
      <c r="F1568" s="330"/>
      <c r="G1568" s="554"/>
      <c r="H1568" s="331"/>
      <c r="I1568" s="335"/>
      <c r="J1568" s="328"/>
      <c r="K1568" s="328"/>
      <c r="L1568" s="328"/>
    </row>
    <row r="1569" spans="1:12" x14ac:dyDescent="0.2">
      <c r="A1569" s="328"/>
      <c r="B1569" s="328"/>
      <c r="C1569" s="328"/>
      <c r="D1569" s="328"/>
      <c r="E1569" s="328"/>
      <c r="F1569" s="330"/>
      <c r="G1569" s="554"/>
      <c r="H1569" s="331"/>
      <c r="I1569" s="335"/>
      <c r="J1569" s="328"/>
      <c r="K1569" s="328"/>
      <c r="L1569" s="328"/>
    </row>
    <row r="1570" spans="1:12" x14ac:dyDescent="0.2">
      <c r="A1570" s="328"/>
      <c r="B1570" s="328"/>
      <c r="C1570" s="328"/>
      <c r="D1570" s="328"/>
      <c r="E1570" s="328"/>
      <c r="F1570" s="330"/>
      <c r="G1570" s="554"/>
      <c r="H1570" s="331"/>
      <c r="I1570" s="335"/>
      <c r="J1570" s="328"/>
      <c r="K1570" s="328"/>
      <c r="L1570" s="328"/>
    </row>
    <row r="1571" spans="1:12" x14ac:dyDescent="0.2">
      <c r="A1571" s="328"/>
      <c r="B1571" s="328"/>
      <c r="C1571" s="328"/>
      <c r="D1571" s="328"/>
      <c r="E1571" s="328"/>
      <c r="F1571" s="330"/>
      <c r="G1571" s="554"/>
      <c r="H1571" s="331"/>
      <c r="I1571" s="335"/>
      <c r="J1571" s="328"/>
      <c r="K1571" s="328"/>
      <c r="L1571" s="328"/>
    </row>
    <row r="1572" spans="1:12" x14ac:dyDescent="0.2">
      <c r="A1572" s="328"/>
      <c r="B1572" s="328"/>
      <c r="C1572" s="328"/>
      <c r="D1572" s="328"/>
      <c r="E1572" s="328"/>
      <c r="F1572" s="330"/>
      <c r="G1572" s="554"/>
      <c r="H1572" s="331"/>
      <c r="I1572" s="335"/>
      <c r="J1572" s="328"/>
      <c r="K1572" s="328"/>
      <c r="L1572" s="328"/>
    </row>
    <row r="1573" spans="1:12" x14ac:dyDescent="0.2">
      <c r="A1573" s="328"/>
      <c r="B1573" s="328"/>
      <c r="C1573" s="328"/>
      <c r="D1573" s="328"/>
      <c r="E1573" s="328"/>
      <c r="F1573" s="330"/>
      <c r="G1573" s="554"/>
      <c r="H1573" s="331"/>
      <c r="I1573" s="335"/>
      <c r="J1573" s="328"/>
      <c r="K1573" s="328"/>
      <c r="L1573" s="328"/>
    </row>
    <row r="1574" spans="1:12" x14ac:dyDescent="0.2">
      <c r="A1574" s="328"/>
      <c r="B1574" s="328"/>
      <c r="C1574" s="328"/>
      <c r="D1574" s="328"/>
      <c r="E1574" s="328"/>
      <c r="F1574" s="330"/>
      <c r="G1574" s="554"/>
      <c r="H1574" s="331"/>
      <c r="I1574" s="335"/>
      <c r="J1574" s="328"/>
      <c r="K1574" s="328"/>
      <c r="L1574" s="328"/>
    </row>
    <row r="1575" spans="1:12" x14ac:dyDescent="0.2">
      <c r="A1575" s="328"/>
      <c r="B1575" s="328"/>
      <c r="C1575" s="328"/>
      <c r="D1575" s="328"/>
      <c r="E1575" s="328"/>
      <c r="F1575" s="330"/>
      <c r="G1575" s="554"/>
      <c r="H1575" s="331"/>
      <c r="I1575" s="335"/>
      <c r="J1575" s="328"/>
      <c r="K1575" s="328"/>
      <c r="L1575" s="328"/>
    </row>
    <row r="1576" spans="1:12" x14ac:dyDescent="0.2">
      <c r="A1576" s="328"/>
      <c r="B1576" s="328"/>
      <c r="C1576" s="328"/>
      <c r="D1576" s="328"/>
      <c r="E1576" s="328"/>
      <c r="F1576" s="330"/>
      <c r="G1576" s="554"/>
      <c r="H1576" s="331"/>
      <c r="I1576" s="335"/>
      <c r="J1576" s="328"/>
      <c r="K1576" s="328"/>
      <c r="L1576" s="328"/>
    </row>
    <row r="1577" spans="1:12" x14ac:dyDescent="0.2">
      <c r="A1577" s="328"/>
      <c r="B1577" s="328"/>
      <c r="C1577" s="328"/>
      <c r="D1577" s="328"/>
      <c r="E1577" s="328"/>
      <c r="F1577" s="330"/>
      <c r="G1577" s="554"/>
      <c r="H1577" s="331"/>
      <c r="I1577" s="335"/>
      <c r="J1577" s="328"/>
      <c r="K1577" s="328"/>
      <c r="L1577" s="328"/>
    </row>
    <row r="1578" spans="1:12" x14ac:dyDescent="0.2">
      <c r="A1578" s="328"/>
      <c r="B1578" s="328"/>
      <c r="C1578" s="328"/>
      <c r="D1578" s="328"/>
      <c r="E1578" s="328"/>
      <c r="F1578" s="330"/>
      <c r="G1578" s="554"/>
      <c r="H1578" s="331"/>
      <c r="I1578" s="335"/>
      <c r="J1578" s="328"/>
      <c r="K1578" s="328"/>
      <c r="L1578" s="328"/>
    </row>
    <row r="1579" spans="1:12" x14ac:dyDescent="0.2">
      <c r="A1579" s="328"/>
      <c r="B1579" s="328"/>
      <c r="C1579" s="328"/>
      <c r="D1579" s="328"/>
      <c r="E1579" s="328"/>
      <c r="F1579" s="330"/>
      <c r="G1579" s="554"/>
      <c r="H1579" s="331"/>
      <c r="I1579" s="335"/>
      <c r="J1579" s="328"/>
      <c r="K1579" s="328"/>
      <c r="L1579" s="328"/>
    </row>
    <row r="1580" spans="1:12" x14ac:dyDescent="0.2">
      <c r="A1580" s="328"/>
      <c r="B1580" s="328"/>
      <c r="C1580" s="328"/>
      <c r="D1580" s="328"/>
      <c r="E1580" s="328"/>
      <c r="F1580" s="330"/>
      <c r="G1580" s="554"/>
      <c r="H1580" s="331"/>
      <c r="I1580" s="335"/>
      <c r="J1580" s="328"/>
      <c r="K1580" s="328"/>
      <c r="L1580" s="328"/>
    </row>
    <row r="1581" spans="1:12" x14ac:dyDescent="0.2">
      <c r="A1581" s="328"/>
      <c r="B1581" s="328"/>
      <c r="C1581" s="328"/>
      <c r="D1581" s="328"/>
      <c r="E1581" s="328"/>
      <c r="F1581" s="330"/>
      <c r="G1581" s="554"/>
      <c r="H1581" s="331"/>
      <c r="I1581" s="335"/>
      <c r="J1581" s="328"/>
      <c r="K1581" s="328"/>
      <c r="L1581" s="328"/>
    </row>
    <row r="1582" spans="1:12" x14ac:dyDescent="0.2">
      <c r="A1582" s="328"/>
      <c r="B1582" s="328"/>
      <c r="C1582" s="328"/>
      <c r="D1582" s="328"/>
      <c r="E1582" s="328"/>
      <c r="F1582" s="330"/>
      <c r="G1582" s="554"/>
      <c r="H1582" s="331"/>
      <c r="I1582" s="335"/>
      <c r="J1582" s="328"/>
      <c r="K1582" s="328"/>
      <c r="L1582" s="328"/>
    </row>
    <row r="1583" spans="1:12" x14ac:dyDescent="0.2">
      <c r="A1583" s="328"/>
      <c r="B1583" s="328"/>
      <c r="C1583" s="328"/>
      <c r="D1583" s="328"/>
      <c r="E1583" s="328"/>
      <c r="F1583" s="330"/>
      <c r="G1583" s="554"/>
      <c r="H1583" s="331"/>
      <c r="I1583" s="335"/>
      <c r="J1583" s="328"/>
      <c r="K1583" s="328"/>
      <c r="L1583" s="328"/>
    </row>
    <row r="1584" spans="1:12" x14ac:dyDescent="0.2">
      <c r="A1584" s="328"/>
      <c r="B1584" s="328"/>
      <c r="C1584" s="328"/>
      <c r="D1584" s="328"/>
      <c r="E1584" s="328"/>
      <c r="F1584" s="330"/>
      <c r="G1584" s="554"/>
      <c r="H1584" s="331"/>
      <c r="I1584" s="335"/>
      <c r="J1584" s="328"/>
      <c r="K1584" s="328"/>
      <c r="L1584" s="328"/>
    </row>
    <row r="1585" spans="1:12" x14ac:dyDescent="0.2">
      <c r="A1585" s="328"/>
      <c r="B1585" s="328"/>
      <c r="C1585" s="328"/>
      <c r="D1585" s="328"/>
      <c r="E1585" s="328"/>
      <c r="F1585" s="330"/>
      <c r="G1585" s="554"/>
      <c r="H1585" s="331"/>
      <c r="I1585" s="335"/>
      <c r="J1585" s="328"/>
      <c r="K1585" s="328"/>
      <c r="L1585" s="328"/>
    </row>
    <row r="1586" spans="1:12" x14ac:dyDescent="0.2">
      <c r="A1586" s="328"/>
      <c r="B1586" s="328"/>
      <c r="C1586" s="328"/>
      <c r="D1586" s="328"/>
      <c r="E1586" s="328"/>
      <c r="F1586" s="330"/>
      <c r="G1586" s="554"/>
      <c r="H1586" s="331"/>
      <c r="I1586" s="335"/>
      <c r="J1586" s="328"/>
      <c r="K1586" s="328"/>
      <c r="L1586" s="328"/>
    </row>
    <row r="1587" spans="1:12" x14ac:dyDescent="0.2">
      <c r="A1587" s="328"/>
      <c r="B1587" s="328"/>
      <c r="C1587" s="328"/>
      <c r="D1587" s="328"/>
      <c r="E1587" s="328"/>
      <c r="F1587" s="330"/>
      <c r="G1587" s="554"/>
      <c r="H1587" s="331"/>
      <c r="I1587" s="335"/>
      <c r="J1587" s="328"/>
      <c r="K1587" s="328"/>
      <c r="L1587" s="328"/>
    </row>
    <row r="1588" spans="1:12" x14ac:dyDescent="0.2">
      <c r="A1588" s="328"/>
      <c r="B1588" s="328"/>
      <c r="C1588" s="328"/>
      <c r="D1588" s="328"/>
      <c r="E1588" s="328"/>
      <c r="F1588" s="330"/>
      <c r="G1588" s="554"/>
      <c r="H1588" s="331"/>
      <c r="I1588" s="335"/>
      <c r="J1588" s="328"/>
      <c r="K1588" s="328"/>
      <c r="L1588" s="328"/>
    </row>
    <row r="1589" spans="1:12" x14ac:dyDescent="0.2">
      <c r="A1589" s="328"/>
      <c r="B1589" s="328"/>
      <c r="C1589" s="328"/>
      <c r="D1589" s="328"/>
      <c r="E1589" s="328"/>
      <c r="F1589" s="330"/>
      <c r="G1589" s="554"/>
      <c r="H1589" s="331"/>
      <c r="I1589" s="335"/>
      <c r="J1589" s="328"/>
      <c r="K1589" s="328"/>
      <c r="L1589" s="328"/>
    </row>
    <row r="1590" spans="1:12" x14ac:dyDescent="0.2">
      <c r="A1590" s="328"/>
      <c r="B1590" s="328"/>
      <c r="C1590" s="328"/>
      <c r="D1590" s="328"/>
      <c r="E1590" s="328"/>
      <c r="F1590" s="330"/>
      <c r="G1590" s="554"/>
      <c r="H1590" s="331"/>
      <c r="I1590" s="335"/>
      <c r="J1590" s="328"/>
      <c r="K1590" s="328"/>
      <c r="L1590" s="328"/>
    </row>
    <row r="1591" spans="1:12" x14ac:dyDescent="0.2">
      <c r="A1591" s="328"/>
      <c r="B1591" s="328"/>
      <c r="C1591" s="328"/>
      <c r="D1591" s="328"/>
      <c r="E1591" s="328"/>
      <c r="F1591" s="330"/>
      <c r="G1591" s="554"/>
      <c r="H1591" s="331"/>
      <c r="I1591" s="335"/>
      <c r="J1591" s="328"/>
      <c r="K1591" s="328"/>
      <c r="L1591" s="328"/>
    </row>
    <row r="1592" spans="1:12" x14ac:dyDescent="0.2">
      <c r="A1592" s="328"/>
      <c r="B1592" s="328"/>
      <c r="C1592" s="328"/>
      <c r="D1592" s="328"/>
      <c r="E1592" s="328"/>
      <c r="F1592" s="330"/>
      <c r="G1592" s="554"/>
      <c r="H1592" s="331"/>
      <c r="I1592" s="335"/>
      <c r="J1592" s="328"/>
      <c r="K1592" s="328"/>
      <c r="L1592" s="328"/>
    </row>
    <row r="1593" spans="1:12" x14ac:dyDescent="0.2">
      <c r="A1593" s="328"/>
      <c r="B1593" s="328"/>
      <c r="C1593" s="328"/>
      <c r="D1593" s="328"/>
      <c r="E1593" s="328"/>
      <c r="F1593" s="330"/>
      <c r="G1593" s="554"/>
      <c r="H1593" s="331"/>
      <c r="I1593" s="335"/>
      <c r="J1593" s="328"/>
      <c r="K1593" s="328"/>
      <c r="L1593" s="328"/>
    </row>
    <row r="1594" spans="1:12" x14ac:dyDescent="0.2">
      <c r="A1594" s="328"/>
      <c r="B1594" s="328"/>
      <c r="C1594" s="328"/>
      <c r="D1594" s="328"/>
      <c r="E1594" s="328"/>
      <c r="F1594" s="330"/>
      <c r="G1594" s="554"/>
      <c r="H1594" s="331"/>
      <c r="I1594" s="335"/>
      <c r="J1594" s="328"/>
      <c r="K1594" s="328"/>
      <c r="L1594" s="328"/>
    </row>
    <row r="1595" spans="1:12" x14ac:dyDescent="0.2">
      <c r="A1595" s="328"/>
      <c r="B1595" s="328"/>
      <c r="C1595" s="328"/>
      <c r="D1595" s="328"/>
      <c r="E1595" s="328"/>
      <c r="F1595" s="330"/>
      <c r="G1595" s="554"/>
      <c r="H1595" s="331"/>
      <c r="I1595" s="335"/>
      <c r="J1595" s="328"/>
      <c r="K1595" s="328"/>
      <c r="L1595" s="328"/>
    </row>
    <row r="1596" spans="1:12" x14ac:dyDescent="0.2">
      <c r="A1596" s="328"/>
      <c r="B1596" s="328"/>
      <c r="C1596" s="328"/>
      <c r="D1596" s="328"/>
      <c r="E1596" s="328"/>
      <c r="F1596" s="330"/>
      <c r="G1596" s="554"/>
      <c r="H1596" s="331"/>
      <c r="I1596" s="335"/>
      <c r="J1596" s="328"/>
      <c r="K1596" s="328"/>
      <c r="L1596" s="328"/>
    </row>
    <row r="1597" spans="1:12" x14ac:dyDescent="0.2">
      <c r="A1597" s="328"/>
      <c r="B1597" s="328"/>
      <c r="C1597" s="328"/>
      <c r="D1597" s="328"/>
      <c r="E1597" s="328"/>
      <c r="F1597" s="330"/>
      <c r="G1597" s="554"/>
      <c r="H1597" s="331"/>
      <c r="I1597" s="335"/>
      <c r="J1597" s="328"/>
      <c r="K1597" s="328"/>
      <c r="L1597" s="328"/>
    </row>
    <row r="1598" spans="1:12" x14ac:dyDescent="0.2">
      <c r="A1598" s="328"/>
      <c r="B1598" s="328"/>
      <c r="C1598" s="328"/>
      <c r="D1598" s="328"/>
      <c r="E1598" s="328"/>
      <c r="F1598" s="330"/>
      <c r="G1598" s="554"/>
      <c r="H1598" s="331"/>
      <c r="I1598" s="335"/>
      <c r="J1598" s="328"/>
      <c r="K1598" s="328"/>
      <c r="L1598" s="328"/>
    </row>
    <row r="1599" spans="1:12" x14ac:dyDescent="0.2">
      <c r="A1599" s="328"/>
      <c r="B1599" s="328"/>
      <c r="C1599" s="328"/>
      <c r="D1599" s="328"/>
      <c r="E1599" s="328"/>
      <c r="F1599" s="330"/>
      <c r="G1599" s="554"/>
      <c r="H1599" s="331"/>
      <c r="I1599" s="335"/>
      <c r="J1599" s="328"/>
      <c r="K1599" s="328"/>
      <c r="L1599" s="328"/>
    </row>
    <row r="1600" spans="1:12" x14ac:dyDescent="0.2">
      <c r="A1600" s="328"/>
      <c r="B1600" s="328"/>
      <c r="C1600" s="328"/>
      <c r="D1600" s="328"/>
      <c r="E1600" s="328"/>
      <c r="F1600" s="330"/>
      <c r="G1600" s="554"/>
      <c r="H1600" s="331"/>
      <c r="I1600" s="335"/>
      <c r="J1600" s="328"/>
      <c r="K1600" s="328"/>
      <c r="L1600" s="328"/>
    </row>
    <row r="1601" spans="1:12" x14ac:dyDescent="0.2">
      <c r="A1601" s="328"/>
      <c r="B1601" s="328"/>
      <c r="C1601" s="328"/>
      <c r="D1601" s="328"/>
      <c r="E1601" s="328"/>
      <c r="F1601" s="330"/>
      <c r="G1601" s="554"/>
      <c r="H1601" s="331"/>
      <c r="I1601" s="335"/>
      <c r="J1601" s="328"/>
      <c r="K1601" s="328"/>
      <c r="L1601" s="328"/>
    </row>
    <row r="1602" spans="1:12" x14ac:dyDescent="0.2">
      <c r="A1602" s="328"/>
      <c r="B1602" s="328"/>
      <c r="C1602" s="328"/>
      <c r="D1602" s="328"/>
      <c r="E1602" s="328"/>
      <c r="F1602" s="330"/>
      <c r="G1602" s="554"/>
      <c r="H1602" s="331"/>
      <c r="I1602" s="335"/>
      <c r="J1602" s="328"/>
      <c r="K1602" s="328"/>
      <c r="L1602" s="328"/>
    </row>
    <row r="1603" spans="1:12" x14ac:dyDescent="0.2">
      <c r="A1603" s="328"/>
      <c r="B1603" s="328"/>
      <c r="C1603" s="328"/>
      <c r="D1603" s="328"/>
      <c r="E1603" s="328"/>
      <c r="F1603" s="330"/>
      <c r="G1603" s="554"/>
      <c r="H1603" s="331"/>
      <c r="I1603" s="335"/>
      <c r="J1603" s="328"/>
      <c r="K1603" s="328"/>
      <c r="L1603" s="328"/>
    </row>
    <row r="1604" spans="1:12" x14ac:dyDescent="0.2">
      <c r="A1604" s="328"/>
      <c r="B1604" s="328"/>
      <c r="C1604" s="328"/>
      <c r="D1604" s="328"/>
      <c r="E1604" s="328"/>
      <c r="F1604" s="330"/>
      <c r="G1604" s="554"/>
      <c r="H1604" s="331"/>
      <c r="I1604" s="335"/>
      <c r="J1604" s="328"/>
      <c r="K1604" s="328"/>
      <c r="L1604" s="328"/>
    </row>
    <row r="1605" spans="1:12" x14ac:dyDescent="0.2">
      <c r="A1605" s="328"/>
      <c r="B1605" s="328"/>
      <c r="C1605" s="328"/>
      <c r="D1605" s="328"/>
      <c r="E1605" s="328"/>
      <c r="F1605" s="330"/>
      <c r="G1605" s="554"/>
      <c r="H1605" s="331"/>
      <c r="I1605" s="335"/>
      <c r="J1605" s="328"/>
      <c r="K1605" s="328"/>
      <c r="L1605" s="328"/>
    </row>
    <row r="1606" spans="1:12" x14ac:dyDescent="0.2">
      <c r="A1606" s="328"/>
      <c r="B1606" s="328"/>
      <c r="C1606" s="328"/>
      <c r="D1606" s="328"/>
      <c r="E1606" s="328"/>
      <c r="F1606" s="330"/>
      <c r="G1606" s="554"/>
      <c r="H1606" s="331"/>
      <c r="I1606" s="335"/>
      <c r="J1606" s="328"/>
      <c r="K1606" s="328"/>
      <c r="L1606" s="328"/>
    </row>
    <row r="1607" spans="1:12" x14ac:dyDescent="0.2">
      <c r="A1607" s="328"/>
      <c r="B1607" s="328"/>
      <c r="C1607" s="328"/>
      <c r="D1607" s="328"/>
      <c r="E1607" s="328"/>
      <c r="F1607" s="330"/>
      <c r="G1607" s="554"/>
      <c r="H1607" s="331"/>
      <c r="I1607" s="335"/>
      <c r="J1607" s="328"/>
      <c r="K1607" s="328"/>
      <c r="L1607" s="328"/>
    </row>
    <row r="1608" spans="1:12" x14ac:dyDescent="0.2">
      <c r="A1608" s="328"/>
      <c r="B1608" s="328"/>
      <c r="C1608" s="328"/>
      <c r="D1608" s="328"/>
      <c r="E1608" s="328"/>
      <c r="F1608" s="330"/>
      <c r="G1608" s="554"/>
      <c r="H1608" s="331"/>
      <c r="I1608" s="335"/>
      <c r="J1608" s="328"/>
      <c r="K1608" s="328"/>
      <c r="L1608" s="328"/>
    </row>
    <row r="1609" spans="1:12" x14ac:dyDescent="0.2">
      <c r="A1609" s="328"/>
      <c r="B1609" s="328"/>
      <c r="C1609" s="328"/>
      <c r="D1609" s="328"/>
      <c r="E1609" s="328"/>
      <c r="F1609" s="330"/>
      <c r="G1609" s="554"/>
      <c r="H1609" s="331"/>
      <c r="I1609" s="335"/>
      <c r="J1609" s="328"/>
      <c r="K1609" s="328"/>
      <c r="L1609" s="328"/>
    </row>
    <row r="1610" spans="1:12" x14ac:dyDescent="0.2">
      <c r="A1610" s="328"/>
      <c r="B1610" s="328"/>
      <c r="C1610" s="328"/>
      <c r="D1610" s="328"/>
      <c r="E1610" s="328"/>
      <c r="F1610" s="330"/>
      <c r="G1610" s="554"/>
      <c r="H1610" s="331"/>
      <c r="I1610" s="335"/>
      <c r="J1610" s="328"/>
      <c r="K1610" s="328"/>
      <c r="L1610" s="328"/>
    </row>
    <row r="1611" spans="1:12" x14ac:dyDescent="0.2">
      <c r="A1611" s="328"/>
      <c r="B1611" s="328"/>
      <c r="C1611" s="328"/>
      <c r="D1611" s="328"/>
      <c r="E1611" s="328"/>
      <c r="F1611" s="330"/>
      <c r="G1611" s="554"/>
      <c r="H1611" s="331"/>
      <c r="I1611" s="335"/>
      <c r="J1611" s="328"/>
      <c r="K1611" s="328"/>
      <c r="L1611" s="328"/>
    </row>
    <row r="1612" spans="1:12" x14ac:dyDescent="0.2">
      <c r="A1612" s="328"/>
      <c r="B1612" s="328"/>
      <c r="C1612" s="328"/>
      <c r="D1612" s="328"/>
      <c r="E1612" s="328"/>
      <c r="F1612" s="330"/>
      <c r="G1612" s="554"/>
      <c r="H1612" s="331"/>
      <c r="I1612" s="335"/>
      <c r="J1612" s="328"/>
      <c r="K1612" s="328"/>
      <c r="L1612" s="328"/>
    </row>
    <row r="1613" spans="1:12" x14ac:dyDescent="0.2">
      <c r="A1613" s="328"/>
      <c r="B1613" s="328"/>
      <c r="C1613" s="328"/>
      <c r="D1613" s="328"/>
      <c r="E1613" s="328"/>
      <c r="F1613" s="330"/>
      <c r="G1613" s="554"/>
      <c r="H1613" s="331"/>
      <c r="I1613" s="335"/>
      <c r="J1613" s="328"/>
      <c r="K1613" s="328"/>
      <c r="L1613" s="328"/>
    </row>
    <row r="1614" spans="1:12" x14ac:dyDescent="0.2">
      <c r="A1614" s="328"/>
      <c r="B1614" s="328"/>
      <c r="C1614" s="328"/>
      <c r="D1614" s="328"/>
      <c r="E1614" s="328"/>
      <c r="F1614" s="330"/>
      <c r="G1614" s="554"/>
      <c r="H1614" s="331"/>
      <c r="I1614" s="335"/>
      <c r="J1614" s="328"/>
      <c r="K1614" s="328"/>
      <c r="L1614" s="328"/>
    </row>
    <row r="1615" spans="1:12" x14ac:dyDescent="0.2">
      <c r="A1615" s="328"/>
      <c r="B1615" s="328"/>
      <c r="C1615" s="328"/>
      <c r="D1615" s="328"/>
      <c r="E1615" s="328"/>
      <c r="F1615" s="330"/>
      <c r="G1615" s="554"/>
      <c r="H1615" s="331"/>
      <c r="I1615" s="335"/>
      <c r="J1615" s="328"/>
      <c r="K1615" s="328"/>
      <c r="L1615" s="328"/>
    </row>
    <row r="1616" spans="1:12" x14ac:dyDescent="0.2">
      <c r="A1616" s="328"/>
      <c r="B1616" s="328"/>
      <c r="C1616" s="328"/>
      <c r="D1616" s="328"/>
      <c r="E1616" s="328"/>
      <c r="F1616" s="330"/>
      <c r="G1616" s="554"/>
      <c r="H1616" s="331"/>
      <c r="I1616" s="335"/>
      <c r="J1616" s="328"/>
      <c r="K1616" s="328"/>
      <c r="L1616" s="328"/>
    </row>
    <row r="1617" spans="1:12" x14ac:dyDescent="0.2">
      <c r="A1617" s="328"/>
      <c r="B1617" s="328"/>
      <c r="C1617" s="328"/>
      <c r="D1617" s="328"/>
      <c r="E1617" s="328"/>
      <c r="F1617" s="330"/>
      <c r="G1617" s="554"/>
      <c r="H1617" s="331"/>
      <c r="I1617" s="335"/>
      <c r="J1617" s="328"/>
      <c r="K1617" s="328"/>
      <c r="L1617" s="328"/>
    </row>
    <row r="1618" spans="1:12" x14ac:dyDescent="0.2">
      <c r="A1618" s="328"/>
      <c r="B1618" s="328"/>
      <c r="C1618" s="328"/>
      <c r="D1618" s="328"/>
      <c r="E1618" s="328"/>
      <c r="F1618" s="330"/>
      <c r="G1618" s="554"/>
      <c r="H1618" s="331"/>
      <c r="I1618" s="335"/>
      <c r="J1618" s="328"/>
      <c r="K1618" s="328"/>
      <c r="L1618" s="328"/>
    </row>
    <row r="1619" spans="1:12" x14ac:dyDescent="0.2">
      <c r="A1619" s="328"/>
      <c r="B1619" s="328"/>
      <c r="C1619" s="328"/>
      <c r="D1619" s="328"/>
      <c r="E1619" s="328"/>
      <c r="F1619" s="330"/>
      <c r="G1619" s="554"/>
      <c r="H1619" s="331"/>
      <c r="I1619" s="335"/>
      <c r="J1619" s="328"/>
      <c r="K1619" s="328"/>
      <c r="L1619" s="328"/>
    </row>
    <row r="1620" spans="1:12" x14ac:dyDescent="0.2">
      <c r="A1620" s="328"/>
      <c r="B1620" s="328"/>
      <c r="C1620" s="328"/>
      <c r="D1620" s="328"/>
      <c r="E1620" s="328"/>
      <c r="F1620" s="330"/>
      <c r="G1620" s="554"/>
      <c r="H1620" s="331"/>
      <c r="I1620" s="335"/>
      <c r="J1620" s="328"/>
      <c r="K1620" s="328"/>
      <c r="L1620" s="328"/>
    </row>
    <row r="1621" spans="1:12" x14ac:dyDescent="0.2">
      <c r="A1621" s="328"/>
      <c r="B1621" s="328"/>
      <c r="C1621" s="328"/>
      <c r="D1621" s="328"/>
      <c r="E1621" s="328"/>
      <c r="F1621" s="330"/>
      <c r="G1621" s="554"/>
      <c r="H1621" s="331"/>
      <c r="I1621" s="335"/>
      <c r="J1621" s="328"/>
      <c r="K1621" s="328"/>
      <c r="L1621" s="328"/>
    </row>
    <row r="1622" spans="1:12" x14ac:dyDescent="0.2">
      <c r="A1622" s="328"/>
      <c r="B1622" s="328"/>
      <c r="C1622" s="328"/>
      <c r="D1622" s="328"/>
      <c r="E1622" s="328"/>
      <c r="F1622" s="330"/>
      <c r="G1622" s="554"/>
      <c r="H1622" s="331"/>
      <c r="I1622" s="335"/>
      <c r="J1622" s="328"/>
      <c r="K1622" s="328"/>
      <c r="L1622" s="328"/>
    </row>
    <row r="1623" spans="1:12" x14ac:dyDescent="0.2">
      <c r="A1623" s="328"/>
      <c r="B1623" s="328"/>
      <c r="C1623" s="328"/>
      <c r="D1623" s="328"/>
      <c r="E1623" s="328"/>
      <c r="F1623" s="330"/>
      <c r="G1623" s="554"/>
      <c r="H1623" s="331"/>
      <c r="I1623" s="335"/>
      <c r="J1623" s="328"/>
      <c r="K1623" s="328"/>
      <c r="L1623" s="328"/>
    </row>
    <row r="1624" spans="1:12" x14ac:dyDescent="0.2">
      <c r="A1624" s="328"/>
      <c r="B1624" s="328"/>
      <c r="C1624" s="328"/>
      <c r="D1624" s="328"/>
      <c r="E1624" s="328"/>
      <c r="F1624" s="330"/>
      <c r="G1624" s="554"/>
      <c r="H1624" s="331"/>
      <c r="I1624" s="335"/>
      <c r="J1624" s="328"/>
      <c r="K1624" s="328"/>
      <c r="L1624" s="328"/>
    </row>
    <row r="1625" spans="1:12" x14ac:dyDescent="0.2">
      <c r="A1625" s="328"/>
      <c r="B1625" s="328"/>
      <c r="C1625" s="328"/>
      <c r="D1625" s="328"/>
      <c r="E1625" s="328"/>
      <c r="F1625" s="330"/>
      <c r="G1625" s="554"/>
      <c r="H1625" s="331"/>
      <c r="I1625" s="335"/>
      <c r="J1625" s="328"/>
      <c r="K1625" s="328"/>
      <c r="L1625" s="328"/>
    </row>
    <row r="1626" spans="1:12" x14ac:dyDescent="0.2">
      <c r="A1626" s="328"/>
      <c r="B1626" s="328"/>
      <c r="C1626" s="328"/>
      <c r="D1626" s="328"/>
      <c r="E1626" s="328"/>
      <c r="F1626" s="330"/>
      <c r="G1626" s="554"/>
      <c r="H1626" s="331"/>
      <c r="I1626" s="335"/>
      <c r="J1626" s="328"/>
      <c r="K1626" s="328"/>
      <c r="L1626" s="328"/>
    </row>
    <row r="1627" spans="1:12" x14ac:dyDescent="0.2">
      <c r="A1627" s="328"/>
      <c r="B1627" s="328"/>
      <c r="C1627" s="328"/>
      <c r="D1627" s="328"/>
      <c r="E1627" s="328"/>
      <c r="F1627" s="330"/>
      <c r="G1627" s="554"/>
      <c r="H1627" s="331"/>
      <c r="I1627" s="335"/>
      <c r="J1627" s="328"/>
      <c r="K1627" s="328"/>
      <c r="L1627" s="328"/>
    </row>
    <row r="1628" spans="1:12" x14ac:dyDescent="0.2">
      <c r="A1628" s="328"/>
      <c r="B1628" s="328"/>
      <c r="C1628" s="328"/>
      <c r="D1628" s="328"/>
      <c r="E1628" s="328"/>
      <c r="F1628" s="330"/>
      <c r="G1628" s="554"/>
      <c r="H1628" s="331"/>
      <c r="I1628" s="335"/>
      <c r="J1628" s="328"/>
      <c r="K1628" s="328"/>
      <c r="L1628" s="328"/>
    </row>
    <row r="1629" spans="1:12" x14ac:dyDescent="0.2">
      <c r="A1629" s="328"/>
      <c r="B1629" s="328"/>
      <c r="C1629" s="328"/>
      <c r="D1629" s="328"/>
      <c r="E1629" s="328"/>
      <c r="F1629" s="330"/>
      <c r="G1629" s="554"/>
      <c r="H1629" s="331"/>
      <c r="I1629" s="335"/>
      <c r="J1629" s="328"/>
      <c r="K1629" s="328"/>
      <c r="L1629" s="328"/>
    </row>
    <row r="1630" spans="1:12" x14ac:dyDescent="0.2">
      <c r="A1630" s="328"/>
      <c r="B1630" s="328"/>
      <c r="C1630" s="328"/>
      <c r="D1630" s="328"/>
      <c r="E1630" s="328"/>
      <c r="F1630" s="330"/>
      <c r="G1630" s="554"/>
      <c r="H1630" s="331"/>
      <c r="I1630" s="335"/>
      <c r="J1630" s="328"/>
      <c r="K1630" s="328"/>
      <c r="L1630" s="328"/>
    </row>
    <row r="1631" spans="1:12" x14ac:dyDescent="0.2">
      <c r="A1631" s="328"/>
      <c r="B1631" s="328"/>
      <c r="C1631" s="328"/>
      <c r="D1631" s="328"/>
      <c r="E1631" s="328"/>
      <c r="F1631" s="330"/>
      <c r="G1631" s="554"/>
      <c r="H1631" s="331"/>
      <c r="I1631" s="335"/>
      <c r="J1631" s="328"/>
      <c r="K1631" s="328"/>
      <c r="L1631" s="328"/>
    </row>
    <row r="1632" spans="1:12" x14ac:dyDescent="0.2">
      <c r="A1632" s="328"/>
      <c r="B1632" s="328"/>
      <c r="C1632" s="328"/>
      <c r="D1632" s="328"/>
      <c r="E1632" s="328"/>
      <c r="F1632" s="330"/>
      <c r="G1632" s="554"/>
      <c r="H1632" s="331"/>
      <c r="I1632" s="335"/>
      <c r="J1632" s="328"/>
      <c r="K1632" s="328"/>
      <c r="L1632" s="328"/>
    </row>
    <row r="1633" spans="1:12" x14ac:dyDescent="0.2">
      <c r="A1633" s="328"/>
      <c r="B1633" s="328"/>
      <c r="C1633" s="328"/>
      <c r="D1633" s="328"/>
      <c r="E1633" s="328"/>
      <c r="F1633" s="330"/>
      <c r="G1633" s="554"/>
      <c r="H1633" s="331"/>
      <c r="I1633" s="335"/>
      <c r="J1633" s="328"/>
      <c r="K1633" s="328"/>
      <c r="L1633" s="328"/>
    </row>
    <row r="1634" spans="1:12" x14ac:dyDescent="0.2">
      <c r="A1634" s="328"/>
      <c r="B1634" s="328"/>
      <c r="C1634" s="328"/>
      <c r="D1634" s="328"/>
      <c r="E1634" s="328"/>
      <c r="F1634" s="330"/>
      <c r="G1634" s="554"/>
      <c r="H1634" s="331"/>
      <c r="I1634" s="335"/>
      <c r="J1634" s="328"/>
      <c r="K1634" s="328"/>
      <c r="L1634" s="328"/>
    </row>
    <row r="1635" spans="1:12" x14ac:dyDescent="0.2">
      <c r="A1635" s="328"/>
      <c r="B1635" s="328"/>
      <c r="C1635" s="328"/>
      <c r="D1635" s="328"/>
      <c r="E1635" s="328"/>
      <c r="F1635" s="330"/>
      <c r="G1635" s="554"/>
      <c r="H1635" s="331"/>
      <c r="I1635" s="335"/>
      <c r="J1635" s="328"/>
      <c r="K1635" s="328"/>
      <c r="L1635" s="328"/>
    </row>
    <row r="1636" spans="1:12" x14ac:dyDescent="0.2">
      <c r="A1636" s="328"/>
      <c r="B1636" s="328"/>
      <c r="C1636" s="328"/>
      <c r="D1636" s="328"/>
      <c r="E1636" s="328"/>
      <c r="F1636" s="330"/>
      <c r="G1636" s="554"/>
      <c r="H1636" s="331"/>
      <c r="I1636" s="335"/>
      <c r="J1636" s="328"/>
      <c r="K1636" s="328"/>
      <c r="L1636" s="328"/>
    </row>
    <row r="1637" spans="1:12" x14ac:dyDescent="0.2">
      <c r="A1637" s="328"/>
      <c r="B1637" s="328"/>
      <c r="C1637" s="328"/>
      <c r="D1637" s="328"/>
      <c r="E1637" s="328"/>
      <c r="F1637" s="330"/>
      <c r="G1637" s="554"/>
      <c r="H1637" s="331"/>
      <c r="I1637" s="335"/>
      <c r="J1637" s="328"/>
      <c r="K1637" s="328"/>
      <c r="L1637" s="328"/>
    </row>
    <row r="1638" spans="1:12" x14ac:dyDescent="0.2">
      <c r="A1638" s="328"/>
      <c r="B1638" s="328"/>
      <c r="C1638" s="328"/>
      <c r="D1638" s="328"/>
      <c r="E1638" s="328"/>
      <c r="F1638" s="330"/>
      <c r="G1638" s="554"/>
      <c r="H1638" s="331"/>
      <c r="I1638" s="335"/>
      <c r="J1638" s="328"/>
      <c r="K1638" s="328"/>
      <c r="L1638" s="328"/>
    </row>
    <row r="1639" spans="1:12" x14ac:dyDescent="0.2">
      <c r="A1639" s="328"/>
      <c r="B1639" s="328"/>
      <c r="C1639" s="328"/>
      <c r="D1639" s="328"/>
      <c r="E1639" s="328"/>
      <c r="F1639" s="330"/>
      <c r="G1639" s="554"/>
      <c r="H1639" s="331"/>
      <c r="I1639" s="335"/>
      <c r="J1639" s="328"/>
      <c r="K1639" s="328"/>
      <c r="L1639" s="328"/>
    </row>
    <row r="1640" spans="1:12" x14ac:dyDescent="0.2">
      <c r="A1640" s="328"/>
      <c r="B1640" s="328"/>
      <c r="C1640" s="328"/>
      <c r="D1640" s="328"/>
      <c r="E1640" s="328"/>
      <c r="F1640" s="330"/>
      <c r="G1640" s="554"/>
      <c r="H1640" s="331"/>
      <c r="I1640" s="335"/>
      <c r="J1640" s="328"/>
      <c r="K1640" s="328"/>
      <c r="L1640" s="328"/>
    </row>
    <row r="1641" spans="1:12" x14ac:dyDescent="0.2">
      <c r="A1641" s="328"/>
      <c r="B1641" s="328"/>
      <c r="C1641" s="328"/>
      <c r="D1641" s="328"/>
      <c r="E1641" s="328"/>
      <c r="F1641" s="330"/>
      <c r="G1641" s="554"/>
      <c r="H1641" s="331"/>
      <c r="I1641" s="335"/>
      <c r="J1641" s="328"/>
      <c r="K1641" s="328"/>
      <c r="L1641" s="328"/>
    </row>
    <row r="1642" spans="1:12" x14ac:dyDescent="0.2">
      <c r="A1642" s="328"/>
      <c r="B1642" s="328"/>
      <c r="C1642" s="328"/>
      <c r="D1642" s="328"/>
      <c r="E1642" s="328"/>
      <c r="F1642" s="330"/>
      <c r="G1642" s="554"/>
      <c r="H1642" s="331"/>
      <c r="I1642" s="335"/>
      <c r="J1642" s="328"/>
      <c r="K1642" s="328"/>
      <c r="L1642" s="328"/>
    </row>
    <row r="1643" spans="1:12" x14ac:dyDescent="0.2">
      <c r="A1643" s="328"/>
      <c r="B1643" s="328"/>
      <c r="C1643" s="328"/>
      <c r="D1643" s="328"/>
      <c r="E1643" s="328"/>
      <c r="F1643" s="330"/>
      <c r="G1643" s="554"/>
      <c r="H1643" s="331"/>
      <c r="I1643" s="335"/>
      <c r="J1643" s="328"/>
      <c r="K1643" s="328"/>
      <c r="L1643" s="328"/>
    </row>
    <row r="1644" spans="1:12" x14ac:dyDescent="0.2">
      <c r="A1644" s="328"/>
      <c r="B1644" s="328"/>
      <c r="C1644" s="328"/>
      <c r="D1644" s="328"/>
      <c r="E1644" s="328"/>
      <c r="F1644" s="330"/>
      <c r="G1644" s="554"/>
      <c r="H1644" s="331"/>
      <c r="I1644" s="335"/>
      <c r="J1644" s="328"/>
      <c r="K1644" s="328"/>
      <c r="L1644" s="328"/>
    </row>
    <row r="1645" spans="1:12" x14ac:dyDescent="0.2">
      <c r="A1645" s="328"/>
      <c r="B1645" s="328"/>
      <c r="C1645" s="328"/>
      <c r="D1645" s="328"/>
      <c r="E1645" s="328"/>
      <c r="F1645" s="330"/>
      <c r="G1645" s="554"/>
      <c r="H1645" s="331"/>
      <c r="I1645" s="335"/>
      <c r="J1645" s="328"/>
      <c r="K1645" s="328"/>
      <c r="L1645" s="328"/>
    </row>
    <row r="1646" spans="1:12" x14ac:dyDescent="0.2">
      <c r="A1646" s="328"/>
      <c r="B1646" s="328"/>
      <c r="C1646" s="328"/>
      <c r="D1646" s="328"/>
      <c r="E1646" s="328"/>
      <c r="F1646" s="330"/>
      <c r="G1646" s="554"/>
      <c r="H1646" s="331"/>
      <c r="I1646" s="335"/>
      <c r="J1646" s="328"/>
      <c r="K1646" s="328"/>
      <c r="L1646" s="328"/>
    </row>
    <row r="1647" spans="1:12" x14ac:dyDescent="0.2">
      <c r="A1647" s="328"/>
      <c r="B1647" s="328"/>
      <c r="C1647" s="328"/>
      <c r="D1647" s="328"/>
      <c r="E1647" s="328"/>
      <c r="F1647" s="330"/>
      <c r="G1647" s="554"/>
      <c r="H1647" s="331"/>
      <c r="I1647" s="335"/>
      <c r="J1647" s="328"/>
      <c r="K1647" s="328"/>
      <c r="L1647" s="328"/>
    </row>
    <row r="1648" spans="1:12" x14ac:dyDescent="0.2">
      <c r="A1648" s="328"/>
      <c r="B1648" s="328"/>
      <c r="C1648" s="328"/>
      <c r="D1648" s="328"/>
      <c r="E1648" s="328"/>
      <c r="F1648" s="330"/>
      <c r="G1648" s="554"/>
      <c r="H1648" s="331"/>
      <c r="I1648" s="335"/>
      <c r="J1648" s="328"/>
      <c r="K1648" s="328"/>
      <c r="L1648" s="328"/>
    </row>
    <row r="1649" spans="1:12" x14ac:dyDescent="0.2">
      <c r="A1649" s="328"/>
      <c r="B1649" s="328"/>
      <c r="C1649" s="328"/>
      <c r="D1649" s="328"/>
      <c r="E1649" s="328"/>
      <c r="F1649" s="330"/>
      <c r="G1649" s="554"/>
      <c r="H1649" s="331"/>
      <c r="I1649" s="335"/>
      <c r="J1649" s="328"/>
      <c r="K1649" s="328"/>
      <c r="L1649" s="328"/>
    </row>
    <row r="1650" spans="1:12" x14ac:dyDescent="0.2">
      <c r="A1650" s="328"/>
      <c r="B1650" s="328"/>
      <c r="C1650" s="328"/>
      <c r="D1650" s="328"/>
      <c r="E1650" s="328"/>
      <c r="F1650" s="330"/>
      <c r="G1650" s="554"/>
      <c r="H1650" s="331"/>
      <c r="I1650" s="335"/>
      <c r="J1650" s="328"/>
      <c r="K1650" s="328"/>
      <c r="L1650" s="328"/>
    </row>
    <row r="1651" spans="1:12" x14ac:dyDescent="0.2">
      <c r="A1651" s="328"/>
      <c r="B1651" s="328"/>
      <c r="C1651" s="328"/>
      <c r="D1651" s="328"/>
      <c r="E1651" s="328"/>
      <c r="F1651" s="330"/>
      <c r="G1651" s="554"/>
      <c r="H1651" s="331"/>
      <c r="I1651" s="335"/>
      <c r="J1651" s="328"/>
      <c r="K1651" s="328"/>
      <c r="L1651" s="328"/>
    </row>
    <row r="1652" spans="1:12" x14ac:dyDescent="0.2">
      <c r="A1652" s="328"/>
      <c r="B1652" s="328"/>
      <c r="C1652" s="328"/>
      <c r="D1652" s="328"/>
      <c r="E1652" s="328"/>
      <c r="F1652" s="330"/>
      <c r="G1652" s="554"/>
      <c r="H1652" s="331"/>
      <c r="I1652" s="335"/>
      <c r="J1652" s="328"/>
      <c r="K1652" s="328"/>
      <c r="L1652" s="328"/>
    </row>
    <row r="1653" spans="1:12" x14ac:dyDescent="0.2">
      <c r="A1653" s="328"/>
      <c r="B1653" s="328"/>
      <c r="C1653" s="328"/>
      <c r="D1653" s="328"/>
      <c r="E1653" s="328"/>
      <c r="F1653" s="330"/>
      <c r="G1653" s="554"/>
      <c r="H1653" s="331"/>
      <c r="I1653" s="335"/>
      <c r="J1653" s="328"/>
      <c r="K1653" s="328"/>
      <c r="L1653" s="328"/>
    </row>
    <row r="1654" spans="1:12" x14ac:dyDescent="0.2">
      <c r="A1654" s="328"/>
      <c r="B1654" s="328"/>
      <c r="C1654" s="328"/>
      <c r="D1654" s="328"/>
      <c r="E1654" s="328"/>
      <c r="F1654" s="330"/>
      <c r="G1654" s="554"/>
      <c r="H1654" s="331"/>
      <c r="I1654" s="335"/>
      <c r="J1654" s="328"/>
      <c r="K1654" s="328"/>
      <c r="L1654" s="328"/>
    </row>
    <row r="1655" spans="1:12" x14ac:dyDescent="0.2">
      <c r="A1655" s="328"/>
      <c r="B1655" s="328"/>
      <c r="C1655" s="328"/>
      <c r="D1655" s="328"/>
      <c r="E1655" s="328"/>
      <c r="F1655" s="330"/>
      <c r="G1655" s="554"/>
      <c r="H1655" s="331"/>
      <c r="I1655" s="335"/>
      <c r="J1655" s="328"/>
      <c r="K1655" s="328"/>
      <c r="L1655" s="328"/>
    </row>
    <row r="1656" spans="1:12" x14ac:dyDescent="0.2">
      <c r="A1656" s="328"/>
      <c r="B1656" s="328"/>
      <c r="C1656" s="328"/>
      <c r="D1656" s="328"/>
      <c r="E1656" s="328"/>
      <c r="F1656" s="330"/>
      <c r="G1656" s="554"/>
      <c r="H1656" s="331"/>
      <c r="I1656" s="335"/>
      <c r="J1656" s="328"/>
      <c r="K1656" s="328"/>
      <c r="L1656" s="328"/>
    </row>
    <row r="1657" spans="1:12" x14ac:dyDescent="0.2">
      <c r="A1657" s="328"/>
      <c r="B1657" s="328"/>
      <c r="C1657" s="328"/>
      <c r="D1657" s="328"/>
      <c r="E1657" s="328"/>
      <c r="F1657" s="330"/>
      <c r="G1657" s="554"/>
      <c r="H1657" s="331"/>
      <c r="I1657" s="335"/>
      <c r="J1657" s="328"/>
      <c r="K1657" s="328"/>
      <c r="L1657" s="328"/>
    </row>
    <row r="1658" spans="1:12" x14ac:dyDescent="0.2">
      <c r="A1658" s="328"/>
      <c r="B1658" s="328"/>
      <c r="C1658" s="328"/>
      <c r="D1658" s="328"/>
      <c r="E1658" s="328"/>
      <c r="F1658" s="330"/>
      <c r="G1658" s="554"/>
      <c r="H1658" s="331"/>
      <c r="I1658" s="335"/>
      <c r="J1658" s="328"/>
      <c r="K1658" s="328"/>
      <c r="L1658" s="328"/>
    </row>
    <row r="1659" spans="1:12" x14ac:dyDescent="0.2">
      <c r="A1659" s="328"/>
      <c r="B1659" s="328"/>
      <c r="C1659" s="328"/>
      <c r="D1659" s="328"/>
      <c r="E1659" s="328"/>
      <c r="F1659" s="330"/>
      <c r="G1659" s="554"/>
      <c r="H1659" s="331"/>
      <c r="I1659" s="335"/>
      <c r="J1659" s="328"/>
      <c r="K1659" s="328"/>
      <c r="L1659" s="328"/>
    </row>
    <row r="1660" spans="1:12" x14ac:dyDescent="0.2">
      <c r="A1660" s="328"/>
      <c r="B1660" s="328"/>
      <c r="C1660" s="328"/>
      <c r="D1660" s="328"/>
      <c r="E1660" s="328"/>
      <c r="F1660" s="330"/>
      <c r="G1660" s="554"/>
      <c r="H1660" s="331"/>
      <c r="I1660" s="335"/>
      <c r="J1660" s="328"/>
      <c r="K1660" s="328"/>
      <c r="L1660" s="328"/>
    </row>
    <row r="1661" spans="1:12" x14ac:dyDescent="0.2">
      <c r="A1661" s="328"/>
      <c r="B1661" s="328"/>
      <c r="C1661" s="328"/>
      <c r="D1661" s="328"/>
      <c r="E1661" s="328"/>
      <c r="F1661" s="330"/>
      <c r="G1661" s="554"/>
      <c r="H1661" s="331"/>
      <c r="I1661" s="335"/>
      <c r="J1661" s="328"/>
      <c r="K1661" s="328"/>
      <c r="L1661" s="328"/>
    </row>
    <row r="1662" spans="1:12" x14ac:dyDescent="0.2">
      <c r="A1662" s="328"/>
      <c r="B1662" s="328"/>
      <c r="C1662" s="328"/>
      <c r="D1662" s="328"/>
      <c r="E1662" s="328"/>
      <c r="F1662" s="330"/>
      <c r="G1662" s="554"/>
      <c r="H1662" s="331"/>
      <c r="I1662" s="335"/>
      <c r="J1662" s="328"/>
      <c r="K1662" s="328"/>
      <c r="L1662" s="328"/>
    </row>
    <row r="1663" spans="1:12" x14ac:dyDescent="0.2">
      <c r="A1663" s="328"/>
      <c r="B1663" s="328"/>
      <c r="C1663" s="328"/>
      <c r="D1663" s="328"/>
      <c r="E1663" s="328"/>
      <c r="F1663" s="330"/>
      <c r="G1663" s="554"/>
      <c r="H1663" s="331"/>
      <c r="I1663" s="335"/>
      <c r="J1663" s="328"/>
      <c r="K1663" s="328"/>
      <c r="L1663" s="328"/>
    </row>
    <row r="1664" spans="1:12" x14ac:dyDescent="0.2">
      <c r="A1664" s="328"/>
      <c r="B1664" s="328"/>
      <c r="C1664" s="328"/>
      <c r="D1664" s="328"/>
      <c r="E1664" s="328"/>
      <c r="F1664" s="330"/>
      <c r="G1664" s="554"/>
      <c r="H1664" s="331"/>
      <c r="I1664" s="335"/>
      <c r="J1664" s="328"/>
      <c r="K1664" s="328"/>
      <c r="L1664" s="328"/>
    </row>
    <row r="1665" spans="1:12" x14ac:dyDescent="0.2">
      <c r="A1665" s="328"/>
      <c r="B1665" s="328"/>
      <c r="C1665" s="328"/>
      <c r="D1665" s="328"/>
      <c r="E1665" s="328"/>
      <c r="F1665" s="330"/>
      <c r="G1665" s="554"/>
      <c r="H1665" s="331"/>
      <c r="I1665" s="335"/>
      <c r="J1665" s="328"/>
      <c r="K1665" s="328"/>
      <c r="L1665" s="328"/>
    </row>
    <row r="1666" spans="1:12" x14ac:dyDescent="0.2">
      <c r="A1666" s="328"/>
      <c r="B1666" s="328"/>
      <c r="C1666" s="328"/>
      <c r="D1666" s="328"/>
      <c r="E1666" s="328"/>
      <c r="F1666" s="330"/>
      <c r="G1666" s="554"/>
      <c r="H1666" s="331"/>
      <c r="I1666" s="335"/>
      <c r="J1666" s="328"/>
      <c r="K1666" s="328"/>
      <c r="L1666" s="328"/>
    </row>
    <row r="1667" spans="1:12" x14ac:dyDescent="0.2">
      <c r="A1667" s="328"/>
      <c r="B1667" s="328"/>
      <c r="C1667" s="328"/>
      <c r="D1667" s="328"/>
      <c r="E1667" s="328"/>
      <c r="F1667" s="330"/>
      <c r="G1667" s="554"/>
      <c r="H1667" s="331"/>
      <c r="I1667" s="335"/>
      <c r="J1667" s="328"/>
      <c r="K1667" s="328"/>
      <c r="L1667" s="328"/>
    </row>
    <row r="1668" spans="1:12" x14ac:dyDescent="0.2">
      <c r="A1668" s="328"/>
      <c r="B1668" s="328"/>
      <c r="C1668" s="328"/>
      <c r="D1668" s="328"/>
      <c r="E1668" s="328"/>
      <c r="F1668" s="330"/>
      <c r="G1668" s="554"/>
      <c r="H1668" s="331"/>
      <c r="I1668" s="335"/>
      <c r="J1668" s="328"/>
      <c r="K1668" s="328"/>
      <c r="L1668" s="328"/>
    </row>
    <row r="1669" spans="1:12" x14ac:dyDescent="0.2">
      <c r="A1669" s="328"/>
      <c r="B1669" s="328"/>
      <c r="C1669" s="328"/>
      <c r="D1669" s="328"/>
      <c r="E1669" s="328"/>
      <c r="F1669" s="330"/>
      <c r="G1669" s="554"/>
      <c r="H1669" s="331"/>
      <c r="I1669" s="335"/>
      <c r="J1669" s="328"/>
      <c r="K1669" s="328"/>
      <c r="L1669" s="328"/>
    </row>
    <row r="1670" spans="1:12" x14ac:dyDescent="0.2">
      <c r="A1670" s="328"/>
      <c r="B1670" s="328"/>
      <c r="C1670" s="328"/>
      <c r="D1670" s="328"/>
      <c r="E1670" s="328"/>
      <c r="F1670" s="330"/>
      <c r="G1670" s="554"/>
      <c r="H1670" s="331"/>
      <c r="I1670" s="335"/>
      <c r="J1670" s="328"/>
      <c r="K1670" s="328"/>
      <c r="L1670" s="328"/>
    </row>
    <row r="1671" spans="1:12" x14ac:dyDescent="0.2">
      <c r="A1671" s="328"/>
      <c r="B1671" s="328"/>
      <c r="C1671" s="328"/>
      <c r="D1671" s="328"/>
      <c r="E1671" s="328"/>
      <c r="F1671" s="330"/>
      <c r="G1671" s="554"/>
      <c r="H1671" s="331"/>
      <c r="I1671" s="335"/>
      <c r="J1671" s="328"/>
      <c r="K1671" s="328"/>
      <c r="L1671" s="328"/>
    </row>
    <row r="1672" spans="1:12" x14ac:dyDescent="0.2">
      <c r="A1672" s="328"/>
      <c r="B1672" s="328"/>
      <c r="C1672" s="328"/>
      <c r="D1672" s="328"/>
      <c r="E1672" s="328"/>
      <c r="F1672" s="330"/>
      <c r="G1672" s="554"/>
      <c r="H1672" s="331"/>
      <c r="I1672" s="335"/>
      <c r="J1672" s="328"/>
      <c r="K1672" s="328"/>
      <c r="L1672" s="328"/>
    </row>
    <row r="1673" spans="1:12" x14ac:dyDescent="0.2">
      <c r="A1673" s="328"/>
      <c r="B1673" s="328"/>
      <c r="C1673" s="328"/>
      <c r="D1673" s="328"/>
      <c r="E1673" s="328"/>
      <c r="F1673" s="330"/>
      <c r="G1673" s="554"/>
      <c r="H1673" s="331"/>
      <c r="I1673" s="335"/>
      <c r="J1673" s="328"/>
      <c r="K1673" s="328"/>
      <c r="L1673" s="328"/>
    </row>
    <row r="1674" spans="1:12" x14ac:dyDescent="0.2">
      <c r="A1674" s="328"/>
      <c r="B1674" s="328"/>
      <c r="C1674" s="328"/>
      <c r="D1674" s="328"/>
      <c r="E1674" s="328"/>
      <c r="F1674" s="330"/>
      <c r="G1674" s="554"/>
      <c r="H1674" s="331"/>
      <c r="I1674" s="335"/>
      <c r="J1674" s="328"/>
      <c r="K1674" s="328"/>
      <c r="L1674" s="328"/>
    </row>
    <row r="1675" spans="1:12" x14ac:dyDescent="0.2">
      <c r="A1675" s="328"/>
      <c r="B1675" s="328"/>
      <c r="C1675" s="328"/>
      <c r="D1675" s="328"/>
      <c r="E1675" s="328"/>
      <c r="F1675" s="330"/>
      <c r="G1675" s="554"/>
      <c r="H1675" s="331"/>
      <c r="I1675" s="335"/>
      <c r="J1675" s="328"/>
      <c r="K1675" s="328"/>
      <c r="L1675" s="328"/>
    </row>
    <row r="1676" spans="1:12" x14ac:dyDescent="0.2">
      <c r="A1676" s="328"/>
      <c r="B1676" s="328"/>
      <c r="C1676" s="328"/>
      <c r="D1676" s="328"/>
      <c r="E1676" s="328"/>
      <c r="F1676" s="330"/>
      <c r="G1676" s="554"/>
      <c r="H1676" s="331"/>
      <c r="I1676" s="335"/>
      <c r="J1676" s="328"/>
      <c r="K1676" s="328"/>
      <c r="L1676" s="328"/>
    </row>
    <row r="1677" spans="1:12" x14ac:dyDescent="0.2">
      <c r="A1677" s="328"/>
      <c r="B1677" s="328"/>
      <c r="C1677" s="328"/>
      <c r="D1677" s="328"/>
      <c r="E1677" s="328"/>
      <c r="F1677" s="330"/>
      <c r="G1677" s="554"/>
      <c r="H1677" s="331"/>
      <c r="I1677" s="335"/>
      <c r="J1677" s="328"/>
      <c r="K1677" s="328"/>
      <c r="L1677" s="328"/>
    </row>
    <row r="1678" spans="1:12" x14ac:dyDescent="0.2">
      <c r="A1678" s="328"/>
      <c r="B1678" s="328"/>
      <c r="C1678" s="328"/>
      <c r="D1678" s="328"/>
      <c r="E1678" s="328"/>
      <c r="F1678" s="330"/>
      <c r="G1678" s="554"/>
      <c r="H1678" s="331"/>
      <c r="I1678" s="335"/>
      <c r="J1678" s="328"/>
      <c r="K1678" s="328"/>
      <c r="L1678" s="328"/>
    </row>
    <row r="1679" spans="1:12" x14ac:dyDescent="0.2">
      <c r="A1679" s="328"/>
      <c r="B1679" s="328"/>
      <c r="C1679" s="328"/>
      <c r="D1679" s="328"/>
      <c r="E1679" s="328"/>
      <c r="F1679" s="330"/>
      <c r="G1679" s="554"/>
      <c r="H1679" s="331"/>
      <c r="I1679" s="335"/>
      <c r="J1679" s="328"/>
      <c r="K1679" s="328"/>
      <c r="L1679" s="328"/>
    </row>
    <row r="1680" spans="1:12" x14ac:dyDescent="0.2">
      <c r="A1680" s="328"/>
      <c r="B1680" s="328"/>
      <c r="C1680" s="328"/>
      <c r="D1680" s="328"/>
      <c r="E1680" s="328"/>
      <c r="F1680" s="330"/>
      <c r="G1680" s="554"/>
      <c r="H1680" s="331"/>
      <c r="I1680" s="335"/>
      <c r="J1680" s="328"/>
      <c r="K1680" s="328"/>
      <c r="L1680" s="328"/>
    </row>
    <row r="1681" spans="1:12" x14ac:dyDescent="0.2">
      <c r="A1681" s="328"/>
      <c r="B1681" s="328"/>
      <c r="C1681" s="328"/>
      <c r="D1681" s="328"/>
      <c r="E1681" s="328"/>
      <c r="F1681" s="330"/>
      <c r="G1681" s="554"/>
      <c r="H1681" s="331"/>
      <c r="I1681" s="335"/>
      <c r="J1681" s="328"/>
      <c r="K1681" s="328"/>
      <c r="L1681" s="328"/>
    </row>
    <row r="1682" spans="1:12" x14ac:dyDescent="0.2">
      <c r="A1682" s="328"/>
      <c r="B1682" s="328"/>
      <c r="C1682" s="328"/>
      <c r="D1682" s="328"/>
      <c r="E1682" s="328"/>
      <c r="F1682" s="330"/>
      <c r="G1682" s="554"/>
      <c r="H1682" s="331"/>
      <c r="I1682" s="335"/>
      <c r="J1682" s="328"/>
      <c r="K1682" s="328"/>
      <c r="L1682" s="328"/>
    </row>
    <row r="1683" spans="1:12" x14ac:dyDescent="0.2">
      <c r="A1683" s="328"/>
      <c r="B1683" s="328"/>
      <c r="C1683" s="328"/>
      <c r="D1683" s="328"/>
      <c r="E1683" s="328"/>
      <c r="F1683" s="330"/>
      <c r="G1683" s="554"/>
      <c r="H1683" s="331"/>
      <c r="I1683" s="335"/>
      <c r="J1683" s="328"/>
      <c r="K1683" s="328"/>
      <c r="L1683" s="328"/>
    </row>
    <row r="1684" spans="1:12" x14ac:dyDescent="0.2">
      <c r="A1684" s="328"/>
      <c r="B1684" s="328"/>
      <c r="C1684" s="328"/>
      <c r="D1684" s="328"/>
      <c r="E1684" s="328"/>
      <c r="F1684" s="330"/>
      <c r="G1684" s="554"/>
      <c r="H1684" s="331"/>
      <c r="I1684" s="335"/>
      <c r="J1684" s="328"/>
      <c r="K1684" s="328"/>
      <c r="L1684" s="328"/>
    </row>
    <row r="1685" spans="1:12" x14ac:dyDescent="0.2">
      <c r="A1685" s="328"/>
      <c r="B1685" s="328"/>
      <c r="C1685" s="328"/>
      <c r="D1685" s="328"/>
      <c r="E1685" s="328"/>
      <c r="F1685" s="330"/>
      <c r="G1685" s="554"/>
      <c r="H1685" s="331"/>
      <c r="I1685" s="335"/>
      <c r="J1685" s="328"/>
      <c r="K1685" s="328"/>
      <c r="L1685" s="328"/>
    </row>
    <row r="1686" spans="1:12" x14ac:dyDescent="0.2">
      <c r="A1686" s="328"/>
      <c r="B1686" s="328"/>
      <c r="C1686" s="328"/>
      <c r="D1686" s="328"/>
      <c r="E1686" s="328"/>
      <c r="F1686" s="330"/>
      <c r="G1686" s="554"/>
      <c r="H1686" s="331"/>
      <c r="I1686" s="335"/>
      <c r="J1686" s="328"/>
      <c r="K1686" s="328"/>
      <c r="L1686" s="328"/>
    </row>
    <row r="1687" spans="1:12" x14ac:dyDescent="0.2">
      <c r="A1687" s="328"/>
      <c r="B1687" s="328"/>
      <c r="C1687" s="328"/>
      <c r="D1687" s="328"/>
      <c r="E1687" s="328"/>
      <c r="F1687" s="330"/>
      <c r="G1687" s="554"/>
      <c r="H1687" s="331"/>
      <c r="I1687" s="335"/>
      <c r="J1687" s="328"/>
      <c r="K1687" s="328"/>
      <c r="L1687" s="328"/>
    </row>
    <row r="1688" spans="1:12" x14ac:dyDescent="0.2">
      <c r="A1688" s="328"/>
      <c r="B1688" s="328"/>
      <c r="C1688" s="328"/>
      <c r="D1688" s="328"/>
      <c r="E1688" s="328"/>
      <c r="F1688" s="330"/>
      <c r="G1688" s="554"/>
      <c r="H1688" s="331"/>
      <c r="I1688" s="335"/>
      <c r="J1688" s="328"/>
      <c r="K1688" s="328"/>
      <c r="L1688" s="328"/>
    </row>
    <row r="1689" spans="1:12" x14ac:dyDescent="0.2">
      <c r="A1689" s="328"/>
      <c r="B1689" s="328"/>
      <c r="C1689" s="328"/>
      <c r="D1689" s="328"/>
      <c r="E1689" s="328"/>
      <c r="F1689" s="330"/>
      <c r="G1689" s="554"/>
      <c r="H1689" s="331"/>
      <c r="I1689" s="335"/>
      <c r="J1689" s="328"/>
      <c r="K1689" s="328"/>
      <c r="L1689" s="328"/>
    </row>
    <row r="1690" spans="1:12" x14ac:dyDescent="0.2">
      <c r="A1690" s="328"/>
      <c r="B1690" s="328"/>
      <c r="C1690" s="328"/>
      <c r="D1690" s="328"/>
      <c r="E1690" s="328"/>
      <c r="F1690" s="330"/>
      <c r="G1690" s="554"/>
      <c r="H1690" s="331"/>
      <c r="I1690" s="335"/>
      <c r="J1690" s="328"/>
      <c r="K1690" s="328"/>
      <c r="L1690" s="328"/>
    </row>
    <row r="1691" spans="1:12" x14ac:dyDescent="0.2">
      <c r="A1691" s="328"/>
      <c r="B1691" s="328"/>
      <c r="C1691" s="328"/>
      <c r="D1691" s="328"/>
      <c r="E1691" s="328"/>
      <c r="F1691" s="330"/>
      <c r="G1691" s="554"/>
      <c r="H1691" s="331"/>
      <c r="I1691" s="335"/>
      <c r="J1691" s="328"/>
      <c r="K1691" s="328"/>
      <c r="L1691" s="328"/>
    </row>
    <row r="1692" spans="1:12" x14ac:dyDescent="0.2">
      <c r="A1692" s="328"/>
      <c r="B1692" s="328"/>
      <c r="C1692" s="328"/>
      <c r="D1692" s="328"/>
      <c r="E1692" s="328"/>
      <c r="F1692" s="330"/>
      <c r="G1692" s="554"/>
      <c r="H1692" s="331"/>
      <c r="I1692" s="335"/>
      <c r="J1692" s="328"/>
      <c r="K1692" s="328"/>
      <c r="L1692" s="328"/>
    </row>
    <row r="1693" spans="1:12" x14ac:dyDescent="0.2">
      <c r="A1693" s="328"/>
      <c r="B1693" s="328"/>
      <c r="C1693" s="328"/>
      <c r="D1693" s="328"/>
      <c r="E1693" s="328"/>
      <c r="F1693" s="330"/>
      <c r="G1693" s="554"/>
      <c r="H1693" s="331"/>
      <c r="I1693" s="335"/>
      <c r="J1693" s="328"/>
      <c r="K1693" s="328"/>
      <c r="L1693" s="328"/>
    </row>
    <row r="1694" spans="1:12" x14ac:dyDescent="0.2">
      <c r="A1694" s="328"/>
      <c r="B1694" s="328"/>
      <c r="C1694" s="328"/>
      <c r="D1694" s="328"/>
      <c r="E1694" s="328"/>
      <c r="F1694" s="330"/>
      <c r="G1694" s="554"/>
      <c r="H1694" s="331"/>
      <c r="I1694" s="335"/>
      <c r="J1694" s="328"/>
      <c r="K1694" s="328"/>
      <c r="L1694" s="328"/>
    </row>
    <row r="1695" spans="1:12" x14ac:dyDescent="0.2">
      <c r="A1695" s="328"/>
      <c r="B1695" s="328"/>
      <c r="C1695" s="328"/>
      <c r="D1695" s="328"/>
      <c r="E1695" s="328"/>
      <c r="F1695" s="330"/>
      <c r="G1695" s="554"/>
      <c r="H1695" s="331"/>
      <c r="I1695" s="335"/>
      <c r="J1695" s="328"/>
      <c r="K1695" s="328"/>
      <c r="L1695" s="328"/>
    </row>
    <row r="1696" spans="1:12" x14ac:dyDescent="0.2">
      <c r="A1696" s="328"/>
      <c r="B1696" s="328"/>
      <c r="C1696" s="328"/>
      <c r="D1696" s="328"/>
      <c r="E1696" s="328"/>
      <c r="F1696" s="330"/>
      <c r="G1696" s="554"/>
      <c r="H1696" s="331"/>
      <c r="I1696" s="335"/>
      <c r="J1696" s="328"/>
      <c r="K1696" s="328"/>
      <c r="L1696" s="328"/>
    </row>
    <row r="1697" spans="1:12" x14ac:dyDescent="0.2">
      <c r="A1697" s="328"/>
      <c r="B1697" s="328"/>
      <c r="C1697" s="328"/>
      <c r="D1697" s="328"/>
      <c r="E1697" s="328"/>
      <c r="F1697" s="330"/>
      <c r="G1697" s="554"/>
      <c r="H1697" s="331"/>
      <c r="I1697" s="335"/>
      <c r="J1697" s="328"/>
      <c r="K1697" s="328"/>
      <c r="L1697" s="328"/>
    </row>
    <row r="1698" spans="1:12" x14ac:dyDescent="0.2">
      <c r="A1698" s="328"/>
      <c r="B1698" s="328"/>
      <c r="C1698" s="328"/>
      <c r="D1698" s="328"/>
      <c r="E1698" s="328"/>
      <c r="F1698" s="330"/>
      <c r="G1698" s="554"/>
      <c r="H1698" s="331"/>
      <c r="I1698" s="335"/>
      <c r="J1698" s="328"/>
      <c r="K1698" s="328"/>
      <c r="L1698" s="328"/>
    </row>
    <row r="1699" spans="1:12" x14ac:dyDescent="0.2">
      <c r="A1699" s="328"/>
      <c r="B1699" s="328"/>
      <c r="C1699" s="328"/>
      <c r="D1699" s="328"/>
      <c r="E1699" s="328"/>
      <c r="F1699" s="330"/>
      <c r="G1699" s="554"/>
      <c r="H1699" s="331"/>
      <c r="I1699" s="335"/>
      <c r="J1699" s="328"/>
      <c r="K1699" s="328"/>
      <c r="L1699" s="328"/>
    </row>
    <row r="1700" spans="1:12" x14ac:dyDescent="0.2">
      <c r="A1700" s="328"/>
      <c r="B1700" s="328"/>
      <c r="C1700" s="328"/>
      <c r="D1700" s="328"/>
      <c r="E1700" s="328"/>
      <c r="F1700" s="330"/>
      <c r="G1700" s="554"/>
      <c r="H1700" s="331"/>
      <c r="I1700" s="335"/>
      <c r="J1700" s="328"/>
      <c r="K1700" s="328"/>
      <c r="L1700" s="328"/>
    </row>
    <row r="1701" spans="1:12" x14ac:dyDescent="0.2">
      <c r="A1701" s="328"/>
      <c r="B1701" s="328"/>
      <c r="C1701" s="328"/>
      <c r="D1701" s="328"/>
      <c r="E1701" s="328"/>
      <c r="F1701" s="330"/>
      <c r="G1701" s="554"/>
      <c r="H1701" s="331"/>
      <c r="I1701" s="335"/>
      <c r="J1701" s="328"/>
      <c r="K1701" s="328"/>
      <c r="L1701" s="328"/>
    </row>
    <row r="1702" spans="1:12" x14ac:dyDescent="0.2">
      <c r="A1702" s="328"/>
      <c r="B1702" s="328"/>
      <c r="C1702" s="328"/>
      <c r="D1702" s="328"/>
      <c r="E1702" s="328"/>
      <c r="F1702" s="330"/>
      <c r="G1702" s="554"/>
      <c r="H1702" s="331"/>
      <c r="I1702" s="335"/>
      <c r="J1702" s="328"/>
      <c r="K1702" s="328"/>
      <c r="L1702" s="328"/>
    </row>
    <row r="1703" spans="1:12" x14ac:dyDescent="0.2">
      <c r="A1703" s="328"/>
      <c r="B1703" s="328"/>
      <c r="C1703" s="328"/>
      <c r="D1703" s="328"/>
      <c r="E1703" s="328"/>
      <c r="F1703" s="330"/>
      <c r="G1703" s="554"/>
      <c r="H1703" s="331"/>
      <c r="I1703" s="335"/>
      <c r="J1703" s="328"/>
      <c r="K1703" s="328"/>
      <c r="L1703" s="328"/>
    </row>
    <row r="1704" spans="1:12" x14ac:dyDescent="0.2">
      <c r="A1704" s="328"/>
      <c r="B1704" s="328"/>
      <c r="C1704" s="328"/>
      <c r="D1704" s="328"/>
      <c r="E1704" s="328"/>
      <c r="F1704" s="330"/>
      <c r="G1704" s="554"/>
      <c r="H1704" s="331"/>
      <c r="I1704" s="335"/>
      <c r="J1704" s="328"/>
      <c r="K1704" s="328"/>
      <c r="L1704" s="328"/>
    </row>
    <row r="1705" spans="1:12" x14ac:dyDescent="0.2">
      <c r="A1705" s="328"/>
      <c r="B1705" s="328"/>
      <c r="C1705" s="328"/>
      <c r="D1705" s="328"/>
      <c r="E1705" s="328"/>
      <c r="F1705" s="330"/>
      <c r="G1705" s="554"/>
      <c r="H1705" s="331"/>
      <c r="I1705" s="335"/>
      <c r="J1705" s="328"/>
      <c r="K1705" s="328"/>
      <c r="L1705" s="328"/>
    </row>
    <row r="1706" spans="1:12" x14ac:dyDescent="0.2">
      <c r="A1706" s="328"/>
      <c r="B1706" s="328"/>
      <c r="C1706" s="328"/>
      <c r="D1706" s="328"/>
      <c r="E1706" s="328"/>
      <c r="F1706" s="330"/>
      <c r="G1706" s="554"/>
      <c r="H1706" s="331"/>
      <c r="I1706" s="335"/>
      <c r="J1706" s="328"/>
      <c r="K1706" s="328"/>
      <c r="L1706" s="328"/>
    </row>
    <row r="1707" spans="1:12" x14ac:dyDescent="0.2">
      <c r="A1707" s="328"/>
      <c r="B1707" s="328"/>
      <c r="C1707" s="328"/>
      <c r="D1707" s="328"/>
      <c r="E1707" s="328"/>
      <c r="F1707" s="330"/>
      <c r="G1707" s="554"/>
      <c r="H1707" s="331"/>
      <c r="I1707" s="335"/>
      <c r="J1707" s="328"/>
      <c r="K1707" s="328"/>
      <c r="L1707" s="328"/>
    </row>
    <row r="1708" spans="1:12" x14ac:dyDescent="0.2">
      <c r="A1708" s="328"/>
      <c r="B1708" s="328"/>
      <c r="C1708" s="328"/>
      <c r="D1708" s="328"/>
      <c r="E1708" s="328"/>
      <c r="F1708" s="330"/>
      <c r="G1708" s="554"/>
      <c r="H1708" s="331"/>
      <c r="I1708" s="335"/>
      <c r="J1708" s="328"/>
      <c r="K1708" s="328"/>
      <c r="L1708" s="328"/>
    </row>
    <row r="1709" spans="1:12" x14ac:dyDescent="0.2">
      <c r="A1709" s="328"/>
      <c r="B1709" s="328"/>
      <c r="C1709" s="328"/>
      <c r="D1709" s="328"/>
      <c r="E1709" s="328"/>
      <c r="F1709" s="330"/>
      <c r="G1709" s="554"/>
      <c r="H1709" s="331"/>
      <c r="I1709" s="335"/>
      <c r="J1709" s="328"/>
      <c r="K1709" s="328"/>
      <c r="L1709" s="328"/>
    </row>
    <row r="1710" spans="1:12" x14ac:dyDescent="0.2">
      <c r="A1710" s="328"/>
      <c r="B1710" s="328"/>
      <c r="C1710" s="328"/>
      <c r="D1710" s="328"/>
      <c r="E1710" s="328"/>
      <c r="F1710" s="330"/>
      <c r="G1710" s="554"/>
      <c r="H1710" s="331"/>
      <c r="I1710" s="335"/>
      <c r="J1710" s="328"/>
      <c r="K1710" s="328"/>
      <c r="L1710" s="328"/>
    </row>
    <row r="1711" spans="1:12" x14ac:dyDescent="0.2">
      <c r="A1711" s="328"/>
      <c r="B1711" s="328"/>
      <c r="C1711" s="328"/>
      <c r="D1711" s="328"/>
      <c r="E1711" s="328"/>
      <c r="F1711" s="330"/>
      <c r="G1711" s="554"/>
      <c r="H1711" s="331"/>
      <c r="I1711" s="335"/>
      <c r="J1711" s="328"/>
      <c r="K1711" s="328"/>
      <c r="L1711" s="328"/>
    </row>
    <row r="1712" spans="1:12" x14ac:dyDescent="0.2">
      <c r="A1712" s="328"/>
      <c r="B1712" s="328"/>
      <c r="C1712" s="328"/>
      <c r="D1712" s="328"/>
      <c r="E1712" s="328"/>
      <c r="F1712" s="330"/>
      <c r="G1712" s="554"/>
      <c r="H1712" s="331"/>
      <c r="I1712" s="335"/>
      <c r="J1712" s="328"/>
      <c r="K1712" s="328"/>
      <c r="L1712" s="328"/>
    </row>
    <row r="1713" spans="1:12" x14ac:dyDescent="0.2">
      <c r="A1713" s="328"/>
      <c r="B1713" s="328"/>
      <c r="C1713" s="328"/>
      <c r="D1713" s="328"/>
      <c r="E1713" s="328"/>
      <c r="F1713" s="330"/>
      <c r="G1713" s="554"/>
      <c r="H1713" s="331"/>
      <c r="I1713" s="335"/>
      <c r="J1713" s="328"/>
      <c r="K1713" s="328"/>
      <c r="L1713" s="328"/>
    </row>
    <row r="1714" spans="1:12" x14ac:dyDescent="0.2">
      <c r="A1714" s="328"/>
      <c r="B1714" s="328"/>
      <c r="C1714" s="328"/>
      <c r="D1714" s="328"/>
      <c r="E1714" s="328"/>
      <c r="F1714" s="330"/>
      <c r="G1714" s="554"/>
      <c r="H1714" s="331"/>
      <c r="I1714" s="335"/>
      <c r="J1714" s="328"/>
      <c r="K1714" s="328"/>
      <c r="L1714" s="328"/>
    </row>
    <row r="1715" spans="1:12" x14ac:dyDescent="0.2">
      <c r="A1715" s="328"/>
      <c r="B1715" s="328"/>
      <c r="C1715" s="328"/>
      <c r="D1715" s="328"/>
      <c r="E1715" s="328"/>
      <c r="F1715" s="330"/>
      <c r="G1715" s="554"/>
      <c r="H1715" s="331"/>
      <c r="I1715" s="335"/>
      <c r="J1715" s="328"/>
      <c r="K1715" s="328"/>
      <c r="L1715" s="328"/>
    </row>
    <row r="1716" spans="1:12" x14ac:dyDescent="0.2">
      <c r="A1716" s="328"/>
      <c r="B1716" s="328"/>
      <c r="C1716" s="328"/>
      <c r="D1716" s="328"/>
      <c r="E1716" s="328"/>
      <c r="F1716" s="330"/>
      <c r="G1716" s="554"/>
      <c r="H1716" s="331"/>
      <c r="I1716" s="335"/>
      <c r="J1716" s="328"/>
      <c r="K1716" s="328"/>
      <c r="L1716" s="328"/>
    </row>
    <row r="1717" spans="1:12" x14ac:dyDescent="0.2">
      <c r="A1717" s="328"/>
      <c r="B1717" s="328"/>
      <c r="C1717" s="328"/>
      <c r="D1717" s="328"/>
      <c r="E1717" s="328"/>
      <c r="F1717" s="330"/>
      <c r="G1717" s="554"/>
      <c r="H1717" s="331"/>
      <c r="I1717" s="335"/>
      <c r="J1717" s="328"/>
      <c r="K1717" s="328"/>
      <c r="L1717" s="328"/>
    </row>
    <row r="1718" spans="1:12" x14ac:dyDescent="0.2">
      <c r="A1718" s="328"/>
      <c r="B1718" s="328"/>
      <c r="C1718" s="328"/>
      <c r="D1718" s="328"/>
      <c r="E1718" s="328"/>
      <c r="F1718" s="330"/>
      <c r="G1718" s="554"/>
      <c r="H1718" s="331"/>
      <c r="I1718" s="335"/>
      <c r="J1718" s="328"/>
      <c r="K1718" s="328"/>
      <c r="L1718" s="328"/>
    </row>
    <row r="1719" spans="1:12" x14ac:dyDescent="0.2">
      <c r="A1719" s="328"/>
      <c r="B1719" s="328"/>
      <c r="C1719" s="328"/>
      <c r="D1719" s="328"/>
      <c r="E1719" s="328"/>
      <c r="F1719" s="330"/>
      <c r="G1719" s="554"/>
      <c r="H1719" s="331"/>
      <c r="I1719" s="335"/>
      <c r="J1719" s="328"/>
      <c r="K1719" s="328"/>
      <c r="L1719" s="328"/>
    </row>
    <row r="1720" spans="1:12" x14ac:dyDescent="0.2">
      <c r="A1720" s="328"/>
      <c r="B1720" s="328"/>
      <c r="C1720" s="328"/>
      <c r="D1720" s="328"/>
      <c r="E1720" s="328"/>
      <c r="F1720" s="330"/>
      <c r="G1720" s="554"/>
      <c r="H1720" s="331"/>
      <c r="I1720" s="335"/>
      <c r="J1720" s="328"/>
      <c r="K1720" s="328"/>
      <c r="L1720" s="328"/>
    </row>
    <row r="1721" spans="1:12" x14ac:dyDescent="0.2">
      <c r="A1721" s="328"/>
      <c r="B1721" s="328"/>
      <c r="C1721" s="328"/>
      <c r="D1721" s="328"/>
      <c r="E1721" s="328"/>
      <c r="F1721" s="330"/>
      <c r="G1721" s="554"/>
      <c r="H1721" s="331"/>
      <c r="I1721" s="335"/>
      <c r="J1721" s="328"/>
      <c r="K1721" s="328"/>
      <c r="L1721" s="328"/>
    </row>
    <row r="1722" spans="1:12" x14ac:dyDescent="0.2">
      <c r="A1722" s="328"/>
      <c r="B1722" s="328"/>
      <c r="C1722" s="328"/>
      <c r="D1722" s="328"/>
      <c r="E1722" s="328"/>
      <c r="F1722" s="330"/>
      <c r="G1722" s="554"/>
      <c r="H1722" s="331"/>
      <c r="I1722" s="335"/>
      <c r="J1722" s="328"/>
      <c r="K1722" s="328"/>
      <c r="L1722" s="328"/>
    </row>
    <row r="1723" spans="1:12" x14ac:dyDescent="0.2">
      <c r="A1723" s="328"/>
      <c r="B1723" s="328"/>
      <c r="C1723" s="328"/>
      <c r="D1723" s="328"/>
      <c r="E1723" s="328"/>
      <c r="F1723" s="330"/>
      <c r="G1723" s="554"/>
      <c r="H1723" s="331"/>
      <c r="I1723" s="335"/>
      <c r="J1723" s="328"/>
      <c r="K1723" s="328"/>
      <c r="L1723" s="328"/>
    </row>
    <row r="1724" spans="1:12" x14ac:dyDescent="0.2">
      <c r="A1724" s="328"/>
      <c r="B1724" s="328"/>
      <c r="C1724" s="328"/>
      <c r="D1724" s="328"/>
      <c r="E1724" s="328"/>
      <c r="F1724" s="330"/>
      <c r="G1724" s="554"/>
      <c r="H1724" s="331"/>
      <c r="I1724" s="335"/>
      <c r="J1724" s="328"/>
      <c r="K1724" s="328"/>
      <c r="L1724" s="328"/>
    </row>
    <row r="1725" spans="1:12" x14ac:dyDescent="0.2">
      <c r="A1725" s="328"/>
      <c r="B1725" s="328"/>
      <c r="C1725" s="328"/>
      <c r="D1725" s="328"/>
      <c r="E1725" s="328"/>
      <c r="F1725" s="330"/>
      <c r="G1725" s="554"/>
      <c r="H1725" s="331"/>
      <c r="I1725" s="335"/>
      <c r="J1725" s="328"/>
      <c r="K1725" s="328"/>
      <c r="L1725" s="328"/>
    </row>
    <row r="1726" spans="1:12" x14ac:dyDescent="0.2">
      <c r="A1726" s="328"/>
      <c r="B1726" s="328"/>
      <c r="C1726" s="328"/>
      <c r="D1726" s="328"/>
      <c r="E1726" s="328"/>
      <c r="F1726" s="330"/>
      <c r="G1726" s="554"/>
      <c r="H1726" s="331"/>
      <c r="I1726" s="335"/>
      <c r="J1726" s="328"/>
      <c r="K1726" s="328"/>
      <c r="L1726" s="328"/>
    </row>
    <row r="1727" spans="1:12" x14ac:dyDescent="0.2">
      <c r="A1727" s="328"/>
      <c r="B1727" s="328"/>
      <c r="C1727" s="328"/>
      <c r="D1727" s="328"/>
      <c r="E1727" s="328"/>
      <c r="F1727" s="330"/>
      <c r="G1727" s="554"/>
      <c r="H1727" s="331"/>
      <c r="I1727" s="335"/>
      <c r="J1727" s="328"/>
      <c r="K1727" s="328"/>
      <c r="L1727" s="328"/>
    </row>
    <row r="1728" spans="1:12" x14ac:dyDescent="0.2">
      <c r="A1728" s="328"/>
      <c r="B1728" s="328"/>
      <c r="C1728" s="328"/>
      <c r="D1728" s="328"/>
      <c r="E1728" s="328"/>
      <c r="F1728" s="330"/>
      <c r="G1728" s="554"/>
      <c r="H1728" s="331"/>
      <c r="I1728" s="335"/>
      <c r="J1728" s="328"/>
      <c r="K1728" s="328"/>
      <c r="L1728" s="328"/>
    </row>
    <row r="1729" spans="1:12" x14ac:dyDescent="0.2">
      <c r="A1729" s="328"/>
      <c r="B1729" s="328"/>
      <c r="C1729" s="328"/>
      <c r="D1729" s="328"/>
      <c r="E1729" s="328"/>
      <c r="F1729" s="330"/>
      <c r="G1729" s="554"/>
      <c r="H1729" s="331"/>
      <c r="I1729" s="335"/>
      <c r="J1729" s="328"/>
      <c r="K1729" s="328"/>
      <c r="L1729" s="328"/>
    </row>
    <row r="1730" spans="1:12" x14ac:dyDescent="0.2">
      <c r="A1730" s="328"/>
      <c r="B1730" s="328"/>
      <c r="C1730" s="328"/>
      <c r="D1730" s="328"/>
      <c r="E1730" s="328"/>
      <c r="F1730" s="330"/>
      <c r="G1730" s="554"/>
      <c r="H1730" s="331"/>
      <c r="I1730" s="335"/>
      <c r="J1730" s="328"/>
      <c r="K1730" s="328"/>
      <c r="L1730" s="328"/>
    </row>
    <row r="1731" spans="1:12" x14ac:dyDescent="0.2">
      <c r="A1731" s="328"/>
      <c r="B1731" s="328"/>
      <c r="C1731" s="328"/>
      <c r="D1731" s="328"/>
      <c r="E1731" s="328"/>
      <c r="F1731" s="330"/>
      <c r="G1731" s="554"/>
      <c r="H1731" s="331"/>
      <c r="I1731" s="335"/>
      <c r="J1731" s="328"/>
      <c r="K1731" s="328"/>
      <c r="L1731" s="328"/>
    </row>
    <row r="1732" spans="1:12" x14ac:dyDescent="0.2">
      <c r="A1732" s="328"/>
      <c r="B1732" s="328"/>
      <c r="C1732" s="328"/>
      <c r="D1732" s="328"/>
      <c r="E1732" s="328"/>
      <c r="F1732" s="330"/>
      <c r="G1732" s="554"/>
      <c r="H1732" s="331"/>
      <c r="I1732" s="335"/>
      <c r="J1732" s="328"/>
      <c r="K1732" s="328"/>
      <c r="L1732" s="328"/>
    </row>
    <row r="1733" spans="1:12" x14ac:dyDescent="0.2">
      <c r="A1733" s="328"/>
      <c r="B1733" s="328"/>
      <c r="C1733" s="328"/>
      <c r="D1733" s="328"/>
      <c r="E1733" s="328"/>
      <c r="F1733" s="330"/>
      <c r="G1733" s="554"/>
      <c r="H1733" s="331"/>
      <c r="I1733" s="335"/>
      <c r="J1733" s="328"/>
      <c r="K1733" s="328"/>
      <c r="L1733" s="328"/>
    </row>
    <row r="1734" spans="1:12" x14ac:dyDescent="0.2">
      <c r="A1734" s="328"/>
      <c r="B1734" s="328"/>
      <c r="C1734" s="328"/>
      <c r="D1734" s="328"/>
      <c r="E1734" s="328"/>
      <c r="F1734" s="330"/>
      <c r="G1734" s="554"/>
      <c r="H1734" s="331"/>
      <c r="I1734" s="335"/>
      <c r="J1734" s="328"/>
      <c r="K1734" s="328"/>
      <c r="L1734" s="328"/>
    </row>
    <row r="1735" spans="1:12" x14ac:dyDescent="0.2">
      <c r="A1735" s="328"/>
      <c r="B1735" s="328"/>
      <c r="C1735" s="328"/>
      <c r="D1735" s="328"/>
      <c r="E1735" s="328"/>
      <c r="F1735" s="330"/>
      <c r="G1735" s="554"/>
      <c r="H1735" s="331"/>
      <c r="I1735" s="335"/>
      <c r="J1735" s="328"/>
      <c r="K1735" s="328"/>
      <c r="L1735" s="328"/>
    </row>
    <row r="1736" spans="1:12" x14ac:dyDescent="0.2">
      <c r="A1736" s="328"/>
      <c r="B1736" s="328"/>
      <c r="C1736" s="328"/>
      <c r="D1736" s="328"/>
      <c r="E1736" s="328"/>
      <c r="F1736" s="330"/>
      <c r="G1736" s="554"/>
      <c r="H1736" s="331"/>
      <c r="I1736" s="335"/>
      <c r="J1736" s="328"/>
      <c r="K1736" s="328"/>
      <c r="L1736" s="328"/>
    </row>
    <row r="1737" spans="1:12" x14ac:dyDescent="0.2">
      <c r="A1737" s="328"/>
      <c r="B1737" s="328"/>
      <c r="C1737" s="328"/>
      <c r="D1737" s="328"/>
      <c r="E1737" s="328"/>
      <c r="F1737" s="330"/>
      <c r="G1737" s="554"/>
      <c r="H1737" s="331"/>
      <c r="I1737" s="335"/>
      <c r="J1737" s="328"/>
      <c r="K1737" s="328"/>
      <c r="L1737" s="328"/>
    </row>
    <row r="1738" spans="1:12" x14ac:dyDescent="0.2">
      <c r="A1738" s="328"/>
      <c r="B1738" s="328"/>
      <c r="C1738" s="328"/>
      <c r="D1738" s="328"/>
      <c r="E1738" s="328"/>
      <c r="F1738" s="330"/>
      <c r="G1738" s="554"/>
      <c r="H1738" s="331"/>
      <c r="I1738" s="335"/>
      <c r="J1738" s="328"/>
      <c r="K1738" s="328"/>
      <c r="L1738" s="328"/>
    </row>
    <row r="1739" spans="1:12" x14ac:dyDescent="0.2">
      <c r="A1739" s="328"/>
      <c r="B1739" s="328"/>
      <c r="C1739" s="328"/>
      <c r="D1739" s="328"/>
      <c r="E1739" s="328"/>
      <c r="F1739" s="330"/>
      <c r="G1739" s="554"/>
      <c r="H1739" s="331"/>
      <c r="I1739" s="335"/>
      <c r="J1739" s="328"/>
      <c r="K1739" s="328"/>
      <c r="L1739" s="328"/>
    </row>
    <row r="1740" spans="1:12" x14ac:dyDescent="0.2">
      <c r="A1740" s="328"/>
      <c r="B1740" s="328"/>
      <c r="C1740" s="328"/>
      <c r="D1740" s="328"/>
      <c r="E1740" s="328"/>
      <c r="F1740" s="330"/>
      <c r="G1740" s="554"/>
      <c r="H1740" s="331"/>
      <c r="I1740" s="335"/>
      <c r="J1740" s="328"/>
      <c r="K1740" s="328"/>
      <c r="L1740" s="328"/>
    </row>
    <row r="1741" spans="1:12" x14ac:dyDescent="0.2">
      <c r="A1741" s="328"/>
      <c r="B1741" s="328"/>
      <c r="C1741" s="328"/>
      <c r="D1741" s="328"/>
      <c r="E1741" s="328"/>
      <c r="F1741" s="330"/>
      <c r="G1741" s="554"/>
      <c r="H1741" s="331"/>
      <c r="I1741" s="335"/>
      <c r="J1741" s="328"/>
      <c r="K1741" s="328"/>
      <c r="L1741" s="328"/>
    </row>
    <row r="1742" spans="1:12" x14ac:dyDescent="0.2">
      <c r="A1742" s="328"/>
      <c r="B1742" s="328"/>
      <c r="C1742" s="328"/>
      <c r="D1742" s="328"/>
      <c r="E1742" s="328"/>
      <c r="F1742" s="330"/>
      <c r="G1742" s="554"/>
      <c r="H1742" s="331"/>
      <c r="I1742" s="335"/>
      <c r="J1742" s="328"/>
      <c r="K1742" s="328"/>
      <c r="L1742" s="328"/>
    </row>
    <row r="1743" spans="1:12" x14ac:dyDescent="0.2">
      <c r="A1743" s="328"/>
      <c r="B1743" s="328"/>
      <c r="C1743" s="328"/>
      <c r="D1743" s="328"/>
      <c r="E1743" s="328"/>
      <c r="F1743" s="330"/>
      <c r="G1743" s="554"/>
      <c r="H1743" s="331"/>
      <c r="I1743" s="335"/>
      <c r="J1743" s="328"/>
      <c r="K1743" s="328"/>
      <c r="L1743" s="328"/>
    </row>
    <row r="1744" spans="1:12" x14ac:dyDescent="0.2">
      <c r="A1744" s="328"/>
      <c r="B1744" s="328"/>
      <c r="C1744" s="328"/>
      <c r="D1744" s="328"/>
      <c r="E1744" s="328"/>
      <c r="F1744" s="330"/>
      <c r="G1744" s="554"/>
      <c r="H1744" s="331"/>
      <c r="I1744" s="335"/>
      <c r="J1744" s="328"/>
      <c r="K1744" s="328"/>
      <c r="L1744" s="328"/>
    </row>
    <row r="1745" spans="1:12" x14ac:dyDescent="0.2">
      <c r="A1745" s="328"/>
      <c r="B1745" s="328"/>
      <c r="C1745" s="328"/>
      <c r="D1745" s="328"/>
      <c r="E1745" s="328"/>
      <c r="F1745" s="330"/>
      <c r="G1745" s="554"/>
      <c r="H1745" s="331"/>
      <c r="I1745" s="335"/>
      <c r="J1745" s="328"/>
      <c r="K1745" s="328"/>
      <c r="L1745" s="328"/>
    </row>
    <row r="1746" spans="1:12" x14ac:dyDescent="0.2">
      <c r="A1746" s="328"/>
      <c r="B1746" s="328"/>
      <c r="C1746" s="328"/>
      <c r="D1746" s="328"/>
      <c r="E1746" s="328"/>
      <c r="F1746" s="330"/>
      <c r="G1746" s="554"/>
      <c r="H1746" s="331"/>
      <c r="I1746" s="335"/>
      <c r="J1746" s="328"/>
      <c r="K1746" s="328"/>
      <c r="L1746" s="328"/>
    </row>
    <row r="1747" spans="1:12" x14ac:dyDescent="0.2">
      <c r="A1747" s="328"/>
      <c r="B1747" s="328"/>
      <c r="C1747" s="328"/>
      <c r="D1747" s="328"/>
      <c r="E1747" s="328"/>
      <c r="F1747" s="330"/>
      <c r="G1747" s="554"/>
      <c r="H1747" s="331"/>
      <c r="I1747" s="335"/>
      <c r="J1747" s="328"/>
      <c r="K1747" s="328"/>
      <c r="L1747" s="328"/>
    </row>
    <row r="1748" spans="1:12" x14ac:dyDescent="0.2">
      <c r="A1748" s="328"/>
      <c r="B1748" s="328"/>
      <c r="C1748" s="328"/>
      <c r="D1748" s="328"/>
      <c r="E1748" s="328"/>
      <c r="F1748" s="330"/>
      <c r="G1748" s="554"/>
      <c r="H1748" s="331"/>
      <c r="I1748" s="335"/>
      <c r="J1748" s="328"/>
      <c r="K1748" s="328"/>
      <c r="L1748" s="328"/>
    </row>
    <row r="1749" spans="1:12" x14ac:dyDescent="0.2">
      <c r="A1749" s="328"/>
      <c r="B1749" s="328"/>
      <c r="C1749" s="328"/>
      <c r="D1749" s="328"/>
      <c r="E1749" s="328"/>
      <c r="F1749" s="330"/>
      <c r="G1749" s="554"/>
      <c r="H1749" s="331"/>
      <c r="I1749" s="335"/>
      <c r="J1749" s="328"/>
      <c r="K1749" s="328"/>
      <c r="L1749" s="328"/>
    </row>
    <row r="1750" spans="1:12" x14ac:dyDescent="0.2">
      <c r="A1750" s="328"/>
      <c r="B1750" s="328"/>
      <c r="C1750" s="328"/>
      <c r="D1750" s="328"/>
      <c r="E1750" s="328"/>
      <c r="F1750" s="330"/>
      <c r="G1750" s="554"/>
      <c r="H1750" s="331"/>
      <c r="I1750" s="335"/>
      <c r="J1750" s="328"/>
      <c r="K1750" s="328"/>
      <c r="L1750" s="328"/>
    </row>
    <row r="1751" spans="1:12" x14ac:dyDescent="0.2">
      <c r="A1751" s="328"/>
      <c r="B1751" s="328"/>
      <c r="C1751" s="328"/>
      <c r="D1751" s="328"/>
      <c r="E1751" s="328"/>
      <c r="F1751" s="330"/>
      <c r="G1751" s="554"/>
      <c r="H1751" s="331"/>
      <c r="I1751" s="335"/>
      <c r="J1751" s="328"/>
      <c r="K1751" s="328"/>
      <c r="L1751" s="328"/>
    </row>
    <row r="1752" spans="1:12" x14ac:dyDescent="0.2">
      <c r="A1752" s="328"/>
      <c r="B1752" s="328"/>
      <c r="C1752" s="328"/>
      <c r="D1752" s="328"/>
      <c r="E1752" s="328"/>
      <c r="F1752" s="330"/>
      <c r="G1752" s="554"/>
      <c r="H1752" s="331"/>
      <c r="I1752" s="335"/>
      <c r="J1752" s="328"/>
      <c r="K1752" s="328"/>
      <c r="L1752" s="328"/>
    </row>
    <row r="1753" spans="1:12" x14ac:dyDescent="0.2">
      <c r="A1753" s="328"/>
      <c r="B1753" s="328"/>
      <c r="C1753" s="328"/>
      <c r="D1753" s="328"/>
      <c r="E1753" s="328"/>
      <c r="F1753" s="330"/>
      <c r="G1753" s="554"/>
      <c r="H1753" s="331"/>
      <c r="I1753" s="335"/>
      <c r="J1753" s="328"/>
      <c r="K1753" s="328"/>
      <c r="L1753" s="328"/>
    </row>
    <row r="1754" spans="1:12" x14ac:dyDescent="0.2">
      <c r="A1754" s="328"/>
      <c r="B1754" s="328"/>
      <c r="C1754" s="328"/>
      <c r="D1754" s="328"/>
      <c r="E1754" s="328"/>
      <c r="F1754" s="330"/>
      <c r="G1754" s="554"/>
      <c r="H1754" s="331"/>
      <c r="I1754" s="335"/>
      <c r="J1754" s="328"/>
      <c r="K1754" s="328"/>
      <c r="L1754" s="328"/>
    </row>
    <row r="1755" spans="1:12" x14ac:dyDescent="0.2">
      <c r="A1755" s="328"/>
      <c r="B1755" s="328"/>
      <c r="C1755" s="328"/>
      <c r="D1755" s="328"/>
      <c r="E1755" s="328"/>
      <c r="F1755" s="330"/>
      <c r="G1755" s="554"/>
      <c r="H1755" s="331"/>
      <c r="I1755" s="335"/>
      <c r="J1755" s="328"/>
      <c r="K1755" s="328"/>
      <c r="L1755" s="328"/>
    </row>
    <row r="1756" spans="1:12" x14ac:dyDescent="0.2">
      <c r="A1756" s="328"/>
      <c r="B1756" s="328"/>
      <c r="C1756" s="328"/>
      <c r="D1756" s="328"/>
      <c r="E1756" s="328"/>
      <c r="F1756" s="330"/>
      <c r="G1756" s="554"/>
      <c r="H1756" s="331"/>
      <c r="I1756" s="335"/>
      <c r="J1756" s="328"/>
      <c r="K1756" s="328"/>
      <c r="L1756" s="328"/>
    </row>
    <row r="1757" spans="1:12" x14ac:dyDescent="0.2">
      <c r="A1757" s="328"/>
      <c r="B1757" s="328"/>
      <c r="C1757" s="328"/>
      <c r="D1757" s="328"/>
      <c r="E1757" s="328"/>
      <c r="F1757" s="330"/>
      <c r="G1757" s="554"/>
      <c r="H1757" s="331"/>
      <c r="I1757" s="335"/>
      <c r="J1757" s="328"/>
      <c r="K1757" s="328"/>
      <c r="L1757" s="328"/>
    </row>
    <row r="1758" spans="1:12" x14ac:dyDescent="0.2">
      <c r="A1758" s="328"/>
      <c r="B1758" s="328"/>
      <c r="C1758" s="328"/>
      <c r="D1758" s="328"/>
      <c r="E1758" s="328"/>
      <c r="F1758" s="330"/>
      <c r="G1758" s="554"/>
      <c r="H1758" s="331"/>
      <c r="I1758" s="335"/>
      <c r="J1758" s="328"/>
      <c r="K1758" s="328"/>
      <c r="L1758" s="328"/>
    </row>
    <row r="1759" spans="1:12" x14ac:dyDescent="0.2">
      <c r="A1759" s="328"/>
      <c r="B1759" s="328"/>
      <c r="C1759" s="328"/>
      <c r="D1759" s="328"/>
      <c r="E1759" s="328"/>
      <c r="F1759" s="330"/>
      <c r="G1759" s="554"/>
      <c r="H1759" s="331"/>
      <c r="I1759" s="335"/>
      <c r="J1759" s="328"/>
      <c r="K1759" s="328"/>
      <c r="L1759" s="328"/>
    </row>
    <row r="1760" spans="1:12" x14ac:dyDescent="0.2">
      <c r="A1760" s="328"/>
      <c r="B1760" s="328"/>
      <c r="C1760" s="328"/>
      <c r="D1760" s="328"/>
      <c r="E1760" s="328"/>
      <c r="F1760" s="330"/>
      <c r="G1760" s="554"/>
      <c r="H1760" s="331"/>
      <c r="I1760" s="335"/>
      <c r="J1760" s="328"/>
      <c r="K1760" s="328"/>
      <c r="L1760" s="328"/>
    </row>
    <row r="1761" spans="1:12" x14ac:dyDescent="0.2">
      <c r="A1761" s="328"/>
      <c r="B1761" s="328"/>
      <c r="C1761" s="328"/>
      <c r="D1761" s="328"/>
      <c r="E1761" s="328"/>
      <c r="F1761" s="330"/>
      <c r="G1761" s="554"/>
      <c r="H1761" s="331"/>
      <c r="I1761" s="335"/>
      <c r="J1761" s="328"/>
      <c r="K1761" s="328"/>
      <c r="L1761" s="328"/>
    </row>
    <row r="1762" spans="1:12" x14ac:dyDescent="0.2">
      <c r="A1762" s="328"/>
      <c r="B1762" s="328"/>
      <c r="C1762" s="328"/>
      <c r="D1762" s="328"/>
      <c r="E1762" s="328"/>
      <c r="F1762" s="330"/>
      <c r="G1762" s="554"/>
      <c r="H1762" s="331"/>
      <c r="I1762" s="335"/>
      <c r="J1762" s="328"/>
      <c r="K1762" s="328"/>
      <c r="L1762" s="328"/>
    </row>
    <row r="1763" spans="1:12" x14ac:dyDescent="0.2">
      <c r="A1763" s="328"/>
      <c r="B1763" s="328"/>
      <c r="C1763" s="328"/>
      <c r="D1763" s="328"/>
      <c r="E1763" s="328"/>
      <c r="F1763" s="330"/>
      <c r="G1763" s="554"/>
      <c r="H1763" s="331"/>
      <c r="I1763" s="335"/>
      <c r="J1763" s="328"/>
      <c r="K1763" s="328"/>
      <c r="L1763" s="328"/>
    </row>
    <row r="1764" spans="1:12" x14ac:dyDescent="0.2">
      <c r="A1764" s="328"/>
      <c r="B1764" s="328"/>
      <c r="C1764" s="328"/>
      <c r="D1764" s="328"/>
      <c r="E1764" s="328"/>
      <c r="F1764" s="330"/>
      <c r="G1764" s="554"/>
      <c r="H1764" s="331"/>
      <c r="I1764" s="335"/>
      <c r="J1764" s="328"/>
      <c r="K1764" s="328"/>
      <c r="L1764" s="328"/>
    </row>
    <row r="1765" spans="1:12" x14ac:dyDescent="0.2">
      <c r="A1765" s="328"/>
      <c r="B1765" s="328"/>
      <c r="C1765" s="328"/>
      <c r="D1765" s="328"/>
      <c r="E1765" s="328"/>
      <c r="F1765" s="330"/>
      <c r="G1765" s="554"/>
      <c r="H1765" s="331"/>
      <c r="I1765" s="335"/>
      <c r="J1765" s="328"/>
      <c r="K1765" s="328"/>
      <c r="L1765" s="328"/>
    </row>
    <row r="1766" spans="1:12" x14ac:dyDescent="0.2">
      <c r="A1766" s="328"/>
      <c r="B1766" s="328"/>
      <c r="C1766" s="328"/>
      <c r="D1766" s="328"/>
      <c r="E1766" s="328"/>
      <c r="F1766" s="330"/>
      <c r="G1766" s="554"/>
      <c r="H1766" s="331"/>
      <c r="I1766" s="335"/>
      <c r="J1766" s="328"/>
      <c r="K1766" s="328"/>
      <c r="L1766" s="328"/>
    </row>
    <row r="1767" spans="1:12" x14ac:dyDescent="0.2">
      <c r="A1767" s="328"/>
      <c r="B1767" s="328"/>
      <c r="C1767" s="328"/>
      <c r="D1767" s="328"/>
      <c r="E1767" s="328"/>
      <c r="F1767" s="330"/>
      <c r="G1767" s="554"/>
      <c r="H1767" s="331"/>
      <c r="I1767" s="335"/>
      <c r="J1767" s="328"/>
      <c r="K1767" s="328"/>
      <c r="L1767" s="328"/>
    </row>
    <row r="1768" spans="1:12" x14ac:dyDescent="0.2">
      <c r="A1768" s="328"/>
      <c r="B1768" s="328"/>
      <c r="C1768" s="328"/>
      <c r="D1768" s="328"/>
      <c r="E1768" s="328"/>
      <c r="F1768" s="330"/>
      <c r="G1768" s="554"/>
      <c r="H1768" s="331"/>
      <c r="I1768" s="335"/>
      <c r="J1768" s="328"/>
      <c r="K1768" s="328"/>
      <c r="L1768" s="328"/>
    </row>
    <row r="1769" spans="1:12" x14ac:dyDescent="0.2">
      <c r="A1769" s="328"/>
      <c r="B1769" s="328"/>
      <c r="C1769" s="328"/>
      <c r="D1769" s="328"/>
      <c r="E1769" s="328"/>
      <c r="F1769" s="330"/>
      <c r="G1769" s="554"/>
      <c r="H1769" s="331"/>
      <c r="I1769" s="335"/>
      <c r="J1769" s="328"/>
      <c r="K1769" s="328"/>
      <c r="L1769" s="328"/>
    </row>
    <row r="1770" spans="1:12" x14ac:dyDescent="0.2">
      <c r="A1770" s="328"/>
      <c r="B1770" s="328"/>
      <c r="C1770" s="328"/>
      <c r="D1770" s="328"/>
      <c r="E1770" s="328"/>
      <c r="F1770" s="330"/>
      <c r="G1770" s="554"/>
      <c r="H1770" s="331"/>
      <c r="I1770" s="335"/>
      <c r="J1770" s="328"/>
      <c r="K1770" s="328"/>
      <c r="L1770" s="328"/>
    </row>
    <row r="1771" spans="1:12" x14ac:dyDescent="0.2">
      <c r="A1771" s="328"/>
      <c r="B1771" s="328"/>
      <c r="C1771" s="328"/>
      <c r="D1771" s="328"/>
      <c r="E1771" s="328"/>
      <c r="F1771" s="330"/>
      <c r="G1771" s="554"/>
      <c r="H1771" s="331"/>
      <c r="I1771" s="335"/>
      <c r="J1771" s="328"/>
      <c r="K1771" s="328"/>
      <c r="L1771" s="328"/>
    </row>
    <row r="1772" spans="1:12" x14ac:dyDescent="0.2">
      <c r="A1772" s="328"/>
      <c r="B1772" s="328"/>
      <c r="C1772" s="328"/>
      <c r="D1772" s="328"/>
      <c r="E1772" s="328"/>
      <c r="F1772" s="330"/>
      <c r="G1772" s="554"/>
      <c r="H1772" s="331"/>
      <c r="I1772" s="335"/>
      <c r="J1772" s="328"/>
      <c r="K1772" s="328"/>
      <c r="L1772" s="328"/>
    </row>
    <row r="1773" spans="1:12" x14ac:dyDescent="0.2">
      <c r="A1773" s="328"/>
      <c r="B1773" s="328"/>
      <c r="C1773" s="328"/>
      <c r="D1773" s="328"/>
      <c r="E1773" s="328"/>
      <c r="F1773" s="330"/>
      <c r="G1773" s="554"/>
      <c r="H1773" s="331"/>
      <c r="I1773" s="335"/>
      <c r="J1773" s="328"/>
      <c r="K1773" s="328"/>
      <c r="L1773" s="328"/>
    </row>
    <row r="1774" spans="1:12" x14ac:dyDescent="0.2">
      <c r="A1774" s="328"/>
      <c r="B1774" s="328"/>
      <c r="C1774" s="328"/>
      <c r="D1774" s="328"/>
      <c r="E1774" s="328"/>
      <c r="F1774" s="330"/>
      <c r="G1774" s="554"/>
      <c r="H1774" s="331"/>
      <c r="I1774" s="335"/>
      <c r="J1774" s="328"/>
      <c r="K1774" s="328"/>
      <c r="L1774" s="328"/>
    </row>
    <row r="1775" spans="1:12" x14ac:dyDescent="0.2">
      <c r="A1775" s="328"/>
      <c r="B1775" s="328"/>
      <c r="C1775" s="328"/>
      <c r="D1775" s="328"/>
      <c r="E1775" s="328"/>
      <c r="F1775" s="330"/>
      <c r="G1775" s="554"/>
      <c r="H1775" s="331"/>
      <c r="I1775" s="335"/>
      <c r="J1775" s="328"/>
      <c r="K1775" s="328"/>
      <c r="L1775" s="328"/>
    </row>
    <row r="1776" spans="1:12" x14ac:dyDescent="0.2">
      <c r="A1776" s="328"/>
      <c r="B1776" s="328"/>
      <c r="C1776" s="328"/>
      <c r="D1776" s="328"/>
      <c r="E1776" s="328"/>
      <c r="F1776" s="330"/>
      <c r="G1776" s="554"/>
      <c r="H1776" s="331"/>
      <c r="I1776" s="335"/>
      <c r="J1776" s="328"/>
      <c r="K1776" s="328"/>
      <c r="L1776" s="328"/>
    </row>
    <row r="1777" spans="1:12" x14ac:dyDescent="0.2">
      <c r="A1777" s="328"/>
      <c r="B1777" s="328"/>
      <c r="C1777" s="328"/>
      <c r="D1777" s="328"/>
      <c r="E1777" s="328"/>
      <c r="F1777" s="330"/>
      <c r="G1777" s="554"/>
      <c r="H1777" s="331"/>
      <c r="I1777" s="335"/>
      <c r="J1777" s="328"/>
      <c r="K1777" s="328"/>
      <c r="L1777" s="328"/>
    </row>
    <row r="1778" spans="1:12" x14ac:dyDescent="0.2">
      <c r="A1778" s="328"/>
      <c r="B1778" s="328"/>
      <c r="C1778" s="328"/>
      <c r="D1778" s="328"/>
      <c r="E1778" s="328"/>
      <c r="F1778" s="330"/>
      <c r="G1778" s="554"/>
      <c r="H1778" s="331"/>
      <c r="I1778" s="335"/>
      <c r="J1778" s="328"/>
      <c r="K1778" s="328"/>
      <c r="L1778" s="328"/>
    </row>
    <row r="1779" spans="1:12" x14ac:dyDescent="0.2">
      <c r="A1779" s="328"/>
      <c r="B1779" s="328"/>
      <c r="C1779" s="328"/>
      <c r="D1779" s="328"/>
      <c r="E1779" s="328"/>
      <c r="F1779" s="330"/>
      <c r="G1779" s="554"/>
      <c r="H1779" s="331"/>
      <c r="I1779" s="335"/>
      <c r="J1779" s="328"/>
      <c r="K1779" s="328"/>
      <c r="L1779" s="328"/>
    </row>
    <row r="1780" spans="1:12" x14ac:dyDescent="0.2">
      <c r="A1780" s="328"/>
      <c r="B1780" s="328"/>
      <c r="C1780" s="328"/>
      <c r="D1780" s="328"/>
      <c r="E1780" s="328"/>
      <c r="F1780" s="330"/>
      <c r="G1780" s="554"/>
      <c r="H1780" s="331"/>
      <c r="I1780" s="335"/>
      <c r="J1780" s="328"/>
      <c r="K1780" s="328"/>
      <c r="L1780" s="328"/>
    </row>
    <row r="1781" spans="1:12" x14ac:dyDescent="0.2">
      <c r="A1781" s="328"/>
      <c r="B1781" s="328"/>
      <c r="C1781" s="328"/>
      <c r="D1781" s="328"/>
      <c r="E1781" s="328"/>
      <c r="F1781" s="330"/>
      <c r="G1781" s="554"/>
      <c r="H1781" s="331"/>
      <c r="I1781" s="335"/>
      <c r="J1781" s="328"/>
      <c r="K1781" s="328"/>
      <c r="L1781" s="328"/>
    </row>
    <row r="1782" spans="1:12" x14ac:dyDescent="0.2">
      <c r="A1782" s="328"/>
      <c r="B1782" s="328"/>
      <c r="C1782" s="328"/>
      <c r="D1782" s="328"/>
      <c r="E1782" s="328"/>
      <c r="F1782" s="330"/>
      <c r="G1782" s="554"/>
      <c r="H1782" s="331"/>
      <c r="I1782" s="335"/>
      <c r="J1782" s="328"/>
      <c r="K1782" s="328"/>
      <c r="L1782" s="328"/>
    </row>
    <row r="1783" spans="1:12" x14ac:dyDescent="0.2">
      <c r="A1783" s="328"/>
      <c r="B1783" s="328"/>
      <c r="C1783" s="328"/>
      <c r="D1783" s="328"/>
      <c r="E1783" s="328"/>
      <c r="F1783" s="330"/>
      <c r="G1783" s="554"/>
      <c r="H1783" s="331"/>
      <c r="I1783" s="335"/>
      <c r="J1783" s="328"/>
      <c r="K1783" s="328"/>
      <c r="L1783" s="328"/>
    </row>
    <row r="1784" spans="1:12" x14ac:dyDescent="0.2">
      <c r="A1784" s="328"/>
      <c r="B1784" s="328"/>
      <c r="C1784" s="328"/>
      <c r="D1784" s="328"/>
      <c r="E1784" s="328"/>
      <c r="F1784" s="330"/>
      <c r="G1784" s="554"/>
      <c r="H1784" s="331"/>
      <c r="I1784" s="335"/>
      <c r="J1784" s="328"/>
      <c r="K1784" s="328"/>
      <c r="L1784" s="328"/>
    </row>
    <row r="1785" spans="1:12" x14ac:dyDescent="0.2">
      <c r="A1785" s="328"/>
      <c r="B1785" s="328"/>
      <c r="C1785" s="328"/>
      <c r="D1785" s="328"/>
      <c r="E1785" s="328"/>
      <c r="F1785" s="330"/>
      <c r="G1785" s="554"/>
      <c r="H1785" s="331"/>
      <c r="I1785" s="335"/>
      <c r="J1785" s="328"/>
      <c r="K1785" s="328"/>
      <c r="L1785" s="328"/>
    </row>
    <row r="1786" spans="1:12" x14ac:dyDescent="0.2">
      <c r="A1786" s="328"/>
      <c r="B1786" s="328"/>
      <c r="C1786" s="328"/>
      <c r="D1786" s="328"/>
      <c r="E1786" s="328"/>
      <c r="F1786" s="330"/>
      <c r="G1786" s="554"/>
      <c r="H1786" s="331"/>
      <c r="I1786" s="335"/>
      <c r="J1786" s="328"/>
      <c r="K1786" s="328"/>
      <c r="L1786" s="328"/>
    </row>
    <row r="1787" spans="1:12" x14ac:dyDescent="0.2">
      <c r="A1787" s="328"/>
      <c r="B1787" s="328"/>
      <c r="C1787" s="328"/>
      <c r="D1787" s="328"/>
      <c r="E1787" s="328"/>
      <c r="F1787" s="330"/>
      <c r="G1787" s="554"/>
      <c r="H1787" s="331"/>
      <c r="I1787" s="335"/>
      <c r="J1787" s="328"/>
      <c r="K1787" s="328"/>
      <c r="L1787" s="328"/>
    </row>
    <row r="1788" spans="1:12" x14ac:dyDescent="0.2">
      <c r="A1788" s="328"/>
      <c r="B1788" s="328"/>
      <c r="C1788" s="328"/>
      <c r="D1788" s="328"/>
      <c r="E1788" s="328"/>
      <c r="F1788" s="330"/>
      <c r="G1788" s="554"/>
      <c r="H1788" s="331"/>
      <c r="I1788" s="335"/>
      <c r="J1788" s="328"/>
      <c r="K1788" s="328"/>
      <c r="L1788" s="328"/>
    </row>
    <row r="1789" spans="1:12" x14ac:dyDescent="0.2">
      <c r="A1789" s="328"/>
      <c r="B1789" s="328"/>
      <c r="C1789" s="328"/>
      <c r="D1789" s="328"/>
      <c r="E1789" s="328"/>
      <c r="F1789" s="330"/>
      <c r="G1789" s="554"/>
      <c r="H1789" s="331"/>
      <c r="I1789" s="335"/>
      <c r="J1789" s="328"/>
      <c r="K1789" s="328"/>
      <c r="L1789" s="328"/>
    </row>
    <row r="1790" spans="1:12" x14ac:dyDescent="0.2">
      <c r="A1790" s="328"/>
      <c r="B1790" s="328"/>
      <c r="C1790" s="328"/>
      <c r="D1790" s="328"/>
      <c r="E1790" s="328"/>
      <c r="F1790" s="330"/>
      <c r="G1790" s="554"/>
      <c r="H1790" s="331"/>
      <c r="I1790" s="335"/>
      <c r="J1790" s="328"/>
      <c r="K1790" s="328"/>
      <c r="L1790" s="328"/>
    </row>
    <row r="1791" spans="1:12" x14ac:dyDescent="0.2">
      <c r="A1791" s="328"/>
      <c r="B1791" s="328"/>
      <c r="C1791" s="328"/>
      <c r="D1791" s="328"/>
      <c r="E1791" s="328"/>
      <c r="F1791" s="330"/>
      <c r="G1791" s="554"/>
      <c r="H1791" s="331"/>
      <c r="I1791" s="335"/>
      <c r="J1791" s="328"/>
      <c r="K1791" s="328"/>
      <c r="L1791" s="328"/>
    </row>
    <row r="1792" spans="1:12" x14ac:dyDescent="0.2">
      <c r="A1792" s="328"/>
      <c r="B1792" s="328"/>
      <c r="C1792" s="328"/>
      <c r="D1792" s="328"/>
      <c r="E1792" s="328"/>
      <c r="F1792" s="330"/>
      <c r="G1792" s="554"/>
      <c r="H1792" s="331"/>
      <c r="I1792" s="335"/>
      <c r="J1792" s="328"/>
      <c r="K1792" s="328"/>
      <c r="L1792" s="328"/>
    </row>
    <row r="1793" spans="1:12" x14ac:dyDescent="0.2">
      <c r="A1793" s="328"/>
      <c r="B1793" s="328"/>
      <c r="C1793" s="328"/>
      <c r="D1793" s="328"/>
      <c r="E1793" s="328"/>
      <c r="F1793" s="330"/>
      <c r="G1793" s="554"/>
      <c r="H1793" s="331"/>
      <c r="I1793" s="335"/>
      <c r="J1793" s="328"/>
      <c r="K1793" s="328"/>
      <c r="L1793" s="328"/>
    </row>
    <row r="1794" spans="1:12" x14ac:dyDescent="0.2">
      <c r="A1794" s="328"/>
      <c r="B1794" s="328"/>
      <c r="C1794" s="328"/>
      <c r="D1794" s="328"/>
      <c r="E1794" s="328"/>
      <c r="F1794" s="330"/>
      <c r="G1794" s="554"/>
      <c r="H1794" s="331"/>
      <c r="I1794" s="335"/>
      <c r="J1794" s="328"/>
      <c r="K1794" s="328"/>
      <c r="L1794" s="328"/>
    </row>
    <row r="1795" spans="1:12" x14ac:dyDescent="0.2">
      <c r="A1795" s="328"/>
      <c r="B1795" s="328"/>
      <c r="C1795" s="328"/>
      <c r="D1795" s="328"/>
      <c r="E1795" s="328"/>
      <c r="F1795" s="330"/>
      <c r="G1795" s="554"/>
      <c r="H1795" s="331"/>
      <c r="I1795" s="335"/>
      <c r="J1795" s="328"/>
      <c r="K1795" s="328"/>
      <c r="L1795" s="328"/>
    </row>
    <row r="1796" spans="1:12" x14ac:dyDescent="0.2">
      <c r="A1796" s="328"/>
      <c r="B1796" s="328"/>
      <c r="C1796" s="328"/>
      <c r="D1796" s="328"/>
      <c r="E1796" s="328"/>
      <c r="F1796" s="330"/>
      <c r="G1796" s="554"/>
      <c r="H1796" s="331"/>
      <c r="I1796" s="335"/>
      <c r="J1796" s="328"/>
      <c r="K1796" s="328"/>
      <c r="L1796" s="328"/>
    </row>
    <row r="1797" spans="1:12" x14ac:dyDescent="0.2">
      <c r="A1797" s="328"/>
      <c r="B1797" s="328"/>
      <c r="C1797" s="328"/>
      <c r="D1797" s="328"/>
      <c r="E1797" s="328"/>
      <c r="F1797" s="330"/>
      <c r="G1797" s="554"/>
      <c r="H1797" s="331"/>
      <c r="I1797" s="335"/>
      <c r="J1797" s="328"/>
      <c r="K1797" s="328"/>
      <c r="L1797" s="328"/>
    </row>
    <row r="1798" spans="1:12" x14ac:dyDescent="0.2">
      <c r="A1798" s="328"/>
      <c r="B1798" s="328"/>
      <c r="C1798" s="328"/>
      <c r="D1798" s="328"/>
      <c r="E1798" s="328"/>
      <c r="F1798" s="330"/>
      <c r="G1798" s="554"/>
      <c r="H1798" s="331"/>
      <c r="I1798" s="335"/>
      <c r="J1798" s="328"/>
      <c r="K1798" s="328"/>
      <c r="L1798" s="328"/>
    </row>
    <row r="1799" spans="1:12" x14ac:dyDescent="0.2">
      <c r="A1799" s="328"/>
      <c r="B1799" s="328"/>
      <c r="C1799" s="328"/>
      <c r="D1799" s="328"/>
      <c r="E1799" s="328"/>
      <c r="F1799" s="330"/>
      <c r="G1799" s="554"/>
      <c r="H1799" s="331"/>
      <c r="I1799" s="335"/>
      <c r="J1799" s="328"/>
      <c r="K1799" s="328"/>
      <c r="L1799" s="328"/>
    </row>
    <row r="1800" spans="1:12" x14ac:dyDescent="0.2">
      <c r="A1800" s="328"/>
      <c r="B1800" s="328"/>
      <c r="C1800" s="328"/>
      <c r="D1800" s="328"/>
      <c r="E1800" s="328"/>
      <c r="F1800" s="330"/>
      <c r="G1800" s="554"/>
      <c r="H1800" s="331"/>
      <c r="I1800" s="335"/>
      <c r="J1800" s="328"/>
      <c r="K1800" s="328"/>
      <c r="L1800" s="328"/>
    </row>
    <row r="1801" spans="1:12" x14ac:dyDescent="0.2">
      <c r="A1801" s="328"/>
      <c r="B1801" s="328"/>
      <c r="C1801" s="328"/>
      <c r="D1801" s="328"/>
      <c r="E1801" s="328"/>
      <c r="F1801" s="330"/>
      <c r="G1801" s="554"/>
      <c r="H1801" s="331"/>
      <c r="I1801" s="335"/>
      <c r="J1801" s="328"/>
      <c r="K1801" s="328"/>
      <c r="L1801" s="328"/>
    </row>
    <row r="1802" spans="1:12" x14ac:dyDescent="0.2">
      <c r="A1802" s="328"/>
      <c r="B1802" s="328"/>
      <c r="C1802" s="328"/>
      <c r="D1802" s="328"/>
      <c r="E1802" s="328"/>
      <c r="F1802" s="330"/>
      <c r="G1802" s="554"/>
      <c r="H1802" s="331"/>
      <c r="I1802" s="335"/>
      <c r="J1802" s="328"/>
      <c r="K1802" s="328"/>
      <c r="L1802" s="328"/>
    </row>
    <row r="1803" spans="1:12" x14ac:dyDescent="0.2">
      <c r="A1803" s="328"/>
      <c r="B1803" s="328"/>
      <c r="C1803" s="328"/>
      <c r="D1803" s="328"/>
      <c r="E1803" s="328"/>
      <c r="F1803" s="330"/>
      <c r="G1803" s="554"/>
      <c r="H1803" s="331"/>
      <c r="I1803" s="335"/>
      <c r="J1803" s="328"/>
      <c r="K1803" s="328"/>
      <c r="L1803" s="328"/>
    </row>
    <row r="1804" spans="1:12" x14ac:dyDescent="0.2">
      <c r="A1804" s="328"/>
      <c r="B1804" s="328"/>
      <c r="C1804" s="328"/>
      <c r="D1804" s="328"/>
      <c r="E1804" s="328"/>
      <c r="F1804" s="330"/>
      <c r="G1804" s="554"/>
      <c r="H1804" s="331"/>
      <c r="I1804" s="335"/>
      <c r="J1804" s="328"/>
      <c r="K1804" s="328"/>
      <c r="L1804" s="328"/>
    </row>
    <row r="1805" spans="1:12" x14ac:dyDescent="0.2">
      <c r="A1805" s="328"/>
      <c r="B1805" s="328"/>
      <c r="C1805" s="328"/>
      <c r="D1805" s="328"/>
      <c r="E1805" s="328"/>
      <c r="F1805" s="330"/>
      <c r="G1805" s="554"/>
      <c r="H1805" s="331"/>
      <c r="I1805" s="335"/>
      <c r="J1805" s="328"/>
      <c r="K1805" s="328"/>
      <c r="L1805" s="328"/>
    </row>
    <row r="1806" spans="1:12" x14ac:dyDescent="0.2">
      <c r="A1806" s="328"/>
      <c r="B1806" s="328"/>
      <c r="C1806" s="328"/>
      <c r="D1806" s="328"/>
      <c r="E1806" s="328"/>
      <c r="F1806" s="330"/>
      <c r="G1806" s="554"/>
      <c r="H1806" s="331"/>
      <c r="I1806" s="335"/>
      <c r="J1806" s="328"/>
      <c r="K1806" s="328"/>
      <c r="L1806" s="328"/>
    </row>
    <row r="1807" spans="1:12" x14ac:dyDescent="0.2">
      <c r="A1807" s="328"/>
      <c r="B1807" s="328"/>
      <c r="C1807" s="328"/>
      <c r="D1807" s="328"/>
      <c r="E1807" s="328"/>
      <c r="F1807" s="330"/>
      <c r="G1807" s="554"/>
      <c r="H1807" s="331"/>
      <c r="I1807" s="335"/>
      <c r="J1807" s="328"/>
      <c r="K1807" s="328"/>
      <c r="L1807" s="328"/>
    </row>
    <row r="1808" spans="1:12" x14ac:dyDescent="0.2">
      <c r="A1808" s="328"/>
      <c r="B1808" s="328"/>
      <c r="C1808" s="328"/>
      <c r="D1808" s="328"/>
      <c r="E1808" s="328"/>
      <c r="F1808" s="330"/>
      <c r="G1808" s="554"/>
      <c r="H1808" s="331"/>
      <c r="I1808" s="335"/>
      <c r="J1808" s="328"/>
      <c r="K1808" s="328"/>
      <c r="L1808" s="328"/>
    </row>
    <row r="1809" spans="1:12" x14ac:dyDescent="0.2">
      <c r="A1809" s="328"/>
      <c r="B1809" s="328"/>
      <c r="C1809" s="328"/>
      <c r="D1809" s="328"/>
      <c r="E1809" s="328"/>
      <c r="F1809" s="330"/>
      <c r="G1809" s="554"/>
      <c r="H1809" s="331"/>
      <c r="I1809" s="335"/>
      <c r="J1809" s="328"/>
      <c r="K1809" s="328"/>
      <c r="L1809" s="328"/>
    </row>
    <row r="1810" spans="1:12" x14ac:dyDescent="0.2">
      <c r="A1810" s="328"/>
      <c r="B1810" s="328"/>
      <c r="C1810" s="328"/>
      <c r="D1810" s="328"/>
      <c r="E1810" s="328"/>
      <c r="F1810" s="330"/>
      <c r="G1810" s="554"/>
      <c r="H1810" s="331"/>
      <c r="I1810" s="335"/>
      <c r="J1810" s="328"/>
      <c r="K1810" s="328"/>
      <c r="L1810" s="328"/>
    </row>
    <row r="1811" spans="1:12" x14ac:dyDescent="0.2">
      <c r="A1811" s="328"/>
      <c r="B1811" s="328"/>
      <c r="C1811" s="328"/>
      <c r="D1811" s="328"/>
      <c r="E1811" s="328"/>
      <c r="F1811" s="330"/>
      <c r="G1811" s="554"/>
      <c r="H1811" s="331"/>
      <c r="I1811" s="335"/>
      <c r="J1811" s="328"/>
      <c r="K1811" s="328"/>
      <c r="L1811" s="328"/>
    </row>
    <row r="1812" spans="1:12" x14ac:dyDescent="0.2">
      <c r="A1812" s="328"/>
      <c r="B1812" s="328"/>
      <c r="C1812" s="328"/>
      <c r="D1812" s="328"/>
      <c r="E1812" s="328"/>
      <c r="F1812" s="330"/>
      <c r="G1812" s="554"/>
      <c r="H1812" s="331"/>
      <c r="I1812" s="335"/>
      <c r="J1812" s="328"/>
      <c r="K1812" s="328"/>
      <c r="L1812" s="328"/>
    </row>
    <row r="1813" spans="1:12" x14ac:dyDescent="0.2">
      <c r="A1813" s="328"/>
      <c r="B1813" s="328"/>
      <c r="C1813" s="328"/>
      <c r="D1813" s="328"/>
      <c r="E1813" s="328"/>
      <c r="F1813" s="330"/>
      <c r="G1813" s="554"/>
      <c r="H1813" s="331"/>
      <c r="I1813" s="335"/>
      <c r="J1813" s="328"/>
      <c r="K1813" s="328"/>
      <c r="L1813" s="328"/>
    </row>
    <row r="1814" spans="1:12" x14ac:dyDescent="0.2">
      <c r="A1814" s="328"/>
      <c r="B1814" s="328"/>
      <c r="C1814" s="328"/>
      <c r="D1814" s="328"/>
      <c r="E1814" s="328"/>
      <c r="F1814" s="330"/>
      <c r="G1814" s="554"/>
      <c r="H1814" s="331"/>
      <c r="I1814" s="335"/>
      <c r="J1814" s="328"/>
      <c r="K1814" s="328"/>
      <c r="L1814" s="328"/>
    </row>
    <row r="1815" spans="1:12" x14ac:dyDescent="0.2">
      <c r="A1815" s="328"/>
      <c r="B1815" s="328"/>
      <c r="C1815" s="328"/>
      <c r="D1815" s="328"/>
      <c r="E1815" s="328"/>
      <c r="F1815" s="330"/>
      <c r="G1815" s="554"/>
      <c r="H1815" s="331"/>
      <c r="I1815" s="335"/>
      <c r="J1815" s="328"/>
      <c r="K1815" s="328"/>
      <c r="L1815" s="328"/>
    </row>
    <row r="1816" spans="1:12" x14ac:dyDescent="0.2">
      <c r="A1816" s="328"/>
      <c r="B1816" s="328"/>
      <c r="C1816" s="328"/>
      <c r="D1816" s="328"/>
      <c r="E1816" s="328"/>
      <c r="F1816" s="330"/>
      <c r="G1816" s="554"/>
      <c r="H1816" s="331"/>
      <c r="I1816" s="335"/>
      <c r="J1816" s="328"/>
      <c r="K1816" s="328"/>
      <c r="L1816" s="328"/>
    </row>
    <row r="1817" spans="1:12" x14ac:dyDescent="0.2">
      <c r="A1817" s="328"/>
      <c r="B1817" s="328"/>
      <c r="C1817" s="328"/>
      <c r="D1817" s="328"/>
      <c r="E1817" s="328"/>
      <c r="F1817" s="330"/>
      <c r="G1817" s="554"/>
      <c r="H1817" s="331"/>
      <c r="I1817" s="335"/>
      <c r="J1817" s="328"/>
      <c r="K1817" s="328"/>
      <c r="L1817" s="328"/>
    </row>
    <row r="1818" spans="1:12" x14ac:dyDescent="0.2">
      <c r="A1818" s="328"/>
      <c r="B1818" s="328"/>
      <c r="C1818" s="328"/>
      <c r="D1818" s="328"/>
      <c r="E1818" s="328"/>
      <c r="F1818" s="330"/>
      <c r="G1818" s="554"/>
      <c r="H1818" s="331"/>
      <c r="I1818" s="335"/>
      <c r="J1818" s="328"/>
      <c r="K1818" s="328"/>
      <c r="L1818" s="328"/>
    </row>
    <row r="1819" spans="1:12" x14ac:dyDescent="0.2">
      <c r="A1819" s="328"/>
      <c r="B1819" s="328"/>
      <c r="C1819" s="328"/>
      <c r="D1819" s="328"/>
      <c r="E1819" s="328"/>
      <c r="F1819" s="330"/>
      <c r="G1819" s="554"/>
      <c r="H1819" s="331"/>
      <c r="I1819" s="335"/>
      <c r="J1819" s="328"/>
      <c r="K1819" s="328"/>
      <c r="L1819" s="328"/>
    </row>
    <row r="1820" spans="1:12" x14ac:dyDescent="0.2">
      <c r="A1820" s="328"/>
      <c r="B1820" s="328"/>
      <c r="C1820" s="328"/>
      <c r="D1820" s="328"/>
      <c r="E1820" s="328"/>
      <c r="F1820" s="330"/>
      <c r="G1820" s="554"/>
      <c r="H1820" s="331"/>
      <c r="I1820" s="335"/>
      <c r="J1820" s="328"/>
      <c r="K1820" s="328"/>
      <c r="L1820" s="328"/>
    </row>
    <row r="1821" spans="1:12" x14ac:dyDescent="0.2">
      <c r="A1821" s="328"/>
      <c r="B1821" s="328"/>
      <c r="C1821" s="328"/>
      <c r="D1821" s="328"/>
      <c r="E1821" s="328"/>
      <c r="F1821" s="330"/>
      <c r="G1821" s="554"/>
      <c r="H1821" s="331"/>
      <c r="I1821" s="335"/>
      <c r="J1821" s="328"/>
      <c r="K1821" s="328"/>
      <c r="L1821" s="328"/>
    </row>
    <row r="1822" spans="1:12" x14ac:dyDescent="0.2">
      <c r="A1822" s="328"/>
      <c r="B1822" s="328"/>
      <c r="C1822" s="328"/>
      <c r="D1822" s="328"/>
      <c r="E1822" s="328"/>
      <c r="F1822" s="330"/>
      <c r="G1822" s="554"/>
      <c r="H1822" s="331"/>
      <c r="I1822" s="335"/>
      <c r="J1822" s="328"/>
      <c r="K1822" s="328"/>
      <c r="L1822" s="328"/>
    </row>
    <row r="1823" spans="1:12" x14ac:dyDescent="0.2">
      <c r="A1823" s="328"/>
      <c r="B1823" s="328"/>
      <c r="C1823" s="328"/>
      <c r="D1823" s="328"/>
      <c r="E1823" s="328"/>
      <c r="F1823" s="330"/>
      <c r="G1823" s="554"/>
      <c r="H1823" s="331"/>
      <c r="I1823" s="335"/>
      <c r="J1823" s="328"/>
      <c r="K1823" s="328"/>
      <c r="L1823" s="328"/>
    </row>
    <row r="1824" spans="1:12" x14ac:dyDescent="0.2">
      <c r="A1824" s="328"/>
      <c r="B1824" s="328"/>
      <c r="C1824" s="328"/>
      <c r="D1824" s="328"/>
      <c r="E1824" s="328"/>
      <c r="F1824" s="330"/>
      <c r="G1824" s="554"/>
      <c r="H1824" s="331"/>
      <c r="I1824" s="335"/>
      <c r="J1824" s="328"/>
      <c r="K1824" s="328"/>
      <c r="L1824" s="328"/>
    </row>
    <row r="1825" spans="1:12" x14ac:dyDescent="0.2">
      <c r="A1825" s="328"/>
      <c r="B1825" s="328"/>
      <c r="C1825" s="328"/>
      <c r="D1825" s="328"/>
      <c r="E1825" s="328"/>
      <c r="F1825" s="330"/>
      <c r="G1825" s="554"/>
      <c r="H1825" s="331"/>
      <c r="I1825" s="335"/>
      <c r="J1825" s="328"/>
      <c r="K1825" s="328"/>
      <c r="L1825" s="328"/>
    </row>
    <row r="1826" spans="1:12" x14ac:dyDescent="0.2">
      <c r="A1826" s="328"/>
      <c r="B1826" s="328"/>
      <c r="C1826" s="328"/>
      <c r="D1826" s="328"/>
      <c r="E1826" s="328"/>
      <c r="F1826" s="330"/>
      <c r="G1826" s="554"/>
      <c r="H1826" s="331"/>
      <c r="I1826" s="335"/>
      <c r="J1826" s="328"/>
      <c r="K1826" s="328"/>
      <c r="L1826" s="328"/>
    </row>
    <row r="1827" spans="1:12" x14ac:dyDescent="0.2">
      <c r="A1827" s="328"/>
      <c r="B1827" s="328"/>
      <c r="C1827" s="328"/>
      <c r="D1827" s="328"/>
      <c r="E1827" s="328"/>
      <c r="F1827" s="330"/>
      <c r="G1827" s="554"/>
      <c r="H1827" s="331"/>
      <c r="I1827" s="335"/>
      <c r="J1827" s="328"/>
      <c r="K1827" s="328"/>
      <c r="L1827" s="328"/>
    </row>
    <row r="1828" spans="1:12" x14ac:dyDescent="0.2">
      <c r="A1828" s="328"/>
      <c r="B1828" s="328"/>
      <c r="C1828" s="328"/>
      <c r="D1828" s="328"/>
      <c r="E1828" s="328"/>
      <c r="F1828" s="330"/>
      <c r="G1828" s="554"/>
      <c r="H1828" s="331"/>
      <c r="I1828" s="335"/>
      <c r="J1828" s="328"/>
      <c r="K1828" s="328"/>
      <c r="L1828" s="328"/>
    </row>
    <row r="1829" spans="1:12" x14ac:dyDescent="0.2">
      <c r="A1829" s="328"/>
      <c r="B1829" s="328"/>
      <c r="C1829" s="328"/>
      <c r="D1829" s="328"/>
      <c r="E1829" s="328"/>
      <c r="F1829" s="330"/>
      <c r="G1829" s="554"/>
      <c r="H1829" s="331"/>
      <c r="I1829" s="335"/>
      <c r="J1829" s="328"/>
      <c r="K1829" s="328"/>
      <c r="L1829" s="328"/>
    </row>
    <row r="1830" spans="1:12" x14ac:dyDescent="0.2">
      <c r="A1830" s="328"/>
      <c r="B1830" s="328"/>
      <c r="C1830" s="328"/>
      <c r="D1830" s="328"/>
      <c r="E1830" s="328"/>
      <c r="F1830" s="330"/>
      <c r="G1830" s="554"/>
      <c r="H1830" s="331"/>
      <c r="I1830" s="335"/>
      <c r="J1830" s="328"/>
      <c r="K1830" s="328"/>
      <c r="L1830" s="328"/>
    </row>
    <row r="1831" spans="1:12" x14ac:dyDescent="0.2">
      <c r="A1831" s="328"/>
      <c r="B1831" s="328"/>
      <c r="C1831" s="328"/>
      <c r="D1831" s="328"/>
      <c r="E1831" s="328"/>
      <c r="F1831" s="330"/>
      <c r="G1831" s="554"/>
      <c r="H1831" s="331"/>
      <c r="I1831" s="335"/>
      <c r="J1831" s="328"/>
      <c r="K1831" s="328"/>
      <c r="L1831" s="328"/>
    </row>
    <row r="1832" spans="1:12" x14ac:dyDescent="0.2">
      <c r="A1832" s="328"/>
      <c r="B1832" s="328"/>
      <c r="C1832" s="328"/>
      <c r="D1832" s="328"/>
      <c r="E1832" s="328"/>
      <c r="F1832" s="330"/>
      <c r="G1832" s="554"/>
      <c r="H1832" s="331"/>
      <c r="I1832" s="335"/>
      <c r="J1832" s="328"/>
      <c r="K1832" s="328"/>
      <c r="L1832" s="328"/>
    </row>
    <row r="1833" spans="1:12" x14ac:dyDescent="0.2">
      <c r="A1833" s="328"/>
      <c r="B1833" s="328"/>
      <c r="C1833" s="328"/>
      <c r="D1833" s="328"/>
      <c r="E1833" s="328"/>
      <c r="F1833" s="330"/>
      <c r="G1833" s="554"/>
      <c r="H1833" s="331"/>
      <c r="I1833" s="335"/>
      <c r="J1833" s="328"/>
      <c r="K1833" s="328"/>
      <c r="L1833" s="328"/>
    </row>
    <row r="1834" spans="1:12" x14ac:dyDescent="0.2">
      <c r="A1834" s="328"/>
      <c r="B1834" s="328"/>
      <c r="C1834" s="328"/>
      <c r="D1834" s="328"/>
      <c r="E1834" s="328"/>
      <c r="F1834" s="330"/>
      <c r="G1834" s="554"/>
      <c r="H1834" s="331"/>
      <c r="I1834" s="335"/>
      <c r="J1834" s="328"/>
      <c r="K1834" s="328"/>
      <c r="L1834" s="328"/>
    </row>
    <row r="1835" spans="1:12" x14ac:dyDescent="0.2">
      <c r="A1835" s="328"/>
      <c r="B1835" s="328"/>
      <c r="C1835" s="328"/>
      <c r="D1835" s="328"/>
      <c r="E1835" s="328"/>
      <c r="F1835" s="330"/>
      <c r="G1835" s="554"/>
      <c r="H1835" s="331"/>
      <c r="I1835" s="335"/>
      <c r="J1835" s="328"/>
      <c r="K1835" s="328"/>
      <c r="L1835" s="328"/>
    </row>
    <row r="1836" spans="1:12" x14ac:dyDescent="0.2">
      <c r="A1836" s="328"/>
      <c r="B1836" s="328"/>
      <c r="C1836" s="328"/>
      <c r="D1836" s="328"/>
      <c r="E1836" s="328"/>
      <c r="F1836" s="330"/>
      <c r="G1836" s="554"/>
      <c r="H1836" s="331"/>
      <c r="I1836" s="335"/>
      <c r="J1836" s="328"/>
      <c r="K1836" s="328"/>
      <c r="L1836" s="328"/>
    </row>
    <row r="1837" spans="1:12" x14ac:dyDescent="0.2">
      <c r="A1837" s="328"/>
      <c r="B1837" s="328"/>
      <c r="C1837" s="328"/>
      <c r="D1837" s="328"/>
      <c r="E1837" s="328"/>
      <c r="F1837" s="330"/>
      <c r="G1837" s="554"/>
      <c r="H1837" s="331"/>
      <c r="I1837" s="335"/>
      <c r="J1837" s="328"/>
      <c r="K1837" s="328"/>
      <c r="L1837" s="328"/>
    </row>
    <row r="1838" spans="1:12" x14ac:dyDescent="0.2">
      <c r="A1838" s="328"/>
      <c r="B1838" s="328"/>
      <c r="C1838" s="328"/>
      <c r="D1838" s="328"/>
      <c r="E1838" s="328"/>
      <c r="F1838" s="330"/>
      <c r="G1838" s="554"/>
      <c r="H1838" s="331"/>
      <c r="I1838" s="335"/>
      <c r="J1838" s="328"/>
      <c r="K1838" s="328"/>
      <c r="L1838" s="328"/>
    </row>
    <row r="1839" spans="1:12" x14ac:dyDescent="0.2">
      <c r="A1839" s="328"/>
      <c r="B1839" s="328"/>
      <c r="C1839" s="328"/>
      <c r="D1839" s="328"/>
      <c r="E1839" s="328"/>
      <c r="F1839" s="330"/>
      <c r="G1839" s="554"/>
      <c r="H1839" s="331"/>
      <c r="I1839" s="335"/>
      <c r="J1839" s="328"/>
      <c r="K1839" s="328"/>
      <c r="L1839" s="328"/>
    </row>
    <row r="1840" spans="1:12" x14ac:dyDescent="0.2">
      <c r="A1840" s="328"/>
      <c r="B1840" s="328"/>
      <c r="C1840" s="328"/>
      <c r="D1840" s="328"/>
      <c r="E1840" s="328"/>
      <c r="F1840" s="330"/>
      <c r="G1840" s="554"/>
      <c r="H1840" s="331"/>
      <c r="I1840" s="335"/>
      <c r="J1840" s="328"/>
      <c r="K1840" s="328"/>
      <c r="L1840" s="328"/>
    </row>
    <row r="1841" spans="1:12" x14ac:dyDescent="0.2">
      <c r="A1841" s="328"/>
      <c r="B1841" s="328"/>
      <c r="C1841" s="328"/>
      <c r="D1841" s="328"/>
      <c r="E1841" s="328"/>
      <c r="F1841" s="330"/>
      <c r="G1841" s="554"/>
      <c r="H1841" s="331"/>
      <c r="I1841" s="335"/>
      <c r="J1841" s="328"/>
      <c r="K1841" s="328"/>
      <c r="L1841" s="328"/>
    </row>
    <row r="1842" spans="1:12" x14ac:dyDescent="0.2">
      <c r="A1842" s="328"/>
      <c r="B1842" s="328"/>
      <c r="C1842" s="328"/>
      <c r="D1842" s="328"/>
      <c r="E1842" s="328"/>
      <c r="F1842" s="330"/>
      <c r="G1842" s="554"/>
      <c r="H1842" s="331"/>
      <c r="I1842" s="335"/>
      <c r="J1842" s="328"/>
      <c r="K1842" s="328"/>
      <c r="L1842" s="328"/>
    </row>
    <row r="1843" spans="1:12" x14ac:dyDescent="0.2">
      <c r="A1843" s="328"/>
      <c r="B1843" s="328"/>
      <c r="C1843" s="328"/>
      <c r="D1843" s="328"/>
      <c r="E1843" s="328"/>
      <c r="F1843" s="330"/>
      <c r="G1843" s="554"/>
      <c r="H1843" s="331"/>
      <c r="I1843" s="335"/>
      <c r="J1843" s="328"/>
      <c r="K1843" s="328"/>
      <c r="L1843" s="328"/>
    </row>
    <row r="1844" spans="1:12" x14ac:dyDescent="0.2">
      <c r="A1844" s="328"/>
      <c r="B1844" s="328"/>
      <c r="C1844" s="328"/>
      <c r="D1844" s="328"/>
      <c r="E1844" s="328"/>
      <c r="F1844" s="330"/>
      <c r="G1844" s="554"/>
      <c r="H1844" s="331"/>
      <c r="I1844" s="335"/>
      <c r="J1844" s="328"/>
      <c r="K1844" s="328"/>
      <c r="L1844" s="328"/>
    </row>
    <row r="1845" spans="1:12" x14ac:dyDescent="0.2">
      <c r="A1845" s="328"/>
      <c r="B1845" s="328"/>
      <c r="C1845" s="328"/>
      <c r="D1845" s="328"/>
      <c r="E1845" s="328"/>
      <c r="F1845" s="330"/>
      <c r="G1845" s="554"/>
      <c r="H1845" s="331"/>
      <c r="I1845" s="335"/>
      <c r="J1845" s="328"/>
      <c r="K1845" s="328"/>
      <c r="L1845" s="328"/>
    </row>
    <row r="1846" spans="1:12" x14ac:dyDescent="0.2">
      <c r="A1846" s="328"/>
      <c r="B1846" s="328"/>
      <c r="C1846" s="328"/>
      <c r="D1846" s="328"/>
      <c r="E1846" s="328"/>
      <c r="F1846" s="330"/>
      <c r="G1846" s="554"/>
      <c r="H1846" s="331"/>
      <c r="I1846" s="335"/>
      <c r="J1846" s="328"/>
      <c r="K1846" s="328"/>
      <c r="L1846" s="328"/>
    </row>
    <row r="1847" spans="1:12" x14ac:dyDescent="0.2">
      <c r="A1847" s="328"/>
      <c r="B1847" s="328"/>
      <c r="C1847" s="328"/>
      <c r="D1847" s="328"/>
      <c r="E1847" s="328"/>
      <c r="F1847" s="330"/>
      <c r="G1847" s="554"/>
      <c r="H1847" s="331"/>
      <c r="I1847" s="335"/>
      <c r="J1847" s="328"/>
      <c r="K1847" s="328"/>
      <c r="L1847" s="328"/>
    </row>
    <row r="1848" spans="1:12" x14ac:dyDescent="0.2">
      <c r="A1848" s="328"/>
      <c r="B1848" s="328"/>
      <c r="C1848" s="328"/>
      <c r="D1848" s="328"/>
      <c r="E1848" s="328"/>
      <c r="F1848" s="330"/>
      <c r="G1848" s="554"/>
      <c r="H1848" s="331"/>
      <c r="I1848" s="335"/>
      <c r="J1848" s="328"/>
      <c r="K1848" s="328"/>
      <c r="L1848" s="328"/>
    </row>
    <row r="1849" spans="1:12" x14ac:dyDescent="0.2">
      <c r="A1849" s="328"/>
      <c r="B1849" s="328"/>
      <c r="C1849" s="328"/>
      <c r="D1849" s="328"/>
      <c r="E1849" s="328"/>
      <c r="F1849" s="330"/>
      <c r="G1849" s="554"/>
      <c r="H1849" s="331"/>
      <c r="I1849" s="335"/>
      <c r="J1849" s="328"/>
      <c r="K1849" s="328"/>
      <c r="L1849" s="328"/>
    </row>
    <row r="1850" spans="1:12" x14ac:dyDescent="0.2">
      <c r="A1850" s="328"/>
      <c r="B1850" s="328"/>
      <c r="C1850" s="328"/>
      <c r="D1850" s="328"/>
      <c r="E1850" s="328"/>
      <c r="F1850" s="330"/>
      <c r="G1850" s="554"/>
      <c r="H1850" s="331"/>
      <c r="I1850" s="335"/>
      <c r="J1850" s="328"/>
      <c r="K1850" s="328"/>
      <c r="L1850" s="328"/>
    </row>
    <row r="1851" spans="1:12" x14ac:dyDescent="0.2">
      <c r="A1851" s="328"/>
      <c r="B1851" s="328"/>
      <c r="C1851" s="328"/>
      <c r="D1851" s="328"/>
      <c r="E1851" s="328"/>
      <c r="F1851" s="330"/>
      <c r="G1851" s="554"/>
      <c r="H1851" s="331"/>
      <c r="I1851" s="335"/>
      <c r="J1851" s="328"/>
      <c r="K1851" s="328"/>
      <c r="L1851" s="328"/>
    </row>
    <row r="1852" spans="1:12" x14ac:dyDescent="0.2">
      <c r="A1852" s="328"/>
      <c r="B1852" s="328"/>
      <c r="C1852" s="328"/>
      <c r="D1852" s="328"/>
      <c r="E1852" s="328"/>
      <c r="F1852" s="330"/>
      <c r="G1852" s="554"/>
      <c r="H1852" s="331"/>
      <c r="I1852" s="335"/>
      <c r="J1852" s="328"/>
      <c r="K1852" s="328"/>
      <c r="L1852" s="328"/>
    </row>
    <row r="1853" spans="1:12" x14ac:dyDescent="0.2">
      <c r="A1853" s="328"/>
      <c r="B1853" s="328"/>
      <c r="C1853" s="328"/>
      <c r="D1853" s="328"/>
      <c r="E1853" s="328"/>
      <c r="F1853" s="330"/>
      <c r="G1853" s="554"/>
      <c r="H1853" s="331"/>
      <c r="I1853" s="335"/>
      <c r="J1853" s="328"/>
      <c r="K1853" s="328"/>
      <c r="L1853" s="328"/>
    </row>
    <row r="1854" spans="1:12" x14ac:dyDescent="0.2">
      <c r="A1854" s="328"/>
      <c r="B1854" s="328"/>
      <c r="C1854" s="328"/>
      <c r="D1854" s="328"/>
      <c r="E1854" s="328"/>
      <c r="F1854" s="330"/>
      <c r="G1854" s="554"/>
      <c r="H1854" s="331"/>
      <c r="I1854" s="335"/>
      <c r="J1854" s="328"/>
      <c r="K1854" s="328"/>
      <c r="L1854" s="328"/>
    </row>
    <row r="1855" spans="1:12" x14ac:dyDescent="0.2">
      <c r="A1855" s="328"/>
      <c r="B1855" s="328"/>
      <c r="C1855" s="328"/>
      <c r="D1855" s="328"/>
      <c r="E1855" s="328"/>
      <c r="F1855" s="330"/>
      <c r="G1855" s="554"/>
      <c r="H1855" s="331"/>
      <c r="I1855" s="335"/>
      <c r="J1855" s="328"/>
      <c r="K1855" s="328"/>
      <c r="L1855" s="328"/>
    </row>
    <row r="1856" spans="1:12" x14ac:dyDescent="0.2">
      <c r="A1856" s="328"/>
      <c r="B1856" s="328"/>
      <c r="C1856" s="328"/>
      <c r="D1856" s="328"/>
      <c r="E1856" s="328"/>
      <c r="F1856" s="330"/>
      <c r="G1856" s="554"/>
      <c r="H1856" s="331"/>
      <c r="I1856" s="335"/>
      <c r="J1856" s="328"/>
      <c r="K1856" s="328"/>
      <c r="L1856" s="328"/>
    </row>
    <row r="1857" spans="1:12" x14ac:dyDescent="0.2">
      <c r="A1857" s="328"/>
      <c r="B1857" s="328"/>
      <c r="C1857" s="328"/>
      <c r="D1857" s="328"/>
      <c r="E1857" s="328"/>
      <c r="F1857" s="330"/>
      <c r="G1857" s="554"/>
      <c r="H1857" s="331"/>
      <c r="I1857" s="335"/>
      <c r="J1857" s="328"/>
      <c r="K1857" s="328"/>
      <c r="L1857" s="328"/>
    </row>
    <row r="1858" spans="1:12" x14ac:dyDescent="0.2">
      <c r="A1858" s="328"/>
      <c r="B1858" s="328"/>
      <c r="C1858" s="328"/>
      <c r="D1858" s="328"/>
      <c r="E1858" s="328"/>
      <c r="F1858" s="330"/>
      <c r="G1858" s="554"/>
      <c r="H1858" s="331"/>
      <c r="I1858" s="335"/>
      <c r="J1858" s="328"/>
      <c r="K1858" s="328"/>
      <c r="L1858" s="328"/>
    </row>
    <row r="1859" spans="1:12" x14ac:dyDescent="0.2">
      <c r="A1859" s="328"/>
      <c r="B1859" s="328"/>
      <c r="C1859" s="328"/>
      <c r="D1859" s="328"/>
      <c r="E1859" s="328"/>
      <c r="F1859" s="330"/>
      <c r="G1859" s="554"/>
      <c r="H1859" s="331"/>
      <c r="I1859" s="335"/>
      <c r="J1859" s="328"/>
      <c r="K1859" s="328"/>
      <c r="L1859" s="328"/>
    </row>
    <row r="1860" spans="1:12" x14ac:dyDescent="0.2">
      <c r="A1860" s="328"/>
      <c r="B1860" s="328"/>
      <c r="C1860" s="328"/>
      <c r="D1860" s="328"/>
      <c r="E1860" s="328"/>
      <c r="F1860" s="330"/>
      <c r="G1860" s="554"/>
      <c r="H1860" s="331"/>
      <c r="I1860" s="335"/>
      <c r="J1860" s="328"/>
      <c r="K1860" s="328"/>
      <c r="L1860" s="328"/>
    </row>
    <row r="1861" spans="1:12" x14ac:dyDescent="0.2">
      <c r="A1861" s="328"/>
      <c r="B1861" s="328"/>
      <c r="C1861" s="328"/>
      <c r="D1861" s="328"/>
      <c r="E1861" s="328"/>
      <c r="F1861" s="330"/>
      <c r="G1861" s="554"/>
      <c r="H1861" s="331"/>
      <c r="I1861" s="335"/>
      <c r="J1861" s="328"/>
      <c r="K1861" s="328"/>
      <c r="L1861" s="328"/>
    </row>
    <row r="1862" spans="1:12" x14ac:dyDescent="0.2">
      <c r="A1862" s="328"/>
      <c r="B1862" s="328"/>
      <c r="C1862" s="328"/>
      <c r="D1862" s="328"/>
      <c r="E1862" s="328"/>
      <c r="F1862" s="330"/>
      <c r="G1862" s="554"/>
      <c r="H1862" s="331"/>
      <c r="I1862" s="335"/>
      <c r="J1862" s="328"/>
      <c r="K1862" s="328"/>
      <c r="L1862" s="328"/>
    </row>
    <row r="1863" spans="1:12" x14ac:dyDescent="0.2">
      <c r="A1863" s="328"/>
      <c r="B1863" s="328"/>
      <c r="C1863" s="328"/>
      <c r="D1863" s="328"/>
      <c r="E1863" s="328"/>
      <c r="F1863" s="330"/>
      <c r="G1863" s="554"/>
      <c r="H1863" s="331"/>
      <c r="I1863" s="335"/>
      <c r="J1863" s="328"/>
      <c r="K1863" s="328"/>
      <c r="L1863" s="328"/>
    </row>
    <row r="1864" spans="1:12" x14ac:dyDescent="0.2">
      <c r="A1864" s="328"/>
      <c r="B1864" s="328"/>
      <c r="C1864" s="328"/>
      <c r="D1864" s="328"/>
      <c r="E1864" s="328"/>
      <c r="F1864" s="330"/>
      <c r="G1864" s="554"/>
      <c r="H1864" s="331"/>
      <c r="I1864" s="335"/>
      <c r="J1864" s="328"/>
      <c r="K1864" s="328"/>
      <c r="L1864" s="328"/>
    </row>
    <row r="1865" spans="1:12" x14ac:dyDescent="0.2">
      <c r="A1865" s="328"/>
      <c r="B1865" s="328"/>
      <c r="C1865" s="328"/>
      <c r="D1865" s="328"/>
      <c r="E1865" s="328"/>
      <c r="F1865" s="330"/>
      <c r="G1865" s="554"/>
      <c r="H1865" s="331"/>
      <c r="I1865" s="335"/>
      <c r="J1865" s="328"/>
      <c r="K1865" s="328"/>
      <c r="L1865" s="328"/>
    </row>
    <row r="1866" spans="1:12" x14ac:dyDescent="0.2">
      <c r="A1866" s="328"/>
      <c r="B1866" s="328"/>
      <c r="C1866" s="328"/>
      <c r="D1866" s="328"/>
      <c r="E1866" s="328"/>
      <c r="F1866" s="330"/>
      <c r="G1866" s="554"/>
      <c r="H1866" s="331"/>
      <c r="I1866" s="335"/>
      <c r="J1866" s="328"/>
      <c r="K1866" s="328"/>
      <c r="L1866" s="328"/>
    </row>
    <row r="1867" spans="1:12" x14ac:dyDescent="0.2">
      <c r="A1867" s="328"/>
      <c r="B1867" s="328"/>
      <c r="C1867" s="328"/>
      <c r="D1867" s="328"/>
      <c r="E1867" s="328"/>
      <c r="F1867" s="330"/>
      <c r="G1867" s="554"/>
      <c r="H1867" s="331"/>
      <c r="I1867" s="335"/>
      <c r="J1867" s="328"/>
      <c r="K1867" s="328"/>
      <c r="L1867" s="328"/>
    </row>
    <row r="1868" spans="1:12" x14ac:dyDescent="0.2">
      <c r="A1868" s="328"/>
      <c r="B1868" s="328"/>
      <c r="C1868" s="328"/>
      <c r="D1868" s="328"/>
      <c r="E1868" s="328"/>
      <c r="F1868" s="330"/>
      <c r="G1868" s="554"/>
      <c r="H1868" s="331"/>
      <c r="I1868" s="335"/>
      <c r="J1868" s="328"/>
      <c r="K1868" s="328"/>
      <c r="L1868" s="328"/>
    </row>
    <row r="1869" spans="1:12" x14ac:dyDescent="0.2">
      <c r="A1869" s="328"/>
      <c r="B1869" s="328"/>
      <c r="C1869" s="328"/>
      <c r="D1869" s="328"/>
      <c r="E1869" s="328"/>
      <c r="F1869" s="330"/>
      <c r="G1869" s="554"/>
      <c r="H1869" s="331"/>
      <c r="I1869" s="335"/>
      <c r="J1869" s="328"/>
      <c r="K1869" s="328"/>
      <c r="L1869" s="328"/>
    </row>
    <row r="1870" spans="1:12" x14ac:dyDescent="0.2">
      <c r="A1870" s="328"/>
      <c r="B1870" s="328"/>
      <c r="C1870" s="328"/>
      <c r="D1870" s="328"/>
      <c r="E1870" s="328"/>
      <c r="F1870" s="330"/>
      <c r="G1870" s="554"/>
      <c r="H1870" s="331"/>
      <c r="I1870" s="335"/>
      <c r="J1870" s="328"/>
      <c r="K1870" s="328"/>
      <c r="L1870" s="328"/>
    </row>
    <row r="1871" spans="1:12" x14ac:dyDescent="0.2">
      <c r="A1871" s="328"/>
      <c r="B1871" s="328"/>
      <c r="C1871" s="328"/>
      <c r="D1871" s="328"/>
      <c r="E1871" s="328"/>
      <c r="F1871" s="330"/>
      <c r="G1871" s="554"/>
      <c r="H1871" s="331"/>
      <c r="I1871" s="335"/>
      <c r="J1871" s="328"/>
      <c r="K1871" s="328"/>
      <c r="L1871" s="328"/>
    </row>
    <row r="1872" spans="1:12" x14ac:dyDescent="0.2">
      <c r="A1872" s="328"/>
      <c r="B1872" s="328"/>
      <c r="C1872" s="328"/>
      <c r="D1872" s="328"/>
      <c r="E1872" s="328"/>
      <c r="F1872" s="330"/>
      <c r="G1872" s="554"/>
      <c r="H1872" s="331"/>
      <c r="I1872" s="335"/>
      <c r="J1872" s="328"/>
      <c r="K1872" s="328"/>
      <c r="L1872" s="328"/>
    </row>
    <row r="1873" spans="1:12" x14ac:dyDescent="0.2">
      <c r="A1873" s="328"/>
      <c r="B1873" s="328"/>
      <c r="C1873" s="328"/>
      <c r="D1873" s="328"/>
      <c r="E1873" s="328"/>
      <c r="F1873" s="330"/>
      <c r="G1873" s="554"/>
      <c r="H1873" s="331"/>
      <c r="I1873" s="335"/>
      <c r="J1873" s="328"/>
      <c r="K1873" s="328"/>
      <c r="L1873" s="328"/>
    </row>
    <row r="1874" spans="1:12" x14ac:dyDescent="0.2">
      <c r="A1874" s="328"/>
      <c r="B1874" s="328"/>
      <c r="C1874" s="328"/>
      <c r="D1874" s="328"/>
      <c r="E1874" s="328"/>
      <c r="F1874" s="330"/>
      <c r="G1874" s="554"/>
      <c r="H1874" s="331"/>
      <c r="I1874" s="335"/>
      <c r="J1874" s="328"/>
      <c r="K1874" s="328"/>
      <c r="L1874" s="328"/>
    </row>
    <row r="1875" spans="1:12" x14ac:dyDescent="0.2">
      <c r="A1875" s="328"/>
      <c r="B1875" s="328"/>
      <c r="C1875" s="328"/>
      <c r="D1875" s="328"/>
      <c r="E1875" s="328"/>
      <c r="F1875" s="330"/>
      <c r="G1875" s="554"/>
      <c r="H1875" s="331"/>
      <c r="I1875" s="335"/>
      <c r="J1875" s="328"/>
      <c r="K1875" s="328"/>
      <c r="L1875" s="328"/>
    </row>
    <row r="1876" spans="1:12" x14ac:dyDescent="0.2">
      <c r="A1876" s="328"/>
      <c r="B1876" s="328"/>
      <c r="C1876" s="328"/>
      <c r="D1876" s="328"/>
      <c r="E1876" s="328"/>
      <c r="F1876" s="330"/>
      <c r="G1876" s="554"/>
      <c r="H1876" s="331"/>
      <c r="I1876" s="335"/>
      <c r="J1876" s="328"/>
      <c r="K1876" s="328"/>
      <c r="L1876" s="328"/>
    </row>
    <row r="1877" spans="1:12" x14ac:dyDescent="0.2">
      <c r="A1877" s="328"/>
      <c r="B1877" s="328"/>
      <c r="C1877" s="328"/>
      <c r="D1877" s="328"/>
      <c r="E1877" s="328"/>
      <c r="F1877" s="330"/>
      <c r="G1877" s="554"/>
      <c r="H1877" s="331"/>
      <c r="I1877" s="335"/>
      <c r="J1877" s="328"/>
      <c r="K1877" s="328"/>
      <c r="L1877" s="328"/>
    </row>
    <row r="1878" spans="1:12" x14ac:dyDescent="0.2">
      <c r="A1878" s="328"/>
      <c r="B1878" s="328"/>
      <c r="C1878" s="328"/>
      <c r="D1878" s="328"/>
      <c r="E1878" s="328"/>
      <c r="F1878" s="330"/>
      <c r="G1878" s="554"/>
      <c r="H1878" s="331"/>
      <c r="I1878" s="335"/>
      <c r="J1878" s="328"/>
      <c r="K1878" s="328"/>
      <c r="L1878" s="328"/>
    </row>
    <row r="1879" spans="1:12" x14ac:dyDescent="0.2">
      <c r="A1879" s="328"/>
      <c r="B1879" s="328"/>
      <c r="C1879" s="328"/>
      <c r="D1879" s="328"/>
      <c r="E1879" s="328"/>
      <c r="F1879" s="330"/>
      <c r="G1879" s="554"/>
      <c r="H1879" s="331"/>
      <c r="I1879" s="335"/>
      <c r="J1879" s="328"/>
      <c r="K1879" s="328"/>
      <c r="L1879" s="328"/>
    </row>
    <row r="1880" spans="1:12" x14ac:dyDescent="0.2">
      <c r="A1880" s="328"/>
      <c r="B1880" s="328"/>
      <c r="C1880" s="328"/>
      <c r="D1880" s="328"/>
      <c r="E1880" s="328"/>
      <c r="F1880" s="330"/>
      <c r="G1880" s="554"/>
      <c r="H1880" s="331"/>
      <c r="I1880" s="335"/>
      <c r="J1880" s="328"/>
      <c r="K1880" s="328"/>
      <c r="L1880" s="328"/>
    </row>
    <row r="1881" spans="1:12" x14ac:dyDescent="0.2">
      <c r="A1881" s="328"/>
      <c r="B1881" s="328"/>
      <c r="C1881" s="328"/>
      <c r="D1881" s="328"/>
      <c r="E1881" s="328"/>
      <c r="F1881" s="330"/>
      <c r="G1881" s="554"/>
      <c r="H1881" s="331"/>
      <c r="I1881" s="335"/>
      <c r="J1881" s="328"/>
      <c r="K1881" s="328"/>
      <c r="L1881" s="328"/>
    </row>
    <row r="1882" spans="1:12" x14ac:dyDescent="0.2">
      <c r="A1882" s="328"/>
      <c r="B1882" s="328"/>
      <c r="C1882" s="328"/>
      <c r="D1882" s="328"/>
      <c r="E1882" s="328"/>
      <c r="F1882" s="330"/>
      <c r="G1882" s="554"/>
      <c r="H1882" s="331"/>
      <c r="I1882" s="335"/>
      <c r="J1882" s="328"/>
      <c r="K1882" s="328"/>
      <c r="L1882" s="328"/>
    </row>
    <row r="1883" spans="1:12" x14ac:dyDescent="0.2">
      <c r="A1883" s="328"/>
      <c r="B1883" s="328"/>
      <c r="C1883" s="328"/>
      <c r="D1883" s="328"/>
      <c r="E1883" s="328"/>
      <c r="F1883" s="330"/>
      <c r="G1883" s="554"/>
      <c r="H1883" s="331"/>
      <c r="I1883" s="335"/>
      <c r="J1883" s="328"/>
      <c r="K1883" s="328"/>
      <c r="L1883" s="328"/>
    </row>
    <row r="1884" spans="1:12" x14ac:dyDescent="0.2">
      <c r="A1884" s="328"/>
      <c r="B1884" s="328"/>
      <c r="C1884" s="328"/>
      <c r="D1884" s="328"/>
      <c r="E1884" s="328"/>
      <c r="F1884" s="330"/>
      <c r="G1884" s="554"/>
      <c r="H1884" s="331"/>
      <c r="I1884" s="335"/>
      <c r="J1884" s="328"/>
      <c r="K1884" s="328"/>
      <c r="L1884" s="328"/>
    </row>
    <row r="1885" spans="1:12" x14ac:dyDescent="0.2">
      <c r="A1885" s="328"/>
      <c r="B1885" s="328"/>
      <c r="C1885" s="328"/>
      <c r="D1885" s="328"/>
      <c r="E1885" s="328"/>
      <c r="F1885" s="330"/>
      <c r="G1885" s="554"/>
      <c r="H1885" s="331"/>
      <c r="I1885" s="335"/>
      <c r="J1885" s="328"/>
      <c r="K1885" s="328"/>
      <c r="L1885" s="328"/>
    </row>
    <row r="1886" spans="1:12" x14ac:dyDescent="0.2">
      <c r="A1886" s="328"/>
      <c r="B1886" s="328"/>
      <c r="C1886" s="328"/>
      <c r="D1886" s="328"/>
      <c r="E1886" s="328"/>
      <c r="F1886" s="330"/>
      <c r="G1886" s="554"/>
      <c r="H1886" s="331"/>
      <c r="I1886" s="335"/>
      <c r="J1886" s="328"/>
      <c r="K1886" s="328"/>
      <c r="L1886" s="328"/>
    </row>
    <row r="1887" spans="1:12" x14ac:dyDescent="0.2">
      <c r="A1887" s="328"/>
      <c r="B1887" s="328"/>
      <c r="C1887" s="328"/>
      <c r="D1887" s="328"/>
      <c r="E1887" s="328"/>
      <c r="F1887" s="330"/>
      <c r="G1887" s="554"/>
      <c r="H1887" s="331"/>
      <c r="I1887" s="335"/>
      <c r="J1887" s="328"/>
      <c r="K1887" s="328"/>
      <c r="L1887" s="328"/>
    </row>
    <row r="1888" spans="1:12" x14ac:dyDescent="0.2">
      <c r="A1888" s="328"/>
      <c r="B1888" s="328"/>
      <c r="C1888" s="328"/>
      <c r="D1888" s="328"/>
      <c r="E1888" s="328"/>
      <c r="F1888" s="330"/>
      <c r="G1888" s="554"/>
      <c r="H1888" s="331"/>
      <c r="I1888" s="335"/>
      <c r="J1888" s="328"/>
      <c r="K1888" s="328"/>
      <c r="L1888" s="328"/>
    </row>
    <row r="1889" spans="1:12" x14ac:dyDescent="0.2">
      <c r="A1889" s="328"/>
      <c r="B1889" s="328"/>
      <c r="C1889" s="328"/>
      <c r="D1889" s="328"/>
      <c r="E1889" s="328"/>
      <c r="F1889" s="330"/>
      <c r="G1889" s="554"/>
      <c r="H1889" s="331"/>
      <c r="I1889" s="335"/>
      <c r="J1889" s="328"/>
      <c r="K1889" s="328"/>
      <c r="L1889" s="328"/>
    </row>
    <row r="1890" spans="1:12" x14ac:dyDescent="0.2">
      <c r="A1890" s="328"/>
      <c r="B1890" s="328"/>
      <c r="C1890" s="328"/>
      <c r="D1890" s="328"/>
      <c r="E1890" s="328"/>
      <c r="F1890" s="330"/>
      <c r="G1890" s="554"/>
      <c r="H1890" s="331"/>
      <c r="I1890" s="335"/>
      <c r="J1890" s="328"/>
      <c r="K1890" s="328"/>
      <c r="L1890" s="328"/>
    </row>
    <row r="1891" spans="1:12" x14ac:dyDescent="0.2">
      <c r="A1891" s="328"/>
      <c r="B1891" s="328"/>
      <c r="C1891" s="328"/>
      <c r="D1891" s="328"/>
      <c r="E1891" s="328"/>
      <c r="F1891" s="330"/>
      <c r="G1891" s="554"/>
      <c r="H1891" s="331"/>
      <c r="I1891" s="335"/>
      <c r="J1891" s="328"/>
      <c r="K1891" s="328"/>
      <c r="L1891" s="328"/>
    </row>
    <row r="1892" spans="1:12" x14ac:dyDescent="0.2">
      <c r="A1892" s="328"/>
      <c r="B1892" s="328"/>
      <c r="C1892" s="328"/>
      <c r="D1892" s="328"/>
      <c r="E1892" s="328"/>
      <c r="F1892" s="330"/>
      <c r="G1892" s="554"/>
      <c r="H1892" s="331"/>
      <c r="I1892" s="335"/>
      <c r="J1892" s="328"/>
      <c r="K1892" s="328"/>
      <c r="L1892" s="328"/>
    </row>
    <row r="1893" spans="1:12" x14ac:dyDescent="0.2">
      <c r="A1893" s="328"/>
      <c r="B1893" s="328"/>
      <c r="C1893" s="328"/>
      <c r="D1893" s="328"/>
      <c r="E1893" s="328"/>
      <c r="F1893" s="330"/>
      <c r="G1893" s="554"/>
      <c r="H1893" s="331"/>
      <c r="I1893" s="335"/>
      <c r="J1893" s="328"/>
      <c r="K1893" s="328"/>
      <c r="L1893" s="328"/>
    </row>
    <row r="1894" spans="1:12" x14ac:dyDescent="0.2">
      <c r="A1894" s="328"/>
      <c r="B1894" s="328"/>
      <c r="C1894" s="328"/>
      <c r="D1894" s="328"/>
      <c r="E1894" s="328"/>
      <c r="F1894" s="330"/>
      <c r="G1894" s="554"/>
      <c r="H1894" s="331"/>
      <c r="I1894" s="335"/>
      <c r="J1894" s="328"/>
      <c r="K1894" s="328"/>
      <c r="L1894" s="328"/>
    </row>
    <row r="1895" spans="1:12" x14ac:dyDescent="0.2">
      <c r="A1895" s="328"/>
      <c r="B1895" s="328"/>
      <c r="C1895" s="328"/>
      <c r="D1895" s="328"/>
      <c r="E1895" s="328"/>
      <c r="F1895" s="330"/>
      <c r="G1895" s="554"/>
      <c r="H1895" s="331"/>
      <c r="I1895" s="335"/>
      <c r="J1895" s="328"/>
      <c r="K1895" s="328"/>
      <c r="L1895" s="328"/>
    </row>
    <row r="1896" spans="1:12" x14ac:dyDescent="0.2">
      <c r="A1896" s="328"/>
      <c r="B1896" s="328"/>
      <c r="C1896" s="328"/>
      <c r="D1896" s="328"/>
      <c r="E1896" s="328"/>
      <c r="F1896" s="330"/>
      <c r="G1896" s="554"/>
      <c r="H1896" s="331"/>
      <c r="I1896" s="335"/>
      <c r="J1896" s="328"/>
      <c r="K1896" s="328"/>
      <c r="L1896" s="328"/>
    </row>
    <row r="1897" spans="1:12" x14ac:dyDescent="0.2">
      <c r="A1897" s="328"/>
      <c r="B1897" s="328"/>
      <c r="C1897" s="328"/>
      <c r="D1897" s="328"/>
      <c r="E1897" s="328"/>
      <c r="F1897" s="330"/>
      <c r="G1897" s="554"/>
      <c r="H1897" s="331"/>
      <c r="I1897" s="335"/>
      <c r="J1897" s="328"/>
      <c r="K1897" s="328"/>
      <c r="L1897" s="328"/>
    </row>
    <row r="1898" spans="1:12" x14ac:dyDescent="0.2">
      <c r="A1898" s="328"/>
      <c r="B1898" s="328"/>
      <c r="C1898" s="328"/>
      <c r="D1898" s="328"/>
      <c r="E1898" s="328"/>
      <c r="F1898" s="330"/>
      <c r="G1898" s="554"/>
      <c r="H1898" s="331"/>
      <c r="I1898" s="335"/>
      <c r="J1898" s="328"/>
      <c r="K1898" s="328"/>
      <c r="L1898" s="328"/>
    </row>
    <row r="1899" spans="1:12" x14ac:dyDescent="0.2">
      <c r="A1899" s="328"/>
      <c r="B1899" s="328"/>
      <c r="C1899" s="328"/>
      <c r="D1899" s="328"/>
      <c r="E1899" s="328"/>
      <c r="F1899" s="330"/>
      <c r="G1899" s="554"/>
      <c r="H1899" s="331"/>
      <c r="I1899" s="335"/>
      <c r="J1899" s="328"/>
      <c r="K1899" s="328"/>
      <c r="L1899" s="328"/>
    </row>
    <row r="1900" spans="1:12" x14ac:dyDescent="0.2">
      <c r="A1900" s="328"/>
      <c r="B1900" s="328"/>
      <c r="C1900" s="328"/>
      <c r="D1900" s="328"/>
      <c r="E1900" s="328"/>
      <c r="F1900" s="330"/>
      <c r="G1900" s="554"/>
      <c r="H1900" s="331"/>
      <c r="I1900" s="335"/>
      <c r="J1900" s="328"/>
      <c r="K1900" s="328"/>
      <c r="L1900" s="328"/>
    </row>
    <row r="1901" spans="1:12" x14ac:dyDescent="0.2">
      <c r="A1901" s="328"/>
      <c r="B1901" s="328"/>
      <c r="C1901" s="328"/>
      <c r="D1901" s="328"/>
      <c r="E1901" s="328"/>
      <c r="F1901" s="330"/>
      <c r="G1901" s="554"/>
      <c r="H1901" s="331"/>
      <c r="I1901" s="335"/>
      <c r="J1901" s="328"/>
      <c r="K1901" s="328"/>
      <c r="L1901" s="328"/>
    </row>
    <row r="1902" spans="1:12" x14ac:dyDescent="0.2">
      <c r="A1902" s="328"/>
      <c r="B1902" s="328"/>
      <c r="C1902" s="328"/>
      <c r="D1902" s="328"/>
      <c r="E1902" s="328"/>
      <c r="F1902" s="330"/>
      <c r="G1902" s="554"/>
      <c r="H1902" s="331"/>
      <c r="I1902" s="335"/>
      <c r="J1902" s="328"/>
      <c r="K1902" s="328"/>
      <c r="L1902" s="328"/>
    </row>
    <row r="1903" spans="1:12" x14ac:dyDescent="0.2">
      <c r="A1903" s="328"/>
      <c r="B1903" s="328"/>
      <c r="C1903" s="328"/>
      <c r="D1903" s="328"/>
      <c r="E1903" s="328"/>
      <c r="F1903" s="330"/>
      <c r="G1903" s="554"/>
      <c r="H1903" s="331"/>
      <c r="I1903" s="335"/>
      <c r="J1903" s="328"/>
      <c r="K1903" s="328"/>
      <c r="L1903" s="328"/>
    </row>
    <row r="1904" spans="1:12" x14ac:dyDescent="0.2">
      <c r="A1904" s="328"/>
      <c r="B1904" s="328"/>
      <c r="C1904" s="328"/>
      <c r="D1904" s="328"/>
      <c r="E1904" s="328"/>
      <c r="F1904" s="330"/>
      <c r="G1904" s="554"/>
      <c r="H1904" s="331"/>
      <c r="I1904" s="335"/>
      <c r="J1904" s="328"/>
      <c r="K1904" s="328"/>
      <c r="L1904" s="328"/>
    </row>
    <row r="1905" spans="1:12" x14ac:dyDescent="0.2">
      <c r="A1905" s="328"/>
      <c r="B1905" s="328"/>
      <c r="C1905" s="328"/>
      <c r="D1905" s="328"/>
      <c r="E1905" s="328"/>
      <c r="F1905" s="330"/>
      <c r="G1905" s="554"/>
      <c r="H1905" s="331"/>
      <c r="I1905" s="335"/>
      <c r="J1905" s="328"/>
      <c r="K1905" s="328"/>
      <c r="L1905" s="328"/>
    </row>
    <row r="1906" spans="1:12" x14ac:dyDescent="0.2">
      <c r="A1906" s="328"/>
      <c r="B1906" s="328"/>
      <c r="C1906" s="328"/>
      <c r="D1906" s="328"/>
      <c r="E1906" s="328"/>
      <c r="F1906" s="330"/>
      <c r="G1906" s="554"/>
      <c r="H1906" s="331"/>
      <c r="I1906" s="335"/>
      <c r="J1906" s="328"/>
      <c r="K1906" s="328"/>
      <c r="L1906" s="328"/>
    </row>
    <row r="1907" spans="1:12" x14ac:dyDescent="0.2">
      <c r="A1907" s="328"/>
      <c r="B1907" s="328"/>
      <c r="C1907" s="328"/>
      <c r="D1907" s="328"/>
      <c r="E1907" s="328"/>
      <c r="F1907" s="330"/>
      <c r="G1907" s="554"/>
      <c r="H1907" s="331"/>
      <c r="I1907" s="335"/>
      <c r="J1907" s="328"/>
      <c r="K1907" s="328"/>
      <c r="L1907" s="328"/>
    </row>
    <row r="1908" spans="1:12" x14ac:dyDescent="0.2">
      <c r="A1908" s="328"/>
      <c r="B1908" s="328"/>
      <c r="C1908" s="328"/>
      <c r="D1908" s="328"/>
      <c r="E1908" s="328"/>
      <c r="F1908" s="330"/>
      <c r="G1908" s="554"/>
      <c r="H1908" s="331"/>
      <c r="I1908" s="335"/>
      <c r="J1908" s="328"/>
      <c r="K1908" s="328"/>
      <c r="L1908" s="328"/>
    </row>
    <row r="1909" spans="1:12" x14ac:dyDescent="0.2">
      <c r="A1909" s="328"/>
      <c r="B1909" s="328"/>
      <c r="C1909" s="328"/>
      <c r="D1909" s="328"/>
      <c r="E1909" s="328"/>
      <c r="F1909" s="330"/>
      <c r="G1909" s="554"/>
      <c r="H1909" s="331"/>
      <c r="I1909" s="335"/>
      <c r="J1909" s="328"/>
      <c r="K1909" s="328"/>
      <c r="L1909" s="328"/>
    </row>
    <row r="1910" spans="1:12" x14ac:dyDescent="0.2">
      <c r="A1910" s="328"/>
      <c r="B1910" s="328"/>
      <c r="C1910" s="328"/>
      <c r="D1910" s="328"/>
      <c r="E1910" s="328"/>
      <c r="F1910" s="330"/>
      <c r="G1910" s="554"/>
      <c r="H1910" s="331"/>
      <c r="I1910" s="335"/>
      <c r="J1910" s="328"/>
      <c r="K1910" s="328"/>
      <c r="L1910" s="328"/>
    </row>
    <row r="1911" spans="1:12" x14ac:dyDescent="0.2">
      <c r="A1911" s="328"/>
      <c r="B1911" s="328"/>
      <c r="C1911" s="328"/>
      <c r="D1911" s="328"/>
      <c r="E1911" s="328"/>
      <c r="F1911" s="330"/>
      <c r="G1911" s="554"/>
      <c r="H1911" s="331"/>
      <c r="I1911" s="335"/>
      <c r="J1911" s="328"/>
      <c r="K1911" s="328"/>
      <c r="L1911" s="328"/>
    </row>
    <row r="1912" spans="1:12" x14ac:dyDescent="0.2">
      <c r="A1912" s="328"/>
      <c r="B1912" s="328"/>
      <c r="C1912" s="328"/>
      <c r="D1912" s="328"/>
      <c r="E1912" s="328"/>
      <c r="F1912" s="330"/>
      <c r="G1912" s="554"/>
      <c r="H1912" s="331"/>
      <c r="I1912" s="335"/>
      <c r="J1912" s="328"/>
      <c r="K1912" s="328"/>
      <c r="L1912" s="328"/>
    </row>
    <row r="1913" spans="1:12" x14ac:dyDescent="0.2">
      <c r="A1913" s="328"/>
      <c r="B1913" s="328"/>
      <c r="C1913" s="328"/>
      <c r="D1913" s="328"/>
      <c r="E1913" s="328"/>
      <c r="F1913" s="330"/>
      <c r="G1913" s="554"/>
      <c r="H1913" s="331"/>
      <c r="I1913" s="335"/>
      <c r="J1913" s="328"/>
      <c r="K1913" s="328"/>
      <c r="L1913" s="328"/>
    </row>
    <row r="1914" spans="1:12" x14ac:dyDescent="0.2">
      <c r="A1914" s="328"/>
      <c r="B1914" s="328"/>
      <c r="C1914" s="328"/>
      <c r="D1914" s="328"/>
      <c r="E1914" s="328"/>
      <c r="F1914" s="330"/>
      <c r="G1914" s="554"/>
      <c r="H1914" s="331"/>
      <c r="I1914" s="335"/>
      <c r="J1914" s="328"/>
      <c r="K1914" s="328"/>
      <c r="L1914" s="328"/>
    </row>
    <row r="1915" spans="1:12" x14ac:dyDescent="0.2">
      <c r="A1915" s="328"/>
      <c r="B1915" s="328"/>
      <c r="C1915" s="328"/>
      <c r="D1915" s="328"/>
      <c r="E1915" s="328"/>
      <c r="F1915" s="330"/>
      <c r="G1915" s="554"/>
      <c r="H1915" s="331"/>
      <c r="I1915" s="335"/>
      <c r="J1915" s="328"/>
      <c r="K1915" s="328"/>
      <c r="L1915" s="328"/>
    </row>
    <row r="1916" spans="1:12" x14ac:dyDescent="0.2">
      <c r="A1916" s="328"/>
      <c r="B1916" s="328"/>
      <c r="C1916" s="328"/>
      <c r="D1916" s="328"/>
      <c r="E1916" s="328"/>
      <c r="F1916" s="330"/>
      <c r="G1916" s="554"/>
      <c r="H1916" s="331"/>
      <c r="I1916" s="335"/>
      <c r="J1916" s="328"/>
      <c r="K1916" s="328"/>
      <c r="L1916" s="328"/>
    </row>
    <row r="1917" spans="1:12" x14ac:dyDescent="0.2">
      <c r="A1917" s="328"/>
      <c r="B1917" s="328"/>
      <c r="C1917" s="328"/>
      <c r="D1917" s="328"/>
      <c r="E1917" s="328"/>
      <c r="F1917" s="330"/>
      <c r="G1917" s="554"/>
      <c r="H1917" s="331"/>
      <c r="I1917" s="335"/>
      <c r="J1917" s="328"/>
      <c r="K1917" s="328"/>
      <c r="L1917" s="328"/>
    </row>
    <row r="1918" spans="1:12" x14ac:dyDescent="0.2">
      <c r="A1918" s="328"/>
      <c r="B1918" s="328"/>
      <c r="C1918" s="328"/>
      <c r="D1918" s="328"/>
      <c r="E1918" s="328"/>
      <c r="F1918" s="330"/>
      <c r="G1918" s="554"/>
      <c r="H1918" s="331"/>
      <c r="I1918" s="335"/>
      <c r="J1918" s="328"/>
      <c r="K1918" s="328"/>
      <c r="L1918" s="328"/>
    </row>
    <row r="1919" spans="1:12" x14ac:dyDescent="0.2">
      <c r="A1919" s="328"/>
      <c r="B1919" s="328"/>
      <c r="C1919" s="328"/>
      <c r="D1919" s="328"/>
      <c r="E1919" s="328"/>
      <c r="F1919" s="330"/>
      <c r="G1919" s="554"/>
      <c r="H1919" s="331"/>
      <c r="I1919" s="335"/>
      <c r="J1919" s="328"/>
      <c r="K1919" s="328"/>
      <c r="L1919" s="328"/>
    </row>
    <row r="1920" spans="1:12" x14ac:dyDescent="0.2">
      <c r="A1920" s="328"/>
      <c r="B1920" s="328"/>
      <c r="C1920" s="328"/>
      <c r="D1920" s="328"/>
      <c r="E1920" s="328"/>
      <c r="F1920" s="330"/>
      <c r="G1920" s="554"/>
      <c r="H1920" s="331"/>
      <c r="I1920" s="335"/>
      <c r="J1920" s="328"/>
      <c r="K1920" s="328"/>
      <c r="L1920" s="328"/>
    </row>
    <row r="1921" spans="1:12" x14ac:dyDescent="0.2">
      <c r="A1921" s="328"/>
      <c r="B1921" s="328"/>
      <c r="C1921" s="328"/>
      <c r="D1921" s="328"/>
      <c r="E1921" s="328"/>
      <c r="F1921" s="330"/>
      <c r="G1921" s="554"/>
      <c r="H1921" s="331"/>
      <c r="I1921" s="335"/>
      <c r="J1921" s="328"/>
      <c r="K1921" s="328"/>
      <c r="L1921" s="328"/>
    </row>
    <row r="1922" spans="1:12" x14ac:dyDescent="0.2">
      <c r="A1922" s="328"/>
      <c r="B1922" s="328"/>
      <c r="C1922" s="328"/>
      <c r="D1922" s="328"/>
      <c r="E1922" s="328"/>
      <c r="F1922" s="330"/>
      <c r="G1922" s="554"/>
      <c r="H1922" s="331"/>
      <c r="I1922" s="335"/>
      <c r="J1922" s="328"/>
      <c r="K1922" s="328"/>
      <c r="L1922" s="328"/>
    </row>
    <row r="1923" spans="1:12" x14ac:dyDescent="0.2">
      <c r="A1923" s="328"/>
      <c r="B1923" s="328"/>
      <c r="C1923" s="328"/>
      <c r="D1923" s="328"/>
      <c r="E1923" s="328"/>
      <c r="F1923" s="330"/>
      <c r="G1923" s="554"/>
      <c r="H1923" s="331"/>
      <c r="I1923" s="335"/>
      <c r="J1923" s="328"/>
      <c r="K1923" s="328"/>
      <c r="L1923" s="328"/>
    </row>
    <row r="1924" spans="1:12" x14ac:dyDescent="0.2">
      <c r="A1924" s="328"/>
      <c r="B1924" s="328"/>
      <c r="C1924" s="328"/>
      <c r="D1924" s="328"/>
      <c r="E1924" s="328"/>
      <c r="F1924" s="330"/>
      <c r="G1924" s="554"/>
      <c r="H1924" s="331"/>
      <c r="I1924" s="335"/>
      <c r="J1924" s="328"/>
      <c r="K1924" s="328"/>
      <c r="L1924" s="328"/>
    </row>
    <row r="1925" spans="1:12" x14ac:dyDescent="0.2">
      <c r="A1925" s="328"/>
      <c r="B1925" s="328"/>
      <c r="C1925" s="328"/>
      <c r="D1925" s="328"/>
      <c r="E1925" s="328"/>
      <c r="F1925" s="330"/>
      <c r="G1925" s="554"/>
      <c r="H1925" s="331"/>
      <c r="I1925" s="335"/>
      <c r="J1925" s="328"/>
      <c r="K1925" s="328"/>
      <c r="L1925" s="328"/>
    </row>
    <row r="1926" spans="1:12" x14ac:dyDescent="0.2">
      <c r="A1926" s="328"/>
      <c r="B1926" s="328"/>
      <c r="C1926" s="328"/>
      <c r="D1926" s="328"/>
      <c r="E1926" s="328"/>
      <c r="F1926" s="330"/>
      <c r="G1926" s="554"/>
      <c r="H1926" s="331"/>
      <c r="I1926" s="335"/>
      <c r="J1926" s="328"/>
      <c r="K1926" s="328"/>
      <c r="L1926" s="328"/>
    </row>
    <row r="1927" spans="1:12" x14ac:dyDescent="0.2">
      <c r="A1927" s="328"/>
      <c r="B1927" s="328"/>
      <c r="C1927" s="328"/>
      <c r="D1927" s="328"/>
      <c r="E1927" s="328"/>
      <c r="F1927" s="330"/>
      <c r="G1927" s="554"/>
      <c r="H1927" s="331"/>
      <c r="I1927" s="335"/>
      <c r="J1927" s="328"/>
      <c r="K1927" s="328"/>
      <c r="L1927" s="328"/>
    </row>
    <row r="1928" spans="1:12" x14ac:dyDescent="0.2">
      <c r="A1928" s="328"/>
      <c r="B1928" s="328"/>
      <c r="C1928" s="328"/>
      <c r="D1928" s="328"/>
      <c r="E1928" s="328"/>
      <c r="F1928" s="330"/>
      <c r="G1928" s="554"/>
      <c r="H1928" s="331"/>
      <c r="I1928" s="335"/>
      <c r="J1928" s="328"/>
      <c r="K1928" s="328"/>
      <c r="L1928" s="328"/>
    </row>
    <row r="1929" spans="1:12" x14ac:dyDescent="0.2">
      <c r="A1929" s="328"/>
      <c r="B1929" s="328"/>
      <c r="C1929" s="328"/>
      <c r="D1929" s="328"/>
      <c r="E1929" s="328"/>
      <c r="F1929" s="330"/>
      <c r="G1929" s="554"/>
      <c r="H1929" s="331"/>
      <c r="I1929" s="335"/>
      <c r="J1929" s="328"/>
      <c r="K1929" s="328"/>
      <c r="L1929" s="328"/>
    </row>
    <row r="1930" spans="1:12" x14ac:dyDescent="0.2">
      <c r="A1930" s="328"/>
      <c r="B1930" s="328"/>
      <c r="C1930" s="328"/>
      <c r="D1930" s="328"/>
      <c r="E1930" s="328"/>
      <c r="F1930" s="330"/>
      <c r="G1930" s="554"/>
      <c r="H1930" s="331"/>
      <c r="I1930" s="335"/>
      <c r="J1930" s="328"/>
      <c r="K1930" s="328"/>
      <c r="L1930" s="328"/>
    </row>
    <row r="1931" spans="1:12" x14ac:dyDescent="0.2">
      <c r="A1931" s="328"/>
      <c r="B1931" s="328"/>
      <c r="C1931" s="328"/>
      <c r="D1931" s="328"/>
      <c r="E1931" s="328"/>
      <c r="F1931" s="330"/>
      <c r="G1931" s="554"/>
      <c r="H1931" s="331"/>
      <c r="I1931" s="335"/>
      <c r="J1931" s="328"/>
      <c r="K1931" s="328"/>
      <c r="L1931" s="328"/>
    </row>
    <row r="1932" spans="1:12" x14ac:dyDescent="0.2">
      <c r="A1932" s="328"/>
      <c r="B1932" s="328"/>
      <c r="C1932" s="328"/>
      <c r="D1932" s="328"/>
      <c r="E1932" s="328"/>
      <c r="F1932" s="330"/>
      <c r="G1932" s="554"/>
      <c r="H1932" s="331"/>
      <c r="I1932" s="335"/>
      <c r="J1932" s="328"/>
      <c r="K1932" s="328"/>
      <c r="L1932" s="328"/>
    </row>
    <row r="1933" spans="1:12" x14ac:dyDescent="0.2">
      <c r="A1933" s="328"/>
      <c r="B1933" s="328"/>
      <c r="C1933" s="328"/>
      <c r="D1933" s="328"/>
      <c r="E1933" s="328"/>
      <c r="F1933" s="330"/>
      <c r="G1933" s="554"/>
      <c r="H1933" s="331"/>
      <c r="I1933" s="335"/>
      <c r="J1933" s="328"/>
      <c r="K1933" s="328"/>
      <c r="L1933" s="328"/>
    </row>
    <row r="1934" spans="1:12" x14ac:dyDescent="0.2">
      <c r="A1934" s="328"/>
      <c r="B1934" s="328"/>
      <c r="C1934" s="328"/>
      <c r="D1934" s="328"/>
      <c r="E1934" s="328"/>
      <c r="F1934" s="330"/>
      <c r="G1934" s="554"/>
      <c r="H1934" s="331"/>
      <c r="I1934" s="335"/>
      <c r="J1934" s="328"/>
      <c r="K1934" s="328"/>
      <c r="L1934" s="328"/>
    </row>
    <row r="1935" spans="1:12" x14ac:dyDescent="0.2">
      <c r="A1935" s="328"/>
      <c r="B1935" s="328"/>
      <c r="C1935" s="328"/>
      <c r="D1935" s="328"/>
      <c r="E1935" s="328"/>
      <c r="F1935" s="330"/>
      <c r="G1935" s="554"/>
      <c r="H1935" s="331"/>
      <c r="I1935" s="335"/>
      <c r="J1935" s="328"/>
      <c r="K1935" s="328"/>
      <c r="L1935" s="328"/>
    </row>
    <row r="1936" spans="1:12" x14ac:dyDescent="0.2">
      <c r="A1936" s="328"/>
      <c r="B1936" s="328"/>
      <c r="C1936" s="328"/>
      <c r="D1936" s="328"/>
      <c r="E1936" s="328"/>
      <c r="F1936" s="330"/>
      <c r="G1936" s="554"/>
      <c r="H1936" s="331"/>
      <c r="I1936" s="335"/>
      <c r="J1936" s="328"/>
      <c r="K1936" s="328"/>
      <c r="L1936" s="328"/>
    </row>
    <row r="1937" spans="1:12" x14ac:dyDescent="0.2">
      <c r="A1937" s="328"/>
      <c r="B1937" s="328"/>
      <c r="C1937" s="328"/>
      <c r="D1937" s="328"/>
      <c r="E1937" s="328"/>
      <c r="F1937" s="330"/>
      <c r="G1937" s="554"/>
      <c r="H1937" s="331"/>
      <c r="I1937" s="335"/>
      <c r="J1937" s="328"/>
      <c r="K1937" s="328"/>
      <c r="L1937" s="328"/>
    </row>
    <row r="1938" spans="1:12" x14ac:dyDescent="0.2">
      <c r="A1938" s="328"/>
      <c r="B1938" s="328"/>
      <c r="C1938" s="328"/>
      <c r="D1938" s="328"/>
      <c r="E1938" s="328"/>
      <c r="F1938" s="330"/>
      <c r="G1938" s="554"/>
      <c r="H1938" s="331"/>
      <c r="I1938" s="335"/>
      <c r="J1938" s="328"/>
      <c r="K1938" s="328"/>
      <c r="L1938" s="328"/>
    </row>
    <row r="1939" spans="1:12" x14ac:dyDescent="0.2">
      <c r="A1939" s="328"/>
      <c r="B1939" s="328"/>
      <c r="C1939" s="328"/>
      <c r="D1939" s="328"/>
      <c r="E1939" s="328"/>
      <c r="F1939" s="330"/>
      <c r="G1939" s="554"/>
      <c r="H1939" s="331"/>
      <c r="I1939" s="335"/>
      <c r="J1939" s="328"/>
      <c r="K1939" s="328"/>
      <c r="L1939" s="328"/>
    </row>
    <row r="1940" spans="1:12" x14ac:dyDescent="0.2">
      <c r="A1940" s="328"/>
      <c r="B1940" s="328"/>
      <c r="C1940" s="328"/>
      <c r="D1940" s="328"/>
      <c r="E1940" s="328"/>
      <c r="F1940" s="330"/>
      <c r="G1940" s="554"/>
      <c r="H1940" s="331"/>
      <c r="I1940" s="335"/>
      <c r="J1940" s="328"/>
      <c r="K1940" s="328"/>
      <c r="L1940" s="328"/>
    </row>
    <row r="1941" spans="1:12" x14ac:dyDescent="0.2">
      <c r="A1941" s="328"/>
      <c r="B1941" s="328"/>
      <c r="C1941" s="328"/>
      <c r="D1941" s="328"/>
      <c r="E1941" s="328"/>
      <c r="F1941" s="330"/>
      <c r="G1941" s="554"/>
      <c r="H1941" s="331"/>
      <c r="I1941" s="335"/>
      <c r="J1941" s="328"/>
      <c r="K1941" s="328"/>
      <c r="L1941" s="328"/>
    </row>
    <row r="1942" spans="1:12" x14ac:dyDescent="0.2">
      <c r="A1942" s="328"/>
      <c r="B1942" s="328"/>
      <c r="C1942" s="328"/>
      <c r="D1942" s="328"/>
      <c r="E1942" s="328"/>
      <c r="F1942" s="330"/>
      <c r="G1942" s="554"/>
      <c r="H1942" s="331"/>
      <c r="I1942" s="335"/>
      <c r="J1942" s="328"/>
      <c r="K1942" s="328"/>
      <c r="L1942" s="328"/>
    </row>
    <row r="1943" spans="1:12" x14ac:dyDescent="0.2">
      <c r="A1943" s="328"/>
      <c r="B1943" s="328"/>
      <c r="C1943" s="328"/>
      <c r="D1943" s="328"/>
      <c r="E1943" s="328"/>
      <c r="F1943" s="330"/>
      <c r="G1943" s="554"/>
      <c r="H1943" s="331"/>
      <c r="I1943" s="335"/>
      <c r="J1943" s="328"/>
      <c r="K1943" s="328"/>
      <c r="L1943" s="328"/>
    </row>
    <row r="1944" spans="1:12" x14ac:dyDescent="0.2">
      <c r="A1944" s="328"/>
      <c r="B1944" s="328"/>
      <c r="C1944" s="328"/>
      <c r="D1944" s="328"/>
      <c r="E1944" s="328"/>
      <c r="F1944" s="330"/>
      <c r="G1944" s="554"/>
      <c r="H1944" s="331"/>
      <c r="I1944" s="335"/>
      <c r="J1944" s="328"/>
      <c r="K1944" s="328"/>
      <c r="L1944" s="328"/>
    </row>
    <row r="1945" spans="1:12" x14ac:dyDescent="0.2">
      <c r="A1945" s="328"/>
      <c r="B1945" s="328"/>
      <c r="C1945" s="328"/>
      <c r="D1945" s="328"/>
      <c r="E1945" s="328"/>
      <c r="F1945" s="330"/>
      <c r="G1945" s="554"/>
      <c r="H1945" s="331"/>
      <c r="I1945" s="335"/>
      <c r="J1945" s="328"/>
      <c r="K1945" s="328"/>
      <c r="L1945" s="328"/>
    </row>
    <row r="1946" spans="1:12" x14ac:dyDescent="0.2">
      <c r="A1946" s="328"/>
      <c r="B1946" s="328"/>
      <c r="C1946" s="328"/>
      <c r="D1946" s="328"/>
      <c r="E1946" s="328"/>
      <c r="F1946" s="330"/>
      <c r="G1946" s="554"/>
      <c r="H1946" s="331"/>
      <c r="I1946" s="335"/>
      <c r="J1946" s="328"/>
      <c r="K1946" s="328"/>
      <c r="L1946" s="328"/>
    </row>
    <row r="1947" spans="1:12" x14ac:dyDescent="0.2">
      <c r="A1947" s="328"/>
      <c r="B1947" s="328"/>
      <c r="C1947" s="328"/>
      <c r="D1947" s="328"/>
      <c r="E1947" s="328"/>
      <c r="F1947" s="330"/>
      <c r="G1947" s="554"/>
      <c r="H1947" s="331"/>
      <c r="I1947" s="335"/>
      <c r="J1947" s="328"/>
      <c r="K1947" s="328"/>
      <c r="L1947" s="328"/>
    </row>
    <row r="1948" spans="1:12" x14ac:dyDescent="0.2">
      <c r="A1948" s="328"/>
      <c r="B1948" s="328"/>
      <c r="C1948" s="328"/>
      <c r="D1948" s="328"/>
      <c r="E1948" s="328"/>
      <c r="F1948" s="330"/>
      <c r="G1948" s="554"/>
      <c r="H1948" s="331"/>
      <c r="I1948" s="335"/>
      <c r="J1948" s="328"/>
      <c r="K1948" s="328"/>
      <c r="L1948" s="328"/>
    </row>
    <row r="1949" spans="1:12" x14ac:dyDescent="0.2">
      <c r="A1949" s="328"/>
      <c r="B1949" s="328"/>
      <c r="C1949" s="328"/>
      <c r="D1949" s="328"/>
      <c r="E1949" s="328"/>
      <c r="F1949" s="330"/>
      <c r="G1949" s="554"/>
      <c r="H1949" s="331"/>
      <c r="I1949" s="335"/>
      <c r="J1949" s="328"/>
      <c r="K1949" s="328"/>
      <c r="L1949" s="328"/>
    </row>
    <row r="1950" spans="1:12" x14ac:dyDescent="0.2">
      <c r="A1950" s="328"/>
      <c r="B1950" s="328"/>
      <c r="C1950" s="328"/>
      <c r="D1950" s="328"/>
      <c r="E1950" s="328"/>
      <c r="F1950" s="330"/>
      <c r="G1950" s="554"/>
      <c r="H1950" s="331"/>
      <c r="I1950" s="335"/>
      <c r="J1950" s="328"/>
      <c r="K1950" s="328"/>
      <c r="L1950" s="328"/>
    </row>
    <row r="1951" spans="1:12" x14ac:dyDescent="0.2">
      <c r="A1951" s="328"/>
      <c r="B1951" s="328"/>
      <c r="C1951" s="328"/>
      <c r="D1951" s="328"/>
      <c r="E1951" s="328"/>
      <c r="F1951" s="330"/>
      <c r="G1951" s="554"/>
      <c r="H1951" s="331"/>
      <c r="I1951" s="335"/>
      <c r="J1951" s="328"/>
      <c r="K1951" s="328"/>
      <c r="L1951" s="328"/>
    </row>
    <row r="1952" spans="1:12" x14ac:dyDescent="0.2">
      <c r="A1952" s="328"/>
      <c r="B1952" s="328"/>
      <c r="C1952" s="328"/>
      <c r="D1952" s="328"/>
      <c r="E1952" s="328"/>
      <c r="F1952" s="330"/>
      <c r="G1952" s="554"/>
      <c r="H1952" s="331"/>
      <c r="I1952" s="335"/>
      <c r="J1952" s="328"/>
      <c r="K1952" s="328"/>
      <c r="L1952" s="328"/>
    </row>
    <row r="1953" spans="1:12" x14ac:dyDescent="0.2">
      <c r="A1953" s="328"/>
      <c r="B1953" s="328"/>
      <c r="C1953" s="328"/>
      <c r="D1953" s="328"/>
      <c r="E1953" s="328"/>
      <c r="F1953" s="330"/>
      <c r="G1953" s="554"/>
      <c r="H1953" s="331"/>
      <c r="I1953" s="335"/>
      <c r="J1953" s="328"/>
      <c r="K1953" s="328"/>
      <c r="L1953" s="328"/>
    </row>
    <row r="1954" spans="1:12" x14ac:dyDescent="0.2">
      <c r="A1954" s="328"/>
      <c r="B1954" s="328"/>
      <c r="C1954" s="328"/>
      <c r="D1954" s="328"/>
      <c r="E1954" s="328"/>
      <c r="F1954" s="330"/>
      <c r="G1954" s="554"/>
      <c r="H1954" s="331"/>
      <c r="I1954" s="335"/>
      <c r="J1954" s="328"/>
      <c r="K1954" s="328"/>
      <c r="L1954" s="328"/>
    </row>
    <row r="1955" spans="1:12" x14ac:dyDescent="0.2">
      <c r="A1955" s="328"/>
      <c r="B1955" s="328"/>
      <c r="C1955" s="328"/>
      <c r="D1955" s="328"/>
      <c r="E1955" s="328"/>
      <c r="F1955" s="330"/>
      <c r="G1955" s="554"/>
      <c r="H1955" s="331"/>
      <c r="I1955" s="335"/>
      <c r="J1955" s="328"/>
      <c r="K1955" s="328"/>
      <c r="L1955" s="328"/>
    </row>
    <row r="1956" spans="1:12" x14ac:dyDescent="0.2">
      <c r="A1956" s="328"/>
      <c r="B1956" s="328"/>
      <c r="C1956" s="328"/>
      <c r="D1956" s="328"/>
      <c r="E1956" s="328"/>
      <c r="F1956" s="330"/>
      <c r="G1956" s="554"/>
      <c r="H1956" s="331"/>
      <c r="I1956" s="335"/>
      <c r="J1956" s="328"/>
      <c r="K1956" s="328"/>
      <c r="L1956" s="328"/>
    </row>
    <row r="1957" spans="1:12" x14ac:dyDescent="0.2">
      <c r="A1957" s="328"/>
      <c r="B1957" s="328"/>
      <c r="C1957" s="328"/>
      <c r="D1957" s="328"/>
      <c r="E1957" s="328"/>
      <c r="F1957" s="330"/>
      <c r="G1957" s="554"/>
      <c r="H1957" s="331"/>
      <c r="I1957" s="335"/>
      <c r="J1957" s="328"/>
      <c r="K1957" s="328"/>
      <c r="L1957" s="328"/>
    </row>
    <row r="1958" spans="1:12" x14ac:dyDescent="0.2">
      <c r="A1958" s="328"/>
      <c r="B1958" s="328"/>
      <c r="C1958" s="328"/>
      <c r="D1958" s="328"/>
      <c r="E1958" s="328"/>
      <c r="F1958" s="330"/>
      <c r="G1958" s="554"/>
      <c r="H1958" s="331"/>
      <c r="I1958" s="335"/>
      <c r="J1958" s="328"/>
      <c r="K1958" s="328"/>
      <c r="L1958" s="328"/>
    </row>
    <row r="1959" spans="1:12" x14ac:dyDescent="0.2">
      <c r="A1959" s="328"/>
      <c r="B1959" s="328"/>
      <c r="C1959" s="328"/>
      <c r="D1959" s="328"/>
      <c r="E1959" s="328"/>
      <c r="F1959" s="330"/>
      <c r="G1959" s="554"/>
      <c r="H1959" s="331"/>
      <c r="I1959" s="335"/>
      <c r="J1959" s="328"/>
      <c r="K1959" s="328"/>
      <c r="L1959" s="328"/>
    </row>
    <row r="1960" spans="1:12" x14ac:dyDescent="0.2">
      <c r="A1960" s="328"/>
      <c r="B1960" s="328"/>
      <c r="C1960" s="328"/>
      <c r="D1960" s="328"/>
      <c r="E1960" s="328"/>
      <c r="F1960" s="330"/>
      <c r="G1960" s="554"/>
      <c r="H1960" s="331"/>
      <c r="I1960" s="335"/>
      <c r="J1960" s="328"/>
      <c r="K1960" s="328"/>
      <c r="L1960" s="328"/>
    </row>
    <row r="1961" spans="1:12" x14ac:dyDescent="0.2">
      <c r="A1961" s="328"/>
      <c r="B1961" s="328"/>
      <c r="C1961" s="328"/>
      <c r="D1961" s="328"/>
      <c r="E1961" s="328"/>
      <c r="F1961" s="330"/>
      <c r="G1961" s="554"/>
      <c r="H1961" s="331"/>
      <c r="I1961" s="335"/>
      <c r="J1961" s="328"/>
      <c r="K1961" s="328"/>
      <c r="L1961" s="328"/>
    </row>
    <row r="1962" spans="1:12" x14ac:dyDescent="0.2">
      <c r="A1962" s="328"/>
      <c r="B1962" s="328"/>
      <c r="C1962" s="328"/>
      <c r="D1962" s="328"/>
      <c r="E1962" s="328"/>
      <c r="F1962" s="330"/>
      <c r="G1962" s="554"/>
      <c r="H1962" s="331"/>
      <c r="I1962" s="335"/>
      <c r="J1962" s="328"/>
      <c r="K1962" s="328"/>
      <c r="L1962" s="328"/>
    </row>
    <row r="1963" spans="1:12" x14ac:dyDescent="0.2">
      <c r="A1963" s="328"/>
      <c r="B1963" s="328"/>
      <c r="C1963" s="328"/>
      <c r="D1963" s="328"/>
      <c r="E1963" s="328"/>
      <c r="F1963" s="330"/>
      <c r="G1963" s="554"/>
      <c r="H1963" s="331"/>
      <c r="I1963" s="335"/>
      <c r="J1963" s="328"/>
      <c r="K1963" s="328"/>
      <c r="L1963" s="328"/>
    </row>
    <row r="1964" spans="1:12" x14ac:dyDescent="0.2">
      <c r="A1964" s="328"/>
      <c r="B1964" s="328"/>
      <c r="C1964" s="328"/>
      <c r="D1964" s="328"/>
      <c r="E1964" s="328"/>
      <c r="F1964" s="330"/>
      <c r="G1964" s="554"/>
      <c r="H1964" s="331"/>
      <c r="I1964" s="335"/>
      <c r="J1964" s="328"/>
      <c r="K1964" s="328"/>
      <c r="L1964" s="328"/>
    </row>
    <row r="1965" spans="1:12" x14ac:dyDescent="0.2">
      <c r="A1965" s="328"/>
      <c r="B1965" s="328"/>
      <c r="C1965" s="328"/>
      <c r="D1965" s="328"/>
      <c r="E1965" s="328"/>
      <c r="F1965" s="330"/>
      <c r="G1965" s="554"/>
      <c r="H1965" s="331"/>
      <c r="I1965" s="335"/>
      <c r="J1965" s="328"/>
      <c r="K1965" s="328"/>
      <c r="L1965" s="328"/>
    </row>
    <row r="1966" spans="1:12" x14ac:dyDescent="0.2">
      <c r="A1966" s="328"/>
      <c r="B1966" s="328"/>
      <c r="C1966" s="328"/>
      <c r="D1966" s="328"/>
      <c r="E1966" s="328"/>
      <c r="F1966" s="330"/>
      <c r="G1966" s="554"/>
      <c r="H1966" s="331"/>
      <c r="I1966" s="335"/>
      <c r="J1966" s="328"/>
      <c r="K1966" s="328"/>
      <c r="L1966" s="328"/>
    </row>
    <row r="1967" spans="1:12" x14ac:dyDescent="0.2">
      <c r="A1967" s="328"/>
      <c r="B1967" s="328"/>
      <c r="C1967" s="328"/>
      <c r="D1967" s="328"/>
      <c r="E1967" s="328"/>
      <c r="F1967" s="330"/>
      <c r="G1967" s="554"/>
      <c r="H1967" s="331"/>
      <c r="I1967" s="335"/>
      <c r="J1967" s="328"/>
      <c r="K1967" s="328"/>
      <c r="L1967" s="328"/>
    </row>
    <row r="1968" spans="1:12" x14ac:dyDescent="0.2">
      <c r="A1968" s="328"/>
      <c r="B1968" s="328"/>
      <c r="C1968" s="328"/>
      <c r="D1968" s="328"/>
      <c r="E1968" s="328"/>
      <c r="F1968" s="330"/>
      <c r="G1968" s="554"/>
      <c r="H1968" s="331"/>
      <c r="I1968" s="335"/>
      <c r="J1968" s="328"/>
      <c r="K1968" s="328"/>
      <c r="L1968" s="328"/>
    </row>
    <row r="1969" spans="1:12" x14ac:dyDescent="0.2">
      <c r="A1969" s="328"/>
      <c r="B1969" s="328"/>
      <c r="C1969" s="328"/>
      <c r="D1969" s="328"/>
      <c r="E1969" s="328"/>
      <c r="F1969" s="330"/>
      <c r="G1969" s="554"/>
      <c r="H1969" s="331"/>
      <c r="I1969" s="335"/>
      <c r="J1969" s="328"/>
      <c r="K1969" s="328"/>
      <c r="L1969" s="328"/>
    </row>
    <row r="1970" spans="1:12" x14ac:dyDescent="0.2">
      <c r="A1970" s="328"/>
      <c r="B1970" s="328"/>
      <c r="C1970" s="328"/>
      <c r="D1970" s="328"/>
      <c r="E1970" s="328"/>
      <c r="F1970" s="330"/>
      <c r="G1970" s="554"/>
      <c r="H1970" s="331"/>
      <c r="I1970" s="335"/>
      <c r="J1970" s="328"/>
      <c r="K1970" s="328"/>
      <c r="L1970" s="328"/>
    </row>
    <row r="1971" spans="1:12" x14ac:dyDescent="0.2">
      <c r="A1971" s="328"/>
      <c r="B1971" s="328"/>
      <c r="C1971" s="328"/>
      <c r="D1971" s="328"/>
      <c r="E1971" s="328"/>
      <c r="F1971" s="330"/>
      <c r="G1971" s="554"/>
      <c r="H1971" s="331"/>
      <c r="I1971" s="335"/>
      <c r="J1971" s="328"/>
      <c r="K1971" s="328"/>
      <c r="L1971" s="328"/>
    </row>
    <row r="1972" spans="1:12" x14ac:dyDescent="0.2">
      <c r="A1972" s="328"/>
      <c r="B1972" s="328"/>
      <c r="C1972" s="328"/>
      <c r="D1972" s="328"/>
      <c r="E1972" s="328"/>
      <c r="F1972" s="330"/>
      <c r="G1972" s="554"/>
      <c r="H1972" s="331"/>
      <c r="I1972" s="335"/>
      <c r="J1972" s="328"/>
      <c r="K1972" s="328"/>
      <c r="L1972" s="328"/>
    </row>
    <row r="1973" spans="1:12" x14ac:dyDescent="0.2">
      <c r="A1973" s="328"/>
      <c r="B1973" s="328"/>
      <c r="C1973" s="328"/>
      <c r="D1973" s="328"/>
      <c r="E1973" s="328"/>
      <c r="F1973" s="330"/>
      <c r="G1973" s="554"/>
      <c r="H1973" s="331"/>
      <c r="I1973" s="335"/>
      <c r="J1973" s="328"/>
      <c r="K1973" s="328"/>
      <c r="L1973" s="328"/>
    </row>
    <row r="1974" spans="1:12" x14ac:dyDescent="0.2">
      <c r="A1974" s="328"/>
      <c r="B1974" s="328"/>
      <c r="C1974" s="328"/>
      <c r="D1974" s="328"/>
      <c r="E1974" s="328"/>
      <c r="F1974" s="330"/>
      <c r="G1974" s="554"/>
      <c r="H1974" s="331"/>
      <c r="I1974" s="335"/>
      <c r="J1974" s="328"/>
      <c r="K1974" s="328"/>
      <c r="L1974" s="328"/>
    </row>
    <row r="1975" spans="1:12" x14ac:dyDescent="0.2">
      <c r="A1975" s="328"/>
      <c r="B1975" s="328"/>
      <c r="C1975" s="328"/>
      <c r="D1975" s="328"/>
      <c r="E1975" s="328"/>
      <c r="F1975" s="330"/>
      <c r="G1975" s="554"/>
      <c r="H1975" s="331"/>
      <c r="I1975" s="335"/>
      <c r="J1975" s="328"/>
      <c r="K1975" s="328"/>
      <c r="L1975" s="328"/>
    </row>
    <row r="1976" spans="1:12" x14ac:dyDescent="0.2">
      <c r="A1976" s="328"/>
      <c r="B1976" s="328"/>
      <c r="C1976" s="328"/>
      <c r="D1976" s="328"/>
      <c r="E1976" s="328"/>
      <c r="F1976" s="330"/>
      <c r="G1976" s="554"/>
      <c r="H1976" s="331"/>
      <c r="I1976" s="335"/>
      <c r="J1976" s="328"/>
      <c r="K1976" s="328"/>
      <c r="L1976" s="328"/>
    </row>
    <row r="1977" spans="1:12" x14ac:dyDescent="0.2">
      <c r="A1977" s="328"/>
      <c r="B1977" s="328"/>
      <c r="C1977" s="328"/>
      <c r="D1977" s="328"/>
      <c r="E1977" s="328"/>
      <c r="F1977" s="330"/>
      <c r="G1977" s="554"/>
      <c r="H1977" s="331"/>
      <c r="I1977" s="335"/>
      <c r="J1977" s="328"/>
      <c r="K1977" s="328"/>
      <c r="L1977" s="328"/>
    </row>
    <row r="1978" spans="1:12" x14ac:dyDescent="0.2">
      <c r="A1978" s="328"/>
      <c r="B1978" s="328"/>
      <c r="C1978" s="328"/>
      <c r="D1978" s="328"/>
      <c r="E1978" s="328"/>
      <c r="F1978" s="330"/>
      <c r="G1978" s="554"/>
      <c r="H1978" s="331"/>
      <c r="I1978" s="335"/>
      <c r="J1978" s="328"/>
      <c r="K1978" s="328"/>
      <c r="L1978" s="328"/>
    </row>
    <row r="1979" spans="1:12" x14ac:dyDescent="0.2">
      <c r="A1979" s="328"/>
      <c r="B1979" s="328"/>
      <c r="C1979" s="328"/>
      <c r="D1979" s="328"/>
      <c r="E1979" s="328"/>
      <c r="F1979" s="330"/>
      <c r="G1979" s="554"/>
      <c r="H1979" s="331"/>
      <c r="I1979" s="335"/>
      <c r="J1979" s="328"/>
      <c r="K1979" s="328"/>
      <c r="L1979" s="328"/>
    </row>
    <row r="1980" spans="1:12" x14ac:dyDescent="0.2">
      <c r="A1980" s="328"/>
      <c r="B1980" s="328"/>
      <c r="C1980" s="328"/>
      <c r="D1980" s="328"/>
      <c r="E1980" s="328"/>
      <c r="F1980" s="330"/>
      <c r="G1980" s="554"/>
      <c r="H1980" s="331"/>
      <c r="I1980" s="335"/>
      <c r="J1980" s="328"/>
      <c r="K1980" s="328"/>
      <c r="L1980" s="328"/>
    </row>
    <row r="1981" spans="1:12" x14ac:dyDescent="0.2">
      <c r="A1981" s="328"/>
      <c r="B1981" s="328"/>
      <c r="C1981" s="328"/>
      <c r="D1981" s="328"/>
      <c r="E1981" s="328"/>
      <c r="F1981" s="330"/>
      <c r="G1981" s="554"/>
      <c r="H1981" s="331"/>
      <c r="I1981" s="335"/>
      <c r="J1981" s="328"/>
      <c r="K1981" s="328"/>
      <c r="L1981" s="328"/>
    </row>
    <row r="1982" spans="1:12" x14ac:dyDescent="0.2">
      <c r="A1982" s="328"/>
      <c r="B1982" s="328"/>
      <c r="C1982" s="328"/>
      <c r="D1982" s="328"/>
      <c r="E1982" s="328"/>
      <c r="F1982" s="330"/>
      <c r="G1982" s="554"/>
      <c r="H1982" s="331"/>
      <c r="I1982" s="335"/>
      <c r="J1982" s="328"/>
      <c r="K1982" s="328"/>
      <c r="L1982" s="328"/>
    </row>
    <row r="1983" spans="1:12" x14ac:dyDescent="0.2">
      <c r="A1983" s="328"/>
      <c r="B1983" s="328"/>
      <c r="C1983" s="328"/>
      <c r="D1983" s="328"/>
      <c r="E1983" s="328"/>
      <c r="F1983" s="330"/>
      <c r="G1983" s="554"/>
      <c r="H1983" s="331"/>
      <c r="I1983" s="335"/>
      <c r="J1983" s="328"/>
      <c r="K1983" s="328"/>
      <c r="L1983" s="328"/>
    </row>
    <row r="1984" spans="1:12" x14ac:dyDescent="0.2">
      <c r="A1984" s="328"/>
      <c r="B1984" s="328"/>
      <c r="C1984" s="328"/>
      <c r="D1984" s="328"/>
      <c r="E1984" s="328"/>
      <c r="F1984" s="330"/>
      <c r="G1984" s="554"/>
      <c r="H1984" s="331"/>
      <c r="I1984" s="335"/>
      <c r="J1984" s="328"/>
      <c r="K1984" s="328"/>
      <c r="L1984" s="328"/>
    </row>
    <row r="1985" spans="1:12" x14ac:dyDescent="0.2">
      <c r="A1985" s="328"/>
      <c r="B1985" s="328"/>
      <c r="C1985" s="328"/>
      <c r="D1985" s="328"/>
      <c r="E1985" s="328"/>
      <c r="F1985" s="330"/>
      <c r="G1985" s="554"/>
      <c r="H1985" s="331"/>
      <c r="I1985" s="335"/>
      <c r="J1985" s="328"/>
      <c r="K1985" s="328"/>
      <c r="L1985" s="328"/>
    </row>
    <row r="1986" spans="1:12" x14ac:dyDescent="0.2">
      <c r="A1986" s="328"/>
      <c r="B1986" s="328"/>
      <c r="C1986" s="328"/>
      <c r="D1986" s="328"/>
      <c r="E1986" s="328"/>
      <c r="F1986" s="330"/>
      <c r="G1986" s="554"/>
      <c r="H1986" s="331"/>
      <c r="I1986" s="335"/>
      <c r="J1986" s="328"/>
      <c r="K1986" s="328"/>
      <c r="L1986" s="328"/>
    </row>
    <row r="1987" spans="1:12" x14ac:dyDescent="0.2">
      <c r="A1987" s="328"/>
      <c r="B1987" s="328"/>
      <c r="C1987" s="328"/>
      <c r="D1987" s="328"/>
      <c r="E1987" s="328"/>
      <c r="F1987" s="330"/>
      <c r="G1987" s="554"/>
      <c r="H1987" s="331"/>
      <c r="I1987" s="335"/>
      <c r="J1987" s="328"/>
      <c r="K1987" s="328"/>
      <c r="L1987" s="328"/>
    </row>
    <row r="1988" spans="1:12" x14ac:dyDescent="0.2">
      <c r="A1988" s="328"/>
      <c r="B1988" s="328"/>
      <c r="C1988" s="328"/>
      <c r="D1988" s="328"/>
      <c r="E1988" s="328"/>
      <c r="F1988" s="330"/>
      <c r="G1988" s="554"/>
      <c r="H1988" s="331"/>
      <c r="I1988" s="335"/>
      <c r="J1988" s="328"/>
      <c r="K1988" s="328"/>
      <c r="L1988" s="328"/>
    </row>
    <row r="1989" spans="1:12" x14ac:dyDescent="0.2">
      <c r="A1989" s="328"/>
      <c r="B1989" s="328"/>
      <c r="C1989" s="328"/>
      <c r="D1989" s="328"/>
      <c r="E1989" s="328"/>
      <c r="F1989" s="330"/>
      <c r="G1989" s="554"/>
      <c r="H1989" s="331"/>
      <c r="I1989" s="335"/>
      <c r="J1989" s="328"/>
      <c r="K1989" s="328"/>
      <c r="L1989" s="328"/>
    </row>
    <row r="1990" spans="1:12" x14ac:dyDescent="0.2">
      <c r="A1990" s="328"/>
      <c r="B1990" s="328"/>
      <c r="C1990" s="328"/>
      <c r="D1990" s="328"/>
      <c r="E1990" s="328"/>
      <c r="F1990" s="330"/>
      <c r="G1990" s="554"/>
      <c r="H1990" s="331"/>
      <c r="I1990" s="335"/>
      <c r="J1990" s="328"/>
      <c r="K1990" s="328"/>
      <c r="L1990" s="328"/>
    </row>
    <row r="1991" spans="1:12" x14ac:dyDescent="0.2">
      <c r="A1991" s="328"/>
      <c r="B1991" s="328"/>
      <c r="C1991" s="328"/>
      <c r="D1991" s="328"/>
      <c r="E1991" s="328"/>
      <c r="F1991" s="330"/>
      <c r="G1991" s="554"/>
      <c r="H1991" s="331"/>
      <c r="I1991" s="335"/>
      <c r="J1991" s="328"/>
      <c r="K1991" s="328"/>
      <c r="L1991" s="328"/>
    </row>
    <row r="1992" spans="1:12" x14ac:dyDescent="0.2">
      <c r="A1992" s="328"/>
      <c r="B1992" s="328"/>
      <c r="C1992" s="328"/>
      <c r="D1992" s="328"/>
      <c r="E1992" s="328"/>
      <c r="F1992" s="330"/>
      <c r="G1992" s="554"/>
      <c r="H1992" s="331"/>
      <c r="I1992" s="335"/>
      <c r="J1992" s="328"/>
      <c r="K1992" s="328"/>
      <c r="L1992" s="328"/>
    </row>
    <row r="1993" spans="1:12" x14ac:dyDescent="0.2">
      <c r="A1993" s="328"/>
      <c r="B1993" s="328"/>
      <c r="C1993" s="328"/>
      <c r="D1993" s="328"/>
      <c r="E1993" s="328"/>
      <c r="F1993" s="330"/>
      <c r="G1993" s="554"/>
      <c r="H1993" s="331"/>
      <c r="I1993" s="335"/>
      <c r="J1993" s="328"/>
      <c r="K1993" s="328"/>
      <c r="L1993" s="328"/>
    </row>
    <row r="1994" spans="1:12" x14ac:dyDescent="0.2">
      <c r="A1994" s="328"/>
      <c r="B1994" s="328"/>
      <c r="C1994" s="328"/>
      <c r="D1994" s="328"/>
      <c r="E1994" s="328"/>
      <c r="F1994" s="330"/>
      <c r="G1994" s="554"/>
      <c r="H1994" s="331"/>
      <c r="I1994" s="335"/>
      <c r="J1994" s="328"/>
      <c r="K1994" s="328"/>
      <c r="L1994" s="328"/>
    </row>
    <row r="1995" spans="1:12" x14ac:dyDescent="0.2">
      <c r="A1995" s="328"/>
      <c r="B1995" s="328"/>
      <c r="C1995" s="328"/>
      <c r="D1995" s="328"/>
      <c r="E1995" s="328"/>
      <c r="F1995" s="330"/>
      <c r="G1995" s="554"/>
      <c r="H1995" s="331"/>
      <c r="I1995" s="335"/>
      <c r="J1995" s="328"/>
      <c r="K1995" s="328"/>
      <c r="L1995" s="328"/>
    </row>
    <row r="1996" spans="1:12" x14ac:dyDescent="0.2">
      <c r="A1996" s="328"/>
      <c r="B1996" s="328"/>
      <c r="C1996" s="328"/>
      <c r="D1996" s="328"/>
      <c r="E1996" s="328"/>
      <c r="F1996" s="330"/>
      <c r="G1996" s="554"/>
      <c r="H1996" s="331"/>
      <c r="I1996" s="335"/>
      <c r="J1996" s="328"/>
      <c r="K1996" s="328"/>
      <c r="L1996" s="328"/>
    </row>
    <row r="1997" spans="1:12" x14ac:dyDescent="0.2">
      <c r="A1997" s="328"/>
      <c r="B1997" s="328"/>
      <c r="C1997" s="328"/>
      <c r="D1997" s="328"/>
      <c r="E1997" s="328"/>
      <c r="F1997" s="330"/>
      <c r="G1997" s="554"/>
      <c r="H1997" s="331"/>
      <c r="I1997" s="335"/>
      <c r="J1997" s="328"/>
      <c r="K1997" s="328"/>
      <c r="L1997" s="328"/>
    </row>
    <row r="1998" spans="1:12" x14ac:dyDescent="0.2">
      <c r="A1998" s="328"/>
      <c r="B1998" s="328"/>
      <c r="C1998" s="328"/>
      <c r="D1998" s="328"/>
      <c r="E1998" s="328"/>
      <c r="F1998" s="330"/>
      <c r="G1998" s="554"/>
      <c r="H1998" s="331"/>
      <c r="I1998" s="335"/>
      <c r="J1998" s="328"/>
      <c r="K1998" s="328"/>
      <c r="L1998" s="328"/>
    </row>
    <row r="1999" spans="1:12" x14ac:dyDescent="0.2">
      <c r="A1999" s="328"/>
      <c r="B1999" s="328"/>
      <c r="C1999" s="328"/>
      <c r="D1999" s="328"/>
      <c r="E1999" s="328"/>
      <c r="F1999" s="330"/>
      <c r="G1999" s="554"/>
      <c r="H1999" s="331"/>
      <c r="I1999" s="335"/>
      <c r="J1999" s="328"/>
      <c r="K1999" s="328"/>
      <c r="L1999" s="328"/>
    </row>
    <row r="2000" spans="1:12" x14ac:dyDescent="0.2">
      <c r="A2000" s="328"/>
      <c r="B2000" s="328"/>
      <c r="C2000" s="328"/>
      <c r="D2000" s="328"/>
      <c r="E2000" s="328"/>
      <c r="F2000" s="330"/>
      <c r="G2000" s="554"/>
      <c r="H2000" s="331"/>
      <c r="I2000" s="335"/>
      <c r="J2000" s="328"/>
      <c r="K2000" s="328"/>
      <c r="L2000" s="328"/>
    </row>
    <row r="2001" spans="1:12" x14ac:dyDescent="0.2">
      <c r="A2001" s="328"/>
      <c r="B2001" s="328"/>
      <c r="C2001" s="328"/>
      <c r="D2001" s="328"/>
      <c r="E2001" s="328"/>
      <c r="F2001" s="330"/>
      <c r="G2001" s="554"/>
      <c r="H2001" s="331"/>
      <c r="I2001" s="335"/>
      <c r="J2001" s="328"/>
      <c r="K2001" s="328"/>
      <c r="L2001" s="328"/>
    </row>
    <row r="2002" spans="1:12" x14ac:dyDescent="0.2">
      <c r="A2002" s="328"/>
      <c r="B2002" s="328"/>
      <c r="C2002" s="328"/>
      <c r="D2002" s="328"/>
      <c r="E2002" s="328"/>
      <c r="F2002" s="330"/>
      <c r="G2002" s="554"/>
      <c r="H2002" s="331"/>
      <c r="I2002" s="335"/>
      <c r="J2002" s="328"/>
      <c r="K2002" s="328"/>
      <c r="L2002" s="328"/>
    </row>
    <row r="2003" spans="1:12" x14ac:dyDescent="0.2">
      <c r="A2003" s="328"/>
      <c r="B2003" s="328"/>
      <c r="C2003" s="328"/>
      <c r="D2003" s="328"/>
      <c r="E2003" s="328"/>
      <c r="F2003" s="330"/>
      <c r="G2003" s="554"/>
      <c r="H2003" s="331"/>
      <c r="I2003" s="335"/>
      <c r="J2003" s="328"/>
      <c r="K2003" s="328"/>
      <c r="L2003" s="328"/>
    </row>
    <row r="2004" spans="1:12" x14ac:dyDescent="0.2">
      <c r="A2004" s="328"/>
      <c r="B2004" s="328"/>
      <c r="C2004" s="328"/>
      <c r="D2004" s="328"/>
      <c r="E2004" s="328"/>
      <c r="F2004" s="330"/>
      <c r="G2004" s="554"/>
      <c r="H2004" s="331"/>
      <c r="I2004" s="335"/>
      <c r="J2004" s="328"/>
      <c r="K2004" s="328"/>
      <c r="L2004" s="328"/>
    </row>
    <row r="2005" spans="1:12" x14ac:dyDescent="0.2">
      <c r="A2005" s="328"/>
      <c r="B2005" s="328"/>
      <c r="C2005" s="328"/>
      <c r="D2005" s="328"/>
      <c r="E2005" s="328"/>
      <c r="F2005" s="330"/>
      <c r="G2005" s="554"/>
      <c r="H2005" s="331"/>
      <c r="I2005" s="335"/>
      <c r="J2005" s="328"/>
      <c r="K2005" s="328"/>
      <c r="L2005" s="328"/>
    </row>
    <row r="2006" spans="1:12" x14ac:dyDescent="0.2">
      <c r="A2006" s="328"/>
      <c r="B2006" s="328"/>
      <c r="C2006" s="328"/>
      <c r="D2006" s="328"/>
      <c r="E2006" s="328"/>
      <c r="F2006" s="330"/>
      <c r="G2006" s="554"/>
      <c r="H2006" s="331"/>
      <c r="I2006" s="335"/>
      <c r="J2006" s="328"/>
      <c r="K2006" s="328"/>
      <c r="L2006" s="328"/>
    </row>
    <row r="2007" spans="1:12" x14ac:dyDescent="0.2">
      <c r="A2007" s="328"/>
      <c r="B2007" s="328"/>
      <c r="C2007" s="328"/>
      <c r="D2007" s="328"/>
      <c r="E2007" s="328"/>
      <c r="F2007" s="330"/>
      <c r="G2007" s="554"/>
      <c r="H2007" s="331"/>
      <c r="I2007" s="335"/>
      <c r="J2007" s="328"/>
      <c r="K2007" s="328"/>
      <c r="L2007" s="328"/>
    </row>
    <row r="2008" spans="1:12" x14ac:dyDescent="0.2">
      <c r="A2008" s="328"/>
      <c r="B2008" s="328"/>
      <c r="C2008" s="328"/>
      <c r="D2008" s="328"/>
      <c r="E2008" s="328"/>
      <c r="F2008" s="330"/>
      <c r="G2008" s="554"/>
      <c r="H2008" s="331"/>
      <c r="I2008" s="335"/>
      <c r="J2008" s="328"/>
      <c r="K2008" s="328"/>
      <c r="L2008" s="328"/>
    </row>
    <row r="2009" spans="1:12" x14ac:dyDescent="0.2">
      <c r="A2009" s="328"/>
      <c r="B2009" s="328"/>
      <c r="C2009" s="328"/>
      <c r="D2009" s="328"/>
      <c r="E2009" s="328"/>
      <c r="F2009" s="330"/>
      <c r="G2009" s="554"/>
      <c r="H2009" s="331"/>
      <c r="I2009" s="335"/>
      <c r="J2009" s="328"/>
      <c r="K2009" s="328"/>
      <c r="L2009" s="328"/>
    </row>
    <row r="2010" spans="1:12" x14ac:dyDescent="0.2">
      <c r="A2010" s="328"/>
      <c r="B2010" s="328"/>
      <c r="C2010" s="328"/>
      <c r="D2010" s="328"/>
      <c r="E2010" s="328"/>
      <c r="F2010" s="330"/>
      <c r="G2010" s="554"/>
      <c r="H2010" s="331"/>
      <c r="I2010" s="335"/>
      <c r="J2010" s="328"/>
      <c r="K2010" s="328"/>
      <c r="L2010" s="328"/>
    </row>
    <row r="2011" spans="1:12" x14ac:dyDescent="0.2">
      <c r="A2011" s="328"/>
      <c r="B2011" s="328"/>
      <c r="C2011" s="328"/>
      <c r="D2011" s="328"/>
      <c r="E2011" s="328"/>
      <c r="F2011" s="330"/>
      <c r="G2011" s="554"/>
      <c r="H2011" s="331"/>
      <c r="I2011" s="335"/>
      <c r="J2011" s="328"/>
      <c r="K2011" s="328"/>
      <c r="L2011" s="328"/>
    </row>
    <row r="2012" spans="1:12" x14ac:dyDescent="0.2">
      <c r="A2012" s="328"/>
      <c r="B2012" s="328"/>
      <c r="C2012" s="328"/>
      <c r="D2012" s="328"/>
      <c r="E2012" s="328"/>
      <c r="F2012" s="330"/>
      <c r="G2012" s="554"/>
      <c r="H2012" s="331"/>
      <c r="I2012" s="335"/>
      <c r="J2012" s="328"/>
      <c r="K2012" s="328"/>
      <c r="L2012" s="328"/>
    </row>
    <row r="2013" spans="1:12" x14ac:dyDescent="0.2">
      <c r="A2013" s="328"/>
      <c r="B2013" s="328"/>
      <c r="C2013" s="328"/>
      <c r="D2013" s="328"/>
      <c r="E2013" s="328"/>
      <c r="F2013" s="330"/>
      <c r="G2013" s="554"/>
      <c r="H2013" s="331"/>
      <c r="I2013" s="335"/>
      <c r="J2013" s="328"/>
      <c r="K2013" s="328"/>
      <c r="L2013" s="328"/>
    </row>
    <row r="2014" spans="1:12" x14ac:dyDescent="0.2">
      <c r="A2014" s="328"/>
      <c r="B2014" s="328"/>
      <c r="C2014" s="328"/>
      <c r="D2014" s="328"/>
      <c r="E2014" s="328"/>
      <c r="F2014" s="330"/>
      <c r="G2014" s="554"/>
      <c r="H2014" s="331"/>
      <c r="I2014" s="335"/>
      <c r="J2014" s="328"/>
      <c r="K2014" s="328"/>
      <c r="L2014" s="328"/>
    </row>
    <row r="2015" spans="1:12" x14ac:dyDescent="0.2">
      <c r="A2015" s="328"/>
      <c r="B2015" s="328"/>
      <c r="C2015" s="328"/>
      <c r="D2015" s="328"/>
      <c r="E2015" s="328"/>
      <c r="F2015" s="330"/>
      <c r="G2015" s="554"/>
      <c r="H2015" s="331"/>
      <c r="I2015" s="335"/>
      <c r="J2015" s="328"/>
      <c r="K2015" s="328"/>
      <c r="L2015" s="328"/>
    </row>
    <row r="2016" spans="1:12" x14ac:dyDescent="0.2">
      <c r="A2016" s="328"/>
      <c r="B2016" s="328"/>
      <c r="C2016" s="328"/>
      <c r="D2016" s="328"/>
      <c r="E2016" s="328"/>
      <c r="F2016" s="330"/>
      <c r="G2016" s="554"/>
      <c r="H2016" s="331"/>
      <c r="I2016" s="335"/>
      <c r="J2016" s="328"/>
      <c r="K2016" s="328"/>
      <c r="L2016" s="328"/>
    </row>
    <row r="2017" spans="1:12" x14ac:dyDescent="0.2">
      <c r="A2017" s="328"/>
      <c r="B2017" s="328"/>
      <c r="C2017" s="328"/>
      <c r="D2017" s="328"/>
      <c r="E2017" s="328"/>
      <c r="F2017" s="330"/>
      <c r="G2017" s="554"/>
      <c r="H2017" s="331"/>
      <c r="I2017" s="335"/>
      <c r="J2017" s="328"/>
      <c r="K2017" s="328"/>
      <c r="L2017" s="328"/>
    </row>
    <row r="2018" spans="1:12" x14ac:dyDescent="0.2">
      <c r="A2018" s="328"/>
      <c r="B2018" s="328"/>
      <c r="C2018" s="328"/>
      <c r="D2018" s="328"/>
      <c r="E2018" s="328"/>
      <c r="F2018" s="330"/>
      <c r="G2018" s="554"/>
      <c r="H2018" s="331"/>
      <c r="I2018" s="335"/>
      <c r="J2018" s="328"/>
      <c r="K2018" s="328"/>
      <c r="L2018" s="328"/>
    </row>
    <row r="2019" spans="1:12" x14ac:dyDescent="0.2">
      <c r="A2019" s="328"/>
      <c r="B2019" s="328"/>
      <c r="C2019" s="328"/>
      <c r="D2019" s="328"/>
      <c r="E2019" s="328"/>
      <c r="F2019" s="330"/>
      <c r="G2019" s="554"/>
      <c r="H2019" s="331"/>
      <c r="I2019" s="335"/>
      <c r="J2019" s="328"/>
      <c r="K2019" s="328"/>
      <c r="L2019" s="328"/>
    </row>
    <row r="2020" spans="1:12" x14ac:dyDescent="0.2">
      <c r="A2020" s="328"/>
      <c r="B2020" s="328"/>
      <c r="C2020" s="328"/>
      <c r="D2020" s="328"/>
      <c r="E2020" s="328"/>
      <c r="F2020" s="330"/>
      <c r="G2020" s="554"/>
      <c r="H2020" s="331"/>
      <c r="I2020" s="335"/>
      <c r="J2020" s="328"/>
      <c r="K2020" s="328"/>
      <c r="L2020" s="328"/>
    </row>
    <row r="2021" spans="1:12" x14ac:dyDescent="0.2">
      <c r="A2021" s="328"/>
      <c r="B2021" s="328"/>
      <c r="C2021" s="328"/>
      <c r="D2021" s="328"/>
      <c r="E2021" s="328"/>
      <c r="F2021" s="330"/>
      <c r="G2021" s="554"/>
      <c r="H2021" s="331"/>
      <c r="I2021" s="335"/>
      <c r="J2021" s="328"/>
      <c r="K2021" s="328"/>
      <c r="L2021" s="328"/>
    </row>
    <row r="2022" spans="1:12" x14ac:dyDescent="0.2">
      <c r="A2022" s="328"/>
      <c r="B2022" s="328"/>
      <c r="C2022" s="328"/>
      <c r="D2022" s="328"/>
      <c r="E2022" s="328"/>
      <c r="F2022" s="330"/>
      <c r="G2022" s="554"/>
      <c r="H2022" s="331"/>
      <c r="I2022" s="335"/>
      <c r="J2022" s="328"/>
      <c r="K2022" s="328"/>
      <c r="L2022" s="328"/>
    </row>
    <row r="2023" spans="1:12" x14ac:dyDescent="0.2">
      <c r="A2023" s="328"/>
      <c r="B2023" s="328"/>
      <c r="C2023" s="328"/>
      <c r="D2023" s="328"/>
      <c r="E2023" s="328"/>
      <c r="F2023" s="330"/>
      <c r="G2023" s="554"/>
      <c r="H2023" s="331"/>
      <c r="I2023" s="335"/>
      <c r="J2023" s="328"/>
      <c r="K2023" s="328"/>
      <c r="L2023" s="328"/>
    </row>
    <row r="2024" spans="1:12" x14ac:dyDescent="0.2">
      <c r="A2024" s="328"/>
      <c r="B2024" s="328"/>
      <c r="C2024" s="328"/>
      <c r="D2024" s="328"/>
      <c r="E2024" s="328"/>
      <c r="F2024" s="330"/>
      <c r="G2024" s="554"/>
      <c r="H2024" s="331"/>
      <c r="I2024" s="335"/>
      <c r="J2024" s="328"/>
      <c r="K2024" s="328"/>
      <c r="L2024" s="328"/>
    </row>
    <row r="2025" spans="1:12" x14ac:dyDescent="0.2">
      <c r="A2025" s="328"/>
      <c r="B2025" s="328"/>
      <c r="C2025" s="328"/>
      <c r="D2025" s="328"/>
      <c r="E2025" s="328"/>
      <c r="F2025" s="330"/>
      <c r="G2025" s="554"/>
      <c r="H2025" s="331"/>
      <c r="I2025" s="335"/>
      <c r="J2025" s="328"/>
      <c r="K2025" s="328"/>
      <c r="L2025" s="328"/>
    </row>
    <row r="2026" spans="1:12" x14ac:dyDescent="0.2">
      <c r="A2026" s="328"/>
      <c r="B2026" s="328"/>
      <c r="C2026" s="328"/>
      <c r="D2026" s="328"/>
      <c r="E2026" s="328"/>
      <c r="F2026" s="330"/>
      <c r="G2026" s="554"/>
      <c r="H2026" s="331"/>
      <c r="I2026" s="335"/>
      <c r="J2026" s="328"/>
      <c r="K2026" s="328"/>
      <c r="L2026" s="328"/>
    </row>
    <row r="2027" spans="1:12" x14ac:dyDescent="0.2">
      <c r="A2027" s="328"/>
      <c r="B2027" s="328"/>
      <c r="C2027" s="328"/>
      <c r="D2027" s="328"/>
      <c r="E2027" s="328"/>
      <c r="F2027" s="330"/>
      <c r="G2027" s="554"/>
      <c r="H2027" s="331"/>
      <c r="I2027" s="335"/>
      <c r="J2027" s="328"/>
      <c r="K2027" s="328"/>
      <c r="L2027" s="328"/>
    </row>
    <row r="2028" spans="1:12" x14ac:dyDescent="0.2">
      <c r="A2028" s="328"/>
      <c r="B2028" s="328"/>
      <c r="C2028" s="328"/>
      <c r="D2028" s="328"/>
      <c r="E2028" s="328"/>
      <c r="F2028" s="330"/>
      <c r="G2028" s="554"/>
      <c r="H2028" s="331"/>
      <c r="I2028" s="335"/>
      <c r="J2028" s="328"/>
      <c r="K2028" s="328"/>
      <c r="L2028" s="328"/>
    </row>
    <row r="2029" spans="1:12" x14ac:dyDescent="0.2">
      <c r="A2029" s="328"/>
      <c r="B2029" s="328"/>
      <c r="C2029" s="328"/>
      <c r="D2029" s="328"/>
      <c r="E2029" s="328"/>
      <c r="F2029" s="330"/>
      <c r="G2029" s="554"/>
      <c r="H2029" s="331"/>
      <c r="I2029" s="335"/>
      <c r="J2029" s="328"/>
      <c r="K2029" s="328"/>
      <c r="L2029" s="328"/>
    </row>
    <row r="2030" spans="1:12" x14ac:dyDescent="0.2">
      <c r="A2030" s="328"/>
      <c r="B2030" s="328"/>
      <c r="C2030" s="328"/>
      <c r="D2030" s="328"/>
      <c r="E2030" s="328"/>
      <c r="F2030" s="330"/>
      <c r="G2030" s="554"/>
      <c r="H2030" s="331"/>
      <c r="I2030" s="335"/>
      <c r="J2030" s="328"/>
      <c r="K2030" s="328"/>
      <c r="L2030" s="328"/>
    </row>
    <row r="2031" spans="1:12" x14ac:dyDescent="0.2">
      <c r="A2031" s="328"/>
      <c r="B2031" s="328"/>
      <c r="C2031" s="328"/>
      <c r="D2031" s="328"/>
      <c r="E2031" s="328"/>
      <c r="F2031" s="330"/>
      <c r="G2031" s="554"/>
      <c r="H2031" s="331"/>
      <c r="I2031" s="335"/>
      <c r="J2031" s="328"/>
      <c r="K2031" s="328"/>
      <c r="L2031" s="328"/>
    </row>
    <row r="2032" spans="1:12" x14ac:dyDescent="0.2">
      <c r="A2032" s="328"/>
      <c r="B2032" s="328"/>
      <c r="C2032" s="328"/>
      <c r="D2032" s="328"/>
      <c r="E2032" s="328"/>
      <c r="F2032" s="330"/>
      <c r="G2032" s="554"/>
      <c r="H2032" s="331"/>
      <c r="I2032" s="335"/>
      <c r="J2032" s="328"/>
      <c r="K2032" s="328"/>
      <c r="L2032" s="328"/>
    </row>
    <row r="2033" spans="1:12" x14ac:dyDescent="0.2">
      <c r="A2033" s="328"/>
      <c r="B2033" s="328"/>
      <c r="C2033" s="328"/>
      <c r="D2033" s="328"/>
      <c r="E2033" s="328"/>
      <c r="F2033" s="330"/>
      <c r="G2033" s="554"/>
      <c r="H2033" s="331"/>
      <c r="I2033" s="335"/>
      <c r="J2033" s="328"/>
      <c r="K2033" s="328"/>
      <c r="L2033" s="328"/>
    </row>
    <row r="2034" spans="1:12" x14ac:dyDescent="0.2">
      <c r="A2034" s="328"/>
      <c r="B2034" s="328"/>
      <c r="C2034" s="328"/>
      <c r="D2034" s="328"/>
      <c r="E2034" s="328"/>
      <c r="F2034" s="330"/>
      <c r="G2034" s="554"/>
      <c r="H2034" s="331"/>
      <c r="I2034" s="335"/>
      <c r="J2034" s="328"/>
      <c r="K2034" s="328"/>
      <c r="L2034" s="328"/>
    </row>
    <row r="2035" spans="1:12" x14ac:dyDescent="0.2">
      <c r="A2035" s="328"/>
      <c r="B2035" s="328"/>
      <c r="C2035" s="328"/>
      <c r="D2035" s="328"/>
      <c r="E2035" s="328"/>
      <c r="F2035" s="330"/>
      <c r="G2035" s="554"/>
      <c r="H2035" s="331"/>
      <c r="I2035" s="335"/>
      <c r="J2035" s="328"/>
      <c r="K2035" s="328"/>
      <c r="L2035" s="328"/>
    </row>
    <row r="2036" spans="1:12" x14ac:dyDescent="0.2">
      <c r="A2036" s="328"/>
      <c r="B2036" s="328"/>
      <c r="C2036" s="328"/>
      <c r="D2036" s="328"/>
      <c r="E2036" s="328"/>
      <c r="F2036" s="330"/>
      <c r="G2036" s="554"/>
      <c r="H2036" s="331"/>
      <c r="I2036" s="335"/>
      <c r="J2036" s="328"/>
      <c r="K2036" s="328"/>
      <c r="L2036" s="328"/>
    </row>
    <row r="2037" spans="1:12" x14ac:dyDescent="0.2">
      <c r="A2037" s="328"/>
      <c r="B2037" s="328"/>
      <c r="C2037" s="328"/>
      <c r="D2037" s="328"/>
      <c r="E2037" s="328"/>
      <c r="F2037" s="330"/>
      <c r="G2037" s="554"/>
      <c r="H2037" s="331"/>
      <c r="I2037" s="335"/>
      <c r="J2037" s="328"/>
      <c r="K2037" s="328"/>
      <c r="L2037" s="328"/>
    </row>
    <row r="2038" spans="1:12" x14ac:dyDescent="0.2">
      <c r="A2038" s="328"/>
      <c r="B2038" s="328"/>
      <c r="C2038" s="328"/>
      <c r="D2038" s="328"/>
      <c r="E2038" s="328"/>
      <c r="F2038" s="330"/>
      <c r="G2038" s="554"/>
      <c r="H2038" s="331"/>
      <c r="I2038" s="335"/>
      <c r="J2038" s="328"/>
      <c r="K2038" s="328"/>
      <c r="L2038" s="328"/>
    </row>
    <row r="2039" spans="1:12" x14ac:dyDescent="0.2">
      <c r="A2039" s="328"/>
      <c r="B2039" s="328"/>
      <c r="C2039" s="328"/>
      <c r="D2039" s="328"/>
      <c r="E2039" s="328"/>
      <c r="F2039" s="330"/>
      <c r="G2039" s="554"/>
      <c r="H2039" s="331"/>
      <c r="I2039" s="335"/>
      <c r="J2039" s="328"/>
      <c r="K2039" s="328"/>
      <c r="L2039" s="328"/>
    </row>
    <row r="2040" spans="1:12" x14ac:dyDescent="0.2">
      <c r="A2040" s="328"/>
      <c r="B2040" s="328"/>
      <c r="C2040" s="328"/>
      <c r="D2040" s="328"/>
      <c r="E2040" s="328"/>
      <c r="F2040" s="330"/>
      <c r="G2040" s="554"/>
      <c r="H2040" s="331"/>
      <c r="I2040" s="335"/>
      <c r="J2040" s="328"/>
      <c r="K2040" s="328"/>
      <c r="L2040" s="328"/>
    </row>
    <row r="2041" spans="1:12" x14ac:dyDescent="0.2">
      <c r="A2041" s="328"/>
      <c r="B2041" s="328"/>
      <c r="C2041" s="328"/>
      <c r="D2041" s="328"/>
      <c r="E2041" s="328"/>
      <c r="F2041" s="330"/>
      <c r="G2041" s="554"/>
      <c r="H2041" s="331"/>
      <c r="I2041" s="335"/>
      <c r="J2041" s="328"/>
      <c r="K2041" s="328"/>
      <c r="L2041" s="328"/>
    </row>
    <row r="2042" spans="1:12" x14ac:dyDescent="0.2">
      <c r="A2042" s="328"/>
      <c r="B2042" s="328"/>
      <c r="C2042" s="328"/>
      <c r="D2042" s="328"/>
      <c r="E2042" s="328"/>
      <c r="F2042" s="330"/>
      <c r="G2042" s="554"/>
      <c r="H2042" s="331"/>
      <c r="I2042" s="335"/>
      <c r="J2042" s="328"/>
      <c r="K2042" s="328"/>
      <c r="L2042" s="328"/>
    </row>
    <row r="2043" spans="1:12" x14ac:dyDescent="0.2">
      <c r="A2043" s="328"/>
      <c r="B2043" s="328"/>
      <c r="C2043" s="328"/>
      <c r="D2043" s="328"/>
      <c r="E2043" s="328"/>
      <c r="F2043" s="330"/>
      <c r="G2043" s="554"/>
      <c r="H2043" s="331"/>
      <c r="I2043" s="335"/>
      <c r="J2043" s="328"/>
      <c r="K2043" s="328"/>
      <c r="L2043" s="328"/>
    </row>
    <row r="2044" spans="1:12" x14ac:dyDescent="0.2">
      <c r="A2044" s="328"/>
      <c r="B2044" s="328"/>
      <c r="C2044" s="328"/>
      <c r="D2044" s="328"/>
      <c r="E2044" s="328"/>
      <c r="F2044" s="330"/>
      <c r="G2044" s="554"/>
      <c r="H2044" s="331"/>
      <c r="I2044" s="335"/>
      <c r="J2044" s="328"/>
      <c r="K2044" s="328"/>
      <c r="L2044" s="328"/>
    </row>
    <row r="2045" spans="1:12" x14ac:dyDescent="0.2">
      <c r="A2045" s="328"/>
      <c r="B2045" s="328"/>
      <c r="C2045" s="328"/>
      <c r="D2045" s="328"/>
      <c r="E2045" s="328"/>
      <c r="F2045" s="330"/>
      <c r="G2045" s="554"/>
      <c r="H2045" s="331"/>
      <c r="I2045" s="335"/>
      <c r="J2045" s="328"/>
      <c r="K2045" s="328"/>
      <c r="L2045" s="328"/>
    </row>
    <row r="2046" spans="1:12" x14ac:dyDescent="0.2">
      <c r="A2046" s="328"/>
      <c r="B2046" s="328"/>
      <c r="C2046" s="328"/>
      <c r="D2046" s="328"/>
      <c r="E2046" s="328"/>
      <c r="F2046" s="330"/>
      <c r="G2046" s="554"/>
      <c r="H2046" s="331"/>
      <c r="I2046" s="335"/>
      <c r="J2046" s="328"/>
      <c r="K2046" s="328"/>
      <c r="L2046" s="328"/>
    </row>
    <row r="2047" spans="1:12" x14ac:dyDescent="0.2">
      <c r="A2047" s="328"/>
      <c r="B2047" s="328"/>
      <c r="C2047" s="328"/>
      <c r="D2047" s="328"/>
      <c r="E2047" s="328"/>
      <c r="F2047" s="330"/>
      <c r="G2047" s="554"/>
      <c r="H2047" s="331"/>
      <c r="I2047" s="335"/>
      <c r="J2047" s="328"/>
      <c r="K2047" s="328"/>
      <c r="L2047" s="328"/>
    </row>
    <row r="2048" spans="1:12" x14ac:dyDescent="0.2">
      <c r="A2048" s="328"/>
      <c r="B2048" s="328"/>
      <c r="C2048" s="328"/>
      <c r="D2048" s="328"/>
      <c r="E2048" s="328"/>
      <c r="F2048" s="330"/>
      <c r="G2048" s="554"/>
      <c r="H2048" s="331"/>
      <c r="I2048" s="335"/>
      <c r="J2048" s="328"/>
      <c r="K2048" s="328"/>
      <c r="L2048" s="328"/>
    </row>
    <row r="2049" spans="1:12" x14ac:dyDescent="0.2">
      <c r="A2049" s="328"/>
      <c r="B2049" s="328"/>
      <c r="C2049" s="328"/>
      <c r="D2049" s="328"/>
      <c r="E2049" s="328"/>
      <c r="F2049" s="330"/>
      <c r="G2049" s="554"/>
      <c r="H2049" s="331"/>
      <c r="I2049" s="335"/>
      <c r="J2049" s="328"/>
      <c r="K2049" s="328"/>
      <c r="L2049" s="328"/>
    </row>
    <row r="2050" spans="1:12" x14ac:dyDescent="0.2">
      <c r="A2050" s="328"/>
      <c r="B2050" s="328"/>
      <c r="C2050" s="328"/>
      <c r="D2050" s="328"/>
      <c r="E2050" s="328"/>
      <c r="F2050" s="330"/>
      <c r="G2050" s="554"/>
      <c r="H2050" s="331"/>
      <c r="I2050" s="335"/>
      <c r="J2050" s="328"/>
      <c r="K2050" s="328"/>
      <c r="L2050" s="328"/>
    </row>
    <row r="2051" spans="1:12" x14ac:dyDescent="0.2">
      <c r="A2051" s="328"/>
      <c r="B2051" s="328"/>
      <c r="C2051" s="328"/>
      <c r="D2051" s="328"/>
      <c r="E2051" s="328"/>
      <c r="F2051" s="330"/>
      <c r="G2051" s="554"/>
      <c r="H2051" s="331"/>
      <c r="I2051" s="335"/>
      <c r="J2051" s="328"/>
      <c r="K2051" s="328"/>
      <c r="L2051" s="328"/>
    </row>
    <row r="2052" spans="1:12" x14ac:dyDescent="0.2">
      <c r="A2052" s="328"/>
      <c r="B2052" s="328"/>
      <c r="C2052" s="328"/>
      <c r="D2052" s="328"/>
      <c r="E2052" s="328"/>
      <c r="F2052" s="330"/>
      <c r="G2052" s="554"/>
      <c r="H2052" s="331"/>
      <c r="I2052" s="335"/>
      <c r="J2052" s="328"/>
      <c r="K2052" s="328"/>
      <c r="L2052" s="328"/>
    </row>
    <row r="2053" spans="1:12" x14ac:dyDescent="0.2">
      <c r="A2053" s="328"/>
      <c r="B2053" s="328"/>
      <c r="C2053" s="328"/>
      <c r="D2053" s="328"/>
      <c r="E2053" s="328"/>
      <c r="F2053" s="330"/>
      <c r="G2053" s="554"/>
      <c r="H2053" s="331"/>
      <c r="I2053" s="335"/>
      <c r="J2053" s="328"/>
      <c r="K2053" s="328"/>
      <c r="L2053" s="328"/>
    </row>
    <row r="2054" spans="1:12" x14ac:dyDescent="0.2">
      <c r="A2054" s="328"/>
      <c r="B2054" s="328"/>
      <c r="C2054" s="328"/>
      <c r="D2054" s="328"/>
      <c r="E2054" s="328"/>
      <c r="F2054" s="330"/>
      <c r="G2054" s="554"/>
      <c r="H2054" s="331"/>
      <c r="I2054" s="335"/>
      <c r="J2054" s="328"/>
      <c r="K2054" s="328"/>
      <c r="L2054" s="328"/>
    </row>
    <row r="2055" spans="1:12" x14ac:dyDescent="0.2">
      <c r="A2055" s="328"/>
      <c r="B2055" s="328"/>
      <c r="C2055" s="328"/>
      <c r="D2055" s="328"/>
      <c r="E2055" s="328"/>
      <c r="F2055" s="330"/>
      <c r="G2055" s="554"/>
      <c r="H2055" s="331"/>
      <c r="I2055" s="335"/>
      <c r="J2055" s="328"/>
      <c r="K2055" s="328"/>
      <c r="L2055" s="328"/>
    </row>
    <row r="2056" spans="1:12" x14ac:dyDescent="0.2">
      <c r="A2056" s="328"/>
      <c r="B2056" s="328"/>
      <c r="C2056" s="328"/>
      <c r="D2056" s="328"/>
      <c r="E2056" s="328"/>
      <c r="F2056" s="330"/>
      <c r="G2056" s="554"/>
      <c r="H2056" s="331"/>
      <c r="I2056" s="335"/>
      <c r="J2056" s="328"/>
      <c r="K2056" s="328"/>
      <c r="L2056" s="328"/>
    </row>
    <row r="2057" spans="1:12" x14ac:dyDescent="0.2">
      <c r="A2057" s="328"/>
      <c r="B2057" s="328"/>
      <c r="C2057" s="328"/>
      <c r="D2057" s="328"/>
      <c r="E2057" s="328"/>
      <c r="F2057" s="330"/>
      <c r="G2057" s="554"/>
      <c r="H2057" s="331"/>
      <c r="I2057" s="335"/>
      <c r="J2057" s="328"/>
      <c r="K2057" s="328"/>
      <c r="L2057" s="328"/>
    </row>
    <row r="2058" spans="1:12" x14ac:dyDescent="0.2">
      <c r="A2058" s="328"/>
      <c r="B2058" s="328"/>
      <c r="C2058" s="328"/>
      <c r="D2058" s="328"/>
      <c r="E2058" s="328"/>
      <c r="F2058" s="330"/>
      <c r="G2058" s="554"/>
      <c r="H2058" s="331"/>
      <c r="I2058" s="335"/>
      <c r="J2058" s="328"/>
      <c r="K2058" s="328"/>
      <c r="L2058" s="328"/>
    </row>
    <row r="2059" spans="1:12" x14ac:dyDescent="0.2">
      <c r="A2059" s="328"/>
      <c r="B2059" s="328"/>
      <c r="C2059" s="328"/>
      <c r="D2059" s="328"/>
      <c r="E2059" s="328"/>
      <c r="F2059" s="330"/>
      <c r="G2059" s="554"/>
      <c r="H2059" s="331"/>
      <c r="I2059" s="335"/>
      <c r="J2059" s="328"/>
      <c r="K2059" s="328"/>
      <c r="L2059" s="328"/>
    </row>
    <row r="2060" spans="1:12" x14ac:dyDescent="0.2">
      <c r="A2060" s="328"/>
      <c r="B2060" s="328"/>
      <c r="C2060" s="328"/>
      <c r="D2060" s="328"/>
      <c r="E2060" s="328"/>
      <c r="F2060" s="330"/>
      <c r="G2060" s="554"/>
      <c r="H2060" s="331"/>
      <c r="I2060" s="335"/>
      <c r="J2060" s="328"/>
      <c r="K2060" s="328"/>
      <c r="L2060" s="328"/>
    </row>
    <row r="2061" spans="1:12" x14ac:dyDescent="0.2">
      <c r="A2061" s="328"/>
      <c r="B2061" s="328"/>
      <c r="C2061" s="328"/>
      <c r="D2061" s="328"/>
      <c r="E2061" s="328"/>
      <c r="F2061" s="330"/>
      <c r="G2061" s="554"/>
      <c r="H2061" s="331"/>
      <c r="I2061" s="335"/>
      <c r="J2061" s="328"/>
      <c r="K2061" s="328"/>
      <c r="L2061" s="328"/>
    </row>
    <row r="2062" spans="1:12" x14ac:dyDescent="0.2">
      <c r="A2062" s="328"/>
      <c r="B2062" s="328"/>
      <c r="C2062" s="328"/>
      <c r="D2062" s="328"/>
      <c r="E2062" s="328"/>
      <c r="F2062" s="330"/>
      <c r="G2062" s="554"/>
      <c r="H2062" s="331"/>
      <c r="I2062" s="335"/>
      <c r="J2062" s="328"/>
      <c r="K2062" s="328"/>
      <c r="L2062" s="328"/>
    </row>
    <row r="2063" spans="1:12" x14ac:dyDescent="0.2">
      <c r="A2063" s="328"/>
      <c r="B2063" s="328"/>
      <c r="C2063" s="328"/>
      <c r="D2063" s="328"/>
      <c r="E2063" s="328"/>
      <c r="F2063" s="330"/>
      <c r="G2063" s="554"/>
      <c r="H2063" s="331"/>
      <c r="I2063" s="335"/>
      <c r="J2063" s="328"/>
      <c r="K2063" s="328"/>
      <c r="L2063" s="328"/>
    </row>
    <row r="2064" spans="1:12" x14ac:dyDescent="0.2">
      <c r="A2064" s="328"/>
      <c r="B2064" s="328"/>
      <c r="C2064" s="328"/>
      <c r="D2064" s="328"/>
      <c r="E2064" s="328"/>
      <c r="F2064" s="330"/>
      <c r="G2064" s="554"/>
      <c r="H2064" s="331"/>
      <c r="I2064" s="335"/>
      <c r="J2064" s="328"/>
      <c r="K2064" s="328"/>
      <c r="L2064" s="328"/>
    </row>
    <row r="2065" spans="1:12" x14ac:dyDescent="0.2">
      <c r="A2065" s="328"/>
      <c r="B2065" s="328"/>
      <c r="C2065" s="328"/>
      <c r="D2065" s="328"/>
      <c r="E2065" s="328"/>
      <c r="F2065" s="330"/>
      <c r="G2065" s="554"/>
      <c r="H2065" s="331"/>
      <c r="I2065" s="335"/>
      <c r="J2065" s="328"/>
      <c r="K2065" s="328"/>
      <c r="L2065" s="328"/>
    </row>
    <row r="2066" spans="1:12" x14ac:dyDescent="0.2">
      <c r="A2066" s="328"/>
      <c r="B2066" s="328"/>
      <c r="C2066" s="328"/>
      <c r="D2066" s="328"/>
      <c r="E2066" s="328"/>
      <c r="F2066" s="330"/>
      <c r="G2066" s="554"/>
      <c r="H2066" s="331"/>
      <c r="I2066" s="335"/>
      <c r="J2066" s="328"/>
      <c r="K2066" s="328"/>
      <c r="L2066" s="328"/>
    </row>
    <row r="2067" spans="1:12" x14ac:dyDescent="0.2">
      <c r="A2067" s="328"/>
      <c r="B2067" s="328"/>
      <c r="C2067" s="328"/>
      <c r="D2067" s="328"/>
      <c r="E2067" s="328"/>
      <c r="F2067" s="330"/>
      <c r="G2067" s="554"/>
      <c r="H2067" s="331"/>
      <c r="I2067" s="335"/>
      <c r="J2067" s="328"/>
      <c r="K2067" s="328"/>
      <c r="L2067" s="328"/>
    </row>
    <row r="2068" spans="1:12" x14ac:dyDescent="0.2">
      <c r="A2068" s="328"/>
      <c r="B2068" s="328"/>
      <c r="C2068" s="328"/>
      <c r="D2068" s="328"/>
      <c r="E2068" s="328"/>
      <c r="F2068" s="330"/>
      <c r="G2068" s="554"/>
      <c r="H2068" s="331"/>
      <c r="I2068" s="335"/>
      <c r="J2068" s="328"/>
      <c r="K2068" s="328"/>
      <c r="L2068" s="328"/>
    </row>
    <row r="2069" spans="1:12" x14ac:dyDescent="0.2">
      <c r="A2069" s="328"/>
      <c r="B2069" s="328"/>
      <c r="C2069" s="328"/>
      <c r="D2069" s="328"/>
      <c r="E2069" s="328"/>
      <c r="F2069" s="330"/>
      <c r="G2069" s="554"/>
      <c r="H2069" s="331"/>
      <c r="I2069" s="335"/>
      <c r="J2069" s="328"/>
      <c r="K2069" s="328"/>
      <c r="L2069" s="328"/>
    </row>
    <row r="2070" spans="1:12" x14ac:dyDescent="0.2">
      <c r="A2070" s="328"/>
      <c r="B2070" s="328"/>
      <c r="C2070" s="328"/>
      <c r="D2070" s="328"/>
      <c r="E2070" s="328"/>
      <c r="F2070" s="330"/>
      <c r="G2070" s="554"/>
      <c r="H2070" s="331"/>
      <c r="I2070" s="335"/>
      <c r="J2070" s="328"/>
      <c r="K2070" s="328"/>
      <c r="L2070" s="328"/>
    </row>
    <row r="2071" spans="1:12" x14ac:dyDescent="0.2">
      <c r="A2071" s="328"/>
      <c r="B2071" s="328"/>
      <c r="C2071" s="328"/>
      <c r="D2071" s="328"/>
      <c r="E2071" s="328"/>
      <c r="F2071" s="330"/>
      <c r="G2071" s="554"/>
      <c r="H2071" s="331"/>
      <c r="I2071" s="335"/>
      <c r="J2071" s="328"/>
      <c r="K2071" s="328"/>
      <c r="L2071" s="328"/>
    </row>
    <row r="2072" spans="1:12" x14ac:dyDescent="0.2">
      <c r="A2072" s="328"/>
      <c r="B2072" s="328"/>
      <c r="C2072" s="328"/>
      <c r="D2072" s="328"/>
      <c r="E2072" s="328"/>
      <c r="F2072" s="330"/>
      <c r="G2072" s="554"/>
      <c r="H2072" s="331"/>
      <c r="I2072" s="335"/>
      <c r="J2072" s="328"/>
      <c r="K2072" s="328"/>
      <c r="L2072" s="328"/>
    </row>
    <row r="2073" spans="1:12" x14ac:dyDescent="0.2">
      <c r="A2073" s="328"/>
      <c r="B2073" s="328"/>
      <c r="C2073" s="328"/>
      <c r="D2073" s="328"/>
      <c r="E2073" s="328"/>
      <c r="F2073" s="330"/>
      <c r="G2073" s="554"/>
      <c r="H2073" s="331"/>
      <c r="I2073" s="335"/>
      <c r="J2073" s="328"/>
      <c r="K2073" s="328"/>
      <c r="L2073" s="328"/>
    </row>
    <row r="2074" spans="1:12" x14ac:dyDescent="0.2">
      <c r="A2074" s="328"/>
      <c r="B2074" s="328"/>
      <c r="C2074" s="328"/>
      <c r="D2074" s="328"/>
      <c r="E2074" s="328"/>
      <c r="F2074" s="330"/>
      <c r="G2074" s="554"/>
      <c r="H2074" s="331"/>
      <c r="I2074" s="335"/>
      <c r="J2074" s="328"/>
      <c r="K2074" s="328"/>
      <c r="L2074" s="328"/>
    </row>
    <row r="2075" spans="1:12" x14ac:dyDescent="0.2">
      <c r="A2075" s="328"/>
      <c r="B2075" s="328"/>
      <c r="C2075" s="328"/>
      <c r="D2075" s="328"/>
      <c r="E2075" s="328"/>
      <c r="F2075" s="330"/>
      <c r="G2075" s="554"/>
      <c r="H2075" s="331"/>
      <c r="I2075" s="335"/>
      <c r="J2075" s="328"/>
      <c r="K2075" s="328"/>
      <c r="L2075" s="328"/>
    </row>
    <row r="2076" spans="1:12" x14ac:dyDescent="0.2">
      <c r="A2076" s="328"/>
      <c r="B2076" s="328"/>
      <c r="C2076" s="328"/>
      <c r="D2076" s="328"/>
      <c r="E2076" s="328"/>
      <c r="F2076" s="330"/>
      <c r="G2076" s="554"/>
      <c r="H2076" s="331"/>
      <c r="I2076" s="335"/>
      <c r="J2076" s="328"/>
      <c r="K2076" s="328"/>
      <c r="L2076" s="328"/>
    </row>
    <row r="2077" spans="1:12" x14ac:dyDescent="0.2">
      <c r="A2077" s="328"/>
      <c r="B2077" s="328"/>
      <c r="C2077" s="328"/>
      <c r="D2077" s="328"/>
      <c r="E2077" s="328"/>
      <c r="F2077" s="330"/>
      <c r="G2077" s="554"/>
      <c r="H2077" s="331"/>
      <c r="I2077" s="335"/>
      <c r="J2077" s="328"/>
      <c r="K2077" s="328"/>
      <c r="L2077" s="328"/>
    </row>
    <row r="2078" spans="1:12" x14ac:dyDescent="0.2">
      <c r="A2078" s="328"/>
      <c r="B2078" s="328"/>
      <c r="C2078" s="328"/>
      <c r="D2078" s="328"/>
      <c r="E2078" s="328"/>
      <c r="F2078" s="330"/>
      <c r="G2078" s="554"/>
      <c r="H2078" s="331"/>
      <c r="I2078" s="335"/>
      <c r="J2078" s="328"/>
      <c r="K2078" s="328"/>
      <c r="L2078" s="328"/>
    </row>
    <row r="2079" spans="1:12" x14ac:dyDescent="0.2">
      <c r="A2079" s="328"/>
      <c r="B2079" s="328"/>
      <c r="C2079" s="328"/>
      <c r="D2079" s="328"/>
      <c r="E2079" s="328"/>
      <c r="F2079" s="330"/>
      <c r="G2079" s="554"/>
      <c r="H2079" s="331"/>
      <c r="I2079" s="335"/>
      <c r="J2079" s="328"/>
      <c r="K2079" s="328"/>
      <c r="L2079" s="328"/>
    </row>
    <row r="2080" spans="1:12" x14ac:dyDescent="0.2">
      <c r="A2080" s="328"/>
      <c r="B2080" s="328"/>
      <c r="C2080" s="328"/>
      <c r="D2080" s="328"/>
      <c r="E2080" s="328"/>
      <c r="F2080" s="330"/>
      <c r="G2080" s="554"/>
      <c r="H2080" s="331"/>
      <c r="I2080" s="335"/>
      <c r="J2080" s="328"/>
      <c r="K2080" s="328"/>
      <c r="L2080" s="328"/>
    </row>
    <row r="2081" spans="1:12" x14ac:dyDescent="0.2">
      <c r="A2081" s="328"/>
      <c r="B2081" s="328"/>
      <c r="C2081" s="328"/>
      <c r="D2081" s="328"/>
      <c r="E2081" s="328"/>
      <c r="F2081" s="330"/>
      <c r="G2081" s="554"/>
      <c r="H2081" s="331"/>
      <c r="I2081" s="335"/>
      <c r="J2081" s="328"/>
      <c r="K2081" s="328"/>
      <c r="L2081" s="328"/>
    </row>
    <row r="2082" spans="1:12" x14ac:dyDescent="0.2">
      <c r="A2082" s="328"/>
      <c r="B2082" s="328"/>
      <c r="C2082" s="328"/>
      <c r="D2082" s="328"/>
      <c r="E2082" s="328"/>
      <c r="F2082" s="330"/>
      <c r="G2082" s="554"/>
      <c r="H2082" s="331"/>
      <c r="I2082" s="335"/>
      <c r="J2082" s="328"/>
      <c r="K2082" s="328"/>
      <c r="L2082" s="328"/>
    </row>
    <row r="2083" spans="1:12" x14ac:dyDescent="0.2">
      <c r="A2083" s="328"/>
      <c r="B2083" s="328"/>
      <c r="C2083" s="328"/>
      <c r="D2083" s="328"/>
      <c r="E2083" s="328"/>
      <c r="F2083" s="330"/>
      <c r="G2083" s="554"/>
      <c r="H2083" s="331"/>
      <c r="I2083" s="335"/>
      <c r="J2083" s="328"/>
      <c r="K2083" s="328"/>
      <c r="L2083" s="328"/>
    </row>
    <row r="2084" spans="1:12" x14ac:dyDescent="0.2">
      <c r="A2084" s="328"/>
      <c r="B2084" s="328"/>
      <c r="C2084" s="328"/>
      <c r="D2084" s="328"/>
      <c r="E2084" s="328"/>
      <c r="F2084" s="330"/>
      <c r="G2084" s="554"/>
      <c r="H2084" s="331"/>
      <c r="I2084" s="335"/>
      <c r="J2084" s="328"/>
      <c r="K2084" s="328"/>
      <c r="L2084" s="328"/>
    </row>
    <row r="2085" spans="1:12" x14ac:dyDescent="0.2">
      <c r="A2085" s="328"/>
      <c r="B2085" s="328"/>
      <c r="C2085" s="328"/>
      <c r="D2085" s="328"/>
      <c r="E2085" s="328"/>
      <c r="F2085" s="330"/>
      <c r="G2085" s="554"/>
      <c r="H2085" s="331"/>
      <c r="I2085" s="335"/>
      <c r="J2085" s="328"/>
      <c r="K2085" s="328"/>
      <c r="L2085" s="328"/>
    </row>
    <row r="2086" spans="1:12" x14ac:dyDescent="0.2">
      <c r="A2086" s="328"/>
      <c r="B2086" s="328"/>
      <c r="C2086" s="328"/>
      <c r="D2086" s="328"/>
      <c r="E2086" s="328"/>
      <c r="F2086" s="330"/>
      <c r="G2086" s="554"/>
      <c r="H2086" s="331"/>
      <c r="I2086" s="335"/>
      <c r="J2086" s="328"/>
      <c r="K2086" s="328"/>
      <c r="L2086" s="328"/>
    </row>
    <row r="2087" spans="1:12" x14ac:dyDescent="0.2">
      <c r="A2087" s="328"/>
      <c r="B2087" s="328"/>
      <c r="C2087" s="328"/>
      <c r="D2087" s="328"/>
      <c r="E2087" s="328"/>
      <c r="F2087" s="330"/>
      <c r="G2087" s="554"/>
      <c r="H2087" s="331"/>
      <c r="I2087" s="335"/>
      <c r="J2087" s="328"/>
      <c r="K2087" s="328"/>
      <c r="L2087" s="328"/>
    </row>
    <row r="2088" spans="1:12" x14ac:dyDescent="0.2">
      <c r="A2088" s="328"/>
      <c r="B2088" s="328"/>
      <c r="C2088" s="328"/>
      <c r="D2088" s="328"/>
      <c r="E2088" s="328"/>
      <c r="F2088" s="330"/>
      <c r="G2088" s="554"/>
      <c r="H2088" s="331"/>
      <c r="I2088" s="335"/>
      <c r="J2088" s="328"/>
      <c r="K2088" s="328"/>
      <c r="L2088" s="328"/>
    </row>
    <row r="2089" spans="1:12" x14ac:dyDescent="0.2">
      <c r="A2089" s="328"/>
      <c r="B2089" s="328"/>
      <c r="C2089" s="328"/>
      <c r="D2089" s="328"/>
      <c r="E2089" s="328"/>
      <c r="F2089" s="330"/>
      <c r="G2089" s="554"/>
      <c r="H2089" s="331"/>
      <c r="I2089" s="335"/>
      <c r="J2089" s="328"/>
      <c r="K2089" s="328"/>
      <c r="L2089" s="328"/>
    </row>
    <row r="2090" spans="1:12" x14ac:dyDescent="0.2">
      <c r="A2090" s="328"/>
      <c r="B2090" s="328"/>
      <c r="C2090" s="328"/>
      <c r="D2090" s="328"/>
      <c r="E2090" s="328"/>
      <c r="F2090" s="330"/>
      <c r="G2090" s="554"/>
      <c r="H2090" s="331"/>
      <c r="I2090" s="335"/>
      <c r="J2090" s="328"/>
      <c r="K2090" s="328"/>
      <c r="L2090" s="328"/>
    </row>
    <row r="2091" spans="1:12" x14ac:dyDescent="0.2">
      <c r="A2091" s="328"/>
      <c r="B2091" s="328"/>
      <c r="C2091" s="328"/>
      <c r="D2091" s="328"/>
      <c r="E2091" s="328"/>
      <c r="F2091" s="330"/>
      <c r="G2091" s="554"/>
      <c r="H2091" s="331"/>
      <c r="I2091" s="335"/>
      <c r="J2091" s="328"/>
      <c r="K2091" s="328"/>
      <c r="L2091" s="328"/>
    </row>
    <row r="2092" spans="1:12" x14ac:dyDescent="0.2">
      <c r="A2092" s="328"/>
      <c r="B2092" s="328"/>
      <c r="C2092" s="328"/>
      <c r="D2092" s="328"/>
      <c r="E2092" s="328"/>
      <c r="F2092" s="330"/>
      <c r="G2092" s="554"/>
      <c r="H2092" s="331"/>
      <c r="I2092" s="335"/>
      <c r="J2092" s="328"/>
      <c r="K2092" s="328"/>
      <c r="L2092" s="328"/>
    </row>
    <row r="2093" spans="1:12" x14ac:dyDescent="0.2">
      <c r="A2093" s="328"/>
      <c r="B2093" s="328"/>
      <c r="C2093" s="328"/>
      <c r="D2093" s="328"/>
      <c r="E2093" s="328"/>
      <c r="F2093" s="330"/>
      <c r="G2093" s="554"/>
      <c r="H2093" s="331"/>
      <c r="I2093" s="335"/>
      <c r="J2093" s="328"/>
      <c r="K2093" s="328"/>
      <c r="L2093" s="328"/>
    </row>
    <row r="2094" spans="1:12" x14ac:dyDescent="0.2">
      <c r="A2094" s="328"/>
      <c r="B2094" s="328"/>
      <c r="C2094" s="328"/>
      <c r="D2094" s="328"/>
      <c r="E2094" s="328"/>
      <c r="F2094" s="330"/>
      <c r="G2094" s="554"/>
      <c r="H2094" s="331"/>
      <c r="I2094" s="335"/>
      <c r="J2094" s="328"/>
      <c r="K2094" s="328"/>
      <c r="L2094" s="328"/>
    </row>
    <row r="2095" spans="1:12" x14ac:dyDescent="0.2">
      <c r="A2095" s="328"/>
      <c r="B2095" s="328"/>
      <c r="C2095" s="328"/>
      <c r="D2095" s="328"/>
      <c r="E2095" s="328"/>
      <c r="F2095" s="330"/>
      <c r="G2095" s="554"/>
      <c r="H2095" s="331"/>
      <c r="I2095" s="335"/>
      <c r="J2095" s="328"/>
      <c r="K2095" s="328"/>
      <c r="L2095" s="328"/>
    </row>
    <row r="2096" spans="1:12" x14ac:dyDescent="0.2">
      <c r="A2096" s="328"/>
      <c r="B2096" s="328"/>
      <c r="C2096" s="328"/>
      <c r="D2096" s="328"/>
      <c r="E2096" s="328"/>
      <c r="F2096" s="330"/>
      <c r="G2096" s="554"/>
      <c r="H2096" s="331"/>
      <c r="I2096" s="335"/>
      <c r="J2096" s="328"/>
      <c r="K2096" s="328"/>
      <c r="L2096" s="328"/>
    </row>
    <row r="2097" spans="1:12" x14ac:dyDescent="0.2">
      <c r="A2097" s="328"/>
      <c r="B2097" s="328"/>
      <c r="C2097" s="328"/>
      <c r="D2097" s="328"/>
      <c r="E2097" s="328"/>
      <c r="F2097" s="330"/>
      <c r="G2097" s="554"/>
      <c r="H2097" s="331"/>
      <c r="I2097" s="335"/>
      <c r="J2097" s="328"/>
      <c r="K2097" s="328"/>
      <c r="L2097" s="328"/>
    </row>
    <row r="2098" spans="1:12" x14ac:dyDescent="0.2">
      <c r="A2098" s="328"/>
      <c r="B2098" s="328"/>
      <c r="C2098" s="328"/>
      <c r="D2098" s="328"/>
      <c r="E2098" s="328"/>
      <c r="F2098" s="330"/>
      <c r="G2098" s="554"/>
      <c r="H2098" s="331"/>
      <c r="I2098" s="335"/>
      <c r="J2098" s="328"/>
      <c r="K2098" s="328"/>
      <c r="L2098" s="328"/>
    </row>
    <row r="2099" spans="1:12" x14ac:dyDescent="0.2">
      <c r="A2099" s="328"/>
      <c r="B2099" s="328"/>
      <c r="C2099" s="328"/>
      <c r="D2099" s="328"/>
      <c r="E2099" s="328"/>
      <c r="F2099" s="330"/>
      <c r="G2099" s="554"/>
      <c r="H2099" s="331"/>
      <c r="I2099" s="335"/>
      <c r="J2099" s="328"/>
      <c r="K2099" s="328"/>
      <c r="L2099" s="328"/>
    </row>
    <row r="2100" spans="1:12" x14ac:dyDescent="0.2">
      <c r="A2100" s="328"/>
      <c r="B2100" s="328"/>
      <c r="C2100" s="328"/>
      <c r="D2100" s="328"/>
      <c r="E2100" s="328"/>
      <c r="F2100" s="330"/>
      <c r="G2100" s="554"/>
      <c r="H2100" s="331"/>
      <c r="I2100" s="335"/>
      <c r="J2100" s="328"/>
      <c r="K2100" s="328"/>
      <c r="L2100" s="328"/>
    </row>
    <row r="2101" spans="1:12" x14ac:dyDescent="0.2">
      <c r="A2101" s="328"/>
      <c r="B2101" s="328"/>
      <c r="C2101" s="328"/>
      <c r="D2101" s="328"/>
      <c r="E2101" s="328"/>
      <c r="F2101" s="330"/>
      <c r="G2101" s="554"/>
      <c r="H2101" s="331"/>
      <c r="I2101" s="335"/>
      <c r="J2101" s="328"/>
      <c r="K2101" s="328"/>
      <c r="L2101" s="328"/>
    </row>
    <row r="2102" spans="1:12" x14ac:dyDescent="0.2">
      <c r="A2102" s="328"/>
      <c r="B2102" s="328"/>
      <c r="C2102" s="328"/>
      <c r="D2102" s="328"/>
      <c r="E2102" s="328"/>
      <c r="F2102" s="330"/>
      <c r="G2102" s="554"/>
      <c r="H2102" s="331"/>
      <c r="I2102" s="335"/>
      <c r="J2102" s="328"/>
      <c r="K2102" s="328"/>
      <c r="L2102" s="328"/>
    </row>
    <row r="2103" spans="1:12" x14ac:dyDescent="0.2">
      <c r="A2103" s="328"/>
      <c r="B2103" s="328"/>
      <c r="C2103" s="328"/>
      <c r="D2103" s="328"/>
      <c r="E2103" s="328"/>
      <c r="F2103" s="330"/>
      <c r="G2103" s="554"/>
      <c r="H2103" s="331"/>
      <c r="I2103" s="335"/>
      <c r="J2103" s="328"/>
      <c r="K2103" s="328"/>
      <c r="L2103" s="328"/>
    </row>
    <row r="2104" spans="1:12" x14ac:dyDescent="0.2">
      <c r="A2104" s="328"/>
      <c r="B2104" s="328"/>
      <c r="C2104" s="328"/>
      <c r="D2104" s="328"/>
      <c r="E2104" s="328"/>
      <c r="F2104" s="330"/>
      <c r="G2104" s="554"/>
      <c r="H2104" s="331"/>
      <c r="I2104" s="335"/>
      <c r="J2104" s="328"/>
      <c r="K2104" s="328"/>
      <c r="L2104" s="328"/>
    </row>
    <row r="2105" spans="1:12" x14ac:dyDescent="0.2">
      <c r="A2105" s="328"/>
      <c r="B2105" s="328"/>
      <c r="C2105" s="328"/>
      <c r="D2105" s="328"/>
      <c r="E2105" s="328"/>
      <c r="F2105" s="330"/>
      <c r="G2105" s="554"/>
      <c r="H2105" s="331"/>
      <c r="I2105" s="335"/>
      <c r="J2105" s="328"/>
      <c r="K2105" s="328"/>
      <c r="L2105" s="328"/>
    </row>
    <row r="2106" spans="1:12" x14ac:dyDescent="0.2">
      <c r="A2106" s="328"/>
      <c r="B2106" s="328"/>
      <c r="C2106" s="328"/>
      <c r="D2106" s="328"/>
      <c r="E2106" s="328"/>
      <c r="F2106" s="330"/>
      <c r="G2106" s="554"/>
      <c r="H2106" s="331"/>
      <c r="I2106" s="335"/>
      <c r="J2106" s="328"/>
      <c r="K2106" s="328"/>
      <c r="L2106" s="328"/>
    </row>
    <row r="2107" spans="1:12" x14ac:dyDescent="0.2">
      <c r="A2107" s="328"/>
      <c r="B2107" s="328"/>
      <c r="C2107" s="328"/>
      <c r="D2107" s="328"/>
      <c r="E2107" s="328"/>
      <c r="F2107" s="330"/>
      <c r="G2107" s="554"/>
      <c r="H2107" s="331"/>
      <c r="I2107" s="335"/>
      <c r="J2107" s="328"/>
      <c r="K2107" s="328"/>
      <c r="L2107" s="328"/>
    </row>
    <row r="2108" spans="1:12" x14ac:dyDescent="0.2">
      <c r="A2108" s="328"/>
      <c r="B2108" s="328"/>
      <c r="C2108" s="328"/>
      <c r="D2108" s="328"/>
      <c r="E2108" s="328"/>
      <c r="F2108" s="330"/>
      <c r="G2108" s="554"/>
      <c r="H2108" s="331"/>
      <c r="I2108" s="335"/>
      <c r="J2108" s="328"/>
      <c r="K2108" s="328"/>
      <c r="L2108" s="328"/>
    </row>
    <row r="2109" spans="1:12" x14ac:dyDescent="0.2">
      <c r="A2109" s="328"/>
      <c r="B2109" s="328"/>
      <c r="C2109" s="328"/>
      <c r="D2109" s="328"/>
      <c r="E2109" s="328"/>
      <c r="F2109" s="330"/>
      <c r="G2109" s="554"/>
      <c r="H2109" s="331"/>
      <c r="I2109" s="335"/>
      <c r="J2109" s="328"/>
      <c r="K2109" s="328"/>
      <c r="L2109" s="328"/>
    </row>
    <row r="2110" spans="1:12" x14ac:dyDescent="0.2">
      <c r="A2110" s="328"/>
      <c r="B2110" s="328"/>
      <c r="C2110" s="328"/>
      <c r="D2110" s="328"/>
      <c r="E2110" s="328"/>
      <c r="F2110" s="330"/>
      <c r="G2110" s="554"/>
      <c r="H2110" s="331"/>
      <c r="I2110" s="335"/>
      <c r="J2110" s="328"/>
      <c r="K2110" s="328"/>
      <c r="L2110" s="328"/>
    </row>
    <row r="2111" spans="1:12" x14ac:dyDescent="0.2">
      <c r="A2111" s="328"/>
      <c r="B2111" s="328"/>
      <c r="C2111" s="328"/>
      <c r="D2111" s="328"/>
      <c r="E2111" s="328"/>
      <c r="F2111" s="330"/>
      <c r="G2111" s="554"/>
      <c r="H2111" s="331"/>
      <c r="I2111" s="335"/>
      <c r="J2111" s="328"/>
      <c r="K2111" s="328"/>
      <c r="L2111" s="328"/>
    </row>
    <row r="2112" spans="1:12" x14ac:dyDescent="0.2">
      <c r="A2112" s="328"/>
      <c r="B2112" s="328"/>
      <c r="C2112" s="328"/>
      <c r="D2112" s="328"/>
      <c r="E2112" s="328"/>
      <c r="F2112" s="330"/>
      <c r="G2112" s="554"/>
      <c r="H2112" s="331"/>
      <c r="I2112" s="335"/>
      <c r="J2112" s="328"/>
      <c r="K2112" s="328"/>
      <c r="L2112" s="328"/>
    </row>
    <row r="2113" spans="1:12" x14ac:dyDescent="0.2">
      <c r="A2113" s="328"/>
      <c r="B2113" s="328"/>
      <c r="C2113" s="328"/>
      <c r="D2113" s="328"/>
      <c r="E2113" s="328"/>
      <c r="F2113" s="330"/>
      <c r="G2113" s="554"/>
      <c r="H2113" s="331"/>
      <c r="I2113" s="335"/>
      <c r="J2113" s="328"/>
      <c r="K2113" s="328"/>
      <c r="L2113" s="328"/>
    </row>
    <row r="2114" spans="1:12" x14ac:dyDescent="0.2">
      <c r="A2114" s="328"/>
      <c r="B2114" s="328"/>
      <c r="C2114" s="328"/>
      <c r="D2114" s="328"/>
      <c r="E2114" s="328"/>
      <c r="F2114" s="330"/>
      <c r="G2114" s="554"/>
      <c r="H2114" s="331"/>
      <c r="I2114" s="335"/>
      <c r="J2114" s="328"/>
      <c r="K2114" s="328"/>
      <c r="L2114" s="328"/>
    </row>
    <row r="2115" spans="1:12" x14ac:dyDescent="0.2">
      <c r="A2115" s="328"/>
      <c r="B2115" s="328"/>
      <c r="C2115" s="328"/>
      <c r="D2115" s="328"/>
      <c r="E2115" s="328"/>
      <c r="F2115" s="330"/>
      <c r="G2115" s="554"/>
      <c r="H2115" s="331"/>
      <c r="I2115" s="335"/>
      <c r="J2115" s="328"/>
      <c r="K2115" s="328"/>
      <c r="L2115" s="328"/>
    </row>
    <row r="2116" spans="1:12" x14ac:dyDescent="0.2">
      <c r="A2116" s="328"/>
      <c r="B2116" s="328"/>
      <c r="C2116" s="328"/>
      <c r="D2116" s="328"/>
      <c r="E2116" s="328"/>
      <c r="F2116" s="330"/>
      <c r="G2116" s="554"/>
      <c r="H2116" s="331"/>
      <c r="I2116" s="335"/>
      <c r="J2116" s="328"/>
      <c r="K2116" s="328"/>
      <c r="L2116" s="328"/>
    </row>
    <row r="2117" spans="1:12" x14ac:dyDescent="0.2">
      <c r="A2117" s="328"/>
      <c r="B2117" s="328"/>
      <c r="C2117" s="328"/>
      <c r="D2117" s="328"/>
      <c r="E2117" s="328"/>
      <c r="F2117" s="330"/>
      <c r="G2117" s="554"/>
      <c r="H2117" s="331"/>
      <c r="I2117" s="335"/>
      <c r="J2117" s="328"/>
      <c r="K2117" s="328"/>
      <c r="L2117" s="328"/>
    </row>
    <row r="2118" spans="1:12" x14ac:dyDescent="0.2">
      <c r="A2118" s="328"/>
      <c r="B2118" s="328"/>
      <c r="C2118" s="328"/>
      <c r="D2118" s="328"/>
      <c r="E2118" s="328"/>
      <c r="F2118" s="330"/>
      <c r="G2118" s="554"/>
      <c r="H2118" s="331"/>
      <c r="I2118" s="335"/>
      <c r="J2118" s="328"/>
      <c r="K2118" s="328"/>
      <c r="L2118" s="328"/>
    </row>
    <row r="2119" spans="1:12" x14ac:dyDescent="0.2">
      <c r="A2119" s="328"/>
      <c r="B2119" s="328"/>
      <c r="C2119" s="328"/>
      <c r="D2119" s="328"/>
      <c r="E2119" s="328"/>
      <c r="F2119" s="330"/>
      <c r="G2119" s="554"/>
      <c r="H2119" s="331"/>
      <c r="I2119" s="335"/>
      <c r="J2119" s="328"/>
      <c r="K2119" s="328"/>
      <c r="L2119" s="328"/>
    </row>
    <row r="2120" spans="1:12" x14ac:dyDescent="0.2">
      <c r="A2120" s="328"/>
      <c r="B2120" s="328"/>
      <c r="C2120" s="328"/>
      <c r="D2120" s="328"/>
      <c r="E2120" s="328"/>
      <c r="F2120" s="330"/>
      <c r="G2120" s="554"/>
      <c r="H2120" s="331"/>
      <c r="I2120" s="335"/>
      <c r="J2120" s="328"/>
      <c r="K2120" s="328"/>
      <c r="L2120" s="328"/>
    </row>
    <row r="2121" spans="1:12" x14ac:dyDescent="0.2">
      <c r="A2121" s="328"/>
      <c r="B2121" s="328"/>
      <c r="C2121" s="328"/>
      <c r="D2121" s="328"/>
      <c r="E2121" s="328"/>
      <c r="F2121" s="330"/>
      <c r="G2121" s="554"/>
      <c r="H2121" s="331"/>
      <c r="I2121" s="335"/>
      <c r="J2121" s="328"/>
      <c r="K2121" s="328"/>
      <c r="L2121" s="328"/>
    </row>
    <row r="2122" spans="1:12" x14ac:dyDescent="0.2">
      <c r="A2122" s="328"/>
      <c r="B2122" s="328"/>
      <c r="C2122" s="328"/>
      <c r="D2122" s="328"/>
      <c r="E2122" s="328"/>
      <c r="F2122" s="330"/>
      <c r="G2122" s="554"/>
      <c r="H2122" s="331"/>
      <c r="I2122" s="335"/>
      <c r="J2122" s="328"/>
      <c r="K2122" s="328"/>
      <c r="L2122" s="328"/>
    </row>
    <row r="2123" spans="1:12" x14ac:dyDescent="0.2">
      <c r="A2123" s="328"/>
      <c r="B2123" s="328"/>
      <c r="C2123" s="328"/>
      <c r="D2123" s="328"/>
      <c r="E2123" s="328"/>
      <c r="F2123" s="330"/>
      <c r="G2123" s="554"/>
      <c r="H2123" s="331"/>
      <c r="I2123" s="335"/>
      <c r="J2123" s="328"/>
      <c r="K2123" s="328"/>
      <c r="L2123" s="328"/>
    </row>
    <row r="2124" spans="1:12" x14ac:dyDescent="0.2">
      <c r="A2124" s="328"/>
      <c r="B2124" s="328"/>
      <c r="C2124" s="328"/>
      <c r="D2124" s="328"/>
      <c r="E2124" s="328"/>
      <c r="F2124" s="330"/>
      <c r="G2124" s="554"/>
      <c r="H2124" s="331"/>
      <c r="I2124" s="335"/>
      <c r="J2124" s="328"/>
      <c r="K2124" s="328"/>
      <c r="L2124" s="328"/>
    </row>
    <row r="2125" spans="1:12" x14ac:dyDescent="0.2">
      <c r="A2125" s="328"/>
      <c r="B2125" s="328"/>
      <c r="C2125" s="328"/>
      <c r="D2125" s="328"/>
      <c r="E2125" s="328"/>
      <c r="F2125" s="330"/>
      <c r="G2125" s="554"/>
      <c r="H2125" s="331"/>
      <c r="I2125" s="335"/>
      <c r="J2125" s="328"/>
      <c r="K2125" s="328"/>
      <c r="L2125" s="328"/>
    </row>
    <row r="2126" spans="1:12" x14ac:dyDescent="0.2">
      <c r="A2126" s="328"/>
      <c r="B2126" s="328"/>
      <c r="C2126" s="328"/>
      <c r="D2126" s="328"/>
      <c r="E2126" s="328"/>
      <c r="F2126" s="330"/>
      <c r="G2126" s="554"/>
      <c r="H2126" s="331"/>
      <c r="I2126" s="335"/>
      <c r="J2126" s="328"/>
      <c r="K2126" s="328"/>
      <c r="L2126" s="328"/>
    </row>
    <row r="2127" spans="1:12" x14ac:dyDescent="0.2">
      <c r="A2127" s="328"/>
      <c r="B2127" s="328"/>
      <c r="C2127" s="328"/>
      <c r="D2127" s="328"/>
      <c r="E2127" s="328"/>
      <c r="F2127" s="330"/>
      <c r="G2127" s="554"/>
      <c r="H2127" s="331"/>
      <c r="I2127" s="335"/>
      <c r="J2127" s="328"/>
      <c r="K2127" s="328"/>
      <c r="L2127" s="328"/>
    </row>
    <row r="2128" spans="1:12" x14ac:dyDescent="0.2">
      <c r="A2128" s="328"/>
      <c r="B2128" s="328"/>
      <c r="C2128" s="328"/>
      <c r="D2128" s="328"/>
      <c r="E2128" s="328"/>
      <c r="F2128" s="330"/>
      <c r="G2128" s="554"/>
      <c r="H2128" s="331"/>
      <c r="I2128" s="335"/>
      <c r="J2128" s="328"/>
      <c r="K2128" s="328"/>
      <c r="L2128" s="328"/>
    </row>
    <row r="2129" spans="1:12" x14ac:dyDescent="0.2">
      <c r="A2129" s="328"/>
      <c r="B2129" s="328"/>
      <c r="C2129" s="328"/>
      <c r="D2129" s="328"/>
      <c r="E2129" s="328"/>
      <c r="F2129" s="330"/>
      <c r="G2129" s="554"/>
      <c r="H2129" s="331"/>
      <c r="I2129" s="335"/>
      <c r="J2129" s="328"/>
      <c r="K2129" s="328"/>
      <c r="L2129" s="328"/>
    </row>
    <row r="2130" spans="1:12" x14ac:dyDescent="0.2">
      <c r="A2130" s="328"/>
      <c r="B2130" s="328"/>
      <c r="C2130" s="328"/>
      <c r="D2130" s="328"/>
      <c r="E2130" s="328"/>
      <c r="F2130" s="330"/>
      <c r="G2130" s="554"/>
      <c r="H2130" s="331"/>
      <c r="I2130" s="335"/>
      <c r="J2130" s="328"/>
      <c r="K2130" s="328"/>
      <c r="L2130" s="328"/>
    </row>
    <row r="2131" spans="1:12" x14ac:dyDescent="0.2">
      <c r="A2131" s="328"/>
      <c r="B2131" s="328"/>
      <c r="C2131" s="328"/>
      <c r="D2131" s="328"/>
      <c r="E2131" s="328"/>
      <c r="F2131" s="330"/>
      <c r="G2131" s="554"/>
      <c r="H2131" s="331"/>
      <c r="I2131" s="335"/>
      <c r="J2131" s="328"/>
      <c r="K2131" s="328"/>
      <c r="L2131" s="328"/>
    </row>
    <row r="2132" spans="1:12" x14ac:dyDescent="0.2">
      <c r="A2132" s="328"/>
      <c r="B2132" s="328"/>
      <c r="C2132" s="328"/>
      <c r="D2132" s="328"/>
      <c r="E2132" s="328"/>
      <c r="F2132" s="330"/>
      <c r="G2132" s="554"/>
      <c r="H2132" s="331"/>
      <c r="I2132" s="335"/>
      <c r="J2132" s="328"/>
      <c r="K2132" s="328"/>
      <c r="L2132" s="328"/>
    </row>
    <row r="2133" spans="1:12" x14ac:dyDescent="0.2">
      <c r="A2133" s="328"/>
      <c r="B2133" s="328"/>
      <c r="C2133" s="328"/>
      <c r="D2133" s="328"/>
      <c r="E2133" s="328"/>
      <c r="F2133" s="330"/>
      <c r="G2133" s="554"/>
      <c r="H2133" s="331"/>
      <c r="I2133" s="335"/>
      <c r="J2133" s="328"/>
      <c r="K2133" s="328"/>
      <c r="L2133" s="328"/>
    </row>
    <row r="2134" spans="1:12" x14ac:dyDescent="0.2">
      <c r="A2134" s="328"/>
      <c r="B2134" s="328"/>
      <c r="C2134" s="328"/>
      <c r="D2134" s="328"/>
      <c r="E2134" s="328"/>
      <c r="F2134" s="330"/>
      <c r="G2134" s="554"/>
      <c r="H2134" s="331"/>
      <c r="I2134" s="335"/>
      <c r="J2134" s="328"/>
      <c r="K2134" s="328"/>
      <c r="L2134" s="328"/>
    </row>
    <row r="2135" spans="1:12" x14ac:dyDescent="0.2">
      <c r="A2135" s="328"/>
      <c r="B2135" s="328"/>
      <c r="C2135" s="328"/>
      <c r="D2135" s="328"/>
      <c r="E2135" s="328"/>
      <c r="F2135" s="330"/>
      <c r="G2135" s="554"/>
      <c r="H2135" s="331"/>
      <c r="I2135" s="335"/>
      <c r="J2135" s="328"/>
      <c r="K2135" s="328"/>
      <c r="L2135" s="328"/>
    </row>
    <row r="2136" spans="1:12" x14ac:dyDescent="0.2">
      <c r="A2136" s="328"/>
      <c r="B2136" s="328"/>
      <c r="C2136" s="328"/>
      <c r="D2136" s="328"/>
      <c r="E2136" s="328"/>
      <c r="F2136" s="330"/>
      <c r="G2136" s="554"/>
      <c r="H2136" s="331"/>
      <c r="I2136" s="335"/>
      <c r="J2136" s="328"/>
      <c r="K2136" s="328"/>
      <c r="L2136" s="328"/>
    </row>
    <row r="2137" spans="1:12" x14ac:dyDescent="0.2">
      <c r="A2137" s="328"/>
      <c r="B2137" s="328"/>
      <c r="C2137" s="328"/>
      <c r="D2137" s="328"/>
      <c r="E2137" s="328"/>
      <c r="F2137" s="330"/>
      <c r="G2137" s="554"/>
      <c r="H2137" s="331"/>
      <c r="I2137" s="335"/>
      <c r="J2137" s="328"/>
      <c r="K2137" s="328"/>
      <c r="L2137" s="328"/>
    </row>
    <row r="2138" spans="1:12" x14ac:dyDescent="0.2">
      <c r="A2138" s="328"/>
      <c r="B2138" s="328"/>
      <c r="C2138" s="328"/>
      <c r="D2138" s="328"/>
      <c r="E2138" s="328"/>
      <c r="F2138" s="330"/>
      <c r="G2138" s="554"/>
      <c r="H2138" s="331"/>
      <c r="I2138" s="335"/>
      <c r="J2138" s="328"/>
      <c r="K2138" s="328"/>
      <c r="L2138" s="328"/>
    </row>
    <row r="2139" spans="1:12" x14ac:dyDescent="0.2">
      <c r="A2139" s="328"/>
      <c r="B2139" s="328"/>
      <c r="C2139" s="328"/>
      <c r="D2139" s="328"/>
      <c r="E2139" s="328"/>
      <c r="F2139" s="330"/>
      <c r="G2139" s="554"/>
      <c r="H2139" s="331"/>
      <c r="I2139" s="335"/>
      <c r="J2139" s="328"/>
      <c r="K2139" s="328"/>
      <c r="L2139" s="328"/>
    </row>
    <row r="2140" spans="1:12" x14ac:dyDescent="0.2">
      <c r="A2140" s="328"/>
      <c r="B2140" s="328"/>
      <c r="C2140" s="328"/>
      <c r="D2140" s="328"/>
      <c r="E2140" s="328"/>
      <c r="F2140" s="328"/>
      <c r="G2140" s="555"/>
      <c r="H2140" s="328"/>
      <c r="I2140" s="322"/>
      <c r="J2140" s="328"/>
      <c r="K2140" s="328"/>
      <c r="L2140" s="328"/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workbookViewId="0">
      <selection activeCell="G2" sqref="G2"/>
    </sheetView>
  </sheetViews>
  <sheetFormatPr defaultRowHeight="12.75" x14ac:dyDescent="0.2"/>
  <cols>
    <col min="6" max="6" width="14.140625" customWidth="1"/>
    <col min="7" max="7" width="13.5703125" style="314" customWidth="1"/>
    <col min="10" max="10" width="14.140625" customWidth="1"/>
  </cols>
  <sheetData>
    <row r="1" spans="1:11" x14ac:dyDescent="0.2">
      <c r="A1" s="371" t="s">
        <v>0</v>
      </c>
      <c r="B1" s="371" t="s">
        <v>1</v>
      </c>
      <c r="C1" s="371" t="s">
        <v>31</v>
      </c>
      <c r="D1" s="371" t="s">
        <v>32</v>
      </c>
      <c r="E1" s="371" t="s">
        <v>40</v>
      </c>
      <c r="F1" s="371" t="s">
        <v>33</v>
      </c>
      <c r="G1" s="422" t="s">
        <v>2</v>
      </c>
      <c r="H1" s="371" t="s">
        <v>36</v>
      </c>
      <c r="I1" s="371" t="s">
        <v>3</v>
      </c>
      <c r="J1" s="371" t="s">
        <v>34</v>
      </c>
      <c r="K1" s="371" t="s">
        <v>35</v>
      </c>
    </row>
    <row r="2" spans="1:11" x14ac:dyDescent="0.2">
      <c r="A2" s="332"/>
      <c r="B2" s="332"/>
      <c r="C2" s="332"/>
      <c r="D2" s="332"/>
      <c r="E2" s="332"/>
      <c r="F2" s="334"/>
      <c r="G2" s="551"/>
      <c r="H2" s="332"/>
      <c r="I2" s="332"/>
      <c r="J2" s="334"/>
      <c r="K2" s="332"/>
    </row>
    <row r="3" spans="1:11" x14ac:dyDescent="0.2">
      <c r="A3" s="332"/>
      <c r="B3" s="332"/>
      <c r="C3" s="332"/>
      <c r="D3" s="332"/>
      <c r="E3" s="332"/>
      <c r="F3" s="334"/>
      <c r="G3" s="423"/>
      <c r="H3" s="332"/>
      <c r="I3" s="332"/>
      <c r="J3" s="334"/>
      <c r="K3" s="332"/>
    </row>
    <row r="4" spans="1:11" x14ac:dyDescent="0.2">
      <c r="A4" s="332"/>
      <c r="B4" s="332"/>
      <c r="C4" s="332"/>
      <c r="D4" s="332"/>
      <c r="E4" s="332"/>
      <c r="F4" s="334"/>
      <c r="G4" s="423"/>
      <c r="H4" s="332"/>
      <c r="I4" s="332"/>
      <c r="J4" s="334"/>
      <c r="K4" s="332"/>
    </row>
    <row r="5" spans="1:11" x14ac:dyDescent="0.2">
      <c r="A5" s="332"/>
      <c r="B5" s="332"/>
      <c r="C5" s="332"/>
      <c r="D5" s="332"/>
      <c r="E5" s="332"/>
      <c r="F5" s="334"/>
      <c r="G5" s="423"/>
      <c r="H5" s="332"/>
      <c r="I5" s="332"/>
      <c r="J5" s="334"/>
      <c r="K5" s="332"/>
    </row>
    <row r="6" spans="1:11" x14ac:dyDescent="0.2">
      <c r="A6" s="332"/>
      <c r="B6" s="332"/>
      <c r="C6" s="332"/>
      <c r="D6" s="332"/>
      <c r="E6" s="332"/>
      <c r="F6" s="334"/>
      <c r="G6" s="423"/>
      <c r="H6" s="332"/>
      <c r="I6" s="332"/>
      <c r="J6" s="334"/>
      <c r="K6" s="332"/>
    </row>
    <row r="7" spans="1:11" x14ac:dyDescent="0.2">
      <c r="A7" s="332"/>
      <c r="B7" s="332"/>
      <c r="C7" s="332"/>
      <c r="D7" s="332"/>
      <c r="E7" s="332"/>
      <c r="F7" s="334"/>
      <c r="G7" s="423"/>
      <c r="H7" s="332"/>
      <c r="I7" s="332"/>
      <c r="J7" s="334"/>
      <c r="K7" s="332"/>
    </row>
    <row r="8" spans="1:11" x14ac:dyDescent="0.2">
      <c r="A8" s="332"/>
      <c r="B8" s="332"/>
      <c r="C8" s="332"/>
      <c r="D8" s="332"/>
      <c r="E8" s="332"/>
      <c r="F8" s="334"/>
      <c r="G8" s="423"/>
      <c r="H8" s="332"/>
      <c r="I8" s="332"/>
      <c r="J8" s="334"/>
      <c r="K8" s="332"/>
    </row>
    <row r="9" spans="1:11" x14ac:dyDescent="0.2">
      <c r="A9" s="332"/>
      <c r="B9" s="332"/>
      <c r="C9" s="332"/>
      <c r="D9" s="332"/>
      <c r="E9" s="332"/>
      <c r="F9" s="334"/>
      <c r="G9" s="423"/>
      <c r="H9" s="332"/>
      <c r="I9" s="332"/>
      <c r="J9" s="334"/>
      <c r="K9" s="332"/>
    </row>
    <row r="10" spans="1:11" x14ac:dyDescent="0.2">
      <c r="A10" s="332"/>
      <c r="B10" s="332"/>
      <c r="C10" s="332"/>
      <c r="D10" s="332"/>
      <c r="E10" s="332"/>
      <c r="F10" s="334"/>
      <c r="G10" s="423"/>
      <c r="H10" s="332"/>
      <c r="I10" s="332"/>
      <c r="J10" s="334"/>
      <c r="K10" s="332"/>
    </row>
    <row r="11" spans="1:11" x14ac:dyDescent="0.2">
      <c r="A11" s="332"/>
      <c r="B11" s="332"/>
      <c r="C11" s="332"/>
      <c r="D11" s="332"/>
      <c r="E11" s="332"/>
      <c r="F11" s="334"/>
      <c r="G11" s="423"/>
      <c r="H11" s="332"/>
      <c r="I11" s="332"/>
      <c r="J11" s="334"/>
      <c r="K11" s="332"/>
    </row>
    <row r="12" spans="1:11" x14ac:dyDescent="0.2">
      <c r="A12" s="332"/>
      <c r="B12" s="332"/>
      <c r="C12" s="332"/>
      <c r="D12" s="332"/>
      <c r="E12" s="332"/>
      <c r="F12" s="334"/>
      <c r="G12" s="423"/>
      <c r="H12" s="332"/>
      <c r="I12" s="332"/>
      <c r="J12" s="334"/>
      <c r="K12" s="332"/>
    </row>
    <row r="13" spans="1:11" x14ac:dyDescent="0.2">
      <c r="A13" s="332"/>
      <c r="B13" s="332"/>
      <c r="C13" s="332"/>
      <c r="D13" s="332"/>
      <c r="E13" s="332"/>
      <c r="F13" s="334"/>
      <c r="G13" s="423"/>
      <c r="H13" s="332"/>
      <c r="I13" s="332"/>
      <c r="J13" s="334"/>
      <c r="K13" s="332"/>
    </row>
    <row r="14" spans="1:11" x14ac:dyDescent="0.2">
      <c r="A14" s="332"/>
      <c r="B14" s="332"/>
      <c r="C14" s="332"/>
      <c r="D14" s="332"/>
      <c r="E14" s="332"/>
      <c r="F14" s="334"/>
      <c r="G14" s="423"/>
      <c r="H14" s="332"/>
      <c r="I14" s="332"/>
      <c r="J14" s="334"/>
      <c r="K14" s="332"/>
    </row>
    <row r="15" spans="1:11" x14ac:dyDescent="0.2">
      <c r="A15" s="332"/>
      <c r="B15" s="332"/>
      <c r="C15" s="332"/>
      <c r="D15" s="332"/>
      <c r="E15" s="332"/>
      <c r="F15" s="334"/>
      <c r="G15" s="423"/>
      <c r="H15" s="332"/>
      <c r="I15" s="332"/>
      <c r="J15" s="334"/>
      <c r="K15" s="332"/>
    </row>
    <row r="16" spans="1:11" x14ac:dyDescent="0.2">
      <c r="A16" s="332"/>
      <c r="B16" s="332"/>
      <c r="C16" s="332"/>
      <c r="D16" s="332"/>
      <c r="E16" s="332"/>
      <c r="F16" s="334"/>
      <c r="G16" s="423"/>
      <c r="H16" s="332"/>
      <c r="I16" s="332"/>
      <c r="J16" s="334"/>
      <c r="K16" s="332"/>
    </row>
    <row r="17" spans="1:11" x14ac:dyDescent="0.2">
      <c r="A17" s="332"/>
      <c r="B17" s="332"/>
      <c r="C17" s="332"/>
      <c r="D17" s="332"/>
      <c r="E17" s="332"/>
      <c r="F17" s="334"/>
      <c r="G17" s="423"/>
      <c r="H17" s="332"/>
      <c r="I17" s="332"/>
      <c r="J17" s="334"/>
      <c r="K17" s="332"/>
    </row>
    <row r="18" spans="1:11" x14ac:dyDescent="0.2">
      <c r="A18" s="332"/>
      <c r="B18" s="332"/>
      <c r="C18" s="332"/>
      <c r="D18" s="332"/>
      <c r="E18" s="332"/>
      <c r="F18" s="334"/>
      <c r="G18" s="423"/>
      <c r="H18" s="332"/>
      <c r="I18" s="332"/>
      <c r="J18" s="334"/>
      <c r="K18" s="332"/>
    </row>
    <row r="19" spans="1:11" x14ac:dyDescent="0.2">
      <c r="A19" s="332"/>
      <c r="B19" s="332"/>
      <c r="C19" s="332"/>
      <c r="D19" s="332"/>
      <c r="E19" s="332"/>
      <c r="F19" s="334"/>
      <c r="G19" s="423"/>
      <c r="H19" s="332"/>
      <c r="I19" s="332"/>
      <c r="J19" s="334"/>
      <c r="K19" s="332"/>
    </row>
    <row r="20" spans="1:11" x14ac:dyDescent="0.2">
      <c r="A20" s="332"/>
      <c r="B20" s="332"/>
      <c r="C20" s="332"/>
      <c r="D20" s="332"/>
      <c r="E20" s="332"/>
      <c r="F20" s="334"/>
      <c r="G20" s="423"/>
      <c r="H20" s="332"/>
      <c r="I20" s="332"/>
      <c r="J20" s="334"/>
      <c r="K20" s="332"/>
    </row>
    <row r="21" spans="1:11" x14ac:dyDescent="0.2">
      <c r="A21" s="332"/>
      <c r="B21" s="332"/>
      <c r="C21" s="332"/>
      <c r="D21" s="332"/>
      <c r="E21" s="332"/>
      <c r="F21" s="334"/>
      <c r="G21" s="423"/>
      <c r="H21" s="332"/>
      <c r="I21" s="332"/>
      <c r="J21" s="334"/>
      <c r="K21" s="332"/>
    </row>
    <row r="22" spans="1:11" x14ac:dyDescent="0.2">
      <c r="A22" s="332"/>
      <c r="B22" s="332"/>
      <c r="C22" s="332"/>
      <c r="D22" s="332"/>
      <c r="E22" s="332"/>
      <c r="F22" s="334"/>
      <c r="G22" s="423"/>
      <c r="H22" s="332"/>
      <c r="I22" s="332"/>
      <c r="J22" s="334"/>
      <c r="K22" s="332"/>
    </row>
    <row r="23" spans="1:11" x14ac:dyDescent="0.2">
      <c r="A23" s="332"/>
      <c r="B23" s="332"/>
      <c r="C23" s="332"/>
      <c r="D23" s="332"/>
      <c r="E23" s="332"/>
      <c r="F23" s="334"/>
      <c r="G23" s="423"/>
      <c r="H23" s="332"/>
      <c r="I23" s="332"/>
      <c r="J23" s="334"/>
      <c r="K23" s="332"/>
    </row>
    <row r="24" spans="1:11" x14ac:dyDescent="0.2">
      <c r="A24" s="332"/>
      <c r="B24" s="332"/>
      <c r="C24" s="332"/>
      <c r="D24" s="332"/>
      <c r="E24" s="332"/>
      <c r="F24" s="334"/>
      <c r="G24" s="423"/>
      <c r="H24" s="332"/>
      <c r="I24" s="332"/>
      <c r="J24" s="334"/>
      <c r="K24" s="332"/>
    </row>
    <row r="25" spans="1:11" x14ac:dyDescent="0.2">
      <c r="A25" s="332"/>
      <c r="B25" s="332"/>
      <c r="C25" s="332"/>
      <c r="D25" s="332"/>
      <c r="E25" s="332"/>
      <c r="F25" s="334"/>
      <c r="G25" s="423"/>
      <c r="H25" s="332"/>
      <c r="I25" s="332"/>
      <c r="J25" s="334"/>
      <c r="K25" s="332"/>
    </row>
    <row r="26" spans="1:11" x14ac:dyDescent="0.2">
      <c r="A26" s="332"/>
      <c r="B26" s="332"/>
      <c r="C26" s="332"/>
      <c r="D26" s="332"/>
      <c r="E26" s="332"/>
      <c r="F26" s="334"/>
      <c r="G26" s="423"/>
      <c r="H26" s="332"/>
      <c r="I26" s="332"/>
      <c r="J26" s="334"/>
      <c r="K26" s="332"/>
    </row>
    <row r="27" spans="1:11" x14ac:dyDescent="0.2">
      <c r="A27" s="332"/>
      <c r="B27" s="332"/>
      <c r="C27" s="332"/>
      <c r="D27" s="332"/>
      <c r="E27" s="332"/>
      <c r="F27" s="334"/>
      <c r="G27" s="423"/>
      <c r="H27" s="332"/>
      <c r="I27" s="332"/>
      <c r="J27" s="334"/>
      <c r="K27" s="332"/>
    </row>
    <row r="28" spans="1:11" x14ac:dyDescent="0.2">
      <c r="A28" s="332"/>
      <c r="B28" s="332"/>
      <c r="C28" s="332"/>
      <c r="D28" s="332"/>
      <c r="E28" s="332"/>
      <c r="F28" s="334"/>
      <c r="G28" s="423"/>
      <c r="H28" s="332"/>
      <c r="I28" s="332"/>
      <c r="J28" s="334"/>
      <c r="K28" s="332"/>
    </row>
    <row r="29" spans="1:11" x14ac:dyDescent="0.2">
      <c r="A29" s="332"/>
      <c r="B29" s="332"/>
      <c r="C29" s="332"/>
      <c r="D29" s="332"/>
      <c r="E29" s="332"/>
      <c r="F29" s="334"/>
      <c r="G29" s="423"/>
      <c r="H29" s="332"/>
      <c r="I29" s="332"/>
      <c r="J29" s="334"/>
      <c r="K29" s="332"/>
    </row>
    <row r="30" spans="1:11" x14ac:dyDescent="0.2">
      <c r="A30" s="332"/>
      <c r="B30" s="332"/>
      <c r="C30" s="332"/>
      <c r="D30" s="332"/>
      <c r="E30" s="332"/>
      <c r="F30" s="334"/>
      <c r="G30" s="423"/>
      <c r="H30" s="332"/>
      <c r="I30" s="332"/>
      <c r="J30" s="334"/>
      <c r="K30" s="332"/>
    </row>
    <row r="31" spans="1:11" x14ac:dyDescent="0.2">
      <c r="A31" s="332"/>
      <c r="B31" s="332"/>
      <c r="C31" s="332"/>
      <c r="D31" s="332"/>
      <c r="E31" s="332"/>
      <c r="F31" s="334"/>
      <c r="G31" s="423"/>
      <c r="H31" s="332"/>
      <c r="I31" s="332"/>
      <c r="J31" s="334"/>
      <c r="K31" s="332"/>
    </row>
    <row r="32" spans="1:11" x14ac:dyDescent="0.2">
      <c r="A32" s="332"/>
      <c r="B32" s="332"/>
      <c r="C32" s="332"/>
      <c r="D32" s="332"/>
      <c r="E32" s="332"/>
      <c r="F32" s="334"/>
      <c r="G32" s="423"/>
      <c r="H32" s="332"/>
      <c r="I32" s="332"/>
      <c r="J32" s="334"/>
      <c r="K32" s="332"/>
    </row>
    <row r="33" spans="1:11" x14ac:dyDescent="0.2">
      <c r="A33" s="332"/>
      <c r="B33" s="332"/>
      <c r="C33" s="332"/>
      <c r="D33" s="332"/>
      <c r="E33" s="332"/>
      <c r="F33" s="334"/>
      <c r="G33" s="423"/>
      <c r="H33" s="332"/>
      <c r="I33" s="332"/>
      <c r="J33" s="334"/>
      <c r="K33" s="332"/>
    </row>
    <row r="34" spans="1:11" x14ac:dyDescent="0.2">
      <c r="A34" s="332"/>
      <c r="B34" s="332"/>
      <c r="C34" s="332"/>
      <c r="D34" s="332"/>
      <c r="E34" s="332"/>
      <c r="F34" s="334"/>
      <c r="G34" s="423"/>
      <c r="H34" s="332"/>
      <c r="I34" s="332"/>
      <c r="J34" s="334"/>
      <c r="K34" s="332"/>
    </row>
    <row r="35" spans="1:11" x14ac:dyDescent="0.2">
      <c r="A35" s="332"/>
      <c r="B35" s="332"/>
      <c r="C35" s="332"/>
      <c r="D35" s="332"/>
      <c r="E35" s="332"/>
      <c r="F35" s="334"/>
      <c r="G35" s="423"/>
      <c r="H35" s="332"/>
      <c r="I35" s="332"/>
      <c r="J35" s="334"/>
      <c r="K35" s="332"/>
    </row>
    <row r="36" spans="1:11" x14ac:dyDescent="0.2">
      <c r="A36" s="332"/>
      <c r="B36" s="332"/>
      <c r="C36" s="332"/>
      <c r="D36" s="332"/>
      <c r="E36" s="332"/>
      <c r="F36" s="334"/>
      <c r="G36" s="423"/>
      <c r="H36" s="332"/>
      <c r="I36" s="332"/>
      <c r="J36" s="334"/>
      <c r="K36" s="332"/>
    </row>
    <row r="37" spans="1:11" x14ac:dyDescent="0.2">
      <c r="A37" s="332"/>
      <c r="B37" s="332"/>
      <c r="C37" s="332"/>
      <c r="D37" s="332"/>
      <c r="E37" s="332"/>
      <c r="F37" s="334"/>
      <c r="G37" s="423"/>
      <c r="H37" s="332"/>
      <c r="I37" s="332"/>
      <c r="J37" s="334"/>
      <c r="K37" s="332"/>
    </row>
    <row r="38" spans="1:11" x14ac:dyDescent="0.2">
      <c r="A38" s="332"/>
      <c r="B38" s="332"/>
      <c r="C38" s="332"/>
      <c r="D38" s="332"/>
      <c r="E38" s="332"/>
      <c r="F38" s="334"/>
      <c r="G38" s="423"/>
      <c r="H38" s="332"/>
      <c r="I38" s="332"/>
      <c r="J38" s="334"/>
      <c r="K38" s="332"/>
    </row>
    <row r="39" spans="1:11" x14ac:dyDescent="0.2">
      <c r="A39" s="332"/>
      <c r="B39" s="332"/>
      <c r="C39" s="332"/>
      <c r="D39" s="332"/>
      <c r="E39" s="332"/>
      <c r="F39" s="334"/>
      <c r="G39" s="423"/>
      <c r="H39" s="332"/>
      <c r="I39" s="332"/>
      <c r="J39" s="334"/>
      <c r="K39" s="332"/>
    </row>
    <row r="40" spans="1:11" x14ac:dyDescent="0.2">
      <c r="A40" s="332"/>
      <c r="B40" s="332"/>
      <c r="C40" s="332"/>
      <c r="D40" s="332"/>
      <c r="E40" s="332"/>
      <c r="F40" s="334"/>
      <c r="G40" s="423"/>
      <c r="H40" s="332"/>
      <c r="I40" s="332"/>
      <c r="J40" s="334"/>
      <c r="K40" s="332"/>
    </row>
    <row r="41" spans="1:11" x14ac:dyDescent="0.2">
      <c r="A41" s="332"/>
      <c r="B41" s="332"/>
      <c r="C41" s="332"/>
      <c r="D41" s="332"/>
      <c r="E41" s="332"/>
      <c r="F41" s="334"/>
      <c r="G41" s="423"/>
      <c r="H41" s="332"/>
      <c r="I41" s="332"/>
      <c r="J41" s="334"/>
      <c r="K41" s="332"/>
    </row>
    <row r="42" spans="1:11" x14ac:dyDescent="0.2">
      <c r="A42" s="332"/>
      <c r="B42" s="332"/>
      <c r="C42" s="332"/>
      <c r="D42" s="332"/>
      <c r="E42" s="332"/>
      <c r="F42" s="334"/>
      <c r="G42" s="423"/>
      <c r="H42" s="332"/>
      <c r="I42" s="332"/>
      <c r="J42" s="334"/>
      <c r="K42" s="332"/>
    </row>
    <row r="43" spans="1:11" x14ac:dyDescent="0.2">
      <c r="A43" s="332"/>
      <c r="B43" s="332"/>
      <c r="C43" s="332"/>
      <c r="D43" s="332"/>
      <c r="E43" s="332"/>
      <c r="F43" s="334"/>
      <c r="G43" s="423"/>
      <c r="H43" s="332"/>
      <c r="I43" s="332"/>
      <c r="J43" s="334"/>
      <c r="K43" s="332"/>
    </row>
    <row r="44" spans="1:11" x14ac:dyDescent="0.2">
      <c r="A44" s="332"/>
      <c r="B44" s="332"/>
      <c r="C44" s="332"/>
      <c r="D44" s="332"/>
      <c r="E44" s="332"/>
      <c r="F44" s="334"/>
      <c r="G44" s="423"/>
      <c r="H44" s="332"/>
      <c r="I44" s="332"/>
      <c r="J44" s="334"/>
      <c r="K44" s="332"/>
    </row>
    <row r="45" spans="1:11" x14ac:dyDescent="0.2">
      <c r="A45" s="332"/>
      <c r="B45" s="332"/>
      <c r="C45" s="332"/>
      <c r="D45" s="332"/>
      <c r="E45" s="332"/>
      <c r="F45" s="334"/>
      <c r="G45" s="423"/>
      <c r="H45" s="332"/>
      <c r="I45" s="332"/>
      <c r="J45" s="334"/>
      <c r="K45" s="332"/>
    </row>
    <row r="46" spans="1:11" x14ac:dyDescent="0.2">
      <c r="A46" s="332"/>
      <c r="B46" s="332"/>
      <c r="C46" s="332"/>
      <c r="D46" s="332"/>
      <c r="E46" s="332"/>
      <c r="F46" s="334"/>
      <c r="G46" s="423"/>
      <c r="H46" s="332"/>
      <c r="I46" s="332"/>
      <c r="J46" s="334"/>
      <c r="K46" s="332"/>
    </row>
    <row r="47" spans="1:11" x14ac:dyDescent="0.2">
      <c r="A47" s="332"/>
      <c r="B47" s="332"/>
      <c r="C47" s="332"/>
      <c r="D47" s="332"/>
      <c r="E47" s="332"/>
      <c r="F47" s="334"/>
      <c r="G47" s="423"/>
      <c r="H47" s="332"/>
      <c r="I47" s="332"/>
      <c r="J47" s="334"/>
      <c r="K47" s="332"/>
    </row>
    <row r="48" spans="1:11" x14ac:dyDescent="0.2">
      <c r="A48" s="332"/>
      <c r="B48" s="332"/>
      <c r="C48" s="332"/>
      <c r="D48" s="332"/>
      <c r="E48" s="332"/>
      <c r="F48" s="334"/>
      <c r="G48" s="423"/>
      <c r="H48" s="332"/>
      <c r="I48" s="332"/>
      <c r="J48" s="334"/>
      <c r="K48" s="332"/>
    </row>
    <row r="49" spans="1:11" x14ac:dyDescent="0.2">
      <c r="A49" s="332"/>
      <c r="B49" s="332"/>
      <c r="C49" s="332"/>
      <c r="D49" s="332"/>
      <c r="E49" s="332"/>
      <c r="F49" s="334"/>
      <c r="G49" s="423"/>
      <c r="H49" s="332"/>
      <c r="I49" s="332"/>
      <c r="J49" s="334"/>
      <c r="K49" s="332"/>
    </row>
    <row r="50" spans="1:11" x14ac:dyDescent="0.2">
      <c r="A50" s="332"/>
      <c r="B50" s="332"/>
      <c r="C50" s="332"/>
      <c r="D50" s="332"/>
      <c r="E50" s="332"/>
      <c r="F50" s="334"/>
      <c r="G50" s="423"/>
      <c r="H50" s="332"/>
      <c r="I50" s="332"/>
      <c r="J50" s="334"/>
      <c r="K50" s="332"/>
    </row>
    <row r="51" spans="1:11" x14ac:dyDescent="0.2">
      <c r="A51" s="332"/>
      <c r="B51" s="332"/>
      <c r="C51" s="332"/>
      <c r="D51" s="332"/>
      <c r="E51" s="332"/>
      <c r="F51" s="334"/>
      <c r="G51" s="423"/>
      <c r="H51" s="332"/>
      <c r="I51" s="332"/>
      <c r="J51" s="334"/>
      <c r="K51" s="332"/>
    </row>
    <row r="52" spans="1:11" x14ac:dyDescent="0.2">
      <c r="A52" s="332"/>
      <c r="B52" s="332"/>
      <c r="C52" s="332"/>
      <c r="D52" s="332"/>
      <c r="E52" s="332"/>
      <c r="F52" s="334"/>
      <c r="G52" s="423"/>
      <c r="H52" s="332"/>
      <c r="I52" s="332"/>
      <c r="J52" s="334"/>
      <c r="K52" s="332"/>
    </row>
    <row r="53" spans="1:11" x14ac:dyDescent="0.2">
      <c r="A53" s="332"/>
      <c r="B53" s="332"/>
      <c r="C53" s="332"/>
      <c r="D53" s="332"/>
      <c r="E53" s="332"/>
      <c r="F53" s="334"/>
      <c r="G53" s="423"/>
      <c r="H53" s="332"/>
      <c r="I53" s="332"/>
      <c r="J53" s="334"/>
      <c r="K53" s="332"/>
    </row>
    <row r="54" spans="1:11" x14ac:dyDescent="0.2">
      <c r="A54" s="332"/>
      <c r="B54" s="332"/>
      <c r="C54" s="332"/>
      <c r="D54" s="332"/>
      <c r="E54" s="332"/>
      <c r="F54" s="334"/>
      <c r="G54" s="423"/>
      <c r="H54" s="332"/>
      <c r="I54" s="332"/>
      <c r="J54" s="334"/>
      <c r="K54" s="332"/>
    </row>
    <row r="55" spans="1:11" x14ac:dyDescent="0.2">
      <c r="A55" s="332"/>
      <c r="B55" s="332"/>
      <c r="C55" s="332"/>
      <c r="D55" s="332"/>
      <c r="E55" s="332"/>
      <c r="F55" s="334"/>
      <c r="G55" s="423"/>
      <c r="H55" s="332"/>
      <c r="I55" s="332"/>
      <c r="J55" s="334"/>
      <c r="K55" s="332"/>
    </row>
    <row r="56" spans="1:11" x14ac:dyDescent="0.2">
      <c r="A56" s="332"/>
      <c r="B56" s="332"/>
      <c r="C56" s="332"/>
      <c r="D56" s="332"/>
      <c r="E56" s="332"/>
      <c r="F56" s="334"/>
      <c r="G56" s="423"/>
      <c r="H56" s="332"/>
      <c r="I56" s="332"/>
      <c r="J56" s="334"/>
      <c r="K56" s="332"/>
    </row>
    <row r="57" spans="1:11" x14ac:dyDescent="0.2">
      <c r="A57" s="332"/>
      <c r="B57" s="332"/>
      <c r="C57" s="332"/>
      <c r="D57" s="332"/>
      <c r="E57" s="332"/>
      <c r="F57" s="334"/>
      <c r="G57" s="423"/>
      <c r="H57" s="332"/>
      <c r="I57" s="332"/>
      <c r="J57" s="334"/>
      <c r="K57" s="332"/>
    </row>
    <row r="58" spans="1:11" x14ac:dyDescent="0.2">
      <c r="A58" s="332"/>
      <c r="B58" s="332"/>
      <c r="C58" s="332"/>
      <c r="D58" s="332"/>
      <c r="E58" s="332"/>
      <c r="F58" s="334"/>
      <c r="G58" s="423"/>
      <c r="H58" s="332"/>
      <c r="I58" s="332"/>
      <c r="J58" s="334"/>
      <c r="K58" s="332"/>
    </row>
    <row r="59" spans="1:11" x14ac:dyDescent="0.2">
      <c r="A59" s="332"/>
      <c r="B59" s="332"/>
      <c r="C59" s="332"/>
      <c r="D59" s="332"/>
      <c r="E59" s="332"/>
      <c r="F59" s="334"/>
      <c r="G59" s="423"/>
      <c r="H59" s="332"/>
      <c r="I59" s="332"/>
      <c r="J59" s="334"/>
      <c r="K59" s="332"/>
    </row>
    <row r="60" spans="1:11" x14ac:dyDescent="0.2">
      <c r="A60" s="332"/>
      <c r="B60" s="332"/>
      <c r="C60" s="332"/>
      <c r="D60" s="332"/>
      <c r="E60" s="332"/>
      <c r="F60" s="334"/>
      <c r="G60" s="423"/>
      <c r="H60" s="332"/>
      <c r="I60" s="332"/>
      <c r="J60" s="334"/>
      <c r="K60" s="332"/>
    </row>
    <row r="61" spans="1:11" x14ac:dyDescent="0.2">
      <c r="A61" s="332"/>
      <c r="B61" s="332"/>
      <c r="C61" s="332"/>
      <c r="D61" s="332"/>
      <c r="E61" s="332"/>
      <c r="F61" s="334"/>
      <c r="G61" s="423"/>
      <c r="H61" s="332"/>
      <c r="I61" s="332"/>
      <c r="J61" s="334"/>
      <c r="K61" s="332"/>
    </row>
    <row r="62" spans="1:11" x14ac:dyDescent="0.2">
      <c r="A62" s="332"/>
      <c r="B62" s="332"/>
      <c r="C62" s="332"/>
      <c r="D62" s="332"/>
      <c r="E62" s="332"/>
      <c r="F62" s="334"/>
      <c r="G62" s="423"/>
      <c r="H62" s="332"/>
      <c r="I62" s="332"/>
      <c r="J62" s="334"/>
      <c r="K62" s="332"/>
    </row>
    <row r="63" spans="1:11" x14ac:dyDescent="0.2">
      <c r="A63" s="332"/>
      <c r="B63" s="332"/>
      <c r="C63" s="332"/>
      <c r="D63" s="332"/>
      <c r="E63" s="332"/>
      <c r="F63" s="334"/>
      <c r="G63" s="423"/>
      <c r="H63" s="332"/>
      <c r="I63" s="332"/>
      <c r="J63" s="334"/>
      <c r="K63" s="332"/>
    </row>
    <row r="64" spans="1:11" x14ac:dyDescent="0.2">
      <c r="A64" s="332"/>
      <c r="B64" s="332"/>
      <c r="C64" s="332"/>
      <c r="D64" s="332"/>
      <c r="E64" s="332"/>
      <c r="F64" s="334"/>
      <c r="G64" s="423"/>
      <c r="H64" s="332"/>
      <c r="I64" s="332"/>
      <c r="J64" s="334"/>
      <c r="K64" s="332"/>
    </row>
    <row r="65" spans="1:11" x14ac:dyDescent="0.2">
      <c r="A65" s="332"/>
      <c r="B65" s="332"/>
      <c r="C65" s="332"/>
      <c r="D65" s="332"/>
      <c r="E65" s="332"/>
      <c r="F65" s="334"/>
      <c r="G65" s="423"/>
      <c r="H65" s="332"/>
      <c r="I65" s="332"/>
      <c r="J65" s="334"/>
      <c r="K65" s="332"/>
    </row>
    <row r="66" spans="1:11" x14ac:dyDescent="0.2">
      <c r="A66" s="332"/>
      <c r="B66" s="332"/>
      <c r="C66" s="332"/>
      <c r="D66" s="332"/>
      <c r="E66" s="332"/>
      <c r="F66" s="334"/>
      <c r="G66" s="423"/>
      <c r="H66" s="332"/>
      <c r="I66" s="332"/>
      <c r="J66" s="334"/>
      <c r="K66" s="332"/>
    </row>
    <row r="67" spans="1:11" x14ac:dyDescent="0.2">
      <c r="A67" s="332"/>
      <c r="B67" s="332"/>
      <c r="C67" s="332"/>
      <c r="D67" s="332"/>
      <c r="E67" s="332"/>
      <c r="F67" s="334"/>
      <c r="G67" s="423"/>
      <c r="H67" s="332"/>
      <c r="I67" s="332"/>
      <c r="J67" s="334"/>
      <c r="K67" s="332"/>
    </row>
    <row r="68" spans="1:11" x14ac:dyDescent="0.2">
      <c r="A68" s="332"/>
      <c r="B68" s="332"/>
      <c r="C68" s="332"/>
      <c r="D68" s="332"/>
      <c r="E68" s="332"/>
      <c r="F68" s="334"/>
      <c r="G68" s="423"/>
      <c r="H68" s="332"/>
      <c r="I68" s="332"/>
      <c r="J68" s="334"/>
      <c r="K68" s="332"/>
    </row>
    <row r="69" spans="1:11" x14ac:dyDescent="0.2">
      <c r="A69" s="332"/>
      <c r="B69" s="332"/>
      <c r="C69" s="332"/>
      <c r="D69" s="332"/>
      <c r="E69" s="332"/>
      <c r="F69" s="334"/>
      <c r="G69" s="423"/>
      <c r="H69" s="332"/>
      <c r="I69" s="332"/>
      <c r="J69" s="334"/>
      <c r="K69" s="332"/>
    </row>
    <row r="70" spans="1:11" x14ac:dyDescent="0.2">
      <c r="A70" s="332"/>
      <c r="B70" s="332"/>
      <c r="C70" s="332"/>
      <c r="D70" s="332"/>
      <c r="E70" s="332"/>
      <c r="F70" s="334"/>
      <c r="G70" s="423"/>
      <c r="H70" s="332"/>
      <c r="I70" s="332"/>
      <c r="J70" s="334"/>
      <c r="K70" s="332"/>
    </row>
    <row r="71" spans="1:11" x14ac:dyDescent="0.2">
      <c r="A71" s="332"/>
      <c r="B71" s="332"/>
      <c r="C71" s="332"/>
      <c r="D71" s="332"/>
      <c r="E71" s="332"/>
      <c r="F71" s="334"/>
      <c r="G71" s="423"/>
      <c r="H71" s="332"/>
      <c r="I71" s="332"/>
      <c r="J71" s="334"/>
      <c r="K71" s="332"/>
    </row>
    <row r="72" spans="1:11" x14ac:dyDescent="0.2">
      <c r="A72" s="332"/>
      <c r="B72" s="332"/>
      <c r="C72" s="332"/>
      <c r="D72" s="332"/>
      <c r="E72" s="332"/>
      <c r="F72" s="334"/>
      <c r="G72" s="423"/>
      <c r="H72" s="332"/>
      <c r="I72" s="332"/>
      <c r="J72" s="334"/>
      <c r="K72" s="332"/>
    </row>
    <row r="73" spans="1:11" x14ac:dyDescent="0.2">
      <c r="A73" s="332"/>
      <c r="B73" s="332"/>
      <c r="C73" s="332"/>
      <c r="D73" s="332"/>
      <c r="E73" s="332"/>
      <c r="F73" s="334"/>
      <c r="G73" s="423"/>
      <c r="H73" s="332"/>
      <c r="I73" s="332"/>
      <c r="J73" s="334"/>
      <c r="K73" s="332"/>
    </row>
    <row r="74" spans="1:11" x14ac:dyDescent="0.2">
      <c r="A74" s="332"/>
      <c r="B74" s="332"/>
      <c r="C74" s="332"/>
      <c r="D74" s="332"/>
      <c r="E74" s="332"/>
      <c r="F74" s="334"/>
      <c r="G74" s="423"/>
      <c r="H74" s="332"/>
      <c r="I74" s="332"/>
      <c r="J74" s="334"/>
      <c r="K74" s="332"/>
    </row>
    <row r="75" spans="1:11" x14ac:dyDescent="0.2">
      <c r="A75" s="332"/>
      <c r="B75" s="332"/>
      <c r="C75" s="332"/>
      <c r="D75" s="332"/>
      <c r="E75" s="332"/>
      <c r="F75" s="334"/>
      <c r="G75" s="423"/>
      <c r="H75" s="332"/>
      <c r="I75" s="332"/>
      <c r="J75" s="334"/>
      <c r="K75" s="332"/>
    </row>
    <row r="76" spans="1:11" x14ac:dyDescent="0.2">
      <c r="A76" s="332"/>
      <c r="B76" s="332"/>
      <c r="C76" s="332"/>
      <c r="D76" s="332"/>
      <c r="E76" s="332"/>
      <c r="F76" s="334"/>
      <c r="G76" s="423"/>
      <c r="H76" s="332"/>
      <c r="I76" s="332"/>
      <c r="J76" s="334"/>
      <c r="K76" s="332"/>
    </row>
    <row r="77" spans="1:11" x14ac:dyDescent="0.2">
      <c r="A77" s="332"/>
      <c r="B77" s="332"/>
      <c r="C77" s="332"/>
      <c r="D77" s="332"/>
      <c r="E77" s="332"/>
      <c r="F77" s="334"/>
      <c r="G77" s="423"/>
      <c r="H77" s="332"/>
      <c r="I77" s="332"/>
      <c r="J77" s="334"/>
      <c r="K77" s="332"/>
    </row>
    <row r="78" spans="1:11" x14ac:dyDescent="0.2">
      <c r="A78" s="332"/>
      <c r="B78" s="332"/>
      <c r="C78" s="332"/>
      <c r="D78" s="332"/>
      <c r="E78" s="332"/>
      <c r="F78" s="334"/>
      <c r="G78" s="423"/>
      <c r="H78" s="332"/>
      <c r="I78" s="332"/>
      <c r="J78" s="334"/>
      <c r="K78" s="332"/>
    </row>
    <row r="79" spans="1:11" x14ac:dyDescent="0.2">
      <c r="A79" s="332"/>
      <c r="B79" s="332"/>
      <c r="C79" s="332"/>
      <c r="D79" s="332"/>
      <c r="E79" s="332"/>
      <c r="F79" s="334"/>
      <c r="G79" s="423"/>
      <c r="H79" s="332"/>
      <c r="I79" s="332"/>
      <c r="J79" s="334"/>
      <c r="K79" s="332"/>
    </row>
    <row r="80" spans="1:11" x14ac:dyDescent="0.2">
      <c r="A80" s="332"/>
      <c r="B80" s="332"/>
      <c r="C80" s="332"/>
      <c r="D80" s="332"/>
      <c r="E80" s="332"/>
      <c r="F80" s="334"/>
      <c r="G80" s="423"/>
      <c r="H80" s="332"/>
      <c r="I80" s="332"/>
      <c r="J80" s="334"/>
      <c r="K80" s="332"/>
    </row>
    <row r="81" spans="1:11" x14ac:dyDescent="0.2">
      <c r="A81" s="332"/>
      <c r="B81" s="332"/>
      <c r="C81" s="332"/>
      <c r="D81" s="332"/>
      <c r="E81" s="332"/>
      <c r="F81" s="334"/>
      <c r="G81" s="423"/>
      <c r="H81" s="332"/>
      <c r="I81" s="332"/>
      <c r="J81" s="334"/>
      <c r="K81" s="332"/>
    </row>
    <row r="82" spans="1:11" x14ac:dyDescent="0.2">
      <c r="A82" s="332"/>
      <c r="B82" s="332"/>
      <c r="C82" s="332"/>
      <c r="D82" s="332"/>
      <c r="E82" s="332"/>
      <c r="F82" s="334"/>
      <c r="G82" s="423"/>
      <c r="H82" s="332"/>
      <c r="I82" s="332"/>
      <c r="J82" s="334"/>
      <c r="K82" s="332"/>
    </row>
    <row r="83" spans="1:11" x14ac:dyDescent="0.2">
      <c r="A83" s="332"/>
      <c r="B83" s="332"/>
      <c r="C83" s="332"/>
      <c r="D83" s="332"/>
      <c r="E83" s="332"/>
      <c r="F83" s="334"/>
      <c r="G83" s="423"/>
      <c r="H83" s="332"/>
      <c r="I83" s="332"/>
      <c r="J83" s="334"/>
      <c r="K83" s="332"/>
    </row>
    <row r="84" spans="1:11" x14ac:dyDescent="0.2">
      <c r="A84" s="332"/>
      <c r="B84" s="332"/>
      <c r="C84" s="332"/>
      <c r="D84" s="332"/>
      <c r="E84" s="332"/>
      <c r="F84" s="334"/>
      <c r="G84" s="423"/>
      <c r="H84" s="332"/>
      <c r="I84" s="332"/>
      <c r="J84" s="334"/>
      <c r="K84" s="332"/>
    </row>
    <row r="85" spans="1:11" x14ac:dyDescent="0.2">
      <c r="A85" s="332"/>
      <c r="B85" s="332"/>
      <c r="C85" s="332"/>
      <c r="D85" s="332"/>
      <c r="E85" s="332"/>
      <c r="F85" s="334"/>
      <c r="G85" s="423"/>
      <c r="H85" s="332"/>
      <c r="I85" s="332"/>
      <c r="J85" s="334"/>
      <c r="K85" s="332"/>
    </row>
    <row r="86" spans="1:11" x14ac:dyDescent="0.2">
      <c r="A86" s="332"/>
      <c r="B86" s="332"/>
      <c r="C86" s="332"/>
      <c r="D86" s="332"/>
      <c r="E86" s="332"/>
      <c r="F86" s="334"/>
      <c r="G86" s="423"/>
      <c r="H86" s="332"/>
      <c r="I86" s="332"/>
      <c r="J86" s="334"/>
      <c r="K86" s="332"/>
    </row>
    <row r="87" spans="1:11" x14ac:dyDescent="0.2">
      <c r="A87" s="332"/>
      <c r="B87" s="332"/>
      <c r="C87" s="332"/>
      <c r="D87" s="332"/>
      <c r="E87" s="332"/>
      <c r="F87" s="334"/>
      <c r="G87" s="423"/>
      <c r="H87" s="332"/>
      <c r="I87" s="332"/>
      <c r="J87" s="334"/>
      <c r="K87" s="332"/>
    </row>
    <row r="88" spans="1:11" x14ac:dyDescent="0.2">
      <c r="A88" s="332"/>
      <c r="B88" s="332"/>
      <c r="C88" s="332"/>
      <c r="D88" s="332"/>
      <c r="E88" s="332"/>
      <c r="F88" s="334"/>
      <c r="G88" s="423"/>
      <c r="H88" s="332"/>
      <c r="I88" s="332"/>
      <c r="J88" s="334"/>
      <c r="K88" s="332"/>
    </row>
    <row r="89" spans="1:11" x14ac:dyDescent="0.2">
      <c r="A89" s="332"/>
      <c r="B89" s="332"/>
      <c r="C89" s="332"/>
      <c r="D89" s="332"/>
      <c r="E89" s="332"/>
      <c r="F89" s="334"/>
      <c r="G89" s="423"/>
      <c r="H89" s="332"/>
      <c r="I89" s="332"/>
      <c r="J89" s="334"/>
      <c r="K89" s="332"/>
    </row>
    <row r="90" spans="1:11" x14ac:dyDescent="0.2">
      <c r="A90" s="332"/>
      <c r="B90" s="332"/>
      <c r="C90" s="332"/>
      <c r="D90" s="332"/>
      <c r="E90" s="332"/>
      <c r="F90" s="334"/>
      <c r="G90" s="423"/>
      <c r="H90" s="332"/>
      <c r="I90" s="332"/>
      <c r="J90" s="334"/>
      <c r="K90" s="332"/>
    </row>
    <row r="91" spans="1:11" x14ac:dyDescent="0.2">
      <c r="A91" s="332"/>
      <c r="B91" s="332"/>
      <c r="C91" s="332"/>
      <c r="D91" s="332"/>
      <c r="E91" s="332"/>
      <c r="F91" s="334"/>
      <c r="G91" s="423"/>
      <c r="H91" s="332"/>
      <c r="I91" s="332"/>
      <c r="J91" s="334"/>
      <c r="K91" s="332"/>
    </row>
    <row r="92" spans="1:11" x14ac:dyDescent="0.2">
      <c r="A92" s="332"/>
      <c r="B92" s="332"/>
      <c r="C92" s="332"/>
      <c r="D92" s="332"/>
      <c r="E92" s="332"/>
      <c r="F92" s="334"/>
      <c r="G92" s="423"/>
      <c r="H92" s="332"/>
      <c r="I92" s="332"/>
      <c r="J92" s="334"/>
      <c r="K92" s="332"/>
    </row>
    <row r="93" spans="1:11" x14ac:dyDescent="0.2">
      <c r="A93" s="332"/>
      <c r="B93" s="332"/>
      <c r="C93" s="332"/>
      <c r="D93" s="332"/>
      <c r="E93" s="332"/>
      <c r="F93" s="334"/>
      <c r="G93" s="423"/>
      <c r="H93" s="332"/>
      <c r="I93" s="332"/>
      <c r="J93" s="334"/>
      <c r="K93" s="332"/>
    </row>
    <row r="94" spans="1:11" x14ac:dyDescent="0.2">
      <c r="A94" s="332"/>
      <c r="B94" s="332"/>
      <c r="C94" s="332"/>
      <c r="D94" s="332"/>
      <c r="E94" s="332"/>
      <c r="F94" s="334"/>
      <c r="G94" s="423"/>
      <c r="H94" s="332"/>
      <c r="I94" s="332"/>
      <c r="J94" s="334"/>
      <c r="K94" s="332"/>
    </row>
    <row r="95" spans="1:11" x14ac:dyDescent="0.2">
      <c r="G95" s="426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42"/>
  <sheetViews>
    <sheetView workbookViewId="0">
      <selection activeCell="A2" sqref="A2:XFD4"/>
    </sheetView>
  </sheetViews>
  <sheetFormatPr defaultRowHeight="12.75" x14ac:dyDescent="0.2"/>
  <cols>
    <col min="3" max="3" width="23.140625" customWidth="1"/>
    <col min="4" max="4" width="18.140625" customWidth="1"/>
    <col min="5" max="5" width="16.42578125" customWidth="1"/>
    <col min="6" max="6" width="12.140625" customWidth="1"/>
    <col min="7" max="8" width="14" style="314" customWidth="1"/>
    <col min="9" max="9" width="20.28515625" style="314" customWidth="1"/>
    <col min="10" max="10" width="20.28515625" customWidth="1"/>
    <col min="12" max="12" width="12.42578125" customWidth="1"/>
    <col min="13" max="13" width="19.7109375" customWidth="1"/>
  </cols>
  <sheetData>
    <row r="1" spans="1:13" x14ac:dyDescent="0.2">
      <c r="A1" s="396" t="s">
        <v>0</v>
      </c>
      <c r="B1" s="396" t="s">
        <v>1</v>
      </c>
      <c r="C1" s="396" t="s">
        <v>31</v>
      </c>
      <c r="D1" s="396" t="s">
        <v>32</v>
      </c>
      <c r="E1" s="396" t="s">
        <v>40</v>
      </c>
      <c r="F1" s="396" t="s">
        <v>33</v>
      </c>
      <c r="G1" s="549" t="s">
        <v>2</v>
      </c>
      <c r="H1" s="396" t="s">
        <v>36</v>
      </c>
      <c r="I1" s="396" t="s">
        <v>3</v>
      </c>
      <c r="J1" s="396" t="s">
        <v>34</v>
      </c>
      <c r="K1" s="396" t="s">
        <v>35</v>
      </c>
      <c r="L1" s="369"/>
      <c r="M1" s="369"/>
    </row>
    <row r="2" spans="1:13" s="589" customFormat="1" x14ac:dyDescent="0.2">
      <c r="A2" s="589" t="s">
        <v>307</v>
      </c>
      <c r="B2" s="589" t="s">
        <v>130</v>
      </c>
      <c r="C2" s="589" t="s">
        <v>131</v>
      </c>
      <c r="D2" s="589" t="s">
        <v>132</v>
      </c>
      <c r="E2" s="589" t="s">
        <v>428</v>
      </c>
      <c r="F2" s="590">
        <v>42422</v>
      </c>
      <c r="G2" s="591">
        <v>18.149999999999999</v>
      </c>
      <c r="H2" s="589" t="s">
        <v>429</v>
      </c>
      <c r="I2" s="589" t="s">
        <v>306</v>
      </c>
      <c r="J2" s="590">
        <v>42424</v>
      </c>
      <c r="K2" s="589" t="s">
        <v>71</v>
      </c>
      <c r="L2" s="589" t="s">
        <v>750</v>
      </c>
    </row>
    <row r="3" spans="1:13" s="589" customFormat="1" x14ac:dyDescent="0.2">
      <c r="A3" s="589" t="s">
        <v>87</v>
      </c>
      <c r="B3" s="589" t="s">
        <v>75</v>
      </c>
      <c r="C3" s="589" t="s">
        <v>76</v>
      </c>
      <c r="D3" s="589" t="s">
        <v>77</v>
      </c>
      <c r="E3" s="589" t="s">
        <v>326</v>
      </c>
      <c r="F3" s="590">
        <v>41795</v>
      </c>
      <c r="G3" s="591">
        <v>148.54</v>
      </c>
      <c r="H3" s="589" t="s">
        <v>474</v>
      </c>
      <c r="I3" s="589" t="s">
        <v>231</v>
      </c>
      <c r="J3" s="590">
        <v>42402</v>
      </c>
      <c r="K3" s="589" t="s">
        <v>71</v>
      </c>
      <c r="L3" s="589" t="s">
        <v>474</v>
      </c>
    </row>
    <row r="4" spans="1:13" s="589" customFormat="1" x14ac:dyDescent="0.2">
      <c r="A4" s="589" t="s">
        <v>87</v>
      </c>
      <c r="B4" s="589" t="s">
        <v>75</v>
      </c>
      <c r="C4" s="589" t="s">
        <v>76</v>
      </c>
      <c r="D4" s="589" t="s">
        <v>77</v>
      </c>
      <c r="E4" s="589" t="s">
        <v>327</v>
      </c>
      <c r="F4" s="590">
        <v>41791</v>
      </c>
      <c r="G4" s="591">
        <v>97.21</v>
      </c>
      <c r="H4" s="589" t="s">
        <v>328</v>
      </c>
      <c r="I4" s="589" t="s">
        <v>231</v>
      </c>
      <c r="J4" s="590">
        <v>42402</v>
      </c>
      <c r="K4" s="589" t="s">
        <v>71</v>
      </c>
      <c r="L4" s="589" t="s">
        <v>751</v>
      </c>
    </row>
    <row r="5" spans="1:13" s="589" customFormat="1" x14ac:dyDescent="0.2">
      <c r="F5" s="590"/>
      <c r="G5" s="591">
        <f>SUM(G2:G4)</f>
        <v>263.89999999999998</v>
      </c>
      <c r="J5" s="590"/>
    </row>
    <row r="6" spans="1:13" s="589" customFormat="1" x14ac:dyDescent="0.2">
      <c r="F6" s="590"/>
      <c r="G6" s="591"/>
      <c r="J6" s="590"/>
    </row>
    <row r="7" spans="1:13" s="589" customFormat="1" x14ac:dyDescent="0.2">
      <c r="F7" s="590"/>
      <c r="G7" s="591"/>
      <c r="J7" s="590"/>
    </row>
    <row r="8" spans="1:13" x14ac:dyDescent="0.2">
      <c r="A8" s="368"/>
      <c r="B8" s="368"/>
      <c r="C8" s="368"/>
      <c r="D8" s="368"/>
      <c r="E8" s="368"/>
      <c r="F8" s="370"/>
      <c r="G8" s="554"/>
      <c r="H8" s="335"/>
      <c r="I8" s="335"/>
      <c r="J8" s="368"/>
      <c r="K8" s="368"/>
      <c r="L8" s="370"/>
      <c r="M8" s="368"/>
    </row>
    <row r="9" spans="1:13" x14ac:dyDescent="0.2">
      <c r="A9" s="368"/>
      <c r="B9" s="368"/>
      <c r="C9" s="368"/>
      <c r="D9" s="368"/>
      <c r="E9" s="368"/>
      <c r="F9" s="370"/>
      <c r="G9" s="554"/>
      <c r="H9" s="335"/>
      <c r="I9" s="335"/>
      <c r="J9" s="368"/>
      <c r="K9" s="368"/>
      <c r="L9" s="370"/>
      <c r="M9" s="368"/>
    </row>
    <row r="10" spans="1:13" x14ac:dyDescent="0.2">
      <c r="A10" s="368"/>
      <c r="B10" s="368"/>
      <c r="C10" s="368"/>
      <c r="D10" s="368"/>
      <c r="E10" s="368"/>
      <c r="F10" s="370"/>
      <c r="G10" s="554"/>
      <c r="H10" s="335"/>
      <c r="I10" s="335"/>
      <c r="J10" s="368"/>
      <c r="K10" s="368"/>
      <c r="L10" s="370"/>
      <c r="M10" s="368"/>
    </row>
    <row r="11" spans="1:13" x14ac:dyDescent="0.2">
      <c r="A11" s="368"/>
      <c r="B11" s="368"/>
      <c r="C11" s="368"/>
      <c r="D11" s="368"/>
      <c r="E11" s="368"/>
      <c r="F11" s="370"/>
      <c r="G11" s="554"/>
      <c r="H11" s="335"/>
      <c r="I11" s="335"/>
      <c r="J11" s="368"/>
      <c r="K11" s="368"/>
      <c r="L11" s="370"/>
      <c r="M11" s="368"/>
    </row>
    <row r="12" spans="1:13" x14ac:dyDescent="0.2">
      <c r="A12" s="368"/>
      <c r="B12" s="368"/>
      <c r="C12" s="368"/>
      <c r="D12" s="368"/>
      <c r="E12" s="368"/>
      <c r="F12" s="370"/>
      <c r="G12" s="554"/>
      <c r="H12" s="335"/>
      <c r="I12" s="335"/>
      <c r="J12" s="368"/>
      <c r="K12" s="368"/>
      <c r="L12" s="370"/>
      <c r="M12" s="368"/>
    </row>
    <row r="13" spans="1:13" x14ac:dyDescent="0.2">
      <c r="A13" s="368"/>
      <c r="B13" s="368"/>
      <c r="C13" s="368"/>
      <c r="D13" s="368"/>
      <c r="E13" s="368"/>
      <c r="F13" s="370"/>
      <c r="G13" s="554"/>
      <c r="H13" s="335"/>
      <c r="I13" s="335"/>
      <c r="J13" s="368"/>
      <c r="K13" s="368"/>
      <c r="L13" s="370"/>
      <c r="M13" s="368"/>
    </row>
    <row r="14" spans="1:13" x14ac:dyDescent="0.2">
      <c r="A14" s="368"/>
      <c r="B14" s="368"/>
      <c r="C14" s="368"/>
      <c r="D14" s="368"/>
      <c r="E14" s="368"/>
      <c r="F14" s="370"/>
      <c r="G14" s="554"/>
      <c r="H14" s="335"/>
      <c r="I14" s="335"/>
      <c r="J14" s="368"/>
      <c r="K14" s="368"/>
      <c r="L14" s="370"/>
      <c r="M14" s="368"/>
    </row>
    <row r="15" spans="1:13" x14ac:dyDescent="0.2">
      <c r="A15" s="368"/>
      <c r="B15" s="368"/>
      <c r="C15" s="368"/>
      <c r="D15" s="368"/>
      <c r="E15" s="368"/>
      <c r="F15" s="370"/>
      <c r="G15" s="554"/>
      <c r="H15" s="335"/>
      <c r="I15" s="335"/>
      <c r="J15" s="368"/>
      <c r="K15" s="368"/>
      <c r="L15" s="370"/>
      <c r="M15" s="368"/>
    </row>
    <row r="16" spans="1:13" x14ac:dyDescent="0.2">
      <c r="A16" s="368"/>
      <c r="B16" s="368"/>
      <c r="C16" s="368"/>
      <c r="D16" s="368"/>
      <c r="E16" s="368"/>
      <c r="F16" s="370"/>
      <c r="G16" s="554"/>
      <c r="H16" s="335"/>
      <c r="I16" s="335"/>
      <c r="J16" s="368"/>
      <c r="K16" s="368"/>
      <c r="L16" s="370"/>
      <c r="M16" s="368"/>
    </row>
    <row r="17" spans="1:13" x14ac:dyDescent="0.2">
      <c r="A17" s="368"/>
      <c r="B17" s="368"/>
      <c r="C17" s="368"/>
      <c r="D17" s="368"/>
      <c r="E17" s="368"/>
      <c r="F17" s="370"/>
      <c r="G17" s="554"/>
      <c r="H17" s="335"/>
      <c r="I17" s="335"/>
      <c r="J17" s="368"/>
      <c r="K17" s="368"/>
      <c r="L17" s="370"/>
      <c r="M17" s="368"/>
    </row>
    <row r="18" spans="1:13" x14ac:dyDescent="0.2">
      <c r="A18" s="368"/>
      <c r="B18" s="368"/>
      <c r="C18" s="368"/>
      <c r="D18" s="368"/>
      <c r="E18" s="368"/>
      <c r="F18" s="370"/>
      <c r="G18" s="554"/>
      <c r="H18" s="335"/>
      <c r="I18" s="335"/>
      <c r="J18" s="368"/>
      <c r="K18" s="368"/>
      <c r="L18" s="370"/>
      <c r="M18" s="368"/>
    </row>
    <row r="19" spans="1:13" x14ac:dyDescent="0.2">
      <c r="A19" s="368"/>
      <c r="B19" s="368"/>
      <c r="C19" s="368"/>
      <c r="D19" s="368"/>
      <c r="E19" s="368"/>
      <c r="F19" s="370"/>
      <c r="G19" s="554"/>
      <c r="H19" s="335"/>
      <c r="I19" s="335"/>
      <c r="J19" s="368"/>
      <c r="K19" s="368"/>
      <c r="L19" s="370"/>
      <c r="M19" s="368"/>
    </row>
    <row r="20" spans="1:13" x14ac:dyDescent="0.2">
      <c r="A20" s="368"/>
      <c r="B20" s="368"/>
      <c r="C20" s="368"/>
      <c r="D20" s="368"/>
      <c r="E20" s="368"/>
      <c r="F20" s="370"/>
      <c r="G20" s="554"/>
      <c r="H20" s="335"/>
      <c r="I20" s="335"/>
      <c r="J20" s="368"/>
      <c r="K20" s="368"/>
      <c r="L20" s="370"/>
      <c r="M20" s="368"/>
    </row>
    <row r="21" spans="1:13" x14ac:dyDescent="0.2">
      <c r="A21" s="368"/>
      <c r="B21" s="368"/>
      <c r="C21" s="368"/>
      <c r="D21" s="368"/>
      <c r="E21" s="368"/>
      <c r="F21" s="370"/>
      <c r="G21" s="554"/>
      <c r="H21" s="335"/>
      <c r="I21" s="335"/>
      <c r="J21" s="368"/>
      <c r="K21" s="368"/>
      <c r="L21" s="370"/>
      <c r="M21" s="368"/>
    </row>
    <row r="22" spans="1:13" x14ac:dyDescent="0.2">
      <c r="A22" s="368"/>
      <c r="B22" s="368"/>
      <c r="C22" s="368"/>
      <c r="D22" s="368"/>
      <c r="E22" s="368"/>
      <c r="F22" s="370"/>
      <c r="G22" s="554"/>
      <c r="H22" s="335"/>
      <c r="I22" s="335"/>
      <c r="J22" s="368"/>
      <c r="K22" s="368"/>
      <c r="L22" s="370"/>
      <c r="M22" s="368"/>
    </row>
    <row r="23" spans="1:13" x14ac:dyDescent="0.2">
      <c r="A23" s="368"/>
      <c r="B23" s="368"/>
      <c r="C23" s="368"/>
      <c r="D23" s="368"/>
      <c r="E23" s="368"/>
      <c r="F23" s="370"/>
      <c r="G23" s="554"/>
      <c r="H23" s="335"/>
      <c r="I23" s="335"/>
      <c r="J23" s="368"/>
      <c r="K23" s="368"/>
      <c r="L23" s="370"/>
      <c r="M23" s="368"/>
    </row>
    <row r="24" spans="1:13" x14ac:dyDescent="0.2">
      <c r="A24" s="368"/>
      <c r="B24" s="368"/>
      <c r="C24" s="368"/>
      <c r="D24" s="368"/>
      <c r="E24" s="368"/>
      <c r="F24" s="370"/>
      <c r="G24" s="554"/>
      <c r="H24" s="335"/>
      <c r="I24" s="335"/>
      <c r="J24" s="368"/>
      <c r="K24" s="368"/>
      <c r="L24" s="370"/>
      <c r="M24" s="368"/>
    </row>
    <row r="25" spans="1:13" x14ac:dyDescent="0.2">
      <c r="A25" s="368"/>
      <c r="B25" s="368"/>
      <c r="C25" s="368"/>
      <c r="D25" s="368"/>
      <c r="E25" s="368"/>
      <c r="F25" s="370"/>
      <c r="G25" s="554"/>
      <c r="H25" s="335"/>
      <c r="I25" s="335"/>
      <c r="J25" s="368"/>
      <c r="K25" s="368"/>
      <c r="L25" s="370"/>
      <c r="M25" s="368"/>
    </row>
    <row r="26" spans="1:13" x14ac:dyDescent="0.2">
      <c r="A26" s="368"/>
      <c r="B26" s="368"/>
      <c r="C26" s="368"/>
      <c r="D26" s="368"/>
      <c r="E26" s="368"/>
      <c r="F26" s="370"/>
      <c r="G26" s="554"/>
      <c r="H26" s="335"/>
      <c r="I26" s="335"/>
      <c r="J26" s="368"/>
      <c r="K26" s="368"/>
      <c r="L26" s="370"/>
      <c r="M26" s="368"/>
    </row>
    <row r="27" spans="1:13" x14ac:dyDescent="0.2">
      <c r="A27" s="368"/>
      <c r="B27" s="368"/>
      <c r="C27" s="368"/>
      <c r="D27" s="368"/>
      <c r="E27" s="368"/>
      <c r="F27" s="370"/>
      <c r="G27" s="554"/>
      <c r="H27" s="335"/>
      <c r="I27" s="335"/>
      <c r="J27" s="368"/>
      <c r="K27" s="368"/>
      <c r="L27" s="370"/>
      <c r="M27" s="368"/>
    </row>
    <row r="28" spans="1:13" x14ac:dyDescent="0.2">
      <c r="A28" s="368"/>
      <c r="B28" s="368"/>
      <c r="C28" s="368"/>
      <c r="D28" s="368"/>
      <c r="E28" s="368"/>
      <c r="F28" s="370"/>
      <c r="G28" s="554"/>
      <c r="H28" s="335"/>
      <c r="I28" s="335"/>
      <c r="J28" s="368"/>
      <c r="K28" s="368"/>
      <c r="L28" s="370"/>
      <c r="M28" s="368"/>
    </row>
    <row r="29" spans="1:13" x14ac:dyDescent="0.2">
      <c r="A29" s="368"/>
      <c r="B29" s="368"/>
      <c r="C29" s="368"/>
      <c r="D29" s="368"/>
      <c r="E29" s="368"/>
      <c r="F29" s="370"/>
      <c r="G29" s="554"/>
      <c r="H29" s="335"/>
      <c r="I29" s="335"/>
      <c r="J29" s="368"/>
      <c r="K29" s="368"/>
      <c r="L29" s="370"/>
      <c r="M29" s="368"/>
    </row>
    <row r="30" spans="1:13" x14ac:dyDescent="0.2">
      <c r="A30" s="368"/>
      <c r="B30" s="368"/>
      <c r="C30" s="368"/>
      <c r="D30" s="368"/>
      <c r="E30" s="368"/>
      <c r="F30" s="370"/>
      <c r="G30" s="554"/>
      <c r="H30" s="335"/>
      <c r="I30" s="335"/>
      <c r="J30" s="368"/>
      <c r="K30" s="368"/>
      <c r="L30" s="370"/>
      <c r="M30" s="368"/>
    </row>
    <row r="31" spans="1:13" x14ac:dyDescent="0.2">
      <c r="A31" s="368"/>
      <c r="B31" s="368"/>
      <c r="C31" s="368"/>
      <c r="D31" s="368"/>
      <c r="E31" s="368"/>
      <c r="F31" s="370"/>
      <c r="G31" s="554"/>
      <c r="H31" s="335"/>
      <c r="I31" s="335"/>
      <c r="J31" s="368"/>
      <c r="K31" s="368"/>
      <c r="L31" s="370"/>
      <c r="M31" s="368"/>
    </row>
    <row r="32" spans="1:13" x14ac:dyDescent="0.2">
      <c r="A32" s="368"/>
      <c r="B32" s="368"/>
      <c r="C32" s="368"/>
      <c r="D32" s="368"/>
      <c r="E32" s="368"/>
      <c r="F32" s="370"/>
      <c r="G32" s="554"/>
      <c r="H32" s="335"/>
      <c r="I32" s="335"/>
      <c r="J32" s="368"/>
      <c r="K32" s="368"/>
      <c r="L32" s="370"/>
      <c r="M32" s="368"/>
    </row>
    <row r="33" spans="1:13" x14ac:dyDescent="0.2">
      <c r="A33" s="368"/>
      <c r="B33" s="368"/>
      <c r="C33" s="368"/>
      <c r="D33" s="368"/>
      <c r="E33" s="368"/>
      <c r="F33" s="370"/>
      <c r="G33" s="554"/>
      <c r="H33" s="335"/>
      <c r="I33" s="335"/>
      <c r="J33" s="368"/>
      <c r="K33" s="368"/>
      <c r="L33" s="370"/>
      <c r="M33" s="368"/>
    </row>
    <row r="34" spans="1:13" x14ac:dyDescent="0.2">
      <c r="A34" s="368"/>
      <c r="B34" s="368"/>
      <c r="C34" s="368"/>
      <c r="D34" s="368"/>
      <c r="E34" s="368"/>
      <c r="F34" s="370"/>
      <c r="G34" s="554"/>
      <c r="H34" s="335"/>
      <c r="I34" s="335"/>
      <c r="J34" s="368"/>
      <c r="K34" s="368"/>
      <c r="L34" s="370"/>
      <c r="M34" s="368"/>
    </row>
    <row r="35" spans="1:13" x14ac:dyDescent="0.2">
      <c r="A35" s="368"/>
      <c r="B35" s="368"/>
      <c r="C35" s="368"/>
      <c r="D35" s="368"/>
      <c r="E35" s="368"/>
      <c r="F35" s="370"/>
      <c r="G35" s="554"/>
      <c r="H35" s="335"/>
      <c r="I35" s="335"/>
      <c r="J35" s="368"/>
      <c r="K35" s="368"/>
      <c r="L35" s="370"/>
      <c r="M35" s="368"/>
    </row>
    <row r="36" spans="1:13" x14ac:dyDescent="0.2">
      <c r="A36" s="368"/>
      <c r="B36" s="368"/>
      <c r="C36" s="368"/>
      <c r="D36" s="368"/>
      <c r="E36" s="368"/>
      <c r="F36" s="370"/>
      <c r="G36" s="554"/>
      <c r="H36" s="335"/>
      <c r="I36" s="335"/>
      <c r="J36" s="368"/>
      <c r="K36" s="368"/>
      <c r="L36" s="370"/>
      <c r="M36" s="368"/>
    </row>
    <row r="37" spans="1:13" x14ac:dyDescent="0.2">
      <c r="A37" s="368"/>
      <c r="B37" s="368"/>
      <c r="C37" s="368"/>
      <c r="D37" s="368"/>
      <c r="E37" s="368"/>
      <c r="F37" s="370"/>
      <c r="G37" s="554"/>
      <c r="H37" s="335"/>
      <c r="I37" s="335"/>
      <c r="J37" s="368"/>
      <c r="K37" s="368"/>
      <c r="L37" s="370"/>
      <c r="M37" s="368"/>
    </row>
    <row r="38" spans="1:13" x14ac:dyDescent="0.2">
      <c r="A38" s="368"/>
      <c r="B38" s="368"/>
      <c r="C38" s="368"/>
      <c r="D38" s="368"/>
      <c r="E38" s="368"/>
      <c r="F38" s="370"/>
      <c r="G38" s="554"/>
      <c r="H38" s="335"/>
      <c r="I38" s="335"/>
      <c r="J38" s="368"/>
      <c r="K38" s="368"/>
      <c r="L38" s="370"/>
      <c r="M38" s="368"/>
    </row>
    <row r="39" spans="1:13" x14ac:dyDescent="0.2">
      <c r="A39" s="368"/>
      <c r="B39" s="368"/>
      <c r="C39" s="368"/>
      <c r="D39" s="368"/>
      <c r="E39" s="368"/>
      <c r="F39" s="370"/>
      <c r="G39" s="554"/>
      <c r="H39" s="335"/>
      <c r="I39" s="335"/>
      <c r="J39" s="368"/>
      <c r="K39" s="368"/>
      <c r="L39" s="370"/>
      <c r="M39" s="368"/>
    </row>
    <row r="40" spans="1:13" x14ac:dyDescent="0.2">
      <c r="A40" s="368"/>
      <c r="B40" s="368"/>
      <c r="C40" s="368"/>
      <c r="D40" s="368"/>
      <c r="E40" s="368"/>
      <c r="F40" s="370"/>
      <c r="G40" s="554"/>
      <c r="H40" s="335"/>
      <c r="I40" s="335"/>
      <c r="J40" s="368"/>
      <c r="K40" s="368"/>
      <c r="L40" s="370"/>
      <c r="M40" s="368"/>
    </row>
    <row r="41" spans="1:13" x14ac:dyDescent="0.2">
      <c r="A41" s="368"/>
      <c r="B41" s="368"/>
      <c r="C41" s="368"/>
      <c r="D41" s="368"/>
      <c r="E41" s="368"/>
      <c r="F41" s="370"/>
      <c r="G41" s="554"/>
      <c r="H41" s="335"/>
      <c r="I41" s="335"/>
      <c r="J41" s="368"/>
      <c r="K41" s="368"/>
      <c r="L41" s="370"/>
      <c r="M41" s="368"/>
    </row>
    <row r="42" spans="1:13" x14ac:dyDescent="0.2">
      <c r="A42" s="368"/>
      <c r="B42" s="368"/>
      <c r="C42" s="368"/>
      <c r="D42" s="368"/>
      <c r="E42" s="368"/>
      <c r="F42" s="370"/>
      <c r="G42" s="554"/>
      <c r="H42" s="335"/>
      <c r="I42" s="335"/>
      <c r="J42" s="368"/>
      <c r="K42" s="368"/>
      <c r="L42" s="370"/>
      <c r="M42" s="368"/>
    </row>
    <row r="43" spans="1:13" x14ac:dyDescent="0.2">
      <c r="A43" s="368"/>
      <c r="B43" s="368"/>
      <c r="C43" s="368"/>
      <c r="D43" s="368"/>
      <c r="E43" s="368"/>
      <c r="F43" s="370"/>
      <c r="G43" s="554"/>
      <c r="H43" s="335"/>
      <c r="I43" s="335"/>
      <c r="J43" s="368"/>
      <c r="K43" s="368"/>
      <c r="L43" s="370"/>
      <c r="M43" s="368"/>
    </row>
    <row r="44" spans="1:13" x14ac:dyDescent="0.2">
      <c r="A44" s="368"/>
      <c r="B44" s="368"/>
      <c r="C44" s="368"/>
      <c r="D44" s="368"/>
      <c r="E44" s="368"/>
      <c r="F44" s="370"/>
      <c r="G44" s="554"/>
      <c r="H44" s="335"/>
      <c r="I44" s="335"/>
      <c r="J44" s="368"/>
      <c r="K44" s="368"/>
      <c r="L44" s="370"/>
      <c r="M44" s="368"/>
    </row>
    <row r="45" spans="1:13" x14ac:dyDescent="0.2">
      <c r="A45" s="368"/>
      <c r="B45" s="368"/>
      <c r="C45" s="368"/>
      <c r="D45" s="368"/>
      <c r="E45" s="368"/>
      <c r="F45" s="370"/>
      <c r="G45" s="554"/>
      <c r="H45" s="335"/>
      <c r="I45" s="335"/>
      <c r="J45" s="368"/>
      <c r="K45" s="368"/>
      <c r="L45" s="370"/>
      <c r="M45" s="368"/>
    </row>
    <row r="46" spans="1:13" x14ac:dyDescent="0.2">
      <c r="A46" s="368"/>
      <c r="B46" s="368"/>
      <c r="C46" s="368"/>
      <c r="D46" s="368"/>
      <c r="E46" s="368"/>
      <c r="F46" s="370"/>
      <c r="G46" s="554"/>
      <c r="H46" s="335"/>
      <c r="I46" s="335"/>
      <c r="J46" s="368"/>
      <c r="K46" s="368"/>
      <c r="L46" s="370"/>
      <c r="M46" s="368"/>
    </row>
    <row r="47" spans="1:13" x14ac:dyDescent="0.2">
      <c r="A47" s="368"/>
      <c r="B47" s="368"/>
      <c r="C47" s="368"/>
      <c r="D47" s="368"/>
      <c r="E47" s="368"/>
      <c r="F47" s="370"/>
      <c r="G47" s="554"/>
      <c r="H47" s="335"/>
      <c r="I47" s="335"/>
      <c r="J47" s="368"/>
      <c r="K47" s="368"/>
      <c r="L47" s="370"/>
      <c r="M47" s="368"/>
    </row>
    <row r="48" spans="1:13" x14ac:dyDescent="0.2">
      <c r="A48" s="368"/>
      <c r="B48" s="368"/>
      <c r="C48" s="368"/>
      <c r="D48" s="368"/>
      <c r="E48" s="368"/>
      <c r="F48" s="370"/>
      <c r="G48" s="554"/>
      <c r="H48" s="335"/>
      <c r="I48" s="335"/>
      <c r="J48" s="368"/>
      <c r="K48" s="368"/>
      <c r="L48" s="370"/>
      <c r="M48" s="368"/>
    </row>
    <row r="49" spans="1:13" x14ac:dyDescent="0.2">
      <c r="A49" s="368"/>
      <c r="B49" s="368"/>
      <c r="C49" s="368"/>
      <c r="D49" s="368"/>
      <c r="E49" s="368"/>
      <c r="F49" s="370"/>
      <c r="G49" s="554"/>
      <c r="H49" s="335"/>
      <c r="I49" s="335"/>
      <c r="J49" s="368"/>
      <c r="K49" s="368"/>
      <c r="L49" s="370"/>
      <c r="M49" s="368"/>
    </row>
    <row r="50" spans="1:13" x14ac:dyDescent="0.2">
      <c r="A50" s="368"/>
      <c r="B50" s="368"/>
      <c r="C50" s="368"/>
      <c r="D50" s="368"/>
      <c r="E50" s="368"/>
      <c r="F50" s="370"/>
      <c r="G50" s="554"/>
      <c r="H50" s="335"/>
      <c r="I50" s="335"/>
      <c r="J50" s="368"/>
      <c r="K50" s="368"/>
      <c r="L50" s="370"/>
      <c r="M50" s="368"/>
    </row>
    <row r="51" spans="1:13" x14ac:dyDescent="0.2">
      <c r="A51" s="368"/>
      <c r="B51" s="368"/>
      <c r="C51" s="368"/>
      <c r="D51" s="368"/>
      <c r="E51" s="368"/>
      <c r="F51" s="370"/>
      <c r="G51" s="554"/>
      <c r="H51" s="335"/>
      <c r="I51" s="335"/>
      <c r="J51" s="368"/>
      <c r="K51" s="368"/>
      <c r="L51" s="370"/>
      <c r="M51" s="368"/>
    </row>
    <row r="52" spans="1:13" x14ac:dyDescent="0.2">
      <c r="A52" s="368"/>
      <c r="B52" s="368"/>
      <c r="C52" s="368"/>
      <c r="D52" s="368"/>
      <c r="E52" s="368"/>
      <c r="F52" s="370"/>
      <c r="G52" s="554"/>
      <c r="H52" s="335"/>
      <c r="I52" s="335"/>
      <c r="J52" s="368"/>
      <c r="K52" s="368"/>
      <c r="L52" s="370"/>
      <c r="M52" s="368"/>
    </row>
    <row r="53" spans="1:13" x14ac:dyDescent="0.2">
      <c r="A53" s="368"/>
      <c r="B53" s="368"/>
      <c r="C53" s="368"/>
      <c r="D53" s="368"/>
      <c r="E53" s="368"/>
      <c r="F53" s="370"/>
      <c r="G53" s="554"/>
      <c r="H53" s="335"/>
      <c r="I53" s="335"/>
      <c r="J53" s="368"/>
      <c r="K53" s="368"/>
      <c r="L53" s="370"/>
      <c r="M53" s="368"/>
    </row>
    <row r="54" spans="1:13" x14ac:dyDescent="0.2">
      <c r="A54" s="368"/>
      <c r="B54" s="368"/>
      <c r="C54" s="368"/>
      <c r="D54" s="368"/>
      <c r="E54" s="368"/>
      <c r="F54" s="370"/>
      <c r="G54" s="554"/>
      <c r="H54" s="335"/>
      <c r="I54" s="335"/>
      <c r="J54" s="368"/>
      <c r="K54" s="368"/>
      <c r="L54" s="370"/>
      <c r="M54" s="368"/>
    </row>
    <row r="55" spans="1:13" x14ac:dyDescent="0.2">
      <c r="A55" s="368"/>
      <c r="B55" s="368"/>
      <c r="C55" s="368"/>
      <c r="D55" s="368"/>
      <c r="E55" s="368"/>
      <c r="F55" s="370"/>
      <c r="G55" s="554"/>
      <c r="H55" s="335"/>
      <c r="I55" s="335"/>
      <c r="J55" s="368"/>
      <c r="K55" s="368"/>
      <c r="L55" s="370"/>
      <c r="M55" s="368"/>
    </row>
    <row r="56" spans="1:13" x14ac:dyDescent="0.2">
      <c r="A56" s="368"/>
      <c r="B56" s="368"/>
      <c r="C56" s="368"/>
      <c r="D56" s="368"/>
      <c r="E56" s="368"/>
      <c r="F56" s="370"/>
      <c r="G56" s="554"/>
      <c r="H56" s="335"/>
      <c r="I56" s="335"/>
      <c r="J56" s="368"/>
      <c r="K56" s="368"/>
      <c r="L56" s="370"/>
      <c r="M56" s="368"/>
    </row>
    <row r="57" spans="1:13" x14ac:dyDescent="0.2">
      <c r="A57" s="368"/>
      <c r="B57" s="368"/>
      <c r="C57" s="368"/>
      <c r="D57" s="368"/>
      <c r="E57" s="368"/>
      <c r="F57" s="370"/>
      <c r="G57" s="554"/>
      <c r="H57" s="335"/>
      <c r="I57" s="335"/>
      <c r="J57" s="368"/>
      <c r="K57" s="368"/>
      <c r="L57" s="370"/>
      <c r="M57" s="368"/>
    </row>
    <row r="58" spans="1:13" x14ac:dyDescent="0.2">
      <c r="A58" s="368"/>
      <c r="B58" s="368"/>
      <c r="C58" s="368"/>
      <c r="D58" s="368"/>
      <c r="E58" s="368"/>
      <c r="F58" s="370"/>
      <c r="G58" s="554"/>
      <c r="H58" s="335"/>
      <c r="I58" s="335"/>
      <c r="J58" s="368"/>
      <c r="K58" s="368"/>
      <c r="L58" s="370"/>
      <c r="M58" s="368"/>
    </row>
    <row r="59" spans="1:13" x14ac:dyDescent="0.2">
      <c r="A59" s="368"/>
      <c r="B59" s="368"/>
      <c r="C59" s="368"/>
      <c r="D59" s="368"/>
      <c r="E59" s="368"/>
      <c r="F59" s="370"/>
      <c r="G59" s="554"/>
      <c r="H59" s="335"/>
      <c r="I59" s="335"/>
      <c r="J59" s="368"/>
      <c r="K59" s="368"/>
      <c r="L59" s="370"/>
      <c r="M59" s="368"/>
    </row>
    <row r="60" spans="1:13" x14ac:dyDescent="0.2">
      <c r="A60" s="368"/>
      <c r="B60" s="368"/>
      <c r="C60" s="368"/>
      <c r="D60" s="368"/>
      <c r="E60" s="368"/>
      <c r="F60" s="370"/>
      <c r="G60" s="554"/>
      <c r="H60" s="335"/>
      <c r="I60" s="335"/>
      <c r="J60" s="368"/>
      <c r="K60" s="368"/>
      <c r="L60" s="370"/>
      <c r="M60" s="368"/>
    </row>
    <row r="61" spans="1:13" x14ac:dyDescent="0.2">
      <c r="A61" s="368"/>
      <c r="B61" s="368"/>
      <c r="C61" s="368"/>
      <c r="D61" s="368"/>
      <c r="E61" s="368"/>
      <c r="F61" s="370"/>
      <c r="G61" s="554"/>
      <c r="H61" s="335"/>
      <c r="I61" s="335"/>
      <c r="J61" s="368"/>
      <c r="K61" s="368"/>
      <c r="L61" s="370"/>
      <c r="M61" s="368"/>
    </row>
    <row r="62" spans="1:13" x14ac:dyDescent="0.2">
      <c r="A62" s="368"/>
      <c r="B62" s="368"/>
      <c r="C62" s="368"/>
      <c r="D62" s="368"/>
      <c r="E62" s="368"/>
      <c r="F62" s="370"/>
      <c r="G62" s="554"/>
      <c r="H62" s="335"/>
      <c r="I62" s="335"/>
      <c r="J62" s="368"/>
      <c r="K62" s="368"/>
      <c r="L62" s="370"/>
      <c r="M62" s="368"/>
    </row>
    <row r="63" spans="1:13" x14ac:dyDescent="0.2">
      <c r="A63" s="368"/>
      <c r="B63" s="368"/>
      <c r="C63" s="368"/>
      <c r="D63" s="368"/>
      <c r="E63" s="368"/>
      <c r="F63" s="370"/>
      <c r="G63" s="554"/>
      <c r="H63" s="335"/>
      <c r="I63" s="335"/>
      <c r="J63" s="368"/>
      <c r="K63" s="368"/>
      <c r="L63" s="370"/>
      <c r="M63" s="368"/>
    </row>
    <row r="64" spans="1:13" x14ac:dyDescent="0.2">
      <c r="A64" s="368"/>
      <c r="B64" s="368"/>
      <c r="C64" s="368"/>
      <c r="D64" s="368"/>
      <c r="E64" s="368"/>
      <c r="F64" s="370"/>
      <c r="G64" s="554"/>
      <c r="H64" s="335"/>
      <c r="I64" s="335"/>
      <c r="J64" s="368"/>
      <c r="K64" s="368"/>
      <c r="L64" s="370"/>
      <c r="M64" s="368"/>
    </row>
    <row r="65" spans="1:13" x14ac:dyDescent="0.2">
      <c r="A65" s="368"/>
      <c r="B65" s="368"/>
      <c r="C65" s="368"/>
      <c r="D65" s="368"/>
      <c r="E65" s="368"/>
      <c r="F65" s="370"/>
      <c r="G65" s="554"/>
      <c r="H65" s="335"/>
      <c r="I65" s="335"/>
      <c r="J65" s="368"/>
      <c r="K65" s="368"/>
      <c r="L65" s="370"/>
      <c r="M65" s="368"/>
    </row>
    <row r="66" spans="1:13" x14ac:dyDescent="0.2">
      <c r="A66" s="368"/>
      <c r="B66" s="368"/>
      <c r="C66" s="368"/>
      <c r="D66" s="368"/>
      <c r="E66" s="368"/>
      <c r="F66" s="370"/>
      <c r="G66" s="554"/>
      <c r="H66" s="335"/>
      <c r="I66" s="335"/>
      <c r="J66" s="368"/>
      <c r="K66" s="368"/>
      <c r="L66" s="370"/>
      <c r="M66" s="368"/>
    </row>
    <row r="67" spans="1:13" x14ac:dyDescent="0.2">
      <c r="A67" s="368"/>
      <c r="B67" s="368"/>
      <c r="C67" s="368"/>
      <c r="D67" s="368"/>
      <c r="E67" s="368"/>
      <c r="F67" s="370"/>
      <c r="G67" s="554"/>
      <c r="H67" s="335"/>
      <c r="I67" s="335"/>
      <c r="J67" s="368"/>
      <c r="K67" s="368"/>
      <c r="L67" s="370"/>
      <c r="M67" s="368"/>
    </row>
    <row r="68" spans="1:13" x14ac:dyDescent="0.2">
      <c r="A68" s="368"/>
      <c r="B68" s="368"/>
      <c r="C68" s="368"/>
      <c r="D68" s="368"/>
      <c r="E68" s="368"/>
      <c r="F68" s="370"/>
      <c r="G68" s="554"/>
      <c r="H68" s="335"/>
      <c r="I68" s="335"/>
      <c r="J68" s="368"/>
      <c r="K68" s="368"/>
      <c r="L68" s="370"/>
      <c r="M68" s="368"/>
    </row>
    <row r="69" spans="1:13" x14ac:dyDescent="0.2">
      <c r="A69" s="368"/>
      <c r="B69" s="368"/>
      <c r="C69" s="368"/>
      <c r="D69" s="368"/>
      <c r="E69" s="368"/>
      <c r="F69" s="370"/>
      <c r="G69" s="554"/>
      <c r="H69" s="335"/>
      <c r="I69" s="335"/>
      <c r="J69" s="368"/>
      <c r="K69" s="368"/>
      <c r="L69" s="370"/>
      <c r="M69" s="368"/>
    </row>
    <row r="70" spans="1:13" x14ac:dyDescent="0.2">
      <c r="A70" s="368"/>
      <c r="B70" s="368"/>
      <c r="C70" s="368"/>
      <c r="D70" s="368"/>
      <c r="E70" s="368"/>
      <c r="F70" s="370"/>
      <c r="G70" s="554"/>
      <c r="H70" s="335"/>
      <c r="I70" s="335"/>
      <c r="J70" s="368"/>
      <c r="K70" s="368"/>
      <c r="L70" s="370"/>
      <c r="M70" s="368"/>
    </row>
    <row r="71" spans="1:13" x14ac:dyDescent="0.2">
      <c r="A71" s="368"/>
      <c r="B71" s="368"/>
      <c r="C71" s="368"/>
      <c r="D71" s="368"/>
      <c r="E71" s="368"/>
      <c r="F71" s="370"/>
      <c r="G71" s="554"/>
      <c r="H71" s="335"/>
      <c r="I71" s="335"/>
      <c r="J71" s="368"/>
      <c r="K71" s="368"/>
      <c r="L71" s="370"/>
      <c r="M71" s="368"/>
    </row>
    <row r="72" spans="1:13" x14ac:dyDescent="0.2">
      <c r="A72" s="368"/>
      <c r="B72" s="368"/>
      <c r="C72" s="368"/>
      <c r="D72" s="368"/>
      <c r="E72" s="368"/>
      <c r="F72" s="370"/>
      <c r="G72" s="554"/>
      <c r="H72" s="335"/>
      <c r="I72" s="335"/>
      <c r="J72" s="368"/>
      <c r="K72" s="368"/>
      <c r="L72" s="370"/>
      <c r="M72" s="368"/>
    </row>
    <row r="73" spans="1:13" x14ac:dyDescent="0.2">
      <c r="A73" s="368"/>
      <c r="B73" s="368"/>
      <c r="C73" s="368"/>
      <c r="D73" s="368"/>
      <c r="E73" s="368"/>
      <c r="F73" s="370"/>
      <c r="G73" s="554"/>
      <c r="H73" s="335"/>
      <c r="I73" s="335"/>
      <c r="J73" s="368"/>
      <c r="K73" s="368"/>
      <c r="L73" s="370"/>
      <c r="M73" s="368"/>
    </row>
    <row r="74" spans="1:13" x14ac:dyDescent="0.2">
      <c r="A74" s="368"/>
      <c r="B74" s="368"/>
      <c r="C74" s="368"/>
      <c r="D74" s="368"/>
      <c r="E74" s="368"/>
      <c r="F74" s="370"/>
      <c r="G74" s="554"/>
      <c r="H74" s="335"/>
      <c r="I74" s="335"/>
      <c r="J74" s="368"/>
      <c r="K74" s="368"/>
      <c r="L74" s="370"/>
      <c r="M74" s="368"/>
    </row>
    <row r="75" spans="1:13" x14ac:dyDescent="0.2">
      <c r="A75" s="368"/>
      <c r="B75" s="368"/>
      <c r="C75" s="368"/>
      <c r="D75" s="368"/>
      <c r="E75" s="368"/>
      <c r="F75" s="370"/>
      <c r="G75" s="554"/>
      <c r="H75" s="335"/>
      <c r="I75" s="335"/>
      <c r="J75" s="368"/>
      <c r="K75" s="368"/>
      <c r="L75" s="370"/>
      <c r="M75" s="368"/>
    </row>
    <row r="76" spans="1:13" x14ac:dyDescent="0.2">
      <c r="A76" s="368"/>
      <c r="B76" s="368"/>
      <c r="C76" s="368"/>
      <c r="D76" s="368"/>
      <c r="E76" s="368"/>
      <c r="F76" s="370"/>
      <c r="G76" s="554"/>
      <c r="H76" s="335"/>
      <c r="I76" s="335"/>
      <c r="J76" s="368"/>
      <c r="K76" s="368"/>
      <c r="L76" s="370"/>
      <c r="M76" s="368"/>
    </row>
    <row r="77" spans="1:13" x14ac:dyDescent="0.2">
      <c r="A77" s="368"/>
      <c r="B77" s="368"/>
      <c r="C77" s="368"/>
      <c r="D77" s="368"/>
      <c r="E77" s="368"/>
      <c r="F77" s="370"/>
      <c r="G77" s="554"/>
      <c r="H77" s="335"/>
      <c r="I77" s="335"/>
      <c r="J77" s="368"/>
      <c r="K77" s="368"/>
      <c r="L77" s="370"/>
      <c r="M77" s="368"/>
    </row>
    <row r="78" spans="1:13" x14ac:dyDescent="0.2">
      <c r="A78" s="368"/>
      <c r="B78" s="368"/>
      <c r="C78" s="368"/>
      <c r="D78" s="368"/>
      <c r="E78" s="368"/>
      <c r="F78" s="370"/>
      <c r="G78" s="554"/>
      <c r="H78" s="335"/>
      <c r="I78" s="335"/>
      <c r="J78" s="368"/>
      <c r="K78" s="368"/>
      <c r="L78" s="370"/>
      <c r="M78" s="368"/>
    </row>
    <row r="79" spans="1:13" x14ac:dyDescent="0.2">
      <c r="A79" s="368"/>
      <c r="B79" s="368"/>
      <c r="C79" s="368"/>
      <c r="D79" s="368"/>
      <c r="E79" s="368"/>
      <c r="F79" s="370"/>
      <c r="G79" s="554"/>
      <c r="H79" s="335"/>
      <c r="I79" s="335"/>
      <c r="J79" s="368"/>
      <c r="K79" s="368"/>
      <c r="L79" s="370"/>
      <c r="M79" s="368"/>
    </row>
    <row r="80" spans="1:13" x14ac:dyDescent="0.2">
      <c r="A80" s="368"/>
      <c r="B80" s="368"/>
      <c r="C80" s="368"/>
      <c r="D80" s="368"/>
      <c r="E80" s="368"/>
      <c r="F80" s="370"/>
      <c r="G80" s="554"/>
      <c r="H80" s="335"/>
      <c r="I80" s="335"/>
      <c r="J80" s="368"/>
      <c r="K80" s="368"/>
      <c r="L80" s="370"/>
      <c r="M80" s="368"/>
    </row>
    <row r="81" spans="1:13" x14ac:dyDescent="0.2">
      <c r="A81" s="368"/>
      <c r="B81" s="368"/>
      <c r="C81" s="368"/>
      <c r="D81" s="368"/>
      <c r="E81" s="368"/>
      <c r="F81" s="370"/>
      <c r="G81" s="554"/>
      <c r="H81" s="335"/>
      <c r="I81" s="335"/>
      <c r="J81" s="368"/>
      <c r="K81" s="368"/>
      <c r="L81" s="370"/>
      <c r="M81" s="368"/>
    </row>
    <row r="82" spans="1:13" x14ac:dyDescent="0.2">
      <c r="A82" s="368"/>
      <c r="B82" s="368"/>
      <c r="C82" s="368"/>
      <c r="D82" s="368"/>
      <c r="E82" s="368"/>
      <c r="F82" s="370"/>
      <c r="G82" s="554"/>
      <c r="H82" s="335"/>
      <c r="I82" s="335"/>
      <c r="J82" s="368"/>
      <c r="K82" s="368"/>
      <c r="L82" s="370"/>
      <c r="M82" s="368"/>
    </row>
    <row r="83" spans="1:13" x14ac:dyDescent="0.2">
      <c r="A83" s="368"/>
      <c r="B83" s="368"/>
      <c r="C83" s="368"/>
      <c r="D83" s="368"/>
      <c r="E83" s="368"/>
      <c r="F83" s="370"/>
      <c r="G83" s="554"/>
      <c r="H83" s="335"/>
      <c r="I83" s="335"/>
      <c r="J83" s="368"/>
      <c r="K83" s="368"/>
      <c r="L83" s="370"/>
      <c r="M83" s="368"/>
    </row>
    <row r="84" spans="1:13" x14ac:dyDescent="0.2">
      <c r="A84" s="368"/>
      <c r="B84" s="368"/>
      <c r="C84" s="368"/>
      <c r="D84" s="368"/>
      <c r="E84" s="368"/>
      <c r="F84" s="370"/>
      <c r="G84" s="554"/>
      <c r="H84" s="335"/>
      <c r="I84" s="335"/>
      <c r="J84" s="368"/>
      <c r="K84" s="368"/>
      <c r="L84" s="370"/>
      <c r="M84" s="368"/>
    </row>
    <row r="85" spans="1:13" x14ac:dyDescent="0.2">
      <c r="A85" s="368"/>
      <c r="B85" s="368"/>
      <c r="C85" s="368"/>
      <c r="D85" s="368"/>
      <c r="E85" s="368"/>
      <c r="F85" s="370"/>
      <c r="G85" s="554"/>
      <c r="H85" s="335"/>
      <c r="I85" s="335"/>
      <c r="J85" s="368"/>
      <c r="K85" s="368"/>
      <c r="L85" s="370"/>
      <c r="M85" s="368"/>
    </row>
    <row r="86" spans="1:13" x14ac:dyDescent="0.2">
      <c r="A86" s="368"/>
      <c r="B86" s="368"/>
      <c r="C86" s="368"/>
      <c r="D86" s="368"/>
      <c r="E86" s="368"/>
      <c r="F86" s="370"/>
      <c r="G86" s="554"/>
      <c r="H86" s="335"/>
      <c r="I86" s="335"/>
      <c r="J86" s="368"/>
      <c r="K86" s="368"/>
      <c r="L86" s="370"/>
      <c r="M86" s="368"/>
    </row>
    <row r="87" spans="1:13" x14ac:dyDescent="0.2">
      <c r="A87" s="368"/>
      <c r="B87" s="368"/>
      <c r="C87" s="368"/>
      <c r="D87" s="368"/>
      <c r="E87" s="368"/>
      <c r="F87" s="370"/>
      <c r="G87" s="554"/>
      <c r="H87" s="335"/>
      <c r="I87" s="335"/>
      <c r="J87" s="368"/>
      <c r="K87" s="368"/>
      <c r="L87" s="370"/>
      <c r="M87" s="368"/>
    </row>
    <row r="88" spans="1:13" x14ac:dyDescent="0.2">
      <c r="A88" s="368"/>
      <c r="B88" s="368"/>
      <c r="C88" s="368"/>
      <c r="D88" s="368"/>
      <c r="E88" s="368"/>
      <c r="F88" s="370"/>
      <c r="G88" s="554"/>
      <c r="H88" s="335"/>
      <c r="I88" s="335"/>
      <c r="J88" s="368"/>
      <c r="K88" s="368"/>
      <c r="L88" s="370"/>
      <c r="M88" s="368"/>
    </row>
    <row r="89" spans="1:13" x14ac:dyDescent="0.2">
      <c r="A89" s="368"/>
      <c r="B89" s="368"/>
      <c r="C89" s="368"/>
      <c r="D89" s="368"/>
      <c r="E89" s="368"/>
      <c r="F89" s="370"/>
      <c r="G89" s="554"/>
      <c r="H89" s="335"/>
      <c r="I89" s="335"/>
      <c r="J89" s="368"/>
      <c r="K89" s="368"/>
      <c r="L89" s="370"/>
      <c r="M89" s="368"/>
    </row>
    <row r="90" spans="1:13" x14ac:dyDescent="0.2">
      <c r="A90" s="368"/>
      <c r="B90" s="368"/>
      <c r="C90" s="368"/>
      <c r="D90" s="368"/>
      <c r="E90" s="368"/>
      <c r="F90" s="370"/>
      <c r="G90" s="554"/>
      <c r="H90" s="335"/>
      <c r="I90" s="335"/>
      <c r="J90" s="368"/>
      <c r="K90" s="368"/>
      <c r="L90" s="370"/>
      <c r="M90" s="368"/>
    </row>
    <row r="91" spans="1:13" x14ac:dyDescent="0.2">
      <c r="A91" s="368"/>
      <c r="B91" s="368"/>
      <c r="C91" s="368"/>
      <c r="D91" s="368"/>
      <c r="E91" s="368"/>
      <c r="F91" s="370"/>
      <c r="G91" s="554"/>
      <c r="H91" s="335"/>
      <c r="I91" s="335"/>
      <c r="J91" s="368"/>
      <c r="K91" s="368"/>
      <c r="L91" s="370"/>
      <c r="M91" s="368"/>
    </row>
    <row r="92" spans="1:13" x14ac:dyDescent="0.2">
      <c r="A92" s="368"/>
      <c r="B92" s="368"/>
      <c r="C92" s="368"/>
      <c r="D92" s="368"/>
      <c r="E92" s="368"/>
      <c r="F92" s="370"/>
      <c r="G92" s="554"/>
      <c r="H92" s="335"/>
      <c r="I92" s="335"/>
      <c r="J92" s="368"/>
      <c r="K92" s="368"/>
      <c r="L92" s="370"/>
      <c r="M92" s="368"/>
    </row>
    <row r="93" spans="1:13" x14ac:dyDescent="0.2">
      <c r="A93" s="368"/>
      <c r="B93" s="368"/>
      <c r="C93" s="368"/>
      <c r="D93" s="368"/>
      <c r="E93" s="368"/>
      <c r="F93" s="370"/>
      <c r="G93" s="554"/>
      <c r="H93" s="335"/>
      <c r="I93" s="335"/>
      <c r="J93" s="368"/>
      <c r="K93" s="368"/>
      <c r="L93" s="370"/>
      <c r="M93" s="368"/>
    </row>
    <row r="94" spans="1:13" x14ac:dyDescent="0.2">
      <c r="A94" s="368"/>
      <c r="B94" s="368"/>
      <c r="C94" s="368"/>
      <c r="D94" s="368"/>
      <c r="E94" s="368"/>
      <c r="F94" s="370"/>
      <c r="G94" s="554"/>
      <c r="H94" s="335"/>
      <c r="I94" s="335"/>
      <c r="J94" s="368"/>
      <c r="K94" s="368"/>
      <c r="L94" s="370"/>
      <c r="M94" s="368"/>
    </row>
    <row r="95" spans="1:13" x14ac:dyDescent="0.2">
      <c r="A95" s="368"/>
      <c r="B95" s="368"/>
      <c r="C95" s="368"/>
      <c r="D95" s="368"/>
      <c r="E95" s="368"/>
      <c r="F95" s="370"/>
      <c r="G95" s="554"/>
      <c r="H95" s="335"/>
      <c r="I95" s="335"/>
      <c r="J95" s="368"/>
      <c r="K95" s="368"/>
      <c r="L95" s="370"/>
      <c r="M95" s="368"/>
    </row>
    <row r="96" spans="1:13" x14ac:dyDescent="0.2">
      <c r="A96" s="368"/>
      <c r="B96" s="368"/>
      <c r="C96" s="368"/>
      <c r="D96" s="368"/>
      <c r="E96" s="368"/>
      <c r="F96" s="370"/>
      <c r="G96" s="554"/>
      <c r="H96" s="335"/>
      <c r="I96" s="335"/>
      <c r="J96" s="368"/>
      <c r="K96" s="368"/>
      <c r="L96" s="370"/>
      <c r="M96" s="368"/>
    </row>
    <row r="97" spans="1:13" x14ac:dyDescent="0.2">
      <c r="A97" s="368"/>
      <c r="B97" s="368"/>
      <c r="C97" s="368"/>
      <c r="D97" s="368"/>
      <c r="E97" s="368"/>
      <c r="F97" s="370"/>
      <c r="G97" s="554"/>
      <c r="H97" s="335"/>
      <c r="I97" s="335"/>
      <c r="J97" s="368"/>
      <c r="K97" s="368"/>
      <c r="L97" s="370"/>
      <c r="M97" s="368"/>
    </row>
    <row r="98" spans="1:13" x14ac:dyDescent="0.2">
      <c r="A98" s="368"/>
      <c r="B98" s="368"/>
      <c r="C98" s="368"/>
      <c r="D98" s="368"/>
      <c r="E98" s="368"/>
      <c r="F98" s="370"/>
      <c r="G98" s="554"/>
      <c r="H98" s="335"/>
      <c r="I98" s="335"/>
      <c r="J98" s="368"/>
      <c r="K98" s="368"/>
      <c r="L98" s="370"/>
      <c r="M98" s="368"/>
    </row>
    <row r="99" spans="1:13" x14ac:dyDescent="0.2">
      <c r="A99" s="368"/>
      <c r="B99" s="368"/>
      <c r="C99" s="368"/>
      <c r="D99" s="368"/>
      <c r="E99" s="368"/>
      <c r="F99" s="370"/>
      <c r="G99" s="554"/>
      <c r="H99" s="335"/>
      <c r="I99" s="335"/>
      <c r="J99" s="368"/>
      <c r="K99" s="368"/>
      <c r="L99" s="370"/>
      <c r="M99" s="368"/>
    </row>
    <row r="100" spans="1:13" x14ac:dyDescent="0.2">
      <c r="A100" s="368"/>
      <c r="B100" s="368"/>
      <c r="C100" s="368"/>
      <c r="D100" s="368"/>
      <c r="E100" s="368"/>
      <c r="F100" s="370"/>
      <c r="G100" s="554"/>
      <c r="H100" s="335"/>
      <c r="I100" s="335"/>
      <c r="J100" s="368"/>
      <c r="K100" s="368"/>
      <c r="L100" s="370"/>
      <c r="M100" s="368"/>
    </row>
    <row r="101" spans="1:13" x14ac:dyDescent="0.2">
      <c r="A101" s="368"/>
      <c r="B101" s="368"/>
      <c r="C101" s="368"/>
      <c r="D101" s="368"/>
      <c r="E101" s="368"/>
      <c r="F101" s="370"/>
      <c r="G101" s="554"/>
      <c r="H101" s="335"/>
      <c r="I101" s="335"/>
      <c r="J101" s="368"/>
      <c r="K101" s="368"/>
      <c r="L101" s="370"/>
      <c r="M101" s="368"/>
    </row>
    <row r="102" spans="1:13" x14ac:dyDescent="0.2">
      <c r="A102" s="368"/>
      <c r="B102" s="368"/>
      <c r="C102" s="368"/>
      <c r="D102" s="368"/>
      <c r="E102" s="368"/>
      <c r="F102" s="370"/>
      <c r="G102" s="554"/>
      <c r="H102" s="335"/>
      <c r="I102" s="335"/>
      <c r="J102" s="368"/>
      <c r="K102" s="368"/>
      <c r="L102" s="370"/>
      <c r="M102" s="368"/>
    </row>
    <row r="103" spans="1:13" x14ac:dyDescent="0.2">
      <c r="A103" s="368"/>
      <c r="B103" s="368"/>
      <c r="C103" s="368"/>
      <c r="D103" s="368"/>
      <c r="E103" s="368"/>
      <c r="F103" s="370"/>
      <c r="G103" s="554"/>
      <c r="H103" s="335"/>
      <c r="I103" s="335"/>
      <c r="J103" s="368"/>
      <c r="K103" s="368"/>
      <c r="L103" s="370"/>
      <c r="M103" s="368"/>
    </row>
    <row r="104" spans="1:13" x14ac:dyDescent="0.2">
      <c r="A104" s="368"/>
      <c r="B104" s="368"/>
      <c r="C104" s="368"/>
      <c r="D104" s="368"/>
      <c r="E104" s="368"/>
      <c r="F104" s="370"/>
      <c r="G104" s="554"/>
      <c r="H104" s="335"/>
      <c r="I104" s="335"/>
      <c r="J104" s="368"/>
      <c r="K104" s="368"/>
      <c r="L104" s="370"/>
      <c r="M104" s="368"/>
    </row>
    <row r="105" spans="1:13" x14ac:dyDescent="0.2">
      <c r="A105" s="368"/>
      <c r="B105" s="368"/>
      <c r="C105" s="368"/>
      <c r="D105" s="368"/>
      <c r="E105" s="368"/>
      <c r="F105" s="370"/>
      <c r="G105" s="554"/>
      <c r="H105" s="335"/>
      <c r="I105" s="335"/>
      <c r="J105" s="368"/>
      <c r="K105" s="368"/>
      <c r="L105" s="370"/>
      <c r="M105" s="368"/>
    </row>
    <row r="106" spans="1:13" x14ac:dyDescent="0.2">
      <c r="A106" s="368"/>
      <c r="B106" s="368"/>
      <c r="C106" s="368"/>
      <c r="D106" s="368"/>
      <c r="E106" s="368"/>
      <c r="F106" s="370"/>
      <c r="G106" s="554"/>
      <c r="H106" s="335"/>
      <c r="I106" s="335"/>
      <c r="J106" s="368"/>
      <c r="K106" s="368"/>
      <c r="L106" s="370"/>
      <c r="M106" s="368"/>
    </row>
    <row r="107" spans="1:13" x14ac:dyDescent="0.2">
      <c r="A107" s="368"/>
      <c r="B107" s="368"/>
      <c r="C107" s="368"/>
      <c r="D107" s="368"/>
      <c r="E107" s="368"/>
      <c r="F107" s="370"/>
      <c r="G107" s="554"/>
      <c r="H107" s="335"/>
      <c r="I107" s="335"/>
      <c r="J107" s="368"/>
      <c r="K107" s="368"/>
      <c r="L107" s="370"/>
      <c r="M107" s="368"/>
    </row>
    <row r="108" spans="1:13" x14ac:dyDescent="0.2">
      <c r="A108" s="368"/>
      <c r="B108" s="368"/>
      <c r="C108" s="368"/>
      <c r="D108" s="368"/>
      <c r="E108" s="368"/>
      <c r="F108" s="370"/>
      <c r="G108" s="554"/>
      <c r="H108" s="335"/>
      <c r="I108" s="335"/>
      <c r="J108" s="368"/>
      <c r="K108" s="368"/>
      <c r="L108" s="370"/>
      <c r="M108" s="368"/>
    </row>
    <row r="109" spans="1:13" x14ac:dyDescent="0.2">
      <c r="A109" s="368"/>
      <c r="B109" s="368"/>
      <c r="C109" s="368"/>
      <c r="D109" s="368"/>
      <c r="E109" s="368"/>
      <c r="F109" s="370"/>
      <c r="G109" s="554"/>
      <c r="H109" s="335"/>
      <c r="I109" s="335"/>
      <c r="J109" s="368"/>
      <c r="K109" s="368"/>
      <c r="L109" s="370"/>
      <c r="M109" s="368"/>
    </row>
    <row r="110" spans="1:13" x14ac:dyDescent="0.2">
      <c r="A110" s="368"/>
      <c r="B110" s="368"/>
      <c r="C110" s="368"/>
      <c r="D110" s="368"/>
      <c r="E110" s="368"/>
      <c r="F110" s="370"/>
      <c r="G110" s="554"/>
      <c r="H110" s="335"/>
      <c r="I110" s="335"/>
      <c r="J110" s="368"/>
      <c r="K110" s="368"/>
      <c r="L110" s="370"/>
      <c r="M110" s="368"/>
    </row>
    <row r="111" spans="1:13" x14ac:dyDescent="0.2">
      <c r="A111" s="368"/>
      <c r="B111" s="368"/>
      <c r="C111" s="368"/>
      <c r="D111" s="368"/>
      <c r="E111" s="368"/>
      <c r="F111" s="370"/>
      <c r="G111" s="554"/>
      <c r="H111" s="335"/>
      <c r="I111" s="335"/>
      <c r="J111" s="368"/>
      <c r="K111" s="368"/>
      <c r="L111" s="370"/>
      <c r="M111" s="368"/>
    </row>
    <row r="112" spans="1:13" x14ac:dyDescent="0.2">
      <c r="A112" s="368"/>
      <c r="B112" s="368"/>
      <c r="C112" s="368"/>
      <c r="D112" s="368"/>
      <c r="E112" s="368"/>
      <c r="F112" s="370"/>
      <c r="G112" s="554"/>
      <c r="H112" s="335"/>
      <c r="I112" s="335"/>
      <c r="J112" s="368"/>
      <c r="K112" s="368"/>
      <c r="L112" s="370"/>
      <c r="M112" s="368"/>
    </row>
    <row r="113" spans="1:13" x14ac:dyDescent="0.2">
      <c r="A113" s="368"/>
      <c r="B113" s="368"/>
      <c r="C113" s="368"/>
      <c r="D113" s="368"/>
      <c r="E113" s="368"/>
      <c r="F113" s="370"/>
      <c r="G113" s="554"/>
      <c r="H113" s="335"/>
      <c r="I113" s="335"/>
      <c r="J113" s="368"/>
      <c r="K113" s="368"/>
      <c r="L113" s="370"/>
      <c r="M113" s="368"/>
    </row>
    <row r="114" spans="1:13" x14ac:dyDescent="0.2">
      <c r="A114" s="368"/>
      <c r="B114" s="368"/>
      <c r="C114" s="368"/>
      <c r="D114" s="368"/>
      <c r="E114" s="368"/>
      <c r="F114" s="370"/>
      <c r="G114" s="554"/>
      <c r="H114" s="335"/>
      <c r="I114" s="335"/>
      <c r="J114" s="368"/>
      <c r="K114" s="368"/>
      <c r="L114" s="370"/>
      <c r="M114" s="368"/>
    </row>
    <row r="115" spans="1:13" x14ac:dyDescent="0.2">
      <c r="A115" s="368"/>
      <c r="B115" s="368"/>
      <c r="C115" s="368"/>
      <c r="D115" s="368"/>
      <c r="E115" s="368"/>
      <c r="F115" s="370"/>
      <c r="G115" s="554"/>
      <c r="H115" s="335"/>
      <c r="I115" s="335"/>
      <c r="J115" s="368"/>
      <c r="K115" s="368"/>
      <c r="L115" s="370"/>
      <c r="M115" s="368"/>
    </row>
    <row r="116" spans="1:13" x14ac:dyDescent="0.2">
      <c r="A116" s="368"/>
      <c r="B116" s="368"/>
      <c r="C116" s="368"/>
      <c r="D116" s="368"/>
      <c r="E116" s="368"/>
      <c r="F116" s="370"/>
      <c r="G116" s="554"/>
      <c r="H116" s="335"/>
      <c r="I116" s="335"/>
      <c r="J116" s="368"/>
      <c r="K116" s="368"/>
      <c r="L116" s="370"/>
      <c r="M116" s="368"/>
    </row>
    <row r="117" spans="1:13" x14ac:dyDescent="0.2">
      <c r="A117" s="368"/>
      <c r="B117" s="368"/>
      <c r="C117" s="368"/>
      <c r="D117" s="368"/>
      <c r="E117" s="368"/>
      <c r="F117" s="370"/>
      <c r="G117" s="554"/>
      <c r="H117" s="335"/>
      <c r="I117" s="335"/>
      <c r="J117" s="368"/>
      <c r="K117" s="368"/>
      <c r="L117" s="370"/>
      <c r="M117" s="368"/>
    </row>
    <row r="118" spans="1:13" x14ac:dyDescent="0.2">
      <c r="A118" s="368"/>
      <c r="B118" s="368"/>
      <c r="C118" s="368"/>
      <c r="D118" s="368"/>
      <c r="E118" s="368"/>
      <c r="F118" s="370"/>
      <c r="G118" s="554"/>
      <c r="H118" s="335"/>
      <c r="I118" s="335"/>
      <c r="J118" s="368"/>
      <c r="K118" s="368"/>
      <c r="L118" s="370"/>
      <c r="M118" s="368"/>
    </row>
    <row r="119" spans="1:13" x14ac:dyDescent="0.2">
      <c r="A119" s="368"/>
      <c r="B119" s="368"/>
      <c r="C119" s="368"/>
      <c r="D119" s="368"/>
      <c r="E119" s="368"/>
      <c r="F119" s="370"/>
      <c r="G119" s="554"/>
      <c r="H119" s="335"/>
      <c r="I119" s="335"/>
      <c r="J119" s="368"/>
      <c r="K119" s="368"/>
      <c r="L119" s="370"/>
      <c r="M119" s="368"/>
    </row>
    <row r="120" spans="1:13" x14ac:dyDescent="0.2">
      <c r="A120" s="368"/>
      <c r="B120" s="368"/>
      <c r="C120" s="368"/>
      <c r="D120" s="368"/>
      <c r="E120" s="368"/>
      <c r="F120" s="370"/>
      <c r="G120" s="554"/>
      <c r="H120" s="335"/>
      <c r="I120" s="335"/>
      <c r="J120" s="368"/>
      <c r="K120" s="368"/>
      <c r="L120" s="370"/>
      <c r="M120" s="368"/>
    </row>
    <row r="121" spans="1:13" x14ac:dyDescent="0.2">
      <c r="A121" s="368"/>
      <c r="B121" s="368"/>
      <c r="C121" s="368"/>
      <c r="D121" s="368"/>
      <c r="E121" s="368"/>
      <c r="F121" s="370"/>
      <c r="G121" s="554"/>
      <c r="H121" s="335"/>
      <c r="I121" s="335"/>
      <c r="J121" s="368"/>
      <c r="K121" s="368"/>
      <c r="L121" s="370"/>
      <c r="M121" s="368"/>
    </row>
    <row r="122" spans="1:13" x14ac:dyDescent="0.2">
      <c r="A122" s="368"/>
      <c r="B122" s="368"/>
      <c r="C122" s="368"/>
      <c r="D122" s="368"/>
      <c r="E122" s="368"/>
      <c r="F122" s="370"/>
      <c r="G122" s="554"/>
      <c r="H122" s="335"/>
      <c r="I122" s="335"/>
      <c r="J122" s="368"/>
      <c r="K122" s="368"/>
      <c r="L122" s="370"/>
      <c r="M122" s="368"/>
    </row>
    <row r="123" spans="1:13" x14ac:dyDescent="0.2">
      <c r="A123" s="368"/>
      <c r="B123" s="368"/>
      <c r="C123" s="368"/>
      <c r="D123" s="368"/>
      <c r="E123" s="368"/>
      <c r="F123" s="370"/>
      <c r="G123" s="554"/>
      <c r="H123" s="335"/>
      <c r="I123" s="335"/>
      <c r="J123" s="368"/>
      <c r="K123" s="368"/>
      <c r="L123" s="370"/>
      <c r="M123" s="368"/>
    </row>
    <row r="124" spans="1:13" x14ac:dyDescent="0.2">
      <c r="A124" s="368"/>
      <c r="B124" s="368"/>
      <c r="C124" s="368"/>
      <c r="D124" s="368"/>
      <c r="E124" s="368"/>
      <c r="F124" s="370"/>
      <c r="G124" s="554"/>
      <c r="H124" s="335"/>
      <c r="I124" s="335"/>
      <c r="J124" s="368"/>
      <c r="K124" s="368"/>
      <c r="L124" s="370"/>
      <c r="M124" s="368"/>
    </row>
    <row r="125" spans="1:13" x14ac:dyDescent="0.2">
      <c r="A125" s="368"/>
      <c r="B125" s="368"/>
      <c r="C125" s="368"/>
      <c r="D125" s="368"/>
      <c r="E125" s="368"/>
      <c r="F125" s="370"/>
      <c r="G125" s="554"/>
      <c r="H125" s="335"/>
      <c r="I125" s="335"/>
      <c r="J125" s="368"/>
      <c r="K125" s="368"/>
      <c r="L125" s="370"/>
      <c r="M125" s="368"/>
    </row>
    <row r="126" spans="1:13" x14ac:dyDescent="0.2">
      <c r="A126" s="368"/>
      <c r="B126" s="368"/>
      <c r="C126" s="368"/>
      <c r="D126" s="368"/>
      <c r="E126" s="368"/>
      <c r="F126" s="370"/>
      <c r="G126" s="554"/>
      <c r="H126" s="335"/>
      <c r="I126" s="335"/>
      <c r="J126" s="368"/>
      <c r="K126" s="368"/>
      <c r="L126" s="370"/>
      <c r="M126" s="368"/>
    </row>
    <row r="127" spans="1:13" x14ac:dyDescent="0.2">
      <c r="A127" s="368"/>
      <c r="B127" s="368"/>
      <c r="C127" s="368"/>
      <c r="D127" s="368"/>
      <c r="E127" s="368"/>
      <c r="F127" s="370"/>
      <c r="G127" s="554"/>
      <c r="H127" s="335"/>
      <c r="I127" s="335"/>
      <c r="J127" s="368"/>
      <c r="K127" s="368"/>
      <c r="L127" s="370"/>
      <c r="M127" s="368"/>
    </row>
    <row r="128" spans="1:13" x14ac:dyDescent="0.2">
      <c r="A128" s="368"/>
      <c r="B128" s="368"/>
      <c r="C128" s="368"/>
      <c r="D128" s="368"/>
      <c r="E128" s="368"/>
      <c r="F128" s="370"/>
      <c r="G128" s="554"/>
      <c r="H128" s="335"/>
      <c r="I128" s="335"/>
      <c r="J128" s="368"/>
      <c r="K128" s="368"/>
      <c r="L128" s="370"/>
      <c r="M128" s="368"/>
    </row>
    <row r="129" spans="1:13" x14ac:dyDescent="0.2">
      <c r="A129" s="368"/>
      <c r="B129" s="368"/>
      <c r="C129" s="368"/>
      <c r="D129" s="368"/>
      <c r="E129" s="368"/>
      <c r="F129" s="370"/>
      <c r="G129" s="554"/>
      <c r="H129" s="335"/>
      <c r="I129" s="335"/>
      <c r="J129" s="368"/>
      <c r="K129" s="368"/>
      <c r="L129" s="370"/>
      <c r="M129" s="368"/>
    </row>
    <row r="130" spans="1:13" x14ac:dyDescent="0.2">
      <c r="A130" s="368"/>
      <c r="B130" s="368"/>
      <c r="C130" s="368"/>
      <c r="D130" s="368"/>
      <c r="E130" s="368"/>
      <c r="F130" s="370"/>
      <c r="G130" s="554"/>
      <c r="H130" s="335"/>
      <c r="I130" s="335"/>
      <c r="J130" s="368"/>
      <c r="K130" s="368"/>
      <c r="L130" s="370"/>
      <c r="M130" s="368"/>
    </row>
    <row r="131" spans="1:13" x14ac:dyDescent="0.2">
      <c r="A131" s="368"/>
      <c r="B131" s="368"/>
      <c r="C131" s="368"/>
      <c r="D131" s="368"/>
      <c r="E131" s="368"/>
      <c r="F131" s="370"/>
      <c r="G131" s="554"/>
      <c r="H131" s="335"/>
      <c r="I131" s="335"/>
      <c r="J131" s="368"/>
      <c r="K131" s="368"/>
      <c r="L131" s="370"/>
      <c r="M131" s="368"/>
    </row>
    <row r="132" spans="1:13" x14ac:dyDescent="0.2">
      <c r="A132" s="368"/>
      <c r="B132" s="368"/>
      <c r="C132" s="368"/>
      <c r="D132" s="368"/>
      <c r="E132" s="368"/>
      <c r="F132" s="370"/>
      <c r="G132" s="554"/>
      <c r="H132" s="335"/>
      <c r="I132" s="335"/>
      <c r="J132" s="368"/>
      <c r="K132" s="368"/>
      <c r="L132" s="370"/>
      <c r="M132" s="368"/>
    </row>
    <row r="133" spans="1:13" x14ac:dyDescent="0.2">
      <c r="A133" s="368"/>
      <c r="B133" s="368"/>
      <c r="C133" s="368"/>
      <c r="D133" s="368"/>
      <c r="E133" s="368"/>
      <c r="F133" s="370"/>
      <c r="G133" s="554"/>
      <c r="H133" s="335"/>
      <c r="I133" s="335"/>
      <c r="J133" s="368"/>
      <c r="K133" s="368"/>
      <c r="L133" s="370"/>
      <c r="M133" s="368"/>
    </row>
    <row r="134" spans="1:13" x14ac:dyDescent="0.2">
      <c r="A134" s="368"/>
      <c r="B134" s="368"/>
      <c r="C134" s="368"/>
      <c r="D134" s="368"/>
      <c r="E134" s="368"/>
      <c r="F134" s="370"/>
      <c r="G134" s="554"/>
      <c r="H134" s="335"/>
      <c r="I134" s="335"/>
      <c r="J134" s="368"/>
      <c r="K134" s="368"/>
      <c r="L134" s="370"/>
      <c r="M134" s="368"/>
    </row>
    <row r="135" spans="1:13" x14ac:dyDescent="0.2">
      <c r="A135" s="368"/>
      <c r="B135" s="368"/>
      <c r="C135" s="368"/>
      <c r="D135" s="368"/>
      <c r="E135" s="368"/>
      <c r="F135" s="370"/>
      <c r="G135" s="554"/>
      <c r="H135" s="335"/>
      <c r="I135" s="335"/>
      <c r="J135" s="368"/>
      <c r="K135" s="368"/>
      <c r="L135" s="370"/>
      <c r="M135" s="368"/>
    </row>
    <row r="136" spans="1:13" x14ac:dyDescent="0.2">
      <c r="A136" s="368"/>
      <c r="B136" s="368"/>
      <c r="C136" s="368"/>
      <c r="D136" s="368"/>
      <c r="E136" s="368"/>
      <c r="F136" s="370"/>
      <c r="G136" s="554"/>
      <c r="H136" s="335"/>
      <c r="I136" s="335"/>
      <c r="J136" s="368"/>
      <c r="K136" s="368"/>
      <c r="L136" s="370"/>
      <c r="M136" s="368"/>
    </row>
    <row r="137" spans="1:13" x14ac:dyDescent="0.2">
      <c r="A137" s="368"/>
      <c r="B137" s="368"/>
      <c r="C137" s="368"/>
      <c r="D137" s="368"/>
      <c r="E137" s="368"/>
      <c r="F137" s="370"/>
      <c r="G137" s="554"/>
      <c r="H137" s="335"/>
      <c r="I137" s="335"/>
      <c r="J137" s="368"/>
      <c r="K137" s="368"/>
      <c r="L137" s="370"/>
      <c r="M137" s="368"/>
    </row>
    <row r="138" spans="1:13" x14ac:dyDescent="0.2">
      <c r="A138" s="368"/>
      <c r="B138" s="368"/>
      <c r="C138" s="368"/>
      <c r="D138" s="368"/>
      <c r="E138" s="368"/>
      <c r="F138" s="370"/>
      <c r="G138" s="554"/>
      <c r="H138" s="335"/>
      <c r="I138" s="335"/>
      <c r="J138" s="368"/>
      <c r="K138" s="368"/>
      <c r="L138" s="370"/>
      <c r="M138" s="368"/>
    </row>
    <row r="139" spans="1:13" x14ac:dyDescent="0.2">
      <c r="A139" s="368"/>
      <c r="B139" s="368"/>
      <c r="C139" s="368"/>
      <c r="D139" s="368"/>
      <c r="E139" s="368"/>
      <c r="F139" s="370"/>
      <c r="G139" s="554"/>
      <c r="H139" s="335"/>
      <c r="I139" s="335"/>
      <c r="J139" s="368"/>
      <c r="K139" s="368"/>
      <c r="L139" s="370"/>
      <c r="M139" s="368"/>
    </row>
    <row r="140" spans="1:13" x14ac:dyDescent="0.2">
      <c r="A140" s="368"/>
      <c r="B140" s="368"/>
      <c r="C140" s="368"/>
      <c r="D140" s="368"/>
      <c r="E140" s="368"/>
      <c r="F140" s="370"/>
      <c r="G140" s="554"/>
      <c r="H140" s="335"/>
      <c r="I140" s="335"/>
      <c r="J140" s="368"/>
      <c r="K140" s="368"/>
      <c r="L140" s="370"/>
      <c r="M140" s="368"/>
    </row>
    <row r="141" spans="1:13" x14ac:dyDescent="0.2">
      <c r="A141" s="368"/>
      <c r="B141" s="368"/>
      <c r="C141" s="368"/>
      <c r="D141" s="368"/>
      <c r="E141" s="368"/>
      <c r="F141" s="370"/>
      <c r="G141" s="554"/>
      <c r="H141" s="335"/>
      <c r="I141" s="335"/>
      <c r="J141" s="368"/>
      <c r="K141" s="368"/>
      <c r="L141" s="370"/>
      <c r="M141" s="368"/>
    </row>
    <row r="142" spans="1:13" x14ac:dyDescent="0.2">
      <c r="A142" s="368"/>
      <c r="B142" s="368"/>
      <c r="C142" s="368"/>
      <c r="D142" s="368"/>
      <c r="E142" s="368"/>
      <c r="F142" s="370"/>
      <c r="G142" s="554"/>
      <c r="H142" s="335"/>
      <c r="I142" s="335"/>
      <c r="J142" s="368"/>
      <c r="K142" s="368"/>
      <c r="L142" s="370"/>
      <c r="M142" s="368"/>
    </row>
    <row r="143" spans="1:13" x14ac:dyDescent="0.2">
      <c r="A143" s="368"/>
      <c r="B143" s="368"/>
      <c r="C143" s="368"/>
      <c r="D143" s="368"/>
      <c r="E143" s="368"/>
      <c r="F143" s="370"/>
      <c r="G143" s="554"/>
      <c r="H143" s="335"/>
      <c r="I143" s="335"/>
      <c r="J143" s="368"/>
      <c r="K143" s="368"/>
      <c r="L143" s="370"/>
      <c r="M143" s="368"/>
    </row>
    <row r="144" spans="1:13" x14ac:dyDescent="0.2">
      <c r="A144" s="368"/>
      <c r="B144" s="368"/>
      <c r="C144" s="368"/>
      <c r="D144" s="368"/>
      <c r="E144" s="368"/>
      <c r="F144" s="370"/>
      <c r="G144" s="554"/>
      <c r="H144" s="335"/>
      <c r="I144" s="335"/>
      <c r="J144" s="368"/>
      <c r="K144" s="368"/>
      <c r="L144" s="370"/>
      <c r="M144" s="368"/>
    </row>
    <row r="145" spans="1:13" x14ac:dyDescent="0.2">
      <c r="A145" s="368"/>
      <c r="B145" s="368"/>
      <c r="C145" s="368"/>
      <c r="D145" s="368"/>
      <c r="E145" s="368"/>
      <c r="F145" s="370"/>
      <c r="G145" s="554"/>
      <c r="H145" s="335"/>
      <c r="I145" s="335"/>
      <c r="J145" s="368"/>
      <c r="K145" s="368"/>
      <c r="L145" s="370"/>
      <c r="M145" s="368"/>
    </row>
    <row r="146" spans="1:13" x14ac:dyDescent="0.2">
      <c r="A146" s="368"/>
      <c r="B146" s="368"/>
      <c r="C146" s="368"/>
      <c r="D146" s="368"/>
      <c r="E146" s="368"/>
      <c r="F146" s="370"/>
      <c r="G146" s="554"/>
      <c r="H146" s="335"/>
      <c r="I146" s="335"/>
      <c r="J146" s="368"/>
      <c r="K146" s="368"/>
      <c r="L146" s="370"/>
      <c r="M146" s="368"/>
    </row>
    <row r="147" spans="1:13" x14ac:dyDescent="0.2">
      <c r="A147" s="368"/>
      <c r="B147" s="368"/>
      <c r="C147" s="368"/>
      <c r="D147" s="368"/>
      <c r="E147" s="368"/>
      <c r="F147" s="370"/>
      <c r="G147" s="554"/>
      <c r="H147" s="335"/>
      <c r="I147" s="335"/>
      <c r="J147" s="368"/>
      <c r="K147" s="368"/>
      <c r="L147" s="370"/>
      <c r="M147" s="368"/>
    </row>
    <row r="148" spans="1:13" x14ac:dyDescent="0.2">
      <c r="A148" s="368"/>
      <c r="B148" s="368"/>
      <c r="C148" s="368"/>
      <c r="D148" s="368"/>
      <c r="E148" s="368"/>
      <c r="F148" s="370"/>
      <c r="G148" s="554"/>
      <c r="H148" s="335"/>
      <c r="I148" s="335"/>
      <c r="J148" s="368"/>
      <c r="K148" s="368"/>
      <c r="L148" s="370"/>
      <c r="M148" s="368"/>
    </row>
    <row r="149" spans="1:13" x14ac:dyDescent="0.2">
      <c r="A149" s="368"/>
      <c r="B149" s="368"/>
      <c r="C149" s="368"/>
      <c r="D149" s="368"/>
      <c r="E149" s="368"/>
      <c r="F149" s="370"/>
      <c r="G149" s="554"/>
      <c r="H149" s="335"/>
      <c r="I149" s="335"/>
      <c r="J149" s="368"/>
      <c r="K149" s="368"/>
      <c r="L149" s="370"/>
      <c r="M149" s="368"/>
    </row>
    <row r="150" spans="1:13" x14ac:dyDescent="0.2">
      <c r="A150" s="368"/>
      <c r="B150" s="368"/>
      <c r="C150" s="368"/>
      <c r="D150" s="368"/>
      <c r="E150" s="368"/>
      <c r="F150" s="370"/>
      <c r="G150" s="554"/>
      <c r="H150" s="335"/>
      <c r="I150" s="335"/>
      <c r="J150" s="368"/>
      <c r="K150" s="368"/>
      <c r="L150" s="370"/>
      <c r="M150" s="368"/>
    </row>
    <row r="151" spans="1:13" x14ac:dyDescent="0.2">
      <c r="A151" s="368"/>
      <c r="B151" s="368"/>
      <c r="C151" s="368"/>
      <c r="D151" s="368"/>
      <c r="E151" s="368"/>
      <c r="F151" s="370"/>
      <c r="G151" s="554"/>
      <c r="H151" s="335"/>
      <c r="I151" s="335"/>
      <c r="J151" s="368"/>
      <c r="K151" s="368"/>
      <c r="L151" s="370"/>
      <c r="M151" s="368"/>
    </row>
    <row r="152" spans="1:13" x14ac:dyDescent="0.2">
      <c r="A152" s="368"/>
      <c r="B152" s="368"/>
      <c r="C152" s="368"/>
      <c r="D152" s="368"/>
      <c r="E152" s="368"/>
      <c r="F152" s="370"/>
      <c r="G152" s="554"/>
      <c r="H152" s="335"/>
      <c r="I152" s="335"/>
      <c r="J152" s="368"/>
      <c r="K152" s="368"/>
      <c r="L152" s="370"/>
      <c r="M152" s="368"/>
    </row>
    <row r="153" spans="1:13" x14ac:dyDescent="0.2">
      <c r="A153" s="368"/>
      <c r="B153" s="368"/>
      <c r="C153" s="368"/>
      <c r="D153" s="368"/>
      <c r="E153" s="368"/>
      <c r="F153" s="370"/>
      <c r="G153" s="554"/>
      <c r="H153" s="335"/>
      <c r="I153" s="335"/>
      <c r="J153" s="368"/>
      <c r="K153" s="368"/>
      <c r="L153" s="370"/>
      <c r="M153" s="368"/>
    </row>
    <row r="154" spans="1:13" x14ac:dyDescent="0.2">
      <c r="A154" s="368"/>
      <c r="B154" s="368"/>
      <c r="C154" s="368"/>
      <c r="D154" s="368"/>
      <c r="E154" s="368"/>
      <c r="F154" s="370"/>
      <c r="G154" s="554"/>
      <c r="H154" s="335"/>
      <c r="I154" s="335"/>
      <c r="J154" s="368"/>
      <c r="K154" s="368"/>
      <c r="L154" s="370"/>
      <c r="M154" s="368"/>
    </row>
    <row r="155" spans="1:13" x14ac:dyDescent="0.2">
      <c r="A155" s="368"/>
      <c r="B155" s="368"/>
      <c r="C155" s="368"/>
      <c r="D155" s="368"/>
      <c r="E155" s="368"/>
      <c r="F155" s="370"/>
      <c r="G155" s="554"/>
      <c r="H155" s="335"/>
      <c r="I155" s="335"/>
      <c r="J155" s="368"/>
      <c r="K155" s="368"/>
      <c r="L155" s="370"/>
      <c r="M155" s="368"/>
    </row>
    <row r="156" spans="1:13" x14ac:dyDescent="0.2">
      <c r="A156" s="368"/>
      <c r="B156" s="368"/>
      <c r="C156" s="368"/>
      <c r="D156" s="368"/>
      <c r="E156" s="368"/>
      <c r="F156" s="370"/>
      <c r="G156" s="554"/>
      <c r="H156" s="335"/>
      <c r="I156" s="335"/>
      <c r="J156" s="368"/>
      <c r="K156" s="368"/>
      <c r="L156" s="370"/>
      <c r="M156" s="368"/>
    </row>
    <row r="157" spans="1:13" x14ac:dyDescent="0.2">
      <c r="A157" s="368"/>
      <c r="B157" s="368"/>
      <c r="C157" s="368"/>
      <c r="D157" s="368"/>
      <c r="E157" s="368"/>
      <c r="F157" s="370"/>
      <c r="G157" s="554"/>
      <c r="H157" s="335"/>
      <c r="I157" s="335"/>
      <c r="J157" s="368"/>
      <c r="K157" s="368"/>
      <c r="L157" s="370"/>
      <c r="M157" s="368"/>
    </row>
    <row r="158" spans="1:13" x14ac:dyDescent="0.2">
      <c r="A158" s="368"/>
      <c r="B158" s="368"/>
      <c r="C158" s="368"/>
      <c r="D158" s="368"/>
      <c r="E158" s="368"/>
      <c r="F158" s="370"/>
      <c r="G158" s="554"/>
      <c r="H158" s="335"/>
      <c r="I158" s="335"/>
      <c r="J158" s="368"/>
      <c r="K158" s="368"/>
      <c r="L158" s="370"/>
      <c r="M158" s="368"/>
    </row>
    <row r="159" spans="1:13" x14ac:dyDescent="0.2">
      <c r="A159" s="368"/>
      <c r="B159" s="368"/>
      <c r="C159" s="368"/>
      <c r="D159" s="368"/>
      <c r="E159" s="368"/>
      <c r="F159" s="370"/>
      <c r="G159" s="554"/>
      <c r="H159" s="335"/>
      <c r="I159" s="335"/>
      <c r="J159" s="368"/>
      <c r="K159" s="368"/>
      <c r="L159" s="370"/>
      <c r="M159" s="368"/>
    </row>
    <row r="160" spans="1:13" x14ac:dyDescent="0.2">
      <c r="A160" s="368"/>
      <c r="B160" s="368"/>
      <c r="C160" s="368"/>
      <c r="D160" s="368"/>
      <c r="E160" s="368"/>
      <c r="F160" s="370"/>
      <c r="G160" s="554"/>
      <c r="H160" s="335"/>
      <c r="I160" s="335"/>
      <c r="J160" s="368"/>
      <c r="K160" s="368"/>
      <c r="L160" s="370"/>
      <c r="M160" s="368"/>
    </row>
    <row r="161" spans="1:13" x14ac:dyDescent="0.2">
      <c r="A161" s="368"/>
      <c r="B161" s="368"/>
      <c r="C161" s="368"/>
      <c r="D161" s="368"/>
      <c r="E161" s="368"/>
      <c r="F161" s="370"/>
      <c r="G161" s="554"/>
      <c r="H161" s="335"/>
      <c r="I161" s="335"/>
      <c r="J161" s="368"/>
      <c r="K161" s="368"/>
      <c r="L161" s="370"/>
      <c r="M161" s="368"/>
    </row>
    <row r="162" spans="1:13" x14ac:dyDescent="0.2">
      <c r="A162" s="368"/>
      <c r="B162" s="368"/>
      <c r="C162" s="368"/>
      <c r="D162" s="368"/>
      <c r="E162" s="368"/>
      <c r="F162" s="370"/>
      <c r="G162" s="554"/>
      <c r="H162" s="335"/>
      <c r="I162" s="335"/>
      <c r="J162" s="368"/>
      <c r="K162" s="368"/>
      <c r="L162" s="370"/>
      <c r="M162" s="368"/>
    </row>
    <row r="163" spans="1:13" x14ac:dyDescent="0.2">
      <c r="A163" s="368"/>
      <c r="B163" s="368"/>
      <c r="C163" s="368"/>
      <c r="D163" s="368"/>
      <c r="E163" s="368"/>
      <c r="F163" s="370"/>
      <c r="G163" s="554"/>
      <c r="H163" s="335"/>
      <c r="I163" s="335"/>
      <c r="J163" s="368"/>
      <c r="K163" s="368"/>
      <c r="L163" s="370"/>
      <c r="M163" s="368"/>
    </row>
    <row r="164" spans="1:13" x14ac:dyDescent="0.2">
      <c r="A164" s="368"/>
      <c r="B164" s="368"/>
      <c r="C164" s="368"/>
      <c r="D164" s="368"/>
      <c r="E164" s="368"/>
      <c r="F164" s="370"/>
      <c r="G164" s="554"/>
      <c r="H164" s="335"/>
      <c r="I164" s="335"/>
      <c r="J164" s="368"/>
      <c r="K164" s="368"/>
      <c r="L164" s="370"/>
      <c r="M164" s="368"/>
    </row>
    <row r="165" spans="1:13" x14ac:dyDescent="0.2">
      <c r="A165" s="368"/>
      <c r="B165" s="368"/>
      <c r="C165" s="368"/>
      <c r="D165" s="368"/>
      <c r="E165" s="368"/>
      <c r="F165" s="370"/>
      <c r="G165" s="554"/>
      <c r="H165" s="335"/>
      <c r="I165" s="335"/>
      <c r="J165" s="368"/>
      <c r="K165" s="368"/>
      <c r="L165" s="370"/>
      <c r="M165" s="368"/>
    </row>
    <row r="166" spans="1:13" x14ac:dyDescent="0.2">
      <c r="A166" s="368"/>
      <c r="B166" s="368"/>
      <c r="C166" s="368"/>
      <c r="D166" s="368"/>
      <c r="E166" s="368"/>
      <c r="F166" s="370"/>
      <c r="G166" s="554"/>
      <c r="H166" s="335"/>
      <c r="I166" s="335"/>
      <c r="J166" s="368"/>
      <c r="K166" s="368"/>
      <c r="L166" s="370"/>
      <c r="M166" s="368"/>
    </row>
    <row r="167" spans="1:13" x14ac:dyDescent="0.2">
      <c r="A167" s="368"/>
      <c r="B167" s="368"/>
      <c r="C167" s="368"/>
      <c r="D167" s="368"/>
      <c r="E167" s="368"/>
      <c r="F167" s="370"/>
      <c r="G167" s="554"/>
      <c r="H167" s="335"/>
      <c r="I167" s="335"/>
      <c r="J167" s="368"/>
      <c r="K167" s="368"/>
      <c r="L167" s="370"/>
      <c r="M167" s="368"/>
    </row>
    <row r="168" spans="1:13" x14ac:dyDescent="0.2">
      <c r="A168" s="368"/>
      <c r="B168" s="368"/>
      <c r="C168" s="368"/>
      <c r="D168" s="368"/>
      <c r="E168" s="368"/>
      <c r="F168" s="370"/>
      <c r="G168" s="554"/>
      <c r="H168" s="335"/>
      <c r="I168" s="335"/>
      <c r="J168" s="368"/>
      <c r="K168" s="368"/>
      <c r="L168" s="370"/>
      <c r="M168" s="368"/>
    </row>
    <row r="169" spans="1:13" x14ac:dyDescent="0.2">
      <c r="A169" s="368"/>
      <c r="B169" s="368"/>
      <c r="C169" s="368"/>
      <c r="D169" s="368"/>
      <c r="E169" s="368"/>
      <c r="F169" s="370"/>
      <c r="G169" s="554"/>
      <c r="H169" s="335"/>
      <c r="I169" s="335"/>
      <c r="J169" s="368"/>
      <c r="K169" s="368"/>
      <c r="L169" s="370"/>
      <c r="M169" s="368"/>
    </row>
    <row r="170" spans="1:13" x14ac:dyDescent="0.2">
      <c r="A170" s="368"/>
      <c r="B170" s="368"/>
      <c r="C170" s="368"/>
      <c r="D170" s="368"/>
      <c r="E170" s="368"/>
      <c r="F170" s="370"/>
      <c r="G170" s="554"/>
      <c r="H170" s="335"/>
      <c r="I170" s="335"/>
      <c r="J170" s="368"/>
      <c r="K170" s="368"/>
      <c r="L170" s="370"/>
      <c r="M170" s="368"/>
    </row>
    <row r="171" spans="1:13" x14ac:dyDescent="0.2">
      <c r="A171" s="368"/>
      <c r="B171" s="368"/>
      <c r="C171" s="368"/>
      <c r="D171" s="368"/>
      <c r="E171" s="368"/>
      <c r="F171" s="370"/>
      <c r="G171" s="554"/>
      <c r="H171" s="335"/>
      <c r="I171" s="335"/>
      <c r="J171" s="368"/>
      <c r="K171" s="368"/>
      <c r="L171" s="370"/>
      <c r="M171" s="368"/>
    </row>
    <row r="172" spans="1:13" x14ac:dyDescent="0.2">
      <c r="A172" s="368"/>
      <c r="B172" s="368"/>
      <c r="C172" s="368"/>
      <c r="D172" s="368"/>
      <c r="E172" s="368"/>
      <c r="F172" s="370"/>
      <c r="G172" s="554"/>
      <c r="H172" s="335"/>
      <c r="I172" s="335"/>
      <c r="J172" s="368"/>
      <c r="K172" s="368"/>
      <c r="L172" s="370"/>
      <c r="M172" s="368"/>
    </row>
    <row r="173" spans="1:13" x14ac:dyDescent="0.2">
      <c r="A173" s="368"/>
      <c r="B173" s="368"/>
      <c r="C173" s="368"/>
      <c r="D173" s="368"/>
      <c r="E173" s="368"/>
      <c r="F173" s="370"/>
      <c r="G173" s="554"/>
      <c r="H173" s="335"/>
      <c r="I173" s="335"/>
      <c r="J173" s="368"/>
      <c r="K173" s="368"/>
      <c r="L173" s="370"/>
      <c r="M173" s="368"/>
    </row>
    <row r="174" spans="1:13" x14ac:dyDescent="0.2">
      <c r="A174" s="368"/>
      <c r="B174" s="368"/>
      <c r="C174" s="368"/>
      <c r="D174" s="368"/>
      <c r="E174" s="368"/>
      <c r="F174" s="370"/>
      <c r="G174" s="554"/>
      <c r="H174" s="335"/>
      <c r="I174" s="335"/>
      <c r="J174" s="368"/>
      <c r="K174" s="368"/>
      <c r="L174" s="370"/>
      <c r="M174" s="368"/>
    </row>
    <row r="175" spans="1:13" x14ac:dyDescent="0.2">
      <c r="A175" s="368"/>
      <c r="B175" s="368"/>
      <c r="C175" s="368"/>
      <c r="D175" s="368"/>
      <c r="E175" s="368"/>
      <c r="F175" s="370"/>
      <c r="G175" s="554"/>
      <c r="H175" s="335"/>
      <c r="I175" s="335"/>
      <c r="J175" s="368"/>
      <c r="K175" s="368"/>
      <c r="L175" s="370"/>
      <c r="M175" s="368"/>
    </row>
    <row r="176" spans="1:13" x14ac:dyDescent="0.2">
      <c r="A176" s="368"/>
      <c r="B176" s="368"/>
      <c r="C176" s="368"/>
      <c r="D176" s="368"/>
      <c r="E176" s="368"/>
      <c r="F176" s="370"/>
      <c r="G176" s="554"/>
      <c r="H176" s="335"/>
      <c r="I176" s="335"/>
      <c r="J176" s="368"/>
      <c r="K176" s="368"/>
      <c r="L176" s="370"/>
      <c r="M176" s="368"/>
    </row>
    <row r="177" spans="1:13" x14ac:dyDescent="0.2">
      <c r="A177" s="368"/>
      <c r="B177" s="368"/>
      <c r="C177" s="368"/>
      <c r="D177" s="368"/>
      <c r="E177" s="368"/>
      <c r="F177" s="370"/>
      <c r="G177" s="554"/>
      <c r="H177" s="335"/>
      <c r="I177" s="335"/>
      <c r="J177" s="368"/>
      <c r="K177" s="368"/>
      <c r="L177" s="370"/>
      <c r="M177" s="368"/>
    </row>
    <row r="178" spans="1:13" x14ac:dyDescent="0.2">
      <c r="A178" s="368"/>
      <c r="B178" s="368"/>
      <c r="C178" s="368"/>
      <c r="D178" s="368"/>
      <c r="E178" s="368"/>
      <c r="F178" s="370"/>
      <c r="G178" s="554"/>
      <c r="H178" s="335"/>
      <c r="I178" s="335"/>
      <c r="J178" s="368"/>
      <c r="K178" s="368"/>
      <c r="L178" s="370"/>
      <c r="M178" s="368"/>
    </row>
    <row r="179" spans="1:13" x14ac:dyDescent="0.2">
      <c r="A179" s="368"/>
      <c r="B179" s="368"/>
      <c r="C179" s="368"/>
      <c r="D179" s="368"/>
      <c r="E179" s="368"/>
      <c r="F179" s="370"/>
      <c r="G179" s="554"/>
      <c r="H179" s="335"/>
      <c r="I179" s="335"/>
      <c r="J179" s="368"/>
      <c r="K179" s="368"/>
      <c r="L179" s="370"/>
      <c r="M179" s="368"/>
    </row>
    <row r="180" spans="1:13" x14ac:dyDescent="0.2">
      <c r="A180" s="368"/>
      <c r="B180" s="368"/>
      <c r="C180" s="368"/>
      <c r="D180" s="368"/>
      <c r="E180" s="368"/>
      <c r="F180" s="370"/>
      <c r="G180" s="554"/>
      <c r="H180" s="335"/>
      <c r="I180" s="335"/>
      <c r="J180" s="368"/>
      <c r="K180" s="368"/>
      <c r="L180" s="370"/>
      <c r="M180" s="368"/>
    </row>
    <row r="181" spans="1:13" x14ac:dyDescent="0.2">
      <c r="A181" s="368"/>
      <c r="B181" s="368"/>
      <c r="C181" s="368"/>
      <c r="D181" s="368"/>
      <c r="E181" s="368"/>
      <c r="F181" s="370"/>
      <c r="G181" s="554"/>
      <c r="H181" s="335"/>
      <c r="I181" s="335"/>
      <c r="J181" s="368"/>
      <c r="K181" s="368"/>
      <c r="L181" s="370"/>
      <c r="M181" s="368"/>
    </row>
    <row r="182" spans="1:13" x14ac:dyDescent="0.2">
      <c r="A182" s="368"/>
      <c r="B182" s="368"/>
      <c r="C182" s="368"/>
      <c r="D182" s="368"/>
      <c r="E182" s="368"/>
      <c r="F182" s="370"/>
      <c r="G182" s="554"/>
      <c r="H182" s="335"/>
      <c r="I182" s="335"/>
      <c r="J182" s="368"/>
      <c r="K182" s="368"/>
      <c r="L182" s="370"/>
      <c r="M182" s="368"/>
    </row>
    <row r="183" spans="1:13" x14ac:dyDescent="0.2">
      <c r="A183" s="368"/>
      <c r="B183" s="368"/>
      <c r="C183" s="368"/>
      <c r="D183" s="368"/>
      <c r="E183" s="368"/>
      <c r="F183" s="370"/>
      <c r="G183" s="554"/>
      <c r="H183" s="335"/>
      <c r="I183" s="335"/>
      <c r="J183" s="368"/>
      <c r="K183" s="368"/>
      <c r="L183" s="370"/>
      <c r="M183" s="368"/>
    </row>
    <row r="184" spans="1:13" x14ac:dyDescent="0.2">
      <c r="A184" s="368"/>
      <c r="B184" s="368"/>
      <c r="C184" s="368"/>
      <c r="D184" s="368"/>
      <c r="E184" s="368"/>
      <c r="F184" s="370"/>
      <c r="G184" s="554"/>
      <c r="H184" s="335"/>
      <c r="I184" s="335"/>
      <c r="J184" s="368"/>
      <c r="K184" s="368"/>
      <c r="L184" s="370"/>
      <c r="M184" s="368"/>
    </row>
    <row r="185" spans="1:13" x14ac:dyDescent="0.2">
      <c r="A185" s="368"/>
      <c r="B185" s="368"/>
      <c r="C185" s="368"/>
      <c r="D185" s="368"/>
      <c r="E185" s="368"/>
      <c r="F185" s="370"/>
      <c r="G185" s="554"/>
      <c r="H185" s="335"/>
      <c r="I185" s="335"/>
      <c r="J185" s="368"/>
      <c r="K185" s="368"/>
      <c r="L185" s="370"/>
      <c r="M185" s="368"/>
    </row>
    <row r="186" spans="1:13" x14ac:dyDescent="0.2">
      <c r="A186" s="368"/>
      <c r="B186" s="368"/>
      <c r="C186" s="368"/>
      <c r="D186" s="368"/>
      <c r="E186" s="368"/>
      <c r="F186" s="370"/>
      <c r="G186" s="554"/>
      <c r="H186" s="335"/>
      <c r="I186" s="335"/>
      <c r="J186" s="368"/>
      <c r="K186" s="368"/>
      <c r="L186" s="370"/>
      <c r="M186" s="368"/>
    </row>
    <row r="187" spans="1:13" x14ac:dyDescent="0.2">
      <c r="A187" s="368"/>
      <c r="B187" s="368"/>
      <c r="C187" s="368"/>
      <c r="D187" s="368"/>
      <c r="E187" s="368"/>
      <c r="F187" s="370"/>
      <c r="G187" s="554"/>
      <c r="H187" s="335"/>
      <c r="I187" s="335"/>
      <c r="J187" s="368"/>
      <c r="K187" s="368"/>
      <c r="L187" s="370"/>
      <c r="M187" s="368"/>
    </row>
    <row r="188" spans="1:13" x14ac:dyDescent="0.2">
      <c r="A188" s="368"/>
      <c r="B188" s="368"/>
      <c r="C188" s="368"/>
      <c r="D188" s="368"/>
      <c r="E188" s="368"/>
      <c r="F188" s="370"/>
      <c r="G188" s="554"/>
      <c r="H188" s="335"/>
      <c r="I188" s="335"/>
      <c r="J188" s="368"/>
      <c r="K188" s="368"/>
      <c r="L188" s="370"/>
      <c r="M188" s="368"/>
    </row>
    <row r="189" spans="1:13" x14ac:dyDescent="0.2">
      <c r="A189" s="368"/>
      <c r="B189" s="368"/>
      <c r="C189" s="368"/>
      <c r="D189" s="368"/>
      <c r="E189" s="368"/>
      <c r="F189" s="370"/>
      <c r="G189" s="554"/>
      <c r="H189" s="335"/>
      <c r="I189" s="335"/>
      <c r="J189" s="368"/>
      <c r="K189" s="368"/>
      <c r="L189" s="370"/>
      <c r="M189" s="368"/>
    </row>
    <row r="190" spans="1:13" x14ac:dyDescent="0.2">
      <c r="A190" s="368"/>
      <c r="B190" s="368"/>
      <c r="C190" s="368"/>
      <c r="D190" s="368"/>
      <c r="E190" s="368"/>
      <c r="F190" s="370"/>
      <c r="G190" s="554"/>
      <c r="H190" s="335"/>
      <c r="I190" s="335"/>
      <c r="J190" s="368"/>
      <c r="K190" s="368"/>
      <c r="L190" s="370"/>
      <c r="M190" s="368"/>
    </row>
    <row r="191" spans="1:13" x14ac:dyDescent="0.2">
      <c r="A191" s="368"/>
      <c r="B191" s="368"/>
      <c r="C191" s="368"/>
      <c r="D191" s="368"/>
      <c r="E191" s="368"/>
      <c r="F191" s="370"/>
      <c r="G191" s="554"/>
      <c r="H191" s="335"/>
      <c r="I191" s="335"/>
      <c r="J191" s="368"/>
      <c r="K191" s="368"/>
      <c r="L191" s="370"/>
      <c r="M191" s="368"/>
    </row>
    <row r="192" spans="1:13" x14ac:dyDescent="0.2">
      <c r="A192" s="368"/>
      <c r="B192" s="368"/>
      <c r="C192" s="368"/>
      <c r="D192" s="368"/>
      <c r="E192" s="368"/>
      <c r="F192" s="370"/>
      <c r="G192" s="554"/>
      <c r="H192" s="335"/>
      <c r="I192" s="335"/>
      <c r="J192" s="368"/>
      <c r="K192" s="368"/>
      <c r="L192" s="370"/>
      <c r="M192" s="368"/>
    </row>
    <row r="193" spans="1:13" x14ac:dyDescent="0.2">
      <c r="A193" s="368"/>
      <c r="B193" s="368"/>
      <c r="C193" s="368"/>
      <c r="D193" s="368"/>
      <c r="E193" s="368"/>
      <c r="F193" s="370"/>
      <c r="G193" s="554"/>
      <c r="H193" s="335"/>
      <c r="I193" s="335"/>
      <c r="J193" s="368"/>
      <c r="K193" s="368"/>
      <c r="L193" s="370"/>
      <c r="M193" s="368"/>
    </row>
    <row r="194" spans="1:13" x14ac:dyDescent="0.2">
      <c r="A194" s="368"/>
      <c r="B194" s="368"/>
      <c r="C194" s="368"/>
      <c r="D194" s="368"/>
      <c r="E194" s="368"/>
      <c r="F194" s="370"/>
      <c r="G194" s="554"/>
      <c r="H194" s="335"/>
      <c r="I194" s="335"/>
      <c r="J194" s="368"/>
      <c r="K194" s="368"/>
      <c r="L194" s="370"/>
      <c r="M194" s="368"/>
    </row>
    <row r="195" spans="1:13" x14ac:dyDescent="0.2">
      <c r="A195" s="368"/>
      <c r="B195" s="368"/>
      <c r="C195" s="368"/>
      <c r="D195" s="368"/>
      <c r="E195" s="368"/>
      <c r="F195" s="370"/>
      <c r="G195" s="554"/>
      <c r="H195" s="335"/>
      <c r="I195" s="335"/>
      <c r="J195" s="368"/>
      <c r="K195" s="368"/>
      <c r="L195" s="370"/>
      <c r="M195" s="368"/>
    </row>
    <row r="196" spans="1:13" x14ac:dyDescent="0.2">
      <c r="A196" s="368"/>
      <c r="B196" s="368"/>
      <c r="C196" s="368"/>
      <c r="D196" s="368"/>
      <c r="E196" s="368"/>
      <c r="F196" s="370"/>
      <c r="G196" s="554"/>
      <c r="H196" s="335"/>
      <c r="I196" s="335"/>
      <c r="J196" s="368"/>
      <c r="K196" s="368"/>
      <c r="L196" s="370"/>
      <c r="M196" s="368"/>
    </row>
    <row r="197" spans="1:13" x14ac:dyDescent="0.2">
      <c r="A197" s="368"/>
      <c r="B197" s="368"/>
      <c r="C197" s="368"/>
      <c r="D197" s="368"/>
      <c r="E197" s="368"/>
      <c r="F197" s="370"/>
      <c r="G197" s="554"/>
      <c r="H197" s="335"/>
      <c r="I197" s="335"/>
      <c r="J197" s="368"/>
      <c r="K197" s="368"/>
      <c r="L197" s="370"/>
      <c r="M197" s="368"/>
    </row>
    <row r="198" spans="1:13" x14ac:dyDescent="0.2">
      <c r="A198" s="368"/>
      <c r="B198" s="368"/>
      <c r="C198" s="368"/>
      <c r="D198" s="368"/>
      <c r="E198" s="368"/>
      <c r="F198" s="370"/>
      <c r="G198" s="554"/>
      <c r="H198" s="335"/>
      <c r="I198" s="335"/>
      <c r="J198" s="368"/>
      <c r="K198" s="368"/>
      <c r="L198" s="370"/>
      <c r="M198" s="368"/>
    </row>
    <row r="199" spans="1:13" x14ac:dyDescent="0.2">
      <c r="A199" s="368"/>
      <c r="B199" s="368"/>
      <c r="C199" s="368"/>
      <c r="D199" s="368"/>
      <c r="E199" s="368"/>
      <c r="F199" s="370"/>
      <c r="G199" s="554"/>
      <c r="H199" s="335"/>
      <c r="I199" s="335"/>
      <c r="J199" s="368"/>
      <c r="K199" s="368"/>
      <c r="L199" s="370"/>
      <c r="M199" s="368"/>
    </row>
    <row r="200" spans="1:13" x14ac:dyDescent="0.2">
      <c r="A200" s="368"/>
      <c r="B200" s="368"/>
      <c r="C200" s="368"/>
      <c r="D200" s="368"/>
      <c r="E200" s="368"/>
      <c r="F200" s="370"/>
      <c r="G200" s="554"/>
      <c r="H200" s="335"/>
      <c r="I200" s="335"/>
      <c r="J200" s="368"/>
      <c r="K200" s="368"/>
      <c r="L200" s="370"/>
      <c r="M200" s="368"/>
    </row>
    <row r="201" spans="1:13" x14ac:dyDescent="0.2">
      <c r="A201" s="368"/>
      <c r="B201" s="368"/>
      <c r="C201" s="368"/>
      <c r="D201" s="368"/>
      <c r="E201" s="368"/>
      <c r="F201" s="370"/>
      <c r="G201" s="554"/>
      <c r="H201" s="335"/>
      <c r="I201" s="335"/>
      <c r="J201" s="368"/>
      <c r="K201" s="368"/>
      <c r="L201" s="370"/>
      <c r="M201" s="368"/>
    </row>
    <row r="202" spans="1:13" x14ac:dyDescent="0.2">
      <c r="A202" s="368"/>
      <c r="B202" s="368"/>
      <c r="C202" s="368"/>
      <c r="D202" s="368"/>
      <c r="E202" s="368"/>
      <c r="F202" s="370"/>
      <c r="G202" s="554"/>
      <c r="H202" s="335"/>
      <c r="I202" s="335"/>
      <c r="J202" s="368"/>
      <c r="K202" s="368"/>
      <c r="L202" s="370"/>
      <c r="M202" s="368"/>
    </row>
    <row r="203" spans="1:13" x14ac:dyDescent="0.2">
      <c r="A203" s="368"/>
      <c r="B203" s="368"/>
      <c r="C203" s="368"/>
      <c r="D203" s="368"/>
      <c r="E203" s="368"/>
      <c r="F203" s="370"/>
      <c r="G203" s="554"/>
      <c r="H203" s="335"/>
      <c r="I203" s="335"/>
      <c r="J203" s="368"/>
      <c r="K203" s="368"/>
      <c r="L203" s="370"/>
      <c r="M203" s="368"/>
    </row>
    <row r="204" spans="1:13" x14ac:dyDescent="0.2">
      <c r="A204" s="368"/>
      <c r="B204" s="368"/>
      <c r="C204" s="368"/>
      <c r="D204" s="368"/>
      <c r="E204" s="368"/>
      <c r="F204" s="370"/>
      <c r="G204" s="554"/>
      <c r="H204" s="335"/>
      <c r="I204" s="335"/>
      <c r="J204" s="368"/>
      <c r="K204" s="368"/>
      <c r="L204" s="370"/>
      <c r="M204" s="368"/>
    </row>
    <row r="205" spans="1:13" x14ac:dyDescent="0.2">
      <c r="A205" s="368"/>
      <c r="B205" s="368"/>
      <c r="C205" s="368"/>
      <c r="D205" s="368"/>
      <c r="E205" s="368"/>
      <c r="F205" s="370"/>
      <c r="G205" s="554"/>
      <c r="H205" s="335"/>
      <c r="I205" s="335"/>
      <c r="J205" s="368"/>
      <c r="K205" s="368"/>
      <c r="L205" s="370"/>
      <c r="M205" s="368"/>
    </row>
    <row r="206" spans="1:13" x14ac:dyDescent="0.2">
      <c r="A206" s="368"/>
      <c r="B206" s="368"/>
      <c r="C206" s="368"/>
      <c r="D206" s="368"/>
      <c r="E206" s="368"/>
      <c r="F206" s="370"/>
      <c r="G206" s="554"/>
      <c r="H206" s="335"/>
      <c r="I206" s="335"/>
      <c r="J206" s="368"/>
      <c r="K206" s="368"/>
      <c r="L206" s="370"/>
      <c r="M206" s="368"/>
    </row>
    <row r="207" spans="1:13" x14ac:dyDescent="0.2">
      <c r="A207" s="368"/>
      <c r="B207" s="368"/>
      <c r="C207" s="368"/>
      <c r="D207" s="368"/>
      <c r="E207" s="368"/>
      <c r="F207" s="370"/>
      <c r="G207" s="554"/>
      <c r="H207" s="335"/>
      <c r="I207" s="335"/>
      <c r="J207" s="368"/>
      <c r="K207" s="368"/>
      <c r="L207" s="370"/>
      <c r="M207" s="368"/>
    </row>
    <row r="208" spans="1:13" x14ac:dyDescent="0.2">
      <c r="A208" s="368"/>
      <c r="B208" s="368"/>
      <c r="C208" s="368"/>
      <c r="D208" s="368"/>
      <c r="E208" s="368"/>
      <c r="F208" s="370"/>
      <c r="G208" s="554"/>
      <c r="H208" s="335"/>
      <c r="I208" s="335"/>
      <c r="J208" s="368"/>
      <c r="K208" s="368"/>
      <c r="L208" s="370"/>
      <c r="M208" s="368"/>
    </row>
    <row r="209" spans="1:13" x14ac:dyDescent="0.2">
      <c r="A209" s="368"/>
      <c r="B209" s="368"/>
      <c r="C209" s="368"/>
      <c r="D209" s="368"/>
      <c r="E209" s="368"/>
      <c r="F209" s="370"/>
      <c r="G209" s="554"/>
      <c r="H209" s="335"/>
      <c r="I209" s="335"/>
      <c r="J209" s="368"/>
      <c r="K209" s="368"/>
      <c r="L209" s="370"/>
      <c r="M209" s="368"/>
    </row>
    <row r="210" spans="1:13" x14ac:dyDescent="0.2">
      <c r="A210" s="368"/>
      <c r="B210" s="368"/>
      <c r="C210" s="368"/>
      <c r="D210" s="368"/>
      <c r="E210" s="368"/>
      <c r="F210" s="370"/>
      <c r="G210" s="554"/>
      <c r="H210" s="335"/>
      <c r="I210" s="335"/>
      <c r="J210" s="368"/>
      <c r="K210" s="368"/>
      <c r="L210" s="370"/>
      <c r="M210" s="368"/>
    </row>
    <row r="211" spans="1:13" x14ac:dyDescent="0.2">
      <c r="A211" s="368"/>
      <c r="B211" s="368"/>
      <c r="C211" s="368"/>
      <c r="D211" s="368"/>
      <c r="E211" s="368"/>
      <c r="F211" s="370"/>
      <c r="G211" s="554"/>
      <c r="H211" s="335"/>
      <c r="I211" s="335"/>
      <c r="J211" s="368"/>
      <c r="K211" s="368"/>
      <c r="L211" s="370"/>
      <c r="M211" s="368"/>
    </row>
    <row r="212" spans="1:13" x14ac:dyDescent="0.2">
      <c r="A212" s="368"/>
      <c r="B212" s="368"/>
      <c r="C212" s="368"/>
      <c r="D212" s="368"/>
      <c r="E212" s="368"/>
      <c r="F212" s="370"/>
      <c r="G212" s="554"/>
      <c r="H212" s="335"/>
      <c r="I212" s="335"/>
      <c r="J212" s="368"/>
      <c r="K212" s="368"/>
      <c r="L212" s="370"/>
      <c r="M212" s="368"/>
    </row>
    <row r="213" spans="1:13" x14ac:dyDescent="0.2">
      <c r="A213" s="368"/>
      <c r="B213" s="368"/>
      <c r="C213" s="368"/>
      <c r="D213" s="368"/>
      <c r="E213" s="368"/>
      <c r="F213" s="370"/>
      <c r="G213" s="554"/>
      <c r="H213" s="335"/>
      <c r="I213" s="335"/>
      <c r="J213" s="368"/>
      <c r="K213" s="368"/>
      <c r="L213" s="370"/>
      <c r="M213" s="368"/>
    </row>
    <row r="214" spans="1:13" x14ac:dyDescent="0.2">
      <c r="A214" s="368"/>
      <c r="B214" s="368"/>
      <c r="C214" s="368"/>
      <c r="D214" s="368"/>
      <c r="E214" s="368"/>
      <c r="F214" s="370"/>
      <c r="G214" s="554"/>
      <c r="H214" s="335"/>
      <c r="I214" s="335"/>
      <c r="J214" s="368"/>
      <c r="K214" s="368"/>
      <c r="L214" s="370"/>
      <c r="M214" s="368"/>
    </row>
    <row r="215" spans="1:13" x14ac:dyDescent="0.2">
      <c r="A215" s="368"/>
      <c r="B215" s="368"/>
      <c r="C215" s="368"/>
      <c r="D215" s="368"/>
      <c r="E215" s="368"/>
      <c r="F215" s="370"/>
      <c r="G215" s="554"/>
      <c r="H215" s="335"/>
      <c r="I215" s="335"/>
      <c r="J215" s="368"/>
      <c r="K215" s="368"/>
      <c r="L215" s="370"/>
      <c r="M215" s="368"/>
    </row>
    <row r="216" spans="1:13" x14ac:dyDescent="0.2">
      <c r="A216" s="368"/>
      <c r="B216" s="368"/>
      <c r="C216" s="368"/>
      <c r="D216" s="368"/>
      <c r="E216" s="368"/>
      <c r="F216" s="370"/>
      <c r="G216" s="554"/>
      <c r="H216" s="335"/>
      <c r="I216" s="335"/>
      <c r="J216" s="368"/>
      <c r="K216" s="368"/>
      <c r="L216" s="370"/>
      <c r="M216" s="368"/>
    </row>
    <row r="217" spans="1:13" x14ac:dyDescent="0.2">
      <c r="A217" s="368"/>
      <c r="B217" s="368"/>
      <c r="C217" s="368"/>
      <c r="D217" s="368"/>
      <c r="E217" s="368"/>
      <c r="F217" s="370"/>
      <c r="G217" s="554"/>
      <c r="H217" s="335"/>
      <c r="I217" s="335"/>
      <c r="J217" s="368"/>
      <c r="K217" s="368"/>
      <c r="L217" s="370"/>
      <c r="M217" s="368"/>
    </row>
    <row r="218" spans="1:13" x14ac:dyDescent="0.2">
      <c r="A218" s="368"/>
      <c r="B218" s="368"/>
      <c r="C218" s="368"/>
      <c r="D218" s="368"/>
      <c r="E218" s="368"/>
      <c r="F218" s="370"/>
      <c r="G218" s="554"/>
      <c r="H218" s="335"/>
      <c r="I218" s="335"/>
      <c r="J218" s="368"/>
      <c r="K218" s="368"/>
      <c r="L218" s="370"/>
      <c r="M218" s="368"/>
    </row>
    <row r="219" spans="1:13" x14ac:dyDescent="0.2">
      <c r="A219" s="368"/>
      <c r="B219" s="368"/>
      <c r="C219" s="368"/>
      <c r="D219" s="368"/>
      <c r="E219" s="368"/>
      <c r="F219" s="370"/>
      <c r="G219" s="554"/>
      <c r="H219" s="335"/>
      <c r="I219" s="335"/>
      <c r="J219" s="368"/>
      <c r="K219" s="368"/>
      <c r="L219" s="370"/>
      <c r="M219" s="368"/>
    </row>
    <row r="220" spans="1:13" x14ac:dyDescent="0.2">
      <c r="A220" s="368"/>
      <c r="B220" s="368"/>
      <c r="C220" s="368"/>
      <c r="D220" s="368"/>
      <c r="E220" s="368"/>
      <c r="F220" s="370"/>
      <c r="G220" s="554"/>
      <c r="H220" s="335"/>
      <c r="I220" s="335"/>
      <c r="J220" s="368"/>
      <c r="K220" s="368"/>
      <c r="L220" s="370"/>
      <c r="M220" s="368"/>
    </row>
    <row r="221" spans="1:13" x14ac:dyDescent="0.2">
      <c r="A221" s="368"/>
      <c r="B221" s="368"/>
      <c r="C221" s="368"/>
      <c r="D221" s="368"/>
      <c r="E221" s="368"/>
      <c r="F221" s="370"/>
      <c r="G221" s="554"/>
      <c r="H221" s="335"/>
      <c r="I221" s="335"/>
      <c r="J221" s="368"/>
      <c r="K221" s="368"/>
      <c r="L221" s="370"/>
      <c r="M221" s="368"/>
    </row>
    <row r="222" spans="1:13" x14ac:dyDescent="0.2">
      <c r="A222" s="368"/>
      <c r="B222" s="368"/>
      <c r="C222" s="368"/>
      <c r="D222" s="368"/>
      <c r="E222" s="368"/>
      <c r="F222" s="370"/>
      <c r="G222" s="554"/>
      <c r="H222" s="335"/>
      <c r="I222" s="335"/>
      <c r="J222" s="368"/>
      <c r="K222" s="368"/>
      <c r="L222" s="370"/>
      <c r="M222" s="368"/>
    </row>
    <row r="223" spans="1:13" x14ac:dyDescent="0.2">
      <c r="A223" s="368"/>
      <c r="B223" s="368"/>
      <c r="C223" s="368"/>
      <c r="D223" s="368"/>
      <c r="E223" s="368"/>
      <c r="F223" s="370"/>
      <c r="G223" s="554"/>
      <c r="H223" s="335"/>
      <c r="I223" s="335"/>
      <c r="J223" s="368"/>
      <c r="K223" s="368"/>
      <c r="L223" s="370"/>
      <c r="M223" s="368"/>
    </row>
    <row r="224" spans="1:13" x14ac:dyDescent="0.2">
      <c r="A224" s="368"/>
      <c r="B224" s="368"/>
      <c r="C224" s="368"/>
      <c r="D224" s="368"/>
      <c r="E224" s="368"/>
      <c r="F224" s="370"/>
      <c r="G224" s="554"/>
      <c r="H224" s="335"/>
      <c r="I224" s="335"/>
      <c r="J224" s="368"/>
      <c r="K224" s="368"/>
      <c r="L224" s="370"/>
      <c r="M224" s="368"/>
    </row>
    <row r="225" spans="1:13" x14ac:dyDescent="0.2">
      <c r="A225" s="368"/>
      <c r="B225" s="368"/>
      <c r="C225" s="368"/>
      <c r="D225" s="368"/>
      <c r="E225" s="368"/>
      <c r="F225" s="370"/>
      <c r="G225" s="554"/>
      <c r="H225" s="335"/>
      <c r="I225" s="335"/>
      <c r="J225" s="368"/>
      <c r="K225" s="368"/>
      <c r="L225" s="370"/>
      <c r="M225" s="368"/>
    </row>
    <row r="226" spans="1:13" x14ac:dyDescent="0.2">
      <c r="A226" s="368"/>
      <c r="B226" s="368"/>
      <c r="C226" s="368"/>
      <c r="D226" s="368"/>
      <c r="E226" s="368"/>
      <c r="F226" s="370"/>
      <c r="G226" s="554"/>
      <c r="H226" s="335"/>
      <c r="I226" s="335"/>
      <c r="J226" s="368"/>
      <c r="K226" s="368"/>
      <c r="L226" s="370"/>
      <c r="M226" s="368"/>
    </row>
    <row r="227" spans="1:13" x14ac:dyDescent="0.2">
      <c r="A227" s="368"/>
      <c r="B227" s="368"/>
      <c r="C227" s="368"/>
      <c r="D227" s="368"/>
      <c r="E227" s="368"/>
      <c r="F227" s="370"/>
      <c r="G227" s="554"/>
      <c r="H227" s="335"/>
      <c r="I227" s="335"/>
      <c r="J227" s="368"/>
      <c r="K227" s="368"/>
      <c r="L227" s="370"/>
      <c r="M227" s="368"/>
    </row>
    <row r="228" spans="1:13" x14ac:dyDescent="0.2">
      <c r="A228" s="368"/>
      <c r="B228" s="368"/>
      <c r="C228" s="368"/>
      <c r="D228" s="368"/>
      <c r="E228" s="368"/>
      <c r="F228" s="370"/>
      <c r="G228" s="554"/>
      <c r="H228" s="335"/>
      <c r="I228" s="335"/>
      <c r="J228" s="368"/>
      <c r="K228" s="368"/>
      <c r="L228" s="370"/>
      <c r="M228" s="368"/>
    </row>
    <row r="229" spans="1:13" x14ac:dyDescent="0.2">
      <c r="A229" s="368"/>
      <c r="B229" s="368"/>
      <c r="C229" s="368"/>
      <c r="D229" s="368"/>
      <c r="E229" s="368"/>
      <c r="F229" s="370"/>
      <c r="G229" s="554"/>
      <c r="H229" s="335"/>
      <c r="I229" s="335"/>
      <c r="J229" s="368"/>
      <c r="K229" s="368"/>
      <c r="L229" s="370"/>
      <c r="M229" s="368"/>
    </row>
    <row r="230" spans="1:13" x14ac:dyDescent="0.2">
      <c r="A230" s="368"/>
      <c r="B230" s="368"/>
      <c r="C230" s="368"/>
      <c r="D230" s="368"/>
      <c r="E230" s="368"/>
      <c r="F230" s="370"/>
      <c r="G230" s="554"/>
      <c r="H230" s="335"/>
      <c r="I230" s="335"/>
      <c r="J230" s="368"/>
      <c r="K230" s="368"/>
      <c r="L230" s="370"/>
      <c r="M230" s="368"/>
    </row>
    <row r="231" spans="1:13" x14ac:dyDescent="0.2">
      <c r="A231" s="368"/>
      <c r="B231" s="368"/>
      <c r="C231" s="368"/>
      <c r="D231" s="368"/>
      <c r="E231" s="368"/>
      <c r="F231" s="370"/>
      <c r="G231" s="554"/>
      <c r="H231" s="335"/>
      <c r="I231" s="335"/>
      <c r="J231" s="368"/>
      <c r="K231" s="368"/>
      <c r="L231" s="370"/>
      <c r="M231" s="368"/>
    </row>
    <row r="232" spans="1:13" x14ac:dyDescent="0.2">
      <c r="A232" s="368"/>
      <c r="B232" s="368"/>
      <c r="C232" s="368"/>
      <c r="D232" s="368"/>
      <c r="E232" s="368"/>
      <c r="F232" s="370"/>
      <c r="G232" s="554"/>
      <c r="H232" s="335"/>
      <c r="I232" s="335"/>
      <c r="J232" s="368"/>
      <c r="K232" s="368"/>
      <c r="L232" s="370"/>
      <c r="M232" s="368"/>
    </row>
    <row r="233" spans="1:13" x14ac:dyDescent="0.2">
      <c r="A233" s="368"/>
      <c r="B233" s="368"/>
      <c r="C233" s="368"/>
      <c r="D233" s="368"/>
      <c r="E233" s="368"/>
      <c r="F233" s="370"/>
      <c r="G233" s="554"/>
      <c r="H233" s="335"/>
      <c r="I233" s="335"/>
      <c r="J233" s="368"/>
      <c r="K233" s="368"/>
      <c r="L233" s="370"/>
      <c r="M233" s="368"/>
    </row>
    <row r="234" spans="1:13" x14ac:dyDescent="0.2">
      <c r="A234" s="368"/>
      <c r="B234" s="368"/>
      <c r="C234" s="368"/>
      <c r="D234" s="368"/>
      <c r="E234" s="368"/>
      <c r="F234" s="370"/>
      <c r="G234" s="554"/>
      <c r="H234" s="335"/>
      <c r="I234" s="335"/>
      <c r="J234" s="368"/>
      <c r="K234" s="368"/>
      <c r="L234" s="370"/>
      <c r="M234" s="368"/>
    </row>
    <row r="235" spans="1:13" x14ac:dyDescent="0.2">
      <c r="A235" s="368"/>
      <c r="B235" s="368"/>
      <c r="C235" s="368"/>
      <c r="D235" s="368"/>
      <c r="E235" s="368"/>
      <c r="F235" s="370"/>
      <c r="G235" s="554"/>
      <c r="H235" s="335"/>
      <c r="I235" s="335"/>
      <c r="J235" s="368"/>
      <c r="K235" s="368"/>
      <c r="L235" s="370"/>
      <c r="M235" s="368"/>
    </row>
    <row r="236" spans="1:13" x14ac:dyDescent="0.2">
      <c r="A236" s="368"/>
      <c r="B236" s="368"/>
      <c r="C236" s="368"/>
      <c r="D236" s="368"/>
      <c r="E236" s="368"/>
      <c r="F236" s="370"/>
      <c r="G236" s="554"/>
      <c r="H236" s="335"/>
      <c r="I236" s="335"/>
      <c r="J236" s="368"/>
      <c r="K236" s="368"/>
      <c r="L236" s="370"/>
      <c r="M236" s="368"/>
    </row>
    <row r="237" spans="1:13" x14ac:dyDescent="0.2">
      <c r="A237" s="368"/>
      <c r="B237" s="368"/>
      <c r="C237" s="368"/>
      <c r="D237" s="368"/>
      <c r="E237" s="368"/>
      <c r="F237" s="370"/>
      <c r="G237" s="554"/>
      <c r="H237" s="335"/>
      <c r="I237" s="335"/>
      <c r="J237" s="368"/>
      <c r="K237" s="368"/>
      <c r="L237" s="370"/>
      <c r="M237" s="368"/>
    </row>
    <row r="238" spans="1:13" x14ac:dyDescent="0.2">
      <c r="A238" s="368"/>
      <c r="B238" s="368"/>
      <c r="C238" s="368"/>
      <c r="D238" s="368"/>
      <c r="E238" s="368"/>
      <c r="F238" s="370"/>
      <c r="G238" s="554"/>
      <c r="H238" s="335"/>
      <c r="I238" s="335"/>
      <c r="J238" s="368"/>
      <c r="K238" s="368"/>
      <c r="L238" s="370"/>
      <c r="M238" s="368"/>
    </row>
    <row r="239" spans="1:13" x14ac:dyDescent="0.2">
      <c r="A239" s="368"/>
      <c r="B239" s="368"/>
      <c r="C239" s="368"/>
      <c r="D239" s="368"/>
      <c r="E239" s="368"/>
      <c r="F239" s="370"/>
      <c r="G239" s="554"/>
      <c r="H239" s="335"/>
      <c r="I239" s="335"/>
      <c r="J239" s="368"/>
      <c r="K239" s="368"/>
      <c r="L239" s="370"/>
      <c r="M239" s="368"/>
    </row>
    <row r="240" spans="1:13" x14ac:dyDescent="0.2">
      <c r="A240" s="368"/>
      <c r="B240" s="368"/>
      <c r="C240" s="368"/>
      <c r="D240" s="368"/>
      <c r="E240" s="368"/>
      <c r="F240" s="370"/>
      <c r="G240" s="554"/>
      <c r="H240" s="335"/>
      <c r="I240" s="335"/>
      <c r="J240" s="368"/>
      <c r="K240" s="368"/>
      <c r="L240" s="370"/>
      <c r="M240" s="368"/>
    </row>
    <row r="241" spans="1:13" x14ac:dyDescent="0.2">
      <c r="A241" s="368"/>
      <c r="B241" s="368"/>
      <c r="C241" s="368"/>
      <c r="D241" s="368"/>
      <c r="E241" s="368"/>
      <c r="F241" s="370"/>
      <c r="G241" s="554"/>
      <c r="H241" s="335"/>
      <c r="I241" s="335"/>
      <c r="J241" s="368"/>
      <c r="K241" s="368"/>
      <c r="L241" s="370"/>
      <c r="M241" s="368"/>
    </row>
    <row r="242" spans="1:13" x14ac:dyDescent="0.2">
      <c r="A242" s="368"/>
      <c r="B242" s="368"/>
      <c r="C242" s="368"/>
      <c r="D242" s="368"/>
      <c r="E242" s="368"/>
      <c r="F242" s="370"/>
      <c r="G242" s="554"/>
      <c r="H242" s="335"/>
      <c r="I242" s="335"/>
      <c r="J242" s="368"/>
      <c r="K242" s="368"/>
      <c r="L242" s="370"/>
      <c r="M242" s="368"/>
    </row>
    <row r="243" spans="1:13" x14ac:dyDescent="0.2">
      <c r="A243" s="368"/>
      <c r="B243" s="368"/>
      <c r="C243" s="368"/>
      <c r="D243" s="368"/>
      <c r="E243" s="368"/>
      <c r="F243" s="370"/>
      <c r="G243" s="554"/>
      <c r="H243" s="335"/>
      <c r="I243" s="335"/>
      <c r="J243" s="368"/>
      <c r="K243" s="368"/>
      <c r="L243" s="370"/>
      <c r="M243" s="368"/>
    </row>
    <row r="244" spans="1:13" x14ac:dyDescent="0.2">
      <c r="A244" s="368"/>
      <c r="B244" s="368"/>
      <c r="C244" s="368"/>
      <c r="D244" s="368"/>
      <c r="E244" s="368"/>
      <c r="F244" s="370"/>
      <c r="G244" s="554"/>
      <c r="H244" s="335"/>
      <c r="I244" s="335"/>
      <c r="J244" s="368"/>
      <c r="K244" s="368"/>
      <c r="L244" s="370"/>
      <c r="M244" s="368"/>
    </row>
    <row r="245" spans="1:13" x14ac:dyDescent="0.2">
      <c r="A245" s="368"/>
      <c r="B245" s="368"/>
      <c r="C245" s="368"/>
      <c r="D245" s="368"/>
      <c r="E245" s="368"/>
      <c r="F245" s="370"/>
      <c r="G245" s="554"/>
      <c r="H245" s="335"/>
      <c r="I245" s="335"/>
      <c r="J245" s="368"/>
      <c r="K245" s="368"/>
      <c r="L245" s="370"/>
      <c r="M245" s="368"/>
    </row>
    <row r="246" spans="1:13" x14ac:dyDescent="0.2">
      <c r="A246" s="368"/>
      <c r="B246" s="368"/>
      <c r="C246" s="368"/>
      <c r="D246" s="368"/>
      <c r="E246" s="368"/>
      <c r="F246" s="370"/>
      <c r="G246" s="554"/>
      <c r="H246" s="335"/>
      <c r="I246" s="335"/>
      <c r="J246" s="368"/>
      <c r="K246" s="368"/>
      <c r="L246" s="370"/>
      <c r="M246" s="368"/>
    </row>
    <row r="247" spans="1:13" x14ac:dyDescent="0.2">
      <c r="A247" s="368"/>
      <c r="B247" s="368"/>
      <c r="C247" s="368"/>
      <c r="D247" s="368"/>
      <c r="E247" s="368"/>
      <c r="F247" s="370"/>
      <c r="G247" s="554"/>
      <c r="H247" s="335"/>
      <c r="I247" s="335"/>
      <c r="J247" s="368"/>
      <c r="K247" s="368"/>
      <c r="L247" s="370"/>
      <c r="M247" s="368"/>
    </row>
    <row r="248" spans="1:13" x14ac:dyDescent="0.2">
      <c r="A248" s="368"/>
      <c r="B248" s="368"/>
      <c r="C248" s="368"/>
      <c r="D248" s="368"/>
      <c r="E248" s="368"/>
      <c r="F248" s="370"/>
      <c r="G248" s="554"/>
      <c r="H248" s="335"/>
      <c r="I248" s="335"/>
      <c r="J248" s="368"/>
      <c r="K248" s="368"/>
      <c r="L248" s="370"/>
      <c r="M248" s="368"/>
    </row>
    <row r="249" spans="1:13" x14ac:dyDescent="0.2">
      <c r="A249" s="368"/>
      <c r="B249" s="368"/>
      <c r="C249" s="368"/>
      <c r="D249" s="368"/>
      <c r="E249" s="368"/>
      <c r="F249" s="370"/>
      <c r="G249" s="554"/>
      <c r="H249" s="335"/>
      <c r="I249" s="335"/>
      <c r="J249" s="368"/>
      <c r="K249" s="368"/>
      <c r="L249" s="370"/>
      <c r="M249" s="368"/>
    </row>
    <row r="250" spans="1:13" x14ac:dyDescent="0.2">
      <c r="A250" s="368"/>
      <c r="B250" s="368"/>
      <c r="C250" s="368"/>
      <c r="D250" s="368"/>
      <c r="E250" s="368"/>
      <c r="F250" s="370"/>
      <c r="G250" s="554"/>
      <c r="H250" s="335"/>
      <c r="I250" s="335"/>
      <c r="J250" s="368"/>
      <c r="K250" s="368"/>
      <c r="L250" s="370"/>
      <c r="M250" s="368"/>
    </row>
    <row r="251" spans="1:13" x14ac:dyDescent="0.2">
      <c r="A251" s="368"/>
      <c r="B251" s="368"/>
      <c r="C251" s="368"/>
      <c r="D251" s="368"/>
      <c r="E251" s="368"/>
      <c r="F251" s="370"/>
      <c r="G251" s="554"/>
      <c r="H251" s="335"/>
      <c r="I251" s="335"/>
      <c r="J251" s="368"/>
      <c r="K251" s="368"/>
      <c r="L251" s="370"/>
      <c r="M251" s="368"/>
    </row>
    <row r="252" spans="1:13" x14ac:dyDescent="0.2">
      <c r="A252" s="368"/>
      <c r="B252" s="368"/>
      <c r="C252" s="368"/>
      <c r="D252" s="368"/>
      <c r="E252" s="368"/>
      <c r="F252" s="370"/>
      <c r="G252" s="554"/>
      <c r="H252" s="335"/>
      <c r="I252" s="335"/>
      <c r="J252" s="368"/>
      <c r="K252" s="368"/>
      <c r="L252" s="370"/>
      <c r="M252" s="368"/>
    </row>
    <row r="253" spans="1:13" x14ac:dyDescent="0.2">
      <c r="A253" s="368"/>
      <c r="B253" s="368"/>
      <c r="C253" s="368"/>
      <c r="D253" s="368"/>
      <c r="E253" s="368"/>
      <c r="F253" s="370"/>
      <c r="G253" s="554"/>
      <c r="H253" s="335"/>
      <c r="I253" s="335"/>
      <c r="J253" s="368"/>
      <c r="K253" s="368"/>
      <c r="L253" s="370"/>
      <c r="M253" s="368"/>
    </row>
    <row r="254" spans="1:13" x14ac:dyDescent="0.2">
      <c r="A254" s="368"/>
      <c r="B254" s="368"/>
      <c r="C254" s="368"/>
      <c r="D254" s="368"/>
      <c r="E254" s="368"/>
      <c r="F254" s="370"/>
      <c r="G254" s="554"/>
      <c r="H254" s="335"/>
      <c r="I254" s="335"/>
      <c r="J254" s="368"/>
      <c r="K254" s="368"/>
      <c r="L254" s="370"/>
      <c r="M254" s="368"/>
    </row>
    <row r="255" spans="1:13" x14ac:dyDescent="0.2">
      <c r="A255" s="368"/>
      <c r="B255" s="368"/>
      <c r="C255" s="368"/>
      <c r="D255" s="368"/>
      <c r="E255" s="368"/>
      <c r="F255" s="370"/>
      <c r="G255" s="554"/>
      <c r="H255" s="335"/>
      <c r="I255" s="335"/>
      <c r="J255" s="368"/>
      <c r="K255" s="368"/>
      <c r="L255" s="370"/>
      <c r="M255" s="368"/>
    </row>
    <row r="256" spans="1:13" x14ac:dyDescent="0.2">
      <c r="A256" s="368"/>
      <c r="B256" s="368"/>
      <c r="C256" s="368"/>
      <c r="D256" s="368"/>
      <c r="E256" s="368"/>
      <c r="F256" s="370"/>
      <c r="G256" s="554"/>
      <c r="H256" s="335"/>
      <c r="I256" s="335"/>
      <c r="J256" s="368"/>
      <c r="K256" s="368"/>
      <c r="L256" s="370"/>
      <c r="M256" s="368"/>
    </row>
    <row r="257" spans="1:13" x14ac:dyDescent="0.2">
      <c r="A257" s="368"/>
      <c r="B257" s="368"/>
      <c r="C257" s="368"/>
      <c r="D257" s="368"/>
      <c r="E257" s="368"/>
      <c r="F257" s="370"/>
      <c r="G257" s="554"/>
      <c r="H257" s="335"/>
      <c r="I257" s="335"/>
      <c r="J257" s="368"/>
      <c r="K257" s="368"/>
      <c r="L257" s="370"/>
      <c r="M257" s="368"/>
    </row>
    <row r="258" spans="1:13" x14ac:dyDescent="0.2">
      <c r="A258" s="368"/>
      <c r="B258" s="368"/>
      <c r="C258" s="368"/>
      <c r="D258" s="368"/>
      <c r="E258" s="368"/>
      <c r="F258" s="370"/>
      <c r="G258" s="554"/>
      <c r="H258" s="335"/>
      <c r="I258" s="335"/>
      <c r="J258" s="368"/>
      <c r="K258" s="368"/>
      <c r="L258" s="370"/>
      <c r="M258" s="368"/>
    </row>
    <row r="259" spans="1:13" x14ac:dyDescent="0.2">
      <c r="A259" s="368"/>
      <c r="B259" s="368"/>
      <c r="C259" s="368"/>
      <c r="D259" s="368"/>
      <c r="E259" s="368"/>
      <c r="F259" s="370"/>
      <c r="G259" s="554"/>
      <c r="H259" s="335"/>
      <c r="I259" s="335"/>
      <c r="J259" s="368"/>
      <c r="K259" s="368"/>
      <c r="L259" s="370"/>
      <c r="M259" s="368"/>
    </row>
    <row r="260" spans="1:13" x14ac:dyDescent="0.2">
      <c r="A260" s="368"/>
      <c r="B260" s="368"/>
      <c r="C260" s="368"/>
      <c r="D260" s="368"/>
      <c r="E260" s="368"/>
      <c r="F260" s="370"/>
      <c r="G260" s="554"/>
      <c r="H260" s="335"/>
      <c r="I260" s="335"/>
      <c r="J260" s="368"/>
      <c r="K260" s="368"/>
      <c r="L260" s="370"/>
      <c r="M260" s="368"/>
    </row>
    <row r="261" spans="1:13" x14ac:dyDescent="0.2">
      <c r="A261" s="368"/>
      <c r="B261" s="368"/>
      <c r="C261" s="368"/>
      <c r="D261" s="368"/>
      <c r="E261" s="368"/>
      <c r="F261" s="370"/>
      <c r="G261" s="554"/>
      <c r="H261" s="335"/>
      <c r="I261" s="335"/>
      <c r="J261" s="368"/>
      <c r="K261" s="368"/>
      <c r="L261" s="370"/>
      <c r="M261" s="368"/>
    </row>
    <row r="262" spans="1:13" x14ac:dyDescent="0.2">
      <c r="A262" s="368"/>
      <c r="B262" s="368"/>
      <c r="C262" s="368"/>
      <c r="D262" s="368"/>
      <c r="E262" s="368"/>
      <c r="F262" s="370"/>
      <c r="G262" s="554"/>
      <c r="H262" s="335"/>
      <c r="I262" s="335"/>
      <c r="J262" s="368"/>
      <c r="K262" s="368"/>
      <c r="L262" s="370"/>
      <c r="M262" s="368"/>
    </row>
    <row r="263" spans="1:13" x14ac:dyDescent="0.2">
      <c r="A263" s="368"/>
      <c r="B263" s="368"/>
      <c r="C263" s="368"/>
      <c r="D263" s="368"/>
      <c r="E263" s="368"/>
      <c r="F263" s="370"/>
      <c r="G263" s="554"/>
      <c r="H263" s="335"/>
      <c r="I263" s="335"/>
      <c r="J263" s="368"/>
      <c r="K263" s="368"/>
      <c r="L263" s="370"/>
      <c r="M263" s="368"/>
    </row>
    <row r="264" spans="1:13" x14ac:dyDescent="0.2">
      <c r="A264" s="368"/>
      <c r="B264" s="368"/>
      <c r="C264" s="368"/>
      <c r="D264" s="368"/>
      <c r="E264" s="368"/>
      <c r="F264" s="370"/>
      <c r="G264" s="554"/>
      <c r="H264" s="335"/>
      <c r="I264" s="335"/>
      <c r="J264" s="368"/>
      <c r="K264" s="368"/>
      <c r="L264" s="370"/>
      <c r="M264" s="368"/>
    </row>
    <row r="265" spans="1:13" x14ac:dyDescent="0.2">
      <c r="A265" s="368"/>
      <c r="B265" s="368"/>
      <c r="C265" s="368"/>
      <c r="D265" s="368"/>
      <c r="E265" s="368"/>
      <c r="F265" s="370"/>
      <c r="G265" s="554"/>
      <c r="H265" s="335"/>
      <c r="I265" s="335"/>
      <c r="J265" s="368"/>
      <c r="K265" s="368"/>
      <c r="L265" s="370"/>
      <c r="M265" s="368"/>
    </row>
    <row r="266" spans="1:13" x14ac:dyDescent="0.2">
      <c r="A266" s="368"/>
      <c r="B266" s="368"/>
      <c r="C266" s="368"/>
      <c r="D266" s="368"/>
      <c r="E266" s="368"/>
      <c r="F266" s="370"/>
      <c r="G266" s="554"/>
      <c r="H266" s="335"/>
      <c r="I266" s="335"/>
      <c r="J266" s="368"/>
      <c r="K266" s="368"/>
      <c r="L266" s="370"/>
      <c r="M266" s="368"/>
    </row>
    <row r="267" spans="1:13" x14ac:dyDescent="0.2">
      <c r="A267" s="368"/>
      <c r="B267" s="368"/>
      <c r="C267" s="368"/>
      <c r="D267" s="368"/>
      <c r="E267" s="368"/>
      <c r="F267" s="370"/>
      <c r="G267" s="554"/>
      <c r="H267" s="335"/>
      <c r="I267" s="335"/>
      <c r="J267" s="368"/>
      <c r="K267" s="368"/>
      <c r="L267" s="370"/>
      <c r="M267" s="368"/>
    </row>
    <row r="268" spans="1:13" x14ac:dyDescent="0.2">
      <c r="A268" s="368"/>
      <c r="B268" s="368"/>
      <c r="C268" s="368"/>
      <c r="D268" s="368"/>
      <c r="E268" s="368"/>
      <c r="F268" s="370"/>
      <c r="G268" s="554"/>
      <c r="H268" s="335"/>
      <c r="I268" s="335"/>
      <c r="J268" s="368"/>
      <c r="K268" s="368"/>
      <c r="L268" s="370"/>
      <c r="M268" s="368"/>
    </row>
    <row r="269" spans="1:13" x14ac:dyDescent="0.2">
      <c r="A269" s="368"/>
      <c r="B269" s="368"/>
      <c r="C269" s="368"/>
      <c r="D269" s="368"/>
      <c r="E269" s="368"/>
      <c r="F269" s="370"/>
      <c r="G269" s="554"/>
      <c r="H269" s="335"/>
      <c r="I269" s="335"/>
      <c r="J269" s="368"/>
      <c r="K269" s="368"/>
      <c r="L269" s="370"/>
      <c r="M269" s="368"/>
    </row>
    <row r="270" spans="1:13" x14ac:dyDescent="0.2">
      <c r="A270" s="368"/>
      <c r="B270" s="368"/>
      <c r="C270" s="368"/>
      <c r="D270" s="368"/>
      <c r="E270" s="368"/>
      <c r="F270" s="370"/>
      <c r="G270" s="554"/>
      <c r="H270" s="335"/>
      <c r="I270" s="335"/>
      <c r="J270" s="368"/>
      <c r="K270" s="368"/>
      <c r="L270" s="370"/>
      <c r="M270" s="368"/>
    </row>
    <row r="271" spans="1:13" x14ac:dyDescent="0.2">
      <c r="A271" s="368"/>
      <c r="B271" s="368"/>
      <c r="C271" s="368"/>
      <c r="D271" s="368"/>
      <c r="E271" s="368"/>
      <c r="F271" s="370"/>
      <c r="G271" s="554"/>
      <c r="H271" s="335"/>
      <c r="I271" s="335"/>
      <c r="J271" s="368"/>
      <c r="K271" s="368"/>
      <c r="L271" s="370"/>
      <c r="M271" s="368"/>
    </row>
    <row r="272" spans="1:13" x14ac:dyDescent="0.2">
      <c r="A272" s="368"/>
      <c r="B272" s="368"/>
      <c r="C272" s="368"/>
      <c r="D272" s="368"/>
      <c r="E272" s="368"/>
      <c r="F272" s="370"/>
      <c r="G272" s="554"/>
      <c r="H272" s="335"/>
      <c r="I272" s="335"/>
      <c r="J272" s="368"/>
      <c r="K272" s="368"/>
      <c r="L272" s="370"/>
      <c r="M272" s="368"/>
    </row>
    <row r="273" spans="1:13" x14ac:dyDescent="0.2">
      <c r="A273" s="368"/>
      <c r="B273" s="368"/>
      <c r="C273" s="368"/>
      <c r="D273" s="368"/>
      <c r="E273" s="368"/>
      <c r="F273" s="370"/>
      <c r="G273" s="554"/>
      <c r="H273" s="335"/>
      <c r="I273" s="335"/>
      <c r="J273" s="368"/>
      <c r="K273" s="368"/>
      <c r="L273" s="370"/>
      <c r="M273" s="368"/>
    </row>
    <row r="274" spans="1:13" x14ac:dyDescent="0.2">
      <c r="A274" s="368"/>
      <c r="B274" s="368"/>
      <c r="C274" s="368"/>
      <c r="D274" s="368"/>
      <c r="E274" s="368"/>
      <c r="F274" s="370"/>
      <c r="G274" s="554"/>
      <c r="H274" s="335"/>
      <c r="I274" s="335"/>
      <c r="J274" s="368"/>
      <c r="K274" s="368"/>
      <c r="L274" s="370"/>
      <c r="M274" s="368"/>
    </row>
    <row r="275" spans="1:13" x14ac:dyDescent="0.2">
      <c r="A275" s="368"/>
      <c r="B275" s="368"/>
      <c r="C275" s="368"/>
      <c r="D275" s="368"/>
      <c r="E275" s="368"/>
      <c r="F275" s="370"/>
      <c r="G275" s="554"/>
      <c r="H275" s="335"/>
      <c r="I275" s="335"/>
      <c r="J275" s="368"/>
      <c r="K275" s="368"/>
      <c r="L275" s="370"/>
      <c r="M275" s="368"/>
    </row>
    <row r="276" spans="1:13" x14ac:dyDescent="0.2">
      <c r="A276" s="368"/>
      <c r="B276" s="368"/>
      <c r="C276" s="368"/>
      <c r="D276" s="368"/>
      <c r="E276" s="368"/>
      <c r="F276" s="370"/>
      <c r="G276" s="554"/>
      <c r="H276" s="335"/>
      <c r="I276" s="335"/>
      <c r="J276" s="368"/>
      <c r="K276" s="368"/>
      <c r="L276" s="370"/>
      <c r="M276" s="368"/>
    </row>
    <row r="277" spans="1:13" x14ac:dyDescent="0.2">
      <c r="A277" s="368"/>
      <c r="B277" s="368"/>
      <c r="C277" s="368"/>
      <c r="D277" s="368"/>
      <c r="E277" s="368"/>
      <c r="F277" s="370"/>
      <c r="G277" s="554"/>
      <c r="H277" s="335"/>
      <c r="I277" s="335"/>
      <c r="J277" s="368"/>
      <c r="K277" s="368"/>
      <c r="L277" s="370"/>
      <c r="M277" s="368"/>
    </row>
    <row r="278" spans="1:13" x14ac:dyDescent="0.2">
      <c r="A278" s="368"/>
      <c r="B278" s="368"/>
      <c r="C278" s="368"/>
      <c r="D278" s="368"/>
      <c r="E278" s="368"/>
      <c r="F278" s="370"/>
      <c r="G278" s="554"/>
      <c r="H278" s="335"/>
      <c r="I278" s="335"/>
      <c r="J278" s="368"/>
      <c r="K278" s="368"/>
      <c r="L278" s="370"/>
      <c r="M278" s="368"/>
    </row>
    <row r="279" spans="1:13" x14ac:dyDescent="0.2">
      <c r="A279" s="368"/>
      <c r="B279" s="368"/>
      <c r="C279" s="368"/>
      <c r="D279" s="368"/>
      <c r="E279" s="368"/>
      <c r="F279" s="370"/>
      <c r="G279" s="554"/>
      <c r="H279" s="335"/>
      <c r="I279" s="335"/>
      <c r="J279" s="368"/>
      <c r="K279" s="368"/>
      <c r="L279" s="370"/>
      <c r="M279" s="368"/>
    </row>
    <row r="280" spans="1:13" x14ac:dyDescent="0.2">
      <c r="A280" s="368"/>
      <c r="B280" s="368"/>
      <c r="C280" s="368"/>
      <c r="D280" s="368"/>
      <c r="E280" s="368"/>
      <c r="F280" s="370"/>
      <c r="G280" s="554"/>
      <c r="H280" s="335"/>
      <c r="I280" s="335"/>
      <c r="J280" s="368"/>
      <c r="K280" s="368"/>
      <c r="L280" s="370"/>
      <c r="M280" s="368"/>
    </row>
    <row r="281" spans="1:13" x14ac:dyDescent="0.2">
      <c r="A281" s="368"/>
      <c r="B281" s="368"/>
      <c r="C281" s="368"/>
      <c r="D281" s="368"/>
      <c r="E281" s="368"/>
      <c r="F281" s="370"/>
      <c r="G281" s="554"/>
      <c r="H281" s="335"/>
      <c r="I281" s="335"/>
      <c r="J281" s="368"/>
      <c r="K281" s="368"/>
      <c r="L281" s="370"/>
      <c r="M281" s="368"/>
    </row>
    <row r="282" spans="1:13" x14ac:dyDescent="0.2">
      <c r="A282" s="368"/>
      <c r="B282" s="368"/>
      <c r="C282" s="368"/>
      <c r="D282" s="368"/>
      <c r="E282" s="368"/>
      <c r="F282" s="370"/>
      <c r="G282" s="554"/>
      <c r="H282" s="335"/>
      <c r="I282" s="335"/>
      <c r="J282" s="368"/>
      <c r="K282" s="368"/>
      <c r="L282" s="370"/>
      <c r="M282" s="368"/>
    </row>
    <row r="283" spans="1:13" x14ac:dyDescent="0.2">
      <c r="A283" s="368"/>
      <c r="B283" s="368"/>
      <c r="C283" s="368"/>
      <c r="D283" s="368"/>
      <c r="E283" s="368"/>
      <c r="F283" s="370"/>
      <c r="G283" s="554"/>
      <c r="H283" s="335"/>
      <c r="I283" s="335"/>
      <c r="J283" s="368"/>
      <c r="K283" s="368"/>
      <c r="L283" s="370"/>
      <c r="M283" s="368"/>
    </row>
    <row r="284" spans="1:13" x14ac:dyDescent="0.2">
      <c r="A284" s="368"/>
      <c r="B284" s="368"/>
      <c r="C284" s="368"/>
      <c r="D284" s="368"/>
      <c r="E284" s="368"/>
      <c r="F284" s="370"/>
      <c r="G284" s="554"/>
      <c r="H284" s="335"/>
      <c r="I284" s="335"/>
      <c r="J284" s="368"/>
      <c r="K284" s="368"/>
      <c r="L284" s="370"/>
      <c r="M284" s="368"/>
    </row>
    <row r="285" spans="1:13" x14ac:dyDescent="0.2">
      <c r="A285" s="368"/>
      <c r="B285" s="368"/>
      <c r="C285" s="368"/>
      <c r="D285" s="368"/>
      <c r="E285" s="368"/>
      <c r="F285" s="370"/>
      <c r="G285" s="554"/>
      <c r="H285" s="335"/>
      <c r="I285" s="335"/>
      <c r="J285" s="368"/>
      <c r="K285" s="368"/>
      <c r="L285" s="370"/>
      <c r="M285" s="368"/>
    </row>
    <row r="286" spans="1:13" x14ac:dyDescent="0.2">
      <c r="A286" s="368"/>
      <c r="B286" s="368"/>
      <c r="C286" s="368"/>
      <c r="D286" s="368"/>
      <c r="E286" s="368"/>
      <c r="F286" s="370"/>
      <c r="G286" s="554"/>
      <c r="H286" s="335"/>
      <c r="I286" s="335"/>
      <c r="J286" s="368"/>
      <c r="K286" s="368"/>
      <c r="L286" s="370"/>
      <c r="M286" s="368"/>
    </row>
    <row r="287" spans="1:13" x14ac:dyDescent="0.2">
      <c r="A287" s="368"/>
      <c r="B287" s="368"/>
      <c r="C287" s="368"/>
      <c r="D287" s="368"/>
      <c r="E287" s="368"/>
      <c r="F287" s="370"/>
      <c r="G287" s="554"/>
      <c r="H287" s="335"/>
      <c r="I287" s="335"/>
      <c r="J287" s="368"/>
      <c r="K287" s="368"/>
      <c r="L287" s="370"/>
      <c r="M287" s="368"/>
    </row>
    <row r="288" spans="1:13" x14ac:dyDescent="0.2">
      <c r="A288" s="368"/>
      <c r="B288" s="368"/>
      <c r="C288" s="368"/>
      <c r="D288" s="368"/>
      <c r="E288" s="368"/>
      <c r="F288" s="370"/>
      <c r="G288" s="554"/>
      <c r="H288" s="335"/>
      <c r="I288" s="335"/>
      <c r="J288" s="368"/>
      <c r="K288" s="368"/>
      <c r="L288" s="370"/>
      <c r="M288" s="368"/>
    </row>
    <row r="289" spans="1:13" x14ac:dyDescent="0.2">
      <c r="A289" s="368"/>
      <c r="B289" s="368"/>
      <c r="C289" s="368"/>
      <c r="D289" s="368"/>
      <c r="E289" s="368"/>
      <c r="F289" s="370"/>
      <c r="G289" s="554"/>
      <c r="H289" s="335"/>
      <c r="I289" s="335"/>
      <c r="J289" s="368"/>
      <c r="K289" s="368"/>
      <c r="L289" s="370"/>
      <c r="M289" s="368"/>
    </row>
    <row r="290" spans="1:13" x14ac:dyDescent="0.2">
      <c r="A290" s="368"/>
      <c r="B290" s="368"/>
      <c r="C290" s="368"/>
      <c r="D290" s="368"/>
      <c r="E290" s="368"/>
      <c r="F290" s="370"/>
      <c r="G290" s="554"/>
      <c r="H290" s="335"/>
      <c r="I290" s="335"/>
      <c r="J290" s="368"/>
      <c r="K290" s="368"/>
      <c r="L290" s="370"/>
      <c r="M290" s="368"/>
    </row>
    <row r="291" spans="1:13" x14ac:dyDescent="0.2">
      <c r="A291" s="368"/>
      <c r="B291" s="368"/>
      <c r="C291" s="368"/>
      <c r="D291" s="368"/>
      <c r="E291" s="368"/>
      <c r="F291" s="370"/>
      <c r="G291" s="554"/>
      <c r="H291" s="335"/>
      <c r="I291" s="335"/>
      <c r="J291" s="368"/>
      <c r="K291" s="368"/>
      <c r="L291" s="370"/>
      <c r="M291" s="368"/>
    </row>
    <row r="292" spans="1:13" x14ac:dyDescent="0.2">
      <c r="A292" s="368"/>
      <c r="B292" s="368"/>
      <c r="C292" s="368"/>
      <c r="D292" s="368"/>
      <c r="E292" s="368"/>
      <c r="F292" s="370"/>
      <c r="G292" s="554"/>
      <c r="H292" s="335"/>
      <c r="I292" s="335"/>
      <c r="J292" s="368"/>
      <c r="K292" s="368"/>
      <c r="L292" s="370"/>
      <c r="M292" s="368"/>
    </row>
    <row r="293" spans="1:13" x14ac:dyDescent="0.2">
      <c r="A293" s="368"/>
      <c r="B293" s="368"/>
      <c r="C293" s="368"/>
      <c r="D293" s="368"/>
      <c r="E293" s="368"/>
      <c r="F293" s="370"/>
      <c r="G293" s="554"/>
      <c r="H293" s="335"/>
      <c r="I293" s="335"/>
      <c r="J293" s="368"/>
      <c r="K293" s="368"/>
      <c r="L293" s="370"/>
      <c r="M293" s="368"/>
    </row>
    <row r="294" spans="1:13" x14ac:dyDescent="0.2">
      <c r="A294" s="368"/>
      <c r="B294" s="368"/>
      <c r="C294" s="368"/>
      <c r="D294" s="368"/>
      <c r="E294" s="368"/>
      <c r="F294" s="370"/>
      <c r="G294" s="554"/>
      <c r="H294" s="335"/>
      <c r="I294" s="335"/>
      <c r="J294" s="368"/>
      <c r="K294" s="368"/>
      <c r="L294" s="370"/>
      <c r="M294" s="368"/>
    </row>
    <row r="295" spans="1:13" x14ac:dyDescent="0.2">
      <c r="A295" s="368"/>
      <c r="B295" s="368"/>
      <c r="C295" s="368"/>
      <c r="D295" s="368"/>
      <c r="E295" s="368"/>
      <c r="F295" s="370"/>
      <c r="G295" s="554"/>
      <c r="H295" s="335"/>
      <c r="I295" s="335"/>
      <c r="J295" s="368"/>
      <c r="K295" s="368"/>
      <c r="L295" s="370"/>
      <c r="M295" s="368"/>
    </row>
    <row r="296" spans="1:13" x14ac:dyDescent="0.2">
      <c r="A296" s="368"/>
      <c r="B296" s="368"/>
      <c r="C296" s="368"/>
      <c r="D296" s="368"/>
      <c r="E296" s="368"/>
      <c r="F296" s="370"/>
      <c r="G296" s="554"/>
      <c r="H296" s="335"/>
      <c r="I296" s="335"/>
      <c r="J296" s="368"/>
      <c r="K296" s="368"/>
      <c r="L296" s="370"/>
      <c r="M296" s="368"/>
    </row>
    <row r="297" spans="1:13" x14ac:dyDescent="0.2">
      <c r="A297" s="368"/>
      <c r="B297" s="368"/>
      <c r="C297" s="368"/>
      <c r="D297" s="368"/>
      <c r="E297" s="368"/>
      <c r="F297" s="370"/>
      <c r="G297" s="554"/>
      <c r="H297" s="335"/>
      <c r="I297" s="335"/>
      <c r="J297" s="368"/>
      <c r="K297" s="368"/>
      <c r="L297" s="370"/>
      <c r="M297" s="368"/>
    </row>
    <row r="298" spans="1:13" x14ac:dyDescent="0.2">
      <c r="A298" s="368"/>
      <c r="B298" s="368"/>
      <c r="C298" s="368"/>
      <c r="D298" s="368"/>
      <c r="E298" s="368"/>
      <c r="F298" s="370"/>
      <c r="G298" s="554"/>
      <c r="H298" s="335"/>
      <c r="I298" s="335"/>
      <c r="J298" s="368"/>
      <c r="K298" s="368"/>
      <c r="L298" s="370"/>
      <c r="M298" s="368"/>
    </row>
    <row r="299" spans="1:13" x14ac:dyDescent="0.2">
      <c r="A299" s="368"/>
      <c r="B299" s="368"/>
      <c r="C299" s="368"/>
      <c r="D299" s="368"/>
      <c r="E299" s="368"/>
      <c r="F299" s="370"/>
      <c r="G299" s="554"/>
      <c r="H299" s="335"/>
      <c r="I299" s="335"/>
      <c r="J299" s="368"/>
      <c r="K299" s="368"/>
      <c r="L299" s="370"/>
      <c r="M299" s="368"/>
    </row>
    <row r="300" spans="1:13" x14ac:dyDescent="0.2">
      <c r="A300" s="368"/>
      <c r="B300" s="368"/>
      <c r="C300" s="368"/>
      <c r="D300" s="368"/>
      <c r="E300" s="368"/>
      <c r="F300" s="370"/>
      <c r="G300" s="554"/>
      <c r="H300" s="335"/>
      <c r="I300" s="335"/>
      <c r="J300" s="368"/>
      <c r="K300" s="368"/>
      <c r="L300" s="370"/>
      <c r="M300" s="368"/>
    </row>
    <row r="301" spans="1:13" x14ac:dyDescent="0.2">
      <c r="A301" s="368"/>
      <c r="B301" s="368"/>
      <c r="C301" s="368"/>
      <c r="D301" s="368"/>
      <c r="E301" s="368"/>
      <c r="F301" s="370"/>
      <c r="G301" s="554"/>
      <c r="H301" s="335"/>
      <c r="I301" s="335"/>
      <c r="J301" s="368"/>
      <c r="K301" s="368"/>
      <c r="L301" s="370"/>
      <c r="M301" s="368"/>
    </row>
    <row r="302" spans="1:13" x14ac:dyDescent="0.2">
      <c r="A302" s="368"/>
      <c r="B302" s="368"/>
      <c r="C302" s="368"/>
      <c r="D302" s="368"/>
      <c r="E302" s="368"/>
      <c r="F302" s="370"/>
      <c r="G302" s="554"/>
      <c r="H302" s="335"/>
      <c r="I302" s="335"/>
      <c r="J302" s="368"/>
      <c r="K302" s="368"/>
      <c r="L302" s="370"/>
      <c r="M302" s="368"/>
    </row>
    <row r="303" spans="1:13" x14ac:dyDescent="0.2">
      <c r="A303" s="368"/>
      <c r="B303" s="368"/>
      <c r="C303" s="368"/>
      <c r="D303" s="368"/>
      <c r="E303" s="368"/>
      <c r="F303" s="370"/>
      <c r="G303" s="554"/>
      <c r="H303" s="335"/>
      <c r="I303" s="335"/>
      <c r="J303" s="368"/>
      <c r="K303" s="368"/>
      <c r="L303" s="370"/>
      <c r="M303" s="368"/>
    </row>
    <row r="304" spans="1:13" x14ac:dyDescent="0.2">
      <c r="A304" s="368"/>
      <c r="B304" s="368"/>
      <c r="C304" s="368"/>
      <c r="D304" s="368"/>
      <c r="E304" s="368"/>
      <c r="F304" s="370"/>
      <c r="G304" s="554"/>
      <c r="H304" s="335"/>
      <c r="I304" s="335"/>
      <c r="J304" s="368"/>
      <c r="K304" s="368"/>
      <c r="L304" s="370"/>
      <c r="M304" s="368"/>
    </row>
    <row r="305" spans="1:13" x14ac:dyDescent="0.2">
      <c r="A305" s="368"/>
      <c r="B305" s="368"/>
      <c r="C305" s="368"/>
      <c r="D305" s="368"/>
      <c r="E305" s="368"/>
      <c r="F305" s="370"/>
      <c r="G305" s="554"/>
      <c r="H305" s="335"/>
      <c r="I305" s="335"/>
      <c r="J305" s="368"/>
      <c r="K305" s="368"/>
      <c r="L305" s="370"/>
      <c r="M305" s="368"/>
    </row>
    <row r="306" spans="1:13" x14ac:dyDescent="0.2">
      <c r="A306" s="368"/>
      <c r="B306" s="368"/>
      <c r="C306" s="368"/>
      <c r="D306" s="368"/>
      <c r="E306" s="368"/>
      <c r="F306" s="370"/>
      <c r="G306" s="554"/>
      <c r="H306" s="335"/>
      <c r="I306" s="335"/>
      <c r="J306" s="368"/>
      <c r="K306" s="368"/>
      <c r="L306" s="370"/>
      <c r="M306" s="368"/>
    </row>
    <row r="307" spans="1:13" x14ac:dyDescent="0.2">
      <c r="A307" s="368"/>
      <c r="B307" s="368"/>
      <c r="C307" s="368"/>
      <c r="D307" s="368"/>
      <c r="E307" s="368"/>
      <c r="F307" s="370"/>
      <c r="G307" s="554"/>
      <c r="H307" s="335"/>
      <c r="I307" s="335"/>
      <c r="J307" s="368"/>
      <c r="K307" s="368"/>
      <c r="L307" s="370"/>
      <c r="M307" s="368"/>
    </row>
    <row r="308" spans="1:13" x14ac:dyDescent="0.2">
      <c r="A308" s="368"/>
      <c r="B308" s="368"/>
      <c r="C308" s="368"/>
      <c r="D308" s="368"/>
      <c r="E308" s="368"/>
      <c r="F308" s="370"/>
      <c r="G308" s="554"/>
      <c r="H308" s="335"/>
      <c r="I308" s="335"/>
      <c r="J308" s="368"/>
      <c r="K308" s="368"/>
      <c r="L308" s="370"/>
      <c r="M308" s="368"/>
    </row>
    <row r="309" spans="1:13" x14ac:dyDescent="0.2">
      <c r="A309" s="368"/>
      <c r="B309" s="368"/>
      <c r="C309" s="368"/>
      <c r="D309" s="368"/>
      <c r="E309" s="368"/>
      <c r="F309" s="370"/>
      <c r="G309" s="554"/>
      <c r="H309" s="335"/>
      <c r="I309" s="335"/>
      <c r="J309" s="368"/>
      <c r="K309" s="368"/>
      <c r="L309" s="370"/>
      <c r="M309" s="368"/>
    </row>
    <row r="310" spans="1:13" x14ac:dyDescent="0.2">
      <c r="A310" s="368"/>
      <c r="B310" s="368"/>
      <c r="C310" s="368"/>
      <c r="D310" s="368"/>
      <c r="E310" s="368"/>
      <c r="F310" s="370"/>
      <c r="G310" s="554"/>
      <c r="H310" s="335"/>
      <c r="I310" s="335"/>
      <c r="J310" s="368"/>
      <c r="K310" s="368"/>
      <c r="L310" s="370"/>
      <c r="M310" s="368"/>
    </row>
    <row r="311" spans="1:13" x14ac:dyDescent="0.2">
      <c r="A311" s="368"/>
      <c r="B311" s="368"/>
      <c r="C311" s="368"/>
      <c r="D311" s="368"/>
      <c r="E311" s="368"/>
      <c r="F311" s="370"/>
      <c r="G311" s="554"/>
      <c r="H311" s="335"/>
      <c r="I311" s="335"/>
      <c r="J311" s="368"/>
      <c r="K311" s="368"/>
      <c r="L311" s="370"/>
      <c r="M311" s="368"/>
    </row>
    <row r="312" spans="1:13" x14ac:dyDescent="0.2">
      <c r="A312" s="368"/>
      <c r="B312" s="368"/>
      <c r="C312" s="368"/>
      <c r="D312" s="368"/>
      <c r="E312" s="368"/>
      <c r="F312" s="370"/>
      <c r="G312" s="554"/>
      <c r="H312" s="335"/>
      <c r="I312" s="335"/>
      <c r="J312" s="368"/>
      <c r="K312" s="368"/>
      <c r="L312" s="370"/>
      <c r="M312" s="368"/>
    </row>
    <row r="313" spans="1:13" x14ac:dyDescent="0.2">
      <c r="A313" s="368"/>
      <c r="B313" s="368"/>
      <c r="C313" s="368"/>
      <c r="D313" s="368"/>
      <c r="E313" s="368"/>
      <c r="F313" s="370"/>
      <c r="G313" s="554"/>
      <c r="H313" s="335"/>
      <c r="I313" s="335"/>
      <c r="J313" s="368"/>
      <c r="K313" s="368"/>
      <c r="L313" s="370"/>
      <c r="M313" s="368"/>
    </row>
    <row r="314" spans="1:13" x14ac:dyDescent="0.2">
      <c r="A314" s="368"/>
      <c r="B314" s="368"/>
      <c r="C314" s="368"/>
      <c r="D314" s="368"/>
      <c r="E314" s="368"/>
      <c r="F314" s="370"/>
      <c r="G314" s="554"/>
      <c r="H314" s="335"/>
      <c r="I314" s="335"/>
      <c r="J314" s="368"/>
      <c r="K314" s="368"/>
      <c r="L314" s="370"/>
      <c r="M314" s="368"/>
    </row>
    <row r="315" spans="1:13" x14ac:dyDescent="0.2">
      <c r="A315" s="368"/>
      <c r="B315" s="368"/>
      <c r="C315" s="368"/>
      <c r="D315" s="368"/>
      <c r="E315" s="368"/>
      <c r="F315" s="370"/>
      <c r="G315" s="554"/>
      <c r="H315" s="335"/>
      <c r="I315" s="335"/>
      <c r="J315" s="368"/>
      <c r="K315" s="368"/>
      <c r="L315" s="370"/>
      <c r="M315" s="368"/>
    </row>
    <row r="316" spans="1:13" x14ac:dyDescent="0.2">
      <c r="A316" s="368"/>
      <c r="B316" s="368"/>
      <c r="C316" s="368"/>
      <c r="D316" s="368"/>
      <c r="E316" s="368"/>
      <c r="F316" s="370"/>
      <c r="G316" s="554"/>
      <c r="H316" s="335"/>
      <c r="I316" s="335"/>
      <c r="J316" s="368"/>
      <c r="K316" s="368"/>
      <c r="L316" s="370"/>
      <c r="M316" s="368"/>
    </row>
    <row r="317" spans="1:13" x14ac:dyDescent="0.2">
      <c r="A317" s="368"/>
      <c r="B317" s="368"/>
      <c r="C317" s="368"/>
      <c r="D317" s="368"/>
      <c r="E317" s="368"/>
      <c r="F317" s="370"/>
      <c r="G317" s="554"/>
      <c r="H317" s="335"/>
      <c r="I317" s="335"/>
      <c r="J317" s="368"/>
      <c r="K317" s="368"/>
      <c r="L317" s="370"/>
      <c r="M317" s="368"/>
    </row>
    <row r="318" spans="1:13" x14ac:dyDescent="0.2">
      <c r="A318" s="368"/>
      <c r="B318" s="368"/>
      <c r="C318" s="368"/>
      <c r="D318" s="368"/>
      <c r="E318" s="368"/>
      <c r="F318" s="370"/>
      <c r="G318" s="554"/>
      <c r="H318" s="335"/>
      <c r="I318" s="335"/>
      <c r="J318" s="368"/>
      <c r="K318" s="368"/>
      <c r="L318" s="370"/>
      <c r="M318" s="368"/>
    </row>
    <row r="319" spans="1:13" x14ac:dyDescent="0.2">
      <c r="A319" s="368"/>
      <c r="B319" s="368"/>
      <c r="C319" s="368"/>
      <c r="D319" s="368"/>
      <c r="E319" s="368"/>
      <c r="F319" s="370"/>
      <c r="G319" s="554"/>
      <c r="H319" s="335"/>
      <c r="I319" s="335"/>
      <c r="J319" s="368"/>
      <c r="K319" s="368"/>
      <c r="L319" s="370"/>
      <c r="M319" s="368"/>
    </row>
    <row r="320" spans="1:13" x14ac:dyDescent="0.2">
      <c r="A320" s="368"/>
      <c r="B320" s="368"/>
      <c r="C320" s="368"/>
      <c r="D320" s="368"/>
      <c r="E320" s="368"/>
      <c r="F320" s="370"/>
      <c r="G320" s="554"/>
      <c r="H320" s="335"/>
      <c r="I320" s="335"/>
      <c r="J320" s="368"/>
      <c r="K320" s="368"/>
      <c r="L320" s="370"/>
      <c r="M320" s="368"/>
    </row>
    <row r="321" spans="1:13" x14ac:dyDescent="0.2">
      <c r="A321" s="368"/>
      <c r="B321" s="368"/>
      <c r="C321" s="368"/>
      <c r="D321" s="368"/>
      <c r="E321" s="368"/>
      <c r="F321" s="370"/>
      <c r="G321" s="554"/>
      <c r="H321" s="335"/>
      <c r="I321" s="335"/>
      <c r="J321" s="368"/>
      <c r="K321" s="368"/>
      <c r="L321" s="370"/>
      <c r="M321" s="368"/>
    </row>
    <row r="322" spans="1:13" x14ac:dyDescent="0.2">
      <c r="A322" s="368"/>
      <c r="B322" s="368"/>
      <c r="C322" s="368"/>
      <c r="D322" s="368"/>
      <c r="E322" s="368"/>
      <c r="F322" s="370"/>
      <c r="G322" s="554"/>
      <c r="H322" s="335"/>
      <c r="I322" s="335"/>
      <c r="J322" s="368"/>
      <c r="K322" s="368"/>
      <c r="L322" s="370"/>
      <c r="M322" s="368"/>
    </row>
    <row r="323" spans="1:13" x14ac:dyDescent="0.2">
      <c r="A323" s="368"/>
      <c r="B323" s="368"/>
      <c r="C323" s="368"/>
      <c r="D323" s="368"/>
      <c r="E323" s="368"/>
      <c r="F323" s="370"/>
      <c r="G323" s="554"/>
      <c r="H323" s="335"/>
      <c r="I323" s="335"/>
      <c r="J323" s="368"/>
      <c r="K323" s="368"/>
      <c r="L323" s="370"/>
      <c r="M323" s="368"/>
    </row>
    <row r="324" spans="1:13" x14ac:dyDescent="0.2">
      <c r="A324" s="368"/>
      <c r="B324" s="368"/>
      <c r="C324" s="368"/>
      <c r="D324" s="368"/>
      <c r="E324" s="368"/>
      <c r="F324" s="370"/>
      <c r="G324" s="554"/>
      <c r="H324" s="335"/>
      <c r="I324" s="335"/>
      <c r="J324" s="368"/>
      <c r="K324" s="368"/>
      <c r="L324" s="370"/>
      <c r="M324" s="368"/>
    </row>
    <row r="325" spans="1:13" x14ac:dyDescent="0.2">
      <c r="A325" s="368"/>
      <c r="B325" s="368"/>
      <c r="C325" s="368"/>
      <c r="D325" s="368"/>
      <c r="E325" s="368"/>
      <c r="F325" s="370"/>
      <c r="G325" s="554"/>
      <c r="H325" s="335"/>
      <c r="I325" s="335"/>
      <c r="J325" s="368"/>
      <c r="K325" s="368"/>
      <c r="L325" s="370"/>
      <c r="M325" s="368"/>
    </row>
    <row r="326" spans="1:13" x14ac:dyDescent="0.2">
      <c r="A326" s="368"/>
      <c r="B326" s="368"/>
      <c r="C326" s="368"/>
      <c r="D326" s="368"/>
      <c r="E326" s="368"/>
      <c r="F326" s="370"/>
      <c r="G326" s="554"/>
      <c r="H326" s="335"/>
      <c r="I326" s="335"/>
      <c r="J326" s="368"/>
      <c r="K326" s="368"/>
      <c r="L326" s="370"/>
      <c r="M326" s="368"/>
    </row>
    <row r="327" spans="1:13" x14ac:dyDescent="0.2">
      <c r="A327" s="368"/>
      <c r="B327" s="368"/>
      <c r="C327" s="368"/>
      <c r="D327" s="368"/>
      <c r="E327" s="368"/>
      <c r="F327" s="370"/>
      <c r="G327" s="554"/>
      <c r="H327" s="335"/>
      <c r="I327" s="335"/>
      <c r="J327" s="368"/>
      <c r="K327" s="368"/>
      <c r="L327" s="370"/>
      <c r="M327" s="368"/>
    </row>
    <row r="328" spans="1:13" x14ac:dyDescent="0.2">
      <c r="A328" s="368"/>
      <c r="B328" s="368"/>
      <c r="C328" s="368"/>
      <c r="D328" s="368"/>
      <c r="E328" s="368"/>
      <c r="F328" s="370"/>
      <c r="G328" s="554"/>
      <c r="H328" s="335"/>
      <c r="I328" s="335"/>
      <c r="J328" s="368"/>
      <c r="K328" s="368"/>
      <c r="L328" s="370"/>
      <c r="M328" s="368"/>
    </row>
    <row r="329" spans="1:13" x14ac:dyDescent="0.2">
      <c r="A329" s="368"/>
      <c r="B329" s="368"/>
      <c r="C329" s="368"/>
      <c r="D329" s="368"/>
      <c r="E329" s="368"/>
      <c r="F329" s="370"/>
      <c r="G329" s="554"/>
      <c r="H329" s="335"/>
      <c r="I329" s="335"/>
      <c r="J329" s="368"/>
      <c r="K329" s="368"/>
      <c r="L329" s="370"/>
      <c r="M329" s="368"/>
    </row>
    <row r="330" spans="1:13" x14ac:dyDescent="0.2">
      <c r="A330" s="368"/>
      <c r="B330" s="368"/>
      <c r="C330" s="368"/>
      <c r="D330" s="368"/>
      <c r="E330" s="368"/>
      <c r="F330" s="370"/>
      <c r="G330" s="554"/>
      <c r="H330" s="335"/>
      <c r="I330" s="335"/>
      <c r="J330" s="368"/>
      <c r="K330" s="368"/>
      <c r="L330" s="370"/>
      <c r="M330" s="368"/>
    </row>
    <row r="331" spans="1:13" x14ac:dyDescent="0.2">
      <c r="A331" s="368"/>
      <c r="B331" s="368"/>
      <c r="C331" s="368"/>
      <c r="D331" s="368"/>
      <c r="E331" s="368"/>
      <c r="F331" s="370"/>
      <c r="G331" s="554"/>
      <c r="H331" s="335"/>
      <c r="I331" s="335"/>
      <c r="J331" s="368"/>
      <c r="K331" s="368"/>
      <c r="L331" s="370"/>
      <c r="M331" s="368"/>
    </row>
    <row r="332" spans="1:13" x14ac:dyDescent="0.2">
      <c r="A332" s="368"/>
      <c r="B332" s="368"/>
      <c r="C332" s="368"/>
      <c r="D332" s="368"/>
      <c r="E332" s="368"/>
      <c r="F332" s="370"/>
      <c r="G332" s="554"/>
      <c r="H332" s="335"/>
      <c r="I332" s="335"/>
      <c r="J332" s="368"/>
      <c r="K332" s="368"/>
      <c r="L332" s="370"/>
      <c r="M332" s="368"/>
    </row>
    <row r="333" spans="1:13" x14ac:dyDescent="0.2">
      <c r="A333" s="368"/>
      <c r="B333" s="368"/>
      <c r="C333" s="368"/>
      <c r="D333" s="368"/>
      <c r="E333" s="368"/>
      <c r="F333" s="370"/>
      <c r="G333" s="554"/>
      <c r="H333" s="335"/>
      <c r="I333" s="335"/>
      <c r="J333" s="368"/>
      <c r="K333" s="368"/>
      <c r="L333" s="370"/>
      <c r="M333" s="368"/>
    </row>
    <row r="334" spans="1:13" x14ac:dyDescent="0.2">
      <c r="A334" s="368"/>
      <c r="B334" s="368"/>
      <c r="C334" s="368"/>
      <c r="D334" s="368"/>
      <c r="E334" s="368"/>
      <c r="F334" s="370"/>
      <c r="G334" s="554"/>
      <c r="H334" s="335"/>
      <c r="I334" s="335"/>
      <c r="J334" s="368"/>
      <c r="K334" s="368"/>
      <c r="L334" s="370"/>
      <c r="M334" s="368"/>
    </row>
    <row r="335" spans="1:13" x14ac:dyDescent="0.2">
      <c r="A335" s="368"/>
      <c r="B335" s="368"/>
      <c r="C335" s="368"/>
      <c r="D335" s="368"/>
      <c r="E335" s="368"/>
      <c r="F335" s="370"/>
      <c r="G335" s="554"/>
      <c r="H335" s="335"/>
      <c r="I335" s="335"/>
      <c r="J335" s="368"/>
      <c r="K335" s="368"/>
      <c r="L335" s="370"/>
      <c r="M335" s="368"/>
    </row>
    <row r="336" spans="1:13" x14ac:dyDescent="0.2">
      <c r="A336" s="368"/>
      <c r="B336" s="368"/>
      <c r="C336" s="368"/>
      <c r="D336" s="368"/>
      <c r="E336" s="368"/>
      <c r="F336" s="370"/>
      <c r="G336" s="554"/>
      <c r="H336" s="335"/>
      <c r="I336" s="335"/>
      <c r="J336" s="368"/>
      <c r="K336" s="368"/>
      <c r="L336" s="370"/>
      <c r="M336" s="368"/>
    </row>
    <row r="337" spans="1:13" x14ac:dyDescent="0.2">
      <c r="A337" s="368"/>
      <c r="B337" s="368"/>
      <c r="C337" s="368"/>
      <c r="D337" s="368"/>
      <c r="E337" s="368"/>
      <c r="F337" s="370"/>
      <c r="G337" s="554"/>
      <c r="H337" s="335"/>
      <c r="I337" s="335"/>
      <c r="J337" s="368"/>
      <c r="K337" s="368"/>
      <c r="L337" s="370"/>
      <c r="M337" s="368"/>
    </row>
    <row r="338" spans="1:13" x14ac:dyDescent="0.2">
      <c r="A338" s="368"/>
      <c r="B338" s="368"/>
      <c r="C338" s="368"/>
      <c r="D338" s="368"/>
      <c r="E338" s="368"/>
      <c r="F338" s="370"/>
      <c r="G338" s="554"/>
      <c r="H338" s="335"/>
      <c r="I338" s="335"/>
      <c r="J338" s="368"/>
      <c r="K338" s="368"/>
      <c r="L338" s="370"/>
      <c r="M338" s="368"/>
    </row>
    <row r="339" spans="1:13" x14ac:dyDescent="0.2">
      <c r="A339" s="368"/>
      <c r="B339" s="368"/>
      <c r="C339" s="368"/>
      <c r="D339" s="368"/>
      <c r="E339" s="368"/>
      <c r="F339" s="370"/>
      <c r="G339" s="554"/>
      <c r="H339" s="335"/>
      <c r="I339" s="335"/>
      <c r="J339" s="368"/>
      <c r="K339" s="368"/>
      <c r="L339" s="370"/>
      <c r="M339" s="368"/>
    </row>
    <row r="340" spans="1:13" x14ac:dyDescent="0.2">
      <c r="A340" s="368"/>
      <c r="B340" s="368"/>
      <c r="C340" s="368"/>
      <c r="D340" s="368"/>
      <c r="E340" s="368"/>
      <c r="F340" s="370"/>
      <c r="G340" s="554"/>
      <c r="H340" s="335"/>
      <c r="I340" s="335"/>
      <c r="J340" s="368"/>
      <c r="K340" s="368"/>
      <c r="L340" s="370"/>
      <c r="M340" s="368"/>
    </row>
    <row r="341" spans="1:13" x14ac:dyDescent="0.2">
      <c r="A341" s="368"/>
      <c r="B341" s="368"/>
      <c r="C341" s="368"/>
      <c r="D341" s="368"/>
      <c r="E341" s="368"/>
      <c r="F341" s="370"/>
      <c r="G341" s="554"/>
      <c r="H341" s="335"/>
      <c r="I341" s="335"/>
      <c r="J341" s="368"/>
      <c r="K341" s="368"/>
      <c r="L341" s="370"/>
      <c r="M341" s="368"/>
    </row>
    <row r="342" spans="1:13" x14ac:dyDescent="0.2">
      <c r="A342" s="368"/>
      <c r="B342" s="368"/>
      <c r="C342" s="368"/>
      <c r="D342" s="368"/>
      <c r="E342" s="368"/>
      <c r="F342" s="370"/>
      <c r="G342" s="554"/>
      <c r="H342" s="335"/>
      <c r="I342" s="335"/>
      <c r="J342" s="368"/>
      <c r="K342" s="368"/>
      <c r="L342" s="370"/>
      <c r="M342" s="368"/>
    </row>
    <row r="343" spans="1:13" x14ac:dyDescent="0.2">
      <c r="A343" s="368"/>
      <c r="B343" s="368"/>
      <c r="C343" s="368"/>
      <c r="D343" s="368"/>
      <c r="E343" s="368"/>
      <c r="F343" s="370"/>
      <c r="G343" s="554"/>
      <c r="H343" s="335"/>
      <c r="I343" s="335"/>
      <c r="J343" s="368"/>
      <c r="K343" s="368"/>
      <c r="L343" s="370"/>
      <c r="M343" s="368"/>
    </row>
    <row r="344" spans="1:13" x14ac:dyDescent="0.2">
      <c r="A344" s="368"/>
      <c r="B344" s="368"/>
      <c r="C344" s="368"/>
      <c r="D344" s="368"/>
      <c r="E344" s="368"/>
      <c r="F344" s="370"/>
      <c r="G344" s="554"/>
      <c r="H344" s="335"/>
      <c r="I344" s="335"/>
      <c r="J344" s="368"/>
      <c r="K344" s="368"/>
      <c r="L344" s="370"/>
      <c r="M344" s="368"/>
    </row>
    <row r="345" spans="1:13" x14ac:dyDescent="0.2">
      <c r="A345" s="368"/>
      <c r="B345" s="368"/>
      <c r="C345" s="368"/>
      <c r="D345" s="368"/>
      <c r="E345" s="368"/>
      <c r="F345" s="370"/>
      <c r="G345" s="554"/>
      <c r="H345" s="335"/>
      <c r="I345" s="335"/>
      <c r="J345" s="368"/>
      <c r="K345" s="368"/>
      <c r="L345" s="370"/>
      <c r="M345" s="368"/>
    </row>
    <row r="346" spans="1:13" x14ac:dyDescent="0.2">
      <c r="A346" s="368"/>
      <c r="B346" s="368"/>
      <c r="C346" s="368"/>
      <c r="D346" s="368"/>
      <c r="E346" s="368"/>
      <c r="F346" s="370"/>
      <c r="G346" s="554"/>
      <c r="H346" s="335"/>
      <c r="I346" s="335"/>
      <c r="J346" s="368"/>
      <c r="K346" s="368"/>
      <c r="L346" s="370"/>
      <c r="M346" s="368"/>
    </row>
    <row r="347" spans="1:13" x14ac:dyDescent="0.2">
      <c r="A347" s="368"/>
      <c r="B347" s="368"/>
      <c r="C347" s="368"/>
      <c r="D347" s="368"/>
      <c r="E347" s="368"/>
      <c r="F347" s="370"/>
      <c r="G347" s="554"/>
      <c r="H347" s="335"/>
      <c r="I347" s="335"/>
      <c r="J347" s="368"/>
      <c r="K347" s="368"/>
      <c r="L347" s="370"/>
      <c r="M347" s="368"/>
    </row>
    <row r="348" spans="1:13" x14ac:dyDescent="0.2">
      <c r="A348" s="368"/>
      <c r="B348" s="368"/>
      <c r="C348" s="368"/>
      <c r="D348" s="368"/>
      <c r="E348" s="368"/>
      <c r="F348" s="370"/>
      <c r="G348" s="554"/>
      <c r="H348" s="335"/>
      <c r="I348" s="335"/>
      <c r="J348" s="368"/>
      <c r="K348" s="368"/>
      <c r="L348" s="370"/>
      <c r="M348" s="368"/>
    </row>
    <row r="349" spans="1:13" x14ac:dyDescent="0.2">
      <c r="A349" s="368"/>
      <c r="B349" s="368"/>
      <c r="C349" s="368"/>
      <c r="D349" s="368"/>
      <c r="E349" s="368"/>
      <c r="F349" s="370"/>
      <c r="G349" s="554"/>
      <c r="H349" s="335"/>
      <c r="I349" s="335"/>
      <c r="J349" s="368"/>
      <c r="K349" s="368"/>
      <c r="L349" s="370"/>
      <c r="M349" s="368"/>
    </row>
    <row r="350" spans="1:13" x14ac:dyDescent="0.2">
      <c r="A350" s="368"/>
      <c r="B350" s="368"/>
      <c r="C350" s="368"/>
      <c r="D350" s="368"/>
      <c r="E350" s="368"/>
      <c r="F350" s="370"/>
      <c r="G350" s="554"/>
      <c r="H350" s="335"/>
      <c r="I350" s="335"/>
      <c r="J350" s="368"/>
      <c r="K350" s="368"/>
      <c r="L350" s="370"/>
      <c r="M350" s="368"/>
    </row>
    <row r="351" spans="1:13" x14ac:dyDescent="0.2">
      <c r="A351" s="368"/>
      <c r="B351" s="368"/>
      <c r="C351" s="368"/>
      <c r="D351" s="368"/>
      <c r="E351" s="368"/>
      <c r="F351" s="370"/>
      <c r="G351" s="554"/>
      <c r="H351" s="335"/>
      <c r="I351" s="335"/>
      <c r="J351" s="368"/>
      <c r="K351" s="368"/>
      <c r="L351" s="370"/>
      <c r="M351" s="368"/>
    </row>
    <row r="352" spans="1:13" x14ac:dyDescent="0.2">
      <c r="A352" s="368"/>
      <c r="B352" s="368"/>
      <c r="C352" s="368"/>
      <c r="D352" s="368"/>
      <c r="E352" s="368"/>
      <c r="F352" s="370"/>
      <c r="G352" s="554"/>
      <c r="H352" s="335"/>
      <c r="I352" s="335"/>
      <c r="J352" s="368"/>
      <c r="K352" s="368"/>
      <c r="L352" s="370"/>
      <c r="M352" s="368"/>
    </row>
    <row r="353" spans="1:13" x14ac:dyDescent="0.2">
      <c r="A353" s="368"/>
      <c r="B353" s="368"/>
      <c r="C353" s="368"/>
      <c r="D353" s="368"/>
      <c r="E353" s="368"/>
      <c r="F353" s="370"/>
      <c r="G353" s="554"/>
      <c r="H353" s="335"/>
      <c r="I353" s="335"/>
      <c r="J353" s="368"/>
      <c r="K353" s="368"/>
      <c r="L353" s="370"/>
      <c r="M353" s="368"/>
    </row>
    <row r="354" spans="1:13" x14ac:dyDescent="0.2">
      <c r="A354" s="368"/>
      <c r="B354" s="368"/>
      <c r="C354" s="368"/>
      <c r="D354" s="368"/>
      <c r="E354" s="368"/>
      <c r="F354" s="370"/>
      <c r="G354" s="554"/>
      <c r="H354" s="335"/>
      <c r="I354" s="335"/>
      <c r="J354" s="368"/>
      <c r="K354" s="368"/>
      <c r="L354" s="370"/>
      <c r="M354" s="368"/>
    </row>
    <row r="355" spans="1:13" x14ac:dyDescent="0.2">
      <c r="A355" s="368"/>
      <c r="B355" s="368"/>
      <c r="C355" s="368"/>
      <c r="D355" s="368"/>
      <c r="E355" s="368"/>
      <c r="F355" s="370"/>
      <c r="G355" s="554"/>
      <c r="H355" s="335"/>
      <c r="I355" s="335"/>
      <c r="J355" s="368"/>
      <c r="K355" s="368"/>
      <c r="L355" s="370"/>
      <c r="M355" s="368"/>
    </row>
    <row r="356" spans="1:13" x14ac:dyDescent="0.2">
      <c r="A356" s="368"/>
      <c r="B356" s="368"/>
      <c r="C356" s="368"/>
      <c r="D356" s="368"/>
      <c r="E356" s="368"/>
      <c r="F356" s="370"/>
      <c r="G356" s="554"/>
      <c r="H356" s="335"/>
      <c r="I356" s="335"/>
      <c r="J356" s="368"/>
      <c r="K356" s="368"/>
      <c r="L356" s="370"/>
      <c r="M356" s="368"/>
    </row>
    <row r="357" spans="1:13" x14ac:dyDescent="0.2">
      <c r="A357" s="368"/>
      <c r="B357" s="368"/>
      <c r="C357" s="368"/>
      <c r="D357" s="368"/>
      <c r="E357" s="368"/>
      <c r="F357" s="370"/>
      <c r="G357" s="554"/>
      <c r="H357" s="335"/>
      <c r="I357" s="335"/>
      <c r="J357" s="368"/>
      <c r="K357" s="368"/>
      <c r="L357" s="370"/>
      <c r="M357" s="368"/>
    </row>
    <row r="358" spans="1:13" x14ac:dyDescent="0.2">
      <c r="A358" s="368"/>
      <c r="B358" s="368"/>
      <c r="C358" s="368"/>
      <c r="D358" s="368"/>
      <c r="E358" s="368"/>
      <c r="F358" s="370"/>
      <c r="G358" s="554"/>
      <c r="H358" s="335"/>
      <c r="I358" s="335"/>
      <c r="J358" s="368"/>
      <c r="K358" s="368"/>
      <c r="L358" s="370"/>
      <c r="M358" s="368"/>
    </row>
    <row r="359" spans="1:13" x14ac:dyDescent="0.2">
      <c r="A359" s="368"/>
      <c r="B359" s="368"/>
      <c r="C359" s="368"/>
      <c r="D359" s="368"/>
      <c r="E359" s="368"/>
      <c r="F359" s="370"/>
      <c r="G359" s="554"/>
      <c r="H359" s="335"/>
      <c r="I359" s="335"/>
      <c r="J359" s="368"/>
      <c r="K359" s="368"/>
      <c r="L359" s="370"/>
      <c r="M359" s="368"/>
    </row>
    <row r="360" spans="1:13" x14ac:dyDescent="0.2">
      <c r="A360" s="368"/>
      <c r="B360" s="368"/>
      <c r="C360" s="368"/>
      <c r="D360" s="368"/>
      <c r="E360" s="368"/>
      <c r="F360" s="370"/>
      <c r="G360" s="554"/>
      <c r="H360" s="335"/>
      <c r="I360" s="335"/>
      <c r="J360" s="368"/>
      <c r="K360" s="368"/>
      <c r="L360" s="370"/>
      <c r="M360" s="368"/>
    </row>
    <row r="361" spans="1:13" x14ac:dyDescent="0.2">
      <c r="A361" s="368"/>
      <c r="B361" s="368"/>
      <c r="C361" s="368"/>
      <c r="D361" s="368"/>
      <c r="E361" s="368"/>
      <c r="F361" s="370"/>
      <c r="G361" s="554"/>
      <c r="H361" s="335"/>
      <c r="I361" s="335"/>
      <c r="J361" s="368"/>
      <c r="K361" s="368"/>
      <c r="L361" s="370"/>
      <c r="M361" s="368"/>
    </row>
    <row r="362" spans="1:13" x14ac:dyDescent="0.2">
      <c r="A362" s="368"/>
      <c r="B362" s="368"/>
      <c r="C362" s="368"/>
      <c r="D362" s="368"/>
      <c r="E362" s="368"/>
      <c r="F362" s="370"/>
      <c r="G362" s="554"/>
      <c r="H362" s="335"/>
      <c r="I362" s="335"/>
      <c r="J362" s="368"/>
      <c r="K362" s="368"/>
      <c r="L362" s="370"/>
      <c r="M362" s="368"/>
    </row>
    <row r="363" spans="1:13" x14ac:dyDescent="0.2">
      <c r="A363" s="368"/>
      <c r="B363" s="368"/>
      <c r="C363" s="368"/>
      <c r="D363" s="368"/>
      <c r="E363" s="368"/>
      <c r="F363" s="370"/>
      <c r="G363" s="554"/>
      <c r="H363" s="335"/>
      <c r="I363" s="335"/>
      <c r="J363" s="368"/>
      <c r="K363" s="368"/>
      <c r="L363" s="370"/>
      <c r="M363" s="368"/>
    </row>
    <row r="364" spans="1:13" x14ac:dyDescent="0.2">
      <c r="A364" s="368"/>
      <c r="B364" s="368"/>
      <c r="C364" s="368"/>
      <c r="D364" s="368"/>
      <c r="E364" s="368"/>
      <c r="F364" s="370"/>
      <c r="G364" s="554"/>
      <c r="H364" s="335"/>
      <c r="I364" s="335"/>
      <c r="J364" s="368"/>
      <c r="K364" s="368"/>
      <c r="L364" s="370"/>
      <c r="M364" s="368"/>
    </row>
    <row r="365" spans="1:13" x14ac:dyDescent="0.2">
      <c r="A365" s="368"/>
      <c r="B365" s="368"/>
      <c r="C365" s="368"/>
      <c r="D365" s="368"/>
      <c r="E365" s="368"/>
      <c r="F365" s="370"/>
      <c r="G365" s="554"/>
      <c r="H365" s="335"/>
      <c r="I365" s="335"/>
      <c r="J365" s="368"/>
      <c r="K365" s="368"/>
      <c r="L365" s="370"/>
      <c r="M365" s="368"/>
    </row>
    <row r="366" spans="1:13" x14ac:dyDescent="0.2">
      <c r="A366" s="368"/>
      <c r="B366" s="368"/>
      <c r="C366" s="368"/>
      <c r="D366" s="368"/>
      <c r="E366" s="368"/>
      <c r="F366" s="370"/>
      <c r="G366" s="554"/>
      <c r="H366" s="335"/>
      <c r="I366" s="335"/>
      <c r="J366" s="368"/>
      <c r="K366" s="368"/>
      <c r="L366" s="370"/>
      <c r="M366" s="368"/>
    </row>
    <row r="367" spans="1:13" x14ac:dyDescent="0.2">
      <c r="A367" s="368"/>
      <c r="B367" s="368"/>
      <c r="C367" s="368"/>
      <c r="D367" s="368"/>
      <c r="E367" s="368"/>
      <c r="F367" s="370"/>
      <c r="G367" s="554"/>
      <c r="H367" s="335"/>
      <c r="I367" s="335"/>
      <c r="J367" s="368"/>
      <c r="K367" s="368"/>
      <c r="L367" s="370"/>
      <c r="M367" s="368"/>
    </row>
    <row r="368" spans="1:13" x14ac:dyDescent="0.2">
      <c r="A368" s="368"/>
      <c r="B368" s="368"/>
      <c r="C368" s="368"/>
      <c r="D368" s="368"/>
      <c r="E368" s="368"/>
      <c r="F368" s="370"/>
      <c r="G368" s="554"/>
      <c r="H368" s="335"/>
      <c r="I368" s="335"/>
      <c r="J368" s="368"/>
      <c r="K368" s="368"/>
      <c r="L368" s="370"/>
      <c r="M368" s="368"/>
    </row>
    <row r="369" spans="1:13" x14ac:dyDescent="0.2">
      <c r="A369" s="368"/>
      <c r="B369" s="368"/>
      <c r="C369" s="368"/>
      <c r="D369" s="368"/>
      <c r="E369" s="368"/>
      <c r="F369" s="370"/>
      <c r="G369" s="554"/>
      <c r="H369" s="335"/>
      <c r="I369" s="335"/>
      <c r="J369" s="368"/>
      <c r="K369" s="368"/>
      <c r="L369" s="370"/>
      <c r="M369" s="368"/>
    </row>
    <row r="370" spans="1:13" x14ac:dyDescent="0.2">
      <c r="A370" s="368"/>
      <c r="B370" s="368"/>
      <c r="C370" s="368"/>
      <c r="D370" s="368"/>
      <c r="E370" s="368"/>
      <c r="F370" s="370"/>
      <c r="G370" s="554"/>
      <c r="H370" s="335"/>
      <c r="I370" s="335"/>
      <c r="J370" s="368"/>
      <c r="K370" s="368"/>
      <c r="L370" s="370"/>
      <c r="M370" s="368"/>
    </row>
    <row r="371" spans="1:13" x14ac:dyDescent="0.2">
      <c r="A371" s="368"/>
      <c r="B371" s="368"/>
      <c r="C371" s="368"/>
      <c r="D371" s="368"/>
      <c r="E371" s="368"/>
      <c r="F371" s="370"/>
      <c r="G371" s="554"/>
      <c r="H371" s="335"/>
      <c r="I371" s="335"/>
      <c r="J371" s="368"/>
      <c r="K371" s="368"/>
      <c r="L371" s="370"/>
      <c r="M371" s="368"/>
    </row>
    <row r="372" spans="1:13" x14ac:dyDescent="0.2">
      <c r="A372" s="368"/>
      <c r="B372" s="368"/>
      <c r="C372" s="368"/>
      <c r="D372" s="368"/>
      <c r="E372" s="368"/>
      <c r="F372" s="370"/>
      <c r="G372" s="554"/>
      <c r="H372" s="335"/>
      <c r="I372" s="335"/>
      <c r="J372" s="368"/>
      <c r="K372" s="368"/>
      <c r="L372" s="370"/>
      <c r="M372" s="368"/>
    </row>
    <row r="373" spans="1:13" x14ac:dyDescent="0.2">
      <c r="A373" s="368"/>
      <c r="B373" s="368"/>
      <c r="C373" s="368"/>
      <c r="D373" s="368"/>
      <c r="E373" s="368"/>
      <c r="F373" s="370"/>
      <c r="G373" s="554"/>
      <c r="H373" s="335"/>
      <c r="I373" s="335"/>
      <c r="J373" s="368"/>
      <c r="K373" s="368"/>
      <c r="L373" s="370"/>
      <c r="M373" s="368"/>
    </row>
    <row r="374" spans="1:13" x14ac:dyDescent="0.2">
      <c r="A374" s="368"/>
      <c r="B374" s="368"/>
      <c r="C374" s="368"/>
      <c r="D374" s="368"/>
      <c r="E374" s="368"/>
      <c r="F374" s="370"/>
      <c r="G374" s="554"/>
      <c r="H374" s="335"/>
      <c r="I374" s="335"/>
      <c r="J374" s="368"/>
      <c r="K374" s="368"/>
      <c r="L374" s="370"/>
      <c r="M374" s="368"/>
    </row>
    <row r="375" spans="1:13" x14ac:dyDescent="0.2">
      <c r="A375" s="368"/>
      <c r="B375" s="368"/>
      <c r="C375" s="368"/>
      <c r="D375" s="368"/>
      <c r="E375" s="368"/>
      <c r="F375" s="370"/>
      <c r="G375" s="554"/>
      <c r="H375" s="335"/>
      <c r="I375" s="335"/>
      <c r="J375" s="368"/>
      <c r="K375" s="368"/>
      <c r="L375" s="370"/>
      <c r="M375" s="368"/>
    </row>
    <row r="376" spans="1:13" x14ac:dyDescent="0.2">
      <c r="A376" s="368"/>
      <c r="B376" s="368"/>
      <c r="C376" s="368"/>
      <c r="D376" s="368"/>
      <c r="E376" s="368"/>
      <c r="F376" s="370"/>
      <c r="G376" s="554"/>
      <c r="H376" s="335"/>
      <c r="I376" s="335"/>
      <c r="J376" s="368"/>
      <c r="K376" s="368"/>
      <c r="L376" s="370"/>
      <c r="M376" s="368"/>
    </row>
    <row r="377" spans="1:13" x14ac:dyDescent="0.2">
      <c r="A377" s="368"/>
      <c r="B377" s="368"/>
      <c r="C377" s="368"/>
      <c r="D377" s="368"/>
      <c r="E377" s="368"/>
      <c r="F377" s="370"/>
      <c r="G377" s="554"/>
      <c r="H377" s="335"/>
      <c r="I377" s="335"/>
      <c r="J377" s="368"/>
      <c r="K377" s="368"/>
      <c r="L377" s="370"/>
      <c r="M377" s="368"/>
    </row>
    <row r="378" spans="1:13" x14ac:dyDescent="0.2">
      <c r="A378" s="368"/>
      <c r="B378" s="368"/>
      <c r="C378" s="368"/>
      <c r="D378" s="368"/>
      <c r="E378" s="368"/>
      <c r="F378" s="370"/>
      <c r="G378" s="554"/>
      <c r="H378" s="335"/>
      <c r="I378" s="335"/>
      <c r="J378" s="368"/>
      <c r="K378" s="368"/>
      <c r="L378" s="370"/>
      <c r="M378" s="368"/>
    </row>
    <row r="379" spans="1:13" x14ac:dyDescent="0.2">
      <c r="A379" s="368"/>
      <c r="B379" s="368"/>
      <c r="C379" s="368"/>
      <c r="D379" s="368"/>
      <c r="E379" s="368"/>
      <c r="F379" s="370"/>
      <c r="G379" s="554"/>
      <c r="H379" s="335"/>
      <c r="I379" s="335"/>
      <c r="J379" s="368"/>
      <c r="K379" s="368"/>
      <c r="L379" s="370"/>
      <c r="M379" s="368"/>
    </row>
    <row r="380" spans="1:13" x14ac:dyDescent="0.2">
      <c r="A380" s="368"/>
      <c r="B380" s="368"/>
      <c r="C380" s="368"/>
      <c r="D380" s="368"/>
      <c r="E380" s="368"/>
      <c r="F380" s="370"/>
      <c r="G380" s="554"/>
      <c r="H380" s="335"/>
      <c r="I380" s="335"/>
      <c r="J380" s="368"/>
      <c r="K380" s="368"/>
      <c r="L380" s="370"/>
      <c r="M380" s="368"/>
    </row>
    <row r="381" spans="1:13" x14ac:dyDescent="0.2">
      <c r="A381" s="368"/>
      <c r="B381" s="368"/>
      <c r="C381" s="368"/>
      <c r="D381" s="368"/>
      <c r="E381" s="368"/>
      <c r="F381" s="370"/>
      <c r="G381" s="554"/>
      <c r="H381" s="335"/>
      <c r="I381" s="335"/>
      <c r="J381" s="368"/>
      <c r="K381" s="368"/>
      <c r="L381" s="370"/>
      <c r="M381" s="368"/>
    </row>
    <row r="382" spans="1:13" x14ac:dyDescent="0.2">
      <c r="A382" s="368"/>
      <c r="B382" s="368"/>
      <c r="C382" s="368"/>
      <c r="D382" s="368"/>
      <c r="E382" s="368"/>
      <c r="F382" s="370"/>
      <c r="G382" s="554"/>
      <c r="H382" s="335"/>
      <c r="I382" s="335"/>
      <c r="J382" s="368"/>
      <c r="K382" s="368"/>
      <c r="L382" s="370"/>
      <c r="M382" s="368"/>
    </row>
    <row r="383" spans="1:13" x14ac:dyDescent="0.2">
      <c r="A383" s="368"/>
      <c r="B383" s="368"/>
      <c r="C383" s="368"/>
      <c r="D383" s="368"/>
      <c r="E383" s="368"/>
      <c r="F383" s="370"/>
      <c r="G383" s="554"/>
      <c r="H383" s="335"/>
      <c r="I383" s="335"/>
      <c r="J383" s="368"/>
      <c r="K383" s="368"/>
      <c r="L383" s="370"/>
      <c r="M383" s="368"/>
    </row>
    <row r="384" spans="1:13" x14ac:dyDescent="0.2">
      <c r="A384" s="368"/>
      <c r="B384" s="368"/>
      <c r="C384" s="368"/>
      <c r="D384" s="368"/>
      <c r="E384" s="368"/>
      <c r="F384" s="370"/>
      <c r="G384" s="554"/>
      <c r="H384" s="335"/>
      <c r="I384" s="335"/>
      <c r="J384" s="368"/>
      <c r="K384" s="368"/>
      <c r="L384" s="370"/>
      <c r="M384" s="368"/>
    </row>
    <row r="385" spans="1:13" x14ac:dyDescent="0.2">
      <c r="A385" s="368"/>
      <c r="B385" s="368"/>
      <c r="C385" s="368"/>
      <c r="D385" s="368"/>
      <c r="E385" s="368"/>
      <c r="F385" s="370"/>
      <c r="G385" s="554"/>
      <c r="H385" s="335"/>
      <c r="I385" s="335"/>
      <c r="J385" s="368"/>
      <c r="K385" s="368"/>
      <c r="L385" s="370"/>
      <c r="M385" s="368"/>
    </row>
    <row r="386" spans="1:13" x14ac:dyDescent="0.2">
      <c r="A386" s="368"/>
      <c r="B386" s="368"/>
      <c r="C386" s="368"/>
      <c r="D386" s="368"/>
      <c r="E386" s="368"/>
      <c r="F386" s="370"/>
      <c r="G386" s="554"/>
      <c r="H386" s="335"/>
      <c r="I386" s="335"/>
      <c r="J386" s="368"/>
      <c r="K386" s="368"/>
      <c r="L386" s="370"/>
      <c r="M386" s="368"/>
    </row>
    <row r="387" spans="1:13" x14ac:dyDescent="0.2">
      <c r="A387" s="368"/>
      <c r="B387" s="368"/>
      <c r="C387" s="368"/>
      <c r="D387" s="368"/>
      <c r="E387" s="368"/>
      <c r="F387" s="370"/>
      <c r="G387" s="554"/>
      <c r="H387" s="335"/>
      <c r="I387" s="335"/>
      <c r="J387" s="368"/>
      <c r="K387" s="368"/>
      <c r="L387" s="370"/>
      <c r="M387" s="368"/>
    </row>
    <row r="388" spans="1:13" x14ac:dyDescent="0.2">
      <c r="A388" s="368"/>
      <c r="B388" s="368"/>
      <c r="C388" s="368"/>
      <c r="D388" s="368"/>
      <c r="E388" s="368"/>
      <c r="F388" s="370"/>
      <c r="G388" s="554"/>
      <c r="H388" s="335"/>
      <c r="I388" s="335"/>
      <c r="J388" s="368"/>
      <c r="K388" s="368"/>
      <c r="L388" s="370"/>
      <c r="M388" s="368"/>
    </row>
    <row r="389" spans="1:13" x14ac:dyDescent="0.2">
      <c r="A389" s="368"/>
      <c r="B389" s="368"/>
      <c r="C389" s="368"/>
      <c r="D389" s="368"/>
      <c r="E389" s="368"/>
      <c r="F389" s="370"/>
      <c r="G389" s="554"/>
      <c r="H389" s="335"/>
      <c r="I389" s="335"/>
      <c r="J389" s="368"/>
      <c r="K389" s="368"/>
      <c r="L389" s="370"/>
      <c r="M389" s="368"/>
    </row>
    <row r="390" spans="1:13" x14ac:dyDescent="0.2">
      <c r="A390" s="368"/>
      <c r="B390" s="368"/>
      <c r="C390" s="368"/>
      <c r="D390" s="368"/>
      <c r="E390" s="368"/>
      <c r="F390" s="370"/>
      <c r="G390" s="554"/>
      <c r="H390" s="335"/>
      <c r="I390" s="335"/>
      <c r="J390" s="368"/>
      <c r="K390" s="368"/>
      <c r="L390" s="370"/>
      <c r="M390" s="368"/>
    </row>
    <row r="391" spans="1:13" x14ac:dyDescent="0.2">
      <c r="A391" s="368"/>
      <c r="B391" s="368"/>
      <c r="C391" s="368"/>
      <c r="D391" s="368"/>
      <c r="E391" s="368"/>
      <c r="F391" s="370"/>
      <c r="G391" s="554"/>
      <c r="H391" s="335"/>
      <c r="I391" s="335"/>
      <c r="J391" s="368"/>
      <c r="K391" s="368"/>
      <c r="L391" s="370"/>
      <c r="M391" s="368"/>
    </row>
    <row r="392" spans="1:13" x14ac:dyDescent="0.2">
      <c r="A392" s="368"/>
      <c r="B392" s="368"/>
      <c r="C392" s="368"/>
      <c r="D392" s="368"/>
      <c r="E392" s="368"/>
      <c r="F392" s="370"/>
      <c r="G392" s="554"/>
      <c r="H392" s="335"/>
      <c r="I392" s="335"/>
      <c r="J392" s="368"/>
      <c r="K392" s="368"/>
      <c r="L392" s="370"/>
      <c r="M392" s="368"/>
    </row>
    <row r="393" spans="1:13" x14ac:dyDescent="0.2">
      <c r="A393" s="368"/>
      <c r="B393" s="368"/>
      <c r="C393" s="368"/>
      <c r="D393" s="368"/>
      <c r="E393" s="368"/>
      <c r="F393" s="370"/>
      <c r="G393" s="554"/>
      <c r="H393" s="335"/>
      <c r="I393" s="335"/>
      <c r="J393" s="368"/>
      <c r="K393" s="368"/>
      <c r="L393" s="370"/>
      <c r="M393" s="368"/>
    </row>
    <row r="394" spans="1:13" x14ac:dyDescent="0.2">
      <c r="A394" s="368"/>
      <c r="B394" s="368"/>
      <c r="C394" s="368"/>
      <c r="D394" s="368"/>
      <c r="E394" s="368"/>
      <c r="F394" s="370"/>
      <c r="G394" s="554"/>
      <c r="H394" s="335"/>
      <c r="I394" s="335"/>
      <c r="J394" s="368"/>
      <c r="K394" s="368"/>
      <c r="L394" s="370"/>
      <c r="M394" s="368"/>
    </row>
    <row r="395" spans="1:13" x14ac:dyDescent="0.2">
      <c r="A395" s="368"/>
      <c r="B395" s="368"/>
      <c r="C395" s="368"/>
      <c r="D395" s="368"/>
      <c r="E395" s="368"/>
      <c r="F395" s="370"/>
      <c r="G395" s="554"/>
      <c r="H395" s="335"/>
      <c r="I395" s="335"/>
      <c r="J395" s="368"/>
      <c r="K395" s="368"/>
      <c r="L395" s="370"/>
      <c r="M395" s="368"/>
    </row>
    <row r="396" spans="1:13" x14ac:dyDescent="0.2">
      <c r="A396" s="368"/>
      <c r="B396" s="368"/>
      <c r="C396" s="368"/>
      <c r="D396" s="368"/>
      <c r="E396" s="368"/>
      <c r="F396" s="370"/>
      <c r="G396" s="554"/>
      <c r="H396" s="335"/>
      <c r="I396" s="335"/>
      <c r="J396" s="368"/>
      <c r="K396" s="368"/>
      <c r="L396" s="370"/>
      <c r="M396" s="368"/>
    </row>
    <row r="397" spans="1:13" x14ac:dyDescent="0.2">
      <c r="A397" s="368"/>
      <c r="B397" s="368"/>
      <c r="C397" s="368"/>
      <c r="D397" s="368"/>
      <c r="E397" s="368"/>
      <c r="F397" s="370"/>
      <c r="G397" s="554"/>
      <c r="H397" s="335"/>
      <c r="I397" s="335"/>
      <c r="J397" s="368"/>
      <c r="K397" s="368"/>
      <c r="L397" s="370"/>
      <c r="M397" s="368"/>
    </row>
    <row r="398" spans="1:13" x14ac:dyDescent="0.2">
      <c r="A398" s="368"/>
      <c r="B398" s="368"/>
      <c r="C398" s="368"/>
      <c r="D398" s="368"/>
      <c r="E398" s="368"/>
      <c r="F398" s="370"/>
      <c r="G398" s="554"/>
      <c r="H398" s="335"/>
      <c r="I398" s="335"/>
      <c r="J398" s="368"/>
      <c r="K398" s="368"/>
      <c r="L398" s="370"/>
      <c r="M398" s="368"/>
    </row>
    <row r="399" spans="1:13" x14ac:dyDescent="0.2">
      <c r="A399" s="368"/>
      <c r="B399" s="368"/>
      <c r="C399" s="368"/>
      <c r="D399" s="368"/>
      <c r="E399" s="368"/>
      <c r="F399" s="370"/>
      <c r="G399" s="554"/>
      <c r="H399" s="335"/>
      <c r="I399" s="335"/>
      <c r="J399" s="368"/>
      <c r="K399" s="368"/>
      <c r="L399" s="370"/>
      <c r="M399" s="368"/>
    </row>
    <row r="400" spans="1:13" x14ac:dyDescent="0.2">
      <c r="A400" s="368"/>
      <c r="B400" s="368"/>
      <c r="C400" s="368"/>
      <c r="D400" s="368"/>
      <c r="E400" s="368"/>
      <c r="F400" s="370"/>
      <c r="G400" s="554"/>
      <c r="H400" s="335"/>
      <c r="I400" s="335"/>
      <c r="J400" s="368"/>
      <c r="K400" s="368"/>
      <c r="L400" s="370"/>
      <c r="M400" s="368"/>
    </row>
    <row r="401" spans="1:13" x14ac:dyDescent="0.2">
      <c r="A401" s="368"/>
      <c r="B401" s="368"/>
      <c r="C401" s="368"/>
      <c r="D401" s="368"/>
      <c r="E401" s="368"/>
      <c r="F401" s="370"/>
      <c r="G401" s="554"/>
      <c r="H401" s="335"/>
      <c r="I401" s="335"/>
      <c r="J401" s="368"/>
      <c r="K401" s="368"/>
      <c r="L401" s="370"/>
      <c r="M401" s="368"/>
    </row>
    <row r="402" spans="1:13" x14ac:dyDescent="0.2">
      <c r="A402" s="368"/>
      <c r="B402" s="368"/>
      <c r="C402" s="368"/>
      <c r="D402" s="368"/>
      <c r="E402" s="368"/>
      <c r="F402" s="370"/>
      <c r="G402" s="554"/>
      <c r="H402" s="335"/>
      <c r="I402" s="335"/>
      <c r="J402" s="368"/>
      <c r="K402" s="368"/>
      <c r="L402" s="370"/>
      <c r="M402" s="368"/>
    </row>
    <row r="403" spans="1:13" x14ac:dyDescent="0.2">
      <c r="A403" s="368"/>
      <c r="B403" s="368"/>
      <c r="C403" s="368"/>
      <c r="D403" s="368"/>
      <c r="E403" s="368"/>
      <c r="F403" s="370"/>
      <c r="G403" s="554"/>
      <c r="H403" s="335"/>
      <c r="I403" s="335"/>
      <c r="J403" s="368"/>
      <c r="K403" s="368"/>
      <c r="L403" s="370"/>
      <c r="M403" s="368"/>
    </row>
    <row r="404" spans="1:13" x14ac:dyDescent="0.2">
      <c r="A404" s="368"/>
      <c r="B404" s="368"/>
      <c r="C404" s="368"/>
      <c r="D404" s="368"/>
      <c r="E404" s="368"/>
      <c r="F404" s="370"/>
      <c r="G404" s="554"/>
      <c r="H404" s="335"/>
      <c r="I404" s="335"/>
      <c r="J404" s="368"/>
      <c r="K404" s="368"/>
      <c r="L404" s="370"/>
      <c r="M404" s="368"/>
    </row>
    <row r="405" spans="1:13" x14ac:dyDescent="0.2">
      <c r="A405" s="368"/>
      <c r="B405" s="368"/>
      <c r="C405" s="368"/>
      <c r="D405" s="368"/>
      <c r="E405" s="368"/>
      <c r="F405" s="370"/>
      <c r="G405" s="554"/>
      <c r="H405" s="335"/>
      <c r="I405" s="335"/>
      <c r="J405" s="368"/>
      <c r="K405" s="368"/>
      <c r="L405" s="370"/>
      <c r="M405" s="368"/>
    </row>
    <row r="406" spans="1:13" x14ac:dyDescent="0.2">
      <c r="A406" s="368"/>
      <c r="B406" s="368"/>
      <c r="C406" s="368"/>
      <c r="D406" s="368"/>
      <c r="E406" s="368"/>
      <c r="F406" s="370"/>
      <c r="G406" s="554"/>
      <c r="H406" s="335"/>
      <c r="I406" s="335"/>
      <c r="J406" s="368"/>
      <c r="K406" s="368"/>
      <c r="L406" s="370"/>
      <c r="M406" s="368"/>
    </row>
    <row r="407" spans="1:13" x14ac:dyDescent="0.2">
      <c r="A407" s="368"/>
      <c r="B407" s="368"/>
      <c r="C407" s="368"/>
      <c r="D407" s="368"/>
      <c r="E407" s="368"/>
      <c r="F407" s="370"/>
      <c r="G407" s="554"/>
      <c r="H407" s="335"/>
      <c r="I407" s="335"/>
      <c r="J407" s="368"/>
      <c r="K407" s="368"/>
      <c r="L407" s="370"/>
      <c r="M407" s="368"/>
    </row>
    <row r="408" spans="1:13" x14ac:dyDescent="0.2">
      <c r="A408" s="368"/>
      <c r="B408" s="368"/>
      <c r="C408" s="368"/>
      <c r="D408" s="368"/>
      <c r="E408" s="368"/>
      <c r="F408" s="370"/>
      <c r="G408" s="554"/>
      <c r="H408" s="335"/>
      <c r="I408" s="335"/>
      <c r="J408" s="368"/>
      <c r="K408" s="368"/>
      <c r="L408" s="370"/>
      <c r="M408" s="368"/>
    </row>
    <row r="409" spans="1:13" x14ac:dyDescent="0.2">
      <c r="A409" s="368"/>
      <c r="B409" s="368"/>
      <c r="C409" s="368"/>
      <c r="D409" s="368"/>
      <c r="E409" s="368"/>
      <c r="F409" s="370"/>
      <c r="G409" s="554"/>
      <c r="H409" s="335"/>
      <c r="I409" s="335"/>
      <c r="J409" s="368"/>
      <c r="K409" s="368"/>
      <c r="L409" s="370"/>
      <c r="M409" s="368"/>
    </row>
    <row r="410" spans="1:13" x14ac:dyDescent="0.2">
      <c r="A410" s="368"/>
      <c r="B410" s="368"/>
      <c r="C410" s="368"/>
      <c r="D410" s="368"/>
      <c r="E410" s="368"/>
      <c r="F410" s="370"/>
      <c r="G410" s="554"/>
      <c r="H410" s="335"/>
      <c r="I410" s="335"/>
      <c r="J410" s="368"/>
      <c r="K410" s="368"/>
      <c r="L410" s="370"/>
      <c r="M410" s="368"/>
    </row>
    <row r="411" spans="1:13" x14ac:dyDescent="0.2">
      <c r="A411" s="368"/>
      <c r="B411" s="368"/>
      <c r="C411" s="368"/>
      <c r="D411" s="368"/>
      <c r="E411" s="368"/>
      <c r="F411" s="370"/>
      <c r="G411" s="554"/>
      <c r="H411" s="335"/>
      <c r="I411" s="335"/>
      <c r="J411" s="368"/>
      <c r="K411" s="368"/>
      <c r="L411" s="370"/>
      <c r="M411" s="368"/>
    </row>
    <row r="412" spans="1:13" x14ac:dyDescent="0.2">
      <c r="A412" s="368"/>
      <c r="B412" s="368"/>
      <c r="C412" s="368"/>
      <c r="D412" s="368"/>
      <c r="E412" s="368"/>
      <c r="F412" s="370"/>
      <c r="G412" s="554"/>
      <c r="H412" s="335"/>
      <c r="I412" s="335"/>
      <c r="J412" s="368"/>
      <c r="K412" s="368"/>
      <c r="L412" s="370"/>
      <c r="M412" s="368"/>
    </row>
    <row r="413" spans="1:13" x14ac:dyDescent="0.2">
      <c r="A413" s="368"/>
      <c r="B413" s="368"/>
      <c r="C413" s="368"/>
      <c r="D413" s="368"/>
      <c r="E413" s="368"/>
      <c r="F413" s="370"/>
      <c r="G413" s="554"/>
      <c r="H413" s="335"/>
      <c r="I413" s="335"/>
      <c r="J413" s="368"/>
      <c r="K413" s="368"/>
      <c r="L413" s="370"/>
      <c r="M413" s="368"/>
    </row>
    <row r="414" spans="1:13" x14ac:dyDescent="0.2">
      <c r="A414" s="368"/>
      <c r="B414" s="368"/>
      <c r="C414" s="368"/>
      <c r="D414" s="368"/>
      <c r="E414" s="368"/>
      <c r="F414" s="370"/>
      <c r="G414" s="554"/>
      <c r="H414" s="335"/>
      <c r="I414" s="335"/>
      <c r="J414" s="368"/>
      <c r="K414" s="368"/>
      <c r="L414" s="370"/>
      <c r="M414" s="368"/>
    </row>
    <row r="415" spans="1:13" x14ac:dyDescent="0.2">
      <c r="A415" s="368"/>
      <c r="B415" s="368"/>
      <c r="C415" s="368"/>
      <c r="D415" s="368"/>
      <c r="E415" s="368"/>
      <c r="F415" s="370"/>
      <c r="G415" s="554"/>
      <c r="H415" s="335"/>
      <c r="I415" s="335"/>
      <c r="J415" s="368"/>
      <c r="K415" s="368"/>
      <c r="L415" s="370"/>
      <c r="M415" s="368"/>
    </row>
    <row r="416" spans="1:13" x14ac:dyDescent="0.2">
      <c r="A416" s="368"/>
      <c r="B416" s="368"/>
      <c r="C416" s="368"/>
      <c r="D416" s="368"/>
      <c r="E416" s="368"/>
      <c r="F416" s="370"/>
      <c r="G416" s="554"/>
      <c r="H416" s="335"/>
      <c r="I416" s="335"/>
      <c r="J416" s="368"/>
      <c r="K416" s="368"/>
      <c r="L416" s="370"/>
      <c r="M416" s="368"/>
    </row>
    <row r="417" spans="1:13" x14ac:dyDescent="0.2">
      <c r="A417" s="368"/>
      <c r="B417" s="368"/>
      <c r="C417" s="368"/>
      <c r="D417" s="368"/>
      <c r="E417" s="368"/>
      <c r="F417" s="370"/>
      <c r="G417" s="554"/>
      <c r="H417" s="335"/>
      <c r="I417" s="335"/>
      <c r="J417" s="368"/>
      <c r="K417" s="368"/>
      <c r="L417" s="370"/>
      <c r="M417" s="368"/>
    </row>
    <row r="418" spans="1:13" x14ac:dyDescent="0.2">
      <c r="A418" s="368"/>
      <c r="B418" s="368"/>
      <c r="C418" s="368"/>
      <c r="D418" s="368"/>
      <c r="E418" s="368"/>
      <c r="F418" s="370"/>
      <c r="G418" s="554"/>
      <c r="H418" s="335"/>
      <c r="I418" s="335"/>
      <c r="J418" s="368"/>
      <c r="K418" s="368"/>
      <c r="L418" s="370"/>
      <c r="M418" s="368"/>
    </row>
    <row r="419" spans="1:13" x14ac:dyDescent="0.2">
      <c r="A419" s="368"/>
      <c r="B419" s="368"/>
      <c r="C419" s="368"/>
      <c r="D419" s="368"/>
      <c r="E419" s="368"/>
      <c r="F419" s="370"/>
      <c r="G419" s="554"/>
      <c r="H419" s="335"/>
      <c r="I419" s="335"/>
      <c r="J419" s="368"/>
      <c r="K419" s="368"/>
      <c r="L419" s="370"/>
      <c r="M419" s="368"/>
    </row>
    <row r="420" spans="1:13" x14ac:dyDescent="0.2">
      <c r="A420" s="368"/>
      <c r="B420" s="368"/>
      <c r="C420" s="368"/>
      <c r="D420" s="368"/>
      <c r="E420" s="368"/>
      <c r="F420" s="370"/>
      <c r="G420" s="554"/>
      <c r="H420" s="335"/>
      <c r="I420" s="335"/>
      <c r="J420" s="368"/>
      <c r="K420" s="368"/>
      <c r="L420" s="370"/>
      <c r="M420" s="368"/>
    </row>
    <row r="421" spans="1:13" x14ac:dyDescent="0.2">
      <c r="A421" s="368"/>
      <c r="B421" s="368"/>
      <c r="C421" s="368"/>
      <c r="D421" s="368"/>
      <c r="E421" s="368"/>
      <c r="F421" s="370"/>
      <c r="G421" s="554"/>
      <c r="H421" s="335"/>
      <c r="I421" s="335"/>
      <c r="J421" s="368"/>
      <c r="K421" s="368"/>
      <c r="L421" s="370"/>
      <c r="M421" s="368"/>
    </row>
    <row r="422" spans="1:13" x14ac:dyDescent="0.2">
      <c r="A422" s="368"/>
      <c r="B422" s="368"/>
      <c r="C422" s="368"/>
      <c r="D422" s="368"/>
      <c r="E422" s="368"/>
      <c r="F422" s="370"/>
      <c r="G422" s="554"/>
      <c r="H422" s="335"/>
      <c r="I422" s="335"/>
      <c r="J422" s="368"/>
      <c r="K422" s="368"/>
      <c r="L422" s="370"/>
      <c r="M422" s="368"/>
    </row>
    <row r="423" spans="1:13" x14ac:dyDescent="0.2">
      <c r="A423" s="368"/>
      <c r="B423" s="368"/>
      <c r="C423" s="368"/>
      <c r="D423" s="368"/>
      <c r="E423" s="368"/>
      <c r="F423" s="370"/>
      <c r="G423" s="554"/>
      <c r="H423" s="335"/>
      <c r="I423" s="335"/>
      <c r="J423" s="368"/>
      <c r="K423" s="368"/>
      <c r="L423" s="370"/>
      <c r="M423" s="368"/>
    </row>
    <row r="424" spans="1:13" x14ac:dyDescent="0.2">
      <c r="A424" s="368"/>
      <c r="B424" s="368"/>
      <c r="C424" s="368"/>
      <c r="D424" s="368"/>
      <c r="E424" s="368"/>
      <c r="F424" s="370"/>
      <c r="G424" s="554"/>
      <c r="H424" s="335"/>
      <c r="I424" s="335"/>
      <c r="J424" s="368"/>
      <c r="K424" s="368"/>
      <c r="L424" s="370"/>
      <c r="M424" s="368"/>
    </row>
    <row r="425" spans="1:13" x14ac:dyDescent="0.2">
      <c r="A425" s="368"/>
      <c r="B425" s="368"/>
      <c r="C425" s="368"/>
      <c r="D425" s="368"/>
      <c r="E425" s="368"/>
      <c r="F425" s="370"/>
      <c r="G425" s="554"/>
      <c r="H425" s="335"/>
      <c r="I425" s="335"/>
      <c r="J425" s="368"/>
      <c r="K425" s="368"/>
      <c r="L425" s="370"/>
      <c r="M425" s="368"/>
    </row>
    <row r="426" spans="1:13" x14ac:dyDescent="0.2">
      <c r="A426" s="368"/>
      <c r="B426" s="368"/>
      <c r="C426" s="368"/>
      <c r="D426" s="368"/>
      <c r="E426" s="368"/>
      <c r="F426" s="370"/>
      <c r="G426" s="554"/>
      <c r="H426" s="335"/>
      <c r="I426" s="335"/>
      <c r="J426" s="368"/>
      <c r="K426" s="368"/>
      <c r="L426" s="370"/>
      <c r="M426" s="368"/>
    </row>
    <row r="427" spans="1:13" x14ac:dyDescent="0.2">
      <c r="A427" s="368"/>
      <c r="B427" s="368"/>
      <c r="C427" s="368"/>
      <c r="D427" s="368"/>
      <c r="E427" s="368"/>
      <c r="F427" s="370"/>
      <c r="G427" s="554"/>
      <c r="H427" s="335"/>
      <c r="I427" s="335"/>
      <c r="J427" s="368"/>
      <c r="K427" s="368"/>
      <c r="L427" s="370"/>
      <c r="M427" s="368"/>
    </row>
    <row r="428" spans="1:13" x14ac:dyDescent="0.2">
      <c r="A428" s="368"/>
      <c r="B428" s="368"/>
      <c r="C428" s="368"/>
      <c r="D428" s="368"/>
      <c r="E428" s="368"/>
      <c r="F428" s="370"/>
      <c r="G428" s="554"/>
      <c r="H428" s="335"/>
      <c r="I428" s="335"/>
      <c r="J428" s="368"/>
      <c r="K428" s="368"/>
      <c r="L428" s="370"/>
      <c r="M428" s="368"/>
    </row>
    <row r="429" spans="1:13" x14ac:dyDescent="0.2">
      <c r="A429" s="368"/>
      <c r="B429" s="368"/>
      <c r="C429" s="368"/>
      <c r="D429" s="368"/>
      <c r="E429" s="368"/>
      <c r="F429" s="370"/>
      <c r="G429" s="554"/>
      <c r="H429" s="335"/>
      <c r="I429" s="335"/>
      <c r="J429" s="368"/>
      <c r="K429" s="368"/>
      <c r="L429" s="370"/>
      <c r="M429" s="368"/>
    </row>
    <row r="430" spans="1:13" x14ac:dyDescent="0.2">
      <c r="A430" s="368"/>
      <c r="B430" s="368"/>
      <c r="C430" s="368"/>
      <c r="D430" s="368"/>
      <c r="E430" s="368"/>
      <c r="F430" s="370"/>
      <c r="G430" s="554"/>
      <c r="H430" s="335"/>
      <c r="I430" s="335"/>
      <c r="J430" s="368"/>
      <c r="K430" s="368"/>
      <c r="L430" s="370"/>
      <c r="M430" s="368"/>
    </row>
    <row r="431" spans="1:13" x14ac:dyDescent="0.2">
      <c r="A431" s="368"/>
      <c r="B431" s="368"/>
      <c r="C431" s="368"/>
      <c r="D431" s="368"/>
      <c r="E431" s="368"/>
      <c r="F431" s="370"/>
      <c r="G431" s="554"/>
      <c r="H431" s="335"/>
      <c r="I431" s="335"/>
      <c r="J431" s="368"/>
      <c r="K431" s="368"/>
      <c r="L431" s="370"/>
      <c r="M431" s="368"/>
    </row>
    <row r="432" spans="1:13" x14ac:dyDescent="0.2">
      <c r="A432" s="368"/>
      <c r="B432" s="368"/>
      <c r="C432" s="368"/>
      <c r="D432" s="368"/>
      <c r="E432" s="368"/>
      <c r="F432" s="370"/>
      <c r="G432" s="554"/>
      <c r="H432" s="335"/>
      <c r="I432" s="335"/>
      <c r="J432" s="368"/>
      <c r="K432" s="368"/>
      <c r="L432" s="370"/>
      <c r="M432" s="368"/>
    </row>
    <row r="433" spans="1:13" x14ac:dyDescent="0.2">
      <c r="A433" s="368"/>
      <c r="B433" s="368"/>
      <c r="C433" s="368"/>
      <c r="D433" s="368"/>
      <c r="E433" s="368"/>
      <c r="F433" s="370"/>
      <c r="G433" s="554"/>
      <c r="H433" s="335"/>
      <c r="I433" s="335"/>
      <c r="J433" s="368"/>
      <c r="K433" s="368"/>
      <c r="L433" s="370"/>
      <c r="M433" s="368"/>
    </row>
    <row r="434" spans="1:13" x14ac:dyDescent="0.2">
      <c r="A434" s="368"/>
      <c r="B434" s="368"/>
      <c r="C434" s="368"/>
      <c r="D434" s="368"/>
      <c r="E434" s="368"/>
      <c r="F434" s="370"/>
      <c r="G434" s="554"/>
      <c r="H434" s="335"/>
      <c r="I434" s="335"/>
      <c r="J434" s="368"/>
      <c r="K434" s="368"/>
      <c r="L434" s="370"/>
      <c r="M434" s="368"/>
    </row>
    <row r="435" spans="1:13" x14ac:dyDescent="0.2">
      <c r="A435" s="368"/>
      <c r="B435" s="368"/>
      <c r="C435" s="368"/>
      <c r="D435" s="368"/>
      <c r="E435" s="368"/>
      <c r="F435" s="370"/>
      <c r="G435" s="554"/>
      <c r="H435" s="335"/>
      <c r="I435" s="335"/>
      <c r="J435" s="368"/>
      <c r="K435" s="368"/>
      <c r="L435" s="370"/>
      <c r="M435" s="368"/>
    </row>
    <row r="436" spans="1:13" x14ac:dyDescent="0.2">
      <c r="A436" s="368"/>
      <c r="B436" s="368"/>
      <c r="C436" s="368"/>
      <c r="D436" s="368"/>
      <c r="E436" s="368"/>
      <c r="F436" s="370"/>
      <c r="G436" s="554"/>
      <c r="H436" s="335"/>
      <c r="I436" s="335"/>
      <c r="J436" s="368"/>
      <c r="K436" s="368"/>
      <c r="L436" s="370"/>
      <c r="M436" s="368"/>
    </row>
    <row r="437" spans="1:13" x14ac:dyDescent="0.2">
      <c r="A437" s="368"/>
      <c r="B437" s="368"/>
      <c r="C437" s="368"/>
      <c r="D437" s="368"/>
      <c r="E437" s="368"/>
      <c r="F437" s="370"/>
      <c r="G437" s="554"/>
      <c r="H437" s="335"/>
      <c r="I437" s="335"/>
      <c r="J437" s="368"/>
      <c r="K437" s="368"/>
      <c r="L437" s="370"/>
      <c r="M437" s="368"/>
    </row>
    <row r="438" spans="1:13" x14ac:dyDescent="0.2">
      <c r="A438" s="368"/>
      <c r="B438" s="368"/>
      <c r="C438" s="368"/>
      <c r="D438" s="368"/>
      <c r="E438" s="368"/>
      <c r="F438" s="370"/>
      <c r="G438" s="554"/>
      <c r="H438" s="335"/>
      <c r="I438" s="335"/>
      <c r="J438" s="368"/>
      <c r="K438" s="368"/>
      <c r="L438" s="370"/>
      <c r="M438" s="368"/>
    </row>
    <row r="439" spans="1:13" x14ac:dyDescent="0.2">
      <c r="A439" s="368"/>
      <c r="B439" s="368"/>
      <c r="C439" s="368"/>
      <c r="D439" s="368"/>
      <c r="E439" s="368"/>
      <c r="F439" s="370"/>
      <c r="G439" s="554"/>
      <c r="H439" s="335"/>
      <c r="I439" s="335"/>
      <c r="J439" s="368"/>
      <c r="K439" s="368"/>
      <c r="L439" s="370"/>
      <c r="M439" s="368"/>
    </row>
    <row r="440" spans="1:13" x14ac:dyDescent="0.2">
      <c r="A440" s="368"/>
      <c r="B440" s="368"/>
      <c r="C440" s="368"/>
      <c r="D440" s="368"/>
      <c r="E440" s="368"/>
      <c r="F440" s="370"/>
      <c r="G440" s="554"/>
      <c r="H440" s="335"/>
      <c r="I440" s="335"/>
      <c r="J440" s="368"/>
      <c r="K440" s="368"/>
      <c r="L440" s="370"/>
      <c r="M440" s="368"/>
    </row>
    <row r="441" spans="1:13" x14ac:dyDescent="0.2">
      <c r="A441" s="368"/>
      <c r="B441" s="368"/>
      <c r="C441" s="368"/>
      <c r="D441" s="368"/>
      <c r="E441" s="368"/>
      <c r="F441" s="370"/>
      <c r="G441" s="554"/>
      <c r="H441" s="335"/>
      <c r="I441" s="335"/>
      <c r="J441" s="368"/>
      <c r="K441" s="368"/>
      <c r="L441" s="370"/>
      <c r="M441" s="368"/>
    </row>
    <row r="442" spans="1:13" x14ac:dyDescent="0.2">
      <c r="A442" s="368"/>
      <c r="B442" s="368"/>
      <c r="C442" s="368"/>
      <c r="D442" s="368"/>
      <c r="E442" s="368"/>
      <c r="F442" s="370"/>
      <c r="G442" s="554"/>
      <c r="H442" s="335"/>
      <c r="I442" s="335"/>
      <c r="J442" s="368"/>
      <c r="K442" s="368"/>
      <c r="L442" s="370"/>
      <c r="M442" s="368"/>
    </row>
    <row r="443" spans="1:13" x14ac:dyDescent="0.2">
      <c r="A443" s="368"/>
      <c r="B443" s="368"/>
      <c r="C443" s="368"/>
      <c r="D443" s="368"/>
      <c r="E443" s="368"/>
      <c r="F443" s="370"/>
      <c r="G443" s="554"/>
      <c r="H443" s="335"/>
      <c r="I443" s="335"/>
      <c r="J443" s="368"/>
      <c r="K443" s="368"/>
      <c r="L443" s="370"/>
      <c r="M443" s="368"/>
    </row>
    <row r="444" spans="1:13" x14ac:dyDescent="0.2">
      <c r="A444" s="368"/>
      <c r="B444" s="368"/>
      <c r="C444" s="368"/>
      <c r="D444" s="368"/>
      <c r="E444" s="368"/>
      <c r="F444" s="370"/>
      <c r="G444" s="554"/>
      <c r="H444" s="335"/>
      <c r="I444" s="335"/>
      <c r="J444" s="368"/>
      <c r="K444" s="368"/>
      <c r="L444" s="370"/>
      <c r="M444" s="368"/>
    </row>
    <row r="445" spans="1:13" x14ac:dyDescent="0.2">
      <c r="A445" s="368"/>
      <c r="B445" s="368"/>
      <c r="C445" s="368"/>
      <c r="D445" s="368"/>
      <c r="E445" s="368"/>
      <c r="F445" s="370"/>
      <c r="G445" s="554"/>
      <c r="H445" s="335"/>
      <c r="I445" s="335"/>
      <c r="J445" s="368"/>
      <c r="K445" s="368"/>
      <c r="L445" s="370"/>
      <c r="M445" s="368"/>
    </row>
    <row r="446" spans="1:13" x14ac:dyDescent="0.2">
      <c r="A446" s="368"/>
      <c r="B446" s="368"/>
      <c r="C446" s="368"/>
      <c r="D446" s="368"/>
      <c r="E446" s="368"/>
      <c r="F446" s="370"/>
      <c r="G446" s="554"/>
      <c r="H446" s="335"/>
      <c r="I446" s="335"/>
      <c r="J446" s="368"/>
      <c r="K446" s="368"/>
      <c r="L446" s="370"/>
      <c r="M446" s="368"/>
    </row>
    <row r="447" spans="1:13" x14ac:dyDescent="0.2">
      <c r="A447" s="368"/>
      <c r="B447" s="368"/>
      <c r="C447" s="368"/>
      <c r="D447" s="368"/>
      <c r="E447" s="368"/>
      <c r="F447" s="370"/>
      <c r="G447" s="554"/>
      <c r="H447" s="335"/>
      <c r="I447" s="335"/>
      <c r="J447" s="368"/>
      <c r="K447" s="368"/>
      <c r="L447" s="370"/>
      <c r="M447" s="368"/>
    </row>
    <row r="448" spans="1:13" x14ac:dyDescent="0.2">
      <c r="A448" s="368"/>
      <c r="B448" s="368"/>
      <c r="C448" s="368"/>
      <c r="D448" s="368"/>
      <c r="E448" s="368"/>
      <c r="F448" s="370"/>
      <c r="G448" s="554"/>
      <c r="H448" s="335"/>
      <c r="I448" s="335"/>
      <c r="J448" s="368"/>
      <c r="K448" s="368"/>
      <c r="L448" s="370"/>
      <c r="M448" s="368"/>
    </row>
    <row r="449" spans="1:13" x14ac:dyDescent="0.2">
      <c r="A449" s="368"/>
      <c r="B449" s="368"/>
      <c r="C449" s="368"/>
      <c r="D449" s="368"/>
      <c r="E449" s="368"/>
      <c r="F449" s="370"/>
      <c r="G449" s="554"/>
      <c r="H449" s="335"/>
      <c r="I449" s="335"/>
      <c r="J449" s="368"/>
      <c r="K449" s="368"/>
      <c r="L449" s="370"/>
      <c r="M449" s="368"/>
    </row>
    <row r="450" spans="1:13" x14ac:dyDescent="0.2">
      <c r="A450" s="368"/>
      <c r="B450" s="368"/>
      <c r="C450" s="368"/>
      <c r="D450" s="368"/>
      <c r="E450" s="368"/>
      <c r="F450" s="370"/>
      <c r="G450" s="554"/>
      <c r="H450" s="335"/>
      <c r="I450" s="335"/>
      <c r="J450" s="368"/>
      <c r="K450" s="368"/>
      <c r="L450" s="370"/>
      <c r="M450" s="368"/>
    </row>
    <row r="451" spans="1:13" x14ac:dyDescent="0.2">
      <c r="A451" s="368"/>
      <c r="B451" s="368"/>
      <c r="C451" s="368"/>
      <c r="D451" s="368"/>
      <c r="E451" s="368"/>
      <c r="F451" s="370"/>
      <c r="G451" s="554"/>
      <c r="H451" s="335"/>
      <c r="I451" s="335"/>
      <c r="J451" s="368"/>
      <c r="K451" s="368"/>
      <c r="L451" s="370"/>
      <c r="M451" s="368"/>
    </row>
    <row r="452" spans="1:13" x14ac:dyDescent="0.2">
      <c r="A452" s="368"/>
      <c r="B452" s="368"/>
      <c r="C452" s="368"/>
      <c r="D452" s="368"/>
      <c r="E452" s="368"/>
      <c r="F452" s="370"/>
      <c r="G452" s="554"/>
      <c r="H452" s="335"/>
      <c r="I452" s="335"/>
      <c r="J452" s="368"/>
      <c r="K452" s="368"/>
      <c r="L452" s="370"/>
      <c r="M452" s="368"/>
    </row>
    <row r="453" spans="1:13" x14ac:dyDescent="0.2">
      <c r="A453" s="368"/>
      <c r="B453" s="368"/>
      <c r="C453" s="368"/>
      <c r="D453" s="368"/>
      <c r="E453" s="368"/>
      <c r="F453" s="370"/>
      <c r="G453" s="554"/>
      <c r="H453" s="335"/>
      <c r="I453" s="335"/>
      <c r="J453" s="368"/>
      <c r="K453" s="368"/>
      <c r="L453" s="370"/>
      <c r="M453" s="368"/>
    </row>
    <row r="454" spans="1:13" x14ac:dyDescent="0.2">
      <c r="A454" s="368"/>
      <c r="B454" s="368"/>
      <c r="C454" s="368"/>
      <c r="D454" s="368"/>
      <c r="E454" s="368"/>
      <c r="F454" s="370"/>
      <c r="G454" s="554"/>
      <c r="H454" s="335"/>
      <c r="I454" s="335"/>
      <c r="J454" s="368"/>
      <c r="K454" s="368"/>
      <c r="L454" s="370"/>
      <c r="M454" s="368"/>
    </row>
    <row r="455" spans="1:13" x14ac:dyDescent="0.2">
      <c r="A455" s="368"/>
      <c r="B455" s="368"/>
      <c r="C455" s="368"/>
      <c r="D455" s="368"/>
      <c r="E455" s="368"/>
      <c r="F455" s="370"/>
      <c r="G455" s="554"/>
      <c r="H455" s="335"/>
      <c r="I455" s="335"/>
      <c r="J455" s="368"/>
      <c r="K455" s="368"/>
      <c r="L455" s="370"/>
      <c r="M455" s="368"/>
    </row>
    <row r="456" spans="1:13" x14ac:dyDescent="0.2">
      <c r="A456" s="368"/>
      <c r="B456" s="368"/>
      <c r="C456" s="368"/>
      <c r="D456" s="368"/>
      <c r="E456" s="368"/>
      <c r="F456" s="370"/>
      <c r="G456" s="554"/>
      <c r="H456" s="335"/>
      <c r="I456" s="335"/>
      <c r="J456" s="368"/>
      <c r="K456" s="368"/>
      <c r="L456" s="370"/>
      <c r="M456" s="368"/>
    </row>
    <row r="457" spans="1:13" x14ac:dyDescent="0.2">
      <c r="A457" s="368"/>
      <c r="B457" s="368"/>
      <c r="C457" s="368"/>
      <c r="D457" s="368"/>
      <c r="E457" s="368"/>
      <c r="F457" s="370"/>
      <c r="G457" s="554"/>
      <c r="H457" s="335"/>
      <c r="I457" s="335"/>
      <c r="J457" s="368"/>
      <c r="K457" s="368"/>
      <c r="L457" s="370"/>
      <c r="M457" s="368"/>
    </row>
    <row r="458" spans="1:13" x14ac:dyDescent="0.2">
      <c r="A458" s="368"/>
      <c r="B458" s="368"/>
      <c r="C458" s="368"/>
      <c r="D458" s="368"/>
      <c r="E458" s="368"/>
      <c r="F458" s="370"/>
      <c r="G458" s="554"/>
      <c r="H458" s="335"/>
      <c r="I458" s="335"/>
      <c r="J458" s="368"/>
      <c r="K458" s="368"/>
      <c r="L458" s="370"/>
      <c r="M458" s="368"/>
    </row>
    <row r="459" spans="1:13" x14ac:dyDescent="0.2">
      <c r="A459" s="368"/>
      <c r="B459" s="368"/>
      <c r="C459" s="368"/>
      <c r="D459" s="368"/>
      <c r="E459" s="368"/>
      <c r="F459" s="370"/>
      <c r="G459" s="554"/>
      <c r="H459" s="335"/>
      <c r="I459" s="335"/>
      <c r="J459" s="368"/>
      <c r="K459" s="368"/>
      <c r="L459" s="370"/>
      <c r="M459" s="368"/>
    </row>
    <row r="460" spans="1:13" x14ac:dyDescent="0.2">
      <c r="A460" s="368"/>
      <c r="B460" s="368"/>
      <c r="C460" s="368"/>
      <c r="D460" s="368"/>
      <c r="E460" s="368"/>
      <c r="F460" s="370"/>
      <c r="G460" s="554"/>
      <c r="H460" s="335"/>
      <c r="I460" s="335"/>
      <c r="J460" s="368"/>
      <c r="K460" s="368"/>
      <c r="L460" s="370"/>
      <c r="M460" s="368"/>
    </row>
    <row r="461" spans="1:13" x14ac:dyDescent="0.2">
      <c r="A461" s="368"/>
      <c r="B461" s="368"/>
      <c r="C461" s="368"/>
      <c r="D461" s="368"/>
      <c r="E461" s="368"/>
      <c r="F461" s="370"/>
      <c r="G461" s="554"/>
      <c r="H461" s="335"/>
      <c r="I461" s="335"/>
      <c r="J461" s="368"/>
      <c r="K461" s="368"/>
      <c r="L461" s="370"/>
      <c r="M461" s="368"/>
    </row>
    <row r="462" spans="1:13" x14ac:dyDescent="0.2">
      <c r="A462" s="368"/>
      <c r="B462" s="368"/>
      <c r="C462" s="368"/>
      <c r="D462" s="368"/>
      <c r="E462" s="368"/>
      <c r="F462" s="370"/>
      <c r="G462" s="554"/>
      <c r="H462" s="335"/>
      <c r="I462" s="335"/>
      <c r="J462" s="368"/>
      <c r="K462" s="368"/>
      <c r="L462" s="370"/>
      <c r="M462" s="368"/>
    </row>
    <row r="463" spans="1:13" x14ac:dyDescent="0.2">
      <c r="A463" s="368"/>
      <c r="B463" s="368"/>
      <c r="C463" s="368"/>
      <c r="D463" s="368"/>
      <c r="E463" s="368"/>
      <c r="F463" s="370"/>
      <c r="G463" s="554"/>
      <c r="H463" s="335"/>
      <c r="I463" s="335"/>
      <c r="J463" s="368"/>
      <c r="K463" s="368"/>
      <c r="L463" s="370"/>
      <c r="M463" s="368"/>
    </row>
    <row r="464" spans="1:13" x14ac:dyDescent="0.2">
      <c r="A464" s="368"/>
      <c r="B464" s="368"/>
      <c r="C464" s="368"/>
      <c r="D464" s="368"/>
      <c r="E464" s="368"/>
      <c r="F464" s="370"/>
      <c r="G464" s="554"/>
      <c r="H464" s="335"/>
      <c r="I464" s="335"/>
      <c r="J464" s="368"/>
      <c r="K464" s="368"/>
      <c r="L464" s="370"/>
      <c r="M464" s="368"/>
    </row>
    <row r="465" spans="1:13" x14ac:dyDescent="0.2">
      <c r="A465" s="368"/>
      <c r="B465" s="368"/>
      <c r="C465" s="368"/>
      <c r="D465" s="368"/>
      <c r="E465" s="368"/>
      <c r="F465" s="370"/>
      <c r="G465" s="554"/>
      <c r="H465" s="335"/>
      <c r="I465" s="335"/>
      <c r="J465" s="368"/>
      <c r="K465" s="368"/>
      <c r="L465" s="370"/>
      <c r="M465" s="368"/>
    </row>
    <row r="466" spans="1:13" x14ac:dyDescent="0.2">
      <c r="A466" s="368"/>
      <c r="B466" s="368"/>
      <c r="C466" s="368"/>
      <c r="D466" s="368"/>
      <c r="E466" s="368"/>
      <c r="F466" s="370"/>
      <c r="G466" s="554"/>
      <c r="H466" s="335"/>
      <c r="I466" s="335"/>
      <c r="J466" s="368"/>
      <c r="K466" s="368"/>
      <c r="L466" s="370"/>
      <c r="M466" s="368"/>
    </row>
    <row r="467" spans="1:13" x14ac:dyDescent="0.2">
      <c r="A467" s="368"/>
      <c r="B467" s="368"/>
      <c r="C467" s="368"/>
      <c r="D467" s="368"/>
      <c r="E467" s="368"/>
      <c r="F467" s="370"/>
      <c r="G467" s="554"/>
      <c r="H467" s="335"/>
      <c r="I467" s="335"/>
      <c r="J467" s="368"/>
      <c r="K467" s="368"/>
      <c r="L467" s="370"/>
      <c r="M467" s="368"/>
    </row>
    <row r="468" spans="1:13" x14ac:dyDescent="0.2">
      <c r="A468" s="368"/>
      <c r="B468" s="368"/>
      <c r="C468" s="368"/>
      <c r="D468" s="368"/>
      <c r="E468" s="368"/>
      <c r="F468" s="370"/>
      <c r="G468" s="554"/>
      <c r="H468" s="335"/>
      <c r="I468" s="335"/>
      <c r="J468" s="368"/>
      <c r="K468" s="368"/>
      <c r="L468" s="370"/>
      <c r="M468" s="368"/>
    </row>
    <row r="469" spans="1:13" x14ac:dyDescent="0.2">
      <c r="A469" s="368"/>
      <c r="B469" s="368"/>
      <c r="C469" s="368"/>
      <c r="D469" s="368"/>
      <c r="E469" s="368"/>
      <c r="F469" s="370"/>
      <c r="G469" s="554"/>
      <c r="H469" s="335"/>
      <c r="I469" s="335"/>
      <c r="J469" s="368"/>
      <c r="K469" s="368"/>
      <c r="L469" s="370"/>
      <c r="M469" s="368"/>
    </row>
    <row r="470" spans="1:13" x14ac:dyDescent="0.2">
      <c r="A470" s="368"/>
      <c r="B470" s="368"/>
      <c r="C470" s="368"/>
      <c r="D470" s="368"/>
      <c r="E470" s="368"/>
      <c r="F470" s="370"/>
      <c r="G470" s="554"/>
      <c r="H470" s="335"/>
      <c r="I470" s="335"/>
      <c r="J470" s="368"/>
      <c r="K470" s="368"/>
      <c r="L470" s="370"/>
      <c r="M470" s="368"/>
    </row>
    <row r="471" spans="1:13" x14ac:dyDescent="0.2">
      <c r="A471" s="368"/>
      <c r="B471" s="368"/>
      <c r="C471" s="368"/>
      <c r="D471" s="368"/>
      <c r="E471" s="368"/>
      <c r="F471" s="370"/>
      <c r="G471" s="554"/>
      <c r="H471" s="335"/>
      <c r="I471" s="335"/>
      <c r="J471" s="368"/>
      <c r="K471" s="368"/>
      <c r="L471" s="370"/>
      <c r="M471" s="368"/>
    </row>
    <row r="472" spans="1:13" x14ac:dyDescent="0.2">
      <c r="A472" s="368"/>
      <c r="B472" s="368"/>
      <c r="C472" s="368"/>
      <c r="D472" s="368"/>
      <c r="E472" s="368"/>
      <c r="F472" s="370"/>
      <c r="G472" s="554"/>
      <c r="H472" s="335"/>
      <c r="I472" s="335"/>
      <c r="J472" s="368"/>
      <c r="K472" s="368"/>
      <c r="L472" s="370"/>
      <c r="M472" s="368"/>
    </row>
    <row r="473" spans="1:13" x14ac:dyDescent="0.2">
      <c r="A473" s="368"/>
      <c r="B473" s="368"/>
      <c r="C473" s="368"/>
      <c r="D473" s="368"/>
      <c r="E473" s="368"/>
      <c r="F473" s="370"/>
      <c r="G473" s="554"/>
      <c r="H473" s="335"/>
      <c r="I473" s="335"/>
      <c r="J473" s="368"/>
      <c r="K473" s="368"/>
      <c r="L473" s="370"/>
      <c r="M473" s="368"/>
    </row>
    <row r="474" spans="1:13" x14ac:dyDescent="0.2">
      <c r="A474" s="368"/>
      <c r="B474" s="368"/>
      <c r="C474" s="368"/>
      <c r="D474" s="368"/>
      <c r="E474" s="368"/>
      <c r="F474" s="370"/>
      <c r="G474" s="554"/>
      <c r="H474" s="335"/>
      <c r="I474" s="335"/>
      <c r="J474" s="368"/>
      <c r="K474" s="368"/>
      <c r="L474" s="370"/>
      <c r="M474" s="368"/>
    </row>
    <row r="475" spans="1:13" x14ac:dyDescent="0.2">
      <c r="A475" s="368"/>
      <c r="B475" s="368"/>
      <c r="C475" s="368"/>
      <c r="D475" s="368"/>
      <c r="E475" s="368"/>
      <c r="F475" s="370"/>
      <c r="G475" s="554"/>
      <c r="H475" s="335"/>
      <c r="I475" s="335"/>
      <c r="J475" s="368"/>
      <c r="K475" s="368"/>
      <c r="L475" s="370"/>
      <c r="M475" s="368"/>
    </row>
    <row r="476" spans="1:13" x14ac:dyDescent="0.2">
      <c r="A476" s="368"/>
      <c r="B476" s="368"/>
      <c r="C476" s="368"/>
      <c r="D476" s="368"/>
      <c r="E476" s="368"/>
      <c r="F476" s="370"/>
      <c r="G476" s="554"/>
      <c r="H476" s="335"/>
      <c r="I476" s="335"/>
      <c r="J476" s="368"/>
      <c r="K476" s="368"/>
      <c r="L476" s="370"/>
      <c r="M476" s="368"/>
    </row>
    <row r="477" spans="1:13" x14ac:dyDescent="0.2">
      <c r="A477" s="368"/>
      <c r="B477" s="368"/>
      <c r="C477" s="368"/>
      <c r="D477" s="368"/>
      <c r="E477" s="368"/>
      <c r="F477" s="370"/>
      <c r="G477" s="554"/>
      <c r="H477" s="335"/>
      <c r="I477" s="335"/>
      <c r="J477" s="368"/>
      <c r="K477" s="368"/>
      <c r="L477" s="370"/>
      <c r="M477" s="368"/>
    </row>
    <row r="478" spans="1:13" x14ac:dyDescent="0.2">
      <c r="A478" s="368"/>
      <c r="B478" s="368"/>
      <c r="C478" s="368"/>
      <c r="D478" s="368"/>
      <c r="E478" s="368"/>
      <c r="F478" s="370"/>
      <c r="G478" s="554"/>
      <c r="H478" s="335"/>
      <c r="I478" s="335"/>
      <c r="J478" s="368"/>
      <c r="K478" s="368"/>
      <c r="L478" s="370"/>
      <c r="M478" s="368"/>
    </row>
    <row r="479" spans="1:13" x14ac:dyDescent="0.2">
      <c r="A479" s="368"/>
      <c r="B479" s="368"/>
      <c r="C479" s="368"/>
      <c r="D479" s="368"/>
      <c r="E479" s="368"/>
      <c r="F479" s="370"/>
      <c r="G479" s="554"/>
      <c r="H479" s="335"/>
      <c r="I479" s="335"/>
      <c r="J479" s="368"/>
      <c r="K479" s="368"/>
      <c r="L479" s="370"/>
      <c r="M479" s="368"/>
    </row>
    <row r="480" spans="1:13" x14ac:dyDescent="0.2">
      <c r="A480" s="368"/>
      <c r="B480" s="368"/>
      <c r="C480" s="368"/>
      <c r="D480" s="368"/>
      <c r="E480" s="368"/>
      <c r="F480" s="370"/>
      <c r="G480" s="554"/>
      <c r="H480" s="335"/>
      <c r="I480" s="335"/>
      <c r="J480" s="368"/>
      <c r="K480" s="368"/>
      <c r="L480" s="370"/>
      <c r="M480" s="368"/>
    </row>
    <row r="481" spans="1:13" x14ac:dyDescent="0.2">
      <c r="A481" s="368"/>
      <c r="B481" s="368"/>
      <c r="C481" s="368"/>
      <c r="D481" s="368"/>
      <c r="E481" s="368"/>
      <c r="F481" s="370"/>
      <c r="G481" s="554"/>
      <c r="H481" s="335"/>
      <c r="I481" s="335"/>
      <c r="J481" s="368"/>
      <c r="K481" s="368"/>
      <c r="L481" s="370"/>
      <c r="M481" s="368"/>
    </row>
    <row r="482" spans="1:13" x14ac:dyDescent="0.2">
      <c r="A482" s="368"/>
      <c r="B482" s="368"/>
      <c r="C482" s="368"/>
      <c r="D482" s="368"/>
      <c r="E482" s="368"/>
      <c r="F482" s="370"/>
      <c r="G482" s="554"/>
      <c r="H482" s="335"/>
      <c r="I482" s="335"/>
      <c r="J482" s="368"/>
      <c r="K482" s="368"/>
      <c r="L482" s="370"/>
      <c r="M482" s="368"/>
    </row>
    <row r="483" spans="1:13" x14ac:dyDescent="0.2">
      <c r="A483" s="368"/>
      <c r="B483" s="368"/>
      <c r="C483" s="368"/>
      <c r="D483" s="368"/>
      <c r="E483" s="368"/>
      <c r="F483" s="370"/>
      <c r="G483" s="554"/>
      <c r="H483" s="335"/>
      <c r="I483" s="335"/>
      <c r="J483" s="368"/>
      <c r="K483" s="368"/>
      <c r="L483" s="370"/>
      <c r="M483" s="368"/>
    </row>
    <row r="484" spans="1:13" x14ac:dyDescent="0.2">
      <c r="A484" s="368"/>
      <c r="B484" s="368"/>
      <c r="C484" s="368"/>
      <c r="D484" s="368"/>
      <c r="E484" s="368"/>
      <c r="F484" s="370"/>
      <c r="G484" s="554"/>
      <c r="H484" s="335"/>
      <c r="I484" s="335"/>
      <c r="J484" s="368"/>
      <c r="K484" s="368"/>
      <c r="L484" s="370"/>
      <c r="M484" s="368"/>
    </row>
    <row r="485" spans="1:13" x14ac:dyDescent="0.2">
      <c r="A485" s="368"/>
      <c r="B485" s="368"/>
      <c r="C485" s="368"/>
      <c r="D485" s="368"/>
      <c r="E485" s="368"/>
      <c r="F485" s="370"/>
      <c r="G485" s="554"/>
      <c r="H485" s="335"/>
      <c r="I485" s="335"/>
      <c r="J485" s="368"/>
      <c r="K485" s="368"/>
      <c r="L485" s="370"/>
      <c r="M485" s="368"/>
    </row>
    <row r="486" spans="1:13" x14ac:dyDescent="0.2">
      <c r="A486" s="368"/>
      <c r="B486" s="368"/>
      <c r="C486" s="368"/>
      <c r="D486" s="368"/>
      <c r="E486" s="368"/>
      <c r="F486" s="370"/>
      <c r="G486" s="554"/>
      <c r="H486" s="335"/>
      <c r="I486" s="335"/>
      <c r="J486" s="368"/>
      <c r="K486" s="368"/>
      <c r="L486" s="370"/>
      <c r="M486" s="368"/>
    </row>
    <row r="487" spans="1:13" x14ac:dyDescent="0.2">
      <c r="A487" s="368"/>
      <c r="B487" s="368"/>
      <c r="C487" s="368"/>
      <c r="D487" s="368"/>
      <c r="E487" s="368"/>
      <c r="F487" s="370"/>
      <c r="G487" s="554"/>
      <c r="H487" s="335"/>
      <c r="I487" s="335"/>
      <c r="J487" s="368"/>
      <c r="K487" s="368"/>
      <c r="L487" s="370"/>
      <c r="M487" s="368"/>
    </row>
    <row r="488" spans="1:13" x14ac:dyDescent="0.2">
      <c r="A488" s="368"/>
      <c r="B488" s="368"/>
      <c r="C488" s="368"/>
      <c r="D488" s="368"/>
      <c r="E488" s="368"/>
      <c r="F488" s="370"/>
      <c r="G488" s="554"/>
      <c r="H488" s="335"/>
      <c r="I488" s="335"/>
      <c r="J488" s="368"/>
      <c r="K488" s="368"/>
      <c r="L488" s="370"/>
      <c r="M488" s="368"/>
    </row>
    <row r="489" spans="1:13" x14ac:dyDescent="0.2">
      <c r="A489" s="368"/>
      <c r="B489" s="368"/>
      <c r="C489" s="368"/>
      <c r="D489" s="368"/>
      <c r="E489" s="368"/>
      <c r="F489" s="370"/>
      <c r="G489" s="554"/>
      <c r="H489" s="335"/>
      <c r="I489" s="335"/>
      <c r="J489" s="368"/>
      <c r="K489" s="368"/>
      <c r="L489" s="370"/>
      <c r="M489" s="368"/>
    </row>
    <row r="490" spans="1:13" x14ac:dyDescent="0.2">
      <c r="A490" s="368"/>
      <c r="B490" s="368"/>
      <c r="C490" s="368"/>
      <c r="D490" s="368"/>
      <c r="E490" s="368"/>
      <c r="F490" s="370"/>
      <c r="G490" s="554"/>
      <c r="H490" s="335"/>
      <c r="I490" s="335"/>
      <c r="J490" s="368"/>
      <c r="K490" s="368"/>
      <c r="L490" s="370"/>
      <c r="M490" s="368"/>
    </row>
    <row r="491" spans="1:13" x14ac:dyDescent="0.2">
      <c r="A491" s="368"/>
      <c r="B491" s="368"/>
      <c r="C491" s="368"/>
      <c r="D491" s="368"/>
      <c r="E491" s="368"/>
      <c r="F491" s="370"/>
      <c r="G491" s="554"/>
      <c r="H491" s="335"/>
      <c r="I491" s="335"/>
      <c r="J491" s="368"/>
      <c r="K491" s="368"/>
      <c r="L491" s="370"/>
      <c r="M491" s="368"/>
    </row>
    <row r="492" spans="1:13" x14ac:dyDescent="0.2">
      <c r="A492" s="368"/>
      <c r="B492" s="368"/>
      <c r="C492" s="368"/>
      <c r="D492" s="368"/>
      <c r="E492" s="368"/>
      <c r="F492" s="370"/>
      <c r="G492" s="554"/>
      <c r="H492" s="335"/>
      <c r="I492" s="335"/>
      <c r="J492" s="368"/>
      <c r="K492" s="368"/>
      <c r="L492" s="370"/>
      <c r="M492" s="368"/>
    </row>
    <row r="493" spans="1:13" x14ac:dyDescent="0.2">
      <c r="A493" s="368"/>
      <c r="B493" s="368"/>
      <c r="C493" s="368"/>
      <c r="D493" s="368"/>
      <c r="E493" s="368"/>
      <c r="F493" s="370"/>
      <c r="G493" s="554"/>
      <c r="H493" s="335"/>
      <c r="I493" s="335"/>
      <c r="J493" s="368"/>
      <c r="K493" s="368"/>
      <c r="L493" s="370"/>
      <c r="M493" s="368"/>
    </row>
    <row r="494" spans="1:13" x14ac:dyDescent="0.2">
      <c r="A494" s="368"/>
      <c r="B494" s="368"/>
      <c r="C494" s="368"/>
      <c r="D494" s="368"/>
      <c r="E494" s="368"/>
      <c r="F494" s="370"/>
      <c r="G494" s="554"/>
      <c r="H494" s="335"/>
      <c r="I494" s="335"/>
      <c r="J494" s="368"/>
      <c r="K494" s="368"/>
      <c r="L494" s="370"/>
      <c r="M494" s="368"/>
    </row>
    <row r="495" spans="1:13" x14ac:dyDescent="0.2">
      <c r="A495" s="368"/>
      <c r="B495" s="368"/>
      <c r="C495" s="368"/>
      <c r="D495" s="368"/>
      <c r="E495" s="368"/>
      <c r="F495" s="370"/>
      <c r="G495" s="554"/>
      <c r="H495" s="335"/>
      <c r="I495" s="335"/>
      <c r="J495" s="368"/>
      <c r="K495" s="368"/>
      <c r="L495" s="370"/>
      <c r="M495" s="368"/>
    </row>
    <row r="496" spans="1:13" x14ac:dyDescent="0.2">
      <c r="A496" s="368"/>
      <c r="B496" s="368"/>
      <c r="C496" s="368"/>
      <c r="D496" s="368"/>
      <c r="E496" s="368"/>
      <c r="F496" s="370"/>
      <c r="G496" s="554"/>
      <c r="H496" s="335"/>
      <c r="I496" s="335"/>
      <c r="J496" s="368"/>
      <c r="K496" s="368"/>
      <c r="L496" s="370"/>
      <c r="M496" s="368"/>
    </row>
    <row r="497" spans="1:13" x14ac:dyDescent="0.2">
      <c r="A497" s="368"/>
      <c r="B497" s="368"/>
      <c r="C497" s="368"/>
      <c r="D497" s="368"/>
      <c r="E497" s="368"/>
      <c r="F497" s="370"/>
      <c r="G497" s="554"/>
      <c r="H497" s="335"/>
      <c r="I497" s="335"/>
      <c r="J497" s="368"/>
      <c r="K497" s="368"/>
      <c r="L497" s="370"/>
      <c r="M497" s="368"/>
    </row>
    <row r="498" spans="1:13" x14ac:dyDescent="0.2">
      <c r="A498" s="368"/>
      <c r="B498" s="368"/>
      <c r="C498" s="368"/>
      <c r="D498" s="368"/>
      <c r="E498" s="368"/>
      <c r="F498" s="370"/>
      <c r="G498" s="554"/>
      <c r="H498" s="335"/>
      <c r="I498" s="335"/>
      <c r="J498" s="368"/>
      <c r="K498" s="368"/>
      <c r="L498" s="370"/>
      <c r="M498" s="368"/>
    </row>
    <row r="499" spans="1:13" x14ac:dyDescent="0.2">
      <c r="A499" s="368"/>
      <c r="B499" s="368"/>
      <c r="C499" s="368"/>
      <c r="D499" s="368"/>
      <c r="E499" s="368"/>
      <c r="F499" s="370"/>
      <c r="G499" s="554"/>
      <c r="H499" s="335"/>
      <c r="I499" s="335"/>
      <c r="J499" s="368"/>
      <c r="K499" s="368"/>
      <c r="L499" s="370"/>
      <c r="M499" s="368"/>
    </row>
    <row r="500" spans="1:13" x14ac:dyDescent="0.2">
      <c r="A500" s="368"/>
      <c r="B500" s="368"/>
      <c r="C500" s="368"/>
      <c r="D500" s="368"/>
      <c r="E500" s="368"/>
      <c r="F500" s="370"/>
      <c r="G500" s="554"/>
      <c r="H500" s="335"/>
      <c r="I500" s="335"/>
      <c r="J500" s="368"/>
      <c r="K500" s="368"/>
      <c r="L500" s="370"/>
      <c r="M500" s="368"/>
    </row>
    <row r="501" spans="1:13" x14ac:dyDescent="0.2">
      <c r="A501" s="368"/>
      <c r="B501" s="368"/>
      <c r="C501" s="368"/>
      <c r="D501" s="368"/>
      <c r="E501" s="368"/>
      <c r="F501" s="370"/>
      <c r="G501" s="554"/>
      <c r="H501" s="335"/>
      <c r="I501" s="335"/>
      <c r="J501" s="368"/>
      <c r="K501" s="368"/>
      <c r="L501" s="370"/>
      <c r="M501" s="368"/>
    </row>
    <row r="502" spans="1:13" x14ac:dyDescent="0.2">
      <c r="A502" s="368"/>
      <c r="B502" s="368"/>
      <c r="C502" s="368"/>
      <c r="D502" s="368"/>
      <c r="E502" s="368"/>
      <c r="F502" s="370"/>
      <c r="G502" s="554"/>
      <c r="H502" s="335"/>
      <c r="I502" s="335"/>
      <c r="J502" s="368"/>
      <c r="K502" s="368"/>
      <c r="L502" s="370"/>
      <c r="M502" s="368"/>
    </row>
    <row r="503" spans="1:13" x14ac:dyDescent="0.2">
      <c r="A503" s="368"/>
      <c r="B503" s="368"/>
      <c r="C503" s="368"/>
      <c r="D503" s="368"/>
      <c r="E503" s="368"/>
      <c r="F503" s="370"/>
      <c r="G503" s="554"/>
      <c r="H503" s="335"/>
      <c r="I503" s="335"/>
      <c r="J503" s="368"/>
      <c r="K503" s="368"/>
      <c r="L503" s="370"/>
      <c r="M503" s="368"/>
    </row>
    <row r="504" spans="1:13" x14ac:dyDescent="0.2">
      <c r="A504" s="368"/>
      <c r="B504" s="368"/>
      <c r="C504" s="368"/>
      <c r="D504" s="368"/>
      <c r="E504" s="368"/>
      <c r="F504" s="370"/>
      <c r="G504" s="554"/>
      <c r="H504" s="335"/>
      <c r="I504" s="335"/>
      <c r="J504" s="368"/>
      <c r="K504" s="368"/>
      <c r="L504" s="370"/>
      <c r="M504" s="368"/>
    </row>
    <row r="505" spans="1:13" x14ac:dyDescent="0.2">
      <c r="A505" s="368"/>
      <c r="B505" s="368"/>
      <c r="C505" s="368"/>
      <c r="D505" s="368"/>
      <c r="E505" s="368"/>
      <c r="F505" s="370"/>
      <c r="G505" s="554"/>
      <c r="H505" s="335"/>
      <c r="I505" s="335"/>
      <c r="J505" s="368"/>
      <c r="K505" s="368"/>
      <c r="L505" s="370"/>
      <c r="M505" s="368"/>
    </row>
    <row r="506" spans="1:13" x14ac:dyDescent="0.2">
      <c r="A506" s="368"/>
      <c r="B506" s="368"/>
      <c r="C506" s="368"/>
      <c r="D506" s="368"/>
      <c r="E506" s="368"/>
      <c r="F506" s="370"/>
      <c r="G506" s="554"/>
      <c r="H506" s="335"/>
      <c r="I506" s="335"/>
      <c r="J506" s="368"/>
      <c r="K506" s="368"/>
      <c r="L506" s="370"/>
      <c r="M506" s="368"/>
    </row>
    <row r="507" spans="1:13" x14ac:dyDescent="0.2">
      <c r="A507" s="368"/>
      <c r="B507" s="368"/>
      <c r="C507" s="368"/>
      <c r="D507" s="368"/>
      <c r="E507" s="368"/>
      <c r="F507" s="370"/>
      <c r="G507" s="554"/>
      <c r="H507" s="335"/>
      <c r="I507" s="335"/>
      <c r="J507" s="368"/>
      <c r="K507" s="368"/>
      <c r="L507" s="370"/>
      <c r="M507" s="368"/>
    </row>
    <row r="508" spans="1:13" x14ac:dyDescent="0.2">
      <c r="A508" s="368"/>
      <c r="B508" s="368"/>
      <c r="C508" s="368"/>
      <c r="D508" s="368"/>
      <c r="E508" s="368"/>
      <c r="F508" s="370"/>
      <c r="G508" s="554"/>
      <c r="H508" s="335"/>
      <c r="I508" s="335"/>
      <c r="J508" s="368"/>
      <c r="K508" s="368"/>
      <c r="L508" s="370"/>
      <c r="M508" s="368"/>
    </row>
    <row r="509" spans="1:13" x14ac:dyDescent="0.2">
      <c r="A509" s="368"/>
      <c r="B509" s="368"/>
      <c r="C509" s="368"/>
      <c r="D509" s="368"/>
      <c r="E509" s="368"/>
      <c r="F509" s="370"/>
      <c r="G509" s="554"/>
      <c r="H509" s="335"/>
      <c r="I509" s="335"/>
      <c r="J509" s="368"/>
      <c r="K509" s="368"/>
      <c r="L509" s="370"/>
      <c r="M509" s="368"/>
    </row>
    <row r="510" spans="1:13" x14ac:dyDescent="0.2">
      <c r="A510" s="368"/>
      <c r="B510" s="368"/>
      <c r="C510" s="368"/>
      <c r="D510" s="368"/>
      <c r="E510" s="368"/>
      <c r="F510" s="370"/>
      <c r="G510" s="554"/>
      <c r="H510" s="335"/>
      <c r="I510" s="335"/>
      <c r="J510" s="368"/>
      <c r="K510" s="368"/>
      <c r="L510" s="370"/>
      <c r="M510" s="368"/>
    </row>
    <row r="511" spans="1:13" x14ac:dyDescent="0.2">
      <c r="A511" s="368"/>
      <c r="B511" s="368"/>
      <c r="C511" s="368"/>
      <c r="D511" s="368"/>
      <c r="E511" s="368"/>
      <c r="F511" s="370"/>
      <c r="G511" s="554"/>
      <c r="H511" s="335"/>
      <c r="I511" s="335"/>
      <c r="J511" s="368"/>
      <c r="K511" s="368"/>
      <c r="L511" s="370"/>
      <c r="M511" s="368"/>
    </row>
    <row r="512" spans="1:13" x14ac:dyDescent="0.2">
      <c r="A512" s="368"/>
      <c r="B512" s="368"/>
      <c r="C512" s="368"/>
      <c r="D512" s="368"/>
      <c r="E512" s="368"/>
      <c r="F512" s="370"/>
      <c r="G512" s="554"/>
      <c r="H512" s="335"/>
      <c r="I512" s="335"/>
      <c r="J512" s="368"/>
      <c r="K512" s="368"/>
      <c r="L512" s="370"/>
      <c r="M512" s="368"/>
    </row>
    <row r="513" spans="1:13" x14ac:dyDescent="0.2">
      <c r="A513" s="368"/>
      <c r="B513" s="368"/>
      <c r="C513" s="368"/>
      <c r="D513" s="368"/>
      <c r="E513" s="368"/>
      <c r="F513" s="370"/>
      <c r="G513" s="554"/>
      <c r="H513" s="335"/>
      <c r="I513" s="335"/>
      <c r="J513" s="368"/>
      <c r="K513" s="368"/>
      <c r="L513" s="370"/>
      <c r="M513" s="368"/>
    </row>
    <row r="514" spans="1:13" x14ac:dyDescent="0.2">
      <c r="A514" s="368"/>
      <c r="B514" s="368"/>
      <c r="C514" s="368"/>
      <c r="D514" s="368"/>
      <c r="E514" s="368"/>
      <c r="F514" s="370"/>
      <c r="G514" s="554"/>
      <c r="H514" s="335"/>
      <c r="I514" s="335"/>
      <c r="J514" s="368"/>
      <c r="K514" s="368"/>
      <c r="L514" s="370"/>
      <c r="M514" s="368"/>
    </row>
    <row r="515" spans="1:13" x14ac:dyDescent="0.2">
      <c r="A515" s="368"/>
      <c r="B515" s="368"/>
      <c r="C515" s="368"/>
      <c r="D515" s="368"/>
      <c r="E515" s="368"/>
      <c r="F515" s="370"/>
      <c r="G515" s="554"/>
      <c r="H515" s="335"/>
      <c r="I515" s="335"/>
      <c r="J515" s="368"/>
      <c r="K515" s="368"/>
      <c r="L515" s="370"/>
      <c r="M515" s="368"/>
    </row>
    <row r="516" spans="1:13" x14ac:dyDescent="0.2">
      <c r="A516" s="368"/>
      <c r="B516" s="368"/>
      <c r="C516" s="368"/>
      <c r="D516" s="368"/>
      <c r="E516" s="368"/>
      <c r="F516" s="370"/>
      <c r="G516" s="554"/>
      <c r="H516" s="335"/>
      <c r="I516" s="335"/>
      <c r="J516" s="368"/>
      <c r="K516" s="368"/>
      <c r="L516" s="370"/>
      <c r="M516" s="368"/>
    </row>
    <row r="517" spans="1:13" x14ac:dyDescent="0.2">
      <c r="A517" s="368"/>
      <c r="B517" s="368"/>
      <c r="C517" s="368"/>
      <c r="D517" s="368"/>
      <c r="E517" s="368"/>
      <c r="F517" s="370"/>
      <c r="G517" s="554"/>
      <c r="H517" s="335"/>
      <c r="I517" s="335"/>
      <c r="J517" s="368"/>
      <c r="K517" s="368"/>
      <c r="L517" s="370"/>
      <c r="M517" s="368"/>
    </row>
    <row r="518" spans="1:13" x14ac:dyDescent="0.2">
      <c r="A518" s="368"/>
      <c r="B518" s="368"/>
      <c r="C518" s="368"/>
      <c r="D518" s="368"/>
      <c r="E518" s="368"/>
      <c r="F518" s="370"/>
      <c r="G518" s="554"/>
      <c r="H518" s="335"/>
      <c r="I518" s="335"/>
      <c r="J518" s="368"/>
      <c r="K518" s="368"/>
      <c r="L518" s="370"/>
      <c r="M518" s="368"/>
    </row>
    <row r="519" spans="1:13" x14ac:dyDescent="0.2">
      <c r="A519" s="368"/>
      <c r="B519" s="368"/>
      <c r="C519" s="368"/>
      <c r="D519" s="368"/>
      <c r="E519" s="368"/>
      <c r="F519" s="370"/>
      <c r="G519" s="554"/>
      <c r="H519" s="335"/>
      <c r="I519" s="335"/>
      <c r="J519" s="368"/>
      <c r="K519" s="368"/>
      <c r="L519" s="370"/>
      <c r="M519" s="368"/>
    </row>
    <row r="520" spans="1:13" x14ac:dyDescent="0.2">
      <c r="A520" s="368"/>
      <c r="B520" s="368"/>
      <c r="C520" s="368"/>
      <c r="D520" s="368"/>
      <c r="E520" s="368"/>
      <c r="F520" s="370"/>
      <c r="G520" s="554"/>
      <c r="H520" s="335"/>
      <c r="I520" s="335"/>
      <c r="J520" s="368"/>
      <c r="K520" s="368"/>
      <c r="L520" s="370"/>
      <c r="M520" s="368"/>
    </row>
    <row r="521" spans="1:13" x14ac:dyDescent="0.2">
      <c r="A521" s="368"/>
      <c r="B521" s="368"/>
      <c r="C521" s="368"/>
      <c r="D521" s="368"/>
      <c r="E521" s="368"/>
      <c r="F521" s="370"/>
      <c r="G521" s="554"/>
      <c r="H521" s="335"/>
      <c r="I521" s="335"/>
      <c r="J521" s="368"/>
      <c r="K521" s="368"/>
      <c r="L521" s="370"/>
      <c r="M521" s="368"/>
    </row>
    <row r="522" spans="1:13" x14ac:dyDescent="0.2">
      <c r="A522" s="368"/>
      <c r="B522" s="368"/>
      <c r="C522" s="368"/>
      <c r="D522" s="368"/>
      <c r="E522" s="368"/>
      <c r="F522" s="370"/>
      <c r="G522" s="554"/>
      <c r="H522" s="335"/>
      <c r="I522" s="335"/>
      <c r="J522" s="368"/>
      <c r="K522" s="368"/>
      <c r="L522" s="370"/>
      <c r="M522" s="368"/>
    </row>
    <row r="523" spans="1:13" x14ac:dyDescent="0.2">
      <c r="A523" s="368"/>
      <c r="B523" s="368"/>
      <c r="C523" s="368"/>
      <c r="D523" s="368"/>
      <c r="E523" s="368"/>
      <c r="F523" s="370"/>
      <c r="G523" s="554"/>
      <c r="H523" s="335"/>
      <c r="I523" s="335"/>
      <c r="J523" s="368"/>
      <c r="K523" s="368"/>
      <c r="L523" s="370"/>
      <c r="M523" s="368"/>
    </row>
    <row r="524" spans="1:13" x14ac:dyDescent="0.2">
      <c r="A524" s="368"/>
      <c r="B524" s="368"/>
      <c r="C524" s="368"/>
      <c r="D524" s="368"/>
      <c r="E524" s="368"/>
      <c r="F524" s="370"/>
      <c r="G524" s="554"/>
      <c r="H524" s="335"/>
      <c r="I524" s="335"/>
      <c r="J524" s="368"/>
      <c r="K524" s="368"/>
      <c r="L524" s="370"/>
      <c r="M524" s="368"/>
    </row>
    <row r="525" spans="1:13" x14ac:dyDescent="0.2">
      <c r="A525" s="368"/>
      <c r="B525" s="368"/>
      <c r="C525" s="368"/>
      <c r="D525" s="368"/>
      <c r="E525" s="368"/>
      <c r="F525" s="370"/>
      <c r="G525" s="554"/>
      <c r="H525" s="335"/>
      <c r="I525" s="335"/>
      <c r="J525" s="368"/>
      <c r="K525" s="368"/>
      <c r="L525" s="370"/>
      <c r="M525" s="368"/>
    </row>
    <row r="526" spans="1:13" x14ac:dyDescent="0.2">
      <c r="A526" s="368"/>
      <c r="B526" s="368"/>
      <c r="C526" s="368"/>
      <c r="D526" s="368"/>
      <c r="E526" s="368"/>
      <c r="F526" s="370"/>
      <c r="G526" s="554"/>
      <c r="H526" s="335"/>
      <c r="I526" s="335"/>
      <c r="J526" s="368"/>
      <c r="K526" s="368"/>
      <c r="L526" s="370"/>
      <c r="M526" s="368"/>
    </row>
    <row r="527" spans="1:13" x14ac:dyDescent="0.2">
      <c r="A527" s="368"/>
      <c r="B527" s="368"/>
      <c r="C527" s="368"/>
      <c r="D527" s="368"/>
      <c r="E527" s="368"/>
      <c r="F527" s="370"/>
      <c r="G527" s="554"/>
      <c r="H527" s="335"/>
      <c r="I527" s="335"/>
      <c r="J527" s="368"/>
      <c r="K527" s="368"/>
      <c r="L527" s="370"/>
      <c r="M527" s="368"/>
    </row>
    <row r="528" spans="1:13" x14ac:dyDescent="0.2">
      <c r="A528" s="368"/>
      <c r="B528" s="368"/>
      <c r="C528" s="368"/>
      <c r="D528" s="368"/>
      <c r="E528" s="368"/>
      <c r="F528" s="370"/>
      <c r="G528" s="554"/>
      <c r="H528" s="335"/>
      <c r="I528" s="335"/>
      <c r="J528" s="368"/>
      <c r="K528" s="368"/>
      <c r="L528" s="370"/>
      <c r="M528" s="368"/>
    </row>
    <row r="529" spans="1:13" x14ac:dyDescent="0.2">
      <c r="A529" s="368"/>
      <c r="B529" s="368"/>
      <c r="C529" s="368"/>
      <c r="D529" s="368"/>
      <c r="E529" s="368"/>
      <c r="F529" s="370"/>
      <c r="G529" s="554"/>
      <c r="H529" s="335"/>
      <c r="I529" s="335"/>
      <c r="J529" s="368"/>
      <c r="K529" s="368"/>
      <c r="L529" s="370"/>
      <c r="M529" s="368"/>
    </row>
    <row r="530" spans="1:13" x14ac:dyDescent="0.2">
      <c r="A530" s="368"/>
      <c r="B530" s="368"/>
      <c r="C530" s="368"/>
      <c r="D530" s="368"/>
      <c r="E530" s="368"/>
      <c r="F530" s="370"/>
      <c r="G530" s="554"/>
      <c r="H530" s="335"/>
      <c r="I530" s="335"/>
      <c r="J530" s="368"/>
      <c r="K530" s="368"/>
      <c r="L530" s="370"/>
      <c r="M530" s="368"/>
    </row>
    <row r="531" spans="1:13" x14ac:dyDescent="0.2">
      <c r="A531" s="368"/>
      <c r="B531" s="368"/>
      <c r="C531" s="368"/>
      <c r="D531" s="368"/>
      <c r="E531" s="368"/>
      <c r="F531" s="370"/>
      <c r="G531" s="554"/>
      <c r="H531" s="335"/>
      <c r="I531" s="335"/>
      <c r="J531" s="368"/>
      <c r="K531" s="368"/>
      <c r="L531" s="370"/>
      <c r="M531" s="368"/>
    </row>
    <row r="532" spans="1:13" x14ac:dyDescent="0.2">
      <c r="A532" s="368"/>
      <c r="B532" s="368"/>
      <c r="C532" s="368"/>
      <c r="D532" s="368"/>
      <c r="E532" s="368"/>
      <c r="F532" s="370"/>
      <c r="G532" s="554"/>
      <c r="H532" s="335"/>
      <c r="I532" s="335"/>
      <c r="J532" s="368"/>
      <c r="K532" s="368"/>
      <c r="L532" s="370"/>
      <c r="M532" s="368"/>
    </row>
    <row r="533" spans="1:13" x14ac:dyDescent="0.2">
      <c r="A533" s="368"/>
      <c r="B533" s="368"/>
      <c r="C533" s="368"/>
      <c r="D533" s="368"/>
      <c r="E533" s="368"/>
      <c r="F533" s="370"/>
      <c r="G533" s="554"/>
      <c r="H533" s="335"/>
      <c r="I533" s="335"/>
      <c r="J533" s="368"/>
      <c r="K533" s="368"/>
      <c r="L533" s="370"/>
      <c r="M533" s="368"/>
    </row>
    <row r="534" spans="1:13" x14ac:dyDescent="0.2">
      <c r="A534" s="368"/>
      <c r="B534" s="368"/>
      <c r="C534" s="368"/>
      <c r="D534" s="368"/>
      <c r="E534" s="368"/>
      <c r="F534" s="370"/>
      <c r="G534" s="554"/>
      <c r="H534" s="335"/>
      <c r="I534" s="335"/>
      <c r="J534" s="368"/>
      <c r="K534" s="368"/>
      <c r="L534" s="370"/>
      <c r="M534" s="368"/>
    </row>
    <row r="535" spans="1:13" x14ac:dyDescent="0.2">
      <c r="A535" s="368"/>
      <c r="B535" s="368"/>
      <c r="C535" s="368"/>
      <c r="D535" s="368"/>
      <c r="E535" s="368"/>
      <c r="F535" s="370"/>
      <c r="G535" s="554"/>
      <c r="H535" s="335"/>
      <c r="I535" s="335"/>
      <c r="J535" s="368"/>
      <c r="K535" s="368"/>
      <c r="L535" s="370"/>
      <c r="M535" s="368"/>
    </row>
    <row r="536" spans="1:13" x14ac:dyDescent="0.2">
      <c r="A536" s="368"/>
      <c r="B536" s="368"/>
      <c r="C536" s="368"/>
      <c r="D536" s="368"/>
      <c r="E536" s="368"/>
      <c r="F536" s="370"/>
      <c r="G536" s="554"/>
      <c r="H536" s="335"/>
      <c r="I536" s="335"/>
      <c r="J536" s="368"/>
      <c r="K536" s="368"/>
      <c r="L536" s="370"/>
      <c r="M536" s="368"/>
    </row>
    <row r="537" spans="1:13" x14ac:dyDescent="0.2">
      <c r="A537" s="368"/>
      <c r="B537" s="368"/>
      <c r="C537" s="368"/>
      <c r="D537" s="368"/>
      <c r="E537" s="368"/>
      <c r="F537" s="370"/>
      <c r="G537" s="554"/>
      <c r="H537" s="335"/>
      <c r="I537" s="335"/>
      <c r="J537" s="368"/>
      <c r="K537" s="368"/>
      <c r="L537" s="370"/>
      <c r="M537" s="368"/>
    </row>
    <row r="538" spans="1:13" x14ac:dyDescent="0.2">
      <c r="A538" s="368"/>
      <c r="B538" s="368"/>
      <c r="C538" s="368"/>
      <c r="D538" s="368"/>
      <c r="E538" s="368"/>
      <c r="F538" s="370"/>
      <c r="G538" s="554"/>
      <c r="H538" s="335"/>
      <c r="I538" s="335"/>
      <c r="J538" s="368"/>
      <c r="K538" s="368"/>
      <c r="L538" s="370"/>
      <c r="M538" s="368"/>
    </row>
    <row r="539" spans="1:13" x14ac:dyDescent="0.2">
      <c r="A539" s="368"/>
      <c r="B539" s="368"/>
      <c r="C539" s="368"/>
      <c r="D539" s="368"/>
      <c r="E539" s="368"/>
      <c r="F539" s="370"/>
      <c r="G539" s="554"/>
      <c r="H539" s="335"/>
      <c r="I539" s="335"/>
      <c r="J539" s="368"/>
      <c r="K539" s="368"/>
      <c r="L539" s="370"/>
      <c r="M539" s="368"/>
    </row>
    <row r="540" spans="1:13" x14ac:dyDescent="0.2">
      <c r="A540" s="368"/>
      <c r="B540" s="368"/>
      <c r="C540" s="368"/>
      <c r="D540" s="368"/>
      <c r="E540" s="368"/>
      <c r="F540" s="370"/>
      <c r="G540" s="554"/>
      <c r="H540" s="335"/>
      <c r="I540" s="335"/>
      <c r="J540" s="368"/>
      <c r="K540" s="368"/>
      <c r="L540" s="370"/>
      <c r="M540" s="368"/>
    </row>
    <row r="541" spans="1:13" x14ac:dyDescent="0.2">
      <c r="A541" s="368"/>
      <c r="B541" s="368"/>
      <c r="C541" s="368"/>
      <c r="D541" s="368"/>
      <c r="E541" s="368"/>
      <c r="F541" s="370"/>
      <c r="G541" s="554"/>
      <c r="H541" s="335"/>
      <c r="I541" s="335"/>
      <c r="J541" s="368"/>
      <c r="K541" s="368"/>
      <c r="L541" s="370"/>
      <c r="M541" s="368"/>
    </row>
    <row r="542" spans="1:13" x14ac:dyDescent="0.2">
      <c r="A542" s="368"/>
      <c r="B542" s="368"/>
      <c r="C542" s="368"/>
      <c r="D542" s="368"/>
      <c r="E542" s="368"/>
      <c r="F542" s="370"/>
      <c r="G542" s="554"/>
      <c r="H542" s="335"/>
      <c r="I542" s="335"/>
      <c r="J542" s="368"/>
      <c r="K542" s="368"/>
      <c r="L542" s="370"/>
      <c r="M542" s="368"/>
    </row>
    <row r="543" spans="1:13" x14ac:dyDescent="0.2">
      <c r="A543" s="368"/>
      <c r="B543" s="368"/>
      <c r="C543" s="368"/>
      <c r="D543" s="368"/>
      <c r="E543" s="368"/>
      <c r="F543" s="370"/>
      <c r="G543" s="554"/>
      <c r="H543" s="335"/>
      <c r="I543" s="335"/>
      <c r="J543" s="368"/>
      <c r="K543" s="368"/>
      <c r="L543" s="370"/>
      <c r="M543" s="368"/>
    </row>
    <row r="544" spans="1:13" x14ac:dyDescent="0.2">
      <c r="A544" s="368"/>
      <c r="B544" s="368"/>
      <c r="C544" s="368"/>
      <c r="D544" s="368"/>
      <c r="E544" s="368"/>
      <c r="F544" s="370"/>
      <c r="G544" s="554"/>
      <c r="H544" s="335"/>
      <c r="I544" s="335"/>
      <c r="J544" s="368"/>
      <c r="K544" s="368"/>
      <c r="L544" s="370"/>
      <c r="M544" s="368"/>
    </row>
    <row r="545" spans="1:13" x14ac:dyDescent="0.2">
      <c r="A545" s="368"/>
      <c r="B545" s="368"/>
      <c r="C545" s="368"/>
      <c r="D545" s="368"/>
      <c r="E545" s="368"/>
      <c r="F545" s="370"/>
      <c r="G545" s="554"/>
      <c r="H545" s="335"/>
      <c r="I545" s="335"/>
      <c r="J545" s="368"/>
      <c r="K545" s="368"/>
      <c r="L545" s="370"/>
      <c r="M545" s="368"/>
    </row>
    <row r="546" spans="1:13" x14ac:dyDescent="0.2">
      <c r="A546" s="368"/>
      <c r="B546" s="368"/>
      <c r="C546" s="368"/>
      <c r="D546" s="368"/>
      <c r="E546" s="368"/>
      <c r="F546" s="370"/>
      <c r="G546" s="554"/>
      <c r="H546" s="335"/>
      <c r="I546" s="335"/>
      <c r="J546" s="368"/>
      <c r="K546" s="368"/>
      <c r="L546" s="370"/>
      <c r="M546" s="368"/>
    </row>
    <row r="547" spans="1:13" x14ac:dyDescent="0.2">
      <c r="A547" s="368"/>
      <c r="B547" s="368"/>
      <c r="C547" s="368"/>
      <c r="D547" s="368"/>
      <c r="E547" s="368"/>
      <c r="F547" s="370"/>
      <c r="G547" s="554"/>
      <c r="H547" s="335"/>
      <c r="I547" s="335"/>
      <c r="J547" s="368"/>
      <c r="K547" s="368"/>
      <c r="L547" s="370"/>
      <c r="M547" s="368"/>
    </row>
    <row r="548" spans="1:13" x14ac:dyDescent="0.2">
      <c r="A548" s="368"/>
      <c r="B548" s="368"/>
      <c r="C548" s="368"/>
      <c r="D548" s="368"/>
      <c r="E548" s="368"/>
      <c r="F548" s="370"/>
      <c r="G548" s="554"/>
      <c r="H548" s="335"/>
      <c r="I548" s="335"/>
      <c r="J548" s="368"/>
      <c r="K548" s="368"/>
      <c r="L548" s="370"/>
      <c r="M548" s="368"/>
    </row>
    <row r="549" spans="1:13" x14ac:dyDescent="0.2">
      <c r="A549" s="368"/>
      <c r="B549" s="368"/>
      <c r="C549" s="368"/>
      <c r="D549" s="368"/>
      <c r="E549" s="368"/>
      <c r="F549" s="370"/>
      <c r="G549" s="554"/>
      <c r="H549" s="335"/>
      <c r="I549" s="335"/>
      <c r="J549" s="368"/>
      <c r="K549" s="368"/>
      <c r="L549" s="370"/>
      <c r="M549" s="368"/>
    </row>
    <row r="550" spans="1:13" x14ac:dyDescent="0.2">
      <c r="A550" s="368"/>
      <c r="B550" s="368"/>
      <c r="C550" s="368"/>
      <c r="D550" s="368"/>
      <c r="E550" s="368"/>
      <c r="F550" s="370"/>
      <c r="G550" s="554"/>
      <c r="H550" s="335"/>
      <c r="I550" s="335"/>
      <c r="J550" s="368"/>
      <c r="K550" s="368"/>
      <c r="L550" s="370"/>
      <c r="M550" s="368"/>
    </row>
    <row r="551" spans="1:13" x14ac:dyDescent="0.2">
      <c r="A551" s="368"/>
      <c r="B551" s="368"/>
      <c r="C551" s="368"/>
      <c r="D551" s="368"/>
      <c r="E551" s="368"/>
      <c r="F551" s="370"/>
      <c r="G551" s="554"/>
      <c r="H551" s="335"/>
      <c r="I551" s="335"/>
      <c r="J551" s="368"/>
      <c r="K551" s="368"/>
      <c r="L551" s="370"/>
      <c r="M551" s="368"/>
    </row>
    <row r="552" spans="1:13" x14ac:dyDescent="0.2">
      <c r="A552" s="368"/>
      <c r="B552" s="368"/>
      <c r="C552" s="368"/>
      <c r="D552" s="368"/>
      <c r="E552" s="368"/>
      <c r="F552" s="370"/>
      <c r="G552" s="554"/>
      <c r="H552" s="335"/>
      <c r="I552" s="335"/>
      <c r="J552" s="368"/>
      <c r="K552" s="368"/>
      <c r="L552" s="370"/>
      <c r="M552" s="368"/>
    </row>
    <row r="553" spans="1:13" x14ac:dyDescent="0.2">
      <c r="A553" s="368"/>
      <c r="B553" s="368"/>
      <c r="C553" s="368"/>
      <c r="D553" s="368"/>
      <c r="E553" s="368"/>
      <c r="F553" s="370"/>
      <c r="G553" s="554"/>
      <c r="H553" s="335"/>
      <c r="I553" s="335"/>
      <c r="J553" s="368"/>
      <c r="K553" s="368"/>
      <c r="L553" s="370"/>
      <c r="M553" s="368"/>
    </row>
    <row r="554" spans="1:13" x14ac:dyDescent="0.2">
      <c r="A554" s="368"/>
      <c r="B554" s="368"/>
      <c r="C554" s="368"/>
      <c r="D554" s="368"/>
      <c r="E554" s="368"/>
      <c r="F554" s="370"/>
      <c r="G554" s="554"/>
      <c r="H554" s="335"/>
      <c r="I554" s="335"/>
      <c r="J554" s="368"/>
      <c r="K554" s="368"/>
      <c r="L554" s="370"/>
      <c r="M554" s="368"/>
    </row>
    <row r="555" spans="1:13" x14ac:dyDescent="0.2">
      <c r="A555" s="368"/>
      <c r="B555" s="368"/>
      <c r="C555" s="368"/>
      <c r="D555" s="368"/>
      <c r="E555" s="368"/>
      <c r="F555" s="370"/>
      <c r="G555" s="554"/>
      <c r="H555" s="335"/>
      <c r="I555" s="335"/>
      <c r="J555" s="368"/>
      <c r="K555" s="368"/>
      <c r="L555" s="370"/>
      <c r="M555" s="368"/>
    </row>
    <row r="556" spans="1:13" x14ac:dyDescent="0.2">
      <c r="A556" s="368"/>
      <c r="B556" s="368"/>
      <c r="C556" s="368"/>
      <c r="D556" s="368"/>
      <c r="E556" s="368"/>
      <c r="F556" s="370"/>
      <c r="G556" s="554"/>
      <c r="H556" s="335"/>
      <c r="I556" s="335"/>
      <c r="J556" s="368"/>
      <c r="K556" s="368"/>
      <c r="L556" s="370"/>
      <c r="M556" s="368"/>
    </row>
    <row r="557" spans="1:13" x14ac:dyDescent="0.2">
      <c r="A557" s="368"/>
      <c r="B557" s="368"/>
      <c r="C557" s="368"/>
      <c r="D557" s="368"/>
      <c r="E557" s="368"/>
      <c r="F557" s="370"/>
      <c r="G557" s="554"/>
      <c r="H557" s="335"/>
      <c r="I557" s="335"/>
      <c r="J557" s="368"/>
      <c r="K557" s="368"/>
      <c r="L557" s="370"/>
      <c r="M557" s="368"/>
    </row>
    <row r="558" spans="1:13" x14ac:dyDescent="0.2">
      <c r="A558" s="368"/>
      <c r="B558" s="368"/>
      <c r="C558" s="368"/>
      <c r="D558" s="368"/>
      <c r="E558" s="368"/>
      <c r="F558" s="370"/>
      <c r="G558" s="554"/>
      <c r="H558" s="335"/>
      <c r="I558" s="335"/>
      <c r="J558" s="368"/>
      <c r="K558" s="368"/>
      <c r="L558" s="370"/>
      <c r="M558" s="368"/>
    </row>
    <row r="559" spans="1:13" x14ac:dyDescent="0.2">
      <c r="A559" s="368"/>
      <c r="B559" s="368"/>
      <c r="C559" s="368"/>
      <c r="D559" s="368"/>
      <c r="E559" s="368"/>
      <c r="F559" s="370"/>
      <c r="G559" s="554"/>
      <c r="H559" s="335"/>
      <c r="I559" s="335"/>
      <c r="J559" s="368"/>
      <c r="K559" s="368"/>
      <c r="L559" s="370"/>
      <c r="M559" s="368"/>
    </row>
    <row r="560" spans="1:13" x14ac:dyDescent="0.2">
      <c r="A560" s="368"/>
      <c r="B560" s="368"/>
      <c r="C560" s="368"/>
      <c r="D560" s="368"/>
      <c r="E560" s="368"/>
      <c r="F560" s="370"/>
      <c r="G560" s="554"/>
      <c r="H560" s="335"/>
      <c r="I560" s="335"/>
      <c r="J560" s="368"/>
      <c r="K560" s="368"/>
      <c r="L560" s="370"/>
      <c r="M560" s="368"/>
    </row>
    <row r="561" spans="1:13" x14ac:dyDescent="0.2">
      <c r="A561" s="368"/>
      <c r="B561" s="368"/>
      <c r="C561" s="368"/>
      <c r="D561" s="368"/>
      <c r="E561" s="368"/>
      <c r="F561" s="370"/>
      <c r="G561" s="554"/>
      <c r="H561" s="335"/>
      <c r="I561" s="335"/>
      <c r="J561" s="368"/>
      <c r="K561" s="368"/>
      <c r="L561" s="370"/>
      <c r="M561" s="368"/>
    </row>
    <row r="562" spans="1:13" x14ac:dyDescent="0.2">
      <c r="A562" s="368"/>
      <c r="B562" s="368"/>
      <c r="C562" s="368"/>
      <c r="D562" s="368"/>
      <c r="E562" s="368"/>
      <c r="F562" s="370"/>
      <c r="G562" s="554"/>
      <c r="H562" s="335"/>
      <c r="I562" s="335"/>
      <c r="J562" s="368"/>
      <c r="K562" s="368"/>
      <c r="L562" s="370"/>
      <c r="M562" s="368"/>
    </row>
    <row r="563" spans="1:13" x14ac:dyDescent="0.2">
      <c r="A563" s="368"/>
      <c r="B563" s="368"/>
      <c r="C563" s="368"/>
      <c r="D563" s="368"/>
      <c r="E563" s="368"/>
      <c r="F563" s="370"/>
      <c r="G563" s="554"/>
      <c r="H563" s="335"/>
      <c r="I563" s="335"/>
      <c r="J563" s="368"/>
      <c r="K563" s="368"/>
      <c r="L563" s="370"/>
      <c r="M563" s="368"/>
    </row>
    <row r="564" spans="1:13" x14ac:dyDescent="0.2">
      <c r="A564" s="368"/>
      <c r="B564" s="368"/>
      <c r="C564" s="368"/>
      <c r="D564" s="368"/>
      <c r="E564" s="368"/>
      <c r="F564" s="370"/>
      <c r="G564" s="554"/>
      <c r="H564" s="335"/>
      <c r="I564" s="335"/>
      <c r="J564" s="368"/>
      <c r="K564" s="368"/>
      <c r="L564" s="370"/>
      <c r="M564" s="368"/>
    </row>
    <row r="565" spans="1:13" x14ac:dyDescent="0.2">
      <c r="A565" s="368"/>
      <c r="B565" s="368"/>
      <c r="C565" s="368"/>
      <c r="D565" s="368"/>
      <c r="E565" s="368"/>
      <c r="F565" s="370"/>
      <c r="G565" s="554"/>
      <c r="H565" s="335"/>
      <c r="I565" s="335"/>
      <c r="J565" s="368"/>
      <c r="K565" s="368"/>
      <c r="L565" s="370"/>
      <c r="M565" s="368"/>
    </row>
    <row r="566" spans="1:13" x14ac:dyDescent="0.2">
      <c r="A566" s="368"/>
      <c r="B566" s="368"/>
      <c r="C566" s="368"/>
      <c r="D566" s="368"/>
      <c r="E566" s="368"/>
      <c r="F566" s="370"/>
      <c r="G566" s="554"/>
      <c r="H566" s="335"/>
      <c r="I566" s="335"/>
      <c r="J566" s="368"/>
      <c r="K566" s="368"/>
      <c r="L566" s="370"/>
      <c r="M566" s="368"/>
    </row>
    <row r="567" spans="1:13" x14ac:dyDescent="0.2">
      <c r="A567" s="368"/>
      <c r="B567" s="368"/>
      <c r="C567" s="368"/>
      <c r="D567" s="368"/>
      <c r="E567" s="368"/>
      <c r="F567" s="370"/>
      <c r="G567" s="554"/>
      <c r="H567" s="335"/>
      <c r="I567" s="335"/>
      <c r="J567" s="368"/>
      <c r="K567" s="368"/>
      <c r="L567" s="370"/>
      <c r="M567" s="368"/>
    </row>
    <row r="568" spans="1:13" x14ac:dyDescent="0.2">
      <c r="A568" s="368"/>
      <c r="B568" s="368"/>
      <c r="C568" s="368"/>
      <c r="D568" s="368"/>
      <c r="E568" s="368"/>
      <c r="F568" s="370"/>
      <c r="G568" s="554"/>
      <c r="H568" s="335"/>
      <c r="I568" s="335"/>
      <c r="J568" s="368"/>
      <c r="K568" s="368"/>
      <c r="L568" s="370"/>
      <c r="M568" s="368"/>
    </row>
    <row r="569" spans="1:13" x14ac:dyDescent="0.2">
      <c r="A569" s="368"/>
      <c r="B569" s="368"/>
      <c r="C569" s="368"/>
      <c r="D569" s="368"/>
      <c r="E569" s="368"/>
      <c r="F569" s="370"/>
      <c r="G569" s="554"/>
      <c r="H569" s="335"/>
      <c r="I569" s="335"/>
      <c r="J569" s="368"/>
      <c r="K569" s="368"/>
      <c r="L569" s="370"/>
      <c r="M569" s="368"/>
    </row>
    <row r="570" spans="1:13" x14ac:dyDescent="0.2">
      <c r="A570" s="368"/>
      <c r="B570" s="368"/>
      <c r="C570" s="368"/>
      <c r="D570" s="368"/>
      <c r="E570" s="368"/>
      <c r="F570" s="370"/>
      <c r="G570" s="554"/>
      <c r="H570" s="335"/>
      <c r="I570" s="335"/>
      <c r="J570" s="368"/>
      <c r="K570" s="368"/>
      <c r="L570" s="370"/>
      <c r="M570" s="368"/>
    </row>
    <row r="571" spans="1:13" x14ac:dyDescent="0.2">
      <c r="A571" s="368"/>
      <c r="B571" s="368"/>
      <c r="C571" s="368"/>
      <c r="D571" s="368"/>
      <c r="E571" s="368"/>
      <c r="F571" s="370"/>
      <c r="G571" s="554"/>
      <c r="H571" s="335"/>
      <c r="I571" s="335"/>
      <c r="J571" s="368"/>
      <c r="K571" s="368"/>
      <c r="L571" s="370"/>
      <c r="M571" s="368"/>
    </row>
    <row r="572" spans="1:13" x14ac:dyDescent="0.2">
      <c r="A572" s="368"/>
      <c r="B572" s="368"/>
      <c r="C572" s="368"/>
      <c r="D572" s="368"/>
      <c r="E572" s="368"/>
      <c r="F572" s="370"/>
      <c r="G572" s="554"/>
      <c r="H572" s="335"/>
      <c r="I572" s="335"/>
      <c r="J572" s="368"/>
      <c r="K572" s="368"/>
      <c r="L572" s="370"/>
      <c r="M572" s="368"/>
    </row>
    <row r="573" spans="1:13" x14ac:dyDescent="0.2">
      <c r="A573" s="368"/>
      <c r="B573" s="368"/>
      <c r="C573" s="368"/>
      <c r="D573" s="368"/>
      <c r="E573" s="368"/>
      <c r="F573" s="370"/>
      <c r="G573" s="554"/>
      <c r="H573" s="335"/>
      <c r="I573" s="335"/>
      <c r="J573" s="368"/>
      <c r="K573" s="368"/>
      <c r="L573" s="370"/>
      <c r="M573" s="368"/>
    </row>
    <row r="574" spans="1:13" x14ac:dyDescent="0.2">
      <c r="A574" s="368"/>
      <c r="B574" s="368"/>
      <c r="C574" s="368"/>
      <c r="D574" s="368"/>
      <c r="E574" s="368"/>
      <c r="F574" s="370"/>
      <c r="G574" s="554"/>
      <c r="H574" s="335"/>
      <c r="I574" s="335"/>
      <c r="J574" s="368"/>
      <c r="K574" s="368"/>
      <c r="L574" s="370"/>
      <c r="M574" s="368"/>
    </row>
    <row r="575" spans="1:13" x14ac:dyDescent="0.2">
      <c r="A575" s="368"/>
      <c r="B575" s="368"/>
      <c r="C575" s="368"/>
      <c r="D575" s="368"/>
      <c r="E575" s="368"/>
      <c r="F575" s="370"/>
      <c r="G575" s="554"/>
      <c r="H575" s="335"/>
      <c r="I575" s="335"/>
      <c r="J575" s="368"/>
      <c r="K575" s="368"/>
      <c r="L575" s="370"/>
      <c r="M575" s="368"/>
    </row>
    <row r="576" spans="1:13" x14ac:dyDescent="0.2">
      <c r="A576" s="368"/>
      <c r="B576" s="368"/>
      <c r="C576" s="368"/>
      <c r="D576" s="368"/>
      <c r="E576" s="368"/>
      <c r="F576" s="370"/>
      <c r="G576" s="554"/>
      <c r="H576" s="335"/>
      <c r="I576" s="335"/>
      <c r="J576" s="368"/>
      <c r="K576" s="368"/>
      <c r="L576" s="370"/>
      <c r="M576" s="368"/>
    </row>
    <row r="577" spans="1:13" x14ac:dyDescent="0.2">
      <c r="A577" s="368"/>
      <c r="B577" s="368"/>
      <c r="C577" s="368"/>
      <c r="D577" s="368"/>
      <c r="E577" s="368"/>
      <c r="F577" s="370"/>
      <c r="G577" s="554"/>
      <c r="H577" s="335"/>
      <c r="I577" s="335"/>
      <c r="J577" s="368"/>
      <c r="K577" s="368"/>
      <c r="L577" s="370"/>
      <c r="M577" s="368"/>
    </row>
    <row r="578" spans="1:13" x14ac:dyDescent="0.2">
      <c r="A578" s="368"/>
      <c r="B578" s="368"/>
      <c r="C578" s="368"/>
      <c r="D578" s="368"/>
      <c r="E578" s="368"/>
      <c r="F578" s="370"/>
      <c r="G578" s="554"/>
      <c r="H578" s="335"/>
      <c r="I578" s="335"/>
      <c r="J578" s="368"/>
      <c r="K578" s="368"/>
      <c r="L578" s="370"/>
      <c r="M578" s="368"/>
    </row>
    <row r="579" spans="1:13" x14ac:dyDescent="0.2">
      <c r="A579" s="368"/>
      <c r="B579" s="368"/>
      <c r="C579" s="368"/>
      <c r="D579" s="368"/>
      <c r="E579" s="368"/>
      <c r="F579" s="370"/>
      <c r="G579" s="554"/>
      <c r="H579" s="335"/>
      <c r="I579" s="335"/>
      <c r="J579" s="368"/>
      <c r="K579" s="368"/>
      <c r="L579" s="370"/>
      <c r="M579" s="368"/>
    </row>
    <row r="580" spans="1:13" x14ac:dyDescent="0.2">
      <c r="A580" s="368"/>
      <c r="B580" s="368"/>
      <c r="C580" s="368"/>
      <c r="D580" s="368"/>
      <c r="E580" s="368"/>
      <c r="F580" s="370"/>
      <c r="G580" s="554"/>
      <c r="H580" s="335"/>
      <c r="I580" s="335"/>
      <c r="J580" s="368"/>
      <c r="K580" s="368"/>
      <c r="L580" s="370"/>
      <c r="M580" s="368"/>
    </row>
    <row r="581" spans="1:13" x14ac:dyDescent="0.2">
      <c r="A581" s="368"/>
      <c r="B581" s="368"/>
      <c r="C581" s="368"/>
      <c r="D581" s="368"/>
      <c r="E581" s="368"/>
      <c r="F581" s="370"/>
      <c r="G581" s="554"/>
      <c r="H581" s="335"/>
      <c r="I581" s="335"/>
      <c r="J581" s="368"/>
      <c r="K581" s="368"/>
      <c r="L581" s="370"/>
      <c r="M581" s="368"/>
    </row>
    <row r="582" spans="1:13" x14ac:dyDescent="0.2">
      <c r="A582" s="368"/>
      <c r="B582" s="368"/>
      <c r="C582" s="368"/>
      <c r="D582" s="368"/>
      <c r="E582" s="368"/>
      <c r="F582" s="370"/>
      <c r="G582" s="554"/>
      <c r="H582" s="335"/>
      <c r="I582" s="335"/>
      <c r="J582" s="368"/>
      <c r="K582" s="368"/>
      <c r="L582" s="370"/>
      <c r="M582" s="368"/>
    </row>
    <row r="583" spans="1:13" x14ac:dyDescent="0.2">
      <c r="A583" s="368"/>
      <c r="B583" s="368"/>
      <c r="C583" s="368"/>
      <c r="D583" s="368"/>
      <c r="E583" s="368"/>
      <c r="F583" s="370"/>
      <c r="G583" s="554"/>
      <c r="H583" s="335"/>
      <c r="I583" s="335"/>
      <c r="J583" s="368"/>
      <c r="K583" s="368"/>
      <c r="L583" s="370"/>
      <c r="M583" s="368"/>
    </row>
    <row r="584" spans="1:13" x14ac:dyDescent="0.2">
      <c r="A584" s="368"/>
      <c r="B584" s="368"/>
      <c r="C584" s="368"/>
      <c r="D584" s="368"/>
      <c r="E584" s="368"/>
      <c r="F584" s="370"/>
      <c r="G584" s="554"/>
      <c r="H584" s="335"/>
      <c r="I584" s="335"/>
      <c r="J584" s="368"/>
      <c r="K584" s="368"/>
      <c r="L584" s="370"/>
      <c r="M584" s="368"/>
    </row>
    <row r="585" spans="1:13" x14ac:dyDescent="0.2">
      <c r="A585" s="368"/>
      <c r="B585" s="368"/>
      <c r="C585" s="368"/>
      <c r="D585" s="368"/>
      <c r="E585" s="368"/>
      <c r="F585" s="370"/>
      <c r="G585" s="554"/>
      <c r="H585" s="335"/>
      <c r="I585" s="335"/>
      <c r="J585" s="368"/>
      <c r="K585" s="368"/>
      <c r="L585" s="370"/>
      <c r="M585" s="368"/>
    </row>
    <row r="586" spans="1:13" x14ac:dyDescent="0.2">
      <c r="A586" s="368"/>
      <c r="B586" s="368"/>
      <c r="C586" s="368"/>
      <c r="D586" s="368"/>
      <c r="E586" s="368"/>
      <c r="F586" s="370"/>
      <c r="G586" s="554"/>
      <c r="H586" s="335"/>
      <c r="I586" s="335"/>
      <c r="J586" s="368"/>
      <c r="K586" s="368"/>
      <c r="L586" s="370"/>
      <c r="M586" s="368"/>
    </row>
    <row r="587" spans="1:13" x14ac:dyDescent="0.2">
      <c r="A587" s="368"/>
      <c r="B587" s="368"/>
      <c r="C587" s="368"/>
      <c r="D587" s="368"/>
      <c r="E587" s="368"/>
      <c r="F587" s="370"/>
      <c r="G587" s="554"/>
      <c r="H587" s="335"/>
      <c r="I587" s="335"/>
      <c r="J587" s="368"/>
      <c r="K587" s="368"/>
      <c r="L587" s="370"/>
      <c r="M587" s="368"/>
    </row>
    <row r="588" spans="1:13" x14ac:dyDescent="0.2">
      <c r="A588" s="368"/>
      <c r="B588" s="368"/>
      <c r="C588" s="368"/>
      <c r="D588" s="368"/>
      <c r="E588" s="368"/>
      <c r="F588" s="370"/>
      <c r="G588" s="554"/>
      <c r="H588" s="335"/>
      <c r="I588" s="335"/>
      <c r="J588" s="368"/>
      <c r="K588" s="368"/>
      <c r="L588" s="370"/>
      <c r="M588" s="368"/>
    </row>
    <row r="589" spans="1:13" x14ac:dyDescent="0.2">
      <c r="A589" s="368"/>
      <c r="B589" s="368"/>
      <c r="C589" s="368"/>
      <c r="D589" s="368"/>
      <c r="E589" s="368"/>
      <c r="F589" s="370"/>
      <c r="G589" s="554"/>
      <c r="H589" s="335"/>
      <c r="I589" s="335"/>
      <c r="J589" s="368"/>
      <c r="K589" s="368"/>
      <c r="L589" s="370"/>
      <c r="M589" s="368"/>
    </row>
    <row r="590" spans="1:13" x14ac:dyDescent="0.2">
      <c r="A590" s="368"/>
      <c r="B590" s="368"/>
      <c r="C590" s="368"/>
      <c r="D590" s="368"/>
      <c r="E590" s="368"/>
      <c r="F590" s="370"/>
      <c r="G590" s="554"/>
      <c r="H590" s="335"/>
      <c r="I590" s="335"/>
      <c r="J590" s="368"/>
      <c r="K590" s="368"/>
      <c r="L590" s="370"/>
      <c r="M590" s="368"/>
    </row>
    <row r="591" spans="1:13" x14ac:dyDescent="0.2">
      <c r="A591" s="368"/>
      <c r="B591" s="368"/>
      <c r="C591" s="368"/>
      <c r="D591" s="368"/>
      <c r="E591" s="368"/>
      <c r="F591" s="370"/>
      <c r="G591" s="554"/>
      <c r="H591" s="335"/>
      <c r="I591" s="335"/>
      <c r="J591" s="368"/>
      <c r="K591" s="368"/>
      <c r="L591" s="370"/>
      <c r="M591" s="368"/>
    </row>
    <row r="592" spans="1:13" x14ac:dyDescent="0.2">
      <c r="A592" s="368"/>
      <c r="B592" s="368"/>
      <c r="C592" s="368"/>
      <c r="D592" s="368"/>
      <c r="E592" s="368"/>
      <c r="F592" s="370"/>
      <c r="G592" s="554"/>
      <c r="H592" s="335"/>
      <c r="I592" s="335"/>
      <c r="J592" s="368"/>
      <c r="K592" s="368"/>
      <c r="L592" s="370"/>
      <c r="M592" s="368"/>
    </row>
    <row r="593" spans="1:13" x14ac:dyDescent="0.2">
      <c r="A593" s="368"/>
      <c r="B593" s="368"/>
      <c r="C593" s="368"/>
      <c r="D593" s="368"/>
      <c r="E593" s="368"/>
      <c r="F593" s="370"/>
      <c r="G593" s="554"/>
      <c r="H593" s="335"/>
      <c r="I593" s="335"/>
      <c r="J593" s="368"/>
      <c r="K593" s="368"/>
      <c r="L593" s="370"/>
      <c r="M593" s="368"/>
    </row>
    <row r="594" spans="1:13" x14ac:dyDescent="0.2">
      <c r="A594" s="368"/>
      <c r="B594" s="368"/>
      <c r="C594" s="368"/>
      <c r="D594" s="368"/>
      <c r="E594" s="368"/>
      <c r="F594" s="370"/>
      <c r="G594" s="554"/>
      <c r="H594" s="335"/>
      <c r="I594" s="335"/>
      <c r="J594" s="368"/>
      <c r="K594" s="368"/>
      <c r="L594" s="370"/>
      <c r="M594" s="368"/>
    </row>
    <row r="595" spans="1:13" x14ac:dyDescent="0.2">
      <c r="A595" s="368"/>
      <c r="B595" s="368"/>
      <c r="C595" s="368"/>
      <c r="D595" s="368"/>
      <c r="E595" s="368"/>
      <c r="F595" s="370"/>
      <c r="G595" s="554"/>
      <c r="H595" s="335"/>
      <c r="I595" s="335"/>
      <c r="J595" s="368"/>
      <c r="K595" s="368"/>
      <c r="L595" s="370"/>
      <c r="M595" s="368"/>
    </row>
    <row r="596" spans="1:13" x14ac:dyDescent="0.2">
      <c r="A596" s="368"/>
      <c r="B596" s="368"/>
      <c r="C596" s="368"/>
      <c r="D596" s="368"/>
      <c r="E596" s="368"/>
      <c r="F596" s="370"/>
      <c r="G596" s="554"/>
      <c r="H596" s="335"/>
      <c r="I596" s="335"/>
      <c r="J596" s="368"/>
      <c r="K596" s="368"/>
      <c r="L596" s="370"/>
      <c r="M596" s="368"/>
    </row>
    <row r="597" spans="1:13" x14ac:dyDescent="0.2">
      <c r="A597" s="368"/>
      <c r="B597" s="368"/>
      <c r="C597" s="368"/>
      <c r="D597" s="368"/>
      <c r="E597" s="368"/>
      <c r="F597" s="370"/>
      <c r="G597" s="554"/>
      <c r="H597" s="335"/>
      <c r="I597" s="335"/>
      <c r="J597" s="368"/>
      <c r="K597" s="368"/>
      <c r="L597" s="370"/>
      <c r="M597" s="368"/>
    </row>
    <row r="598" spans="1:13" x14ac:dyDescent="0.2">
      <c r="A598" s="368"/>
      <c r="B598" s="368"/>
      <c r="C598" s="368"/>
      <c r="D598" s="368"/>
      <c r="E598" s="368"/>
      <c r="F598" s="370"/>
      <c r="G598" s="554"/>
      <c r="H598" s="335"/>
      <c r="I598" s="335"/>
      <c r="J598" s="368"/>
      <c r="K598" s="368"/>
      <c r="L598" s="370"/>
      <c r="M598" s="368"/>
    </row>
    <row r="599" spans="1:13" x14ac:dyDescent="0.2">
      <c r="A599" s="368"/>
      <c r="B599" s="368"/>
      <c r="C599" s="368"/>
      <c r="D599" s="368"/>
      <c r="E599" s="368"/>
      <c r="F599" s="370"/>
      <c r="G599" s="554"/>
      <c r="H599" s="335"/>
      <c r="I599" s="335"/>
      <c r="J599" s="368"/>
      <c r="K599" s="368"/>
      <c r="L599" s="370"/>
      <c r="M599" s="368"/>
    </row>
    <row r="600" spans="1:13" x14ac:dyDescent="0.2">
      <c r="A600" s="368"/>
      <c r="B600" s="368"/>
      <c r="C600" s="368"/>
      <c r="D600" s="368"/>
      <c r="E600" s="368"/>
      <c r="F600" s="370"/>
      <c r="G600" s="554"/>
      <c r="H600" s="335"/>
      <c r="I600" s="335"/>
      <c r="J600" s="368"/>
      <c r="K600" s="368"/>
      <c r="L600" s="370"/>
      <c r="M600" s="368"/>
    </row>
    <row r="601" spans="1:13" x14ac:dyDescent="0.2">
      <c r="A601" s="368"/>
      <c r="B601" s="368"/>
      <c r="C601" s="368"/>
      <c r="D601" s="368"/>
      <c r="E601" s="368"/>
      <c r="F601" s="370"/>
      <c r="G601" s="554"/>
      <c r="H601" s="335"/>
      <c r="I601" s="335"/>
      <c r="J601" s="368"/>
      <c r="K601" s="368"/>
      <c r="L601" s="370"/>
      <c r="M601" s="368"/>
    </row>
    <row r="602" spans="1:13" x14ac:dyDescent="0.2">
      <c r="A602" s="368"/>
      <c r="B602" s="368"/>
      <c r="C602" s="368"/>
      <c r="D602" s="368"/>
      <c r="E602" s="368"/>
      <c r="F602" s="370"/>
      <c r="G602" s="554"/>
      <c r="H602" s="335"/>
      <c r="I602" s="335"/>
      <c r="J602" s="368"/>
      <c r="K602" s="368"/>
      <c r="L602" s="370"/>
      <c r="M602" s="368"/>
    </row>
    <row r="603" spans="1:13" x14ac:dyDescent="0.2">
      <c r="A603" s="368"/>
      <c r="B603" s="368"/>
      <c r="C603" s="368"/>
      <c r="D603" s="368"/>
      <c r="E603" s="368"/>
      <c r="F603" s="370"/>
      <c r="G603" s="554"/>
      <c r="H603" s="335"/>
      <c r="I603" s="335"/>
      <c r="J603" s="368"/>
      <c r="K603" s="368"/>
      <c r="L603" s="370"/>
      <c r="M603" s="368"/>
    </row>
    <row r="604" spans="1:13" x14ac:dyDescent="0.2">
      <c r="A604" s="368"/>
      <c r="B604" s="368"/>
      <c r="C604" s="368"/>
      <c r="D604" s="368"/>
      <c r="E604" s="368"/>
      <c r="F604" s="370"/>
      <c r="G604" s="554"/>
      <c r="H604" s="335"/>
      <c r="I604" s="335"/>
      <c r="J604" s="368"/>
      <c r="K604" s="368"/>
      <c r="L604" s="370"/>
      <c r="M604" s="368"/>
    </row>
    <row r="605" spans="1:13" x14ac:dyDescent="0.2">
      <c r="A605" s="368"/>
      <c r="B605" s="368"/>
      <c r="C605" s="368"/>
      <c r="D605" s="368"/>
      <c r="E605" s="368"/>
      <c r="F605" s="370"/>
      <c r="G605" s="554"/>
      <c r="H605" s="335"/>
      <c r="I605" s="335"/>
      <c r="J605" s="368"/>
      <c r="K605" s="368"/>
      <c r="L605" s="370"/>
      <c r="M605" s="368"/>
    </row>
    <row r="606" spans="1:13" x14ac:dyDescent="0.2">
      <c r="A606" s="368"/>
      <c r="B606" s="368"/>
      <c r="C606" s="368"/>
      <c r="D606" s="368"/>
      <c r="E606" s="368"/>
      <c r="F606" s="370"/>
      <c r="G606" s="554"/>
      <c r="H606" s="335"/>
      <c r="I606" s="335"/>
      <c r="J606" s="368"/>
      <c r="K606" s="368"/>
      <c r="L606" s="370"/>
      <c r="M606" s="368"/>
    </row>
    <row r="607" spans="1:13" x14ac:dyDescent="0.2">
      <c r="A607" s="368"/>
      <c r="B607" s="368"/>
      <c r="C607" s="368"/>
      <c r="D607" s="368"/>
      <c r="E607" s="368"/>
      <c r="F607" s="370"/>
      <c r="G607" s="554"/>
      <c r="H607" s="335"/>
      <c r="I607" s="335"/>
      <c r="J607" s="368"/>
      <c r="K607" s="368"/>
      <c r="L607" s="370"/>
      <c r="M607" s="368"/>
    </row>
    <row r="608" spans="1:13" x14ac:dyDescent="0.2">
      <c r="A608" s="368"/>
      <c r="B608" s="368"/>
      <c r="C608" s="368"/>
      <c r="D608" s="368"/>
      <c r="E608" s="368"/>
      <c r="F608" s="370"/>
      <c r="G608" s="554"/>
      <c r="H608" s="335"/>
      <c r="I608" s="335"/>
      <c r="J608" s="368"/>
      <c r="K608" s="368"/>
      <c r="L608" s="370"/>
      <c r="M608" s="368"/>
    </row>
    <row r="609" spans="1:13" x14ac:dyDescent="0.2">
      <c r="A609" s="368"/>
      <c r="B609" s="368"/>
      <c r="C609" s="368"/>
      <c r="D609" s="368"/>
      <c r="E609" s="368"/>
      <c r="F609" s="370"/>
      <c r="G609" s="554"/>
      <c r="H609" s="335"/>
      <c r="I609" s="335"/>
      <c r="J609" s="368"/>
      <c r="K609" s="368"/>
      <c r="L609" s="370"/>
      <c r="M609" s="368"/>
    </row>
    <row r="610" spans="1:13" x14ac:dyDescent="0.2">
      <c r="A610" s="368"/>
      <c r="B610" s="368"/>
      <c r="C610" s="368"/>
      <c r="D610" s="368"/>
      <c r="E610" s="368"/>
      <c r="F610" s="370"/>
      <c r="G610" s="554"/>
      <c r="H610" s="335"/>
      <c r="I610" s="335"/>
      <c r="J610" s="368"/>
      <c r="K610" s="368"/>
      <c r="L610" s="370"/>
      <c r="M610" s="368"/>
    </row>
    <row r="611" spans="1:13" x14ac:dyDescent="0.2">
      <c r="A611" s="368"/>
      <c r="B611" s="368"/>
      <c r="C611" s="368"/>
      <c r="D611" s="368"/>
      <c r="E611" s="368"/>
      <c r="F611" s="370"/>
      <c r="G611" s="554"/>
      <c r="H611" s="335"/>
      <c r="I611" s="335"/>
      <c r="J611" s="368"/>
      <c r="K611" s="368"/>
      <c r="L611" s="370"/>
      <c r="M611" s="368"/>
    </row>
    <row r="612" spans="1:13" x14ac:dyDescent="0.2">
      <c r="A612" s="368"/>
      <c r="B612" s="368"/>
      <c r="C612" s="368"/>
      <c r="D612" s="368"/>
      <c r="E612" s="368"/>
      <c r="F612" s="370"/>
      <c r="G612" s="554"/>
      <c r="H612" s="335"/>
      <c r="I612" s="335"/>
      <c r="J612" s="368"/>
      <c r="K612" s="368"/>
      <c r="L612" s="370"/>
      <c r="M612" s="368"/>
    </row>
    <row r="613" spans="1:13" x14ac:dyDescent="0.2">
      <c r="A613" s="368"/>
      <c r="B613" s="368"/>
      <c r="C613" s="368"/>
      <c r="D613" s="368"/>
      <c r="E613" s="368"/>
      <c r="F613" s="370"/>
      <c r="G613" s="554"/>
      <c r="H613" s="335"/>
      <c r="I613" s="335"/>
      <c r="J613" s="368"/>
      <c r="K613" s="368"/>
      <c r="L613" s="370"/>
      <c r="M613" s="368"/>
    </row>
    <row r="614" spans="1:13" x14ac:dyDescent="0.2">
      <c r="A614" s="368"/>
      <c r="B614" s="368"/>
      <c r="C614" s="368"/>
      <c r="D614" s="368"/>
      <c r="E614" s="368"/>
      <c r="F614" s="370"/>
      <c r="G614" s="554"/>
      <c r="H614" s="335"/>
      <c r="I614" s="335"/>
      <c r="J614" s="368"/>
      <c r="K614" s="368"/>
      <c r="L614" s="370"/>
      <c r="M614" s="368"/>
    </row>
    <row r="615" spans="1:13" x14ac:dyDescent="0.2">
      <c r="A615" s="368"/>
      <c r="B615" s="368"/>
      <c r="C615" s="368"/>
      <c r="D615" s="368"/>
      <c r="E615" s="368"/>
      <c r="F615" s="370"/>
      <c r="G615" s="554"/>
      <c r="H615" s="335"/>
      <c r="I615" s="335"/>
      <c r="J615" s="368"/>
      <c r="K615" s="368"/>
      <c r="L615" s="370"/>
      <c r="M615" s="368"/>
    </row>
    <row r="616" spans="1:13" x14ac:dyDescent="0.2">
      <c r="A616" s="368"/>
      <c r="B616" s="368"/>
      <c r="C616" s="368"/>
      <c r="D616" s="368"/>
      <c r="E616" s="368"/>
      <c r="F616" s="370"/>
      <c r="G616" s="554"/>
      <c r="H616" s="335"/>
      <c r="I616" s="335"/>
      <c r="J616" s="368"/>
      <c r="K616" s="368"/>
      <c r="L616" s="370"/>
      <c r="M616" s="368"/>
    </row>
    <row r="617" spans="1:13" x14ac:dyDescent="0.2">
      <c r="A617" s="368"/>
      <c r="B617" s="368"/>
      <c r="C617" s="368"/>
      <c r="D617" s="368"/>
      <c r="E617" s="368"/>
      <c r="F617" s="370"/>
      <c r="G617" s="554"/>
      <c r="H617" s="335"/>
      <c r="I617" s="335"/>
      <c r="J617" s="368"/>
      <c r="K617" s="368"/>
      <c r="L617" s="370"/>
      <c r="M617" s="368"/>
    </row>
    <row r="618" spans="1:13" x14ac:dyDescent="0.2">
      <c r="A618" s="368"/>
      <c r="B618" s="368"/>
      <c r="C618" s="368"/>
      <c r="D618" s="368"/>
      <c r="E618" s="368"/>
      <c r="F618" s="370"/>
      <c r="G618" s="554"/>
      <c r="H618" s="335"/>
      <c r="I618" s="335"/>
      <c r="J618" s="368"/>
      <c r="K618" s="368"/>
      <c r="L618" s="370"/>
      <c r="M618" s="368"/>
    </row>
    <row r="619" spans="1:13" x14ac:dyDescent="0.2">
      <c r="A619" s="368"/>
      <c r="B619" s="368"/>
      <c r="C619" s="368"/>
      <c r="D619" s="368"/>
      <c r="E619" s="368"/>
      <c r="F619" s="370"/>
      <c r="G619" s="554"/>
      <c r="H619" s="335"/>
      <c r="I619" s="335"/>
      <c r="J619" s="368"/>
      <c r="K619" s="368"/>
      <c r="L619" s="370"/>
      <c r="M619" s="368"/>
    </row>
    <row r="620" spans="1:13" x14ac:dyDescent="0.2">
      <c r="A620" s="368"/>
      <c r="B620" s="368"/>
      <c r="C620" s="368"/>
      <c r="D620" s="368"/>
      <c r="E620" s="368"/>
      <c r="F620" s="370"/>
      <c r="G620" s="554"/>
      <c r="H620" s="335"/>
      <c r="I620" s="335"/>
      <c r="J620" s="368"/>
      <c r="K620" s="368"/>
      <c r="L620" s="370"/>
      <c r="M620" s="368"/>
    </row>
    <row r="621" spans="1:13" x14ac:dyDescent="0.2">
      <c r="A621" s="368"/>
      <c r="B621" s="368"/>
      <c r="C621" s="368"/>
      <c r="D621" s="368"/>
      <c r="E621" s="368"/>
      <c r="F621" s="370"/>
      <c r="G621" s="554"/>
      <c r="H621" s="335"/>
      <c r="I621" s="335"/>
      <c r="J621" s="368"/>
      <c r="K621" s="368"/>
      <c r="L621" s="370"/>
      <c r="M621" s="368"/>
    </row>
    <row r="622" spans="1:13" x14ac:dyDescent="0.2">
      <c r="A622" s="368"/>
      <c r="B622" s="368"/>
      <c r="C622" s="368"/>
      <c r="D622" s="368"/>
      <c r="E622" s="368"/>
      <c r="F622" s="370"/>
      <c r="G622" s="554"/>
      <c r="H622" s="335"/>
      <c r="I622" s="335"/>
      <c r="J622" s="368"/>
      <c r="K622" s="368"/>
      <c r="L622" s="370"/>
      <c r="M622" s="368"/>
    </row>
    <row r="623" spans="1:13" x14ac:dyDescent="0.2">
      <c r="A623" s="368"/>
      <c r="B623" s="368"/>
      <c r="C623" s="368"/>
      <c r="D623" s="368"/>
      <c r="E623" s="368"/>
      <c r="F623" s="370"/>
      <c r="G623" s="554"/>
      <c r="H623" s="335"/>
      <c r="I623" s="335"/>
      <c r="J623" s="368"/>
      <c r="K623" s="368"/>
      <c r="L623" s="370"/>
      <c r="M623" s="368"/>
    </row>
    <row r="624" spans="1:13" x14ac:dyDescent="0.2">
      <c r="A624" s="368"/>
      <c r="B624" s="368"/>
      <c r="C624" s="368"/>
      <c r="D624" s="368"/>
      <c r="E624" s="368"/>
      <c r="F624" s="370"/>
      <c r="G624" s="554"/>
      <c r="H624" s="335"/>
      <c r="I624" s="335"/>
      <c r="J624" s="368"/>
      <c r="K624" s="368"/>
      <c r="L624" s="370"/>
      <c r="M624" s="368"/>
    </row>
    <row r="625" spans="1:13" x14ac:dyDescent="0.2">
      <c r="A625" s="368"/>
      <c r="B625" s="368"/>
      <c r="C625" s="368"/>
      <c r="D625" s="368"/>
      <c r="E625" s="368"/>
      <c r="F625" s="370"/>
      <c r="G625" s="554"/>
      <c r="H625" s="335"/>
      <c r="I625" s="335"/>
      <c r="J625" s="368"/>
      <c r="K625" s="368"/>
      <c r="L625" s="370"/>
      <c r="M625" s="368"/>
    </row>
    <row r="626" spans="1:13" x14ac:dyDescent="0.2">
      <c r="A626" s="368"/>
      <c r="B626" s="368"/>
      <c r="C626" s="368"/>
      <c r="D626" s="368"/>
      <c r="E626" s="368"/>
      <c r="F626" s="370"/>
      <c r="G626" s="554"/>
      <c r="H626" s="335"/>
      <c r="I626" s="335"/>
      <c r="J626" s="368"/>
      <c r="K626" s="368"/>
      <c r="L626" s="370"/>
      <c r="M626" s="368"/>
    </row>
    <row r="627" spans="1:13" x14ac:dyDescent="0.2">
      <c r="A627" s="368"/>
      <c r="B627" s="368"/>
      <c r="C627" s="368"/>
      <c r="D627" s="368"/>
      <c r="E627" s="368"/>
      <c r="F627" s="370"/>
      <c r="G627" s="554"/>
      <c r="H627" s="335"/>
      <c r="I627" s="335"/>
      <c r="J627" s="368"/>
      <c r="K627" s="368"/>
      <c r="L627" s="370"/>
      <c r="M627" s="368"/>
    </row>
    <row r="628" spans="1:13" x14ac:dyDescent="0.2">
      <c r="A628" s="368"/>
      <c r="B628" s="368"/>
      <c r="C628" s="368"/>
      <c r="D628" s="368"/>
      <c r="E628" s="368"/>
      <c r="F628" s="370"/>
      <c r="G628" s="554"/>
      <c r="H628" s="335"/>
      <c r="I628" s="335"/>
      <c r="J628" s="368"/>
      <c r="K628" s="368"/>
      <c r="L628" s="370"/>
      <c r="M628" s="368"/>
    </row>
    <row r="629" spans="1:13" x14ac:dyDescent="0.2">
      <c r="A629" s="368"/>
      <c r="B629" s="368"/>
      <c r="C629" s="368"/>
      <c r="D629" s="368"/>
      <c r="E629" s="368"/>
      <c r="F629" s="370"/>
      <c r="G629" s="554"/>
      <c r="H629" s="335"/>
      <c r="I629" s="335"/>
      <c r="J629" s="368"/>
      <c r="K629" s="368"/>
      <c r="L629" s="370"/>
      <c r="M629" s="368"/>
    </row>
    <row r="630" spans="1:13" x14ac:dyDescent="0.2">
      <c r="A630" s="368"/>
      <c r="B630" s="368"/>
      <c r="C630" s="368"/>
      <c r="D630" s="368"/>
      <c r="E630" s="368"/>
      <c r="F630" s="370"/>
      <c r="G630" s="554"/>
      <c r="H630" s="335"/>
      <c r="I630" s="335"/>
      <c r="J630" s="368"/>
      <c r="K630" s="368"/>
      <c r="L630" s="370"/>
      <c r="M630" s="368"/>
    </row>
    <row r="631" spans="1:13" x14ac:dyDescent="0.2">
      <c r="A631" s="368"/>
      <c r="B631" s="368"/>
      <c r="C631" s="368"/>
      <c r="D631" s="368"/>
      <c r="E631" s="368"/>
      <c r="F631" s="370"/>
      <c r="G631" s="554"/>
      <c r="H631" s="335"/>
      <c r="I631" s="335"/>
      <c r="J631" s="368"/>
      <c r="K631" s="368"/>
      <c r="L631" s="370"/>
      <c r="M631" s="368"/>
    </row>
    <row r="632" spans="1:13" x14ac:dyDescent="0.2">
      <c r="A632" s="368"/>
      <c r="B632" s="368"/>
      <c r="C632" s="368"/>
      <c r="D632" s="368"/>
      <c r="E632" s="368"/>
      <c r="F632" s="370"/>
      <c r="G632" s="554"/>
      <c r="H632" s="335"/>
      <c r="I632" s="335"/>
      <c r="J632" s="368"/>
      <c r="K632" s="368"/>
      <c r="L632" s="370"/>
      <c r="M632" s="368"/>
    </row>
    <row r="633" spans="1:13" x14ac:dyDescent="0.2">
      <c r="A633" s="368"/>
      <c r="B633" s="368"/>
      <c r="C633" s="368"/>
      <c r="D633" s="368"/>
      <c r="E633" s="368"/>
      <c r="F633" s="370"/>
      <c r="G633" s="554"/>
      <c r="H633" s="335"/>
      <c r="I633" s="335"/>
      <c r="J633" s="368"/>
      <c r="K633" s="368"/>
      <c r="L633" s="370"/>
      <c r="M633" s="368"/>
    </row>
    <row r="634" spans="1:13" x14ac:dyDescent="0.2">
      <c r="A634" s="368"/>
      <c r="B634" s="368"/>
      <c r="C634" s="368"/>
      <c r="D634" s="368"/>
      <c r="E634" s="368"/>
      <c r="F634" s="370"/>
      <c r="G634" s="554"/>
      <c r="H634" s="335"/>
      <c r="I634" s="335"/>
      <c r="J634" s="368"/>
      <c r="K634" s="368"/>
      <c r="L634" s="370"/>
      <c r="M634" s="368"/>
    </row>
    <row r="635" spans="1:13" x14ac:dyDescent="0.2">
      <c r="A635" s="368"/>
      <c r="B635" s="368"/>
      <c r="C635" s="368"/>
      <c r="D635" s="368"/>
      <c r="E635" s="368"/>
      <c r="F635" s="370"/>
      <c r="G635" s="554"/>
      <c r="H635" s="335"/>
      <c r="I635" s="335"/>
      <c r="J635" s="368"/>
      <c r="K635" s="368"/>
      <c r="L635" s="370"/>
      <c r="M635" s="368"/>
    </row>
    <row r="636" spans="1:13" x14ac:dyDescent="0.2">
      <c r="A636" s="368"/>
      <c r="B636" s="368"/>
      <c r="C636" s="368"/>
      <c r="D636" s="368"/>
      <c r="E636" s="368"/>
      <c r="F636" s="370"/>
      <c r="G636" s="554"/>
      <c r="H636" s="335"/>
      <c r="I636" s="335"/>
      <c r="J636" s="368"/>
      <c r="K636" s="368"/>
      <c r="L636" s="370"/>
      <c r="M636" s="368"/>
    </row>
    <row r="637" spans="1:13" x14ac:dyDescent="0.2">
      <c r="A637" s="368"/>
      <c r="B637" s="368"/>
      <c r="C637" s="368"/>
      <c r="D637" s="368"/>
      <c r="E637" s="368"/>
      <c r="F637" s="370"/>
      <c r="G637" s="554"/>
      <c r="H637" s="335"/>
      <c r="I637" s="335"/>
      <c r="J637" s="368"/>
      <c r="K637" s="368"/>
      <c r="L637" s="370"/>
      <c r="M637" s="368"/>
    </row>
    <row r="638" spans="1:13" x14ac:dyDescent="0.2">
      <c r="A638" s="368"/>
      <c r="B638" s="368"/>
      <c r="C638" s="368"/>
      <c r="D638" s="368"/>
      <c r="E638" s="368"/>
      <c r="F638" s="370"/>
      <c r="G638" s="554"/>
      <c r="H638" s="335"/>
      <c r="I638" s="335"/>
      <c r="J638" s="368"/>
      <c r="K638" s="368"/>
      <c r="L638" s="370"/>
      <c r="M638" s="368"/>
    </row>
    <row r="639" spans="1:13" x14ac:dyDescent="0.2">
      <c r="A639" s="368"/>
      <c r="B639" s="368"/>
      <c r="C639" s="368"/>
      <c r="D639" s="368"/>
      <c r="E639" s="368"/>
      <c r="F639" s="370"/>
      <c r="G639" s="554"/>
      <c r="H639" s="335"/>
      <c r="I639" s="335"/>
      <c r="J639" s="368"/>
      <c r="K639" s="368"/>
      <c r="L639" s="370"/>
      <c r="M639" s="368"/>
    </row>
    <row r="640" spans="1:13" x14ac:dyDescent="0.2">
      <c r="A640" s="368"/>
      <c r="B640" s="368"/>
      <c r="C640" s="368"/>
      <c r="D640" s="368"/>
      <c r="E640" s="368"/>
      <c r="F640" s="370"/>
      <c r="G640" s="554"/>
      <c r="H640" s="335"/>
      <c r="I640" s="335"/>
      <c r="J640" s="368"/>
      <c r="K640" s="368"/>
      <c r="L640" s="370"/>
      <c r="M640" s="368"/>
    </row>
    <row r="641" spans="1:13" x14ac:dyDescent="0.2">
      <c r="A641" s="368"/>
      <c r="B641" s="368"/>
      <c r="C641" s="368"/>
      <c r="D641" s="368"/>
      <c r="E641" s="368"/>
      <c r="F641" s="370"/>
      <c r="G641" s="554"/>
      <c r="H641" s="335"/>
      <c r="I641" s="335"/>
      <c r="J641" s="368"/>
      <c r="K641" s="368"/>
      <c r="L641" s="370"/>
      <c r="M641" s="368"/>
    </row>
    <row r="642" spans="1:13" x14ac:dyDescent="0.2">
      <c r="A642" s="368"/>
      <c r="B642" s="368"/>
      <c r="C642" s="368"/>
      <c r="D642" s="368"/>
      <c r="E642" s="368"/>
      <c r="F642" s="370"/>
      <c r="G642" s="554"/>
      <c r="H642" s="335"/>
      <c r="I642" s="335"/>
      <c r="J642" s="368"/>
      <c r="K642" s="368"/>
      <c r="L642" s="370"/>
      <c r="M642" s="368"/>
    </row>
    <row r="643" spans="1:13" x14ac:dyDescent="0.2">
      <c r="A643" s="368"/>
      <c r="B643" s="368"/>
      <c r="C643" s="368"/>
      <c r="D643" s="368"/>
      <c r="E643" s="368"/>
      <c r="F643" s="370"/>
      <c r="G643" s="554"/>
      <c r="H643" s="335"/>
      <c r="I643" s="335"/>
      <c r="J643" s="368"/>
      <c r="K643" s="368"/>
      <c r="L643" s="370"/>
      <c r="M643" s="368"/>
    </row>
    <row r="644" spans="1:13" x14ac:dyDescent="0.2">
      <c r="A644" s="368"/>
      <c r="B644" s="368"/>
      <c r="C644" s="368"/>
      <c r="D644" s="368"/>
      <c r="E644" s="368"/>
      <c r="F644" s="370"/>
      <c r="G644" s="554"/>
      <c r="H644" s="335"/>
      <c r="I644" s="335"/>
      <c r="J644" s="368"/>
      <c r="K644" s="368"/>
      <c r="L644" s="370"/>
      <c r="M644" s="368"/>
    </row>
    <row r="645" spans="1:13" x14ac:dyDescent="0.2">
      <c r="A645" s="368"/>
      <c r="B645" s="368"/>
      <c r="C645" s="368"/>
      <c r="D645" s="368"/>
      <c r="E645" s="368"/>
      <c r="F645" s="370"/>
      <c r="G645" s="554"/>
      <c r="H645" s="335"/>
      <c r="I645" s="335"/>
      <c r="J645" s="368"/>
      <c r="K645" s="368"/>
      <c r="L645" s="370"/>
      <c r="M645" s="368"/>
    </row>
    <row r="646" spans="1:13" x14ac:dyDescent="0.2">
      <c r="A646" s="368"/>
      <c r="B646" s="368"/>
      <c r="C646" s="368"/>
      <c r="D646" s="368"/>
      <c r="E646" s="368"/>
      <c r="F646" s="370"/>
      <c r="G646" s="554"/>
      <c r="H646" s="335"/>
      <c r="I646" s="335"/>
      <c r="J646" s="368"/>
      <c r="K646" s="368"/>
      <c r="L646" s="370"/>
      <c r="M646" s="368"/>
    </row>
    <row r="647" spans="1:13" x14ac:dyDescent="0.2">
      <c r="A647" s="368"/>
      <c r="B647" s="368"/>
      <c r="C647" s="368"/>
      <c r="D647" s="368"/>
      <c r="E647" s="368"/>
      <c r="F647" s="370"/>
      <c r="G647" s="554"/>
      <c r="H647" s="335"/>
      <c r="I647" s="335"/>
      <c r="J647" s="368"/>
      <c r="K647" s="368"/>
      <c r="L647" s="370"/>
      <c r="M647" s="368"/>
    </row>
    <row r="648" spans="1:13" x14ac:dyDescent="0.2">
      <c r="A648" s="368"/>
      <c r="B648" s="368"/>
      <c r="C648" s="368"/>
      <c r="D648" s="368"/>
      <c r="E648" s="368"/>
      <c r="F648" s="370"/>
      <c r="G648" s="554"/>
      <c r="H648" s="335"/>
      <c r="I648" s="335"/>
      <c r="J648" s="368"/>
      <c r="K648" s="368"/>
      <c r="L648" s="370"/>
      <c r="M648" s="368"/>
    </row>
    <row r="649" spans="1:13" x14ac:dyDescent="0.2">
      <c r="A649" s="368"/>
      <c r="B649" s="368"/>
      <c r="C649" s="368"/>
      <c r="D649" s="368"/>
      <c r="E649" s="368"/>
      <c r="F649" s="370"/>
      <c r="G649" s="554"/>
      <c r="H649" s="335"/>
      <c r="I649" s="335"/>
      <c r="J649" s="368"/>
      <c r="K649" s="368"/>
      <c r="L649" s="370"/>
      <c r="M649" s="368"/>
    </row>
    <row r="650" spans="1:13" x14ac:dyDescent="0.2">
      <c r="A650" s="368"/>
      <c r="B650" s="368"/>
      <c r="C650" s="368"/>
      <c r="D650" s="368"/>
      <c r="E650" s="368"/>
      <c r="F650" s="370"/>
      <c r="G650" s="554"/>
      <c r="H650" s="335"/>
      <c r="I650" s="335"/>
      <c r="J650" s="368"/>
      <c r="K650" s="368"/>
      <c r="L650" s="370"/>
      <c r="M650" s="368"/>
    </row>
    <row r="651" spans="1:13" x14ac:dyDescent="0.2">
      <c r="A651" s="368"/>
      <c r="B651" s="368"/>
      <c r="C651" s="368"/>
      <c r="D651" s="368"/>
      <c r="E651" s="368"/>
      <c r="F651" s="370"/>
      <c r="G651" s="554"/>
      <c r="H651" s="335"/>
      <c r="I651" s="335"/>
      <c r="J651" s="368"/>
      <c r="K651" s="368"/>
      <c r="L651" s="370"/>
      <c r="M651" s="368"/>
    </row>
    <row r="652" spans="1:13" x14ac:dyDescent="0.2">
      <c r="A652" s="368"/>
      <c r="B652" s="368"/>
      <c r="C652" s="368"/>
      <c r="D652" s="368"/>
      <c r="E652" s="368"/>
      <c r="F652" s="370"/>
      <c r="G652" s="554"/>
      <c r="H652" s="335"/>
      <c r="I652" s="335"/>
      <c r="J652" s="368"/>
      <c r="K652" s="368"/>
      <c r="L652" s="370"/>
      <c r="M652" s="368"/>
    </row>
    <row r="653" spans="1:13" x14ac:dyDescent="0.2">
      <c r="A653" s="368"/>
      <c r="B653" s="368"/>
      <c r="C653" s="368"/>
      <c r="D653" s="368"/>
      <c r="E653" s="368"/>
      <c r="F653" s="370"/>
      <c r="G653" s="554"/>
      <c r="H653" s="335"/>
      <c r="I653" s="335"/>
      <c r="J653" s="368"/>
      <c r="K653" s="368"/>
      <c r="L653" s="370"/>
      <c r="M653" s="368"/>
    </row>
    <row r="654" spans="1:13" x14ac:dyDescent="0.2">
      <c r="A654" s="368"/>
      <c r="B654" s="368"/>
      <c r="C654" s="368"/>
      <c r="D654" s="368"/>
      <c r="E654" s="368"/>
      <c r="F654" s="370"/>
      <c r="G654" s="554"/>
      <c r="H654" s="335"/>
      <c r="I654" s="335"/>
      <c r="J654" s="368"/>
      <c r="K654" s="368"/>
      <c r="L654" s="370"/>
      <c r="M654" s="368"/>
    </row>
    <row r="655" spans="1:13" x14ac:dyDescent="0.2">
      <c r="A655" s="368"/>
      <c r="B655" s="368"/>
      <c r="C655" s="368"/>
      <c r="D655" s="368"/>
      <c r="E655" s="368"/>
      <c r="F655" s="370"/>
      <c r="G655" s="554"/>
      <c r="H655" s="335"/>
      <c r="I655" s="335"/>
      <c r="J655" s="368"/>
      <c r="K655" s="368"/>
      <c r="L655" s="370"/>
      <c r="M655" s="368"/>
    </row>
    <row r="656" spans="1:13" x14ac:dyDescent="0.2">
      <c r="A656" s="368"/>
      <c r="B656" s="368"/>
      <c r="C656" s="368"/>
      <c r="D656" s="368"/>
      <c r="E656" s="368"/>
      <c r="F656" s="370"/>
      <c r="G656" s="554"/>
      <c r="H656" s="335"/>
      <c r="I656" s="335"/>
      <c r="J656" s="368"/>
      <c r="K656" s="368"/>
      <c r="L656" s="370"/>
      <c r="M656" s="368"/>
    </row>
    <row r="657" spans="1:13" x14ac:dyDescent="0.2">
      <c r="A657" s="368"/>
      <c r="B657" s="368"/>
      <c r="C657" s="368"/>
      <c r="D657" s="368"/>
      <c r="E657" s="368"/>
      <c r="F657" s="370"/>
      <c r="G657" s="554"/>
      <c r="H657" s="335"/>
      <c r="I657" s="335"/>
      <c r="J657" s="368"/>
      <c r="K657" s="368"/>
      <c r="L657" s="370"/>
      <c r="M657" s="368"/>
    </row>
    <row r="658" spans="1:13" x14ac:dyDescent="0.2">
      <c r="A658" s="368"/>
      <c r="B658" s="368"/>
      <c r="C658" s="368"/>
      <c r="D658" s="368"/>
      <c r="E658" s="368"/>
      <c r="F658" s="370"/>
      <c r="G658" s="554"/>
      <c r="H658" s="335"/>
      <c r="I658" s="335"/>
      <c r="J658" s="368"/>
      <c r="K658" s="368"/>
      <c r="L658" s="370"/>
      <c r="M658" s="368"/>
    </row>
    <row r="659" spans="1:13" x14ac:dyDescent="0.2">
      <c r="A659" s="368"/>
      <c r="B659" s="368"/>
      <c r="C659" s="368"/>
      <c r="D659" s="368"/>
      <c r="E659" s="368"/>
      <c r="F659" s="370"/>
      <c r="G659" s="554"/>
      <c r="H659" s="335"/>
      <c r="I659" s="335"/>
      <c r="J659" s="368"/>
      <c r="K659" s="368"/>
      <c r="L659" s="370"/>
      <c r="M659" s="368"/>
    </row>
    <row r="660" spans="1:13" x14ac:dyDescent="0.2">
      <c r="A660" s="368"/>
      <c r="B660" s="368"/>
      <c r="C660" s="368"/>
      <c r="D660" s="368"/>
      <c r="E660" s="368"/>
      <c r="F660" s="370"/>
      <c r="G660" s="554"/>
      <c r="H660" s="335"/>
      <c r="I660" s="335"/>
      <c r="J660" s="368"/>
      <c r="K660" s="368"/>
      <c r="L660" s="370"/>
      <c r="M660" s="368"/>
    </row>
    <row r="661" spans="1:13" x14ac:dyDescent="0.2">
      <c r="A661" s="368"/>
      <c r="B661" s="368"/>
      <c r="C661" s="368"/>
      <c r="D661" s="368"/>
      <c r="E661" s="368"/>
      <c r="F661" s="370"/>
      <c r="G661" s="554"/>
      <c r="H661" s="335"/>
      <c r="I661" s="335"/>
      <c r="J661" s="368"/>
      <c r="K661" s="368"/>
      <c r="L661" s="370"/>
      <c r="M661" s="368"/>
    </row>
    <row r="662" spans="1:13" x14ac:dyDescent="0.2">
      <c r="A662" s="368"/>
      <c r="B662" s="368"/>
      <c r="C662" s="368"/>
      <c r="D662" s="368"/>
      <c r="E662" s="368"/>
      <c r="F662" s="370"/>
      <c r="G662" s="554"/>
      <c r="H662" s="335"/>
      <c r="I662" s="335"/>
      <c r="J662" s="368"/>
      <c r="K662" s="368"/>
      <c r="L662" s="370"/>
      <c r="M662" s="368"/>
    </row>
    <row r="663" spans="1:13" x14ac:dyDescent="0.2">
      <c r="A663" s="368"/>
      <c r="B663" s="368"/>
      <c r="C663" s="368"/>
      <c r="D663" s="368"/>
      <c r="E663" s="368"/>
      <c r="F663" s="370"/>
      <c r="G663" s="554"/>
      <c r="H663" s="335"/>
      <c r="I663" s="335"/>
      <c r="J663" s="368"/>
      <c r="K663" s="368"/>
      <c r="L663" s="370"/>
      <c r="M663" s="368"/>
    </row>
    <row r="664" spans="1:13" x14ac:dyDescent="0.2">
      <c r="A664" s="368"/>
      <c r="B664" s="368"/>
      <c r="C664" s="368"/>
      <c r="D664" s="368"/>
      <c r="E664" s="368"/>
      <c r="F664" s="370"/>
      <c r="G664" s="554"/>
      <c r="H664" s="335"/>
      <c r="I664" s="335"/>
      <c r="J664" s="368"/>
      <c r="K664" s="368"/>
      <c r="L664" s="370"/>
      <c r="M664" s="368"/>
    </row>
    <row r="665" spans="1:13" x14ac:dyDescent="0.2">
      <c r="A665" s="368"/>
      <c r="B665" s="368"/>
      <c r="C665" s="368"/>
      <c r="D665" s="368"/>
      <c r="E665" s="368"/>
      <c r="F665" s="370"/>
      <c r="G665" s="554"/>
      <c r="H665" s="335"/>
      <c r="I665" s="335"/>
      <c r="J665" s="368"/>
      <c r="K665" s="368"/>
      <c r="L665" s="370"/>
      <c r="M665" s="368"/>
    </row>
    <row r="666" spans="1:13" x14ac:dyDescent="0.2">
      <c r="A666" s="368"/>
      <c r="B666" s="368"/>
      <c r="C666" s="368"/>
      <c r="D666" s="368"/>
      <c r="E666" s="368"/>
      <c r="F666" s="370"/>
      <c r="G666" s="554"/>
      <c r="H666" s="335"/>
      <c r="I666" s="335"/>
      <c r="J666" s="368"/>
      <c r="K666" s="368"/>
      <c r="L666" s="370"/>
      <c r="M666" s="368"/>
    </row>
    <row r="667" spans="1:13" x14ac:dyDescent="0.2">
      <c r="A667" s="368"/>
      <c r="B667" s="368"/>
      <c r="C667" s="368"/>
      <c r="D667" s="368"/>
      <c r="E667" s="368"/>
      <c r="F667" s="370"/>
      <c r="G667" s="554"/>
      <c r="H667" s="335"/>
      <c r="I667" s="335"/>
      <c r="J667" s="368"/>
      <c r="K667" s="368"/>
      <c r="L667" s="370"/>
      <c r="M667" s="368"/>
    </row>
    <row r="668" spans="1:13" x14ac:dyDescent="0.2">
      <c r="A668" s="368"/>
      <c r="B668" s="368"/>
      <c r="C668" s="368"/>
      <c r="D668" s="368"/>
      <c r="E668" s="368"/>
      <c r="F668" s="370"/>
      <c r="G668" s="554"/>
      <c r="H668" s="335"/>
      <c r="I668" s="335"/>
      <c r="J668" s="368"/>
      <c r="K668" s="368"/>
      <c r="L668" s="370"/>
      <c r="M668" s="368"/>
    </row>
    <row r="669" spans="1:13" x14ac:dyDescent="0.2">
      <c r="A669" s="368"/>
      <c r="B669" s="368"/>
      <c r="C669" s="368"/>
      <c r="D669" s="368"/>
      <c r="E669" s="368"/>
      <c r="F669" s="370"/>
      <c r="G669" s="554"/>
      <c r="H669" s="335"/>
      <c r="I669" s="335"/>
      <c r="J669" s="368"/>
      <c r="K669" s="368"/>
      <c r="L669" s="370"/>
      <c r="M669" s="368"/>
    </row>
    <row r="670" spans="1:13" x14ac:dyDescent="0.2">
      <c r="A670" s="368"/>
      <c r="B670" s="368"/>
      <c r="C670" s="368"/>
      <c r="D670" s="368"/>
      <c r="E670" s="368"/>
      <c r="F670" s="370"/>
      <c r="G670" s="554"/>
      <c r="H670" s="335"/>
      <c r="I670" s="335"/>
      <c r="J670" s="368"/>
      <c r="K670" s="368"/>
      <c r="L670" s="370"/>
      <c r="M670" s="368"/>
    </row>
    <row r="671" spans="1:13" x14ac:dyDescent="0.2">
      <c r="A671" s="368"/>
      <c r="B671" s="368"/>
      <c r="C671" s="368"/>
      <c r="D671" s="368"/>
      <c r="E671" s="368"/>
      <c r="F671" s="370"/>
      <c r="G671" s="554"/>
      <c r="H671" s="335"/>
      <c r="I671" s="335"/>
      <c r="J671" s="368"/>
      <c r="K671" s="368"/>
      <c r="L671" s="370"/>
      <c r="M671" s="368"/>
    </row>
    <row r="672" spans="1:13" x14ac:dyDescent="0.2">
      <c r="A672" s="368"/>
      <c r="B672" s="368"/>
      <c r="C672" s="368"/>
      <c r="D672" s="368"/>
      <c r="E672" s="368"/>
      <c r="F672" s="370"/>
      <c r="G672" s="554"/>
      <c r="H672" s="335"/>
      <c r="I672" s="335"/>
      <c r="J672" s="368"/>
      <c r="K672" s="368"/>
      <c r="L672" s="370"/>
      <c r="M672" s="368"/>
    </row>
    <row r="673" spans="1:13" x14ac:dyDescent="0.2">
      <c r="A673" s="368"/>
      <c r="B673" s="368"/>
      <c r="C673" s="368"/>
      <c r="D673" s="368"/>
      <c r="E673" s="368"/>
      <c r="F673" s="370"/>
      <c r="G673" s="554"/>
      <c r="H673" s="335"/>
      <c r="I673" s="335"/>
      <c r="J673" s="368"/>
      <c r="K673" s="368"/>
      <c r="L673" s="370"/>
      <c r="M673" s="368"/>
    </row>
    <row r="674" spans="1:13" x14ac:dyDescent="0.2">
      <c r="A674" s="368"/>
      <c r="B674" s="368"/>
      <c r="C674" s="368"/>
      <c r="D674" s="368"/>
      <c r="E674" s="368"/>
      <c r="F674" s="370"/>
      <c r="G674" s="554"/>
      <c r="H674" s="335"/>
      <c r="I674" s="335"/>
      <c r="J674" s="368"/>
      <c r="K674" s="368"/>
      <c r="L674" s="370"/>
      <c r="M674" s="368"/>
    </row>
    <row r="675" spans="1:13" x14ac:dyDescent="0.2">
      <c r="A675" s="368"/>
      <c r="B675" s="368"/>
      <c r="C675" s="368"/>
      <c r="D675" s="368"/>
      <c r="E675" s="368"/>
      <c r="F675" s="370"/>
      <c r="G675" s="554"/>
      <c r="H675" s="335"/>
      <c r="I675" s="335"/>
      <c r="J675" s="368"/>
      <c r="K675" s="368"/>
      <c r="L675" s="370"/>
      <c r="M675" s="368"/>
    </row>
    <row r="676" spans="1:13" x14ac:dyDescent="0.2">
      <c r="A676" s="368"/>
      <c r="B676" s="368"/>
      <c r="C676" s="368"/>
      <c r="D676" s="368"/>
      <c r="E676" s="368"/>
      <c r="F676" s="370"/>
      <c r="G676" s="554"/>
      <c r="H676" s="335"/>
      <c r="I676" s="335"/>
      <c r="J676" s="368"/>
      <c r="K676" s="368"/>
      <c r="L676" s="370"/>
      <c r="M676" s="368"/>
    </row>
    <row r="677" spans="1:13" x14ac:dyDescent="0.2">
      <c r="A677" s="368"/>
      <c r="B677" s="368"/>
      <c r="C677" s="368"/>
      <c r="D677" s="368"/>
      <c r="E677" s="368"/>
      <c r="F677" s="370"/>
      <c r="G677" s="554"/>
      <c r="H677" s="335"/>
      <c r="I677" s="335"/>
      <c r="J677" s="368"/>
      <c r="K677" s="368"/>
      <c r="L677" s="370"/>
      <c r="M677" s="368"/>
    </row>
    <row r="678" spans="1:13" x14ac:dyDescent="0.2">
      <c r="A678" s="368"/>
      <c r="B678" s="368"/>
      <c r="C678" s="368"/>
      <c r="D678" s="368"/>
      <c r="E678" s="368"/>
      <c r="F678" s="370"/>
      <c r="G678" s="554"/>
      <c r="H678" s="335"/>
      <c r="I678" s="335"/>
      <c r="J678" s="368"/>
      <c r="K678" s="368"/>
      <c r="L678" s="370"/>
      <c r="M678" s="368"/>
    </row>
    <row r="679" spans="1:13" x14ac:dyDescent="0.2">
      <c r="A679" s="368"/>
      <c r="B679" s="368"/>
      <c r="C679" s="368"/>
      <c r="D679" s="368"/>
      <c r="E679" s="368"/>
      <c r="F679" s="370"/>
      <c r="G679" s="554"/>
      <c r="H679" s="335"/>
      <c r="I679" s="335"/>
      <c r="J679" s="368"/>
      <c r="K679" s="368"/>
      <c r="L679" s="370"/>
      <c r="M679" s="368"/>
    </row>
    <row r="680" spans="1:13" x14ac:dyDescent="0.2">
      <c r="A680" s="368"/>
      <c r="B680" s="368"/>
      <c r="C680" s="368"/>
      <c r="D680" s="368"/>
      <c r="E680" s="368"/>
      <c r="F680" s="370"/>
      <c r="G680" s="554"/>
      <c r="H680" s="335"/>
      <c r="I680" s="335"/>
      <c r="J680" s="368"/>
      <c r="K680" s="368"/>
      <c r="L680" s="370"/>
      <c r="M680" s="368"/>
    </row>
    <row r="681" spans="1:13" x14ac:dyDescent="0.2">
      <c r="A681" s="368"/>
      <c r="B681" s="368"/>
      <c r="C681" s="368"/>
      <c r="D681" s="368"/>
      <c r="E681" s="368"/>
      <c r="F681" s="370"/>
      <c r="G681" s="554"/>
      <c r="H681" s="335"/>
      <c r="I681" s="335"/>
      <c r="J681" s="368"/>
      <c r="K681" s="368"/>
      <c r="L681" s="370"/>
      <c r="M681" s="368"/>
    </row>
    <row r="682" spans="1:13" x14ac:dyDescent="0.2">
      <c r="A682" s="368"/>
      <c r="B682" s="368"/>
      <c r="C682" s="368"/>
      <c r="D682" s="368"/>
      <c r="E682" s="368"/>
      <c r="F682" s="370"/>
      <c r="G682" s="554"/>
      <c r="H682" s="335"/>
      <c r="I682" s="335"/>
      <c r="J682" s="368"/>
      <c r="K682" s="368"/>
      <c r="L682" s="370"/>
      <c r="M682" s="368"/>
    </row>
    <row r="683" spans="1:13" x14ac:dyDescent="0.2">
      <c r="A683" s="368"/>
      <c r="B683" s="368"/>
      <c r="C683" s="368"/>
      <c r="D683" s="368"/>
      <c r="E683" s="368"/>
      <c r="F683" s="370"/>
      <c r="G683" s="554"/>
      <c r="H683" s="335"/>
      <c r="I683" s="335"/>
      <c r="J683" s="368"/>
      <c r="K683" s="368"/>
      <c r="L683" s="370"/>
      <c r="M683" s="368"/>
    </row>
    <row r="684" spans="1:13" x14ac:dyDescent="0.2">
      <c r="A684" s="368"/>
      <c r="B684" s="368"/>
      <c r="C684" s="368"/>
      <c r="D684" s="368"/>
      <c r="E684" s="368"/>
      <c r="F684" s="370"/>
      <c r="G684" s="554"/>
      <c r="H684" s="335"/>
      <c r="I684" s="335"/>
      <c r="J684" s="368"/>
      <c r="K684" s="368"/>
      <c r="L684" s="370"/>
      <c r="M684" s="368"/>
    </row>
    <row r="685" spans="1:13" x14ac:dyDescent="0.2">
      <c r="A685" s="368"/>
      <c r="B685" s="368"/>
      <c r="C685" s="368"/>
      <c r="D685" s="368"/>
      <c r="E685" s="368"/>
      <c r="F685" s="370"/>
      <c r="G685" s="554"/>
      <c r="H685" s="335"/>
      <c r="I685" s="335"/>
      <c r="J685" s="368"/>
      <c r="K685" s="368"/>
      <c r="L685" s="370"/>
      <c r="M685" s="368"/>
    </row>
    <row r="686" spans="1:13" x14ac:dyDescent="0.2">
      <c r="A686" s="368"/>
      <c r="B686" s="368"/>
      <c r="C686" s="368"/>
      <c r="D686" s="368"/>
      <c r="E686" s="368"/>
      <c r="F686" s="370"/>
      <c r="G686" s="554"/>
      <c r="H686" s="335"/>
      <c r="I686" s="335"/>
      <c r="J686" s="368"/>
      <c r="K686" s="368"/>
      <c r="L686" s="370"/>
      <c r="M686" s="368"/>
    </row>
    <row r="687" spans="1:13" x14ac:dyDescent="0.2">
      <c r="A687" s="368"/>
      <c r="B687" s="368"/>
      <c r="C687" s="368"/>
      <c r="D687" s="368"/>
      <c r="E687" s="368"/>
      <c r="F687" s="370"/>
      <c r="G687" s="554"/>
      <c r="H687" s="335"/>
      <c r="I687" s="335"/>
      <c r="J687" s="368"/>
      <c r="K687" s="368"/>
      <c r="L687" s="370"/>
      <c r="M687" s="368"/>
    </row>
    <row r="688" spans="1:13" x14ac:dyDescent="0.2">
      <c r="A688" s="368"/>
      <c r="B688" s="368"/>
      <c r="C688" s="368"/>
      <c r="D688" s="368"/>
      <c r="E688" s="368"/>
      <c r="F688" s="370"/>
      <c r="G688" s="554"/>
      <c r="H688" s="335"/>
      <c r="I688" s="335"/>
      <c r="J688" s="368"/>
      <c r="K688" s="368"/>
      <c r="L688" s="370"/>
      <c r="M688" s="368"/>
    </row>
    <row r="689" spans="1:13" x14ac:dyDescent="0.2">
      <c r="A689" s="368"/>
      <c r="B689" s="368"/>
      <c r="C689" s="368"/>
      <c r="D689" s="368"/>
      <c r="E689" s="368"/>
      <c r="F689" s="370"/>
      <c r="G689" s="554"/>
      <c r="H689" s="335"/>
      <c r="I689" s="335"/>
      <c r="J689" s="368"/>
      <c r="K689" s="368"/>
      <c r="L689" s="370"/>
      <c r="M689" s="368"/>
    </row>
    <row r="690" spans="1:13" x14ac:dyDescent="0.2">
      <c r="A690" s="368"/>
      <c r="B690" s="368"/>
      <c r="C690" s="368"/>
      <c r="D690" s="368"/>
      <c r="E690" s="368"/>
      <c r="F690" s="370"/>
      <c r="G690" s="554"/>
      <c r="H690" s="335"/>
      <c r="I690" s="335"/>
      <c r="J690" s="368"/>
      <c r="K690" s="368"/>
      <c r="L690" s="370"/>
      <c r="M690" s="368"/>
    </row>
    <row r="691" spans="1:13" x14ac:dyDescent="0.2">
      <c r="A691" s="368"/>
      <c r="B691" s="368"/>
      <c r="C691" s="368"/>
      <c r="D691" s="368"/>
      <c r="E691" s="368"/>
      <c r="F691" s="370"/>
      <c r="G691" s="554"/>
      <c r="H691" s="335"/>
      <c r="I691" s="335"/>
      <c r="J691" s="368"/>
      <c r="K691" s="368"/>
      <c r="L691" s="370"/>
      <c r="M691" s="368"/>
    </row>
    <row r="692" spans="1:13" x14ac:dyDescent="0.2">
      <c r="A692" s="368"/>
      <c r="B692" s="368"/>
      <c r="C692" s="368"/>
      <c r="D692" s="368"/>
      <c r="E692" s="368"/>
      <c r="F692" s="370"/>
      <c r="G692" s="554"/>
      <c r="H692" s="335"/>
      <c r="I692" s="335"/>
      <c r="J692" s="368"/>
      <c r="K692" s="368"/>
      <c r="L692" s="370"/>
      <c r="M692" s="368"/>
    </row>
    <row r="693" spans="1:13" x14ac:dyDescent="0.2">
      <c r="A693" s="368"/>
      <c r="B693" s="368"/>
      <c r="C693" s="368"/>
      <c r="D693" s="368"/>
      <c r="E693" s="368"/>
      <c r="F693" s="370"/>
      <c r="G693" s="554"/>
      <c r="H693" s="335"/>
      <c r="I693" s="335"/>
      <c r="J693" s="368"/>
      <c r="K693" s="368"/>
      <c r="L693" s="370"/>
      <c r="M693" s="368"/>
    </row>
    <row r="694" spans="1:13" x14ac:dyDescent="0.2">
      <c r="A694" s="368"/>
      <c r="B694" s="368"/>
      <c r="C694" s="368"/>
      <c r="D694" s="368"/>
      <c r="E694" s="368"/>
      <c r="F694" s="370"/>
      <c r="G694" s="554"/>
      <c r="H694" s="335"/>
      <c r="I694" s="335"/>
      <c r="J694" s="368"/>
      <c r="K694" s="368"/>
      <c r="L694" s="370"/>
      <c r="M694" s="368"/>
    </row>
    <row r="695" spans="1:13" x14ac:dyDescent="0.2">
      <c r="A695" s="368"/>
      <c r="B695" s="368"/>
      <c r="C695" s="368"/>
      <c r="D695" s="368"/>
      <c r="E695" s="368"/>
      <c r="F695" s="370"/>
      <c r="G695" s="554"/>
      <c r="H695" s="335"/>
      <c r="I695" s="335"/>
      <c r="J695" s="368"/>
      <c r="K695" s="368"/>
      <c r="L695" s="370"/>
      <c r="M695" s="368"/>
    </row>
    <row r="696" spans="1:13" x14ac:dyDescent="0.2">
      <c r="A696" s="368"/>
      <c r="B696" s="368"/>
      <c r="C696" s="368"/>
      <c r="D696" s="368"/>
      <c r="E696" s="368"/>
      <c r="F696" s="370"/>
      <c r="G696" s="554"/>
      <c r="H696" s="335"/>
      <c r="I696" s="335"/>
      <c r="J696" s="368"/>
      <c r="K696" s="368"/>
      <c r="L696" s="370"/>
      <c r="M696" s="368"/>
    </row>
    <row r="697" spans="1:13" x14ac:dyDescent="0.2">
      <c r="A697" s="368"/>
      <c r="B697" s="368"/>
      <c r="C697" s="368"/>
      <c r="D697" s="368"/>
      <c r="E697" s="368"/>
      <c r="F697" s="370"/>
      <c r="G697" s="554"/>
      <c r="H697" s="335"/>
      <c r="I697" s="335"/>
      <c r="J697" s="368"/>
      <c r="K697" s="368"/>
      <c r="L697" s="370"/>
      <c r="M697" s="368"/>
    </row>
    <row r="698" spans="1:13" x14ac:dyDescent="0.2">
      <c r="A698" s="368"/>
      <c r="B698" s="368"/>
      <c r="C698" s="368"/>
      <c r="D698" s="368"/>
      <c r="E698" s="368"/>
      <c r="F698" s="370"/>
      <c r="G698" s="554"/>
      <c r="H698" s="335"/>
      <c r="I698" s="335"/>
      <c r="J698" s="368"/>
      <c r="K698" s="368"/>
      <c r="L698" s="370"/>
      <c r="M698" s="368"/>
    </row>
    <row r="699" spans="1:13" x14ac:dyDescent="0.2">
      <c r="A699" s="368"/>
      <c r="B699" s="368"/>
      <c r="C699" s="368"/>
      <c r="D699" s="368"/>
      <c r="E699" s="368"/>
      <c r="F699" s="370"/>
      <c r="G699" s="554"/>
      <c r="H699" s="335"/>
      <c r="I699" s="335"/>
      <c r="J699" s="368"/>
      <c r="K699" s="368"/>
      <c r="L699" s="370"/>
      <c r="M699" s="368"/>
    </row>
    <row r="700" spans="1:13" x14ac:dyDescent="0.2">
      <c r="A700" s="368"/>
      <c r="B700" s="368"/>
      <c r="C700" s="368"/>
      <c r="D700" s="368"/>
      <c r="E700" s="368"/>
      <c r="F700" s="370"/>
      <c r="G700" s="554"/>
      <c r="H700" s="335"/>
      <c r="I700" s="335"/>
      <c r="J700" s="368"/>
      <c r="K700" s="368"/>
      <c r="L700" s="370"/>
      <c r="M700" s="368"/>
    </row>
    <row r="701" spans="1:13" x14ac:dyDescent="0.2">
      <c r="A701" s="368"/>
      <c r="B701" s="368"/>
      <c r="C701" s="368"/>
      <c r="D701" s="368"/>
      <c r="E701" s="368"/>
      <c r="F701" s="370"/>
      <c r="G701" s="554"/>
      <c r="H701" s="335"/>
      <c r="I701" s="335"/>
      <c r="J701" s="368"/>
      <c r="K701" s="368"/>
      <c r="L701" s="370"/>
      <c r="M701" s="368"/>
    </row>
    <row r="702" spans="1:13" x14ac:dyDescent="0.2">
      <c r="A702" s="368"/>
      <c r="B702" s="368"/>
      <c r="C702" s="368"/>
      <c r="D702" s="368"/>
      <c r="E702" s="368"/>
      <c r="F702" s="370"/>
      <c r="G702" s="554"/>
      <c r="H702" s="335"/>
      <c r="I702" s="335"/>
      <c r="J702" s="368"/>
      <c r="K702" s="368"/>
      <c r="L702" s="370"/>
      <c r="M702" s="368"/>
    </row>
    <row r="703" spans="1:13" x14ac:dyDescent="0.2">
      <c r="A703" s="368"/>
      <c r="B703" s="368"/>
      <c r="C703" s="368"/>
      <c r="D703" s="368"/>
      <c r="E703" s="368"/>
      <c r="F703" s="370"/>
      <c r="G703" s="554"/>
      <c r="H703" s="335"/>
      <c r="I703" s="335"/>
      <c r="J703" s="368"/>
      <c r="K703" s="368"/>
      <c r="L703" s="370"/>
      <c r="M703" s="368"/>
    </row>
    <row r="704" spans="1:13" x14ac:dyDescent="0.2">
      <c r="A704" s="368"/>
      <c r="B704" s="368"/>
      <c r="C704" s="368"/>
      <c r="D704" s="368"/>
      <c r="E704" s="368"/>
      <c r="F704" s="370"/>
      <c r="G704" s="554"/>
      <c r="H704" s="335"/>
      <c r="I704" s="335"/>
      <c r="J704" s="368"/>
      <c r="K704" s="368"/>
      <c r="L704" s="370"/>
      <c r="M704" s="368"/>
    </row>
    <row r="705" spans="1:13" x14ac:dyDescent="0.2">
      <c r="A705" s="368"/>
      <c r="B705" s="368"/>
      <c r="C705" s="368"/>
      <c r="D705" s="368"/>
      <c r="E705" s="368"/>
      <c r="F705" s="370"/>
      <c r="G705" s="554"/>
      <c r="H705" s="335"/>
      <c r="I705" s="335"/>
      <c r="J705" s="368"/>
      <c r="K705" s="368"/>
      <c r="L705" s="370"/>
      <c r="M705" s="368"/>
    </row>
    <row r="706" spans="1:13" x14ac:dyDescent="0.2">
      <c r="A706" s="368"/>
      <c r="B706" s="368"/>
      <c r="C706" s="368"/>
      <c r="D706" s="368"/>
      <c r="E706" s="368"/>
      <c r="F706" s="370"/>
      <c r="G706" s="554"/>
      <c r="H706" s="335"/>
      <c r="I706" s="335"/>
      <c r="J706" s="368"/>
      <c r="K706" s="368"/>
      <c r="L706" s="370"/>
      <c r="M706" s="368"/>
    </row>
    <row r="707" spans="1:13" x14ac:dyDescent="0.2">
      <c r="A707" s="368"/>
      <c r="B707" s="368"/>
      <c r="C707" s="368"/>
      <c r="D707" s="368"/>
      <c r="E707" s="368"/>
      <c r="F707" s="370"/>
      <c r="G707" s="554"/>
      <c r="H707" s="335"/>
      <c r="I707" s="335"/>
      <c r="J707" s="368"/>
      <c r="K707" s="368"/>
      <c r="L707" s="370"/>
      <c r="M707" s="368"/>
    </row>
    <row r="708" spans="1:13" x14ac:dyDescent="0.2">
      <c r="A708" s="368"/>
      <c r="B708" s="368"/>
      <c r="C708" s="368"/>
      <c r="D708" s="368"/>
      <c r="E708" s="368"/>
      <c r="F708" s="370"/>
      <c r="G708" s="554"/>
      <c r="H708" s="335"/>
      <c r="I708" s="335"/>
      <c r="J708" s="368"/>
      <c r="K708" s="368"/>
      <c r="L708" s="370"/>
      <c r="M708" s="368"/>
    </row>
    <row r="709" spans="1:13" x14ac:dyDescent="0.2">
      <c r="A709" s="368"/>
      <c r="B709" s="368"/>
      <c r="C709" s="368"/>
      <c r="D709" s="368"/>
      <c r="E709" s="368"/>
      <c r="F709" s="370"/>
      <c r="G709" s="554"/>
      <c r="H709" s="335"/>
      <c r="I709" s="335"/>
      <c r="J709" s="368"/>
      <c r="K709" s="368"/>
      <c r="L709" s="370"/>
      <c r="M709" s="368"/>
    </row>
    <row r="710" spans="1:13" x14ac:dyDescent="0.2">
      <c r="A710" s="368"/>
      <c r="B710" s="368"/>
      <c r="C710" s="368"/>
      <c r="D710" s="368"/>
      <c r="E710" s="368"/>
      <c r="F710" s="370"/>
      <c r="G710" s="554"/>
      <c r="H710" s="335"/>
      <c r="I710" s="335"/>
      <c r="J710" s="368"/>
      <c r="K710" s="368"/>
      <c r="L710" s="370"/>
      <c r="M710" s="368"/>
    </row>
    <row r="711" spans="1:13" x14ac:dyDescent="0.2">
      <c r="A711" s="368"/>
      <c r="B711" s="368"/>
      <c r="C711" s="368"/>
      <c r="D711" s="368"/>
      <c r="E711" s="368"/>
      <c r="F711" s="370"/>
      <c r="G711" s="554"/>
      <c r="H711" s="335"/>
      <c r="I711" s="335"/>
      <c r="J711" s="368"/>
      <c r="K711" s="368"/>
      <c r="L711" s="370"/>
      <c r="M711" s="368"/>
    </row>
    <row r="712" spans="1:13" x14ac:dyDescent="0.2">
      <c r="A712" s="368"/>
      <c r="B712" s="368"/>
      <c r="C712" s="368"/>
      <c r="D712" s="368"/>
      <c r="E712" s="368"/>
      <c r="F712" s="370"/>
      <c r="G712" s="554"/>
      <c r="H712" s="335"/>
      <c r="I712" s="335"/>
      <c r="J712" s="368"/>
      <c r="K712" s="368"/>
      <c r="L712" s="370"/>
      <c r="M712" s="368"/>
    </row>
    <row r="713" spans="1:13" x14ac:dyDescent="0.2">
      <c r="A713" s="368"/>
      <c r="B713" s="368"/>
      <c r="C713" s="368"/>
      <c r="D713" s="368"/>
      <c r="E713" s="368"/>
      <c r="F713" s="370"/>
      <c r="G713" s="554"/>
      <c r="H713" s="335"/>
      <c r="I713" s="335"/>
      <c r="J713" s="368"/>
      <c r="K713" s="368"/>
      <c r="L713" s="370"/>
      <c r="M713" s="368"/>
    </row>
    <row r="714" spans="1:13" x14ac:dyDescent="0.2">
      <c r="A714" s="368"/>
      <c r="B714" s="368"/>
      <c r="C714" s="368"/>
      <c r="D714" s="368"/>
      <c r="E714" s="368"/>
      <c r="F714" s="370"/>
      <c r="G714" s="554"/>
      <c r="H714" s="335"/>
      <c r="I714" s="335"/>
      <c r="J714" s="368"/>
      <c r="K714" s="368"/>
      <c r="L714" s="370"/>
      <c r="M714" s="368"/>
    </row>
    <row r="715" spans="1:13" x14ac:dyDescent="0.2">
      <c r="A715" s="368"/>
      <c r="B715" s="368"/>
      <c r="C715" s="368"/>
      <c r="D715" s="368"/>
      <c r="E715" s="368"/>
      <c r="F715" s="370"/>
      <c r="G715" s="554"/>
      <c r="H715" s="335"/>
      <c r="I715" s="335"/>
      <c r="J715" s="368"/>
      <c r="K715" s="368"/>
      <c r="L715" s="370"/>
      <c r="M715" s="368"/>
    </row>
    <row r="716" spans="1:13" x14ac:dyDescent="0.2">
      <c r="A716" s="368"/>
      <c r="B716" s="368"/>
      <c r="C716" s="368"/>
      <c r="D716" s="368"/>
      <c r="E716" s="368"/>
      <c r="F716" s="370"/>
      <c r="G716" s="554"/>
      <c r="H716" s="335"/>
      <c r="I716" s="335"/>
      <c r="J716" s="368"/>
      <c r="K716" s="368"/>
      <c r="L716" s="370"/>
      <c r="M716" s="368"/>
    </row>
    <row r="717" spans="1:13" x14ac:dyDescent="0.2">
      <c r="A717" s="368"/>
      <c r="B717" s="368"/>
      <c r="C717" s="368"/>
      <c r="D717" s="368"/>
      <c r="E717" s="368"/>
      <c r="F717" s="370"/>
      <c r="G717" s="554"/>
      <c r="H717" s="335"/>
      <c r="I717" s="335"/>
      <c r="J717" s="368"/>
      <c r="K717" s="368"/>
      <c r="L717" s="370"/>
      <c r="M717" s="368"/>
    </row>
    <row r="718" spans="1:13" x14ac:dyDescent="0.2">
      <c r="A718" s="368"/>
      <c r="B718" s="368"/>
      <c r="C718" s="368"/>
      <c r="D718" s="368"/>
      <c r="E718" s="368"/>
      <c r="F718" s="370"/>
      <c r="G718" s="554"/>
      <c r="H718" s="335"/>
      <c r="I718" s="335"/>
      <c r="J718" s="368"/>
      <c r="K718" s="368"/>
      <c r="L718" s="370"/>
      <c r="M718" s="368"/>
    </row>
    <row r="719" spans="1:13" x14ac:dyDescent="0.2">
      <c r="A719" s="368"/>
      <c r="B719" s="368"/>
      <c r="C719" s="368"/>
      <c r="D719" s="368"/>
      <c r="E719" s="368"/>
      <c r="F719" s="370"/>
      <c r="G719" s="554"/>
      <c r="H719" s="335"/>
      <c r="I719" s="335"/>
      <c r="J719" s="368"/>
      <c r="K719" s="368"/>
      <c r="L719" s="370"/>
      <c r="M719" s="368"/>
    </row>
    <row r="720" spans="1:13" x14ac:dyDescent="0.2">
      <c r="A720" s="368"/>
      <c r="B720" s="368"/>
      <c r="C720" s="368"/>
      <c r="D720" s="368"/>
      <c r="E720" s="368"/>
      <c r="F720" s="370"/>
      <c r="G720" s="554"/>
      <c r="H720" s="335"/>
      <c r="I720" s="335"/>
      <c r="J720" s="368"/>
      <c r="K720" s="368"/>
      <c r="L720" s="370"/>
      <c r="M720" s="368"/>
    </row>
    <row r="721" spans="1:13" x14ac:dyDescent="0.2">
      <c r="A721" s="368"/>
      <c r="B721" s="368"/>
      <c r="C721" s="368"/>
      <c r="D721" s="368"/>
      <c r="E721" s="368"/>
      <c r="F721" s="370"/>
      <c r="G721" s="554"/>
      <c r="H721" s="335"/>
      <c r="I721" s="335"/>
      <c r="J721" s="368"/>
      <c r="K721" s="368"/>
      <c r="L721" s="370"/>
      <c r="M721" s="368"/>
    </row>
    <row r="722" spans="1:13" x14ac:dyDescent="0.2">
      <c r="A722" s="368"/>
      <c r="B722" s="368"/>
      <c r="C722" s="368"/>
      <c r="D722" s="368"/>
      <c r="E722" s="368"/>
      <c r="F722" s="370"/>
      <c r="G722" s="554"/>
      <c r="H722" s="335"/>
      <c r="I722" s="335"/>
      <c r="J722" s="368"/>
      <c r="K722" s="368"/>
      <c r="L722" s="370"/>
      <c r="M722" s="368"/>
    </row>
    <row r="723" spans="1:13" x14ac:dyDescent="0.2">
      <c r="A723" s="368"/>
      <c r="B723" s="368"/>
      <c r="C723" s="368"/>
      <c r="D723" s="368"/>
      <c r="E723" s="368"/>
      <c r="F723" s="370"/>
      <c r="G723" s="554"/>
      <c r="H723" s="335"/>
      <c r="I723" s="335"/>
      <c r="J723" s="368"/>
      <c r="K723" s="368"/>
      <c r="L723" s="370"/>
      <c r="M723" s="368"/>
    </row>
    <row r="724" spans="1:13" x14ac:dyDescent="0.2">
      <c r="A724" s="368"/>
      <c r="B724" s="368"/>
      <c r="C724" s="368"/>
      <c r="D724" s="368"/>
      <c r="E724" s="368"/>
      <c r="F724" s="370"/>
      <c r="G724" s="554"/>
      <c r="H724" s="335"/>
      <c r="I724" s="335"/>
      <c r="J724" s="368"/>
      <c r="K724" s="368"/>
      <c r="L724" s="370"/>
      <c r="M724" s="368"/>
    </row>
    <row r="725" spans="1:13" x14ac:dyDescent="0.2">
      <c r="A725" s="368"/>
      <c r="B725" s="368"/>
      <c r="C725" s="368"/>
      <c r="D725" s="368"/>
      <c r="E725" s="368"/>
      <c r="F725" s="370"/>
      <c r="G725" s="554"/>
      <c r="H725" s="335"/>
      <c r="I725" s="335"/>
      <c r="J725" s="368"/>
      <c r="K725" s="368"/>
      <c r="L725" s="370"/>
      <c r="M725" s="368"/>
    </row>
    <row r="726" spans="1:13" x14ac:dyDescent="0.2">
      <c r="A726" s="368"/>
      <c r="B726" s="368"/>
      <c r="C726" s="368"/>
      <c r="D726" s="368"/>
      <c r="E726" s="368"/>
      <c r="F726" s="370"/>
      <c r="G726" s="554"/>
      <c r="H726" s="335"/>
      <c r="I726" s="335"/>
      <c r="J726" s="368"/>
      <c r="K726" s="368"/>
      <c r="L726" s="370"/>
      <c r="M726" s="368"/>
    </row>
    <row r="727" spans="1:13" x14ac:dyDescent="0.2">
      <c r="A727" s="368"/>
      <c r="B727" s="368"/>
      <c r="C727" s="368"/>
      <c r="D727" s="368"/>
      <c r="E727" s="368"/>
      <c r="F727" s="370"/>
      <c r="G727" s="554"/>
      <c r="H727" s="335"/>
      <c r="I727" s="335"/>
      <c r="J727" s="368"/>
      <c r="K727" s="368"/>
      <c r="L727" s="370"/>
      <c r="M727" s="368"/>
    </row>
    <row r="728" spans="1:13" x14ac:dyDescent="0.2">
      <c r="A728" s="368"/>
      <c r="B728" s="368"/>
      <c r="C728" s="368"/>
      <c r="D728" s="368"/>
      <c r="E728" s="368"/>
      <c r="F728" s="370"/>
      <c r="G728" s="554"/>
      <c r="H728" s="335"/>
      <c r="I728" s="335"/>
      <c r="J728" s="368"/>
      <c r="K728" s="368"/>
      <c r="L728" s="370"/>
      <c r="M728" s="368"/>
    </row>
    <row r="729" spans="1:13" x14ac:dyDescent="0.2">
      <c r="A729" s="368"/>
      <c r="B729" s="368"/>
      <c r="C729" s="368"/>
      <c r="D729" s="368"/>
      <c r="E729" s="368"/>
      <c r="F729" s="370"/>
      <c r="G729" s="554"/>
      <c r="H729" s="335"/>
      <c r="I729" s="335"/>
      <c r="J729" s="368"/>
      <c r="K729" s="368"/>
      <c r="L729" s="370"/>
      <c r="M729" s="368"/>
    </row>
    <row r="730" spans="1:13" x14ac:dyDescent="0.2">
      <c r="A730" s="368"/>
      <c r="B730" s="368"/>
      <c r="C730" s="368"/>
      <c r="D730" s="368"/>
      <c r="E730" s="368"/>
      <c r="F730" s="370"/>
      <c r="G730" s="554"/>
      <c r="H730" s="335"/>
      <c r="I730" s="335"/>
      <c r="J730" s="368"/>
      <c r="K730" s="368"/>
      <c r="L730" s="370"/>
      <c r="M730" s="368"/>
    </row>
    <row r="731" spans="1:13" x14ac:dyDescent="0.2">
      <c r="A731" s="368"/>
      <c r="B731" s="368"/>
      <c r="C731" s="368"/>
      <c r="D731" s="368"/>
      <c r="E731" s="368"/>
      <c r="F731" s="370"/>
      <c r="G731" s="554"/>
      <c r="H731" s="335"/>
      <c r="I731" s="335"/>
      <c r="J731" s="368"/>
      <c r="K731" s="368"/>
      <c r="L731" s="370"/>
      <c r="M731" s="368"/>
    </row>
    <row r="732" spans="1:13" x14ac:dyDescent="0.2">
      <c r="A732" s="368"/>
      <c r="B732" s="368"/>
      <c r="C732" s="368"/>
      <c r="D732" s="368"/>
      <c r="E732" s="368"/>
      <c r="F732" s="370"/>
      <c r="G732" s="554"/>
      <c r="H732" s="335"/>
      <c r="I732" s="335"/>
      <c r="J732" s="368"/>
      <c r="K732" s="368"/>
      <c r="L732" s="370"/>
      <c r="M732" s="368"/>
    </row>
    <row r="733" spans="1:13" x14ac:dyDescent="0.2">
      <c r="A733" s="368"/>
      <c r="B733" s="368"/>
      <c r="C733" s="368"/>
      <c r="D733" s="368"/>
      <c r="E733" s="368"/>
      <c r="F733" s="370"/>
      <c r="G733" s="554"/>
      <c r="H733" s="335"/>
      <c r="I733" s="335"/>
      <c r="J733" s="368"/>
      <c r="K733" s="368"/>
      <c r="L733" s="370"/>
      <c r="M733" s="368"/>
    </row>
    <row r="734" spans="1:13" x14ac:dyDescent="0.2">
      <c r="A734" s="368"/>
      <c r="B734" s="368"/>
      <c r="C734" s="368"/>
      <c r="D734" s="368"/>
      <c r="E734" s="368"/>
      <c r="F734" s="370"/>
      <c r="G734" s="554"/>
      <c r="H734" s="335"/>
      <c r="I734" s="335"/>
      <c r="J734" s="368"/>
      <c r="K734" s="368"/>
      <c r="L734" s="370"/>
      <c r="M734" s="368"/>
    </row>
    <row r="735" spans="1:13" x14ac:dyDescent="0.2">
      <c r="A735" s="368"/>
      <c r="B735" s="368"/>
      <c r="C735" s="368"/>
      <c r="D735" s="368"/>
      <c r="E735" s="368"/>
      <c r="F735" s="370"/>
      <c r="G735" s="554"/>
      <c r="H735" s="335"/>
      <c r="I735" s="335"/>
      <c r="J735" s="368"/>
      <c r="K735" s="368"/>
      <c r="L735" s="370"/>
      <c r="M735" s="368"/>
    </row>
    <row r="736" spans="1:13" x14ac:dyDescent="0.2">
      <c r="A736" s="368"/>
      <c r="B736" s="368"/>
      <c r="C736" s="368"/>
      <c r="D736" s="368"/>
      <c r="E736" s="368"/>
      <c r="F736" s="370"/>
      <c r="G736" s="554"/>
      <c r="H736" s="335"/>
      <c r="I736" s="335"/>
      <c r="J736" s="368"/>
      <c r="K736" s="368"/>
      <c r="L736" s="370"/>
      <c r="M736" s="368"/>
    </row>
    <row r="737" spans="1:13" x14ac:dyDescent="0.2">
      <c r="A737" s="368"/>
      <c r="B737" s="368"/>
      <c r="C737" s="368"/>
      <c r="D737" s="368"/>
      <c r="E737" s="368"/>
      <c r="F737" s="370"/>
      <c r="G737" s="554"/>
      <c r="H737" s="335"/>
      <c r="I737" s="335"/>
      <c r="J737" s="368"/>
      <c r="K737" s="368"/>
      <c r="L737" s="370"/>
      <c r="M737" s="368"/>
    </row>
    <row r="738" spans="1:13" x14ac:dyDescent="0.2">
      <c r="A738" s="368"/>
      <c r="B738" s="368"/>
      <c r="C738" s="368"/>
      <c r="D738" s="368"/>
      <c r="E738" s="368"/>
      <c r="F738" s="370"/>
      <c r="G738" s="554"/>
      <c r="H738" s="335"/>
      <c r="I738" s="335"/>
      <c r="J738" s="368"/>
      <c r="K738" s="368"/>
      <c r="L738" s="370"/>
      <c r="M738" s="368"/>
    </row>
    <row r="739" spans="1:13" x14ac:dyDescent="0.2">
      <c r="A739" s="368"/>
      <c r="B739" s="368"/>
      <c r="C739" s="368"/>
      <c r="D739" s="368"/>
      <c r="E739" s="368"/>
      <c r="F739" s="370"/>
      <c r="G739" s="554"/>
      <c r="H739" s="335"/>
      <c r="I739" s="335"/>
      <c r="J739" s="368"/>
      <c r="K739" s="368"/>
      <c r="L739" s="370"/>
      <c r="M739" s="368"/>
    </row>
    <row r="740" spans="1:13" x14ac:dyDescent="0.2">
      <c r="A740" s="368"/>
      <c r="B740" s="368"/>
      <c r="C740" s="368"/>
      <c r="D740" s="368"/>
      <c r="E740" s="368"/>
      <c r="F740" s="370"/>
      <c r="G740" s="554"/>
      <c r="H740" s="335"/>
      <c r="I740" s="335"/>
      <c r="J740" s="368"/>
      <c r="K740" s="368"/>
      <c r="L740" s="370"/>
      <c r="M740" s="368"/>
    </row>
    <row r="741" spans="1:13" x14ac:dyDescent="0.2">
      <c r="A741" s="368"/>
      <c r="B741" s="368"/>
      <c r="C741" s="368"/>
      <c r="D741" s="368"/>
      <c r="E741" s="368"/>
      <c r="F741" s="370"/>
      <c r="G741" s="554"/>
      <c r="H741" s="335"/>
      <c r="I741" s="335"/>
      <c r="J741" s="368"/>
      <c r="K741" s="368"/>
      <c r="L741" s="370"/>
      <c r="M741" s="368"/>
    </row>
    <row r="742" spans="1:13" x14ac:dyDescent="0.2">
      <c r="A742" s="368"/>
      <c r="B742" s="368"/>
      <c r="C742" s="368"/>
      <c r="D742" s="368"/>
      <c r="E742" s="368"/>
      <c r="F742" s="370"/>
      <c r="G742" s="554"/>
      <c r="H742" s="335"/>
      <c r="I742" s="335"/>
      <c r="J742" s="368"/>
      <c r="K742" s="368"/>
      <c r="L742" s="370"/>
      <c r="M742" s="368"/>
    </row>
    <row r="743" spans="1:13" x14ac:dyDescent="0.2">
      <c r="A743" s="368"/>
      <c r="B743" s="368"/>
      <c r="C743" s="368"/>
      <c r="D743" s="368"/>
      <c r="E743" s="368"/>
      <c r="F743" s="370"/>
      <c r="G743" s="554"/>
      <c r="H743" s="335"/>
      <c r="I743" s="335"/>
      <c r="J743" s="368"/>
      <c r="K743" s="368"/>
      <c r="L743" s="370"/>
      <c r="M743" s="368"/>
    </row>
    <row r="744" spans="1:13" x14ac:dyDescent="0.2">
      <c r="A744" s="368"/>
      <c r="B744" s="368"/>
      <c r="C744" s="368"/>
      <c r="D744" s="368"/>
      <c r="E744" s="368"/>
      <c r="F744" s="370"/>
      <c r="G744" s="554"/>
      <c r="H744" s="335"/>
      <c r="I744" s="335"/>
      <c r="J744" s="368"/>
      <c r="K744" s="368"/>
      <c r="L744" s="370"/>
      <c r="M744" s="368"/>
    </row>
    <row r="745" spans="1:13" x14ac:dyDescent="0.2">
      <c r="A745" s="368"/>
      <c r="B745" s="368"/>
      <c r="C745" s="368"/>
      <c r="D745" s="368"/>
      <c r="E745" s="368"/>
      <c r="F745" s="370"/>
      <c r="G745" s="554"/>
      <c r="H745" s="335"/>
      <c r="I745" s="335"/>
      <c r="J745" s="368"/>
      <c r="K745" s="368"/>
      <c r="L745" s="370"/>
      <c r="M745" s="368"/>
    </row>
    <row r="746" spans="1:13" x14ac:dyDescent="0.2">
      <c r="A746" s="368"/>
      <c r="B746" s="368"/>
      <c r="C746" s="368"/>
      <c r="D746" s="368"/>
      <c r="E746" s="368"/>
      <c r="F746" s="370"/>
      <c r="G746" s="554"/>
      <c r="H746" s="335"/>
      <c r="I746" s="335"/>
      <c r="J746" s="368"/>
      <c r="K746" s="368"/>
      <c r="L746" s="370"/>
      <c r="M746" s="368"/>
    </row>
    <row r="747" spans="1:13" x14ac:dyDescent="0.2">
      <c r="A747" s="368"/>
      <c r="B747" s="368"/>
      <c r="C747" s="368"/>
      <c r="D747" s="368"/>
      <c r="E747" s="368"/>
      <c r="F747" s="370"/>
      <c r="G747" s="554"/>
      <c r="H747" s="335"/>
      <c r="I747" s="335"/>
      <c r="J747" s="368"/>
      <c r="K747" s="368"/>
      <c r="L747" s="370"/>
      <c r="M747" s="368"/>
    </row>
    <row r="748" spans="1:13" x14ac:dyDescent="0.2">
      <c r="A748" s="368"/>
      <c r="B748" s="368"/>
      <c r="C748" s="368"/>
      <c r="D748" s="368"/>
      <c r="E748" s="368"/>
      <c r="F748" s="370"/>
      <c r="G748" s="554"/>
      <c r="H748" s="335"/>
      <c r="I748" s="335"/>
      <c r="J748" s="368"/>
      <c r="K748" s="368"/>
      <c r="L748" s="370"/>
      <c r="M748" s="368"/>
    </row>
    <row r="749" spans="1:13" x14ac:dyDescent="0.2">
      <c r="A749" s="368"/>
      <c r="B749" s="368"/>
      <c r="C749" s="368"/>
      <c r="D749" s="368"/>
      <c r="E749" s="368"/>
      <c r="F749" s="370"/>
      <c r="G749" s="554"/>
      <c r="H749" s="335"/>
      <c r="I749" s="335"/>
      <c r="J749" s="368"/>
      <c r="K749" s="368"/>
      <c r="L749" s="370"/>
      <c r="M749" s="368"/>
    </row>
    <row r="750" spans="1:13" x14ac:dyDescent="0.2">
      <c r="A750" s="368"/>
      <c r="B750" s="368"/>
      <c r="C750" s="368"/>
      <c r="D750" s="368"/>
      <c r="E750" s="368"/>
      <c r="F750" s="370"/>
      <c r="G750" s="554"/>
      <c r="H750" s="335"/>
      <c r="I750" s="335"/>
      <c r="J750" s="368"/>
      <c r="K750" s="368"/>
      <c r="L750" s="370"/>
      <c r="M750" s="368"/>
    </row>
    <row r="751" spans="1:13" x14ac:dyDescent="0.2">
      <c r="A751" s="368"/>
      <c r="B751" s="368"/>
      <c r="C751" s="368"/>
      <c r="D751" s="368"/>
      <c r="E751" s="368"/>
      <c r="F751" s="370"/>
      <c r="G751" s="554"/>
      <c r="H751" s="335"/>
      <c r="I751" s="335"/>
      <c r="J751" s="368"/>
      <c r="K751" s="368"/>
      <c r="L751" s="370"/>
      <c r="M751" s="368"/>
    </row>
    <row r="752" spans="1:13" x14ac:dyDescent="0.2">
      <c r="A752" s="368"/>
      <c r="B752" s="368"/>
      <c r="C752" s="368"/>
      <c r="D752" s="368"/>
      <c r="E752" s="368"/>
      <c r="F752" s="370"/>
      <c r="G752" s="554"/>
      <c r="H752" s="335"/>
      <c r="I752" s="335"/>
      <c r="J752" s="368"/>
      <c r="K752" s="368"/>
      <c r="L752" s="370"/>
      <c r="M752" s="368"/>
    </row>
    <row r="753" spans="1:13" x14ac:dyDescent="0.2">
      <c r="A753" s="368"/>
      <c r="B753" s="368"/>
      <c r="C753" s="368"/>
      <c r="D753" s="368"/>
      <c r="E753" s="368"/>
      <c r="F753" s="370"/>
      <c r="G753" s="554"/>
      <c r="H753" s="335"/>
      <c r="I753" s="335"/>
      <c r="J753" s="368"/>
      <c r="K753" s="368"/>
      <c r="L753" s="370"/>
      <c r="M753" s="368"/>
    </row>
    <row r="754" spans="1:13" x14ac:dyDescent="0.2">
      <c r="A754" s="368"/>
      <c r="B754" s="368"/>
      <c r="C754" s="368"/>
      <c r="D754" s="368"/>
      <c r="E754" s="368"/>
      <c r="F754" s="370"/>
      <c r="G754" s="554"/>
      <c r="H754" s="335"/>
      <c r="I754" s="335"/>
      <c r="J754" s="368"/>
      <c r="K754" s="368"/>
      <c r="L754" s="370"/>
      <c r="M754" s="368"/>
    </row>
    <row r="755" spans="1:13" x14ac:dyDescent="0.2">
      <c r="A755" s="368"/>
      <c r="B755" s="368"/>
      <c r="C755" s="368"/>
      <c r="D755" s="368"/>
      <c r="E755" s="368"/>
      <c r="F755" s="370"/>
      <c r="G755" s="554"/>
      <c r="H755" s="335"/>
      <c r="I755" s="335"/>
      <c r="J755" s="368"/>
      <c r="K755" s="368"/>
      <c r="L755" s="370"/>
      <c r="M755" s="368"/>
    </row>
    <row r="756" spans="1:13" x14ac:dyDescent="0.2">
      <c r="A756" s="368"/>
      <c r="B756" s="368"/>
      <c r="C756" s="368"/>
      <c r="D756" s="368"/>
      <c r="E756" s="368"/>
      <c r="F756" s="370"/>
      <c r="G756" s="554"/>
      <c r="H756" s="335"/>
      <c r="I756" s="335"/>
      <c r="J756" s="368"/>
      <c r="K756" s="368"/>
      <c r="L756" s="370"/>
      <c r="M756" s="368"/>
    </row>
    <row r="757" spans="1:13" x14ac:dyDescent="0.2">
      <c r="A757" s="368"/>
      <c r="B757" s="368"/>
      <c r="C757" s="368"/>
      <c r="D757" s="368"/>
      <c r="E757" s="368"/>
      <c r="F757" s="370"/>
      <c r="G757" s="554"/>
      <c r="H757" s="335"/>
      <c r="I757" s="335"/>
      <c r="J757" s="368"/>
      <c r="K757" s="368"/>
      <c r="L757" s="370"/>
      <c r="M757" s="368"/>
    </row>
    <row r="758" spans="1:13" x14ac:dyDescent="0.2">
      <c r="A758" s="368"/>
      <c r="B758" s="368"/>
      <c r="C758" s="368"/>
      <c r="D758" s="368"/>
      <c r="E758" s="368"/>
      <c r="F758" s="370"/>
      <c r="G758" s="554"/>
      <c r="H758" s="335"/>
      <c r="I758" s="335"/>
      <c r="J758" s="368"/>
      <c r="K758" s="368"/>
      <c r="L758" s="370"/>
      <c r="M758" s="368"/>
    </row>
    <row r="759" spans="1:13" x14ac:dyDescent="0.2">
      <c r="A759" s="368"/>
      <c r="B759" s="368"/>
      <c r="C759" s="368"/>
      <c r="D759" s="368"/>
      <c r="E759" s="368"/>
      <c r="F759" s="370"/>
      <c r="G759" s="554"/>
      <c r="H759" s="335"/>
      <c r="I759" s="335"/>
      <c r="J759" s="368"/>
      <c r="K759" s="368"/>
      <c r="L759" s="370"/>
      <c r="M759" s="368"/>
    </row>
    <row r="760" spans="1:13" x14ac:dyDescent="0.2">
      <c r="A760" s="368"/>
      <c r="B760" s="368"/>
      <c r="C760" s="368"/>
      <c r="D760" s="368"/>
      <c r="E760" s="368"/>
      <c r="F760" s="370"/>
      <c r="G760" s="554"/>
      <c r="H760" s="335"/>
      <c r="I760" s="335"/>
      <c r="J760" s="368"/>
      <c r="K760" s="368"/>
      <c r="L760" s="370"/>
      <c r="M760" s="368"/>
    </row>
    <row r="761" spans="1:13" x14ac:dyDescent="0.2">
      <c r="A761" s="368"/>
      <c r="B761" s="368"/>
      <c r="C761" s="368"/>
      <c r="D761" s="368"/>
      <c r="E761" s="368"/>
      <c r="F761" s="370"/>
      <c r="G761" s="554"/>
      <c r="H761" s="335"/>
      <c r="I761" s="335"/>
      <c r="J761" s="368"/>
      <c r="K761" s="368"/>
      <c r="L761" s="370"/>
      <c r="M761" s="368"/>
    </row>
    <row r="762" spans="1:13" x14ac:dyDescent="0.2">
      <c r="A762" s="368"/>
      <c r="B762" s="368"/>
      <c r="C762" s="368"/>
      <c r="D762" s="368"/>
      <c r="E762" s="368"/>
      <c r="F762" s="370"/>
      <c r="G762" s="554"/>
      <c r="H762" s="335"/>
      <c r="I762" s="335"/>
      <c r="J762" s="368"/>
      <c r="K762" s="368"/>
      <c r="L762" s="370"/>
      <c r="M762" s="368"/>
    </row>
    <row r="763" spans="1:13" x14ac:dyDescent="0.2">
      <c r="A763" s="368"/>
      <c r="B763" s="368"/>
      <c r="C763" s="368"/>
      <c r="D763" s="368"/>
      <c r="E763" s="368"/>
      <c r="F763" s="370"/>
      <c r="G763" s="554"/>
      <c r="H763" s="335"/>
      <c r="I763" s="335"/>
      <c r="J763" s="368"/>
      <c r="K763" s="368"/>
      <c r="L763" s="370"/>
      <c r="M763" s="368"/>
    </row>
    <row r="764" spans="1:13" x14ac:dyDescent="0.2">
      <c r="A764" s="368"/>
      <c r="B764" s="368"/>
      <c r="C764" s="368"/>
      <c r="D764" s="368"/>
      <c r="E764" s="368"/>
      <c r="F764" s="370"/>
      <c r="G764" s="554"/>
      <c r="H764" s="335"/>
      <c r="I764" s="335"/>
      <c r="J764" s="368"/>
      <c r="K764" s="368"/>
      <c r="L764" s="370"/>
      <c r="M764" s="368"/>
    </row>
    <row r="765" spans="1:13" x14ac:dyDescent="0.2">
      <c r="A765" s="368"/>
      <c r="B765" s="368"/>
      <c r="C765" s="368"/>
      <c r="D765" s="368"/>
      <c r="E765" s="368"/>
      <c r="F765" s="370"/>
      <c r="G765" s="554"/>
      <c r="H765" s="335"/>
      <c r="I765" s="335"/>
      <c r="J765" s="368"/>
      <c r="K765" s="368"/>
      <c r="L765" s="370"/>
      <c r="M765" s="368"/>
    </row>
    <row r="766" spans="1:13" x14ac:dyDescent="0.2">
      <c r="A766" s="368"/>
      <c r="B766" s="368"/>
      <c r="C766" s="368"/>
      <c r="D766" s="368"/>
      <c r="E766" s="368"/>
      <c r="F766" s="370"/>
      <c r="G766" s="554"/>
      <c r="H766" s="335"/>
      <c r="I766" s="335"/>
      <c r="J766" s="368"/>
      <c r="K766" s="368"/>
      <c r="L766" s="370"/>
      <c r="M766" s="368"/>
    </row>
    <row r="767" spans="1:13" x14ac:dyDescent="0.2">
      <c r="A767" s="368"/>
      <c r="B767" s="368"/>
      <c r="C767" s="368"/>
      <c r="D767" s="368"/>
      <c r="E767" s="368"/>
      <c r="F767" s="370"/>
      <c r="G767" s="554"/>
      <c r="H767" s="335"/>
      <c r="I767" s="335"/>
      <c r="J767" s="368"/>
      <c r="K767" s="368"/>
      <c r="L767" s="370"/>
      <c r="M767" s="368"/>
    </row>
    <row r="768" spans="1:13" x14ac:dyDescent="0.2">
      <c r="A768" s="368"/>
      <c r="B768" s="368"/>
      <c r="C768" s="368"/>
      <c r="D768" s="368"/>
      <c r="E768" s="368"/>
      <c r="F768" s="370"/>
      <c r="G768" s="554"/>
      <c r="H768" s="335"/>
      <c r="I768" s="335"/>
      <c r="J768" s="368"/>
      <c r="K768" s="368"/>
      <c r="L768" s="370"/>
      <c r="M768" s="368"/>
    </row>
    <row r="769" spans="1:13" x14ac:dyDescent="0.2">
      <c r="A769" s="368"/>
      <c r="B769" s="368"/>
      <c r="C769" s="368"/>
      <c r="D769" s="368"/>
      <c r="E769" s="368"/>
      <c r="F769" s="370"/>
      <c r="G769" s="554"/>
      <c r="H769" s="335"/>
      <c r="I769" s="335"/>
      <c r="J769" s="368"/>
      <c r="K769" s="368"/>
      <c r="L769" s="370"/>
      <c r="M769" s="368"/>
    </row>
    <row r="770" spans="1:13" x14ac:dyDescent="0.2">
      <c r="A770" s="368"/>
      <c r="B770" s="368"/>
      <c r="C770" s="368"/>
      <c r="D770" s="368"/>
      <c r="E770" s="368"/>
      <c r="F770" s="370"/>
      <c r="G770" s="554"/>
      <c r="H770" s="335"/>
      <c r="I770" s="335"/>
      <c r="J770" s="368"/>
      <c r="K770" s="368"/>
      <c r="L770" s="370"/>
      <c r="M770" s="368"/>
    </row>
    <row r="771" spans="1:13" x14ac:dyDescent="0.2">
      <c r="A771" s="368"/>
      <c r="B771" s="368"/>
      <c r="C771" s="368"/>
      <c r="D771" s="368"/>
      <c r="E771" s="368"/>
      <c r="F771" s="370"/>
      <c r="G771" s="554"/>
      <c r="H771" s="335"/>
      <c r="I771" s="335"/>
      <c r="J771" s="368"/>
      <c r="K771" s="368"/>
      <c r="L771" s="370"/>
      <c r="M771" s="368"/>
    </row>
    <row r="772" spans="1:13" x14ac:dyDescent="0.2">
      <c r="A772" s="368"/>
      <c r="B772" s="368"/>
      <c r="C772" s="368"/>
      <c r="D772" s="368"/>
      <c r="E772" s="368"/>
      <c r="F772" s="370"/>
      <c r="G772" s="554"/>
      <c r="H772" s="335"/>
      <c r="I772" s="335"/>
      <c r="J772" s="368"/>
      <c r="K772" s="368"/>
      <c r="L772" s="370"/>
      <c r="M772" s="368"/>
    </row>
    <row r="773" spans="1:13" x14ac:dyDescent="0.2">
      <c r="A773" s="368"/>
      <c r="B773" s="368"/>
      <c r="C773" s="368"/>
      <c r="D773" s="368"/>
      <c r="E773" s="368"/>
      <c r="F773" s="370"/>
      <c r="G773" s="554"/>
      <c r="H773" s="335"/>
      <c r="I773" s="335"/>
      <c r="J773" s="368"/>
      <c r="K773" s="368"/>
      <c r="L773" s="370"/>
      <c r="M773" s="368"/>
    </row>
    <row r="774" spans="1:13" x14ac:dyDescent="0.2">
      <c r="A774" s="368"/>
      <c r="B774" s="368"/>
      <c r="C774" s="368"/>
      <c r="D774" s="368"/>
      <c r="E774" s="368"/>
      <c r="F774" s="370"/>
      <c r="G774" s="554"/>
      <c r="H774" s="335"/>
      <c r="I774" s="335"/>
      <c r="J774" s="368"/>
      <c r="K774" s="368"/>
      <c r="L774" s="370"/>
      <c r="M774" s="368"/>
    </row>
    <row r="775" spans="1:13" x14ac:dyDescent="0.2">
      <c r="A775" s="368"/>
      <c r="B775" s="368"/>
      <c r="C775" s="368"/>
      <c r="D775" s="368"/>
      <c r="E775" s="368"/>
      <c r="F775" s="370"/>
      <c r="G775" s="554"/>
      <c r="H775" s="335"/>
      <c r="I775" s="335"/>
      <c r="J775" s="368"/>
      <c r="K775" s="368"/>
      <c r="L775" s="370"/>
      <c r="M775" s="368"/>
    </row>
    <row r="776" spans="1:13" x14ac:dyDescent="0.2">
      <c r="A776" s="368"/>
      <c r="B776" s="368"/>
      <c r="C776" s="368"/>
      <c r="D776" s="368"/>
      <c r="E776" s="368"/>
      <c r="F776" s="370"/>
      <c r="G776" s="554"/>
      <c r="H776" s="335"/>
      <c r="I776" s="335"/>
      <c r="J776" s="368"/>
      <c r="K776" s="368"/>
      <c r="L776" s="370"/>
      <c r="M776" s="368"/>
    </row>
    <row r="777" spans="1:13" x14ac:dyDescent="0.2">
      <c r="A777" s="368"/>
      <c r="B777" s="368"/>
      <c r="C777" s="368"/>
      <c r="D777" s="368"/>
      <c r="E777" s="368"/>
      <c r="F777" s="370"/>
      <c r="G777" s="554"/>
      <c r="H777" s="335"/>
      <c r="I777" s="335"/>
      <c r="J777" s="368"/>
      <c r="K777" s="368"/>
      <c r="L777" s="370"/>
      <c r="M777" s="368"/>
    </row>
    <row r="778" spans="1:13" x14ac:dyDescent="0.2">
      <c r="A778" s="368"/>
      <c r="B778" s="368"/>
      <c r="C778" s="368"/>
      <c r="D778" s="368"/>
      <c r="E778" s="368"/>
      <c r="F778" s="370"/>
      <c r="G778" s="554"/>
      <c r="H778" s="335"/>
      <c r="I778" s="335"/>
      <c r="J778" s="368"/>
      <c r="K778" s="368"/>
      <c r="L778" s="370"/>
      <c r="M778" s="368"/>
    </row>
    <row r="779" spans="1:13" x14ac:dyDescent="0.2">
      <c r="A779" s="368"/>
      <c r="B779" s="368"/>
      <c r="C779" s="368"/>
      <c r="D779" s="368"/>
      <c r="E779" s="368"/>
      <c r="F779" s="370"/>
      <c r="G779" s="554"/>
      <c r="H779" s="335"/>
      <c r="I779" s="335"/>
      <c r="J779" s="368"/>
      <c r="K779" s="368"/>
      <c r="L779" s="370"/>
      <c r="M779" s="368"/>
    </row>
    <row r="780" spans="1:13" x14ac:dyDescent="0.2">
      <c r="A780" s="368"/>
      <c r="B780" s="368"/>
      <c r="C780" s="368"/>
      <c r="D780" s="368"/>
      <c r="E780" s="368"/>
      <c r="F780" s="370"/>
      <c r="G780" s="554"/>
      <c r="H780" s="335"/>
      <c r="I780" s="335"/>
      <c r="J780" s="368"/>
      <c r="K780" s="368"/>
      <c r="L780" s="370"/>
      <c r="M780" s="368"/>
    </row>
    <row r="781" spans="1:13" x14ac:dyDescent="0.2">
      <c r="A781" s="368"/>
      <c r="B781" s="368"/>
      <c r="C781" s="368"/>
      <c r="D781" s="368"/>
      <c r="E781" s="368"/>
      <c r="F781" s="370"/>
      <c r="G781" s="554"/>
      <c r="H781" s="335"/>
      <c r="I781" s="335"/>
      <c r="J781" s="368"/>
      <c r="K781" s="368"/>
      <c r="L781" s="370"/>
      <c r="M781" s="368"/>
    </row>
    <row r="782" spans="1:13" x14ac:dyDescent="0.2">
      <c r="A782" s="368"/>
      <c r="B782" s="368"/>
      <c r="C782" s="368"/>
      <c r="D782" s="368"/>
      <c r="E782" s="368"/>
      <c r="F782" s="370"/>
      <c r="G782" s="554"/>
      <c r="H782" s="335"/>
      <c r="I782" s="335"/>
      <c r="J782" s="368"/>
      <c r="K782" s="368"/>
      <c r="L782" s="370"/>
      <c r="M782" s="368"/>
    </row>
    <row r="783" spans="1:13" x14ac:dyDescent="0.2">
      <c r="A783" s="368"/>
      <c r="B783" s="368"/>
      <c r="C783" s="368"/>
      <c r="D783" s="368"/>
      <c r="E783" s="368"/>
      <c r="F783" s="370"/>
      <c r="G783" s="554"/>
      <c r="H783" s="335"/>
      <c r="I783" s="335"/>
      <c r="J783" s="368"/>
      <c r="K783" s="368"/>
      <c r="L783" s="370"/>
      <c r="M783" s="368"/>
    </row>
    <row r="784" spans="1:13" x14ac:dyDescent="0.2">
      <c r="A784" s="368"/>
      <c r="B784" s="368"/>
      <c r="C784" s="368"/>
      <c r="D784" s="368"/>
      <c r="E784" s="368"/>
      <c r="F784" s="370"/>
      <c r="G784" s="554"/>
      <c r="H784" s="335"/>
      <c r="I784" s="335"/>
      <c r="J784" s="368"/>
      <c r="K784" s="368"/>
      <c r="L784" s="370"/>
      <c r="M784" s="368"/>
    </row>
    <row r="785" spans="1:13" x14ac:dyDescent="0.2">
      <c r="A785" s="368"/>
      <c r="B785" s="368"/>
      <c r="C785" s="368"/>
      <c r="D785" s="368"/>
      <c r="E785" s="368"/>
      <c r="F785" s="370"/>
      <c r="G785" s="554"/>
      <c r="H785" s="335"/>
      <c r="I785" s="335"/>
      <c r="J785" s="368"/>
      <c r="K785" s="368"/>
      <c r="L785" s="370"/>
      <c r="M785" s="368"/>
    </row>
    <row r="786" spans="1:13" x14ac:dyDescent="0.2">
      <c r="A786" s="368"/>
      <c r="B786" s="368"/>
      <c r="C786" s="368"/>
      <c r="D786" s="368"/>
      <c r="E786" s="368"/>
      <c r="F786" s="370"/>
      <c r="G786" s="554"/>
      <c r="H786" s="335"/>
      <c r="I786" s="335"/>
      <c r="J786" s="368"/>
      <c r="K786" s="368"/>
      <c r="L786" s="370"/>
      <c r="M786" s="368"/>
    </row>
    <row r="787" spans="1:13" x14ac:dyDescent="0.2">
      <c r="A787" s="368"/>
      <c r="B787" s="368"/>
      <c r="C787" s="368"/>
      <c r="D787" s="368"/>
      <c r="E787" s="368"/>
      <c r="F787" s="370"/>
      <c r="G787" s="554"/>
      <c r="H787" s="335"/>
      <c r="I787" s="335"/>
      <c r="J787" s="368"/>
      <c r="K787" s="368"/>
      <c r="L787" s="370"/>
      <c r="M787" s="368"/>
    </row>
    <row r="788" spans="1:13" x14ac:dyDescent="0.2">
      <c r="A788" s="368"/>
      <c r="B788" s="368"/>
      <c r="C788" s="368"/>
      <c r="D788" s="368"/>
      <c r="E788" s="368"/>
      <c r="F788" s="370"/>
      <c r="G788" s="554"/>
      <c r="H788" s="335"/>
      <c r="I788" s="335"/>
      <c r="J788" s="368"/>
      <c r="K788" s="368"/>
      <c r="L788" s="370"/>
      <c r="M788" s="368"/>
    </row>
    <row r="789" spans="1:13" x14ac:dyDescent="0.2">
      <c r="A789" s="368"/>
      <c r="B789" s="368"/>
      <c r="C789" s="368"/>
      <c r="D789" s="368"/>
      <c r="E789" s="368"/>
      <c r="F789" s="370"/>
      <c r="G789" s="554"/>
      <c r="H789" s="335"/>
      <c r="I789" s="335"/>
      <c r="J789" s="368"/>
      <c r="K789" s="368"/>
      <c r="L789" s="370"/>
      <c r="M789" s="368"/>
    </row>
    <row r="790" spans="1:13" x14ac:dyDescent="0.2">
      <c r="A790" s="368"/>
      <c r="B790" s="368"/>
      <c r="C790" s="368"/>
      <c r="D790" s="368"/>
      <c r="E790" s="368"/>
      <c r="F790" s="370"/>
      <c r="G790" s="554"/>
      <c r="H790" s="335"/>
      <c r="I790" s="335"/>
      <c r="J790" s="368"/>
      <c r="K790" s="368"/>
      <c r="L790" s="370"/>
      <c r="M790" s="368"/>
    </row>
    <row r="791" spans="1:13" x14ac:dyDescent="0.2">
      <c r="A791" s="368"/>
      <c r="B791" s="368"/>
      <c r="C791" s="368"/>
      <c r="D791" s="368"/>
      <c r="E791" s="368"/>
      <c r="F791" s="370"/>
      <c r="G791" s="554"/>
      <c r="H791" s="335"/>
      <c r="I791" s="335"/>
      <c r="J791" s="368"/>
      <c r="K791" s="368"/>
      <c r="L791" s="370"/>
      <c r="M791" s="368"/>
    </row>
    <row r="792" spans="1:13" x14ac:dyDescent="0.2">
      <c r="A792" s="368"/>
      <c r="B792" s="368"/>
      <c r="C792" s="368"/>
      <c r="D792" s="368"/>
      <c r="E792" s="368"/>
      <c r="F792" s="370"/>
      <c r="G792" s="554"/>
      <c r="H792" s="335"/>
      <c r="I792" s="335"/>
      <c r="J792" s="368"/>
      <c r="K792" s="368"/>
      <c r="L792" s="370"/>
      <c r="M792" s="368"/>
    </row>
    <row r="793" spans="1:13" x14ac:dyDescent="0.2">
      <c r="A793" s="368"/>
      <c r="B793" s="368"/>
      <c r="C793" s="368"/>
      <c r="D793" s="368"/>
      <c r="E793" s="368"/>
      <c r="F793" s="370"/>
      <c r="G793" s="554"/>
      <c r="H793" s="335"/>
      <c r="I793" s="335"/>
      <c r="J793" s="368"/>
      <c r="K793" s="368"/>
      <c r="L793" s="370"/>
      <c r="M793" s="368"/>
    </row>
    <row r="794" spans="1:13" x14ac:dyDescent="0.2">
      <c r="A794" s="368"/>
      <c r="B794" s="368"/>
      <c r="C794" s="368"/>
      <c r="D794" s="368"/>
      <c r="E794" s="368"/>
      <c r="F794" s="370"/>
      <c r="G794" s="554"/>
      <c r="H794" s="335"/>
      <c r="I794" s="335"/>
      <c r="J794" s="368"/>
      <c r="K794" s="368"/>
      <c r="L794" s="370"/>
      <c r="M794" s="368"/>
    </row>
    <row r="795" spans="1:13" x14ac:dyDescent="0.2">
      <c r="A795" s="368"/>
      <c r="B795" s="368"/>
      <c r="C795" s="368"/>
      <c r="D795" s="368"/>
      <c r="E795" s="368"/>
      <c r="F795" s="370"/>
      <c r="G795" s="554"/>
      <c r="H795" s="335"/>
      <c r="I795" s="335"/>
      <c r="J795" s="368"/>
      <c r="K795" s="368"/>
      <c r="L795" s="370"/>
      <c r="M795" s="368"/>
    </row>
    <row r="796" spans="1:13" x14ac:dyDescent="0.2">
      <c r="A796" s="368"/>
      <c r="B796" s="368"/>
      <c r="C796" s="368"/>
      <c r="D796" s="368"/>
      <c r="E796" s="368"/>
      <c r="F796" s="370"/>
      <c r="G796" s="554"/>
      <c r="H796" s="335"/>
      <c r="I796" s="335"/>
      <c r="J796" s="368"/>
      <c r="K796" s="368"/>
      <c r="L796" s="370"/>
      <c r="M796" s="368"/>
    </row>
    <row r="797" spans="1:13" x14ac:dyDescent="0.2">
      <c r="A797" s="368"/>
      <c r="B797" s="368"/>
      <c r="C797" s="368"/>
      <c r="D797" s="368"/>
      <c r="E797" s="368"/>
      <c r="F797" s="370"/>
      <c r="G797" s="554"/>
      <c r="H797" s="335"/>
      <c r="I797" s="335"/>
      <c r="J797" s="368"/>
      <c r="K797" s="368"/>
      <c r="L797" s="370"/>
      <c r="M797" s="368"/>
    </row>
    <row r="798" spans="1:13" x14ac:dyDescent="0.2">
      <c r="A798" s="368"/>
      <c r="B798" s="368"/>
      <c r="C798" s="368"/>
      <c r="D798" s="368"/>
      <c r="E798" s="368"/>
      <c r="F798" s="370"/>
      <c r="G798" s="554"/>
      <c r="H798" s="335"/>
      <c r="I798" s="335"/>
      <c r="J798" s="368"/>
      <c r="K798" s="368"/>
      <c r="L798" s="370"/>
      <c r="M798" s="368"/>
    </row>
    <row r="799" spans="1:13" x14ac:dyDescent="0.2">
      <c r="A799" s="368"/>
      <c r="B799" s="368"/>
      <c r="C799" s="368"/>
      <c r="D799" s="368"/>
      <c r="E799" s="368"/>
      <c r="F799" s="370"/>
      <c r="G799" s="554"/>
      <c r="H799" s="335"/>
      <c r="I799" s="335"/>
      <c r="J799" s="368"/>
      <c r="K799" s="368"/>
      <c r="L799" s="370"/>
      <c r="M799" s="368"/>
    </row>
    <row r="800" spans="1:13" x14ac:dyDescent="0.2">
      <c r="A800" s="368"/>
      <c r="B800" s="368"/>
      <c r="C800" s="368"/>
      <c r="D800" s="368"/>
      <c r="E800" s="368"/>
      <c r="F800" s="370"/>
      <c r="G800" s="554"/>
      <c r="H800" s="335"/>
      <c r="I800" s="335"/>
      <c r="J800" s="368"/>
      <c r="K800" s="368"/>
      <c r="L800" s="370"/>
      <c r="M800" s="368"/>
    </row>
    <row r="801" spans="1:13" x14ac:dyDescent="0.2">
      <c r="A801" s="368"/>
      <c r="B801" s="368"/>
      <c r="C801" s="368"/>
      <c r="D801" s="368"/>
      <c r="E801" s="368"/>
      <c r="F801" s="370"/>
      <c r="G801" s="554"/>
      <c r="H801" s="335"/>
      <c r="I801" s="335"/>
      <c r="J801" s="368"/>
      <c r="K801" s="368"/>
      <c r="L801" s="370"/>
      <c r="M801" s="368"/>
    </row>
    <row r="802" spans="1:13" x14ac:dyDescent="0.2">
      <c r="A802" s="368"/>
      <c r="B802" s="368"/>
      <c r="C802" s="368"/>
      <c r="D802" s="368"/>
      <c r="E802" s="368"/>
      <c r="F802" s="370"/>
      <c r="G802" s="554"/>
      <c r="H802" s="335"/>
      <c r="I802" s="335"/>
      <c r="J802" s="368"/>
      <c r="K802" s="368"/>
      <c r="L802" s="370"/>
      <c r="M802" s="368"/>
    </row>
    <row r="803" spans="1:13" x14ac:dyDescent="0.2">
      <c r="A803" s="368"/>
      <c r="B803" s="368"/>
      <c r="C803" s="368"/>
      <c r="D803" s="368"/>
      <c r="E803" s="368"/>
      <c r="F803" s="370"/>
      <c r="G803" s="554"/>
      <c r="H803" s="335"/>
      <c r="I803" s="335"/>
      <c r="J803" s="368"/>
      <c r="K803" s="368"/>
      <c r="L803" s="370"/>
      <c r="M803" s="368"/>
    </row>
    <row r="804" spans="1:13" x14ac:dyDescent="0.2">
      <c r="A804" s="368"/>
      <c r="B804" s="368"/>
      <c r="C804" s="368"/>
      <c r="D804" s="368"/>
      <c r="E804" s="368"/>
      <c r="F804" s="370"/>
      <c r="G804" s="554"/>
      <c r="H804" s="335"/>
      <c r="I804" s="335"/>
      <c r="J804" s="368"/>
      <c r="K804" s="368"/>
      <c r="L804" s="370"/>
      <c r="M804" s="368"/>
    </row>
    <row r="805" spans="1:13" x14ac:dyDescent="0.2">
      <c r="A805" s="368"/>
      <c r="B805" s="368"/>
      <c r="C805" s="368"/>
      <c r="D805" s="368"/>
      <c r="E805" s="368"/>
      <c r="F805" s="370"/>
      <c r="G805" s="554"/>
      <c r="H805" s="335"/>
      <c r="I805" s="335"/>
      <c r="J805" s="368"/>
      <c r="K805" s="368"/>
      <c r="L805" s="370"/>
      <c r="M805" s="368"/>
    </row>
    <row r="806" spans="1:13" x14ac:dyDescent="0.2">
      <c r="A806" s="368"/>
      <c r="B806" s="368"/>
      <c r="C806" s="368"/>
      <c r="D806" s="368"/>
      <c r="E806" s="368"/>
      <c r="F806" s="370"/>
      <c r="G806" s="554"/>
      <c r="H806" s="335"/>
      <c r="I806" s="335"/>
      <c r="J806" s="368"/>
      <c r="K806" s="368"/>
      <c r="L806" s="370"/>
      <c r="M806" s="368"/>
    </row>
    <row r="807" spans="1:13" x14ac:dyDescent="0.2">
      <c r="A807" s="368"/>
      <c r="B807" s="368"/>
      <c r="C807" s="368"/>
      <c r="D807" s="368"/>
      <c r="E807" s="368"/>
      <c r="F807" s="370"/>
      <c r="G807" s="554"/>
      <c r="H807" s="335"/>
      <c r="I807" s="335"/>
      <c r="J807" s="368"/>
      <c r="K807" s="368"/>
      <c r="L807" s="370"/>
      <c r="M807" s="368"/>
    </row>
    <row r="808" spans="1:13" x14ac:dyDescent="0.2">
      <c r="A808" s="368"/>
      <c r="B808" s="368"/>
      <c r="C808" s="368"/>
      <c r="D808" s="368"/>
      <c r="E808" s="368"/>
      <c r="F808" s="370"/>
      <c r="G808" s="554"/>
      <c r="H808" s="335"/>
      <c r="I808" s="335"/>
      <c r="J808" s="368"/>
      <c r="K808" s="368"/>
      <c r="L808" s="370"/>
      <c r="M808" s="368"/>
    </row>
    <row r="809" spans="1:13" x14ac:dyDescent="0.2">
      <c r="A809" s="368"/>
      <c r="B809" s="368"/>
      <c r="C809" s="368"/>
      <c r="D809" s="368"/>
      <c r="E809" s="368"/>
      <c r="F809" s="370"/>
      <c r="G809" s="554"/>
      <c r="H809" s="335"/>
      <c r="I809" s="335"/>
      <c r="J809" s="368"/>
      <c r="K809" s="368"/>
      <c r="L809" s="370"/>
      <c r="M809" s="368"/>
    </row>
    <row r="810" spans="1:13" x14ac:dyDescent="0.2">
      <c r="A810" s="368"/>
      <c r="B810" s="368"/>
      <c r="C810" s="368"/>
      <c r="D810" s="368"/>
      <c r="E810" s="368"/>
      <c r="F810" s="370"/>
      <c r="G810" s="554"/>
      <c r="H810" s="335"/>
      <c r="I810" s="335"/>
      <c r="J810" s="368"/>
      <c r="K810" s="368"/>
      <c r="L810" s="370"/>
      <c r="M810" s="368"/>
    </row>
    <row r="811" spans="1:13" x14ac:dyDescent="0.2">
      <c r="A811" s="368"/>
      <c r="B811" s="368"/>
      <c r="C811" s="368"/>
      <c r="D811" s="368"/>
      <c r="E811" s="368"/>
      <c r="F811" s="370"/>
      <c r="G811" s="554"/>
      <c r="H811" s="335"/>
      <c r="I811" s="335"/>
      <c r="J811" s="368"/>
      <c r="K811" s="368"/>
      <c r="L811" s="370"/>
      <c r="M811" s="368"/>
    </row>
    <row r="812" spans="1:13" x14ac:dyDescent="0.2">
      <c r="A812" s="368"/>
      <c r="B812" s="368"/>
      <c r="C812" s="368"/>
      <c r="D812" s="368"/>
      <c r="E812" s="368"/>
      <c r="F812" s="370"/>
      <c r="G812" s="554"/>
      <c r="H812" s="335"/>
      <c r="I812" s="335"/>
      <c r="J812" s="368"/>
      <c r="K812" s="368"/>
      <c r="L812" s="370"/>
      <c r="M812" s="368"/>
    </row>
    <row r="813" spans="1:13" x14ac:dyDescent="0.2">
      <c r="A813" s="368"/>
      <c r="B813" s="368"/>
      <c r="C813" s="368"/>
      <c r="D813" s="368"/>
      <c r="E813" s="368"/>
      <c r="F813" s="370"/>
      <c r="G813" s="554"/>
      <c r="H813" s="335"/>
      <c r="I813" s="335"/>
      <c r="J813" s="368"/>
      <c r="K813" s="368"/>
      <c r="L813" s="370"/>
      <c r="M813" s="368"/>
    </row>
    <row r="814" spans="1:13" x14ac:dyDescent="0.2">
      <c r="A814" s="368"/>
      <c r="B814" s="368"/>
      <c r="C814" s="368"/>
      <c r="D814" s="368"/>
      <c r="E814" s="368"/>
      <c r="F814" s="370"/>
      <c r="G814" s="554"/>
      <c r="H814" s="335"/>
      <c r="I814" s="335"/>
      <c r="J814" s="368"/>
      <c r="K814" s="368"/>
      <c r="L814" s="370"/>
      <c r="M814" s="368"/>
    </row>
    <row r="815" spans="1:13" x14ac:dyDescent="0.2">
      <c r="A815" s="368"/>
      <c r="B815" s="368"/>
      <c r="C815" s="368"/>
      <c r="D815" s="368"/>
      <c r="E815" s="368"/>
      <c r="F815" s="370"/>
      <c r="G815" s="554"/>
      <c r="H815" s="335"/>
      <c r="I815" s="335"/>
      <c r="J815" s="368"/>
      <c r="K815" s="368"/>
      <c r="L815" s="370"/>
      <c r="M815" s="368"/>
    </row>
    <row r="816" spans="1:13" x14ac:dyDescent="0.2">
      <c r="A816" s="368"/>
      <c r="B816" s="368"/>
      <c r="C816" s="368"/>
      <c r="D816" s="368"/>
      <c r="E816" s="368"/>
      <c r="F816" s="370"/>
      <c r="G816" s="554"/>
      <c r="H816" s="335"/>
      <c r="I816" s="335"/>
      <c r="J816" s="368"/>
      <c r="K816" s="368"/>
      <c r="L816" s="370"/>
      <c r="M816" s="368"/>
    </row>
    <row r="817" spans="1:13" x14ac:dyDescent="0.2">
      <c r="A817" s="368"/>
      <c r="B817" s="368"/>
      <c r="C817" s="368"/>
      <c r="D817" s="368"/>
      <c r="E817" s="368"/>
      <c r="F817" s="370"/>
      <c r="G817" s="554"/>
      <c r="H817" s="335"/>
      <c r="I817" s="335"/>
      <c r="J817" s="368"/>
      <c r="K817" s="368"/>
      <c r="L817" s="370"/>
      <c r="M817" s="368"/>
    </row>
    <row r="818" spans="1:13" x14ac:dyDescent="0.2">
      <c r="A818" s="368"/>
      <c r="B818" s="368"/>
      <c r="C818" s="368"/>
      <c r="D818" s="368"/>
      <c r="E818" s="368"/>
      <c r="F818" s="370"/>
      <c r="G818" s="554"/>
      <c r="H818" s="335"/>
      <c r="I818" s="335"/>
      <c r="J818" s="368"/>
      <c r="K818" s="368"/>
      <c r="L818" s="370"/>
      <c r="M818" s="368"/>
    </row>
    <row r="819" spans="1:13" x14ac:dyDescent="0.2">
      <c r="A819" s="368"/>
      <c r="B819" s="368"/>
      <c r="C819" s="368"/>
      <c r="D819" s="368"/>
      <c r="E819" s="368"/>
      <c r="F819" s="370"/>
      <c r="G819" s="554"/>
      <c r="H819" s="335"/>
      <c r="I819" s="335"/>
      <c r="J819" s="368"/>
      <c r="K819" s="368"/>
      <c r="L819" s="370"/>
      <c r="M819" s="368"/>
    </row>
    <row r="820" spans="1:13" x14ac:dyDescent="0.2">
      <c r="A820" s="368"/>
      <c r="B820" s="368"/>
      <c r="C820" s="368"/>
      <c r="D820" s="368"/>
      <c r="E820" s="368"/>
      <c r="F820" s="370"/>
      <c r="G820" s="554"/>
      <c r="H820" s="335"/>
      <c r="I820" s="335"/>
      <c r="J820" s="368"/>
      <c r="K820" s="368"/>
      <c r="L820" s="370"/>
      <c r="M820" s="368"/>
    </row>
    <row r="821" spans="1:13" x14ac:dyDescent="0.2">
      <c r="A821" s="368"/>
      <c r="B821" s="368"/>
      <c r="C821" s="368"/>
      <c r="D821" s="368"/>
      <c r="E821" s="368"/>
      <c r="F821" s="370"/>
      <c r="G821" s="554"/>
      <c r="H821" s="335"/>
      <c r="I821" s="335"/>
      <c r="J821" s="368"/>
      <c r="K821" s="368"/>
      <c r="L821" s="370"/>
      <c r="M821" s="368"/>
    </row>
    <row r="822" spans="1:13" x14ac:dyDescent="0.2">
      <c r="A822" s="368"/>
      <c r="B822" s="368"/>
      <c r="C822" s="368"/>
      <c r="D822" s="368"/>
      <c r="E822" s="368"/>
      <c r="F822" s="370"/>
      <c r="G822" s="554"/>
      <c r="H822" s="335"/>
      <c r="I822" s="335"/>
      <c r="J822" s="368"/>
      <c r="K822" s="368"/>
      <c r="L822" s="370"/>
      <c r="M822" s="368"/>
    </row>
    <row r="823" spans="1:13" x14ac:dyDescent="0.2">
      <c r="A823" s="368"/>
      <c r="B823" s="368"/>
      <c r="C823" s="368"/>
      <c r="D823" s="368"/>
      <c r="E823" s="368"/>
      <c r="F823" s="370"/>
      <c r="G823" s="554"/>
      <c r="H823" s="335"/>
      <c r="I823" s="335"/>
      <c r="J823" s="368"/>
      <c r="K823" s="368"/>
      <c r="L823" s="370"/>
      <c r="M823" s="368"/>
    </row>
    <row r="824" spans="1:13" x14ac:dyDescent="0.2">
      <c r="A824" s="368"/>
      <c r="B824" s="368"/>
      <c r="C824" s="368"/>
      <c r="D824" s="368"/>
      <c r="E824" s="368"/>
      <c r="F824" s="370"/>
      <c r="G824" s="554"/>
      <c r="H824" s="335"/>
      <c r="I824" s="335"/>
      <c r="J824" s="368"/>
      <c r="K824" s="368"/>
      <c r="L824" s="370"/>
      <c r="M824" s="368"/>
    </row>
    <row r="825" spans="1:13" x14ac:dyDescent="0.2">
      <c r="A825" s="368"/>
      <c r="B825" s="368"/>
      <c r="C825" s="368"/>
      <c r="D825" s="368"/>
      <c r="E825" s="368"/>
      <c r="F825" s="370"/>
      <c r="G825" s="554"/>
      <c r="H825" s="335"/>
      <c r="I825" s="335"/>
      <c r="J825" s="368"/>
      <c r="K825" s="368"/>
      <c r="L825" s="370"/>
      <c r="M825" s="368"/>
    </row>
    <row r="826" spans="1:13" x14ac:dyDescent="0.2">
      <c r="A826" s="368"/>
      <c r="B826" s="368"/>
      <c r="C826" s="368"/>
      <c r="D826" s="368"/>
      <c r="E826" s="368"/>
      <c r="F826" s="370"/>
      <c r="G826" s="554"/>
      <c r="H826" s="335"/>
      <c r="I826" s="335"/>
      <c r="J826" s="368"/>
      <c r="K826" s="368"/>
      <c r="L826" s="370"/>
      <c r="M826" s="368"/>
    </row>
    <row r="827" spans="1:13" x14ac:dyDescent="0.2">
      <c r="A827" s="368"/>
      <c r="B827" s="368"/>
      <c r="C827" s="368"/>
      <c r="D827" s="368"/>
      <c r="E827" s="368"/>
      <c r="F827" s="370"/>
      <c r="G827" s="554"/>
      <c r="H827" s="335"/>
      <c r="I827" s="335"/>
      <c r="J827" s="368"/>
      <c r="K827" s="368"/>
      <c r="L827" s="370"/>
      <c r="M827" s="368"/>
    </row>
    <row r="828" spans="1:13" x14ac:dyDescent="0.2">
      <c r="A828" s="368"/>
      <c r="B828" s="368"/>
      <c r="C828" s="368"/>
      <c r="D828" s="368"/>
      <c r="E828" s="368"/>
      <c r="F828" s="370"/>
      <c r="G828" s="554"/>
      <c r="H828" s="335"/>
      <c r="I828" s="335"/>
      <c r="J828" s="368"/>
      <c r="K828" s="368"/>
      <c r="L828" s="370"/>
      <c r="M828" s="368"/>
    </row>
    <row r="829" spans="1:13" x14ac:dyDescent="0.2">
      <c r="A829" s="368"/>
      <c r="B829" s="368"/>
      <c r="C829" s="368"/>
      <c r="D829" s="368"/>
      <c r="E829" s="368"/>
      <c r="F829" s="370"/>
      <c r="G829" s="554"/>
      <c r="H829" s="335"/>
      <c r="I829" s="335"/>
      <c r="J829" s="368"/>
      <c r="K829" s="368"/>
      <c r="L829" s="370"/>
      <c r="M829" s="368"/>
    </row>
    <row r="830" spans="1:13" x14ac:dyDescent="0.2">
      <c r="A830" s="368"/>
      <c r="B830" s="368"/>
      <c r="C830" s="368"/>
      <c r="D830" s="368"/>
      <c r="E830" s="368"/>
      <c r="F830" s="370"/>
      <c r="G830" s="554"/>
      <c r="H830" s="335"/>
      <c r="I830" s="335"/>
      <c r="J830" s="368"/>
      <c r="K830" s="368"/>
      <c r="L830" s="370"/>
      <c r="M830" s="368"/>
    </row>
    <row r="831" spans="1:13" x14ac:dyDescent="0.2">
      <c r="A831" s="368"/>
      <c r="B831" s="368"/>
      <c r="C831" s="368"/>
      <c r="D831" s="368"/>
      <c r="E831" s="368"/>
      <c r="F831" s="370"/>
      <c r="G831" s="554"/>
      <c r="H831" s="335"/>
      <c r="I831" s="335"/>
      <c r="J831" s="368"/>
      <c r="K831" s="368"/>
      <c r="L831" s="370"/>
      <c r="M831" s="368"/>
    </row>
    <row r="832" spans="1:13" x14ac:dyDescent="0.2">
      <c r="A832" s="368"/>
      <c r="B832" s="368"/>
      <c r="C832" s="368"/>
      <c r="D832" s="368"/>
      <c r="E832" s="368"/>
      <c r="F832" s="370"/>
      <c r="G832" s="554"/>
      <c r="H832" s="335"/>
      <c r="I832" s="335"/>
      <c r="J832" s="368"/>
      <c r="K832" s="368"/>
      <c r="L832" s="370"/>
      <c r="M832" s="368"/>
    </row>
    <row r="833" spans="1:13" x14ac:dyDescent="0.2">
      <c r="A833" s="368"/>
      <c r="B833" s="368"/>
      <c r="C833" s="368"/>
      <c r="D833" s="368"/>
      <c r="E833" s="368"/>
      <c r="F833" s="370"/>
      <c r="G833" s="554"/>
      <c r="H833" s="335"/>
      <c r="I833" s="335"/>
      <c r="J833" s="368"/>
      <c r="K833" s="368"/>
      <c r="L833" s="370"/>
      <c r="M833" s="368"/>
    </row>
    <row r="834" spans="1:13" x14ac:dyDescent="0.2">
      <c r="A834" s="368"/>
      <c r="B834" s="368"/>
      <c r="C834" s="368"/>
      <c r="D834" s="368"/>
      <c r="E834" s="368"/>
      <c r="F834" s="370"/>
      <c r="G834" s="554"/>
      <c r="H834" s="335"/>
      <c r="I834" s="335"/>
      <c r="J834" s="368"/>
      <c r="K834" s="368"/>
      <c r="L834" s="370"/>
      <c r="M834" s="368"/>
    </row>
    <row r="835" spans="1:13" x14ac:dyDescent="0.2">
      <c r="A835" s="368"/>
      <c r="B835" s="368"/>
      <c r="C835" s="368"/>
      <c r="D835" s="368"/>
      <c r="E835" s="368"/>
      <c r="F835" s="370"/>
      <c r="G835" s="554"/>
      <c r="H835" s="335"/>
      <c r="I835" s="335"/>
      <c r="J835" s="368"/>
      <c r="K835" s="368"/>
      <c r="L835" s="370"/>
      <c r="M835" s="368"/>
    </row>
    <row r="836" spans="1:13" x14ac:dyDescent="0.2">
      <c r="A836" s="368"/>
      <c r="B836" s="368"/>
      <c r="C836" s="368"/>
      <c r="D836" s="368"/>
      <c r="E836" s="368"/>
      <c r="F836" s="370"/>
      <c r="G836" s="554"/>
      <c r="H836" s="335"/>
      <c r="I836" s="335"/>
      <c r="J836" s="368"/>
      <c r="K836" s="368"/>
      <c r="L836" s="370"/>
      <c r="M836" s="368"/>
    </row>
    <row r="837" spans="1:13" x14ac:dyDescent="0.2">
      <c r="A837" s="368"/>
      <c r="B837" s="368"/>
      <c r="C837" s="368"/>
      <c r="D837" s="368"/>
      <c r="E837" s="368"/>
      <c r="F837" s="370"/>
      <c r="G837" s="554"/>
      <c r="H837" s="335"/>
      <c r="I837" s="335"/>
      <c r="J837" s="368"/>
      <c r="K837" s="368"/>
      <c r="L837" s="370"/>
      <c r="M837" s="368"/>
    </row>
    <row r="838" spans="1:13" x14ac:dyDescent="0.2">
      <c r="A838" s="368"/>
      <c r="B838" s="368"/>
      <c r="C838" s="368"/>
      <c r="D838" s="368"/>
      <c r="E838" s="368"/>
      <c r="F838" s="370"/>
      <c r="G838" s="554"/>
      <c r="H838" s="335"/>
      <c r="I838" s="335"/>
      <c r="J838" s="368"/>
      <c r="K838" s="368"/>
      <c r="L838" s="370"/>
      <c r="M838" s="368"/>
    </row>
    <row r="839" spans="1:13" x14ac:dyDescent="0.2">
      <c r="A839" s="368"/>
      <c r="B839" s="368"/>
      <c r="C839" s="368"/>
      <c r="D839" s="368"/>
      <c r="E839" s="368"/>
      <c r="F839" s="370"/>
      <c r="G839" s="554"/>
      <c r="H839" s="335"/>
      <c r="I839" s="335"/>
      <c r="J839" s="368"/>
      <c r="K839" s="368"/>
      <c r="L839" s="370"/>
      <c r="M839" s="368"/>
    </row>
    <row r="840" spans="1:13" x14ac:dyDescent="0.2">
      <c r="A840" s="368"/>
      <c r="B840" s="368"/>
      <c r="C840" s="368"/>
      <c r="D840" s="368"/>
      <c r="E840" s="368"/>
      <c r="F840" s="370"/>
      <c r="G840" s="554"/>
      <c r="H840" s="335"/>
      <c r="I840" s="335"/>
      <c r="J840" s="368"/>
      <c r="K840" s="368"/>
      <c r="L840" s="370"/>
      <c r="M840" s="368"/>
    </row>
    <row r="841" spans="1:13" x14ac:dyDescent="0.2">
      <c r="A841" s="368"/>
      <c r="B841" s="368"/>
      <c r="C841" s="368"/>
      <c r="D841" s="368"/>
      <c r="E841" s="368"/>
      <c r="F841" s="370"/>
      <c r="G841" s="554"/>
      <c r="H841" s="335"/>
      <c r="I841" s="335"/>
      <c r="J841" s="368"/>
      <c r="K841" s="368"/>
      <c r="L841" s="370"/>
      <c r="M841" s="368"/>
    </row>
    <row r="842" spans="1:13" x14ac:dyDescent="0.2">
      <c r="A842" s="368"/>
      <c r="B842" s="368"/>
      <c r="C842" s="368"/>
      <c r="D842" s="368"/>
      <c r="E842" s="368"/>
      <c r="F842" s="370"/>
      <c r="G842" s="554"/>
      <c r="H842" s="335"/>
      <c r="I842" s="335"/>
      <c r="J842" s="368"/>
      <c r="K842" s="368"/>
      <c r="L842" s="370"/>
      <c r="M842" s="368"/>
    </row>
    <row r="843" spans="1:13" x14ac:dyDescent="0.2">
      <c r="A843" s="368"/>
      <c r="B843" s="368"/>
      <c r="C843" s="368"/>
      <c r="D843" s="368"/>
      <c r="E843" s="368"/>
      <c r="F843" s="370"/>
      <c r="G843" s="554"/>
      <c r="H843" s="335"/>
      <c r="I843" s="335"/>
      <c r="J843" s="368"/>
      <c r="K843" s="368"/>
      <c r="L843" s="370"/>
      <c r="M843" s="368"/>
    </row>
    <row r="844" spans="1:13" x14ac:dyDescent="0.2">
      <c r="A844" s="368"/>
      <c r="B844" s="368"/>
      <c r="C844" s="368"/>
      <c r="D844" s="368"/>
      <c r="E844" s="368"/>
      <c r="F844" s="370"/>
      <c r="G844" s="554"/>
      <c r="H844" s="335"/>
      <c r="I844" s="335"/>
      <c r="J844" s="368"/>
      <c r="K844" s="368"/>
      <c r="L844" s="370"/>
      <c r="M844" s="368"/>
    </row>
    <row r="845" spans="1:13" x14ac:dyDescent="0.2">
      <c r="A845" s="368"/>
      <c r="B845" s="368"/>
      <c r="C845" s="368"/>
      <c r="D845" s="368"/>
      <c r="E845" s="368"/>
      <c r="F845" s="370"/>
      <c r="G845" s="554"/>
      <c r="H845" s="335"/>
      <c r="I845" s="335"/>
      <c r="J845" s="368"/>
      <c r="K845" s="368"/>
      <c r="L845" s="370"/>
      <c r="M845" s="368"/>
    </row>
    <row r="846" spans="1:13" x14ac:dyDescent="0.2">
      <c r="A846" s="368"/>
      <c r="B846" s="368"/>
      <c r="C846" s="368"/>
      <c r="D846" s="368"/>
      <c r="E846" s="368"/>
      <c r="F846" s="370"/>
      <c r="G846" s="554"/>
      <c r="H846" s="335"/>
      <c r="I846" s="335"/>
      <c r="J846" s="368"/>
      <c r="K846" s="368"/>
      <c r="L846" s="370"/>
      <c r="M846" s="368"/>
    </row>
    <row r="847" spans="1:13" x14ac:dyDescent="0.2">
      <c r="A847" s="368"/>
      <c r="B847" s="368"/>
      <c r="C847" s="368"/>
      <c r="D847" s="368"/>
      <c r="E847" s="368"/>
      <c r="F847" s="370"/>
      <c r="G847" s="554"/>
      <c r="H847" s="335"/>
      <c r="I847" s="335"/>
      <c r="J847" s="368"/>
      <c r="K847" s="368"/>
      <c r="L847" s="370"/>
      <c r="M847" s="368"/>
    </row>
    <row r="848" spans="1:13" x14ac:dyDescent="0.2">
      <c r="A848" s="368"/>
      <c r="B848" s="368"/>
      <c r="C848" s="368"/>
      <c r="D848" s="368"/>
      <c r="E848" s="368"/>
      <c r="F848" s="370"/>
      <c r="G848" s="554"/>
      <c r="H848" s="335"/>
      <c r="I848" s="335"/>
      <c r="J848" s="368"/>
      <c r="K848" s="368"/>
      <c r="L848" s="370"/>
      <c r="M848" s="368"/>
    </row>
    <row r="849" spans="1:13" x14ac:dyDescent="0.2">
      <c r="A849" s="368"/>
      <c r="B849" s="368"/>
      <c r="C849" s="368"/>
      <c r="D849" s="368"/>
      <c r="E849" s="368"/>
      <c r="F849" s="370"/>
      <c r="G849" s="554"/>
      <c r="H849" s="335"/>
      <c r="I849" s="335"/>
      <c r="J849" s="368"/>
      <c r="K849" s="368"/>
      <c r="L849" s="370"/>
      <c r="M849" s="368"/>
    </row>
    <row r="850" spans="1:13" x14ac:dyDescent="0.2">
      <c r="A850" s="368"/>
      <c r="B850" s="368"/>
      <c r="C850" s="368"/>
      <c r="D850" s="368"/>
      <c r="E850" s="368"/>
      <c r="F850" s="370"/>
      <c r="G850" s="554"/>
      <c r="H850" s="335"/>
      <c r="I850" s="335"/>
      <c r="J850" s="368"/>
      <c r="K850" s="368"/>
      <c r="L850" s="370"/>
      <c r="M850" s="368"/>
    </row>
    <row r="851" spans="1:13" x14ac:dyDescent="0.2">
      <c r="A851" s="368"/>
      <c r="B851" s="368"/>
      <c r="C851" s="368"/>
      <c r="D851" s="368"/>
      <c r="E851" s="368"/>
      <c r="F851" s="370"/>
      <c r="G851" s="554"/>
      <c r="H851" s="335"/>
      <c r="I851" s="335"/>
      <c r="J851" s="368"/>
      <c r="K851" s="368"/>
      <c r="L851" s="370"/>
      <c r="M851" s="368"/>
    </row>
    <row r="852" spans="1:13" x14ac:dyDescent="0.2">
      <c r="A852" s="368"/>
      <c r="B852" s="368"/>
      <c r="C852" s="368"/>
      <c r="D852" s="368"/>
      <c r="E852" s="368"/>
      <c r="F852" s="370"/>
      <c r="G852" s="554"/>
      <c r="H852" s="335"/>
      <c r="I852" s="335"/>
      <c r="J852" s="368"/>
      <c r="K852" s="368"/>
      <c r="L852" s="370"/>
      <c r="M852" s="368"/>
    </row>
    <row r="853" spans="1:13" x14ac:dyDescent="0.2">
      <c r="A853" s="368"/>
      <c r="B853" s="368"/>
      <c r="C853" s="368"/>
      <c r="D853" s="368"/>
      <c r="E853" s="368"/>
      <c r="F853" s="370"/>
      <c r="G853" s="554"/>
      <c r="H853" s="335"/>
      <c r="I853" s="335"/>
      <c r="J853" s="368"/>
      <c r="K853" s="368"/>
      <c r="L853" s="370"/>
      <c r="M853" s="368"/>
    </row>
    <row r="854" spans="1:13" x14ac:dyDescent="0.2">
      <c r="A854" s="368"/>
      <c r="B854" s="368"/>
      <c r="C854" s="368"/>
      <c r="D854" s="368"/>
      <c r="E854" s="368"/>
      <c r="F854" s="370"/>
      <c r="G854" s="554"/>
      <c r="H854" s="335"/>
      <c r="I854" s="335"/>
      <c r="J854" s="368"/>
      <c r="K854" s="368"/>
      <c r="L854" s="370"/>
      <c r="M854" s="368"/>
    </row>
    <row r="855" spans="1:13" x14ac:dyDescent="0.2">
      <c r="A855" s="368"/>
      <c r="B855" s="368"/>
      <c r="C855" s="368"/>
      <c r="D855" s="368"/>
      <c r="E855" s="368"/>
      <c r="F855" s="370"/>
      <c r="G855" s="554"/>
      <c r="H855" s="335"/>
      <c r="I855" s="335"/>
      <c r="J855" s="368"/>
      <c r="K855" s="368"/>
      <c r="L855" s="370"/>
      <c r="M855" s="368"/>
    </row>
    <row r="856" spans="1:13" x14ac:dyDescent="0.2">
      <c r="A856" s="368"/>
      <c r="B856" s="368"/>
      <c r="C856" s="368"/>
      <c r="D856" s="368"/>
      <c r="E856" s="368"/>
      <c r="F856" s="370"/>
      <c r="G856" s="554"/>
      <c r="H856" s="335"/>
      <c r="I856" s="335"/>
      <c r="J856" s="368"/>
      <c r="K856" s="368"/>
      <c r="L856" s="370"/>
      <c r="M856" s="368"/>
    </row>
    <row r="857" spans="1:13" x14ac:dyDescent="0.2">
      <c r="A857" s="368"/>
      <c r="B857" s="368"/>
      <c r="C857" s="368"/>
      <c r="D857" s="368"/>
      <c r="E857" s="368"/>
      <c r="F857" s="370"/>
      <c r="G857" s="554"/>
      <c r="H857" s="335"/>
      <c r="I857" s="335"/>
      <c r="J857" s="368"/>
      <c r="K857" s="368"/>
      <c r="L857" s="370"/>
      <c r="M857" s="368"/>
    </row>
    <row r="858" spans="1:13" x14ac:dyDescent="0.2">
      <c r="A858" s="368"/>
      <c r="B858" s="368"/>
      <c r="C858" s="368"/>
      <c r="D858" s="368"/>
      <c r="E858" s="368"/>
      <c r="F858" s="370"/>
      <c r="G858" s="554"/>
      <c r="H858" s="335"/>
      <c r="I858" s="335"/>
      <c r="J858" s="368"/>
      <c r="K858" s="368"/>
      <c r="L858" s="370"/>
      <c r="M858" s="368"/>
    </row>
    <row r="859" spans="1:13" x14ac:dyDescent="0.2">
      <c r="A859" s="368"/>
      <c r="B859" s="368"/>
      <c r="C859" s="368"/>
      <c r="D859" s="368"/>
      <c r="E859" s="368"/>
      <c r="F859" s="370"/>
      <c r="G859" s="554"/>
      <c r="H859" s="335"/>
      <c r="I859" s="335"/>
      <c r="J859" s="368"/>
      <c r="K859" s="368"/>
      <c r="L859" s="370"/>
      <c r="M859" s="368"/>
    </row>
    <row r="860" spans="1:13" x14ac:dyDescent="0.2">
      <c r="A860" s="368"/>
      <c r="B860" s="368"/>
      <c r="C860" s="368"/>
      <c r="D860" s="368"/>
      <c r="E860" s="368"/>
      <c r="F860" s="370"/>
      <c r="G860" s="554"/>
      <c r="H860" s="335"/>
      <c r="I860" s="335"/>
      <c r="J860" s="368"/>
      <c r="K860" s="368"/>
      <c r="L860" s="370"/>
      <c r="M860" s="368"/>
    </row>
    <row r="861" spans="1:13" x14ac:dyDescent="0.2">
      <c r="A861" s="368"/>
      <c r="B861" s="368"/>
      <c r="C861" s="368"/>
      <c r="D861" s="368"/>
      <c r="E861" s="368"/>
      <c r="F861" s="370"/>
      <c r="G861" s="554"/>
      <c r="H861" s="335"/>
      <c r="I861" s="335"/>
      <c r="J861" s="368"/>
      <c r="K861" s="368"/>
      <c r="L861" s="370"/>
      <c r="M861" s="368"/>
    </row>
    <row r="862" spans="1:13" x14ac:dyDescent="0.2">
      <c r="A862" s="368"/>
      <c r="B862" s="368"/>
      <c r="C862" s="368"/>
      <c r="D862" s="368"/>
      <c r="E862" s="368"/>
      <c r="F862" s="370"/>
      <c r="G862" s="554"/>
      <c r="H862" s="335"/>
      <c r="I862" s="335"/>
      <c r="J862" s="368"/>
      <c r="K862" s="368"/>
      <c r="L862" s="370"/>
      <c r="M862" s="368"/>
    </row>
    <row r="863" spans="1:13" x14ac:dyDescent="0.2">
      <c r="A863" s="368"/>
      <c r="B863" s="368"/>
      <c r="C863" s="368"/>
      <c r="D863" s="368"/>
      <c r="E863" s="368"/>
      <c r="F863" s="370"/>
      <c r="G863" s="554"/>
      <c r="H863" s="335"/>
      <c r="I863" s="335"/>
      <c r="J863" s="368"/>
      <c r="K863" s="368"/>
      <c r="L863" s="370"/>
      <c r="M863" s="368"/>
    </row>
    <row r="864" spans="1:13" x14ac:dyDescent="0.2">
      <c r="A864" s="368"/>
      <c r="B864" s="368"/>
      <c r="C864" s="368"/>
      <c r="D864" s="368"/>
      <c r="E864" s="368"/>
      <c r="F864" s="370"/>
      <c r="G864" s="554"/>
      <c r="H864" s="335"/>
      <c r="I864" s="335"/>
      <c r="J864" s="368"/>
      <c r="K864" s="368"/>
      <c r="L864" s="370"/>
      <c r="M864" s="368"/>
    </row>
    <row r="865" spans="1:13" x14ac:dyDescent="0.2">
      <c r="A865" s="368"/>
      <c r="B865" s="368"/>
      <c r="C865" s="368"/>
      <c r="D865" s="368"/>
      <c r="E865" s="368"/>
      <c r="F865" s="370"/>
      <c r="G865" s="554"/>
      <c r="H865" s="335"/>
      <c r="I865" s="335"/>
      <c r="J865" s="368"/>
      <c r="K865" s="368"/>
      <c r="L865" s="370"/>
      <c r="M865" s="368"/>
    </row>
    <row r="866" spans="1:13" x14ac:dyDescent="0.2">
      <c r="A866" s="368"/>
      <c r="B866" s="368"/>
      <c r="C866" s="368"/>
      <c r="D866" s="368"/>
      <c r="E866" s="368"/>
      <c r="F866" s="370"/>
      <c r="G866" s="554"/>
      <c r="H866" s="335"/>
      <c r="I866" s="335"/>
      <c r="J866" s="368"/>
      <c r="K866" s="368"/>
      <c r="L866" s="370"/>
      <c r="M866" s="368"/>
    </row>
    <row r="867" spans="1:13" x14ac:dyDescent="0.2">
      <c r="A867" s="368"/>
      <c r="B867" s="368"/>
      <c r="C867" s="368"/>
      <c r="D867" s="368"/>
      <c r="E867" s="368"/>
      <c r="F867" s="370"/>
      <c r="G867" s="554"/>
      <c r="H867" s="335"/>
      <c r="I867" s="335"/>
      <c r="J867" s="368"/>
      <c r="K867" s="368"/>
      <c r="L867" s="370"/>
      <c r="M867" s="368"/>
    </row>
    <row r="868" spans="1:13" x14ac:dyDescent="0.2">
      <c r="A868" s="368"/>
      <c r="B868" s="368"/>
      <c r="C868" s="368"/>
      <c r="D868" s="368"/>
      <c r="E868" s="368"/>
      <c r="F868" s="370"/>
      <c r="G868" s="554"/>
      <c r="H868" s="335"/>
      <c r="I868" s="335"/>
      <c r="J868" s="368"/>
      <c r="K868" s="368"/>
      <c r="L868" s="370"/>
      <c r="M868" s="368"/>
    </row>
    <row r="869" spans="1:13" x14ac:dyDescent="0.2">
      <c r="A869" s="368"/>
      <c r="B869" s="368"/>
      <c r="C869" s="368"/>
      <c r="D869" s="368"/>
      <c r="E869" s="368"/>
      <c r="F869" s="370"/>
      <c r="G869" s="554"/>
      <c r="H869" s="335"/>
      <c r="I869" s="335"/>
      <c r="J869" s="368"/>
      <c r="K869" s="368"/>
      <c r="L869" s="370"/>
      <c r="M869" s="368"/>
    </row>
    <row r="870" spans="1:13" x14ac:dyDescent="0.2">
      <c r="A870" s="368"/>
      <c r="B870" s="368"/>
      <c r="C870" s="368"/>
      <c r="D870" s="368"/>
      <c r="E870" s="368"/>
      <c r="F870" s="370"/>
      <c r="G870" s="554"/>
      <c r="H870" s="335"/>
      <c r="I870" s="335"/>
      <c r="J870" s="368"/>
      <c r="K870" s="368"/>
      <c r="L870" s="370"/>
      <c r="M870" s="368"/>
    </row>
    <row r="871" spans="1:13" x14ac:dyDescent="0.2">
      <c r="A871" s="368"/>
      <c r="B871" s="368"/>
      <c r="C871" s="368"/>
      <c r="D871" s="368"/>
      <c r="E871" s="368"/>
      <c r="F871" s="370"/>
      <c r="G871" s="554"/>
      <c r="H871" s="335"/>
      <c r="I871" s="335"/>
      <c r="J871" s="368"/>
      <c r="K871" s="368"/>
      <c r="L871" s="370"/>
      <c r="M871" s="368"/>
    </row>
    <row r="872" spans="1:13" x14ac:dyDescent="0.2">
      <c r="A872" s="368"/>
      <c r="B872" s="368"/>
      <c r="C872" s="368"/>
      <c r="D872" s="368"/>
      <c r="E872" s="368"/>
      <c r="F872" s="370"/>
      <c r="G872" s="554"/>
      <c r="H872" s="335"/>
      <c r="I872" s="335"/>
      <c r="J872" s="368"/>
      <c r="K872" s="368"/>
      <c r="L872" s="370"/>
      <c r="M872" s="368"/>
    </row>
    <row r="873" spans="1:13" x14ac:dyDescent="0.2">
      <c r="A873" s="368"/>
      <c r="B873" s="368"/>
      <c r="C873" s="368"/>
      <c r="D873" s="368"/>
      <c r="E873" s="368"/>
      <c r="F873" s="370"/>
      <c r="G873" s="554"/>
      <c r="H873" s="335"/>
      <c r="I873" s="335"/>
      <c r="J873" s="368"/>
      <c r="K873" s="368"/>
      <c r="L873" s="370"/>
      <c r="M873" s="368"/>
    </row>
    <row r="874" spans="1:13" x14ac:dyDescent="0.2">
      <c r="A874" s="368"/>
      <c r="B874" s="368"/>
      <c r="C874" s="368"/>
      <c r="D874" s="368"/>
      <c r="E874" s="368"/>
      <c r="F874" s="370"/>
      <c r="G874" s="554"/>
      <c r="H874" s="335"/>
      <c r="I874" s="335"/>
      <c r="J874" s="368"/>
      <c r="K874" s="368"/>
      <c r="L874" s="370"/>
      <c r="M874" s="368"/>
    </row>
    <row r="875" spans="1:13" x14ac:dyDescent="0.2">
      <c r="A875" s="368"/>
      <c r="B875" s="368"/>
      <c r="C875" s="368"/>
      <c r="D875" s="368"/>
      <c r="E875" s="368"/>
      <c r="F875" s="370"/>
      <c r="G875" s="554"/>
      <c r="H875" s="335"/>
      <c r="I875" s="335"/>
      <c r="J875" s="368"/>
      <c r="K875" s="368"/>
      <c r="L875" s="370"/>
      <c r="M875" s="368"/>
    </row>
    <row r="876" spans="1:13" x14ac:dyDescent="0.2">
      <c r="A876" s="368"/>
      <c r="B876" s="368"/>
      <c r="C876" s="368"/>
      <c r="D876" s="368"/>
      <c r="E876" s="368"/>
      <c r="F876" s="370"/>
      <c r="G876" s="554"/>
      <c r="H876" s="335"/>
      <c r="I876" s="335"/>
      <c r="J876" s="368"/>
      <c r="K876" s="368"/>
      <c r="L876" s="370"/>
      <c r="M876" s="368"/>
    </row>
    <row r="877" spans="1:13" x14ac:dyDescent="0.2">
      <c r="A877" s="368"/>
      <c r="B877" s="368"/>
      <c r="C877" s="368"/>
      <c r="D877" s="368"/>
      <c r="E877" s="368"/>
      <c r="F877" s="370"/>
      <c r="G877" s="554"/>
      <c r="H877" s="335"/>
      <c r="I877" s="335"/>
      <c r="J877" s="368"/>
      <c r="K877" s="368"/>
      <c r="L877" s="370"/>
      <c r="M877" s="368"/>
    </row>
    <row r="878" spans="1:13" x14ac:dyDescent="0.2">
      <c r="A878" s="368"/>
      <c r="B878" s="368"/>
      <c r="C878" s="368"/>
      <c r="D878" s="368"/>
      <c r="E878" s="368"/>
      <c r="F878" s="370"/>
      <c r="G878" s="554"/>
      <c r="H878" s="335"/>
      <c r="I878" s="335"/>
      <c r="J878" s="368"/>
      <c r="K878" s="368"/>
      <c r="L878" s="370"/>
      <c r="M878" s="368"/>
    </row>
    <row r="879" spans="1:13" x14ac:dyDescent="0.2">
      <c r="A879" s="368"/>
      <c r="B879" s="368"/>
      <c r="C879" s="368"/>
      <c r="D879" s="368"/>
      <c r="E879" s="368"/>
      <c r="F879" s="370"/>
      <c r="G879" s="554"/>
      <c r="H879" s="335"/>
      <c r="I879" s="335"/>
      <c r="J879" s="368"/>
      <c r="K879" s="368"/>
      <c r="L879" s="370"/>
      <c r="M879" s="368"/>
    </row>
    <row r="880" spans="1:13" x14ac:dyDescent="0.2">
      <c r="A880" s="368"/>
      <c r="B880" s="368"/>
      <c r="C880" s="368"/>
      <c r="D880" s="368"/>
      <c r="E880" s="368"/>
      <c r="F880" s="370"/>
      <c r="G880" s="554"/>
      <c r="H880" s="335"/>
      <c r="I880" s="335"/>
      <c r="J880" s="368"/>
      <c r="K880" s="368"/>
      <c r="L880" s="370"/>
      <c r="M880" s="368"/>
    </row>
    <row r="881" spans="1:13" x14ac:dyDescent="0.2">
      <c r="A881" s="368"/>
      <c r="B881" s="368"/>
      <c r="C881" s="368"/>
      <c r="D881" s="368"/>
      <c r="E881" s="368"/>
      <c r="F881" s="370"/>
      <c r="G881" s="554"/>
      <c r="H881" s="335"/>
      <c r="I881" s="335"/>
      <c r="J881" s="368"/>
      <c r="K881" s="368"/>
      <c r="L881" s="370"/>
      <c r="M881" s="368"/>
    </row>
    <row r="882" spans="1:13" x14ac:dyDescent="0.2">
      <c r="A882" s="368"/>
      <c r="B882" s="368"/>
      <c r="C882" s="368"/>
      <c r="D882" s="368"/>
      <c r="E882" s="368"/>
      <c r="F882" s="370"/>
      <c r="G882" s="554"/>
      <c r="H882" s="335"/>
      <c r="I882" s="335"/>
      <c r="J882" s="368"/>
      <c r="K882" s="368"/>
      <c r="L882" s="370"/>
      <c r="M882" s="368"/>
    </row>
    <row r="883" spans="1:13" x14ac:dyDescent="0.2">
      <c r="A883" s="368"/>
      <c r="B883" s="368"/>
      <c r="C883" s="368"/>
      <c r="D883" s="368"/>
      <c r="E883" s="368"/>
      <c r="F883" s="370"/>
      <c r="G883" s="554"/>
      <c r="H883" s="335"/>
      <c r="I883" s="335"/>
      <c r="J883" s="368"/>
      <c r="K883" s="368"/>
      <c r="L883" s="370"/>
      <c r="M883" s="368"/>
    </row>
    <row r="884" spans="1:13" x14ac:dyDescent="0.2">
      <c r="A884" s="368"/>
      <c r="B884" s="368"/>
      <c r="C884" s="368"/>
      <c r="D884" s="368"/>
      <c r="E884" s="368"/>
      <c r="F884" s="370"/>
      <c r="G884" s="554"/>
      <c r="H884" s="335"/>
      <c r="I884" s="335"/>
      <c r="J884" s="368"/>
      <c r="K884" s="368"/>
      <c r="L884" s="370"/>
      <c r="M884" s="368"/>
    </row>
    <row r="885" spans="1:13" x14ac:dyDescent="0.2">
      <c r="A885" s="368"/>
      <c r="B885" s="368"/>
      <c r="C885" s="368"/>
      <c r="D885" s="368"/>
      <c r="E885" s="368"/>
      <c r="F885" s="370"/>
      <c r="G885" s="554"/>
      <c r="H885" s="335"/>
      <c r="I885" s="335"/>
      <c r="J885" s="368"/>
      <c r="K885" s="368"/>
      <c r="L885" s="370"/>
      <c r="M885" s="368"/>
    </row>
    <row r="886" spans="1:13" x14ac:dyDescent="0.2">
      <c r="A886" s="368"/>
      <c r="B886" s="368"/>
      <c r="C886" s="368"/>
      <c r="D886" s="368"/>
      <c r="E886" s="368"/>
      <c r="F886" s="370"/>
      <c r="G886" s="554"/>
      <c r="H886" s="335"/>
      <c r="I886" s="335"/>
      <c r="J886" s="368"/>
      <c r="K886" s="368"/>
      <c r="L886" s="370"/>
      <c r="M886" s="368"/>
    </row>
    <row r="887" spans="1:13" x14ac:dyDescent="0.2">
      <c r="A887" s="368"/>
      <c r="B887" s="368"/>
      <c r="C887" s="368"/>
      <c r="D887" s="368"/>
      <c r="E887" s="368"/>
      <c r="F887" s="370"/>
      <c r="G887" s="554"/>
      <c r="H887" s="335"/>
      <c r="I887" s="335"/>
      <c r="J887" s="368"/>
      <c r="K887" s="368"/>
      <c r="L887" s="370"/>
      <c r="M887" s="368"/>
    </row>
    <row r="888" spans="1:13" x14ac:dyDescent="0.2">
      <c r="A888" s="368"/>
      <c r="B888" s="368"/>
      <c r="C888" s="368"/>
      <c r="D888" s="368"/>
      <c r="E888" s="368"/>
      <c r="F888" s="370"/>
      <c r="G888" s="554"/>
      <c r="H888" s="335"/>
      <c r="I888" s="335"/>
      <c r="J888" s="368"/>
      <c r="K888" s="368"/>
      <c r="L888" s="370"/>
      <c r="M888" s="368"/>
    </row>
    <row r="889" spans="1:13" x14ac:dyDescent="0.2">
      <c r="A889" s="368"/>
      <c r="B889" s="368"/>
      <c r="C889" s="368"/>
      <c r="D889" s="368"/>
      <c r="E889" s="368"/>
      <c r="F889" s="370"/>
      <c r="G889" s="554"/>
      <c r="H889" s="335"/>
      <c r="I889" s="335"/>
      <c r="J889" s="368"/>
      <c r="K889" s="368"/>
      <c r="L889" s="370"/>
      <c r="M889" s="368"/>
    </row>
    <row r="890" spans="1:13" x14ac:dyDescent="0.2">
      <c r="A890" s="368"/>
      <c r="B890" s="368"/>
      <c r="C890" s="368"/>
      <c r="D890" s="368"/>
      <c r="E890" s="368"/>
      <c r="F890" s="370"/>
      <c r="G890" s="554"/>
      <c r="H890" s="335"/>
      <c r="I890" s="335"/>
      <c r="J890" s="368"/>
      <c r="K890" s="368"/>
      <c r="L890" s="370"/>
      <c r="M890" s="368"/>
    </row>
    <row r="891" spans="1:13" x14ac:dyDescent="0.2">
      <c r="A891" s="368"/>
      <c r="B891" s="368"/>
      <c r="C891" s="368"/>
      <c r="D891" s="368"/>
      <c r="E891" s="368"/>
      <c r="F891" s="370"/>
      <c r="G891" s="554"/>
      <c r="H891" s="335"/>
      <c r="I891" s="335"/>
      <c r="J891" s="368"/>
      <c r="K891" s="368"/>
      <c r="L891" s="370"/>
      <c r="M891" s="368"/>
    </row>
    <row r="892" spans="1:13" x14ac:dyDescent="0.2">
      <c r="A892" s="368"/>
      <c r="B892" s="368"/>
      <c r="C892" s="368"/>
      <c r="D892" s="368"/>
      <c r="E892" s="368"/>
      <c r="F892" s="370"/>
      <c r="G892" s="554"/>
      <c r="H892" s="335"/>
      <c r="I892" s="335"/>
      <c r="J892" s="368"/>
      <c r="K892" s="368"/>
      <c r="L892" s="370"/>
      <c r="M892" s="368"/>
    </row>
    <row r="893" spans="1:13" x14ac:dyDescent="0.2">
      <c r="A893" s="368"/>
      <c r="B893" s="368"/>
      <c r="C893" s="368"/>
      <c r="D893" s="368"/>
      <c r="E893" s="368"/>
      <c r="F893" s="370"/>
      <c r="G893" s="554"/>
      <c r="H893" s="335"/>
      <c r="I893" s="335"/>
      <c r="J893" s="368"/>
      <c r="K893" s="368"/>
      <c r="L893" s="370"/>
      <c r="M893" s="368"/>
    </row>
    <row r="894" spans="1:13" x14ac:dyDescent="0.2">
      <c r="A894" s="368"/>
      <c r="B894" s="368"/>
      <c r="C894" s="368"/>
      <c r="D894" s="368"/>
      <c r="E894" s="368"/>
      <c r="F894" s="370"/>
      <c r="G894" s="554"/>
      <c r="H894" s="335"/>
      <c r="I894" s="335"/>
      <c r="J894" s="368"/>
      <c r="K894" s="368"/>
      <c r="L894" s="370"/>
      <c r="M894" s="368"/>
    </row>
    <row r="895" spans="1:13" x14ac:dyDescent="0.2">
      <c r="A895" s="368"/>
      <c r="B895" s="368"/>
      <c r="C895" s="368"/>
      <c r="D895" s="368"/>
      <c r="E895" s="368"/>
      <c r="F895" s="370"/>
      <c r="G895" s="554"/>
      <c r="H895" s="335"/>
      <c r="I895" s="335"/>
      <c r="J895" s="368"/>
      <c r="K895" s="368"/>
      <c r="L895" s="370"/>
      <c r="M895" s="368"/>
    </row>
    <row r="896" spans="1:13" x14ac:dyDescent="0.2">
      <c r="A896" s="368"/>
      <c r="B896" s="368"/>
      <c r="C896" s="368"/>
      <c r="D896" s="368"/>
      <c r="E896" s="368"/>
      <c r="F896" s="370"/>
      <c r="G896" s="554"/>
      <c r="H896" s="335"/>
      <c r="I896" s="335"/>
      <c r="J896" s="368"/>
      <c r="K896" s="368"/>
      <c r="L896" s="370"/>
      <c r="M896" s="368"/>
    </row>
    <row r="897" spans="1:13" x14ac:dyDescent="0.2">
      <c r="A897" s="368"/>
      <c r="B897" s="368"/>
      <c r="C897" s="368"/>
      <c r="D897" s="368"/>
      <c r="E897" s="368"/>
      <c r="F897" s="370"/>
      <c r="G897" s="554"/>
      <c r="H897" s="335"/>
      <c r="I897" s="335"/>
      <c r="J897" s="368"/>
      <c r="K897" s="368"/>
      <c r="L897" s="370"/>
      <c r="M897" s="368"/>
    </row>
    <row r="898" spans="1:13" x14ac:dyDescent="0.2">
      <c r="A898" s="368"/>
      <c r="B898" s="368"/>
      <c r="C898" s="368"/>
      <c r="D898" s="368"/>
      <c r="E898" s="368"/>
      <c r="F898" s="370"/>
      <c r="G898" s="554"/>
      <c r="H898" s="335"/>
      <c r="I898" s="335"/>
      <c r="J898" s="368"/>
      <c r="K898" s="368"/>
      <c r="L898" s="370"/>
      <c r="M898" s="368"/>
    </row>
    <row r="899" spans="1:13" x14ac:dyDescent="0.2">
      <c r="A899" s="368"/>
      <c r="B899" s="368"/>
      <c r="C899" s="368"/>
      <c r="D899" s="368"/>
      <c r="E899" s="368"/>
      <c r="F899" s="370"/>
      <c r="G899" s="554"/>
      <c r="H899" s="335"/>
      <c r="I899" s="335"/>
      <c r="J899" s="368"/>
      <c r="K899" s="368"/>
      <c r="L899" s="370"/>
      <c r="M899" s="368"/>
    </row>
    <row r="900" spans="1:13" x14ac:dyDescent="0.2">
      <c r="A900" s="368"/>
      <c r="B900" s="368"/>
      <c r="C900" s="368"/>
      <c r="D900" s="368"/>
      <c r="E900" s="368"/>
      <c r="F900" s="370"/>
      <c r="G900" s="554"/>
      <c r="H900" s="335"/>
      <c r="I900" s="335"/>
      <c r="J900" s="368"/>
      <c r="K900" s="368"/>
      <c r="L900" s="370"/>
      <c r="M900" s="368"/>
    </row>
    <row r="901" spans="1:13" x14ac:dyDescent="0.2">
      <c r="A901" s="368"/>
      <c r="B901" s="368"/>
      <c r="C901" s="368"/>
      <c r="D901" s="368"/>
      <c r="E901" s="368"/>
      <c r="F901" s="370"/>
      <c r="G901" s="554"/>
      <c r="H901" s="335"/>
      <c r="I901" s="335"/>
      <c r="J901" s="368"/>
      <c r="K901" s="368"/>
      <c r="L901" s="370"/>
      <c r="M901" s="368"/>
    </row>
    <row r="902" spans="1:13" x14ac:dyDescent="0.2">
      <c r="A902" s="368"/>
      <c r="B902" s="368"/>
      <c r="C902" s="368"/>
      <c r="D902" s="368"/>
      <c r="E902" s="368"/>
      <c r="F902" s="370"/>
      <c r="G902" s="554"/>
      <c r="H902" s="335"/>
      <c r="I902" s="335"/>
      <c r="J902" s="368"/>
      <c r="K902" s="368"/>
      <c r="L902" s="370"/>
      <c r="M902" s="368"/>
    </row>
    <row r="903" spans="1:13" x14ac:dyDescent="0.2">
      <c r="A903" s="368"/>
      <c r="B903" s="368"/>
      <c r="C903" s="368"/>
      <c r="D903" s="368"/>
      <c r="E903" s="368"/>
      <c r="F903" s="370"/>
      <c r="G903" s="554"/>
      <c r="H903" s="335"/>
      <c r="I903" s="335"/>
      <c r="J903" s="368"/>
      <c r="K903" s="368"/>
      <c r="L903" s="370"/>
      <c r="M903" s="368"/>
    </row>
    <row r="904" spans="1:13" x14ac:dyDescent="0.2">
      <c r="A904" s="368"/>
      <c r="B904" s="368"/>
      <c r="C904" s="368"/>
      <c r="D904" s="368"/>
      <c r="E904" s="368"/>
      <c r="F904" s="370"/>
      <c r="G904" s="554"/>
      <c r="H904" s="335"/>
      <c r="I904" s="335"/>
      <c r="J904" s="368"/>
      <c r="K904" s="368"/>
      <c r="L904" s="370"/>
      <c r="M904" s="368"/>
    </row>
    <row r="905" spans="1:13" x14ac:dyDescent="0.2">
      <c r="A905" s="368"/>
      <c r="B905" s="368"/>
      <c r="C905" s="368"/>
      <c r="D905" s="368"/>
      <c r="E905" s="368"/>
      <c r="F905" s="370"/>
      <c r="G905" s="554"/>
      <c r="H905" s="335"/>
      <c r="I905" s="335"/>
      <c r="J905" s="368"/>
      <c r="K905" s="368"/>
      <c r="L905" s="370"/>
      <c r="M905" s="368"/>
    </row>
    <row r="906" spans="1:13" x14ac:dyDescent="0.2">
      <c r="A906" s="368"/>
      <c r="B906" s="368"/>
      <c r="C906" s="368"/>
      <c r="D906" s="368"/>
      <c r="E906" s="368"/>
      <c r="F906" s="370"/>
      <c r="G906" s="554"/>
      <c r="H906" s="335"/>
      <c r="I906" s="335"/>
      <c r="J906" s="368"/>
      <c r="K906" s="368"/>
      <c r="L906" s="370"/>
      <c r="M906" s="368"/>
    </row>
    <row r="907" spans="1:13" x14ac:dyDescent="0.2">
      <c r="A907" s="368"/>
      <c r="B907" s="368"/>
      <c r="C907" s="368"/>
      <c r="D907" s="368"/>
      <c r="E907" s="368"/>
      <c r="F907" s="370"/>
      <c r="G907" s="554"/>
      <c r="H907" s="335"/>
      <c r="I907" s="335"/>
      <c r="J907" s="368"/>
      <c r="K907" s="368"/>
      <c r="L907" s="370"/>
      <c r="M907" s="368"/>
    </row>
    <row r="908" spans="1:13" x14ac:dyDescent="0.2">
      <c r="A908" s="368"/>
      <c r="B908" s="368"/>
      <c r="C908" s="368"/>
      <c r="D908" s="368"/>
      <c r="E908" s="368"/>
      <c r="F908" s="370"/>
      <c r="G908" s="554"/>
      <c r="H908" s="335"/>
      <c r="I908" s="335"/>
      <c r="J908" s="368"/>
      <c r="K908" s="368"/>
      <c r="L908" s="370"/>
      <c r="M908" s="368"/>
    </row>
    <row r="909" spans="1:13" x14ac:dyDescent="0.2">
      <c r="A909" s="368"/>
      <c r="B909" s="368"/>
      <c r="C909" s="368"/>
      <c r="D909" s="368"/>
      <c r="E909" s="368"/>
      <c r="F909" s="370"/>
      <c r="G909" s="554"/>
      <c r="H909" s="335"/>
      <c r="I909" s="335"/>
      <c r="J909" s="368"/>
      <c r="K909" s="368"/>
      <c r="L909" s="370"/>
      <c r="M909" s="368"/>
    </row>
    <row r="910" spans="1:13" x14ac:dyDescent="0.2">
      <c r="A910" s="368"/>
      <c r="B910" s="368"/>
      <c r="C910" s="368"/>
      <c r="D910" s="368"/>
      <c r="E910" s="368"/>
      <c r="F910" s="370"/>
      <c r="G910" s="554"/>
      <c r="H910" s="335"/>
      <c r="I910" s="335"/>
      <c r="J910" s="368"/>
      <c r="K910" s="368"/>
      <c r="L910" s="370"/>
      <c r="M910" s="368"/>
    </row>
    <row r="911" spans="1:13" x14ac:dyDescent="0.2">
      <c r="A911" s="368"/>
      <c r="B911" s="368"/>
      <c r="C911" s="368"/>
      <c r="D911" s="368"/>
      <c r="E911" s="368"/>
      <c r="F911" s="370"/>
      <c r="G911" s="554"/>
      <c r="H911" s="335"/>
      <c r="I911" s="335"/>
      <c r="J911" s="368"/>
      <c r="K911" s="368"/>
      <c r="L911" s="370"/>
      <c r="M911" s="368"/>
    </row>
    <row r="912" spans="1:13" x14ac:dyDescent="0.2">
      <c r="A912" s="368"/>
      <c r="B912" s="368"/>
      <c r="C912" s="368"/>
      <c r="D912" s="368"/>
      <c r="E912" s="368"/>
      <c r="F912" s="370"/>
      <c r="G912" s="554"/>
      <c r="H912" s="335"/>
      <c r="I912" s="335"/>
      <c r="J912" s="368"/>
      <c r="K912" s="368"/>
      <c r="L912" s="370"/>
      <c r="M912" s="368"/>
    </row>
    <row r="913" spans="1:13" x14ac:dyDescent="0.2">
      <c r="A913" s="368"/>
      <c r="B913" s="368"/>
      <c r="C913" s="368"/>
      <c r="D913" s="368"/>
      <c r="E913" s="368"/>
      <c r="F913" s="370"/>
      <c r="G913" s="554"/>
      <c r="H913" s="335"/>
      <c r="I913" s="335"/>
      <c r="J913" s="368"/>
      <c r="K913" s="368"/>
      <c r="L913" s="370"/>
      <c r="M913" s="368"/>
    </row>
    <row r="914" spans="1:13" x14ac:dyDescent="0.2">
      <c r="A914" s="368"/>
      <c r="B914" s="368"/>
      <c r="C914" s="368"/>
      <c r="D914" s="368"/>
      <c r="E914" s="368"/>
      <c r="F914" s="370"/>
      <c r="G914" s="554"/>
      <c r="H914" s="335"/>
      <c r="I914" s="335"/>
      <c r="J914" s="368"/>
      <c r="K914" s="368"/>
      <c r="L914" s="370"/>
      <c r="M914" s="368"/>
    </row>
    <row r="915" spans="1:13" x14ac:dyDescent="0.2">
      <c r="A915" s="368"/>
      <c r="B915" s="368"/>
      <c r="C915" s="368"/>
      <c r="D915" s="368"/>
      <c r="E915" s="368"/>
      <c r="F915" s="370"/>
      <c r="G915" s="554"/>
      <c r="H915" s="335"/>
      <c r="I915" s="335"/>
      <c r="J915" s="368"/>
      <c r="K915" s="368"/>
      <c r="L915" s="370"/>
      <c r="M915" s="368"/>
    </row>
    <row r="916" spans="1:13" x14ac:dyDescent="0.2">
      <c r="A916" s="368"/>
      <c r="B916" s="368"/>
      <c r="C916" s="368"/>
      <c r="D916" s="368"/>
      <c r="E916" s="368"/>
      <c r="F916" s="370"/>
      <c r="G916" s="554"/>
      <c r="H916" s="335"/>
      <c r="I916" s="335"/>
      <c r="J916" s="368"/>
      <c r="K916" s="368"/>
      <c r="L916" s="370"/>
      <c r="M916" s="368"/>
    </row>
    <row r="917" spans="1:13" x14ac:dyDescent="0.2">
      <c r="A917" s="368"/>
      <c r="B917" s="368"/>
      <c r="C917" s="368"/>
      <c r="D917" s="368"/>
      <c r="E917" s="368"/>
      <c r="F917" s="370"/>
      <c r="G917" s="554"/>
      <c r="H917" s="335"/>
      <c r="I917" s="335"/>
      <c r="J917" s="368"/>
      <c r="K917" s="368"/>
      <c r="L917" s="370"/>
      <c r="M917" s="368"/>
    </row>
    <row r="918" spans="1:13" x14ac:dyDescent="0.2">
      <c r="A918" s="368"/>
      <c r="B918" s="368"/>
      <c r="C918" s="368"/>
      <c r="D918" s="368"/>
      <c r="E918" s="368"/>
      <c r="F918" s="370"/>
      <c r="G918" s="554"/>
      <c r="H918" s="335"/>
      <c r="I918" s="335"/>
      <c r="J918" s="368"/>
      <c r="K918" s="368"/>
      <c r="L918" s="370"/>
      <c r="M918" s="368"/>
    </row>
    <row r="919" spans="1:13" x14ac:dyDescent="0.2">
      <c r="A919" s="368"/>
      <c r="B919" s="368"/>
      <c r="C919" s="368"/>
      <c r="D919" s="368"/>
      <c r="E919" s="368"/>
      <c r="F919" s="370"/>
      <c r="G919" s="554"/>
      <c r="H919" s="335"/>
      <c r="I919" s="335"/>
      <c r="J919" s="368"/>
      <c r="K919" s="368"/>
      <c r="L919" s="370"/>
      <c r="M919" s="368"/>
    </row>
    <row r="920" spans="1:13" x14ac:dyDescent="0.2">
      <c r="A920" s="368"/>
      <c r="B920" s="368"/>
      <c r="C920" s="368"/>
      <c r="D920" s="368"/>
      <c r="E920" s="368"/>
      <c r="F920" s="370"/>
      <c r="G920" s="554"/>
      <c r="H920" s="335"/>
      <c r="I920" s="335"/>
      <c r="J920" s="368"/>
      <c r="K920" s="368"/>
      <c r="L920" s="370"/>
      <c r="M920" s="368"/>
    </row>
    <row r="921" spans="1:13" x14ac:dyDescent="0.2">
      <c r="A921" s="368"/>
      <c r="B921" s="368"/>
      <c r="C921" s="368"/>
      <c r="D921" s="368"/>
      <c r="E921" s="368"/>
      <c r="F921" s="370"/>
      <c r="G921" s="554"/>
      <c r="H921" s="335"/>
      <c r="I921" s="335"/>
      <c r="J921" s="368"/>
      <c r="K921" s="368"/>
      <c r="L921" s="370"/>
      <c r="M921" s="368"/>
    </row>
    <row r="922" spans="1:13" x14ac:dyDescent="0.2">
      <c r="A922" s="368"/>
      <c r="B922" s="368"/>
      <c r="C922" s="368"/>
      <c r="D922" s="368"/>
      <c r="E922" s="368"/>
      <c r="F922" s="370"/>
      <c r="G922" s="554"/>
      <c r="H922" s="335"/>
      <c r="I922" s="335"/>
      <c r="J922" s="368"/>
      <c r="K922" s="368"/>
      <c r="L922" s="370"/>
      <c r="M922" s="368"/>
    </row>
    <row r="923" spans="1:13" x14ac:dyDescent="0.2">
      <c r="A923" s="368"/>
      <c r="B923" s="368"/>
      <c r="C923" s="368"/>
      <c r="D923" s="368"/>
      <c r="E923" s="368"/>
      <c r="F923" s="370"/>
      <c r="G923" s="554"/>
      <c r="H923" s="335"/>
      <c r="I923" s="335"/>
      <c r="J923" s="368"/>
      <c r="K923" s="368"/>
      <c r="L923" s="370"/>
      <c r="M923" s="368"/>
    </row>
    <row r="924" spans="1:13" x14ac:dyDescent="0.2">
      <c r="A924" s="368"/>
      <c r="B924" s="368"/>
      <c r="C924" s="368"/>
      <c r="D924" s="368"/>
      <c r="E924" s="368"/>
      <c r="F924" s="370"/>
      <c r="G924" s="554"/>
      <c r="H924" s="335"/>
      <c r="I924" s="335"/>
      <c r="J924" s="368"/>
      <c r="K924" s="368"/>
      <c r="L924" s="370"/>
      <c r="M924" s="368"/>
    </row>
    <row r="925" spans="1:13" x14ac:dyDescent="0.2">
      <c r="A925" s="368"/>
      <c r="B925" s="368"/>
      <c r="C925" s="368"/>
      <c r="D925" s="368"/>
      <c r="E925" s="368"/>
      <c r="F925" s="370"/>
      <c r="G925" s="554"/>
      <c r="H925" s="335"/>
      <c r="I925" s="335"/>
      <c r="J925" s="368"/>
      <c r="K925" s="368"/>
      <c r="L925" s="370"/>
      <c r="M925" s="368"/>
    </row>
    <row r="926" spans="1:13" x14ac:dyDescent="0.2">
      <c r="A926" s="368"/>
      <c r="B926" s="368"/>
      <c r="C926" s="368"/>
      <c r="D926" s="368"/>
      <c r="E926" s="368"/>
      <c r="F926" s="370"/>
      <c r="G926" s="554"/>
      <c r="H926" s="335"/>
      <c r="I926" s="335"/>
      <c r="J926" s="368"/>
      <c r="K926" s="368"/>
      <c r="L926" s="370"/>
      <c r="M926" s="368"/>
    </row>
    <row r="927" spans="1:13" x14ac:dyDescent="0.2">
      <c r="A927" s="368"/>
      <c r="B927" s="368"/>
      <c r="C927" s="368"/>
      <c r="D927" s="368"/>
      <c r="E927" s="368"/>
      <c r="F927" s="370"/>
      <c r="G927" s="554"/>
      <c r="H927" s="335"/>
      <c r="I927" s="335"/>
      <c r="J927" s="368"/>
      <c r="K927" s="368"/>
      <c r="L927" s="370"/>
      <c r="M927" s="368"/>
    </row>
    <row r="928" spans="1:13" x14ac:dyDescent="0.2">
      <c r="A928" s="368"/>
      <c r="B928" s="368"/>
      <c r="C928" s="368"/>
      <c r="D928" s="368"/>
      <c r="E928" s="368"/>
      <c r="F928" s="370"/>
      <c r="G928" s="554"/>
      <c r="H928" s="335"/>
      <c r="I928" s="335"/>
      <c r="J928" s="368"/>
      <c r="K928" s="368"/>
      <c r="L928" s="370"/>
      <c r="M928" s="368"/>
    </row>
    <row r="929" spans="1:13" x14ac:dyDescent="0.2">
      <c r="A929" s="368"/>
      <c r="B929" s="368"/>
      <c r="C929" s="368"/>
      <c r="D929" s="368"/>
      <c r="E929" s="368"/>
      <c r="F929" s="370"/>
      <c r="G929" s="554"/>
      <c r="H929" s="335"/>
      <c r="I929" s="335"/>
      <c r="J929" s="368"/>
      <c r="K929" s="368"/>
      <c r="L929" s="370"/>
      <c r="M929" s="368"/>
    </row>
    <row r="930" spans="1:13" x14ac:dyDescent="0.2">
      <c r="A930" s="368"/>
      <c r="B930" s="368"/>
      <c r="C930" s="368"/>
      <c r="D930" s="368"/>
      <c r="E930" s="368"/>
      <c r="F930" s="370"/>
      <c r="G930" s="554"/>
      <c r="H930" s="335"/>
      <c r="I930" s="335"/>
      <c r="J930" s="368"/>
      <c r="K930" s="368"/>
      <c r="L930" s="370"/>
      <c r="M930" s="368"/>
    </row>
    <row r="931" spans="1:13" x14ac:dyDescent="0.2">
      <c r="A931" s="368"/>
      <c r="B931" s="368"/>
      <c r="C931" s="368"/>
      <c r="D931" s="368"/>
      <c r="E931" s="368"/>
      <c r="F931" s="370"/>
      <c r="G931" s="554"/>
      <c r="H931" s="335"/>
      <c r="I931" s="335"/>
      <c r="J931" s="368"/>
      <c r="K931" s="368"/>
      <c r="L931" s="370"/>
      <c r="M931" s="368"/>
    </row>
    <row r="932" spans="1:13" x14ac:dyDescent="0.2">
      <c r="A932" s="368"/>
      <c r="B932" s="368"/>
      <c r="C932" s="368"/>
      <c r="D932" s="368"/>
      <c r="E932" s="368"/>
      <c r="F932" s="370"/>
      <c r="G932" s="554"/>
      <c r="H932" s="335"/>
      <c r="I932" s="335"/>
      <c r="J932" s="368"/>
      <c r="K932" s="368"/>
      <c r="L932" s="370"/>
      <c r="M932" s="368"/>
    </row>
    <row r="933" spans="1:13" x14ac:dyDescent="0.2">
      <c r="A933" s="368"/>
      <c r="B933" s="368"/>
      <c r="C933" s="368"/>
      <c r="D933" s="368"/>
      <c r="E933" s="368"/>
      <c r="F933" s="370"/>
      <c r="G933" s="554"/>
      <c r="H933" s="335"/>
      <c r="I933" s="335"/>
      <c r="J933" s="368"/>
      <c r="K933" s="368"/>
      <c r="L933" s="370"/>
      <c r="M933" s="368"/>
    </row>
    <row r="934" spans="1:13" x14ac:dyDescent="0.2">
      <c r="A934" s="368"/>
      <c r="B934" s="368"/>
      <c r="C934" s="368"/>
      <c r="D934" s="368"/>
      <c r="E934" s="368"/>
      <c r="F934" s="370"/>
      <c r="G934" s="554"/>
      <c r="H934" s="335"/>
      <c r="I934" s="335"/>
      <c r="J934" s="368"/>
      <c r="K934" s="368"/>
      <c r="L934" s="370"/>
      <c r="M934" s="368"/>
    </row>
    <row r="935" spans="1:13" x14ac:dyDescent="0.2">
      <c r="A935" s="368"/>
      <c r="B935" s="368"/>
      <c r="C935" s="368"/>
      <c r="D935" s="368"/>
      <c r="E935" s="368"/>
      <c r="F935" s="370"/>
      <c r="G935" s="554"/>
      <c r="H935" s="335"/>
      <c r="I935" s="335"/>
      <c r="J935" s="368"/>
      <c r="K935" s="368"/>
      <c r="L935" s="370"/>
      <c r="M935" s="368"/>
    </row>
    <row r="936" spans="1:13" x14ac:dyDescent="0.2">
      <c r="A936" s="368"/>
      <c r="B936" s="368"/>
      <c r="C936" s="368"/>
      <c r="D936" s="368"/>
      <c r="E936" s="368"/>
      <c r="F936" s="370"/>
      <c r="G936" s="554"/>
      <c r="H936" s="335"/>
      <c r="I936" s="335"/>
      <c r="J936" s="368"/>
      <c r="K936" s="368"/>
      <c r="L936" s="370"/>
      <c r="M936" s="368"/>
    </row>
    <row r="937" spans="1:13" x14ac:dyDescent="0.2">
      <c r="A937" s="368"/>
      <c r="B937" s="368"/>
      <c r="C937" s="368"/>
      <c r="D937" s="368"/>
      <c r="E937" s="368"/>
      <c r="F937" s="370"/>
      <c r="G937" s="554"/>
      <c r="H937" s="335"/>
      <c r="I937" s="335"/>
      <c r="J937" s="368"/>
      <c r="K937" s="368"/>
      <c r="L937" s="370"/>
      <c r="M937" s="368"/>
    </row>
    <row r="938" spans="1:13" x14ac:dyDescent="0.2">
      <c r="A938" s="368"/>
      <c r="B938" s="368"/>
      <c r="C938" s="368"/>
      <c r="D938" s="368"/>
      <c r="E938" s="368"/>
      <c r="F938" s="370"/>
      <c r="G938" s="554"/>
      <c r="H938" s="335"/>
      <c r="I938" s="335"/>
      <c r="J938" s="368"/>
      <c r="K938" s="368"/>
      <c r="L938" s="370"/>
      <c r="M938" s="368"/>
    </row>
    <row r="939" spans="1:13" x14ac:dyDescent="0.2">
      <c r="A939" s="368"/>
      <c r="B939" s="368"/>
      <c r="C939" s="368"/>
      <c r="D939" s="368"/>
      <c r="E939" s="368"/>
      <c r="F939" s="370"/>
      <c r="G939" s="554"/>
      <c r="H939" s="335"/>
      <c r="I939" s="335"/>
      <c r="J939" s="368"/>
      <c r="K939" s="368"/>
      <c r="L939" s="370"/>
      <c r="M939" s="368"/>
    </row>
    <row r="940" spans="1:13" x14ac:dyDescent="0.2">
      <c r="A940" s="368"/>
      <c r="B940" s="368"/>
      <c r="C940" s="368"/>
      <c r="D940" s="368"/>
      <c r="E940" s="368"/>
      <c r="F940" s="370"/>
      <c r="G940" s="554"/>
      <c r="H940" s="335"/>
      <c r="I940" s="335"/>
      <c r="J940" s="368"/>
      <c r="K940" s="368"/>
      <c r="L940" s="370"/>
      <c r="M940" s="368"/>
    </row>
    <row r="941" spans="1:13" x14ac:dyDescent="0.2">
      <c r="A941" s="368"/>
      <c r="B941" s="368"/>
      <c r="C941" s="368"/>
      <c r="D941" s="368"/>
      <c r="E941" s="368"/>
      <c r="F941" s="370"/>
      <c r="G941" s="554"/>
      <c r="H941" s="335"/>
      <c r="I941" s="335"/>
      <c r="J941" s="368"/>
      <c r="K941" s="368"/>
      <c r="L941" s="370"/>
      <c r="M941" s="368"/>
    </row>
    <row r="942" spans="1:13" x14ac:dyDescent="0.2">
      <c r="A942" s="368"/>
      <c r="B942" s="368"/>
      <c r="C942" s="368"/>
      <c r="D942" s="368"/>
      <c r="E942" s="368"/>
      <c r="F942" s="370"/>
      <c r="G942" s="554"/>
      <c r="H942" s="335"/>
      <c r="I942" s="335"/>
      <c r="J942" s="368"/>
      <c r="K942" s="368"/>
      <c r="L942" s="370"/>
      <c r="M942" s="368"/>
    </row>
    <row r="943" spans="1:13" x14ac:dyDescent="0.2">
      <c r="A943" s="368"/>
      <c r="B943" s="368"/>
      <c r="C943" s="368"/>
      <c r="D943" s="368"/>
      <c r="E943" s="368"/>
      <c r="F943" s="370"/>
      <c r="G943" s="554"/>
      <c r="H943" s="335"/>
      <c r="I943" s="335"/>
      <c r="J943" s="368"/>
      <c r="K943" s="368"/>
      <c r="L943" s="370"/>
      <c r="M943" s="368"/>
    </row>
    <row r="944" spans="1:13" x14ac:dyDescent="0.2">
      <c r="A944" s="368"/>
      <c r="B944" s="368"/>
      <c r="C944" s="368"/>
      <c r="D944" s="368"/>
      <c r="E944" s="368"/>
      <c r="F944" s="370"/>
      <c r="G944" s="554"/>
      <c r="H944" s="335"/>
      <c r="I944" s="335"/>
      <c r="J944" s="368"/>
      <c r="K944" s="368"/>
      <c r="L944" s="370"/>
      <c r="M944" s="368"/>
    </row>
    <row r="945" spans="1:13" x14ac:dyDescent="0.2">
      <c r="A945" s="368"/>
      <c r="B945" s="368"/>
      <c r="C945" s="368"/>
      <c r="D945" s="368"/>
      <c r="E945" s="368"/>
      <c r="F945" s="370"/>
      <c r="G945" s="554"/>
      <c r="H945" s="335"/>
      <c r="I945" s="335"/>
      <c r="J945" s="368"/>
      <c r="K945" s="368"/>
      <c r="L945" s="370"/>
      <c r="M945" s="368"/>
    </row>
    <row r="946" spans="1:13" x14ac:dyDescent="0.2">
      <c r="A946" s="368"/>
      <c r="B946" s="368"/>
      <c r="C946" s="368"/>
      <c r="D946" s="368"/>
      <c r="E946" s="368"/>
      <c r="F946" s="370"/>
      <c r="G946" s="554"/>
      <c r="H946" s="335"/>
      <c r="I946" s="335"/>
      <c r="J946" s="368"/>
      <c r="K946" s="368"/>
      <c r="L946" s="370"/>
      <c r="M946" s="368"/>
    </row>
    <row r="947" spans="1:13" x14ac:dyDescent="0.2">
      <c r="A947" s="368"/>
      <c r="B947" s="368"/>
      <c r="C947" s="368"/>
      <c r="D947" s="368"/>
      <c r="E947" s="368"/>
      <c r="F947" s="370"/>
      <c r="G947" s="554"/>
      <c r="H947" s="335"/>
      <c r="I947" s="335"/>
      <c r="J947" s="368"/>
      <c r="K947" s="368"/>
      <c r="L947" s="370"/>
      <c r="M947" s="368"/>
    </row>
    <row r="948" spans="1:13" x14ac:dyDescent="0.2">
      <c r="A948" s="368"/>
      <c r="B948" s="368"/>
      <c r="C948" s="368"/>
      <c r="D948" s="368"/>
      <c r="E948" s="368"/>
      <c r="F948" s="370"/>
      <c r="G948" s="554"/>
      <c r="H948" s="335"/>
      <c r="I948" s="335"/>
      <c r="J948" s="368"/>
      <c r="K948" s="368"/>
      <c r="L948" s="370"/>
      <c r="M948" s="368"/>
    </row>
    <row r="949" spans="1:13" x14ac:dyDescent="0.2">
      <c r="A949" s="368"/>
      <c r="B949" s="368"/>
      <c r="C949" s="368"/>
      <c r="D949" s="368"/>
      <c r="E949" s="368"/>
      <c r="F949" s="370"/>
      <c r="G949" s="554"/>
      <c r="H949" s="335"/>
      <c r="I949" s="335"/>
      <c r="J949" s="368"/>
      <c r="K949" s="368"/>
      <c r="L949" s="370"/>
      <c r="M949" s="368"/>
    </row>
    <row r="950" spans="1:13" x14ac:dyDescent="0.2">
      <c r="A950" s="368"/>
      <c r="B950" s="368"/>
      <c r="C950" s="368"/>
      <c r="D950" s="368"/>
      <c r="E950" s="368"/>
      <c r="F950" s="370"/>
      <c r="G950" s="554"/>
      <c r="H950" s="335"/>
      <c r="I950" s="335"/>
      <c r="J950" s="368"/>
      <c r="K950" s="368"/>
      <c r="L950" s="370"/>
      <c r="M950" s="368"/>
    </row>
    <row r="951" spans="1:13" x14ac:dyDescent="0.2">
      <c r="A951" s="368"/>
      <c r="B951" s="368"/>
      <c r="C951" s="368"/>
      <c r="D951" s="368"/>
      <c r="E951" s="368"/>
      <c r="F951" s="370"/>
      <c r="G951" s="554"/>
      <c r="H951" s="335"/>
      <c r="I951" s="335"/>
      <c r="J951" s="368"/>
      <c r="K951" s="368"/>
      <c r="L951" s="370"/>
      <c r="M951" s="368"/>
    </row>
    <row r="952" spans="1:13" x14ac:dyDescent="0.2">
      <c r="A952" s="368"/>
      <c r="B952" s="368"/>
      <c r="C952" s="368"/>
      <c r="D952" s="368"/>
      <c r="E952" s="368"/>
      <c r="F952" s="370"/>
      <c r="G952" s="554"/>
      <c r="H952" s="335"/>
      <c r="I952" s="335"/>
      <c r="J952" s="368"/>
      <c r="K952" s="368"/>
      <c r="L952" s="370"/>
      <c r="M952" s="368"/>
    </row>
    <row r="953" spans="1:13" x14ac:dyDescent="0.2">
      <c r="A953" s="368"/>
      <c r="B953" s="368"/>
      <c r="C953" s="368"/>
      <c r="D953" s="368"/>
      <c r="E953" s="368"/>
      <c r="F953" s="370"/>
      <c r="G953" s="554"/>
      <c r="H953" s="335"/>
      <c r="I953" s="335"/>
      <c r="J953" s="368"/>
      <c r="K953" s="368"/>
      <c r="L953" s="370"/>
      <c r="M953" s="368"/>
    </row>
    <row r="954" spans="1:13" x14ac:dyDescent="0.2">
      <c r="A954" s="368"/>
      <c r="B954" s="368"/>
      <c r="C954" s="368"/>
      <c r="D954" s="368"/>
      <c r="E954" s="368"/>
      <c r="F954" s="370"/>
      <c r="G954" s="554"/>
      <c r="H954" s="335"/>
      <c r="I954" s="335"/>
      <c r="J954" s="368"/>
      <c r="K954" s="368"/>
      <c r="L954" s="370"/>
      <c r="M954" s="368"/>
    </row>
    <row r="955" spans="1:13" x14ac:dyDescent="0.2">
      <c r="A955" s="368"/>
      <c r="B955" s="368"/>
      <c r="C955" s="368"/>
      <c r="D955" s="368"/>
      <c r="E955" s="368"/>
      <c r="F955" s="370"/>
      <c r="G955" s="554"/>
      <c r="H955" s="335"/>
      <c r="I955" s="335"/>
      <c r="J955" s="368"/>
      <c r="K955" s="368"/>
      <c r="L955" s="370"/>
      <c r="M955" s="368"/>
    </row>
    <row r="956" spans="1:13" x14ac:dyDescent="0.2">
      <c r="A956" s="368"/>
      <c r="B956" s="368"/>
      <c r="C956" s="368"/>
      <c r="D956" s="368"/>
      <c r="E956" s="368"/>
      <c r="F956" s="370"/>
      <c r="G956" s="554"/>
      <c r="H956" s="335"/>
      <c r="I956" s="335"/>
      <c r="J956" s="368"/>
      <c r="K956" s="368"/>
      <c r="L956" s="370"/>
      <c r="M956" s="368"/>
    </row>
    <row r="957" spans="1:13" x14ac:dyDescent="0.2">
      <c r="A957" s="368"/>
      <c r="B957" s="368"/>
      <c r="C957" s="368"/>
      <c r="D957" s="368"/>
      <c r="E957" s="368"/>
      <c r="F957" s="370"/>
      <c r="G957" s="554"/>
      <c r="H957" s="335"/>
      <c r="I957" s="335"/>
      <c r="J957" s="368"/>
      <c r="K957" s="368"/>
      <c r="L957" s="370"/>
      <c r="M957" s="368"/>
    </row>
    <row r="958" spans="1:13" x14ac:dyDescent="0.2">
      <c r="A958" s="368"/>
      <c r="B958" s="368"/>
      <c r="C958" s="368"/>
      <c r="D958" s="368"/>
      <c r="E958" s="368"/>
      <c r="F958" s="370"/>
      <c r="G958" s="554"/>
      <c r="H958" s="335"/>
      <c r="I958" s="335"/>
      <c r="J958" s="368"/>
      <c r="K958" s="368"/>
      <c r="L958" s="370"/>
      <c r="M958" s="368"/>
    </row>
    <row r="959" spans="1:13" x14ac:dyDescent="0.2">
      <c r="A959" s="368"/>
      <c r="B959" s="368"/>
      <c r="C959" s="368"/>
      <c r="D959" s="368"/>
      <c r="E959" s="368"/>
      <c r="F959" s="370"/>
      <c r="G959" s="554"/>
      <c r="H959" s="335"/>
      <c r="I959" s="335"/>
      <c r="J959" s="368"/>
      <c r="K959" s="368"/>
      <c r="L959" s="370"/>
      <c r="M959" s="368"/>
    </row>
    <row r="960" spans="1:13" x14ac:dyDescent="0.2">
      <c r="A960" s="368"/>
      <c r="B960" s="368"/>
      <c r="C960" s="368"/>
      <c r="D960" s="368"/>
      <c r="E960" s="368"/>
      <c r="F960" s="370"/>
      <c r="G960" s="554"/>
      <c r="H960" s="335"/>
      <c r="I960" s="335"/>
      <c r="J960" s="368"/>
      <c r="K960" s="368"/>
      <c r="L960" s="370"/>
      <c r="M960" s="368"/>
    </row>
    <row r="961" spans="1:13" x14ac:dyDescent="0.2">
      <c r="A961" s="368"/>
      <c r="B961" s="368"/>
      <c r="C961" s="368"/>
      <c r="D961" s="368"/>
      <c r="E961" s="368"/>
      <c r="F961" s="370"/>
      <c r="G961" s="554"/>
      <c r="H961" s="335"/>
      <c r="I961" s="335"/>
      <c r="J961" s="368"/>
      <c r="K961" s="368"/>
      <c r="L961" s="370"/>
      <c r="M961" s="368"/>
    </row>
    <row r="962" spans="1:13" x14ac:dyDescent="0.2">
      <c r="A962" s="368"/>
      <c r="B962" s="368"/>
      <c r="C962" s="368"/>
      <c r="D962" s="368"/>
      <c r="E962" s="368"/>
      <c r="F962" s="370"/>
      <c r="G962" s="554"/>
      <c r="H962" s="335"/>
      <c r="I962" s="335"/>
      <c r="J962" s="368"/>
      <c r="K962" s="368"/>
      <c r="L962" s="370"/>
      <c r="M962" s="368"/>
    </row>
    <row r="963" spans="1:13" x14ac:dyDescent="0.2">
      <c r="A963" s="368"/>
      <c r="B963" s="368"/>
      <c r="C963" s="368"/>
      <c r="D963" s="368"/>
      <c r="E963" s="368"/>
      <c r="F963" s="370"/>
      <c r="G963" s="554"/>
      <c r="H963" s="335"/>
      <c r="I963" s="335"/>
      <c r="J963" s="368"/>
      <c r="K963" s="368"/>
      <c r="L963" s="370"/>
      <c r="M963" s="368"/>
    </row>
    <row r="964" spans="1:13" x14ac:dyDescent="0.2">
      <c r="A964" s="368"/>
      <c r="B964" s="368"/>
      <c r="C964" s="368"/>
      <c r="D964" s="368"/>
      <c r="E964" s="368"/>
      <c r="F964" s="370"/>
      <c r="G964" s="554"/>
      <c r="H964" s="335"/>
      <c r="I964" s="335"/>
      <c r="J964" s="368"/>
      <c r="K964" s="368"/>
      <c r="L964" s="370"/>
      <c r="M964" s="368"/>
    </row>
    <row r="965" spans="1:13" x14ac:dyDescent="0.2">
      <c r="A965" s="368"/>
      <c r="B965" s="368"/>
      <c r="C965" s="368"/>
      <c r="D965" s="368"/>
      <c r="E965" s="368"/>
      <c r="F965" s="370"/>
      <c r="G965" s="554"/>
      <c r="H965" s="335"/>
      <c r="I965" s="335"/>
      <c r="J965" s="368"/>
      <c r="K965" s="368"/>
      <c r="L965" s="370"/>
      <c r="M965" s="368"/>
    </row>
    <row r="966" spans="1:13" x14ac:dyDescent="0.2">
      <c r="A966" s="368"/>
      <c r="B966" s="368"/>
      <c r="C966" s="368"/>
      <c r="D966" s="368"/>
      <c r="E966" s="368"/>
      <c r="F966" s="370"/>
      <c r="G966" s="554"/>
      <c r="H966" s="335"/>
      <c r="I966" s="335"/>
      <c r="J966" s="368"/>
      <c r="K966" s="368"/>
      <c r="L966" s="370"/>
      <c r="M966" s="368"/>
    </row>
    <row r="967" spans="1:13" x14ac:dyDescent="0.2">
      <c r="A967" s="368"/>
      <c r="B967" s="368"/>
      <c r="C967" s="368"/>
      <c r="D967" s="368"/>
      <c r="E967" s="368"/>
      <c r="F967" s="370"/>
      <c r="G967" s="554"/>
      <c r="H967" s="335"/>
      <c r="I967" s="335"/>
      <c r="J967" s="368"/>
      <c r="K967" s="368"/>
      <c r="L967" s="370"/>
      <c r="M967" s="368"/>
    </row>
    <row r="968" spans="1:13" x14ac:dyDescent="0.2">
      <c r="A968" s="368"/>
      <c r="B968" s="368"/>
      <c r="C968" s="368"/>
      <c r="D968" s="368"/>
      <c r="E968" s="368"/>
      <c r="F968" s="370"/>
      <c r="G968" s="554"/>
      <c r="H968" s="335"/>
      <c r="I968" s="335"/>
      <c r="J968" s="368"/>
      <c r="K968" s="368"/>
      <c r="L968" s="370"/>
      <c r="M968" s="368"/>
    </row>
    <row r="969" spans="1:13" x14ac:dyDescent="0.2">
      <c r="A969" s="368"/>
      <c r="B969" s="368"/>
      <c r="C969" s="368"/>
      <c r="D969" s="368"/>
      <c r="E969" s="368"/>
      <c r="F969" s="370"/>
      <c r="G969" s="554"/>
      <c r="H969" s="335"/>
      <c r="I969" s="335"/>
      <c r="J969" s="368"/>
      <c r="K969" s="368"/>
      <c r="L969" s="370"/>
      <c r="M969" s="368"/>
    </row>
    <row r="970" spans="1:13" x14ac:dyDescent="0.2">
      <c r="A970" s="368"/>
      <c r="B970" s="368"/>
      <c r="C970" s="368"/>
      <c r="D970" s="368"/>
      <c r="E970" s="368"/>
      <c r="F970" s="370"/>
      <c r="G970" s="554"/>
      <c r="H970" s="335"/>
      <c r="I970" s="335"/>
      <c r="J970" s="368"/>
      <c r="K970" s="368"/>
      <c r="L970" s="370"/>
      <c r="M970" s="368"/>
    </row>
    <row r="971" spans="1:13" x14ac:dyDescent="0.2">
      <c r="A971" s="368"/>
      <c r="B971" s="368"/>
      <c r="C971" s="368"/>
      <c r="D971" s="368"/>
      <c r="E971" s="368"/>
      <c r="F971" s="370"/>
      <c r="G971" s="554"/>
      <c r="H971" s="335"/>
      <c r="I971" s="335"/>
      <c r="J971" s="368"/>
      <c r="K971" s="368"/>
      <c r="L971" s="370"/>
      <c r="M971" s="368"/>
    </row>
    <row r="972" spans="1:13" x14ac:dyDescent="0.2">
      <c r="A972" s="368"/>
      <c r="B972" s="368"/>
      <c r="C972" s="368"/>
      <c r="D972" s="368"/>
      <c r="E972" s="368"/>
      <c r="F972" s="370"/>
      <c r="G972" s="554"/>
      <c r="H972" s="335"/>
      <c r="I972" s="335"/>
      <c r="J972" s="368"/>
      <c r="K972" s="368"/>
      <c r="L972" s="370"/>
      <c r="M972" s="368"/>
    </row>
    <row r="973" spans="1:13" x14ac:dyDescent="0.2">
      <c r="A973" s="368"/>
      <c r="B973" s="368"/>
      <c r="C973" s="368"/>
      <c r="D973" s="368"/>
      <c r="E973" s="368"/>
      <c r="F973" s="370"/>
      <c r="G973" s="554"/>
      <c r="H973" s="335"/>
      <c r="I973" s="335"/>
      <c r="J973" s="368"/>
      <c r="K973" s="368"/>
      <c r="L973" s="370"/>
      <c r="M973" s="368"/>
    </row>
    <row r="974" spans="1:13" x14ac:dyDescent="0.2">
      <c r="A974" s="368"/>
      <c r="B974" s="368"/>
      <c r="C974" s="368"/>
      <c r="D974" s="368"/>
      <c r="E974" s="368"/>
      <c r="F974" s="370"/>
      <c r="G974" s="554"/>
      <c r="H974" s="335"/>
      <c r="I974" s="335"/>
      <c r="J974" s="368"/>
      <c r="K974" s="368"/>
      <c r="L974" s="370"/>
      <c r="M974" s="368"/>
    </row>
    <row r="975" spans="1:13" x14ac:dyDescent="0.2">
      <c r="A975" s="368"/>
      <c r="B975" s="368"/>
      <c r="C975" s="368"/>
      <c r="D975" s="368"/>
      <c r="E975" s="368"/>
      <c r="F975" s="370"/>
      <c r="G975" s="554"/>
      <c r="H975" s="335"/>
      <c r="I975" s="335"/>
      <c r="J975" s="368"/>
      <c r="K975" s="368"/>
      <c r="L975" s="370"/>
      <c r="M975" s="368"/>
    </row>
    <row r="976" spans="1:13" x14ac:dyDescent="0.2">
      <c r="A976" s="368"/>
      <c r="B976" s="368"/>
      <c r="C976" s="368"/>
      <c r="D976" s="368"/>
      <c r="E976" s="368"/>
      <c r="F976" s="370"/>
      <c r="G976" s="554"/>
      <c r="H976" s="335"/>
      <c r="I976" s="335"/>
      <c r="J976" s="368"/>
      <c r="K976" s="368"/>
      <c r="L976" s="370"/>
      <c r="M976" s="368"/>
    </row>
    <row r="977" spans="1:13" x14ac:dyDescent="0.2">
      <c r="A977" s="368"/>
      <c r="B977" s="368"/>
      <c r="C977" s="368"/>
      <c r="D977" s="368"/>
      <c r="E977" s="368"/>
      <c r="F977" s="370"/>
      <c r="G977" s="554"/>
      <c r="H977" s="335"/>
      <c r="I977" s="335"/>
      <c r="J977" s="368"/>
      <c r="K977" s="368"/>
      <c r="L977" s="370"/>
      <c r="M977" s="368"/>
    </row>
    <row r="978" spans="1:13" x14ac:dyDescent="0.2">
      <c r="A978" s="368"/>
      <c r="B978" s="368"/>
      <c r="C978" s="368"/>
      <c r="D978" s="368"/>
      <c r="E978" s="368"/>
      <c r="F978" s="370"/>
      <c r="G978" s="554"/>
      <c r="H978" s="335"/>
      <c r="I978" s="335"/>
      <c r="J978" s="368"/>
      <c r="K978" s="368"/>
      <c r="L978" s="370"/>
      <c r="M978" s="368"/>
    </row>
    <row r="979" spans="1:13" x14ac:dyDescent="0.2">
      <c r="A979" s="368"/>
      <c r="B979" s="368"/>
      <c r="C979" s="368"/>
      <c r="D979" s="368"/>
      <c r="E979" s="368"/>
      <c r="F979" s="370"/>
      <c r="G979" s="554"/>
      <c r="H979" s="335"/>
      <c r="I979" s="335"/>
      <c r="J979" s="368"/>
      <c r="K979" s="368"/>
      <c r="L979" s="370"/>
      <c r="M979" s="368"/>
    </row>
    <row r="980" spans="1:13" x14ac:dyDescent="0.2">
      <c r="A980" s="368"/>
      <c r="B980" s="368"/>
      <c r="C980" s="368"/>
      <c r="D980" s="368"/>
      <c r="E980" s="368"/>
      <c r="F980" s="370"/>
      <c r="G980" s="554"/>
      <c r="H980" s="335"/>
      <c r="I980" s="335"/>
      <c r="J980" s="368"/>
      <c r="K980" s="368"/>
      <c r="L980" s="370"/>
      <c r="M980" s="368"/>
    </row>
    <row r="981" spans="1:13" x14ac:dyDescent="0.2">
      <c r="A981" s="368"/>
      <c r="B981" s="368"/>
      <c r="C981" s="368"/>
      <c r="D981" s="368"/>
      <c r="E981" s="368"/>
      <c r="F981" s="370"/>
      <c r="G981" s="554"/>
      <c r="H981" s="335"/>
      <c r="I981" s="335"/>
      <c r="J981" s="368"/>
      <c r="K981" s="368"/>
      <c r="L981" s="370"/>
      <c r="M981" s="368"/>
    </row>
    <row r="982" spans="1:13" x14ac:dyDescent="0.2">
      <c r="A982" s="368"/>
      <c r="B982" s="368"/>
      <c r="C982" s="368"/>
      <c r="D982" s="368"/>
      <c r="E982" s="368"/>
      <c r="F982" s="370"/>
      <c r="G982" s="554"/>
      <c r="H982" s="335"/>
      <c r="I982" s="335"/>
      <c r="J982" s="368"/>
      <c r="K982" s="368"/>
      <c r="L982" s="370"/>
      <c r="M982" s="368"/>
    </row>
    <row r="983" spans="1:13" x14ac:dyDescent="0.2">
      <c r="A983" s="368"/>
      <c r="B983" s="368"/>
      <c r="C983" s="368"/>
      <c r="D983" s="368"/>
      <c r="E983" s="368"/>
      <c r="F983" s="370"/>
      <c r="G983" s="554"/>
      <c r="H983" s="335"/>
      <c r="I983" s="335"/>
      <c r="J983" s="368"/>
      <c r="K983" s="368"/>
      <c r="L983" s="370"/>
      <c r="M983" s="368"/>
    </row>
    <row r="984" spans="1:13" x14ac:dyDescent="0.2">
      <c r="A984" s="368"/>
      <c r="B984" s="368"/>
      <c r="C984" s="368"/>
      <c r="D984" s="368"/>
      <c r="E984" s="368"/>
      <c r="F984" s="370"/>
      <c r="G984" s="554"/>
      <c r="H984" s="335"/>
      <c r="I984" s="335"/>
      <c r="J984" s="368"/>
      <c r="K984" s="368"/>
      <c r="L984" s="370"/>
      <c r="M984" s="368"/>
    </row>
    <row r="985" spans="1:13" x14ac:dyDescent="0.2">
      <c r="A985" s="368"/>
      <c r="B985" s="368"/>
      <c r="C985" s="368"/>
      <c r="D985" s="368"/>
      <c r="E985" s="368"/>
      <c r="F985" s="370"/>
      <c r="G985" s="554"/>
      <c r="H985" s="335"/>
      <c r="I985" s="335"/>
      <c r="J985" s="368"/>
      <c r="K985" s="368"/>
      <c r="L985" s="370"/>
      <c r="M985" s="368"/>
    </row>
    <row r="986" spans="1:13" x14ac:dyDescent="0.2">
      <c r="A986" s="368"/>
      <c r="B986" s="368"/>
      <c r="C986" s="368"/>
      <c r="D986" s="368"/>
      <c r="E986" s="368"/>
      <c r="F986" s="370"/>
      <c r="G986" s="554"/>
      <c r="H986" s="335"/>
      <c r="I986" s="335"/>
      <c r="J986" s="368"/>
      <c r="K986" s="368"/>
      <c r="L986" s="370"/>
      <c r="M986" s="368"/>
    </row>
    <row r="987" spans="1:13" x14ac:dyDescent="0.2">
      <c r="A987" s="368"/>
      <c r="B987" s="368"/>
      <c r="C987" s="368"/>
      <c r="D987" s="368"/>
      <c r="E987" s="368"/>
      <c r="F987" s="370"/>
      <c r="G987" s="554"/>
      <c r="H987" s="335"/>
      <c r="I987" s="335"/>
      <c r="J987" s="368"/>
      <c r="K987" s="368"/>
      <c r="L987" s="370"/>
      <c r="M987" s="368"/>
    </row>
    <row r="988" spans="1:13" x14ac:dyDescent="0.2">
      <c r="A988" s="368"/>
      <c r="B988" s="368"/>
      <c r="C988" s="368"/>
      <c r="D988" s="368"/>
      <c r="E988" s="368"/>
      <c r="F988" s="370"/>
      <c r="G988" s="554"/>
      <c r="H988" s="335"/>
      <c r="I988" s="335"/>
      <c r="J988" s="368"/>
      <c r="K988" s="368"/>
      <c r="L988" s="370"/>
      <c r="M988" s="368"/>
    </row>
    <row r="989" spans="1:13" x14ac:dyDescent="0.2">
      <c r="A989" s="368"/>
      <c r="B989" s="368"/>
      <c r="C989" s="368"/>
      <c r="D989" s="368"/>
      <c r="E989" s="368"/>
      <c r="F989" s="370"/>
      <c r="G989" s="554"/>
      <c r="H989" s="335"/>
      <c r="I989" s="335"/>
      <c r="J989" s="368"/>
      <c r="K989" s="368"/>
      <c r="L989" s="370"/>
      <c r="M989" s="368"/>
    </row>
    <row r="990" spans="1:13" x14ac:dyDescent="0.2">
      <c r="A990" s="368"/>
      <c r="B990" s="368"/>
      <c r="C990" s="368"/>
      <c r="D990" s="368"/>
      <c r="E990" s="368"/>
      <c r="F990" s="370"/>
      <c r="G990" s="554"/>
      <c r="H990" s="335"/>
      <c r="I990" s="335"/>
      <c r="J990" s="368"/>
      <c r="K990" s="368"/>
      <c r="L990" s="370"/>
      <c r="M990" s="368"/>
    </row>
    <row r="991" spans="1:13" x14ac:dyDescent="0.2">
      <c r="A991" s="368"/>
      <c r="B991" s="368"/>
      <c r="C991" s="368"/>
      <c r="D991" s="368"/>
      <c r="E991" s="368"/>
      <c r="F991" s="370"/>
      <c r="G991" s="554"/>
      <c r="H991" s="335"/>
      <c r="I991" s="335"/>
      <c r="J991" s="368"/>
      <c r="K991" s="368"/>
      <c r="L991" s="370"/>
      <c r="M991" s="368"/>
    </row>
    <row r="992" spans="1:13" x14ac:dyDescent="0.2">
      <c r="A992" s="368"/>
      <c r="B992" s="368"/>
      <c r="C992" s="368"/>
      <c r="D992" s="368"/>
      <c r="E992" s="368"/>
      <c r="F992" s="370"/>
      <c r="G992" s="554"/>
      <c r="H992" s="335"/>
      <c r="I992" s="335"/>
      <c r="J992" s="368"/>
      <c r="K992" s="368"/>
      <c r="L992" s="370"/>
      <c r="M992" s="368"/>
    </row>
    <row r="993" spans="1:13" x14ac:dyDescent="0.2">
      <c r="A993" s="368"/>
      <c r="B993" s="368"/>
      <c r="C993" s="368"/>
      <c r="D993" s="368"/>
      <c r="E993" s="368"/>
      <c r="F993" s="370"/>
      <c r="G993" s="554"/>
      <c r="H993" s="335"/>
      <c r="I993" s="335"/>
      <c r="J993" s="368"/>
      <c r="K993" s="368"/>
      <c r="L993" s="370"/>
      <c r="M993" s="368"/>
    </row>
    <row r="994" spans="1:13" x14ac:dyDescent="0.2">
      <c r="A994" s="368"/>
      <c r="B994" s="368"/>
      <c r="C994" s="368"/>
      <c r="D994" s="368"/>
      <c r="E994" s="368"/>
      <c r="F994" s="370"/>
      <c r="G994" s="554"/>
      <c r="H994" s="335"/>
      <c r="I994" s="335"/>
      <c r="J994" s="368"/>
      <c r="K994" s="368"/>
      <c r="L994" s="370"/>
      <c r="M994" s="368"/>
    </row>
    <row r="995" spans="1:13" x14ac:dyDescent="0.2">
      <c r="A995" s="368"/>
      <c r="B995" s="368"/>
      <c r="C995" s="368"/>
      <c r="D995" s="368"/>
      <c r="E995" s="368"/>
      <c r="F995" s="370"/>
      <c r="G995" s="554"/>
      <c r="H995" s="335"/>
      <c r="I995" s="335"/>
      <c r="J995" s="368"/>
      <c r="K995" s="368"/>
      <c r="L995" s="370"/>
      <c r="M995" s="368"/>
    </row>
    <row r="996" spans="1:13" x14ac:dyDescent="0.2">
      <c r="A996" s="368"/>
      <c r="B996" s="368"/>
      <c r="C996" s="368"/>
      <c r="D996" s="368"/>
      <c r="E996" s="368"/>
      <c r="F996" s="370"/>
      <c r="G996" s="554"/>
      <c r="H996" s="335"/>
      <c r="I996" s="335"/>
      <c r="J996" s="368"/>
      <c r="K996" s="368"/>
      <c r="L996" s="370"/>
      <c r="M996" s="368"/>
    </row>
    <row r="997" spans="1:13" x14ac:dyDescent="0.2">
      <c r="A997" s="368"/>
      <c r="B997" s="368"/>
      <c r="C997" s="368"/>
      <c r="D997" s="368"/>
      <c r="E997" s="368"/>
      <c r="F997" s="370"/>
      <c r="G997" s="554"/>
      <c r="H997" s="335"/>
      <c r="I997" s="335"/>
      <c r="J997" s="368"/>
      <c r="K997" s="368"/>
      <c r="L997" s="370"/>
      <c r="M997" s="368"/>
    </row>
    <row r="998" spans="1:13" x14ac:dyDescent="0.2">
      <c r="A998" s="368"/>
      <c r="B998" s="368"/>
      <c r="C998" s="368"/>
      <c r="D998" s="368"/>
      <c r="E998" s="368"/>
      <c r="F998" s="370"/>
      <c r="G998" s="554"/>
      <c r="H998" s="335"/>
      <c r="I998" s="335"/>
      <c r="J998" s="368"/>
      <c r="K998" s="368"/>
      <c r="L998" s="370"/>
      <c r="M998" s="368"/>
    </row>
    <row r="999" spans="1:13" x14ac:dyDescent="0.2">
      <c r="A999" s="368"/>
      <c r="B999" s="368"/>
      <c r="C999" s="368"/>
      <c r="D999" s="368"/>
      <c r="E999" s="368"/>
      <c r="F999" s="370"/>
      <c r="G999" s="554"/>
      <c r="H999" s="335"/>
      <c r="I999" s="335"/>
      <c r="J999" s="368"/>
      <c r="K999" s="368"/>
      <c r="L999" s="370"/>
      <c r="M999" s="368"/>
    </row>
    <row r="1000" spans="1:13" x14ac:dyDescent="0.2">
      <c r="A1000" s="368"/>
      <c r="B1000" s="368"/>
      <c r="C1000" s="368"/>
      <c r="D1000" s="368"/>
      <c r="E1000" s="368"/>
      <c r="F1000" s="370"/>
      <c r="G1000" s="554"/>
      <c r="H1000" s="335"/>
      <c r="I1000" s="335"/>
      <c r="J1000" s="368"/>
      <c r="K1000" s="368"/>
      <c r="L1000" s="370"/>
      <c r="M1000" s="368"/>
    </row>
    <row r="1001" spans="1:13" x14ac:dyDescent="0.2">
      <c r="A1001" s="368"/>
      <c r="B1001" s="368"/>
      <c r="C1001" s="368"/>
      <c r="D1001" s="368"/>
      <c r="E1001" s="368"/>
      <c r="F1001" s="370"/>
      <c r="G1001" s="554"/>
      <c r="H1001" s="335"/>
      <c r="I1001" s="335"/>
      <c r="J1001" s="368"/>
      <c r="K1001" s="368"/>
      <c r="L1001" s="370"/>
      <c r="M1001" s="368"/>
    </row>
    <row r="1002" spans="1:13" x14ac:dyDescent="0.2">
      <c r="A1002" s="368"/>
      <c r="B1002" s="368"/>
      <c r="C1002" s="368"/>
      <c r="D1002" s="368"/>
      <c r="E1002" s="368"/>
      <c r="F1002" s="370"/>
      <c r="G1002" s="554"/>
      <c r="H1002" s="335"/>
      <c r="I1002" s="335"/>
      <c r="J1002" s="368"/>
      <c r="K1002" s="368"/>
      <c r="L1002" s="370"/>
      <c r="M1002" s="368"/>
    </row>
    <row r="1003" spans="1:13" x14ac:dyDescent="0.2">
      <c r="A1003" s="368"/>
      <c r="B1003" s="368"/>
      <c r="C1003" s="368"/>
      <c r="D1003" s="368"/>
      <c r="E1003" s="368"/>
      <c r="F1003" s="370"/>
      <c r="G1003" s="554"/>
      <c r="H1003" s="335"/>
      <c r="I1003" s="335"/>
      <c r="J1003" s="368"/>
      <c r="K1003" s="368"/>
      <c r="L1003" s="370"/>
      <c r="M1003" s="368"/>
    </row>
    <row r="1004" spans="1:13" x14ac:dyDescent="0.2">
      <c r="A1004" s="368"/>
      <c r="B1004" s="368"/>
      <c r="C1004" s="368"/>
      <c r="D1004" s="368"/>
      <c r="E1004" s="368"/>
      <c r="F1004" s="370"/>
      <c r="G1004" s="554"/>
      <c r="H1004" s="335"/>
      <c r="I1004" s="335"/>
      <c r="J1004" s="368"/>
      <c r="K1004" s="368"/>
      <c r="L1004" s="370"/>
      <c r="M1004" s="368"/>
    </row>
    <row r="1005" spans="1:13" x14ac:dyDescent="0.2">
      <c r="A1005" s="368"/>
      <c r="B1005" s="368"/>
      <c r="C1005" s="368"/>
      <c r="D1005" s="368"/>
      <c r="E1005" s="368"/>
      <c r="F1005" s="370"/>
      <c r="G1005" s="554"/>
      <c r="H1005" s="335"/>
      <c r="I1005" s="335"/>
      <c r="J1005" s="368"/>
      <c r="K1005" s="368"/>
      <c r="L1005" s="370"/>
      <c r="M1005" s="368"/>
    </row>
    <row r="1006" spans="1:13" x14ac:dyDescent="0.2">
      <c r="A1006" s="368"/>
      <c r="B1006" s="368"/>
      <c r="C1006" s="368"/>
      <c r="D1006" s="368"/>
      <c r="E1006" s="368"/>
      <c r="F1006" s="370"/>
      <c r="G1006" s="554"/>
      <c r="H1006" s="335"/>
      <c r="I1006" s="335"/>
      <c r="J1006" s="368"/>
      <c r="K1006" s="368"/>
      <c r="L1006" s="370"/>
      <c r="M1006" s="368"/>
    </row>
    <row r="1007" spans="1:13" x14ac:dyDescent="0.2">
      <c r="A1007" s="368"/>
      <c r="B1007" s="368"/>
      <c r="C1007" s="368"/>
      <c r="D1007" s="368"/>
      <c r="E1007" s="368"/>
      <c r="F1007" s="370"/>
      <c r="G1007" s="554"/>
      <c r="H1007" s="335"/>
      <c r="I1007" s="335"/>
      <c r="J1007" s="368"/>
      <c r="K1007" s="368"/>
      <c r="L1007" s="370"/>
      <c r="M1007" s="368"/>
    </row>
    <row r="1008" spans="1:13" x14ac:dyDescent="0.2">
      <c r="A1008" s="368"/>
      <c r="B1008" s="368"/>
      <c r="C1008" s="368"/>
      <c r="D1008" s="368"/>
      <c r="E1008" s="368"/>
      <c r="F1008" s="370"/>
      <c r="G1008" s="554"/>
      <c r="H1008" s="335"/>
      <c r="I1008" s="335"/>
      <c r="J1008" s="368"/>
      <c r="K1008" s="368"/>
      <c r="L1008" s="370"/>
      <c r="M1008" s="368"/>
    </row>
    <row r="1009" spans="1:13" x14ac:dyDescent="0.2">
      <c r="A1009" s="368"/>
      <c r="B1009" s="368"/>
      <c r="C1009" s="368"/>
      <c r="D1009" s="368"/>
      <c r="E1009" s="368"/>
      <c r="F1009" s="370"/>
      <c r="G1009" s="554"/>
      <c r="H1009" s="335"/>
      <c r="I1009" s="335"/>
      <c r="J1009" s="368"/>
      <c r="K1009" s="368"/>
      <c r="L1009" s="370"/>
      <c r="M1009" s="368"/>
    </row>
    <row r="1010" spans="1:13" x14ac:dyDescent="0.2">
      <c r="A1010" s="368"/>
      <c r="B1010" s="368"/>
      <c r="C1010" s="368"/>
      <c r="D1010" s="368"/>
      <c r="E1010" s="368"/>
      <c r="F1010" s="370"/>
      <c r="G1010" s="554"/>
      <c r="H1010" s="335"/>
      <c r="I1010" s="335"/>
      <c r="J1010" s="368"/>
      <c r="K1010" s="368"/>
      <c r="L1010" s="370"/>
      <c r="M1010" s="368"/>
    </row>
    <row r="1011" spans="1:13" x14ac:dyDescent="0.2">
      <c r="A1011" s="368"/>
      <c r="B1011" s="368"/>
      <c r="C1011" s="368"/>
      <c r="D1011" s="368"/>
      <c r="E1011" s="368"/>
      <c r="F1011" s="370"/>
      <c r="G1011" s="554"/>
      <c r="H1011" s="335"/>
      <c r="I1011" s="335"/>
      <c r="J1011" s="368"/>
      <c r="K1011" s="368"/>
      <c r="L1011" s="370"/>
      <c r="M1011" s="368"/>
    </row>
    <row r="1012" spans="1:13" x14ac:dyDescent="0.2">
      <c r="A1012" s="368"/>
      <c r="B1012" s="368"/>
      <c r="C1012" s="368"/>
      <c r="D1012" s="368"/>
      <c r="E1012" s="368"/>
      <c r="F1012" s="370"/>
      <c r="G1012" s="554"/>
      <c r="H1012" s="335"/>
      <c r="I1012" s="335"/>
      <c r="J1012" s="368"/>
      <c r="K1012" s="368"/>
      <c r="L1012" s="370"/>
      <c r="M1012" s="368"/>
    </row>
    <row r="1013" spans="1:13" x14ac:dyDescent="0.2">
      <c r="A1013" s="368"/>
      <c r="B1013" s="368"/>
      <c r="C1013" s="368"/>
      <c r="D1013" s="368"/>
      <c r="E1013" s="368"/>
      <c r="F1013" s="370"/>
      <c r="G1013" s="554"/>
      <c r="H1013" s="335"/>
      <c r="I1013" s="335"/>
      <c r="J1013" s="368"/>
      <c r="K1013" s="368"/>
      <c r="L1013" s="370"/>
      <c r="M1013" s="368"/>
    </row>
    <row r="1014" spans="1:13" x14ac:dyDescent="0.2">
      <c r="A1014" s="368"/>
      <c r="B1014" s="368"/>
      <c r="C1014" s="368"/>
      <c r="D1014" s="368"/>
      <c r="E1014" s="368"/>
      <c r="F1014" s="370"/>
      <c r="G1014" s="554"/>
      <c r="H1014" s="335"/>
      <c r="I1014" s="335"/>
      <c r="J1014" s="368"/>
      <c r="K1014" s="368"/>
      <c r="L1014" s="370"/>
      <c r="M1014" s="368"/>
    </row>
    <row r="1015" spans="1:13" x14ac:dyDescent="0.2">
      <c r="A1015" s="368"/>
      <c r="B1015" s="368"/>
      <c r="C1015" s="368"/>
      <c r="D1015" s="368"/>
      <c r="E1015" s="368"/>
      <c r="F1015" s="370"/>
      <c r="G1015" s="554"/>
      <c r="H1015" s="335"/>
      <c r="I1015" s="335"/>
      <c r="J1015" s="368"/>
      <c r="K1015" s="368"/>
      <c r="L1015" s="370"/>
      <c r="M1015" s="368"/>
    </row>
    <row r="1016" spans="1:13" x14ac:dyDescent="0.2">
      <c r="A1016" s="368"/>
      <c r="B1016" s="368"/>
      <c r="C1016" s="368"/>
      <c r="D1016" s="368"/>
      <c r="E1016" s="368"/>
      <c r="F1016" s="370"/>
      <c r="G1016" s="554"/>
      <c r="H1016" s="335"/>
      <c r="I1016" s="335"/>
      <c r="J1016" s="368"/>
      <c r="K1016" s="368"/>
      <c r="L1016" s="370"/>
      <c r="M1016" s="368"/>
    </row>
    <row r="1017" spans="1:13" x14ac:dyDescent="0.2">
      <c r="A1017" s="368"/>
      <c r="B1017" s="368"/>
      <c r="C1017" s="368"/>
      <c r="D1017" s="368"/>
      <c r="E1017" s="368"/>
      <c r="F1017" s="370"/>
      <c r="G1017" s="554"/>
      <c r="H1017" s="335"/>
      <c r="I1017" s="335"/>
      <c r="J1017" s="368"/>
      <c r="K1017" s="368"/>
      <c r="L1017" s="370"/>
      <c r="M1017" s="368"/>
    </row>
    <row r="1018" spans="1:13" x14ac:dyDescent="0.2">
      <c r="A1018" s="368"/>
      <c r="B1018" s="368"/>
      <c r="C1018" s="368"/>
      <c r="D1018" s="368"/>
      <c r="E1018" s="368"/>
      <c r="F1018" s="370"/>
      <c r="G1018" s="554"/>
      <c r="H1018" s="335"/>
      <c r="I1018" s="335"/>
      <c r="J1018" s="368"/>
      <c r="K1018" s="368"/>
      <c r="L1018" s="370"/>
      <c r="M1018" s="368"/>
    </row>
    <row r="1019" spans="1:13" x14ac:dyDescent="0.2">
      <c r="A1019" s="368"/>
      <c r="B1019" s="368"/>
      <c r="C1019" s="368"/>
      <c r="D1019" s="368"/>
      <c r="E1019" s="368"/>
      <c r="F1019" s="370"/>
      <c r="G1019" s="554"/>
      <c r="H1019" s="335"/>
      <c r="I1019" s="335"/>
      <c r="J1019" s="368"/>
      <c r="K1019" s="368"/>
      <c r="L1019" s="370"/>
      <c r="M1019" s="368"/>
    </row>
    <row r="1020" spans="1:13" x14ac:dyDescent="0.2">
      <c r="A1020" s="368"/>
      <c r="B1020" s="368"/>
      <c r="C1020" s="368"/>
      <c r="D1020" s="368"/>
      <c r="E1020" s="368"/>
      <c r="F1020" s="370"/>
      <c r="G1020" s="554"/>
      <c r="H1020" s="335"/>
      <c r="I1020" s="335"/>
      <c r="J1020" s="368"/>
      <c r="K1020" s="368"/>
      <c r="L1020" s="370"/>
      <c r="M1020" s="368"/>
    </row>
    <row r="1021" spans="1:13" x14ac:dyDescent="0.2">
      <c r="A1021" s="368"/>
      <c r="B1021" s="368"/>
      <c r="C1021" s="368"/>
      <c r="D1021" s="368"/>
      <c r="E1021" s="368"/>
      <c r="F1021" s="370"/>
      <c r="G1021" s="554"/>
      <c r="H1021" s="335"/>
      <c r="I1021" s="335"/>
      <c r="J1021" s="368"/>
      <c r="K1021" s="368"/>
      <c r="L1021" s="370"/>
      <c r="M1021" s="368"/>
    </row>
    <row r="1022" spans="1:13" x14ac:dyDescent="0.2">
      <c r="A1022" s="368"/>
      <c r="B1022" s="368"/>
      <c r="C1022" s="368"/>
      <c r="D1022" s="368"/>
      <c r="E1022" s="368"/>
      <c r="F1022" s="370"/>
      <c r="G1022" s="554"/>
      <c r="H1022" s="335"/>
      <c r="I1022" s="335"/>
      <c r="J1022" s="368"/>
      <c r="K1022" s="368"/>
      <c r="L1022" s="370"/>
      <c r="M1022" s="368"/>
    </row>
    <row r="1023" spans="1:13" x14ac:dyDescent="0.2">
      <c r="A1023" s="368"/>
      <c r="B1023" s="368"/>
      <c r="C1023" s="368"/>
      <c r="D1023" s="368"/>
      <c r="E1023" s="368"/>
      <c r="F1023" s="370"/>
      <c r="G1023" s="554"/>
      <c r="H1023" s="335"/>
      <c r="I1023" s="335"/>
      <c r="J1023" s="368"/>
      <c r="K1023" s="368"/>
      <c r="L1023" s="370"/>
      <c r="M1023" s="368"/>
    </row>
    <row r="1024" spans="1:13" x14ac:dyDescent="0.2">
      <c r="A1024" s="368"/>
      <c r="B1024" s="368"/>
      <c r="C1024" s="368"/>
      <c r="D1024" s="368"/>
      <c r="E1024" s="368"/>
      <c r="F1024" s="370"/>
      <c r="G1024" s="554"/>
      <c r="H1024" s="335"/>
      <c r="I1024" s="335"/>
      <c r="J1024" s="368"/>
      <c r="K1024" s="368"/>
      <c r="L1024" s="370"/>
      <c r="M1024" s="368"/>
    </row>
    <row r="1025" spans="1:13" x14ac:dyDescent="0.2">
      <c r="A1025" s="368"/>
      <c r="B1025" s="368"/>
      <c r="C1025" s="368"/>
      <c r="D1025" s="368"/>
      <c r="E1025" s="368"/>
      <c r="F1025" s="370"/>
      <c r="G1025" s="554"/>
      <c r="H1025" s="335"/>
      <c r="I1025" s="335"/>
      <c r="J1025" s="368"/>
      <c r="K1025" s="368"/>
      <c r="L1025" s="370"/>
      <c r="M1025" s="368"/>
    </row>
    <row r="1026" spans="1:13" x14ac:dyDescent="0.2">
      <c r="A1026" s="368"/>
      <c r="B1026" s="368"/>
      <c r="C1026" s="368"/>
      <c r="D1026" s="368"/>
      <c r="E1026" s="368"/>
      <c r="F1026" s="370"/>
      <c r="G1026" s="554"/>
      <c r="H1026" s="335"/>
      <c r="I1026" s="335"/>
      <c r="J1026" s="368"/>
      <c r="K1026" s="368"/>
      <c r="L1026" s="370"/>
      <c r="M1026" s="368"/>
    </row>
    <row r="1027" spans="1:13" x14ac:dyDescent="0.2">
      <c r="A1027" s="368"/>
      <c r="B1027" s="368"/>
      <c r="C1027" s="368"/>
      <c r="D1027" s="368"/>
      <c r="E1027" s="368"/>
      <c r="F1027" s="370"/>
      <c r="G1027" s="554"/>
      <c r="H1027" s="335"/>
      <c r="I1027" s="335"/>
      <c r="J1027" s="368"/>
      <c r="K1027" s="368"/>
      <c r="L1027" s="370"/>
      <c r="M1027" s="368"/>
    </row>
    <row r="1028" spans="1:13" x14ac:dyDescent="0.2">
      <c r="A1028" s="368"/>
      <c r="B1028" s="368"/>
      <c r="C1028" s="368"/>
      <c r="D1028" s="368"/>
      <c r="E1028" s="368"/>
      <c r="F1028" s="370"/>
      <c r="G1028" s="554"/>
      <c r="H1028" s="335"/>
      <c r="I1028" s="335"/>
      <c r="J1028" s="368"/>
      <c r="K1028" s="368"/>
      <c r="L1028" s="370"/>
      <c r="M1028" s="368"/>
    </row>
    <row r="1029" spans="1:13" x14ac:dyDescent="0.2">
      <c r="A1029" s="368"/>
      <c r="B1029" s="368"/>
      <c r="C1029" s="368"/>
      <c r="D1029" s="368"/>
      <c r="E1029" s="368"/>
      <c r="F1029" s="370"/>
      <c r="G1029" s="554"/>
      <c r="H1029" s="335"/>
      <c r="I1029" s="335"/>
      <c r="J1029" s="368"/>
      <c r="K1029" s="368"/>
      <c r="L1029" s="370"/>
      <c r="M1029" s="368"/>
    </row>
    <row r="1030" spans="1:13" x14ac:dyDescent="0.2">
      <c r="A1030" s="368"/>
      <c r="B1030" s="368"/>
      <c r="C1030" s="368"/>
      <c r="D1030" s="368"/>
      <c r="E1030" s="368"/>
      <c r="F1030" s="370"/>
      <c r="G1030" s="554"/>
      <c r="H1030" s="335"/>
      <c r="I1030" s="335"/>
      <c r="J1030" s="368"/>
      <c r="K1030" s="368"/>
      <c r="L1030" s="370"/>
      <c r="M1030" s="368"/>
    </row>
    <row r="1031" spans="1:13" x14ac:dyDescent="0.2">
      <c r="A1031" s="368"/>
      <c r="B1031" s="368"/>
      <c r="C1031" s="368"/>
      <c r="D1031" s="368"/>
      <c r="E1031" s="368"/>
      <c r="F1031" s="370"/>
      <c r="G1031" s="554"/>
      <c r="H1031" s="335"/>
      <c r="I1031" s="335"/>
      <c r="J1031" s="368"/>
      <c r="K1031" s="368"/>
      <c r="L1031" s="370"/>
      <c r="M1031" s="368"/>
    </row>
    <row r="1032" spans="1:13" x14ac:dyDescent="0.2">
      <c r="A1032" s="368"/>
      <c r="B1032" s="368"/>
      <c r="C1032" s="368"/>
      <c r="D1032" s="368"/>
      <c r="E1032" s="368"/>
      <c r="F1032" s="370"/>
      <c r="G1032" s="554"/>
      <c r="H1032" s="335"/>
      <c r="I1032" s="335"/>
      <c r="J1032" s="368"/>
      <c r="K1032" s="368"/>
      <c r="L1032" s="370"/>
      <c r="M1032" s="368"/>
    </row>
    <row r="1033" spans="1:13" x14ac:dyDescent="0.2">
      <c r="A1033" s="368"/>
      <c r="B1033" s="368"/>
      <c r="C1033" s="368"/>
      <c r="D1033" s="368"/>
      <c r="E1033" s="368"/>
      <c r="F1033" s="370"/>
      <c r="G1033" s="554"/>
      <c r="H1033" s="335"/>
      <c r="I1033" s="335"/>
      <c r="J1033" s="368"/>
      <c r="K1033" s="368"/>
      <c r="L1033" s="370"/>
      <c r="M1033" s="368"/>
    </row>
    <row r="1034" spans="1:13" x14ac:dyDescent="0.2">
      <c r="A1034" s="368"/>
      <c r="B1034" s="368"/>
      <c r="C1034" s="368"/>
      <c r="D1034" s="368"/>
      <c r="E1034" s="368"/>
      <c r="F1034" s="370"/>
      <c r="G1034" s="554"/>
      <c r="H1034" s="335"/>
      <c r="I1034" s="335"/>
      <c r="J1034" s="368"/>
      <c r="K1034" s="368"/>
      <c r="L1034" s="370"/>
      <c r="M1034" s="368"/>
    </row>
    <row r="1035" spans="1:13" x14ac:dyDescent="0.2">
      <c r="A1035" s="368"/>
      <c r="B1035" s="368"/>
      <c r="C1035" s="368"/>
      <c r="D1035" s="368"/>
      <c r="E1035" s="368"/>
      <c r="F1035" s="370"/>
      <c r="G1035" s="554"/>
      <c r="H1035" s="335"/>
      <c r="I1035" s="335"/>
      <c r="J1035" s="368"/>
      <c r="K1035" s="368"/>
      <c r="L1035" s="370"/>
      <c r="M1035" s="368"/>
    </row>
    <row r="1036" spans="1:13" x14ac:dyDescent="0.2">
      <c r="A1036" s="368"/>
      <c r="B1036" s="368"/>
      <c r="C1036" s="368"/>
      <c r="D1036" s="368"/>
      <c r="E1036" s="368"/>
      <c r="F1036" s="370"/>
      <c r="G1036" s="554"/>
      <c r="H1036" s="335"/>
      <c r="I1036" s="335"/>
      <c r="J1036" s="368"/>
      <c r="K1036" s="368"/>
      <c r="L1036" s="370"/>
      <c r="M1036" s="368"/>
    </row>
    <row r="1037" spans="1:13" x14ac:dyDescent="0.2">
      <c r="A1037" s="368"/>
      <c r="B1037" s="368"/>
      <c r="C1037" s="368"/>
      <c r="D1037" s="368"/>
      <c r="E1037" s="368"/>
      <c r="F1037" s="370"/>
      <c r="G1037" s="554"/>
      <c r="H1037" s="335"/>
      <c r="I1037" s="335"/>
      <c r="J1037" s="368"/>
      <c r="K1037" s="368"/>
      <c r="L1037" s="370"/>
      <c r="M1037" s="368"/>
    </row>
    <row r="1038" spans="1:13" x14ac:dyDescent="0.2">
      <c r="A1038" s="368"/>
      <c r="B1038" s="368"/>
      <c r="C1038" s="368"/>
      <c r="D1038" s="368"/>
      <c r="E1038" s="368"/>
      <c r="F1038" s="370"/>
      <c r="G1038" s="554"/>
      <c r="H1038" s="335"/>
      <c r="I1038" s="335"/>
      <c r="J1038" s="368"/>
      <c r="K1038" s="368"/>
      <c r="L1038" s="370"/>
      <c r="M1038" s="368"/>
    </row>
    <row r="1039" spans="1:13" x14ac:dyDescent="0.2">
      <c r="A1039" s="368"/>
      <c r="B1039" s="368"/>
      <c r="C1039" s="368"/>
      <c r="D1039" s="368"/>
      <c r="E1039" s="368"/>
      <c r="F1039" s="370"/>
      <c r="G1039" s="554"/>
      <c r="H1039" s="335"/>
      <c r="I1039" s="335"/>
      <c r="J1039" s="368"/>
      <c r="K1039" s="368"/>
      <c r="L1039" s="370"/>
      <c r="M1039" s="368"/>
    </row>
    <row r="1040" spans="1:13" x14ac:dyDescent="0.2">
      <c r="A1040" s="368"/>
      <c r="B1040" s="368"/>
      <c r="C1040" s="368"/>
      <c r="D1040" s="368"/>
      <c r="E1040" s="368"/>
      <c r="F1040" s="370"/>
      <c r="G1040" s="554"/>
      <c r="H1040" s="335"/>
      <c r="I1040" s="335"/>
      <c r="J1040" s="368"/>
      <c r="K1040" s="368"/>
      <c r="L1040" s="370"/>
      <c r="M1040" s="368"/>
    </row>
    <row r="1041" spans="1:13" x14ac:dyDescent="0.2">
      <c r="A1041" s="368"/>
      <c r="B1041" s="368"/>
      <c r="C1041" s="368"/>
      <c r="D1041" s="368"/>
      <c r="E1041" s="368"/>
      <c r="F1041" s="370"/>
      <c r="G1041" s="554"/>
      <c r="H1041" s="335"/>
      <c r="I1041" s="335"/>
      <c r="J1041" s="368"/>
      <c r="K1041" s="368"/>
      <c r="L1041" s="370"/>
      <c r="M1041" s="368"/>
    </row>
    <row r="1042" spans="1:13" x14ac:dyDescent="0.2">
      <c r="A1042" s="368"/>
      <c r="B1042" s="368"/>
      <c r="C1042" s="368"/>
      <c r="D1042" s="368"/>
      <c r="E1042" s="368"/>
      <c r="F1042" s="370"/>
      <c r="G1042" s="554"/>
      <c r="H1042" s="335"/>
      <c r="I1042" s="335"/>
      <c r="J1042" s="368"/>
      <c r="K1042" s="368"/>
      <c r="L1042" s="370"/>
      <c r="M1042" s="368"/>
    </row>
    <row r="1043" spans="1:13" x14ac:dyDescent="0.2">
      <c r="A1043" s="368"/>
      <c r="B1043" s="368"/>
      <c r="C1043" s="368"/>
      <c r="D1043" s="368"/>
      <c r="E1043" s="368"/>
      <c r="F1043" s="370"/>
      <c r="G1043" s="554"/>
      <c r="H1043" s="335"/>
      <c r="I1043" s="335"/>
      <c r="J1043" s="368"/>
      <c r="K1043" s="368"/>
      <c r="L1043" s="370"/>
      <c r="M1043" s="368"/>
    </row>
    <row r="1044" spans="1:13" x14ac:dyDescent="0.2">
      <c r="A1044" s="368"/>
      <c r="B1044" s="368"/>
      <c r="C1044" s="368"/>
      <c r="D1044" s="368"/>
      <c r="E1044" s="368"/>
      <c r="F1044" s="370"/>
      <c r="G1044" s="554"/>
      <c r="H1044" s="335"/>
      <c r="I1044" s="335"/>
      <c r="J1044" s="368"/>
      <c r="K1044" s="368"/>
      <c r="L1044" s="370"/>
      <c r="M1044" s="368"/>
    </row>
    <row r="1045" spans="1:13" x14ac:dyDescent="0.2">
      <c r="A1045" s="368"/>
      <c r="B1045" s="368"/>
      <c r="C1045" s="368"/>
      <c r="D1045" s="368"/>
      <c r="E1045" s="368"/>
      <c r="F1045" s="370"/>
      <c r="G1045" s="554"/>
      <c r="H1045" s="335"/>
      <c r="I1045" s="335"/>
      <c r="J1045" s="368"/>
      <c r="K1045" s="368"/>
      <c r="L1045" s="370"/>
      <c r="M1045" s="368"/>
    </row>
    <row r="1046" spans="1:13" x14ac:dyDescent="0.2">
      <c r="A1046" s="368"/>
      <c r="B1046" s="368"/>
      <c r="C1046" s="368"/>
      <c r="D1046" s="368"/>
      <c r="E1046" s="368"/>
      <c r="F1046" s="370"/>
      <c r="G1046" s="554"/>
      <c r="H1046" s="335"/>
      <c r="I1046" s="335"/>
      <c r="J1046" s="368"/>
      <c r="K1046" s="368"/>
      <c r="L1046" s="370"/>
      <c r="M1046" s="368"/>
    </row>
    <row r="1047" spans="1:13" x14ac:dyDescent="0.2">
      <c r="A1047" s="368"/>
      <c r="B1047" s="368"/>
      <c r="C1047" s="368"/>
      <c r="D1047" s="368"/>
      <c r="E1047" s="368"/>
      <c r="F1047" s="370"/>
      <c r="G1047" s="554"/>
      <c r="H1047" s="335"/>
      <c r="I1047" s="335"/>
      <c r="J1047" s="368"/>
      <c r="K1047" s="368"/>
      <c r="L1047" s="370"/>
      <c r="M1047" s="368"/>
    </row>
    <row r="1048" spans="1:13" x14ac:dyDescent="0.2">
      <c r="A1048" s="368"/>
      <c r="B1048" s="368"/>
      <c r="C1048" s="368"/>
      <c r="D1048" s="368"/>
      <c r="E1048" s="368"/>
      <c r="F1048" s="370"/>
      <c r="G1048" s="554"/>
      <c r="H1048" s="335"/>
      <c r="I1048" s="335"/>
      <c r="J1048" s="368"/>
      <c r="K1048" s="368"/>
      <c r="L1048" s="370"/>
      <c r="M1048" s="368"/>
    </row>
    <row r="1049" spans="1:13" x14ac:dyDescent="0.2">
      <c r="A1049" s="368"/>
      <c r="B1049" s="368"/>
      <c r="C1049" s="368"/>
      <c r="D1049" s="368"/>
      <c r="E1049" s="368"/>
      <c r="F1049" s="370"/>
      <c r="G1049" s="554"/>
      <c r="H1049" s="335"/>
      <c r="I1049" s="335"/>
      <c r="J1049" s="368"/>
      <c r="K1049" s="368"/>
      <c r="L1049" s="370"/>
      <c r="M1049" s="368"/>
    </row>
    <row r="1050" spans="1:13" x14ac:dyDescent="0.2">
      <c r="A1050" s="368"/>
      <c r="B1050" s="368"/>
      <c r="C1050" s="368"/>
      <c r="D1050" s="368"/>
      <c r="E1050" s="368"/>
      <c r="F1050" s="370"/>
      <c r="G1050" s="554"/>
      <c r="H1050" s="335"/>
      <c r="I1050" s="335"/>
      <c r="J1050" s="368"/>
      <c r="K1050" s="368"/>
      <c r="L1050" s="370"/>
      <c r="M1050" s="368"/>
    </row>
    <row r="1051" spans="1:13" x14ac:dyDescent="0.2">
      <c r="A1051" s="368"/>
      <c r="B1051" s="368"/>
      <c r="C1051" s="368"/>
      <c r="D1051" s="368"/>
      <c r="E1051" s="368"/>
      <c r="F1051" s="370"/>
      <c r="G1051" s="554"/>
      <c r="H1051" s="335"/>
      <c r="I1051" s="335"/>
      <c r="J1051" s="368"/>
      <c r="K1051" s="368"/>
      <c r="L1051" s="370"/>
      <c r="M1051" s="368"/>
    </row>
    <row r="1052" spans="1:13" x14ac:dyDescent="0.2">
      <c r="A1052" s="368"/>
      <c r="B1052" s="368"/>
      <c r="C1052" s="368"/>
      <c r="D1052" s="368"/>
      <c r="E1052" s="368"/>
      <c r="F1052" s="370"/>
      <c r="G1052" s="554"/>
      <c r="H1052" s="335"/>
      <c r="I1052" s="335"/>
      <c r="J1052" s="368"/>
      <c r="K1052" s="368"/>
      <c r="L1052" s="370"/>
      <c r="M1052" s="368"/>
    </row>
    <row r="1053" spans="1:13" x14ac:dyDescent="0.2">
      <c r="A1053" s="368"/>
      <c r="B1053" s="368"/>
      <c r="C1053" s="368"/>
      <c r="D1053" s="368"/>
      <c r="E1053" s="368"/>
      <c r="F1053" s="370"/>
      <c r="G1053" s="554"/>
      <c r="H1053" s="335"/>
      <c r="I1053" s="335"/>
      <c r="J1053" s="368"/>
      <c r="K1053" s="368"/>
      <c r="L1053" s="370"/>
      <c r="M1053" s="368"/>
    </row>
    <row r="1054" spans="1:13" x14ac:dyDescent="0.2">
      <c r="A1054" s="368"/>
      <c r="B1054" s="368"/>
      <c r="C1054" s="368"/>
      <c r="D1054" s="368"/>
      <c r="E1054" s="368"/>
      <c r="F1054" s="370"/>
      <c r="G1054" s="554"/>
      <c r="H1054" s="335"/>
      <c r="I1054" s="335"/>
      <c r="J1054" s="368"/>
      <c r="K1054" s="368"/>
      <c r="L1054" s="370"/>
      <c r="M1054" s="368"/>
    </row>
    <row r="1055" spans="1:13" x14ac:dyDescent="0.2">
      <c r="A1055" s="368"/>
      <c r="B1055" s="368"/>
      <c r="C1055" s="368"/>
      <c r="D1055" s="368"/>
      <c r="E1055" s="368"/>
      <c r="F1055" s="370"/>
      <c r="G1055" s="554"/>
      <c r="H1055" s="335"/>
      <c r="I1055" s="335"/>
      <c r="J1055" s="368"/>
      <c r="K1055" s="368"/>
      <c r="L1055" s="370"/>
      <c r="M1055" s="368"/>
    </row>
    <row r="1056" spans="1:13" x14ac:dyDescent="0.2">
      <c r="A1056" s="368"/>
      <c r="B1056" s="368"/>
      <c r="C1056" s="368"/>
      <c r="D1056" s="368"/>
      <c r="E1056" s="368"/>
      <c r="F1056" s="370"/>
      <c r="G1056" s="554"/>
      <c r="H1056" s="335"/>
      <c r="I1056" s="335"/>
      <c r="J1056" s="368"/>
      <c r="K1056" s="368"/>
      <c r="L1056" s="370"/>
      <c r="M1056" s="368"/>
    </row>
    <row r="1057" spans="1:13" x14ac:dyDescent="0.2">
      <c r="A1057" s="368"/>
      <c r="B1057" s="368"/>
      <c r="C1057" s="368"/>
      <c r="D1057" s="368"/>
      <c r="E1057" s="368"/>
      <c r="F1057" s="370"/>
      <c r="G1057" s="554"/>
      <c r="H1057" s="335"/>
      <c r="I1057" s="335"/>
      <c r="J1057" s="368"/>
      <c r="K1057" s="368"/>
      <c r="L1057" s="370"/>
      <c r="M1057" s="368"/>
    </row>
    <row r="1058" spans="1:13" x14ac:dyDescent="0.2">
      <c r="A1058" s="368"/>
      <c r="B1058" s="368"/>
      <c r="C1058" s="368"/>
      <c r="D1058" s="368"/>
      <c r="E1058" s="368"/>
      <c r="F1058" s="370"/>
      <c r="G1058" s="554"/>
      <c r="H1058" s="335"/>
      <c r="I1058" s="335"/>
      <c r="J1058" s="368"/>
      <c r="K1058" s="368"/>
      <c r="L1058" s="370"/>
      <c r="M1058" s="368"/>
    </row>
    <row r="1059" spans="1:13" x14ac:dyDescent="0.2">
      <c r="A1059" s="368"/>
      <c r="B1059" s="368"/>
      <c r="C1059" s="368"/>
      <c r="D1059" s="368"/>
      <c r="E1059" s="368"/>
      <c r="F1059" s="370"/>
      <c r="G1059" s="554"/>
      <c r="H1059" s="335"/>
      <c r="I1059" s="335"/>
      <c r="J1059" s="368"/>
      <c r="K1059" s="368"/>
      <c r="L1059" s="370"/>
      <c r="M1059" s="368"/>
    </row>
    <row r="1060" spans="1:13" x14ac:dyDescent="0.2">
      <c r="A1060" s="368"/>
      <c r="B1060" s="368"/>
      <c r="C1060" s="368"/>
      <c r="D1060" s="368"/>
      <c r="E1060" s="368"/>
      <c r="F1060" s="370"/>
      <c r="G1060" s="554"/>
      <c r="H1060" s="335"/>
      <c r="I1060" s="335"/>
      <c r="J1060" s="368"/>
      <c r="K1060" s="368"/>
      <c r="L1060" s="370"/>
      <c r="M1060" s="368"/>
    </row>
    <row r="1061" spans="1:13" x14ac:dyDescent="0.2">
      <c r="A1061" s="368"/>
      <c r="B1061" s="368"/>
      <c r="C1061" s="368"/>
      <c r="D1061" s="368"/>
      <c r="E1061" s="368"/>
      <c r="F1061" s="370"/>
      <c r="G1061" s="554"/>
      <c r="H1061" s="335"/>
      <c r="I1061" s="335"/>
      <c r="J1061" s="368"/>
      <c r="K1061" s="368"/>
      <c r="L1061" s="370"/>
      <c r="M1061" s="368"/>
    </row>
    <row r="1062" spans="1:13" x14ac:dyDescent="0.2">
      <c r="A1062" s="368"/>
      <c r="B1062" s="368"/>
      <c r="C1062" s="368"/>
      <c r="D1062" s="368"/>
      <c r="E1062" s="368"/>
      <c r="F1062" s="370"/>
      <c r="G1062" s="554"/>
      <c r="H1062" s="335"/>
      <c r="I1062" s="335"/>
      <c r="J1062" s="368"/>
      <c r="K1062" s="368"/>
      <c r="L1062" s="370"/>
      <c r="M1062" s="368"/>
    </row>
    <row r="1063" spans="1:13" x14ac:dyDescent="0.2">
      <c r="A1063" s="368"/>
      <c r="B1063" s="368"/>
      <c r="C1063" s="368"/>
      <c r="D1063" s="368"/>
      <c r="E1063" s="368"/>
      <c r="F1063" s="370"/>
      <c r="G1063" s="554"/>
      <c r="H1063" s="335"/>
      <c r="I1063" s="335"/>
      <c r="J1063" s="368"/>
      <c r="K1063" s="368"/>
      <c r="L1063" s="370"/>
      <c r="M1063" s="368"/>
    </row>
    <row r="1064" spans="1:13" x14ac:dyDescent="0.2">
      <c r="A1064" s="368"/>
      <c r="B1064" s="368"/>
      <c r="C1064" s="368"/>
      <c r="D1064" s="368"/>
      <c r="E1064" s="368"/>
      <c r="F1064" s="370"/>
      <c r="G1064" s="554"/>
      <c r="H1064" s="335"/>
      <c r="I1064" s="335"/>
      <c r="J1064" s="368"/>
      <c r="K1064" s="368"/>
      <c r="L1064" s="370"/>
      <c r="M1064" s="368"/>
    </row>
    <row r="1065" spans="1:13" x14ac:dyDescent="0.2">
      <c r="A1065" s="368"/>
      <c r="B1065" s="368"/>
      <c r="C1065" s="368"/>
      <c r="D1065" s="368"/>
      <c r="E1065" s="368"/>
      <c r="F1065" s="370"/>
      <c r="G1065" s="554"/>
      <c r="H1065" s="335"/>
      <c r="I1065" s="335"/>
      <c r="J1065" s="368"/>
      <c r="K1065" s="368"/>
      <c r="L1065" s="370"/>
      <c r="M1065" s="368"/>
    </row>
    <row r="1066" spans="1:13" x14ac:dyDescent="0.2">
      <c r="A1066" s="368"/>
      <c r="B1066" s="368"/>
      <c r="C1066" s="368"/>
      <c r="D1066" s="368"/>
      <c r="E1066" s="368"/>
      <c r="F1066" s="370"/>
      <c r="G1066" s="554"/>
      <c r="H1066" s="335"/>
      <c r="I1066" s="335"/>
      <c r="J1066" s="368"/>
      <c r="K1066" s="368"/>
      <c r="L1066" s="370"/>
      <c r="M1066" s="368"/>
    </row>
    <row r="1067" spans="1:13" x14ac:dyDescent="0.2">
      <c r="A1067" s="368"/>
      <c r="B1067" s="368"/>
      <c r="C1067" s="368"/>
      <c r="D1067" s="368"/>
      <c r="E1067" s="368"/>
      <c r="F1067" s="370"/>
      <c r="G1067" s="554"/>
      <c r="H1067" s="335"/>
      <c r="I1067" s="335"/>
      <c r="J1067" s="368"/>
      <c r="K1067" s="368"/>
      <c r="L1067" s="370"/>
      <c r="M1067" s="368"/>
    </row>
    <row r="1068" spans="1:13" x14ac:dyDescent="0.2">
      <c r="A1068" s="368"/>
      <c r="B1068" s="368"/>
      <c r="C1068" s="368"/>
      <c r="D1068" s="368"/>
      <c r="E1068" s="368"/>
      <c r="F1068" s="370"/>
      <c r="G1068" s="554"/>
      <c r="H1068" s="335"/>
      <c r="I1068" s="335"/>
      <c r="J1068" s="368"/>
      <c r="K1068" s="368"/>
      <c r="L1068" s="370"/>
      <c r="M1068" s="368"/>
    </row>
    <row r="1069" spans="1:13" x14ac:dyDescent="0.2">
      <c r="A1069" s="368"/>
      <c r="B1069" s="368"/>
      <c r="C1069" s="368"/>
      <c r="D1069" s="368"/>
      <c r="E1069" s="368"/>
      <c r="F1069" s="370"/>
      <c r="G1069" s="554"/>
      <c r="H1069" s="335"/>
      <c r="I1069" s="335"/>
      <c r="J1069" s="368"/>
      <c r="K1069" s="368"/>
      <c r="L1069" s="370"/>
      <c r="M1069" s="368"/>
    </row>
    <row r="1070" spans="1:13" x14ac:dyDescent="0.2">
      <c r="A1070" s="368"/>
      <c r="B1070" s="368"/>
      <c r="C1070" s="368"/>
      <c r="D1070" s="368"/>
      <c r="E1070" s="368"/>
      <c r="F1070" s="370"/>
      <c r="G1070" s="554"/>
      <c r="H1070" s="335"/>
      <c r="I1070" s="335"/>
      <c r="J1070" s="368"/>
      <c r="K1070" s="368"/>
      <c r="L1070" s="370"/>
      <c r="M1070" s="368"/>
    </row>
    <row r="1071" spans="1:13" x14ac:dyDescent="0.2">
      <c r="A1071" s="368"/>
      <c r="B1071" s="368"/>
      <c r="C1071" s="368"/>
      <c r="D1071" s="368"/>
      <c r="E1071" s="368"/>
      <c r="F1071" s="370"/>
      <c r="G1071" s="554"/>
      <c r="H1071" s="335"/>
      <c r="I1071" s="335"/>
      <c r="J1071" s="368"/>
      <c r="K1071" s="368"/>
      <c r="L1071" s="370"/>
      <c r="M1071" s="368"/>
    </row>
    <row r="1072" spans="1:13" x14ac:dyDescent="0.2">
      <c r="A1072" s="368"/>
      <c r="B1072" s="368"/>
      <c r="C1072" s="368"/>
      <c r="D1072" s="368"/>
      <c r="E1072" s="368"/>
      <c r="F1072" s="370"/>
      <c r="G1072" s="554"/>
      <c r="H1072" s="335"/>
      <c r="I1072" s="335"/>
      <c r="J1072" s="368"/>
      <c r="K1072" s="368"/>
      <c r="L1072" s="370"/>
      <c r="M1072" s="368"/>
    </row>
    <row r="1073" spans="1:13" x14ac:dyDescent="0.2">
      <c r="A1073" s="368"/>
      <c r="B1073" s="368"/>
      <c r="C1073" s="368"/>
      <c r="D1073" s="368"/>
      <c r="E1073" s="368"/>
      <c r="F1073" s="370"/>
      <c r="G1073" s="554"/>
      <c r="H1073" s="335"/>
      <c r="I1073" s="335"/>
      <c r="J1073" s="368"/>
      <c r="K1073" s="368"/>
      <c r="L1073" s="370"/>
      <c r="M1073" s="368"/>
    </row>
    <row r="1074" spans="1:13" x14ac:dyDescent="0.2">
      <c r="A1074" s="368"/>
      <c r="B1074" s="368"/>
      <c r="C1074" s="368"/>
      <c r="D1074" s="368"/>
      <c r="E1074" s="368"/>
      <c r="F1074" s="370"/>
      <c r="G1074" s="554"/>
      <c r="H1074" s="335"/>
      <c r="I1074" s="335"/>
      <c r="J1074" s="368"/>
      <c r="K1074" s="368"/>
      <c r="L1074" s="370"/>
      <c r="M1074" s="368"/>
    </row>
    <row r="1075" spans="1:13" x14ac:dyDescent="0.2">
      <c r="A1075" s="368"/>
      <c r="B1075" s="368"/>
      <c r="C1075" s="368"/>
      <c r="D1075" s="368"/>
      <c r="E1075" s="368"/>
      <c r="F1075" s="370"/>
      <c r="G1075" s="554"/>
      <c r="H1075" s="335"/>
      <c r="I1075" s="335"/>
      <c r="J1075" s="368"/>
      <c r="K1075" s="368"/>
      <c r="L1075" s="370"/>
      <c r="M1075" s="368"/>
    </row>
    <row r="1076" spans="1:13" x14ac:dyDescent="0.2">
      <c r="A1076" s="368"/>
      <c r="B1076" s="368"/>
      <c r="C1076" s="368"/>
      <c r="D1076" s="368"/>
      <c r="E1076" s="368"/>
      <c r="F1076" s="370"/>
      <c r="G1076" s="554"/>
      <c r="H1076" s="335"/>
      <c r="I1076" s="335"/>
      <c r="J1076" s="368"/>
      <c r="K1076" s="368"/>
      <c r="L1076" s="370"/>
      <c r="M1076" s="368"/>
    </row>
    <row r="1077" spans="1:13" x14ac:dyDescent="0.2">
      <c r="A1077" s="368"/>
      <c r="B1077" s="368"/>
      <c r="C1077" s="368"/>
      <c r="D1077" s="368"/>
      <c r="E1077" s="368"/>
      <c r="F1077" s="370"/>
      <c r="G1077" s="554"/>
      <c r="H1077" s="335"/>
      <c r="I1077" s="335"/>
      <c r="J1077" s="368"/>
      <c r="K1077" s="368"/>
      <c r="L1077" s="370"/>
      <c r="M1077" s="368"/>
    </row>
    <row r="1078" spans="1:13" x14ac:dyDescent="0.2">
      <c r="A1078" s="368"/>
      <c r="B1078" s="368"/>
      <c r="C1078" s="368"/>
      <c r="D1078" s="368"/>
      <c r="E1078" s="368"/>
      <c r="F1078" s="370"/>
      <c r="G1078" s="554"/>
      <c r="H1078" s="335"/>
      <c r="I1078" s="335"/>
      <c r="J1078" s="368"/>
      <c r="K1078" s="368"/>
      <c r="L1078" s="370"/>
      <c r="M1078" s="368"/>
    </row>
    <row r="1079" spans="1:13" x14ac:dyDescent="0.2">
      <c r="A1079" s="368"/>
      <c r="B1079" s="368"/>
      <c r="C1079" s="368"/>
      <c r="D1079" s="368"/>
      <c r="E1079" s="368"/>
      <c r="F1079" s="370"/>
      <c r="G1079" s="554"/>
      <c r="H1079" s="335"/>
      <c r="I1079" s="335"/>
      <c r="J1079" s="368"/>
      <c r="K1079" s="368"/>
      <c r="L1079" s="370"/>
      <c r="M1079" s="368"/>
    </row>
    <row r="1080" spans="1:13" x14ac:dyDescent="0.2">
      <c r="A1080" s="368"/>
      <c r="B1080" s="368"/>
      <c r="C1080" s="368"/>
      <c r="D1080" s="368"/>
      <c r="E1080" s="368"/>
      <c r="F1080" s="370"/>
      <c r="G1080" s="554"/>
      <c r="H1080" s="335"/>
      <c r="I1080" s="335"/>
      <c r="J1080" s="368"/>
      <c r="K1080" s="368"/>
      <c r="L1080" s="370"/>
      <c r="M1080" s="368"/>
    </row>
    <row r="1081" spans="1:13" x14ac:dyDescent="0.2">
      <c r="A1081" s="368"/>
      <c r="B1081" s="368"/>
      <c r="C1081" s="368"/>
      <c r="D1081" s="368"/>
      <c r="E1081" s="368"/>
      <c r="F1081" s="370"/>
      <c r="G1081" s="554"/>
      <c r="H1081" s="335"/>
      <c r="I1081" s="335"/>
      <c r="J1081" s="368"/>
      <c r="K1081" s="368"/>
      <c r="L1081" s="370"/>
      <c r="M1081" s="368"/>
    </row>
    <row r="1082" spans="1:13" x14ac:dyDescent="0.2">
      <c r="A1082" s="368"/>
      <c r="B1082" s="368"/>
      <c r="C1082" s="368"/>
      <c r="D1082" s="368"/>
      <c r="E1082" s="368"/>
      <c r="F1082" s="370"/>
      <c r="G1082" s="554"/>
      <c r="H1082" s="335"/>
      <c r="I1082" s="335"/>
      <c r="J1082" s="368"/>
      <c r="K1082" s="368"/>
      <c r="L1082" s="370"/>
      <c r="M1082" s="368"/>
    </row>
    <row r="1083" spans="1:13" x14ac:dyDescent="0.2">
      <c r="A1083" s="368"/>
      <c r="B1083" s="368"/>
      <c r="C1083" s="368"/>
      <c r="D1083" s="368"/>
      <c r="E1083" s="368"/>
      <c r="F1083" s="370"/>
      <c r="G1083" s="554"/>
      <c r="H1083" s="335"/>
      <c r="I1083" s="335"/>
      <c r="J1083" s="368"/>
      <c r="K1083" s="368"/>
      <c r="L1083" s="370"/>
      <c r="M1083" s="368"/>
    </row>
    <row r="1084" spans="1:13" x14ac:dyDescent="0.2">
      <c r="A1084" s="368"/>
      <c r="B1084" s="368"/>
      <c r="C1084" s="368"/>
      <c r="D1084" s="368"/>
      <c r="E1084" s="368"/>
      <c r="F1084" s="370"/>
      <c r="G1084" s="554"/>
      <c r="H1084" s="335"/>
      <c r="I1084" s="335"/>
      <c r="J1084" s="368"/>
      <c r="K1084" s="368"/>
      <c r="L1084" s="370"/>
      <c r="M1084" s="368"/>
    </row>
    <row r="1085" spans="1:13" x14ac:dyDescent="0.2">
      <c r="A1085" s="368"/>
      <c r="B1085" s="368"/>
      <c r="C1085" s="368"/>
      <c r="D1085" s="368"/>
      <c r="E1085" s="368"/>
      <c r="F1085" s="370"/>
      <c r="G1085" s="554"/>
      <c r="H1085" s="335"/>
      <c r="I1085" s="335"/>
      <c r="J1085" s="368"/>
      <c r="K1085" s="368"/>
      <c r="L1085" s="370"/>
      <c r="M1085" s="368"/>
    </row>
    <row r="1086" spans="1:13" x14ac:dyDescent="0.2">
      <c r="A1086" s="368"/>
      <c r="B1086" s="368"/>
      <c r="C1086" s="368"/>
      <c r="D1086" s="368"/>
      <c r="E1086" s="368"/>
      <c r="F1086" s="370"/>
      <c r="G1086" s="554"/>
      <c r="H1086" s="335"/>
      <c r="I1086" s="335"/>
      <c r="J1086" s="368"/>
      <c r="K1086" s="368"/>
      <c r="L1086" s="370"/>
      <c r="M1086" s="368"/>
    </row>
    <row r="1087" spans="1:13" x14ac:dyDescent="0.2">
      <c r="A1087" s="368"/>
      <c r="B1087" s="368"/>
      <c r="C1087" s="368"/>
      <c r="D1087" s="368"/>
      <c r="E1087" s="368"/>
      <c r="F1087" s="370"/>
      <c r="G1087" s="554"/>
      <c r="H1087" s="335"/>
      <c r="I1087" s="335"/>
      <c r="J1087" s="368"/>
      <c r="K1087" s="368"/>
      <c r="L1087" s="370"/>
      <c r="M1087" s="368"/>
    </row>
    <row r="1088" spans="1:13" x14ac:dyDescent="0.2">
      <c r="A1088" s="368"/>
      <c r="B1088" s="368"/>
      <c r="C1088" s="368"/>
      <c r="D1088" s="368"/>
      <c r="E1088" s="368"/>
      <c r="F1088" s="370"/>
      <c r="G1088" s="554"/>
      <c r="H1088" s="335"/>
      <c r="I1088" s="335"/>
      <c r="J1088" s="368"/>
      <c r="K1088" s="368"/>
      <c r="L1088" s="370"/>
      <c r="M1088" s="368"/>
    </row>
    <row r="1089" spans="1:13" x14ac:dyDescent="0.2">
      <c r="A1089" s="368"/>
      <c r="B1089" s="368"/>
      <c r="C1089" s="368"/>
      <c r="D1089" s="368"/>
      <c r="E1089" s="368"/>
      <c r="F1089" s="370"/>
      <c r="G1089" s="554"/>
      <c r="H1089" s="335"/>
      <c r="I1089" s="335"/>
      <c r="J1089" s="368"/>
      <c r="K1089" s="368"/>
      <c r="L1089" s="370"/>
      <c r="M1089" s="368"/>
    </row>
    <row r="1090" spans="1:13" x14ac:dyDescent="0.2">
      <c r="A1090" s="368"/>
      <c r="B1090" s="368"/>
      <c r="C1090" s="368"/>
      <c r="D1090" s="368"/>
      <c r="E1090" s="368"/>
      <c r="F1090" s="370"/>
      <c r="G1090" s="554"/>
      <c r="H1090" s="335"/>
      <c r="I1090" s="335"/>
      <c r="J1090" s="368"/>
      <c r="K1090" s="368"/>
      <c r="L1090" s="370"/>
      <c r="M1090" s="368"/>
    </row>
    <row r="1091" spans="1:13" x14ac:dyDescent="0.2">
      <c r="A1091" s="368"/>
      <c r="B1091" s="368"/>
      <c r="C1091" s="368"/>
      <c r="D1091" s="368"/>
      <c r="E1091" s="368"/>
      <c r="F1091" s="370"/>
      <c r="G1091" s="554"/>
      <c r="H1091" s="335"/>
      <c r="I1091" s="335"/>
      <c r="J1091" s="368"/>
      <c r="K1091" s="368"/>
      <c r="L1091" s="370"/>
      <c r="M1091" s="368"/>
    </row>
    <row r="1092" spans="1:13" x14ac:dyDescent="0.2">
      <c r="A1092" s="368"/>
      <c r="B1092" s="368"/>
      <c r="C1092" s="368"/>
      <c r="D1092" s="368"/>
      <c r="E1092" s="368"/>
      <c r="F1092" s="370"/>
      <c r="G1092" s="554"/>
      <c r="H1092" s="335"/>
      <c r="I1092" s="335"/>
      <c r="J1092" s="368"/>
      <c r="K1092" s="368"/>
      <c r="L1092" s="370"/>
      <c r="M1092" s="368"/>
    </row>
    <row r="1093" spans="1:13" x14ac:dyDescent="0.2">
      <c r="A1093" s="368"/>
      <c r="B1093" s="368"/>
      <c r="C1093" s="368"/>
      <c r="D1093" s="368"/>
      <c r="E1093" s="368"/>
      <c r="F1093" s="370"/>
      <c r="G1093" s="554"/>
      <c r="H1093" s="335"/>
      <c r="I1093" s="335"/>
      <c r="J1093" s="368"/>
      <c r="K1093" s="368"/>
      <c r="L1093" s="370"/>
      <c r="M1093" s="368"/>
    </row>
    <row r="1094" spans="1:13" x14ac:dyDescent="0.2">
      <c r="A1094" s="368"/>
      <c r="B1094" s="368"/>
      <c r="C1094" s="368"/>
      <c r="D1094" s="368"/>
      <c r="E1094" s="368"/>
      <c r="F1094" s="370"/>
      <c r="G1094" s="554"/>
      <c r="H1094" s="335"/>
      <c r="I1094" s="335"/>
      <c r="J1094" s="368"/>
      <c r="K1094" s="368"/>
      <c r="L1094" s="370"/>
      <c r="M1094" s="368"/>
    </row>
    <row r="1095" spans="1:13" x14ac:dyDescent="0.2">
      <c r="A1095" s="368"/>
      <c r="B1095" s="368"/>
      <c r="C1095" s="368"/>
      <c r="D1095" s="368"/>
      <c r="E1095" s="368"/>
      <c r="F1095" s="370"/>
      <c r="G1095" s="554"/>
      <c r="H1095" s="335"/>
      <c r="I1095" s="335"/>
      <c r="J1095" s="368"/>
      <c r="K1095" s="368"/>
      <c r="L1095" s="370"/>
      <c r="M1095" s="368"/>
    </row>
    <row r="1096" spans="1:13" x14ac:dyDescent="0.2">
      <c r="A1096" s="368"/>
      <c r="B1096" s="368"/>
      <c r="C1096" s="368"/>
      <c r="D1096" s="368"/>
      <c r="E1096" s="368"/>
      <c r="F1096" s="370"/>
      <c r="G1096" s="554"/>
      <c r="H1096" s="335"/>
      <c r="I1096" s="335"/>
      <c r="J1096" s="368"/>
      <c r="K1096" s="368"/>
      <c r="L1096" s="370"/>
      <c r="M1096" s="368"/>
    </row>
    <row r="1097" spans="1:13" x14ac:dyDescent="0.2">
      <c r="A1097" s="368"/>
      <c r="B1097" s="368"/>
      <c r="C1097" s="368"/>
      <c r="D1097" s="368"/>
      <c r="E1097" s="368"/>
      <c r="F1097" s="370"/>
      <c r="G1097" s="554"/>
      <c r="H1097" s="335"/>
      <c r="I1097" s="335"/>
      <c r="J1097" s="368"/>
      <c r="K1097" s="368"/>
      <c r="L1097" s="370"/>
      <c r="M1097" s="368"/>
    </row>
    <row r="1098" spans="1:13" x14ac:dyDescent="0.2">
      <c r="A1098" s="368"/>
      <c r="B1098" s="368"/>
      <c r="C1098" s="368"/>
      <c r="D1098" s="368"/>
      <c r="E1098" s="368"/>
      <c r="F1098" s="370"/>
      <c r="G1098" s="554"/>
      <c r="H1098" s="335"/>
      <c r="I1098" s="335"/>
      <c r="J1098" s="368"/>
      <c r="K1098" s="368"/>
      <c r="L1098" s="370"/>
      <c r="M1098" s="368"/>
    </row>
    <row r="1099" spans="1:13" x14ac:dyDescent="0.2">
      <c r="A1099" s="368"/>
      <c r="B1099" s="368"/>
      <c r="C1099" s="368"/>
      <c r="D1099" s="368"/>
      <c r="E1099" s="368"/>
      <c r="F1099" s="370"/>
      <c r="G1099" s="554"/>
      <c r="H1099" s="335"/>
      <c r="I1099" s="335"/>
      <c r="J1099" s="368"/>
      <c r="K1099" s="368"/>
      <c r="L1099" s="370"/>
      <c r="M1099" s="368"/>
    </row>
    <row r="1100" spans="1:13" x14ac:dyDescent="0.2">
      <c r="A1100" s="368"/>
      <c r="B1100" s="368"/>
      <c r="C1100" s="368"/>
      <c r="D1100" s="368"/>
      <c r="E1100" s="368"/>
      <c r="F1100" s="370"/>
      <c r="G1100" s="554"/>
      <c r="H1100" s="335"/>
      <c r="I1100" s="335"/>
      <c r="J1100" s="368"/>
      <c r="K1100" s="368"/>
      <c r="L1100" s="370"/>
      <c r="M1100" s="368"/>
    </row>
    <row r="1101" spans="1:13" x14ac:dyDescent="0.2">
      <c r="A1101" s="368"/>
      <c r="B1101" s="368"/>
      <c r="C1101" s="368"/>
      <c r="D1101" s="368"/>
      <c r="E1101" s="368"/>
      <c r="F1101" s="370"/>
      <c r="G1101" s="554"/>
      <c r="H1101" s="335"/>
      <c r="I1101" s="335"/>
      <c r="J1101" s="368"/>
      <c r="K1101" s="368"/>
      <c r="L1101" s="370"/>
      <c r="M1101" s="368"/>
    </row>
    <row r="1102" spans="1:13" x14ac:dyDescent="0.2">
      <c r="A1102" s="368"/>
      <c r="B1102" s="368"/>
      <c r="C1102" s="368"/>
      <c r="D1102" s="368"/>
      <c r="E1102" s="368"/>
      <c r="F1102" s="370"/>
      <c r="G1102" s="554"/>
      <c r="H1102" s="335"/>
      <c r="I1102" s="335"/>
      <c r="J1102" s="368"/>
      <c r="K1102" s="368"/>
      <c r="L1102" s="370"/>
      <c r="M1102" s="368"/>
    </row>
    <row r="1103" spans="1:13" x14ac:dyDescent="0.2">
      <c r="A1103" s="368"/>
      <c r="B1103" s="368"/>
      <c r="C1103" s="368"/>
      <c r="D1103" s="368"/>
      <c r="E1103" s="368"/>
      <c r="F1103" s="370"/>
      <c r="G1103" s="554"/>
      <c r="H1103" s="335"/>
      <c r="I1103" s="335"/>
      <c r="J1103" s="368"/>
      <c r="K1103" s="368"/>
      <c r="L1103" s="370"/>
      <c r="M1103" s="368"/>
    </row>
    <row r="1104" spans="1:13" x14ac:dyDescent="0.2">
      <c r="A1104" s="368"/>
      <c r="B1104" s="368"/>
      <c r="C1104" s="368"/>
      <c r="D1104" s="368"/>
      <c r="E1104" s="368"/>
      <c r="F1104" s="370"/>
      <c r="G1104" s="554"/>
      <c r="H1104" s="335"/>
      <c r="I1104" s="335"/>
      <c r="J1104" s="368"/>
      <c r="K1104" s="368"/>
      <c r="L1104" s="370"/>
      <c r="M1104" s="368"/>
    </row>
    <row r="1105" spans="1:13" x14ac:dyDescent="0.2">
      <c r="A1105" s="368"/>
      <c r="B1105" s="368"/>
      <c r="C1105" s="368"/>
      <c r="D1105" s="368"/>
      <c r="E1105" s="368"/>
      <c r="F1105" s="370"/>
      <c r="G1105" s="554"/>
      <c r="H1105" s="335"/>
      <c r="I1105" s="335"/>
      <c r="J1105" s="368"/>
      <c r="K1105" s="368"/>
      <c r="L1105" s="370"/>
      <c r="M1105" s="368"/>
    </row>
    <row r="1106" spans="1:13" x14ac:dyDescent="0.2">
      <c r="A1106" s="368"/>
      <c r="B1106" s="368"/>
      <c r="C1106" s="368"/>
      <c r="D1106" s="368"/>
      <c r="E1106" s="368"/>
      <c r="F1106" s="370"/>
      <c r="G1106" s="554"/>
      <c r="H1106" s="335"/>
      <c r="I1106" s="335"/>
      <c r="J1106" s="368"/>
      <c r="K1106" s="368"/>
      <c r="L1106" s="370"/>
      <c r="M1106" s="368"/>
    </row>
    <row r="1107" spans="1:13" x14ac:dyDescent="0.2">
      <c r="A1107" s="368"/>
      <c r="B1107" s="368"/>
      <c r="C1107" s="368"/>
      <c r="D1107" s="368"/>
      <c r="E1107" s="368"/>
      <c r="F1107" s="370"/>
      <c r="G1107" s="554"/>
      <c r="H1107" s="335"/>
      <c r="I1107" s="335"/>
      <c r="J1107" s="368"/>
      <c r="K1107" s="368"/>
      <c r="L1107" s="370"/>
      <c r="M1107" s="368"/>
    </row>
    <row r="1108" spans="1:13" x14ac:dyDescent="0.2">
      <c r="A1108" s="368"/>
      <c r="B1108" s="368"/>
      <c r="C1108" s="368"/>
      <c r="D1108" s="368"/>
      <c r="E1108" s="368"/>
      <c r="F1108" s="370"/>
      <c r="G1108" s="554"/>
      <c r="H1108" s="335"/>
      <c r="I1108" s="335"/>
      <c r="J1108" s="368"/>
      <c r="K1108" s="368"/>
      <c r="L1108" s="370"/>
      <c r="M1108" s="368"/>
    </row>
    <row r="1109" spans="1:13" x14ac:dyDescent="0.2">
      <c r="A1109" s="368"/>
      <c r="B1109" s="368"/>
      <c r="C1109" s="368"/>
      <c r="D1109" s="368"/>
      <c r="E1109" s="368"/>
      <c r="F1109" s="370"/>
      <c r="G1109" s="554"/>
      <c r="H1109" s="335"/>
      <c r="I1109" s="335"/>
      <c r="J1109" s="368"/>
      <c r="K1109" s="368"/>
      <c r="L1109" s="370"/>
      <c r="M1109" s="368"/>
    </row>
    <row r="1110" spans="1:13" x14ac:dyDescent="0.2">
      <c r="A1110" s="368"/>
      <c r="B1110" s="368"/>
      <c r="C1110" s="368"/>
      <c r="D1110" s="368"/>
      <c r="E1110" s="368"/>
      <c r="F1110" s="370"/>
      <c r="G1110" s="554"/>
      <c r="H1110" s="335"/>
      <c r="I1110" s="335"/>
      <c r="J1110" s="368"/>
      <c r="K1110" s="368"/>
      <c r="L1110" s="370"/>
      <c r="M1110" s="368"/>
    </row>
    <row r="1111" spans="1:13" x14ac:dyDescent="0.2">
      <c r="A1111" s="368"/>
      <c r="B1111" s="368"/>
      <c r="C1111" s="368"/>
      <c r="D1111" s="368"/>
      <c r="E1111" s="368"/>
      <c r="F1111" s="370"/>
      <c r="G1111" s="554"/>
      <c r="H1111" s="335"/>
      <c r="I1111" s="335"/>
      <c r="J1111" s="368"/>
      <c r="K1111" s="368"/>
      <c r="L1111" s="370"/>
      <c r="M1111" s="368"/>
    </row>
    <row r="1112" spans="1:13" x14ac:dyDescent="0.2">
      <c r="A1112" s="368"/>
      <c r="B1112" s="368"/>
      <c r="C1112" s="368"/>
      <c r="D1112" s="368"/>
      <c r="E1112" s="368"/>
      <c r="F1112" s="370"/>
      <c r="G1112" s="554"/>
      <c r="H1112" s="335"/>
      <c r="I1112" s="335"/>
      <c r="J1112" s="368"/>
      <c r="K1112" s="368"/>
      <c r="L1112" s="370"/>
      <c r="M1112" s="368"/>
    </row>
    <row r="1113" spans="1:13" x14ac:dyDescent="0.2">
      <c r="A1113" s="368"/>
      <c r="B1113" s="368"/>
      <c r="C1113" s="368"/>
      <c r="D1113" s="368"/>
      <c r="E1113" s="368"/>
      <c r="F1113" s="370"/>
      <c r="G1113" s="554"/>
      <c r="H1113" s="335"/>
      <c r="I1113" s="335"/>
      <c r="J1113" s="368"/>
      <c r="K1113" s="368"/>
      <c r="L1113" s="370"/>
      <c r="M1113" s="368"/>
    </row>
    <row r="1114" spans="1:13" x14ac:dyDescent="0.2">
      <c r="A1114" s="368"/>
      <c r="B1114" s="368"/>
      <c r="C1114" s="368"/>
      <c r="D1114" s="368"/>
      <c r="E1114" s="368"/>
      <c r="F1114" s="370"/>
      <c r="G1114" s="554"/>
      <c r="H1114" s="335"/>
      <c r="I1114" s="335"/>
      <c r="J1114" s="368"/>
      <c r="K1114" s="368"/>
      <c r="L1114" s="370"/>
      <c r="M1114" s="368"/>
    </row>
    <row r="1115" spans="1:13" x14ac:dyDescent="0.2">
      <c r="A1115" s="368"/>
      <c r="B1115" s="368"/>
      <c r="C1115" s="368"/>
      <c r="D1115" s="368"/>
      <c r="E1115" s="368"/>
      <c r="F1115" s="370"/>
      <c r="G1115" s="554"/>
      <c r="H1115" s="335"/>
      <c r="I1115" s="335"/>
      <c r="J1115" s="368"/>
      <c r="K1115" s="368"/>
      <c r="L1115" s="370"/>
      <c r="M1115" s="368"/>
    </row>
    <row r="1116" spans="1:13" x14ac:dyDescent="0.2">
      <c r="A1116" s="368"/>
      <c r="B1116" s="368"/>
      <c r="C1116" s="368"/>
      <c r="D1116" s="368"/>
      <c r="E1116" s="368"/>
      <c r="F1116" s="370"/>
      <c r="G1116" s="554"/>
      <c r="H1116" s="335"/>
      <c r="I1116" s="335"/>
      <c r="J1116" s="368"/>
      <c r="K1116" s="368"/>
      <c r="L1116" s="370"/>
      <c r="M1116" s="368"/>
    </row>
    <row r="1117" spans="1:13" x14ac:dyDescent="0.2">
      <c r="A1117" s="368"/>
      <c r="B1117" s="368"/>
      <c r="C1117" s="368"/>
      <c r="D1117" s="368"/>
      <c r="E1117" s="368"/>
      <c r="F1117" s="370"/>
      <c r="G1117" s="554"/>
      <c r="H1117" s="335"/>
      <c r="I1117" s="335"/>
      <c r="J1117" s="368"/>
      <c r="K1117" s="368"/>
      <c r="L1117" s="370"/>
      <c r="M1117" s="368"/>
    </row>
    <row r="1118" spans="1:13" x14ac:dyDescent="0.2">
      <c r="A1118" s="368"/>
      <c r="B1118" s="368"/>
      <c r="C1118" s="368"/>
      <c r="D1118" s="368"/>
      <c r="E1118" s="368"/>
      <c r="F1118" s="370"/>
      <c r="G1118" s="554"/>
      <c r="H1118" s="335"/>
      <c r="I1118" s="335"/>
      <c r="J1118" s="368"/>
      <c r="K1118" s="368"/>
      <c r="L1118" s="370"/>
      <c r="M1118" s="368"/>
    </row>
    <row r="1119" spans="1:13" x14ac:dyDescent="0.2">
      <c r="A1119" s="368"/>
      <c r="B1119" s="368"/>
      <c r="C1119" s="368"/>
      <c r="D1119" s="368"/>
      <c r="E1119" s="368"/>
      <c r="F1119" s="370"/>
      <c r="G1119" s="554"/>
      <c r="H1119" s="335"/>
      <c r="I1119" s="335"/>
      <c r="J1119" s="368"/>
      <c r="K1119" s="368"/>
      <c r="L1119" s="370"/>
      <c r="M1119" s="368"/>
    </row>
    <row r="1120" spans="1:13" x14ac:dyDescent="0.2">
      <c r="A1120" s="368"/>
      <c r="B1120" s="368"/>
      <c r="C1120" s="368"/>
      <c r="D1120" s="368"/>
      <c r="E1120" s="368"/>
      <c r="F1120" s="370"/>
      <c r="G1120" s="554"/>
      <c r="H1120" s="335"/>
      <c r="I1120" s="335"/>
      <c r="J1120" s="368"/>
      <c r="K1120" s="368"/>
      <c r="L1120" s="370"/>
      <c r="M1120" s="368"/>
    </row>
    <row r="1121" spans="1:13" x14ac:dyDescent="0.2">
      <c r="A1121" s="368"/>
      <c r="B1121" s="368"/>
      <c r="C1121" s="368"/>
      <c r="D1121" s="368"/>
      <c r="E1121" s="368"/>
      <c r="F1121" s="370"/>
      <c r="G1121" s="554"/>
      <c r="H1121" s="335"/>
      <c r="I1121" s="335"/>
      <c r="J1121" s="368"/>
      <c r="K1121" s="368"/>
      <c r="L1121" s="370"/>
      <c r="M1121" s="368"/>
    </row>
    <row r="1122" spans="1:13" x14ac:dyDescent="0.2">
      <c r="A1122" s="368"/>
      <c r="B1122" s="368"/>
      <c r="C1122" s="368"/>
      <c r="D1122" s="368"/>
      <c r="E1122" s="368"/>
      <c r="F1122" s="370"/>
      <c r="G1122" s="554"/>
      <c r="H1122" s="335"/>
      <c r="I1122" s="335"/>
      <c r="J1122" s="368"/>
      <c r="K1122" s="368"/>
      <c r="L1122" s="370"/>
      <c r="M1122" s="368"/>
    </row>
    <row r="1123" spans="1:13" x14ac:dyDescent="0.2">
      <c r="A1123" s="368"/>
      <c r="B1123" s="368"/>
      <c r="C1123" s="368"/>
      <c r="D1123" s="368"/>
      <c r="E1123" s="368"/>
      <c r="F1123" s="370"/>
      <c r="G1123" s="554"/>
      <c r="H1123" s="335"/>
      <c r="I1123" s="335"/>
      <c r="J1123" s="368"/>
      <c r="K1123" s="368"/>
      <c r="L1123" s="370"/>
      <c r="M1123" s="368"/>
    </row>
    <row r="1124" spans="1:13" x14ac:dyDescent="0.2">
      <c r="A1124" s="368"/>
      <c r="B1124" s="368"/>
      <c r="C1124" s="368"/>
      <c r="D1124" s="368"/>
      <c r="E1124" s="368"/>
      <c r="F1124" s="370"/>
      <c r="G1124" s="554"/>
      <c r="H1124" s="335"/>
      <c r="I1124" s="335"/>
      <c r="J1124" s="368"/>
      <c r="K1124" s="368"/>
      <c r="L1124" s="370"/>
      <c r="M1124" s="368"/>
    </row>
    <row r="1125" spans="1:13" x14ac:dyDescent="0.2">
      <c r="A1125" s="368"/>
      <c r="B1125" s="368"/>
      <c r="C1125" s="368"/>
      <c r="D1125" s="368"/>
      <c r="E1125" s="368"/>
      <c r="F1125" s="370"/>
      <c r="G1125" s="554"/>
      <c r="H1125" s="335"/>
      <c r="I1125" s="335"/>
      <c r="J1125" s="368"/>
      <c r="K1125" s="368"/>
      <c r="L1125" s="370"/>
      <c r="M1125" s="368"/>
    </row>
    <row r="1126" spans="1:13" x14ac:dyDescent="0.2">
      <c r="A1126" s="368"/>
      <c r="B1126" s="368"/>
      <c r="C1126" s="368"/>
      <c r="D1126" s="368"/>
      <c r="E1126" s="368"/>
      <c r="F1126" s="370"/>
      <c r="G1126" s="554"/>
      <c r="H1126" s="335"/>
      <c r="I1126" s="335"/>
      <c r="J1126" s="368"/>
      <c r="K1126" s="368"/>
      <c r="L1126" s="370"/>
      <c r="M1126" s="368"/>
    </row>
    <row r="1127" spans="1:13" x14ac:dyDescent="0.2">
      <c r="A1127" s="368"/>
      <c r="B1127" s="368"/>
      <c r="C1127" s="368"/>
      <c r="D1127" s="368"/>
      <c r="E1127" s="368"/>
      <c r="F1127" s="370"/>
      <c r="G1127" s="554"/>
      <c r="H1127" s="335"/>
      <c r="I1127" s="335"/>
      <c r="J1127" s="368"/>
      <c r="K1127" s="368"/>
      <c r="L1127" s="370"/>
      <c r="M1127" s="368"/>
    </row>
    <row r="1128" spans="1:13" x14ac:dyDescent="0.2">
      <c r="A1128" s="368"/>
      <c r="B1128" s="368"/>
      <c r="C1128" s="368"/>
      <c r="D1128" s="368"/>
      <c r="E1128" s="368"/>
      <c r="F1128" s="370"/>
      <c r="G1128" s="554"/>
      <c r="H1128" s="335"/>
      <c r="I1128" s="335"/>
      <c r="J1128" s="368"/>
      <c r="K1128" s="368"/>
      <c r="L1128" s="370"/>
      <c r="M1128" s="368"/>
    </row>
    <row r="1129" spans="1:13" x14ac:dyDescent="0.2">
      <c r="A1129" s="368"/>
      <c r="B1129" s="368"/>
      <c r="C1129" s="368"/>
      <c r="D1129" s="368"/>
      <c r="E1129" s="368"/>
      <c r="F1129" s="370"/>
      <c r="G1129" s="554"/>
      <c r="H1129" s="335"/>
      <c r="I1129" s="335"/>
      <c r="J1129" s="368"/>
      <c r="K1129" s="368"/>
      <c r="L1129" s="370"/>
      <c r="M1129" s="368"/>
    </row>
    <row r="1130" spans="1:13" x14ac:dyDescent="0.2">
      <c r="A1130" s="368"/>
      <c r="B1130" s="368"/>
      <c r="C1130" s="368"/>
      <c r="D1130" s="368"/>
      <c r="E1130" s="368"/>
      <c r="F1130" s="370"/>
      <c r="G1130" s="554"/>
      <c r="H1130" s="335"/>
      <c r="I1130" s="335"/>
      <c r="J1130" s="368"/>
      <c r="K1130" s="368"/>
      <c r="L1130" s="370"/>
      <c r="M1130" s="368"/>
    </row>
    <row r="1131" spans="1:13" x14ac:dyDescent="0.2">
      <c r="A1131" s="368"/>
      <c r="B1131" s="368"/>
      <c r="C1131" s="368"/>
      <c r="D1131" s="368"/>
      <c r="E1131" s="368"/>
      <c r="F1131" s="370"/>
      <c r="G1131" s="554"/>
      <c r="H1131" s="335"/>
      <c r="I1131" s="335"/>
      <c r="J1131" s="368"/>
      <c r="K1131" s="368"/>
      <c r="L1131" s="370"/>
      <c r="M1131" s="368"/>
    </row>
    <row r="1132" spans="1:13" x14ac:dyDescent="0.2">
      <c r="A1132" s="368"/>
      <c r="B1132" s="368"/>
      <c r="C1132" s="368"/>
      <c r="D1132" s="368"/>
      <c r="E1132" s="368"/>
      <c r="F1132" s="370"/>
      <c r="G1132" s="554"/>
      <c r="H1132" s="335"/>
      <c r="I1132" s="335"/>
      <c r="J1132" s="368"/>
      <c r="K1132" s="368"/>
      <c r="L1132" s="370"/>
      <c r="M1132" s="368"/>
    </row>
    <row r="1133" spans="1:13" x14ac:dyDescent="0.2">
      <c r="A1133" s="368"/>
      <c r="B1133" s="368"/>
      <c r="C1133" s="368"/>
      <c r="D1133" s="368"/>
      <c r="E1133" s="368"/>
      <c r="F1133" s="370"/>
      <c r="G1133" s="554"/>
      <c r="H1133" s="335"/>
      <c r="I1133" s="335"/>
      <c r="J1133" s="368"/>
      <c r="K1133" s="368"/>
      <c r="L1133" s="370"/>
      <c r="M1133" s="368"/>
    </row>
    <row r="1134" spans="1:13" x14ac:dyDescent="0.2">
      <c r="A1134" s="368"/>
      <c r="B1134" s="368"/>
      <c r="C1134" s="368"/>
      <c r="D1134" s="368"/>
      <c r="E1134" s="368"/>
      <c r="F1134" s="370"/>
      <c r="G1134" s="554"/>
      <c r="H1134" s="335"/>
      <c r="I1134" s="335"/>
      <c r="J1134" s="368"/>
      <c r="K1134" s="368"/>
      <c r="L1134" s="370"/>
      <c r="M1134" s="368"/>
    </row>
    <row r="1135" spans="1:13" x14ac:dyDescent="0.2">
      <c r="A1135" s="368"/>
      <c r="B1135" s="368"/>
      <c r="C1135" s="368"/>
      <c r="D1135" s="368"/>
      <c r="E1135" s="368"/>
      <c r="F1135" s="370"/>
      <c r="G1135" s="554"/>
      <c r="H1135" s="335"/>
      <c r="I1135" s="335"/>
      <c r="J1135" s="368"/>
      <c r="K1135" s="368"/>
      <c r="L1135" s="370"/>
      <c r="M1135" s="368"/>
    </row>
    <row r="1136" spans="1:13" x14ac:dyDescent="0.2">
      <c r="A1136" s="368"/>
      <c r="B1136" s="368"/>
      <c r="C1136" s="368"/>
      <c r="D1136" s="368"/>
      <c r="E1136" s="368"/>
      <c r="F1136" s="370"/>
      <c r="G1136" s="554"/>
      <c r="H1136" s="335"/>
      <c r="I1136" s="335"/>
      <c r="J1136" s="368"/>
      <c r="K1136" s="368"/>
      <c r="L1136" s="370"/>
      <c r="M1136" s="368"/>
    </row>
    <row r="1137" spans="1:13" x14ac:dyDescent="0.2">
      <c r="A1137" s="368"/>
      <c r="B1137" s="368"/>
      <c r="C1137" s="368"/>
      <c r="D1137" s="368"/>
      <c r="E1137" s="368"/>
      <c r="F1137" s="370"/>
      <c r="G1137" s="554"/>
      <c r="H1137" s="335"/>
      <c r="I1137" s="335"/>
      <c r="J1137" s="368"/>
      <c r="K1137" s="368"/>
      <c r="L1137" s="370"/>
      <c r="M1137" s="368"/>
    </row>
    <row r="1138" spans="1:13" x14ac:dyDescent="0.2">
      <c r="A1138" s="368"/>
      <c r="B1138" s="368"/>
      <c r="C1138" s="368"/>
      <c r="D1138" s="368"/>
      <c r="E1138" s="368"/>
      <c r="F1138" s="370"/>
      <c r="G1138" s="554"/>
      <c r="H1138" s="335"/>
      <c r="I1138" s="335"/>
      <c r="J1138" s="368"/>
      <c r="K1138" s="368"/>
      <c r="L1138" s="370"/>
      <c r="M1138" s="368"/>
    </row>
    <row r="1139" spans="1:13" x14ac:dyDescent="0.2">
      <c r="A1139" s="368"/>
      <c r="B1139" s="368"/>
      <c r="C1139" s="368"/>
      <c r="D1139" s="368"/>
      <c r="E1139" s="368"/>
      <c r="F1139" s="370"/>
      <c r="G1139" s="554"/>
      <c r="H1139" s="335"/>
      <c r="I1139" s="335"/>
      <c r="J1139" s="368"/>
      <c r="K1139" s="368"/>
      <c r="L1139" s="370"/>
      <c r="M1139" s="368"/>
    </row>
    <row r="1140" spans="1:13" x14ac:dyDescent="0.2">
      <c r="A1140" s="368"/>
      <c r="B1140" s="368"/>
      <c r="C1140" s="368"/>
      <c r="D1140" s="368"/>
      <c r="E1140" s="368"/>
      <c r="F1140" s="370"/>
      <c r="G1140" s="554"/>
      <c r="H1140" s="335"/>
      <c r="I1140" s="335"/>
      <c r="J1140" s="368"/>
      <c r="K1140" s="368"/>
      <c r="L1140" s="370"/>
      <c r="M1140" s="368"/>
    </row>
    <row r="1141" spans="1:13" x14ac:dyDescent="0.2">
      <c r="A1141" s="368"/>
      <c r="B1141" s="368"/>
      <c r="C1141" s="368"/>
      <c r="D1141" s="368"/>
      <c r="E1141" s="368"/>
      <c r="F1141" s="370"/>
      <c r="G1141" s="554"/>
      <c r="H1141" s="335"/>
      <c r="I1141" s="335"/>
      <c r="J1141" s="368"/>
      <c r="K1141" s="368"/>
      <c r="L1141" s="370"/>
      <c r="M1141" s="368"/>
    </row>
    <row r="1142" spans="1:13" x14ac:dyDescent="0.2">
      <c r="A1142" s="368"/>
      <c r="B1142" s="368"/>
      <c r="C1142" s="368"/>
      <c r="D1142" s="368"/>
      <c r="E1142" s="368"/>
      <c r="F1142" s="370"/>
      <c r="G1142" s="554"/>
      <c r="H1142" s="335"/>
      <c r="I1142" s="335"/>
      <c r="J1142" s="368"/>
      <c r="K1142" s="368"/>
      <c r="L1142" s="370"/>
      <c r="M1142" s="368"/>
    </row>
    <row r="1143" spans="1:13" x14ac:dyDescent="0.2">
      <c r="A1143" s="368"/>
      <c r="B1143" s="368"/>
      <c r="C1143" s="368"/>
      <c r="D1143" s="368"/>
      <c r="E1143" s="368"/>
      <c r="F1143" s="370"/>
      <c r="G1143" s="554"/>
      <c r="H1143" s="335"/>
      <c r="I1143" s="335"/>
      <c r="J1143" s="368"/>
      <c r="K1143" s="368"/>
      <c r="L1143" s="370"/>
      <c r="M1143" s="368"/>
    </row>
    <row r="1144" spans="1:13" x14ac:dyDescent="0.2">
      <c r="A1144" s="368"/>
      <c r="B1144" s="368"/>
      <c r="C1144" s="368"/>
      <c r="D1144" s="368"/>
      <c r="E1144" s="368"/>
      <c r="F1144" s="370"/>
      <c r="G1144" s="554"/>
      <c r="H1144" s="335"/>
      <c r="I1144" s="335"/>
      <c r="J1144" s="368"/>
      <c r="K1144" s="368"/>
      <c r="L1144" s="370"/>
      <c r="M1144" s="368"/>
    </row>
    <row r="1145" spans="1:13" x14ac:dyDescent="0.2">
      <c r="A1145" s="368"/>
      <c r="B1145" s="368"/>
      <c r="C1145" s="368"/>
      <c r="D1145" s="368"/>
      <c r="E1145" s="368"/>
      <c r="F1145" s="370"/>
      <c r="G1145" s="554"/>
      <c r="H1145" s="335"/>
      <c r="I1145" s="335"/>
      <c r="J1145" s="368"/>
      <c r="K1145" s="368"/>
      <c r="L1145" s="370"/>
      <c r="M1145" s="368"/>
    </row>
    <row r="1146" spans="1:13" x14ac:dyDescent="0.2">
      <c r="A1146" s="368"/>
      <c r="B1146" s="368"/>
      <c r="C1146" s="368"/>
      <c r="D1146" s="368"/>
      <c r="E1146" s="368"/>
      <c r="F1146" s="370"/>
      <c r="G1146" s="554"/>
      <c r="H1146" s="335"/>
      <c r="I1146" s="335"/>
      <c r="J1146" s="368"/>
      <c r="K1146" s="368"/>
      <c r="L1146" s="370"/>
      <c r="M1146" s="368"/>
    </row>
    <row r="1147" spans="1:13" x14ac:dyDescent="0.2">
      <c r="A1147" s="368"/>
      <c r="B1147" s="368"/>
      <c r="C1147" s="368"/>
      <c r="D1147" s="368"/>
      <c r="E1147" s="368"/>
      <c r="F1147" s="370"/>
      <c r="G1147" s="554"/>
      <c r="H1147" s="335"/>
      <c r="I1147" s="335"/>
      <c r="J1147" s="368"/>
      <c r="K1147" s="368"/>
      <c r="L1147" s="370"/>
      <c r="M1147" s="368"/>
    </row>
    <row r="1148" spans="1:13" x14ac:dyDescent="0.2">
      <c r="A1148" s="368"/>
      <c r="B1148" s="368"/>
      <c r="C1148" s="368"/>
      <c r="D1148" s="368"/>
      <c r="E1148" s="368"/>
      <c r="F1148" s="370"/>
      <c r="G1148" s="554"/>
      <c r="H1148" s="335"/>
      <c r="I1148" s="335"/>
      <c r="J1148" s="368"/>
      <c r="K1148" s="368"/>
      <c r="L1148" s="370"/>
      <c r="M1148" s="368"/>
    </row>
    <row r="1149" spans="1:13" x14ac:dyDescent="0.2">
      <c r="A1149" s="368"/>
      <c r="B1149" s="368"/>
      <c r="C1149" s="368"/>
      <c r="D1149" s="368"/>
      <c r="E1149" s="368"/>
      <c r="F1149" s="370"/>
      <c r="G1149" s="554"/>
      <c r="H1149" s="335"/>
      <c r="I1149" s="335"/>
      <c r="J1149" s="368"/>
      <c r="K1149" s="368"/>
      <c r="L1149" s="370"/>
      <c r="M1149" s="368"/>
    </row>
    <row r="1150" spans="1:13" x14ac:dyDescent="0.2">
      <c r="A1150" s="368"/>
      <c r="B1150" s="368"/>
      <c r="C1150" s="368"/>
      <c r="D1150" s="368"/>
      <c r="E1150" s="368"/>
      <c r="F1150" s="370"/>
      <c r="G1150" s="554"/>
      <c r="H1150" s="335"/>
      <c r="I1150" s="335"/>
      <c r="J1150" s="368"/>
      <c r="K1150" s="368"/>
      <c r="L1150" s="370"/>
      <c r="M1150" s="368"/>
    </row>
    <row r="1151" spans="1:13" x14ac:dyDescent="0.2">
      <c r="A1151" s="368"/>
      <c r="B1151" s="368"/>
      <c r="C1151" s="368"/>
      <c r="D1151" s="368"/>
      <c r="E1151" s="368"/>
      <c r="F1151" s="370"/>
      <c r="G1151" s="554"/>
      <c r="H1151" s="335"/>
      <c r="I1151" s="335"/>
      <c r="J1151" s="368"/>
      <c r="K1151" s="368"/>
      <c r="L1151" s="370"/>
      <c r="M1151" s="368"/>
    </row>
    <row r="1152" spans="1:13" x14ac:dyDescent="0.2">
      <c r="A1152" s="368"/>
      <c r="B1152" s="368"/>
      <c r="C1152" s="368"/>
      <c r="D1152" s="368"/>
      <c r="E1152" s="368"/>
      <c r="F1152" s="370"/>
      <c r="G1152" s="554"/>
      <c r="H1152" s="335"/>
      <c r="I1152" s="335"/>
      <c r="J1152" s="368"/>
      <c r="K1152" s="368"/>
      <c r="L1152" s="370"/>
      <c r="M1152" s="368"/>
    </row>
    <row r="1153" spans="1:13" x14ac:dyDescent="0.2">
      <c r="A1153" s="368"/>
      <c r="B1153" s="368"/>
      <c r="C1153" s="368"/>
      <c r="D1153" s="368"/>
      <c r="E1153" s="368"/>
      <c r="F1153" s="370"/>
      <c r="G1153" s="554"/>
      <c r="H1153" s="335"/>
      <c r="I1153" s="335"/>
      <c r="J1153" s="368"/>
      <c r="K1153" s="368"/>
      <c r="L1153" s="370"/>
      <c r="M1153" s="368"/>
    </row>
    <row r="1154" spans="1:13" x14ac:dyDescent="0.2">
      <c r="A1154" s="368"/>
      <c r="B1154" s="368"/>
      <c r="C1154" s="368"/>
      <c r="D1154" s="368"/>
      <c r="E1154" s="368"/>
      <c r="F1154" s="370"/>
      <c r="G1154" s="554"/>
      <c r="H1154" s="335"/>
      <c r="I1154" s="335"/>
      <c r="J1154" s="368"/>
      <c r="K1154" s="368"/>
      <c r="L1154" s="370"/>
      <c r="M1154" s="368"/>
    </row>
    <row r="1155" spans="1:13" x14ac:dyDescent="0.2">
      <c r="A1155" s="368"/>
      <c r="B1155" s="368"/>
      <c r="C1155" s="368"/>
      <c r="D1155" s="368"/>
      <c r="E1155" s="368"/>
      <c r="F1155" s="370"/>
      <c r="G1155" s="554"/>
      <c r="H1155" s="335"/>
      <c r="I1155" s="335"/>
      <c r="J1155" s="368"/>
      <c r="K1155" s="368"/>
      <c r="L1155" s="370"/>
      <c r="M1155" s="368"/>
    </row>
    <row r="1156" spans="1:13" x14ac:dyDescent="0.2">
      <c r="A1156" s="368"/>
      <c r="B1156" s="368"/>
      <c r="C1156" s="368"/>
      <c r="D1156" s="368"/>
      <c r="E1156" s="368"/>
      <c r="F1156" s="370"/>
      <c r="G1156" s="554"/>
      <c r="H1156" s="335"/>
      <c r="I1156" s="335"/>
      <c r="J1156" s="368"/>
      <c r="K1156" s="368"/>
      <c r="L1156" s="370"/>
      <c r="M1156" s="368"/>
    </row>
    <row r="1157" spans="1:13" x14ac:dyDescent="0.2">
      <c r="A1157" s="368"/>
      <c r="B1157" s="368"/>
      <c r="C1157" s="368"/>
      <c r="D1157" s="368"/>
      <c r="E1157" s="368"/>
      <c r="F1157" s="370"/>
      <c r="G1157" s="554"/>
      <c r="H1157" s="335"/>
      <c r="I1157" s="335"/>
      <c r="J1157" s="368"/>
      <c r="K1157" s="368"/>
      <c r="L1157" s="370"/>
      <c r="M1157" s="368"/>
    </row>
    <row r="1158" spans="1:13" x14ac:dyDescent="0.2">
      <c r="A1158" s="368"/>
      <c r="B1158" s="368"/>
      <c r="C1158" s="368"/>
      <c r="D1158" s="368"/>
      <c r="E1158" s="368"/>
      <c r="F1158" s="370"/>
      <c r="G1158" s="554"/>
      <c r="H1158" s="335"/>
      <c r="I1158" s="335"/>
      <c r="J1158" s="368"/>
      <c r="K1158" s="368"/>
      <c r="L1158" s="370"/>
      <c r="M1158" s="368"/>
    </row>
    <row r="1159" spans="1:13" x14ac:dyDescent="0.2">
      <c r="A1159" s="368"/>
      <c r="B1159" s="368"/>
      <c r="C1159" s="368"/>
      <c r="D1159" s="368"/>
      <c r="E1159" s="368"/>
      <c r="F1159" s="370"/>
      <c r="G1159" s="554"/>
      <c r="H1159" s="335"/>
      <c r="I1159" s="335"/>
      <c r="J1159" s="368"/>
      <c r="K1159" s="368"/>
      <c r="L1159" s="370"/>
      <c r="M1159" s="368"/>
    </row>
    <row r="1160" spans="1:13" x14ac:dyDescent="0.2">
      <c r="A1160" s="368"/>
      <c r="B1160" s="368"/>
      <c r="C1160" s="368"/>
      <c r="D1160" s="368"/>
      <c r="E1160" s="368"/>
      <c r="F1160" s="370"/>
      <c r="G1160" s="554"/>
      <c r="H1160" s="335"/>
      <c r="I1160" s="335"/>
      <c r="J1160" s="368"/>
      <c r="K1160" s="368"/>
      <c r="L1160" s="370"/>
      <c r="M1160" s="368"/>
    </row>
    <row r="1161" spans="1:13" x14ac:dyDescent="0.2">
      <c r="A1161" s="368"/>
      <c r="B1161" s="368"/>
      <c r="C1161" s="368"/>
      <c r="D1161" s="368"/>
      <c r="E1161" s="368"/>
      <c r="F1161" s="370"/>
      <c r="G1161" s="554"/>
      <c r="H1161" s="335"/>
      <c r="I1161" s="335"/>
      <c r="J1161" s="368"/>
      <c r="K1161" s="368"/>
      <c r="L1161" s="370"/>
      <c r="M1161" s="368"/>
    </row>
    <row r="1162" spans="1:13" x14ac:dyDescent="0.2">
      <c r="A1162" s="368"/>
      <c r="B1162" s="368"/>
      <c r="C1162" s="368"/>
      <c r="D1162" s="368"/>
      <c r="E1162" s="368"/>
      <c r="F1162" s="370"/>
      <c r="G1162" s="554"/>
      <c r="H1162" s="335"/>
      <c r="I1162" s="335"/>
      <c r="J1162" s="368"/>
      <c r="K1162" s="368"/>
      <c r="L1162" s="370"/>
      <c r="M1162" s="368"/>
    </row>
    <row r="1163" spans="1:13" x14ac:dyDescent="0.2">
      <c r="A1163" s="368"/>
      <c r="B1163" s="368"/>
      <c r="C1163" s="368"/>
      <c r="D1163" s="368"/>
      <c r="E1163" s="368"/>
      <c r="F1163" s="370"/>
      <c r="G1163" s="554"/>
      <c r="H1163" s="335"/>
      <c r="I1163" s="335"/>
      <c r="J1163" s="368"/>
      <c r="K1163" s="368"/>
      <c r="L1163" s="370"/>
      <c r="M1163" s="368"/>
    </row>
    <row r="1164" spans="1:13" x14ac:dyDescent="0.2">
      <c r="A1164" s="368"/>
      <c r="B1164" s="368"/>
      <c r="C1164" s="368"/>
      <c r="D1164" s="368"/>
      <c r="E1164" s="368"/>
      <c r="F1164" s="370"/>
      <c r="G1164" s="554"/>
      <c r="H1164" s="335"/>
      <c r="I1164" s="335"/>
      <c r="J1164" s="368"/>
      <c r="K1164" s="368"/>
      <c r="L1164" s="370"/>
      <c r="M1164" s="368"/>
    </row>
    <row r="1165" spans="1:13" x14ac:dyDescent="0.2">
      <c r="A1165" s="368"/>
      <c r="B1165" s="368"/>
      <c r="C1165" s="368"/>
      <c r="D1165" s="368"/>
      <c r="E1165" s="368"/>
      <c r="F1165" s="370"/>
      <c r="G1165" s="554"/>
      <c r="H1165" s="335"/>
      <c r="I1165" s="335"/>
      <c r="J1165" s="368"/>
      <c r="K1165" s="368"/>
      <c r="L1165" s="370"/>
      <c r="M1165" s="368"/>
    </row>
    <row r="1166" spans="1:13" x14ac:dyDescent="0.2">
      <c r="A1166" s="368"/>
      <c r="B1166" s="368"/>
      <c r="C1166" s="368"/>
      <c r="D1166" s="368"/>
      <c r="E1166" s="368"/>
      <c r="F1166" s="370"/>
      <c r="G1166" s="554"/>
      <c r="H1166" s="335"/>
      <c r="I1166" s="335"/>
      <c r="J1166" s="368"/>
      <c r="K1166" s="368"/>
      <c r="L1166" s="370"/>
      <c r="M1166" s="368"/>
    </row>
    <row r="1167" spans="1:13" x14ac:dyDescent="0.2">
      <c r="A1167" s="368"/>
      <c r="B1167" s="368"/>
      <c r="C1167" s="368"/>
      <c r="D1167" s="368"/>
      <c r="E1167" s="368"/>
      <c r="F1167" s="370"/>
      <c r="G1167" s="554"/>
      <c r="H1167" s="335"/>
      <c r="I1167" s="335"/>
      <c r="J1167" s="368"/>
      <c r="K1167" s="368"/>
      <c r="L1167" s="370"/>
      <c r="M1167" s="368"/>
    </row>
    <row r="1168" spans="1:13" x14ac:dyDescent="0.2">
      <c r="A1168" s="368"/>
      <c r="B1168" s="368"/>
      <c r="C1168" s="368"/>
      <c r="D1168" s="368"/>
      <c r="E1168" s="368"/>
      <c r="F1168" s="370"/>
      <c r="G1168" s="554"/>
      <c r="H1168" s="335"/>
      <c r="I1168" s="335"/>
      <c r="J1168" s="368"/>
      <c r="K1168" s="368"/>
      <c r="L1168" s="370"/>
      <c r="M1168" s="368"/>
    </row>
    <row r="1169" spans="1:13" x14ac:dyDescent="0.2">
      <c r="A1169" s="368"/>
      <c r="B1169" s="368"/>
      <c r="C1169" s="368"/>
      <c r="D1169" s="368"/>
      <c r="E1169" s="368"/>
      <c r="F1169" s="370"/>
      <c r="G1169" s="554"/>
      <c r="H1169" s="335"/>
      <c r="I1169" s="335"/>
      <c r="J1169" s="368"/>
      <c r="K1169" s="368"/>
      <c r="L1169" s="370"/>
      <c r="M1169" s="368"/>
    </row>
    <row r="1170" spans="1:13" x14ac:dyDescent="0.2">
      <c r="A1170" s="368"/>
      <c r="B1170" s="368"/>
      <c r="C1170" s="368"/>
      <c r="D1170" s="368"/>
      <c r="E1170" s="368"/>
      <c r="F1170" s="370"/>
      <c r="G1170" s="554"/>
      <c r="H1170" s="335"/>
      <c r="I1170" s="335"/>
      <c r="J1170" s="368"/>
      <c r="K1170" s="368"/>
      <c r="L1170" s="370"/>
      <c r="M1170" s="368"/>
    </row>
    <row r="1171" spans="1:13" x14ac:dyDescent="0.2">
      <c r="A1171" s="368"/>
      <c r="B1171" s="368"/>
      <c r="C1171" s="368"/>
      <c r="D1171" s="368"/>
      <c r="E1171" s="368"/>
      <c r="F1171" s="370"/>
      <c r="G1171" s="554"/>
      <c r="H1171" s="335"/>
      <c r="I1171" s="335"/>
      <c r="J1171" s="368"/>
      <c r="K1171" s="368"/>
      <c r="L1171" s="370"/>
      <c r="M1171" s="368"/>
    </row>
    <row r="1172" spans="1:13" x14ac:dyDescent="0.2">
      <c r="A1172" s="368"/>
      <c r="B1172" s="368"/>
      <c r="C1172" s="368"/>
      <c r="D1172" s="368"/>
      <c r="E1172" s="368"/>
      <c r="F1172" s="370"/>
      <c r="G1172" s="554"/>
      <c r="H1172" s="335"/>
      <c r="I1172" s="335"/>
      <c r="J1172" s="368"/>
      <c r="K1172" s="368"/>
      <c r="L1172" s="370"/>
      <c r="M1172" s="368"/>
    </row>
    <row r="1173" spans="1:13" x14ac:dyDescent="0.2">
      <c r="A1173" s="368"/>
      <c r="B1173" s="368"/>
      <c r="C1173" s="368"/>
      <c r="D1173" s="368"/>
      <c r="E1173" s="368"/>
      <c r="F1173" s="370"/>
      <c r="G1173" s="554"/>
      <c r="H1173" s="335"/>
      <c r="I1173" s="335"/>
      <c r="J1173" s="368"/>
      <c r="K1173" s="368"/>
      <c r="L1173" s="370"/>
      <c r="M1173" s="368"/>
    </row>
    <row r="1174" spans="1:13" x14ac:dyDescent="0.2">
      <c r="A1174" s="368"/>
      <c r="B1174" s="368"/>
      <c r="C1174" s="368"/>
      <c r="D1174" s="368"/>
      <c r="E1174" s="368"/>
      <c r="F1174" s="370"/>
      <c r="G1174" s="554"/>
      <c r="H1174" s="335"/>
      <c r="I1174" s="335"/>
      <c r="J1174" s="368"/>
      <c r="K1174" s="368"/>
      <c r="L1174" s="370"/>
      <c r="M1174" s="368"/>
    </row>
    <row r="1175" spans="1:13" x14ac:dyDescent="0.2">
      <c r="A1175" s="368"/>
      <c r="B1175" s="368"/>
      <c r="C1175" s="368"/>
      <c r="D1175" s="368"/>
      <c r="E1175" s="368"/>
      <c r="F1175" s="370"/>
      <c r="G1175" s="554"/>
      <c r="H1175" s="335"/>
      <c r="I1175" s="335"/>
      <c r="J1175" s="368"/>
      <c r="K1175" s="368"/>
      <c r="L1175" s="370"/>
      <c r="M1175" s="368"/>
    </row>
    <row r="1176" spans="1:13" x14ac:dyDescent="0.2">
      <c r="A1176" s="368"/>
      <c r="B1176" s="368"/>
      <c r="C1176" s="368"/>
      <c r="D1176" s="368"/>
      <c r="E1176" s="368"/>
      <c r="F1176" s="370"/>
      <c r="G1176" s="554"/>
      <c r="H1176" s="335"/>
      <c r="I1176" s="335"/>
      <c r="J1176" s="368"/>
      <c r="K1176" s="368"/>
      <c r="L1176" s="370"/>
      <c r="M1176" s="368"/>
    </row>
    <row r="1177" spans="1:13" x14ac:dyDescent="0.2">
      <c r="A1177" s="368"/>
      <c r="B1177" s="368"/>
      <c r="C1177" s="368"/>
      <c r="D1177" s="368"/>
      <c r="E1177" s="368"/>
      <c r="F1177" s="370"/>
      <c r="G1177" s="554"/>
      <c r="H1177" s="335"/>
      <c r="I1177" s="335"/>
      <c r="J1177" s="368"/>
      <c r="K1177" s="368"/>
      <c r="L1177" s="370"/>
      <c r="M1177" s="368"/>
    </row>
    <row r="1178" spans="1:13" x14ac:dyDescent="0.2">
      <c r="A1178" s="368"/>
      <c r="B1178" s="368"/>
      <c r="C1178" s="368"/>
      <c r="D1178" s="368"/>
      <c r="E1178" s="368"/>
      <c r="F1178" s="370"/>
      <c r="G1178" s="554"/>
      <c r="H1178" s="335"/>
      <c r="I1178" s="335"/>
      <c r="J1178" s="368"/>
      <c r="K1178" s="368"/>
      <c r="L1178" s="370"/>
      <c r="M1178" s="368"/>
    </row>
    <row r="1179" spans="1:13" x14ac:dyDescent="0.2">
      <c r="A1179" s="368"/>
      <c r="B1179" s="368"/>
      <c r="C1179" s="368"/>
      <c r="D1179" s="368"/>
      <c r="E1179" s="368"/>
      <c r="F1179" s="370"/>
      <c r="G1179" s="554"/>
      <c r="H1179" s="335"/>
      <c r="I1179" s="335"/>
      <c r="J1179" s="368"/>
      <c r="K1179" s="368"/>
      <c r="L1179" s="370"/>
      <c r="M1179" s="368"/>
    </row>
    <row r="1180" spans="1:13" x14ac:dyDescent="0.2">
      <c r="A1180" s="368"/>
      <c r="B1180" s="368"/>
      <c r="C1180" s="368"/>
      <c r="D1180" s="368"/>
      <c r="E1180" s="368"/>
      <c r="F1180" s="370"/>
      <c r="G1180" s="554"/>
      <c r="H1180" s="335"/>
      <c r="I1180" s="335"/>
      <c r="J1180" s="368"/>
      <c r="K1180" s="368"/>
      <c r="L1180" s="370"/>
      <c r="M1180" s="368"/>
    </row>
    <row r="1181" spans="1:13" x14ac:dyDescent="0.2">
      <c r="A1181" s="368"/>
      <c r="B1181" s="368"/>
      <c r="C1181" s="368"/>
      <c r="D1181" s="368"/>
      <c r="E1181" s="368"/>
      <c r="F1181" s="370"/>
      <c r="G1181" s="554"/>
      <c r="H1181" s="335"/>
      <c r="I1181" s="335"/>
      <c r="J1181" s="368"/>
      <c r="K1181" s="368"/>
      <c r="L1181" s="370"/>
      <c r="M1181" s="368"/>
    </row>
    <row r="1182" spans="1:13" x14ac:dyDescent="0.2">
      <c r="A1182" s="368"/>
      <c r="B1182" s="368"/>
      <c r="C1182" s="368"/>
      <c r="D1182" s="368"/>
      <c r="E1182" s="368"/>
      <c r="F1182" s="370"/>
      <c r="G1182" s="554"/>
      <c r="H1182" s="335"/>
      <c r="I1182" s="335"/>
      <c r="J1182" s="368"/>
      <c r="K1182" s="368"/>
      <c r="L1182" s="370"/>
      <c r="M1182" s="368"/>
    </row>
    <row r="1183" spans="1:13" x14ac:dyDescent="0.2">
      <c r="A1183" s="368"/>
      <c r="B1183" s="368"/>
      <c r="C1183" s="368"/>
      <c r="D1183" s="368"/>
      <c r="E1183" s="368"/>
      <c r="F1183" s="370"/>
      <c r="G1183" s="554"/>
      <c r="H1183" s="335"/>
      <c r="I1183" s="335"/>
      <c r="J1183" s="368"/>
      <c r="K1183" s="368"/>
      <c r="L1183" s="370"/>
      <c r="M1183" s="368"/>
    </row>
    <row r="1184" spans="1:13" x14ac:dyDescent="0.2">
      <c r="A1184" s="368"/>
      <c r="B1184" s="368"/>
      <c r="C1184" s="368"/>
      <c r="D1184" s="368"/>
      <c r="E1184" s="368"/>
      <c r="F1184" s="370"/>
      <c r="G1184" s="554"/>
      <c r="H1184" s="335"/>
      <c r="I1184" s="335"/>
      <c r="J1184" s="368"/>
      <c r="K1184" s="368"/>
      <c r="L1184" s="370"/>
      <c r="M1184" s="368"/>
    </row>
    <row r="1185" spans="1:13" x14ac:dyDescent="0.2">
      <c r="A1185" s="368"/>
      <c r="B1185" s="368"/>
      <c r="C1185" s="368"/>
      <c r="D1185" s="368"/>
      <c r="E1185" s="368"/>
      <c r="F1185" s="370"/>
      <c r="G1185" s="554"/>
      <c r="H1185" s="335"/>
      <c r="I1185" s="335"/>
      <c r="J1185" s="368"/>
      <c r="K1185" s="368"/>
      <c r="L1185" s="370"/>
      <c r="M1185" s="368"/>
    </row>
    <row r="1186" spans="1:13" x14ac:dyDescent="0.2">
      <c r="A1186" s="368"/>
      <c r="B1186" s="368"/>
      <c r="C1186" s="368"/>
      <c r="D1186" s="368"/>
      <c r="E1186" s="368"/>
      <c r="F1186" s="370"/>
      <c r="G1186" s="554"/>
      <c r="H1186" s="335"/>
      <c r="I1186" s="335"/>
      <c r="J1186" s="368"/>
      <c r="K1186" s="368"/>
      <c r="L1186" s="370"/>
      <c r="M1186" s="368"/>
    </row>
    <row r="1187" spans="1:13" x14ac:dyDescent="0.2">
      <c r="A1187" s="368"/>
      <c r="B1187" s="368"/>
      <c r="C1187" s="368"/>
      <c r="D1187" s="368"/>
      <c r="E1187" s="368"/>
      <c r="F1187" s="370"/>
      <c r="G1187" s="554"/>
      <c r="H1187" s="335"/>
      <c r="I1187" s="335"/>
      <c r="J1187" s="368"/>
      <c r="K1187" s="368"/>
      <c r="L1187" s="370"/>
      <c r="M1187" s="368"/>
    </row>
    <row r="1188" spans="1:13" x14ac:dyDescent="0.2">
      <c r="A1188" s="368"/>
      <c r="B1188" s="368"/>
      <c r="C1188" s="368"/>
      <c r="D1188" s="368"/>
      <c r="E1188" s="368"/>
      <c r="F1188" s="370"/>
      <c r="G1188" s="554"/>
      <c r="H1188" s="335"/>
      <c r="I1188" s="335"/>
      <c r="J1188" s="368"/>
      <c r="K1188" s="368"/>
      <c r="L1188" s="370"/>
      <c r="M1188" s="368"/>
    </row>
    <row r="1189" spans="1:13" x14ac:dyDescent="0.2">
      <c r="A1189" s="368"/>
      <c r="B1189" s="368"/>
      <c r="C1189" s="368"/>
      <c r="D1189" s="368"/>
      <c r="E1189" s="368"/>
      <c r="F1189" s="370"/>
      <c r="G1189" s="554"/>
      <c r="H1189" s="335"/>
      <c r="I1189" s="335"/>
      <c r="J1189" s="368"/>
      <c r="K1189" s="368"/>
      <c r="L1189" s="370"/>
      <c r="M1189" s="368"/>
    </row>
    <row r="1190" spans="1:13" x14ac:dyDescent="0.2">
      <c r="A1190" s="368"/>
      <c r="B1190" s="368"/>
      <c r="C1190" s="368"/>
      <c r="D1190" s="368"/>
      <c r="E1190" s="368"/>
      <c r="F1190" s="370"/>
      <c r="G1190" s="554"/>
      <c r="H1190" s="335"/>
      <c r="I1190" s="335"/>
      <c r="J1190" s="368"/>
      <c r="K1190" s="368"/>
      <c r="L1190" s="370"/>
      <c r="M1190" s="368"/>
    </row>
    <row r="1191" spans="1:13" x14ac:dyDescent="0.2">
      <c r="A1191" s="368"/>
      <c r="B1191" s="368"/>
      <c r="C1191" s="368"/>
      <c r="D1191" s="368"/>
      <c r="E1191" s="368"/>
      <c r="F1191" s="370"/>
      <c r="G1191" s="554"/>
      <c r="H1191" s="335"/>
      <c r="I1191" s="335"/>
      <c r="J1191" s="368"/>
      <c r="K1191" s="368"/>
      <c r="L1191" s="370"/>
      <c r="M1191" s="368"/>
    </row>
    <row r="1192" spans="1:13" x14ac:dyDescent="0.2">
      <c r="A1192" s="368"/>
      <c r="B1192" s="368"/>
      <c r="C1192" s="368"/>
      <c r="D1192" s="368"/>
      <c r="E1192" s="368"/>
      <c r="F1192" s="370"/>
      <c r="G1192" s="554"/>
      <c r="H1192" s="335"/>
      <c r="I1192" s="335"/>
      <c r="J1192" s="368"/>
      <c r="K1192" s="368"/>
      <c r="L1192" s="370"/>
      <c r="M1192" s="368"/>
    </row>
    <row r="1193" spans="1:13" x14ac:dyDescent="0.2">
      <c r="A1193" s="368"/>
      <c r="B1193" s="368"/>
      <c r="C1193" s="368"/>
      <c r="D1193" s="368"/>
      <c r="E1193" s="368"/>
      <c r="F1193" s="370"/>
      <c r="G1193" s="554"/>
      <c r="H1193" s="335"/>
      <c r="I1193" s="335"/>
      <c r="J1193" s="368"/>
      <c r="K1193" s="368"/>
      <c r="L1193" s="370"/>
      <c r="M1193" s="368"/>
    </row>
    <row r="1194" spans="1:13" x14ac:dyDescent="0.2">
      <c r="A1194" s="368"/>
      <c r="B1194" s="368"/>
      <c r="C1194" s="368"/>
      <c r="D1194" s="368"/>
      <c r="E1194" s="368"/>
      <c r="F1194" s="370"/>
      <c r="G1194" s="554"/>
      <c r="H1194" s="335"/>
      <c r="I1194" s="335"/>
      <c r="J1194" s="368"/>
      <c r="K1194" s="368"/>
      <c r="L1194" s="370"/>
      <c r="M1194" s="368"/>
    </row>
    <row r="1195" spans="1:13" x14ac:dyDescent="0.2">
      <c r="A1195" s="368"/>
      <c r="B1195" s="368"/>
      <c r="C1195" s="368"/>
      <c r="D1195" s="368"/>
      <c r="E1195" s="368"/>
      <c r="F1195" s="370"/>
      <c r="G1195" s="554"/>
      <c r="H1195" s="335"/>
      <c r="I1195" s="335"/>
      <c r="J1195" s="368"/>
      <c r="K1195" s="368"/>
      <c r="L1195" s="370"/>
      <c r="M1195" s="368"/>
    </row>
    <row r="1196" spans="1:13" x14ac:dyDescent="0.2">
      <c r="A1196" s="368"/>
      <c r="B1196" s="368"/>
      <c r="C1196" s="368"/>
      <c r="D1196" s="368"/>
      <c r="E1196" s="368"/>
      <c r="F1196" s="370"/>
      <c r="G1196" s="554"/>
      <c r="H1196" s="335"/>
      <c r="I1196" s="335"/>
      <c r="J1196" s="368"/>
      <c r="K1196" s="368"/>
      <c r="L1196" s="370"/>
      <c r="M1196" s="368"/>
    </row>
    <row r="1197" spans="1:13" x14ac:dyDescent="0.2">
      <c r="A1197" s="368"/>
      <c r="B1197" s="368"/>
      <c r="C1197" s="368"/>
      <c r="D1197" s="368"/>
      <c r="E1197" s="368"/>
      <c r="F1197" s="370"/>
      <c r="G1197" s="554"/>
      <c r="H1197" s="335"/>
      <c r="I1197" s="335"/>
      <c r="J1197" s="368"/>
      <c r="K1197" s="368"/>
      <c r="L1197" s="370"/>
      <c r="M1197" s="368"/>
    </row>
    <row r="1198" spans="1:13" x14ac:dyDescent="0.2">
      <c r="A1198" s="368"/>
      <c r="B1198" s="368"/>
      <c r="C1198" s="368"/>
      <c r="D1198" s="368"/>
      <c r="E1198" s="368"/>
      <c r="F1198" s="370"/>
      <c r="G1198" s="554"/>
      <c r="H1198" s="335"/>
      <c r="I1198" s="335"/>
      <c r="J1198" s="368"/>
      <c r="K1198" s="368"/>
      <c r="L1198" s="370"/>
      <c r="M1198" s="368"/>
    </row>
    <row r="1199" spans="1:13" x14ac:dyDescent="0.2">
      <c r="A1199" s="368"/>
      <c r="B1199" s="368"/>
      <c r="C1199" s="368"/>
      <c r="D1199" s="368"/>
      <c r="E1199" s="368"/>
      <c r="F1199" s="370"/>
      <c r="G1199" s="554"/>
      <c r="H1199" s="335"/>
      <c r="I1199" s="335"/>
      <c r="J1199" s="368"/>
      <c r="K1199" s="368"/>
      <c r="L1199" s="370"/>
      <c r="M1199" s="368"/>
    </row>
    <row r="1200" spans="1:13" x14ac:dyDescent="0.2">
      <c r="A1200" s="368"/>
      <c r="B1200" s="368"/>
      <c r="C1200" s="368"/>
      <c r="D1200" s="368"/>
      <c r="E1200" s="368"/>
      <c r="F1200" s="370"/>
      <c r="G1200" s="554"/>
      <c r="H1200" s="335"/>
      <c r="I1200" s="335"/>
      <c r="J1200" s="368"/>
      <c r="K1200" s="368"/>
      <c r="L1200" s="370"/>
      <c r="M1200" s="368"/>
    </row>
    <row r="1201" spans="1:13" x14ac:dyDescent="0.2">
      <c r="A1201" s="368"/>
      <c r="B1201" s="368"/>
      <c r="C1201" s="368"/>
      <c r="D1201" s="368"/>
      <c r="E1201" s="368"/>
      <c r="F1201" s="370"/>
      <c r="G1201" s="554"/>
      <c r="H1201" s="335"/>
      <c r="I1201" s="335"/>
      <c r="J1201" s="368"/>
      <c r="K1201" s="368"/>
      <c r="L1201" s="370"/>
      <c r="M1201" s="368"/>
    </row>
    <row r="1202" spans="1:13" x14ac:dyDescent="0.2">
      <c r="A1202" s="368"/>
      <c r="B1202" s="368"/>
      <c r="C1202" s="368"/>
      <c r="D1202" s="368"/>
      <c r="E1202" s="368"/>
      <c r="F1202" s="370"/>
      <c r="G1202" s="554"/>
      <c r="H1202" s="335"/>
      <c r="I1202" s="335"/>
      <c r="J1202" s="368"/>
      <c r="K1202" s="368"/>
      <c r="L1202" s="370"/>
      <c r="M1202" s="368"/>
    </row>
    <row r="1203" spans="1:13" x14ac:dyDescent="0.2">
      <c r="A1203" s="368"/>
      <c r="B1203" s="368"/>
      <c r="C1203" s="368"/>
      <c r="D1203" s="368"/>
      <c r="E1203" s="368"/>
      <c r="F1203" s="370"/>
      <c r="G1203" s="554"/>
      <c r="H1203" s="335"/>
      <c r="I1203" s="335"/>
      <c r="J1203" s="368"/>
      <c r="K1203" s="368"/>
      <c r="L1203" s="370"/>
      <c r="M1203" s="368"/>
    </row>
    <row r="1204" spans="1:13" x14ac:dyDescent="0.2">
      <c r="A1204" s="368"/>
      <c r="B1204" s="368"/>
      <c r="C1204" s="368"/>
      <c r="D1204" s="368"/>
      <c r="E1204" s="368"/>
      <c r="F1204" s="370"/>
      <c r="G1204" s="554"/>
      <c r="H1204" s="335"/>
      <c r="I1204" s="335"/>
      <c r="J1204" s="368"/>
      <c r="K1204" s="368"/>
      <c r="L1204" s="370"/>
      <c r="M1204" s="368"/>
    </row>
    <row r="1205" spans="1:13" x14ac:dyDescent="0.2">
      <c r="A1205" s="368"/>
      <c r="B1205" s="368"/>
      <c r="C1205" s="368"/>
      <c r="D1205" s="368"/>
      <c r="E1205" s="368"/>
      <c r="F1205" s="370"/>
      <c r="G1205" s="554"/>
      <c r="H1205" s="335"/>
      <c r="I1205" s="335"/>
      <c r="J1205" s="368"/>
      <c r="K1205" s="368"/>
      <c r="L1205" s="370"/>
      <c r="M1205" s="368"/>
    </row>
    <row r="1206" spans="1:13" x14ac:dyDescent="0.2">
      <c r="A1206" s="368"/>
      <c r="B1206" s="368"/>
      <c r="C1206" s="368"/>
      <c r="D1206" s="368"/>
      <c r="E1206" s="368"/>
      <c r="F1206" s="370"/>
      <c r="G1206" s="554"/>
      <c r="H1206" s="335"/>
      <c r="I1206" s="335"/>
      <c r="J1206" s="368"/>
      <c r="K1206" s="368"/>
      <c r="L1206" s="370"/>
      <c r="M1206" s="368"/>
    </row>
    <row r="1207" spans="1:13" x14ac:dyDescent="0.2">
      <c r="A1207" s="368"/>
      <c r="B1207" s="368"/>
      <c r="C1207" s="368"/>
      <c r="D1207" s="368"/>
      <c r="E1207" s="368"/>
      <c r="F1207" s="370"/>
      <c r="G1207" s="554"/>
      <c r="H1207" s="335"/>
      <c r="I1207" s="335"/>
      <c r="J1207" s="368"/>
      <c r="K1207" s="368"/>
      <c r="L1207" s="370"/>
      <c r="M1207" s="368"/>
    </row>
    <row r="1208" spans="1:13" x14ac:dyDescent="0.2">
      <c r="A1208" s="368"/>
      <c r="B1208" s="368"/>
      <c r="C1208" s="368"/>
      <c r="D1208" s="368"/>
      <c r="E1208" s="368"/>
      <c r="F1208" s="370"/>
      <c r="G1208" s="554"/>
      <c r="H1208" s="335"/>
      <c r="I1208" s="335"/>
      <c r="J1208" s="368"/>
      <c r="K1208" s="368"/>
      <c r="L1208" s="370"/>
      <c r="M1208" s="368"/>
    </row>
    <row r="1209" spans="1:13" x14ac:dyDescent="0.2">
      <c r="A1209" s="368"/>
      <c r="B1209" s="368"/>
      <c r="C1209" s="368"/>
      <c r="D1209" s="368"/>
      <c r="E1209" s="368"/>
      <c r="F1209" s="370"/>
      <c r="G1209" s="554"/>
      <c r="H1209" s="335"/>
      <c r="I1209" s="335"/>
      <c r="J1209" s="368"/>
      <c r="K1209" s="368"/>
      <c r="L1209" s="370"/>
      <c r="M1209" s="368"/>
    </row>
    <row r="1210" spans="1:13" x14ac:dyDescent="0.2">
      <c r="A1210" s="368"/>
      <c r="B1210" s="368"/>
      <c r="C1210" s="368"/>
      <c r="D1210" s="368"/>
      <c r="E1210" s="368"/>
      <c r="F1210" s="370"/>
      <c r="G1210" s="554"/>
      <c r="H1210" s="335"/>
      <c r="I1210" s="335"/>
      <c r="J1210" s="368"/>
      <c r="K1210" s="368"/>
      <c r="L1210" s="370"/>
      <c r="M1210" s="368"/>
    </row>
    <row r="1211" spans="1:13" x14ac:dyDescent="0.2">
      <c r="A1211" s="368"/>
      <c r="B1211" s="368"/>
      <c r="C1211" s="368"/>
      <c r="D1211" s="368"/>
      <c r="E1211" s="368"/>
      <c r="F1211" s="370"/>
      <c r="G1211" s="554"/>
      <c r="H1211" s="335"/>
      <c r="I1211" s="335"/>
      <c r="J1211" s="368"/>
      <c r="K1211" s="368"/>
      <c r="L1211" s="370"/>
      <c r="M1211" s="368"/>
    </row>
    <row r="1212" spans="1:13" x14ac:dyDescent="0.2">
      <c r="A1212" s="368"/>
      <c r="B1212" s="368"/>
      <c r="C1212" s="368"/>
      <c r="D1212" s="368"/>
      <c r="E1212" s="368"/>
      <c r="F1212" s="370"/>
      <c r="G1212" s="554"/>
      <c r="H1212" s="335"/>
      <c r="I1212" s="335"/>
      <c r="J1212" s="368"/>
      <c r="K1212" s="368"/>
      <c r="L1212" s="370"/>
      <c r="M1212" s="368"/>
    </row>
    <row r="1213" spans="1:13" x14ac:dyDescent="0.2">
      <c r="A1213" s="368"/>
      <c r="B1213" s="368"/>
      <c r="C1213" s="368"/>
      <c r="D1213" s="368"/>
      <c r="E1213" s="368"/>
      <c r="F1213" s="370"/>
      <c r="G1213" s="554"/>
      <c r="H1213" s="335"/>
      <c r="I1213" s="335"/>
      <c r="J1213" s="368"/>
      <c r="K1213" s="368"/>
      <c r="L1213" s="370"/>
      <c r="M1213" s="368"/>
    </row>
    <row r="1214" spans="1:13" x14ac:dyDescent="0.2">
      <c r="A1214" s="368"/>
      <c r="B1214" s="368"/>
      <c r="C1214" s="368"/>
      <c r="D1214" s="368"/>
      <c r="E1214" s="368"/>
      <c r="F1214" s="370"/>
      <c r="G1214" s="554"/>
      <c r="H1214" s="335"/>
      <c r="I1214" s="335"/>
      <c r="J1214" s="368"/>
      <c r="K1214" s="368"/>
      <c r="L1214" s="370"/>
      <c r="M1214" s="368"/>
    </row>
    <row r="1215" spans="1:13" x14ac:dyDescent="0.2">
      <c r="A1215" s="368"/>
      <c r="B1215" s="368"/>
      <c r="C1215" s="368"/>
      <c r="D1215" s="368"/>
      <c r="E1215" s="368"/>
      <c r="F1215" s="370"/>
      <c r="G1215" s="554"/>
      <c r="H1215" s="335"/>
      <c r="I1215" s="335"/>
      <c r="J1215" s="368"/>
      <c r="K1215" s="368"/>
      <c r="L1215" s="370"/>
      <c r="M1215" s="368"/>
    </row>
    <row r="1216" spans="1:13" x14ac:dyDescent="0.2">
      <c r="A1216" s="368"/>
      <c r="B1216" s="368"/>
      <c r="C1216" s="368"/>
      <c r="D1216" s="368"/>
      <c r="E1216" s="368"/>
      <c r="F1216" s="370"/>
      <c r="G1216" s="554"/>
      <c r="H1216" s="335"/>
      <c r="I1216" s="335"/>
      <c r="J1216" s="368"/>
      <c r="K1216" s="368"/>
      <c r="L1216" s="370"/>
      <c r="M1216" s="368"/>
    </row>
    <row r="1217" spans="1:13" x14ac:dyDescent="0.2">
      <c r="A1217" s="368"/>
      <c r="B1217" s="368"/>
      <c r="C1217" s="368"/>
      <c r="D1217" s="368"/>
      <c r="E1217" s="368"/>
      <c r="F1217" s="370"/>
      <c r="G1217" s="554"/>
      <c r="H1217" s="335"/>
      <c r="I1217" s="335"/>
      <c r="J1217" s="368"/>
      <c r="K1217" s="368"/>
      <c r="L1217" s="370"/>
      <c r="M1217" s="368"/>
    </row>
    <row r="1218" spans="1:13" x14ac:dyDescent="0.2">
      <c r="A1218" s="368"/>
      <c r="B1218" s="368"/>
      <c r="C1218" s="368"/>
      <c r="D1218" s="368"/>
      <c r="E1218" s="368"/>
      <c r="F1218" s="370"/>
      <c r="G1218" s="554"/>
      <c r="H1218" s="335"/>
      <c r="I1218" s="335"/>
      <c r="J1218" s="368"/>
      <c r="K1218" s="368"/>
      <c r="L1218" s="370"/>
      <c r="M1218" s="368"/>
    </row>
    <row r="1219" spans="1:13" x14ac:dyDescent="0.2">
      <c r="A1219" s="368"/>
      <c r="B1219" s="368"/>
      <c r="C1219" s="368"/>
      <c r="D1219" s="368"/>
      <c r="E1219" s="368"/>
      <c r="F1219" s="370"/>
      <c r="G1219" s="554"/>
      <c r="H1219" s="335"/>
      <c r="I1219" s="335"/>
      <c r="J1219" s="368"/>
      <c r="K1219" s="368"/>
      <c r="L1219" s="370"/>
      <c r="M1219" s="368"/>
    </row>
    <row r="1220" spans="1:13" x14ac:dyDescent="0.2">
      <c r="A1220" s="368"/>
      <c r="B1220" s="368"/>
      <c r="C1220" s="368"/>
      <c r="D1220" s="368"/>
      <c r="E1220" s="368"/>
      <c r="F1220" s="370"/>
      <c r="G1220" s="554"/>
      <c r="H1220" s="335"/>
      <c r="I1220" s="335"/>
      <c r="J1220" s="368"/>
      <c r="K1220" s="368"/>
      <c r="L1220" s="370"/>
      <c r="M1220" s="368"/>
    </row>
    <row r="1221" spans="1:13" x14ac:dyDescent="0.2">
      <c r="A1221" s="368"/>
      <c r="B1221" s="368"/>
      <c r="C1221" s="368"/>
      <c r="D1221" s="368"/>
      <c r="E1221" s="368"/>
      <c r="F1221" s="370"/>
      <c r="G1221" s="554"/>
      <c r="H1221" s="335"/>
      <c r="I1221" s="335"/>
      <c r="J1221" s="368"/>
      <c r="K1221" s="368"/>
      <c r="L1221" s="370"/>
      <c r="M1221" s="368"/>
    </row>
    <row r="1222" spans="1:13" x14ac:dyDescent="0.2">
      <c r="A1222" s="368"/>
      <c r="B1222" s="368"/>
      <c r="C1222" s="368"/>
      <c r="D1222" s="368"/>
      <c r="E1222" s="368"/>
      <c r="F1222" s="370"/>
      <c r="G1222" s="554"/>
      <c r="H1222" s="335"/>
      <c r="I1222" s="335"/>
      <c r="J1222" s="368"/>
      <c r="K1222" s="368"/>
      <c r="L1222" s="370"/>
      <c r="M1222" s="368"/>
    </row>
    <row r="1223" spans="1:13" x14ac:dyDescent="0.2">
      <c r="A1223" s="368"/>
      <c r="B1223" s="368"/>
      <c r="C1223" s="368"/>
      <c r="D1223" s="368"/>
      <c r="E1223" s="368"/>
      <c r="F1223" s="370"/>
      <c r="G1223" s="554"/>
      <c r="H1223" s="335"/>
      <c r="I1223" s="335"/>
      <c r="J1223" s="368"/>
      <c r="K1223" s="368"/>
      <c r="L1223" s="370"/>
      <c r="M1223" s="368"/>
    </row>
    <row r="1224" spans="1:13" x14ac:dyDescent="0.2">
      <c r="A1224" s="368"/>
      <c r="B1224" s="368"/>
      <c r="C1224" s="368"/>
      <c r="D1224" s="368"/>
      <c r="E1224" s="368"/>
      <c r="F1224" s="370"/>
      <c r="G1224" s="554"/>
      <c r="H1224" s="335"/>
      <c r="I1224" s="335"/>
      <c r="J1224" s="368"/>
      <c r="K1224" s="368"/>
      <c r="L1224" s="370"/>
      <c r="M1224" s="368"/>
    </row>
    <row r="1225" spans="1:13" x14ac:dyDescent="0.2">
      <c r="A1225" s="368"/>
      <c r="B1225" s="368"/>
      <c r="C1225" s="368"/>
      <c r="D1225" s="368"/>
      <c r="E1225" s="368"/>
      <c r="F1225" s="370"/>
      <c r="G1225" s="554"/>
      <c r="H1225" s="335"/>
      <c r="I1225" s="335"/>
      <c r="J1225" s="368"/>
      <c r="K1225" s="368"/>
      <c r="L1225" s="370"/>
      <c r="M1225" s="368"/>
    </row>
    <row r="1226" spans="1:13" x14ac:dyDescent="0.2">
      <c r="A1226" s="368"/>
      <c r="B1226" s="368"/>
      <c r="C1226" s="368"/>
      <c r="D1226" s="368"/>
      <c r="E1226" s="368"/>
      <c r="F1226" s="370"/>
      <c r="G1226" s="554"/>
      <c r="H1226" s="335"/>
      <c r="I1226" s="335"/>
      <c r="J1226" s="368"/>
      <c r="K1226" s="368"/>
      <c r="L1226" s="370"/>
      <c r="M1226" s="368"/>
    </row>
    <row r="1227" spans="1:13" x14ac:dyDescent="0.2">
      <c r="A1227" s="368"/>
      <c r="B1227" s="368"/>
      <c r="C1227" s="368"/>
      <c r="D1227" s="368"/>
      <c r="E1227" s="368"/>
      <c r="F1227" s="370"/>
      <c r="G1227" s="554"/>
      <c r="H1227" s="335"/>
      <c r="I1227" s="335"/>
      <c r="J1227" s="368"/>
      <c r="K1227" s="368"/>
      <c r="L1227" s="370"/>
      <c r="M1227" s="368"/>
    </row>
    <row r="1228" spans="1:13" x14ac:dyDescent="0.2">
      <c r="A1228" s="368"/>
      <c r="B1228" s="368"/>
      <c r="C1228" s="368"/>
      <c r="D1228" s="368"/>
      <c r="E1228" s="368"/>
      <c r="F1228" s="370"/>
      <c r="G1228" s="554"/>
      <c r="H1228" s="335"/>
      <c r="I1228" s="335"/>
      <c r="J1228" s="368"/>
      <c r="K1228" s="368"/>
      <c r="L1228" s="370"/>
      <c r="M1228" s="368"/>
    </row>
    <row r="1229" spans="1:13" x14ac:dyDescent="0.2">
      <c r="A1229" s="368"/>
      <c r="B1229" s="368"/>
      <c r="C1229" s="368"/>
      <c r="D1229" s="368"/>
      <c r="E1229" s="368"/>
      <c r="F1229" s="370"/>
      <c r="G1229" s="554"/>
      <c r="H1229" s="335"/>
      <c r="I1229" s="335"/>
      <c r="J1229" s="368"/>
      <c r="K1229" s="368"/>
      <c r="L1229" s="370"/>
      <c r="M1229" s="368"/>
    </row>
    <row r="1230" spans="1:13" x14ac:dyDescent="0.2">
      <c r="A1230" s="368"/>
      <c r="B1230" s="368"/>
      <c r="C1230" s="368"/>
      <c r="D1230" s="368"/>
      <c r="E1230" s="368"/>
      <c r="F1230" s="370"/>
      <c r="G1230" s="554"/>
      <c r="H1230" s="335"/>
      <c r="I1230" s="335"/>
      <c r="J1230" s="368"/>
      <c r="K1230" s="368"/>
      <c r="L1230" s="370"/>
      <c r="M1230" s="368"/>
    </row>
    <row r="1231" spans="1:13" x14ac:dyDescent="0.2">
      <c r="A1231" s="368"/>
      <c r="B1231" s="368"/>
      <c r="C1231" s="368"/>
      <c r="D1231" s="368"/>
      <c r="E1231" s="368"/>
      <c r="F1231" s="370"/>
      <c r="G1231" s="554"/>
      <c r="H1231" s="335"/>
      <c r="I1231" s="335"/>
      <c r="J1231" s="368"/>
      <c r="K1231" s="368"/>
      <c r="L1231" s="370"/>
      <c r="M1231" s="368"/>
    </row>
    <row r="1232" spans="1:13" x14ac:dyDescent="0.2">
      <c r="A1232" s="368"/>
      <c r="B1232" s="368"/>
      <c r="C1232" s="368"/>
      <c r="D1232" s="368"/>
      <c r="E1232" s="368"/>
      <c r="F1232" s="370"/>
      <c r="G1232" s="554"/>
      <c r="H1232" s="335"/>
      <c r="I1232" s="335"/>
      <c r="J1232" s="368"/>
      <c r="K1232" s="368"/>
      <c r="L1232" s="370"/>
      <c r="M1232" s="368"/>
    </row>
    <row r="1233" spans="1:13" x14ac:dyDescent="0.2">
      <c r="A1233" s="368"/>
      <c r="B1233" s="368"/>
      <c r="C1233" s="368"/>
      <c r="D1233" s="368"/>
      <c r="E1233" s="368"/>
      <c r="F1233" s="370"/>
      <c r="G1233" s="554"/>
      <c r="H1233" s="335"/>
      <c r="I1233" s="335"/>
      <c r="J1233" s="368"/>
      <c r="K1233" s="368"/>
      <c r="L1233" s="370"/>
      <c r="M1233" s="368"/>
    </row>
    <row r="1234" spans="1:13" x14ac:dyDescent="0.2">
      <c r="A1234" s="368"/>
      <c r="B1234" s="368"/>
      <c r="C1234" s="368"/>
      <c r="D1234" s="368"/>
      <c r="E1234" s="368"/>
      <c r="F1234" s="370"/>
      <c r="G1234" s="554"/>
      <c r="H1234" s="335"/>
      <c r="I1234" s="335"/>
      <c r="J1234" s="368"/>
      <c r="K1234" s="368"/>
      <c r="L1234" s="370"/>
      <c r="M1234" s="368"/>
    </row>
    <row r="1235" spans="1:13" x14ac:dyDescent="0.2">
      <c r="A1235" s="368"/>
      <c r="B1235" s="368"/>
      <c r="C1235" s="368"/>
      <c r="D1235" s="368"/>
      <c r="E1235" s="368"/>
      <c r="F1235" s="370"/>
      <c r="G1235" s="554"/>
      <c r="H1235" s="335"/>
      <c r="I1235" s="335"/>
      <c r="J1235" s="368"/>
      <c r="K1235" s="368"/>
      <c r="L1235" s="370"/>
      <c r="M1235" s="368"/>
    </row>
    <row r="1236" spans="1:13" x14ac:dyDescent="0.2">
      <c r="A1236" s="368"/>
      <c r="B1236" s="368"/>
      <c r="C1236" s="368"/>
      <c r="D1236" s="368"/>
      <c r="E1236" s="368"/>
      <c r="F1236" s="370"/>
      <c r="G1236" s="554"/>
      <c r="H1236" s="335"/>
      <c r="I1236" s="335"/>
      <c r="J1236" s="368"/>
      <c r="K1236" s="368"/>
      <c r="L1236" s="370"/>
      <c r="M1236" s="368"/>
    </row>
    <row r="1237" spans="1:13" x14ac:dyDescent="0.2">
      <c r="A1237" s="368"/>
      <c r="B1237" s="368"/>
      <c r="C1237" s="368"/>
      <c r="D1237" s="368"/>
      <c r="E1237" s="368"/>
      <c r="F1237" s="370"/>
      <c r="G1237" s="554"/>
      <c r="H1237" s="335"/>
      <c r="I1237" s="335"/>
      <c r="J1237" s="368"/>
      <c r="K1237" s="368"/>
      <c r="L1237" s="370"/>
      <c r="M1237" s="368"/>
    </row>
    <row r="1238" spans="1:13" x14ac:dyDescent="0.2">
      <c r="A1238" s="368"/>
      <c r="B1238" s="368"/>
      <c r="C1238" s="368"/>
      <c r="D1238" s="368"/>
      <c r="E1238" s="368"/>
      <c r="F1238" s="370"/>
      <c r="G1238" s="554"/>
      <c r="H1238" s="335"/>
      <c r="I1238" s="335"/>
      <c r="J1238" s="368"/>
      <c r="K1238" s="368"/>
      <c r="L1238" s="370"/>
      <c r="M1238" s="368"/>
    </row>
    <row r="1239" spans="1:13" x14ac:dyDescent="0.2">
      <c r="A1239" s="368"/>
      <c r="B1239" s="368"/>
      <c r="C1239" s="368"/>
      <c r="D1239" s="368"/>
      <c r="E1239" s="368"/>
      <c r="F1239" s="370"/>
      <c r="G1239" s="554"/>
      <c r="H1239" s="335"/>
      <c r="I1239" s="335"/>
      <c r="J1239" s="368"/>
      <c r="K1239" s="368"/>
      <c r="L1239" s="370"/>
      <c r="M1239" s="368"/>
    </row>
    <row r="1240" spans="1:13" x14ac:dyDescent="0.2">
      <c r="A1240" s="368"/>
      <c r="B1240" s="368"/>
      <c r="C1240" s="368"/>
      <c r="D1240" s="368"/>
      <c r="E1240" s="368"/>
      <c r="F1240" s="370"/>
      <c r="G1240" s="554"/>
      <c r="H1240" s="335"/>
      <c r="I1240" s="335"/>
      <c r="J1240" s="368"/>
      <c r="K1240" s="368"/>
      <c r="L1240" s="370"/>
      <c r="M1240" s="368"/>
    </row>
    <row r="1241" spans="1:13" x14ac:dyDescent="0.2">
      <c r="A1241" s="368"/>
      <c r="B1241" s="368"/>
      <c r="C1241" s="368"/>
      <c r="D1241" s="368"/>
      <c r="E1241" s="368"/>
      <c r="F1241" s="370"/>
      <c r="G1241" s="554"/>
      <c r="H1241" s="335"/>
      <c r="I1241" s="335"/>
      <c r="J1241" s="368"/>
      <c r="K1241" s="368"/>
      <c r="L1241" s="370"/>
      <c r="M1241" s="368"/>
    </row>
    <row r="1242" spans="1:13" x14ac:dyDescent="0.2">
      <c r="A1242" s="368"/>
      <c r="B1242" s="368"/>
      <c r="C1242" s="368"/>
      <c r="D1242" s="368"/>
      <c r="E1242" s="368"/>
      <c r="F1242" s="370"/>
      <c r="G1242" s="554"/>
      <c r="H1242" s="335"/>
      <c r="I1242" s="335"/>
      <c r="J1242" s="368"/>
      <c r="K1242" s="368"/>
      <c r="L1242" s="370"/>
      <c r="M1242" s="368"/>
    </row>
    <row r="1243" spans="1:13" x14ac:dyDescent="0.2">
      <c r="A1243" s="368"/>
      <c r="B1243" s="368"/>
      <c r="C1243" s="368"/>
      <c r="D1243" s="368"/>
      <c r="E1243" s="368"/>
      <c r="F1243" s="370"/>
      <c r="G1243" s="554"/>
      <c r="H1243" s="335"/>
      <c r="I1243" s="335"/>
      <c r="J1243" s="368"/>
      <c r="K1243" s="368"/>
      <c r="L1243" s="370"/>
      <c r="M1243" s="368"/>
    </row>
    <row r="1244" spans="1:13" x14ac:dyDescent="0.2">
      <c r="A1244" s="368"/>
      <c r="B1244" s="368"/>
      <c r="C1244" s="368"/>
      <c r="D1244" s="368"/>
      <c r="E1244" s="368"/>
      <c r="F1244" s="370"/>
      <c r="G1244" s="554"/>
      <c r="H1244" s="335"/>
      <c r="I1244" s="335"/>
      <c r="J1244" s="368"/>
      <c r="K1244" s="368"/>
      <c r="L1244" s="370"/>
      <c r="M1244" s="368"/>
    </row>
    <row r="1245" spans="1:13" x14ac:dyDescent="0.2">
      <c r="A1245" s="368"/>
      <c r="B1245" s="368"/>
      <c r="C1245" s="368"/>
      <c r="D1245" s="368"/>
      <c r="E1245" s="368"/>
      <c r="F1245" s="370"/>
      <c r="G1245" s="554"/>
      <c r="H1245" s="335"/>
      <c r="I1245" s="335"/>
      <c r="J1245" s="368"/>
      <c r="K1245" s="368"/>
      <c r="L1245" s="370"/>
      <c r="M1245" s="368"/>
    </row>
    <row r="1246" spans="1:13" x14ac:dyDescent="0.2">
      <c r="A1246" s="368"/>
      <c r="B1246" s="368"/>
      <c r="C1246" s="368"/>
      <c r="D1246" s="368"/>
      <c r="E1246" s="368"/>
      <c r="F1246" s="370"/>
      <c r="G1246" s="554"/>
      <c r="H1246" s="335"/>
      <c r="I1246" s="335"/>
      <c r="J1246" s="368"/>
      <c r="K1246" s="368"/>
      <c r="L1246" s="370"/>
      <c r="M1246" s="368"/>
    </row>
    <row r="1247" spans="1:13" x14ac:dyDescent="0.2">
      <c r="A1247" s="368"/>
      <c r="B1247" s="368"/>
      <c r="C1247" s="368"/>
      <c r="D1247" s="368"/>
      <c r="E1247" s="368"/>
      <c r="F1247" s="370"/>
      <c r="G1247" s="554"/>
      <c r="H1247" s="335"/>
      <c r="I1247" s="335"/>
      <c r="J1247" s="368"/>
      <c r="K1247" s="368"/>
      <c r="L1247" s="370"/>
      <c r="M1247" s="368"/>
    </row>
    <row r="1248" spans="1:13" x14ac:dyDescent="0.2">
      <c r="A1248" s="368"/>
      <c r="B1248" s="368"/>
      <c r="C1248" s="368"/>
      <c r="D1248" s="368"/>
      <c r="E1248" s="368"/>
      <c r="F1248" s="370"/>
      <c r="G1248" s="554"/>
      <c r="H1248" s="335"/>
      <c r="I1248" s="335"/>
      <c r="J1248" s="368"/>
      <c r="K1248" s="368"/>
      <c r="L1248" s="370"/>
      <c r="M1248" s="368"/>
    </row>
    <row r="1249" spans="1:13" x14ac:dyDescent="0.2">
      <c r="A1249" s="368"/>
      <c r="B1249" s="368"/>
      <c r="C1249" s="368"/>
      <c r="D1249" s="368"/>
      <c r="E1249" s="368"/>
      <c r="F1249" s="370"/>
      <c r="G1249" s="554"/>
      <c r="H1249" s="335"/>
      <c r="I1249" s="335"/>
      <c r="J1249" s="368"/>
      <c r="K1249" s="368"/>
      <c r="L1249" s="370"/>
      <c r="M1249" s="368"/>
    </row>
    <row r="1250" spans="1:13" x14ac:dyDescent="0.2">
      <c r="A1250" s="368"/>
      <c r="B1250" s="368"/>
      <c r="C1250" s="368"/>
      <c r="D1250" s="368"/>
      <c r="E1250" s="368"/>
      <c r="F1250" s="370"/>
      <c r="G1250" s="554"/>
      <c r="H1250" s="335"/>
      <c r="I1250" s="335"/>
      <c r="J1250" s="368"/>
      <c r="K1250" s="368"/>
      <c r="L1250" s="370"/>
      <c r="M1250" s="368"/>
    </row>
    <row r="1251" spans="1:13" x14ac:dyDescent="0.2">
      <c r="A1251" s="368"/>
      <c r="B1251" s="368"/>
      <c r="C1251" s="368"/>
      <c r="D1251" s="368"/>
      <c r="E1251" s="368"/>
      <c r="F1251" s="370"/>
      <c r="G1251" s="554"/>
      <c r="H1251" s="335"/>
      <c r="I1251" s="335"/>
      <c r="J1251" s="368"/>
      <c r="K1251" s="368"/>
      <c r="L1251" s="370"/>
      <c r="M1251" s="368"/>
    </row>
    <row r="1252" spans="1:13" x14ac:dyDescent="0.2">
      <c r="A1252" s="368"/>
      <c r="B1252" s="368"/>
      <c r="C1252" s="368"/>
      <c r="D1252" s="368"/>
      <c r="E1252" s="368"/>
      <c r="F1252" s="370"/>
      <c r="G1252" s="554"/>
      <c r="H1252" s="335"/>
      <c r="I1252" s="335"/>
      <c r="J1252" s="368"/>
      <c r="K1252" s="368"/>
      <c r="L1252" s="370"/>
      <c r="M1252" s="368"/>
    </row>
    <row r="1253" spans="1:13" x14ac:dyDescent="0.2">
      <c r="A1253" s="368"/>
      <c r="B1253" s="368"/>
      <c r="C1253" s="368"/>
      <c r="D1253" s="368"/>
      <c r="E1253" s="368"/>
      <c r="F1253" s="370"/>
      <c r="G1253" s="554"/>
      <c r="H1253" s="335"/>
      <c r="I1253" s="335"/>
      <c r="J1253" s="368"/>
      <c r="K1253" s="368"/>
      <c r="L1253" s="370"/>
      <c r="M1253" s="368"/>
    </row>
    <row r="1254" spans="1:13" x14ac:dyDescent="0.2">
      <c r="A1254" s="368"/>
      <c r="B1254" s="368"/>
      <c r="C1254" s="368"/>
      <c r="D1254" s="368"/>
      <c r="E1254" s="368"/>
      <c r="F1254" s="370"/>
      <c r="G1254" s="554"/>
      <c r="H1254" s="335"/>
      <c r="I1254" s="335"/>
      <c r="J1254" s="368"/>
      <c r="K1254" s="368"/>
      <c r="L1254" s="370"/>
      <c r="M1254" s="368"/>
    </row>
    <row r="1255" spans="1:13" x14ac:dyDescent="0.2">
      <c r="A1255" s="368"/>
      <c r="B1255" s="368"/>
      <c r="C1255" s="368"/>
      <c r="D1255" s="368"/>
      <c r="E1255" s="368"/>
      <c r="F1255" s="370"/>
      <c r="G1255" s="554"/>
      <c r="H1255" s="335"/>
      <c r="I1255" s="335"/>
      <c r="J1255" s="368"/>
      <c r="K1255" s="368"/>
      <c r="L1255" s="370"/>
      <c r="M1255" s="368"/>
    </row>
    <row r="1256" spans="1:13" x14ac:dyDescent="0.2">
      <c r="A1256" s="368"/>
      <c r="B1256" s="368"/>
      <c r="C1256" s="368"/>
      <c r="D1256" s="368"/>
      <c r="E1256" s="368"/>
      <c r="F1256" s="370"/>
      <c r="G1256" s="554"/>
      <c r="H1256" s="335"/>
      <c r="I1256" s="335"/>
      <c r="J1256" s="368"/>
      <c r="K1256" s="368"/>
      <c r="L1256" s="370"/>
      <c r="M1256" s="368"/>
    </row>
    <row r="1257" spans="1:13" x14ac:dyDescent="0.2">
      <c r="A1257" s="368"/>
      <c r="B1257" s="368"/>
      <c r="C1257" s="368"/>
      <c r="D1257" s="368"/>
      <c r="E1257" s="368"/>
      <c r="F1257" s="370"/>
      <c r="G1257" s="554"/>
      <c r="H1257" s="335"/>
      <c r="I1257" s="335"/>
      <c r="J1257" s="368"/>
      <c r="K1257" s="368"/>
      <c r="L1257" s="370"/>
      <c r="M1257" s="368"/>
    </row>
    <row r="1258" spans="1:13" x14ac:dyDescent="0.2">
      <c r="A1258" s="368"/>
      <c r="B1258" s="368"/>
      <c r="C1258" s="368"/>
      <c r="D1258" s="368"/>
      <c r="E1258" s="368"/>
      <c r="F1258" s="370"/>
      <c r="G1258" s="554"/>
      <c r="H1258" s="335"/>
      <c r="I1258" s="335"/>
      <c r="J1258" s="368"/>
      <c r="K1258" s="368"/>
      <c r="L1258" s="370"/>
      <c r="M1258" s="368"/>
    </row>
    <row r="1259" spans="1:13" x14ac:dyDescent="0.2">
      <c r="A1259" s="368"/>
      <c r="B1259" s="368"/>
      <c r="C1259" s="368"/>
      <c r="D1259" s="368"/>
      <c r="E1259" s="368"/>
      <c r="F1259" s="370"/>
      <c r="G1259" s="554"/>
      <c r="H1259" s="335"/>
      <c r="I1259" s="335"/>
      <c r="J1259" s="368"/>
      <c r="K1259" s="368"/>
      <c r="L1259" s="370"/>
      <c r="M1259" s="368"/>
    </row>
    <row r="1260" spans="1:13" x14ac:dyDescent="0.2">
      <c r="A1260" s="368"/>
      <c r="B1260" s="368"/>
      <c r="C1260" s="368"/>
      <c r="D1260" s="368"/>
      <c r="E1260" s="368"/>
      <c r="F1260" s="370"/>
      <c r="G1260" s="554"/>
      <c r="H1260" s="335"/>
      <c r="I1260" s="335"/>
      <c r="J1260" s="368"/>
      <c r="K1260" s="368"/>
      <c r="L1260" s="370"/>
      <c r="M1260" s="368"/>
    </row>
    <row r="1261" spans="1:13" x14ac:dyDescent="0.2">
      <c r="A1261" s="368"/>
      <c r="B1261" s="368"/>
      <c r="C1261" s="368"/>
      <c r="D1261" s="368"/>
      <c r="E1261" s="368"/>
      <c r="F1261" s="370"/>
      <c r="G1261" s="554"/>
      <c r="H1261" s="335"/>
      <c r="I1261" s="335"/>
      <c r="J1261" s="368"/>
      <c r="K1261" s="368"/>
      <c r="L1261" s="370"/>
      <c r="M1261" s="368"/>
    </row>
    <row r="1262" spans="1:13" x14ac:dyDescent="0.2">
      <c r="A1262" s="368"/>
      <c r="B1262" s="368"/>
      <c r="C1262" s="368"/>
      <c r="D1262" s="368"/>
      <c r="E1262" s="368"/>
      <c r="F1262" s="370"/>
      <c r="G1262" s="554"/>
      <c r="H1262" s="335"/>
      <c r="I1262" s="335"/>
      <c r="J1262" s="368"/>
      <c r="K1262" s="368"/>
      <c r="L1262" s="370"/>
      <c r="M1262" s="368"/>
    </row>
    <row r="1263" spans="1:13" x14ac:dyDescent="0.2">
      <c r="A1263" s="368"/>
      <c r="B1263" s="368"/>
      <c r="C1263" s="368"/>
      <c r="D1263" s="368"/>
      <c r="E1263" s="368"/>
      <c r="F1263" s="370"/>
      <c r="G1263" s="554"/>
      <c r="H1263" s="335"/>
      <c r="I1263" s="335"/>
      <c r="J1263" s="368"/>
      <c r="K1263" s="368"/>
      <c r="L1263" s="370"/>
      <c r="M1263" s="368"/>
    </row>
    <row r="1264" spans="1:13" x14ac:dyDescent="0.2">
      <c r="A1264" s="368"/>
      <c r="B1264" s="368"/>
      <c r="C1264" s="368"/>
      <c r="D1264" s="368"/>
      <c r="E1264" s="368"/>
      <c r="F1264" s="370"/>
      <c r="G1264" s="554"/>
      <c r="H1264" s="335"/>
      <c r="I1264" s="335"/>
      <c r="J1264" s="368"/>
      <c r="K1264" s="368"/>
      <c r="L1264" s="370"/>
      <c r="M1264" s="368"/>
    </row>
    <row r="1265" spans="1:13" x14ac:dyDescent="0.2">
      <c r="A1265" s="368"/>
      <c r="B1265" s="368"/>
      <c r="C1265" s="368"/>
      <c r="D1265" s="368"/>
      <c r="E1265" s="368"/>
      <c r="F1265" s="370"/>
      <c r="G1265" s="554"/>
      <c r="H1265" s="335"/>
      <c r="I1265" s="335"/>
      <c r="J1265" s="368"/>
      <c r="K1265" s="368"/>
      <c r="L1265" s="370"/>
      <c r="M1265" s="368"/>
    </row>
    <row r="1266" spans="1:13" x14ac:dyDescent="0.2">
      <c r="A1266" s="368"/>
      <c r="B1266" s="368"/>
      <c r="C1266" s="368"/>
      <c r="D1266" s="368"/>
      <c r="E1266" s="368"/>
      <c r="F1266" s="370"/>
      <c r="G1266" s="554"/>
      <c r="H1266" s="335"/>
      <c r="I1266" s="335"/>
      <c r="J1266" s="368"/>
      <c r="K1266" s="368"/>
      <c r="L1266" s="370"/>
      <c r="M1266" s="368"/>
    </row>
    <row r="1267" spans="1:13" x14ac:dyDescent="0.2">
      <c r="A1267" s="368"/>
      <c r="B1267" s="368"/>
      <c r="C1267" s="368"/>
      <c r="D1267" s="368"/>
      <c r="E1267" s="368"/>
      <c r="F1267" s="370"/>
      <c r="G1267" s="554"/>
      <c r="H1267" s="335"/>
      <c r="I1267" s="335"/>
      <c r="J1267" s="368"/>
      <c r="K1267" s="368"/>
      <c r="L1267" s="370"/>
      <c r="M1267" s="368"/>
    </row>
    <row r="1268" spans="1:13" x14ac:dyDescent="0.2">
      <c r="A1268" s="368"/>
      <c r="B1268" s="368"/>
      <c r="C1268" s="368"/>
      <c r="D1268" s="368"/>
      <c r="E1268" s="368"/>
      <c r="F1268" s="370"/>
      <c r="G1268" s="554"/>
      <c r="H1268" s="335"/>
      <c r="I1268" s="335"/>
      <c r="J1268" s="368"/>
      <c r="K1268" s="368"/>
      <c r="L1268" s="370"/>
      <c r="M1268" s="368"/>
    </row>
    <row r="1269" spans="1:13" x14ac:dyDescent="0.2">
      <c r="A1269" s="368"/>
      <c r="B1269" s="368"/>
      <c r="C1269" s="368"/>
      <c r="D1269" s="368"/>
      <c r="E1269" s="368"/>
      <c r="F1269" s="370"/>
      <c r="G1269" s="554"/>
      <c r="H1269" s="335"/>
      <c r="I1269" s="335"/>
      <c r="J1269" s="368"/>
      <c r="K1269" s="368"/>
      <c r="L1269" s="370"/>
      <c r="M1269" s="368"/>
    </row>
    <row r="1270" spans="1:13" x14ac:dyDescent="0.2">
      <c r="A1270" s="368"/>
      <c r="B1270" s="368"/>
      <c r="C1270" s="368"/>
      <c r="D1270" s="368"/>
      <c r="E1270" s="368"/>
      <c r="F1270" s="370"/>
      <c r="G1270" s="554"/>
      <c r="H1270" s="335"/>
      <c r="I1270" s="335"/>
      <c r="J1270" s="368"/>
      <c r="K1270" s="368"/>
      <c r="L1270" s="370"/>
      <c r="M1270" s="368"/>
    </row>
    <row r="1271" spans="1:13" x14ac:dyDescent="0.2">
      <c r="A1271" s="368"/>
      <c r="B1271" s="368"/>
      <c r="C1271" s="368"/>
      <c r="D1271" s="368"/>
      <c r="E1271" s="368"/>
      <c r="F1271" s="370"/>
      <c r="G1271" s="554"/>
      <c r="H1271" s="335"/>
      <c r="I1271" s="335"/>
      <c r="J1271" s="368"/>
      <c r="K1271" s="368"/>
      <c r="L1271" s="370"/>
      <c r="M1271" s="368"/>
    </row>
    <row r="1272" spans="1:13" x14ac:dyDescent="0.2">
      <c r="A1272" s="368"/>
      <c r="B1272" s="368"/>
      <c r="C1272" s="368"/>
      <c r="D1272" s="368"/>
      <c r="E1272" s="368"/>
      <c r="F1272" s="370"/>
      <c r="G1272" s="554"/>
      <c r="H1272" s="335"/>
      <c r="I1272" s="335"/>
      <c r="J1272" s="368"/>
      <c r="K1272" s="368"/>
      <c r="L1272" s="370"/>
      <c r="M1272" s="368"/>
    </row>
    <row r="1273" spans="1:13" x14ac:dyDescent="0.2">
      <c r="A1273" s="368"/>
      <c r="B1273" s="368"/>
      <c r="C1273" s="368"/>
      <c r="D1273" s="368"/>
      <c r="E1273" s="368"/>
      <c r="F1273" s="370"/>
      <c r="G1273" s="554"/>
      <c r="H1273" s="335"/>
      <c r="I1273" s="335"/>
      <c r="J1273" s="368"/>
      <c r="K1273" s="368"/>
      <c r="L1273" s="370"/>
      <c r="M1273" s="368"/>
    </row>
    <row r="1274" spans="1:13" x14ac:dyDescent="0.2">
      <c r="A1274" s="368"/>
      <c r="B1274" s="368"/>
      <c r="C1274" s="368"/>
      <c r="D1274" s="368"/>
      <c r="E1274" s="368"/>
      <c r="F1274" s="370"/>
      <c r="G1274" s="554"/>
      <c r="H1274" s="335"/>
      <c r="I1274" s="335"/>
      <c r="J1274" s="368"/>
      <c r="K1274" s="368"/>
      <c r="L1274" s="370"/>
      <c r="M1274" s="368"/>
    </row>
    <row r="1275" spans="1:13" x14ac:dyDescent="0.2">
      <c r="A1275" s="368"/>
      <c r="B1275" s="368"/>
      <c r="C1275" s="368"/>
      <c r="D1275" s="368"/>
      <c r="E1275" s="368"/>
      <c r="F1275" s="370"/>
      <c r="G1275" s="554"/>
      <c r="H1275" s="335"/>
      <c r="I1275" s="335"/>
      <c r="J1275" s="368"/>
      <c r="K1275" s="368"/>
      <c r="L1275" s="370"/>
      <c r="M1275" s="368"/>
    </row>
    <row r="1276" spans="1:13" x14ac:dyDescent="0.2">
      <c r="A1276" s="368"/>
      <c r="B1276" s="368"/>
      <c r="C1276" s="368"/>
      <c r="D1276" s="368"/>
      <c r="E1276" s="368"/>
      <c r="F1276" s="370"/>
      <c r="G1276" s="554"/>
      <c r="H1276" s="335"/>
      <c r="I1276" s="335"/>
      <c r="J1276" s="368"/>
      <c r="K1276" s="368"/>
      <c r="L1276" s="370"/>
      <c r="M1276" s="368"/>
    </row>
    <row r="1277" spans="1:13" x14ac:dyDescent="0.2">
      <c r="A1277" s="368"/>
      <c r="B1277" s="368"/>
      <c r="C1277" s="368"/>
      <c r="D1277" s="368"/>
      <c r="E1277" s="368"/>
      <c r="F1277" s="370"/>
      <c r="G1277" s="554"/>
      <c r="H1277" s="335"/>
      <c r="I1277" s="335"/>
      <c r="J1277" s="368"/>
      <c r="K1277" s="368"/>
      <c r="L1277" s="370"/>
      <c r="M1277" s="368"/>
    </row>
    <row r="1278" spans="1:13" x14ac:dyDescent="0.2">
      <c r="A1278" s="368"/>
      <c r="B1278" s="368"/>
      <c r="C1278" s="368"/>
      <c r="D1278" s="368"/>
      <c r="E1278" s="368"/>
      <c r="F1278" s="370"/>
      <c r="G1278" s="554"/>
      <c r="H1278" s="335"/>
      <c r="I1278" s="335"/>
      <c r="J1278" s="368"/>
      <c r="K1278" s="368"/>
      <c r="L1278" s="370"/>
      <c r="M1278" s="368"/>
    </row>
    <row r="1279" spans="1:13" x14ac:dyDescent="0.2">
      <c r="A1279" s="368"/>
      <c r="B1279" s="368"/>
      <c r="C1279" s="368"/>
      <c r="D1279" s="368"/>
      <c r="E1279" s="368"/>
      <c r="F1279" s="370"/>
      <c r="G1279" s="554"/>
      <c r="H1279" s="335"/>
      <c r="I1279" s="335"/>
      <c r="J1279" s="368"/>
      <c r="K1279" s="368"/>
      <c r="L1279" s="370"/>
      <c r="M1279" s="368"/>
    </row>
    <row r="1280" spans="1:13" x14ac:dyDescent="0.2">
      <c r="A1280" s="368"/>
      <c r="B1280" s="368"/>
      <c r="C1280" s="368"/>
      <c r="D1280" s="368"/>
      <c r="E1280" s="368"/>
      <c r="F1280" s="370"/>
      <c r="G1280" s="554"/>
      <c r="H1280" s="335"/>
      <c r="I1280" s="335"/>
      <c r="J1280" s="368"/>
      <c r="K1280" s="368"/>
      <c r="L1280" s="370"/>
      <c r="M1280" s="368"/>
    </row>
    <row r="1281" spans="1:13" x14ac:dyDescent="0.2">
      <c r="A1281" s="368"/>
      <c r="B1281" s="368"/>
      <c r="C1281" s="368"/>
      <c r="D1281" s="368"/>
      <c r="E1281" s="368"/>
      <c r="F1281" s="370"/>
      <c r="G1281" s="554"/>
      <c r="H1281" s="335"/>
      <c r="I1281" s="335"/>
      <c r="J1281" s="368"/>
      <c r="K1281" s="368"/>
      <c r="L1281" s="370"/>
      <c r="M1281" s="368"/>
    </row>
    <row r="1282" spans="1:13" x14ac:dyDescent="0.2">
      <c r="A1282" s="368"/>
      <c r="B1282" s="368"/>
      <c r="C1282" s="368"/>
      <c r="D1282" s="368"/>
      <c r="E1282" s="368"/>
      <c r="F1282" s="370"/>
      <c r="G1282" s="554"/>
      <c r="H1282" s="335"/>
      <c r="I1282" s="335"/>
      <c r="J1282" s="368"/>
      <c r="K1282" s="368"/>
      <c r="L1282" s="370"/>
      <c r="M1282" s="368"/>
    </row>
    <row r="1283" spans="1:13" x14ac:dyDescent="0.2">
      <c r="A1283" s="368"/>
      <c r="B1283" s="368"/>
      <c r="C1283" s="368"/>
      <c r="D1283" s="368"/>
      <c r="E1283" s="368"/>
      <c r="F1283" s="370"/>
      <c r="G1283" s="554"/>
      <c r="H1283" s="335"/>
      <c r="I1283" s="335"/>
      <c r="J1283" s="368"/>
      <c r="K1283" s="368"/>
      <c r="L1283" s="370"/>
      <c r="M1283" s="368"/>
    </row>
    <row r="1284" spans="1:13" x14ac:dyDescent="0.2">
      <c r="A1284" s="368"/>
      <c r="B1284" s="368"/>
      <c r="C1284" s="368"/>
      <c r="D1284" s="368"/>
      <c r="E1284" s="368"/>
      <c r="F1284" s="370"/>
      <c r="G1284" s="554"/>
      <c r="H1284" s="335"/>
      <c r="I1284" s="335"/>
      <c r="J1284" s="368"/>
      <c r="K1284" s="368"/>
      <c r="L1284" s="370"/>
      <c r="M1284" s="368"/>
    </row>
    <row r="1285" spans="1:13" x14ac:dyDescent="0.2">
      <c r="A1285" s="368"/>
      <c r="B1285" s="368"/>
      <c r="C1285" s="368"/>
      <c r="D1285" s="368"/>
      <c r="E1285" s="368"/>
      <c r="F1285" s="370"/>
      <c r="G1285" s="554"/>
      <c r="H1285" s="335"/>
      <c r="I1285" s="335"/>
      <c r="J1285" s="368"/>
      <c r="K1285" s="368"/>
      <c r="L1285" s="370"/>
      <c r="M1285" s="368"/>
    </row>
    <row r="1286" spans="1:13" x14ac:dyDescent="0.2">
      <c r="A1286" s="368"/>
      <c r="B1286" s="368"/>
      <c r="C1286" s="368"/>
      <c r="D1286" s="368"/>
      <c r="E1286" s="368"/>
      <c r="F1286" s="370"/>
      <c r="G1286" s="554"/>
      <c r="H1286" s="335"/>
      <c r="I1286" s="335"/>
      <c r="J1286" s="368"/>
      <c r="K1286" s="368"/>
      <c r="L1286" s="370"/>
      <c r="M1286" s="368"/>
    </row>
    <row r="1287" spans="1:13" x14ac:dyDescent="0.2">
      <c r="A1287" s="368"/>
      <c r="B1287" s="368"/>
      <c r="C1287" s="368"/>
      <c r="D1287" s="368"/>
      <c r="E1287" s="368"/>
      <c r="F1287" s="370"/>
      <c r="G1287" s="554"/>
      <c r="H1287" s="335"/>
      <c r="I1287" s="335"/>
      <c r="J1287" s="368"/>
      <c r="K1287" s="368"/>
      <c r="L1287" s="370"/>
      <c r="M1287" s="368"/>
    </row>
    <row r="1288" spans="1:13" x14ac:dyDescent="0.2">
      <c r="A1288" s="368"/>
      <c r="B1288" s="368"/>
      <c r="C1288" s="368"/>
      <c r="D1288" s="368"/>
      <c r="E1288" s="368"/>
      <c r="F1288" s="370"/>
      <c r="G1288" s="554"/>
      <c r="H1288" s="335"/>
      <c r="I1288" s="335"/>
      <c r="J1288" s="368"/>
      <c r="K1288" s="368"/>
      <c r="L1288" s="370"/>
      <c r="M1288" s="368"/>
    </row>
    <row r="1289" spans="1:13" x14ac:dyDescent="0.2">
      <c r="A1289" s="368"/>
      <c r="B1289" s="368"/>
      <c r="C1289" s="368"/>
      <c r="D1289" s="368"/>
      <c r="E1289" s="368"/>
      <c r="F1289" s="370"/>
      <c r="G1289" s="554"/>
      <c r="H1289" s="335"/>
      <c r="I1289" s="335"/>
      <c r="J1289" s="368"/>
      <c r="K1289" s="368"/>
      <c r="L1289" s="370"/>
      <c r="M1289" s="368"/>
    </row>
    <row r="1290" spans="1:13" x14ac:dyDescent="0.2">
      <c r="A1290" s="368"/>
      <c r="B1290" s="368"/>
      <c r="C1290" s="368"/>
      <c r="D1290" s="368"/>
      <c r="E1290" s="368"/>
      <c r="F1290" s="370"/>
      <c r="G1290" s="554"/>
      <c r="H1290" s="335"/>
      <c r="I1290" s="335"/>
      <c r="J1290" s="368"/>
      <c r="K1290" s="368"/>
      <c r="L1290" s="370"/>
      <c r="M1290" s="368"/>
    </row>
    <row r="1291" spans="1:13" x14ac:dyDescent="0.2">
      <c r="A1291" s="368"/>
      <c r="B1291" s="368"/>
      <c r="C1291" s="368"/>
      <c r="D1291" s="368"/>
      <c r="E1291" s="368"/>
      <c r="F1291" s="370"/>
      <c r="G1291" s="554"/>
      <c r="H1291" s="335"/>
      <c r="I1291" s="335"/>
      <c r="J1291" s="368"/>
      <c r="K1291" s="368"/>
      <c r="L1291" s="370"/>
      <c r="M1291" s="368"/>
    </row>
    <row r="1292" spans="1:13" x14ac:dyDescent="0.2">
      <c r="A1292" s="368"/>
      <c r="B1292" s="368"/>
      <c r="C1292" s="368"/>
      <c r="D1292" s="368"/>
      <c r="E1292" s="368"/>
      <c r="F1292" s="370"/>
      <c r="G1292" s="554"/>
      <c r="H1292" s="335"/>
      <c r="I1292" s="335"/>
      <c r="J1292" s="368"/>
      <c r="K1292" s="368"/>
      <c r="L1292" s="370"/>
      <c r="M1292" s="368"/>
    </row>
    <row r="1293" spans="1:13" x14ac:dyDescent="0.2">
      <c r="A1293" s="368"/>
      <c r="B1293" s="368"/>
      <c r="C1293" s="368"/>
      <c r="D1293" s="368"/>
      <c r="E1293" s="368"/>
      <c r="F1293" s="370"/>
      <c r="G1293" s="554"/>
      <c r="H1293" s="335"/>
      <c r="I1293" s="335"/>
      <c r="J1293" s="368"/>
      <c r="K1293" s="368"/>
      <c r="L1293" s="370"/>
      <c r="M1293" s="368"/>
    </row>
    <row r="1294" spans="1:13" x14ac:dyDescent="0.2">
      <c r="A1294" s="368"/>
      <c r="B1294" s="368"/>
      <c r="C1294" s="368"/>
      <c r="D1294" s="368"/>
      <c r="E1294" s="368"/>
      <c r="F1294" s="370"/>
      <c r="G1294" s="554"/>
      <c r="H1294" s="335"/>
      <c r="I1294" s="335"/>
      <c r="J1294" s="368"/>
      <c r="K1294" s="368"/>
      <c r="L1294" s="370"/>
      <c r="M1294" s="368"/>
    </row>
    <row r="1295" spans="1:13" x14ac:dyDescent="0.2">
      <c r="A1295" s="368"/>
      <c r="B1295" s="368"/>
      <c r="C1295" s="368"/>
      <c r="D1295" s="368"/>
      <c r="E1295" s="368"/>
      <c r="F1295" s="370"/>
      <c r="G1295" s="554"/>
      <c r="H1295" s="335"/>
      <c r="I1295" s="335"/>
      <c r="J1295" s="368"/>
      <c r="K1295" s="368"/>
      <c r="L1295" s="370"/>
      <c r="M1295" s="368"/>
    </row>
    <row r="1296" spans="1:13" x14ac:dyDescent="0.2">
      <c r="A1296" s="368"/>
      <c r="B1296" s="368"/>
      <c r="C1296" s="368"/>
      <c r="D1296" s="368"/>
      <c r="E1296" s="368"/>
      <c r="F1296" s="370"/>
      <c r="G1296" s="554"/>
      <c r="H1296" s="335"/>
      <c r="I1296" s="335"/>
      <c r="J1296" s="368"/>
      <c r="K1296" s="368"/>
      <c r="L1296" s="370"/>
      <c r="M1296" s="368"/>
    </row>
    <row r="1297" spans="1:13" x14ac:dyDescent="0.2">
      <c r="A1297" s="368"/>
      <c r="B1297" s="368"/>
      <c r="C1297" s="368"/>
      <c r="D1297" s="368"/>
      <c r="E1297" s="368"/>
      <c r="F1297" s="370"/>
      <c r="G1297" s="554"/>
      <c r="H1297" s="335"/>
      <c r="I1297" s="335"/>
      <c r="J1297" s="368"/>
      <c r="K1297" s="368"/>
      <c r="L1297" s="370"/>
      <c r="M1297" s="368"/>
    </row>
    <row r="1298" spans="1:13" x14ac:dyDescent="0.2">
      <c r="A1298" s="368"/>
      <c r="B1298" s="368"/>
      <c r="C1298" s="368"/>
      <c r="D1298" s="368"/>
      <c r="E1298" s="368"/>
      <c r="F1298" s="370"/>
      <c r="G1298" s="554"/>
      <c r="H1298" s="335"/>
      <c r="I1298" s="335"/>
      <c r="J1298" s="368"/>
      <c r="K1298" s="368"/>
      <c r="L1298" s="370"/>
      <c r="M1298" s="368"/>
    </row>
    <row r="1299" spans="1:13" x14ac:dyDescent="0.2">
      <c r="A1299" s="368"/>
      <c r="B1299" s="368"/>
      <c r="C1299" s="368"/>
      <c r="D1299" s="368"/>
      <c r="E1299" s="368"/>
      <c r="F1299" s="370"/>
      <c r="G1299" s="554"/>
      <c r="H1299" s="335"/>
      <c r="I1299" s="335"/>
      <c r="J1299" s="368"/>
      <c r="K1299" s="368"/>
      <c r="L1299" s="370"/>
      <c r="M1299" s="368"/>
    </row>
    <row r="1300" spans="1:13" x14ac:dyDescent="0.2">
      <c r="A1300" s="368"/>
      <c r="B1300" s="368"/>
      <c r="C1300" s="368"/>
      <c r="D1300" s="368"/>
      <c r="E1300" s="368"/>
      <c r="F1300" s="370"/>
      <c r="G1300" s="554"/>
      <c r="H1300" s="335"/>
      <c r="I1300" s="335"/>
      <c r="J1300" s="368"/>
      <c r="K1300" s="368"/>
      <c r="L1300" s="370"/>
      <c r="M1300" s="368"/>
    </row>
    <row r="1301" spans="1:13" x14ac:dyDescent="0.2">
      <c r="A1301" s="368"/>
      <c r="B1301" s="368"/>
      <c r="C1301" s="368"/>
      <c r="D1301" s="368"/>
      <c r="E1301" s="368"/>
      <c r="F1301" s="370"/>
      <c r="G1301" s="554"/>
      <c r="H1301" s="335"/>
      <c r="I1301" s="335"/>
      <c r="J1301" s="368"/>
      <c r="K1301" s="368"/>
      <c r="L1301" s="370"/>
      <c r="M1301" s="368"/>
    </row>
    <row r="1302" spans="1:13" x14ac:dyDescent="0.2">
      <c r="A1302" s="368"/>
      <c r="B1302" s="368"/>
      <c r="C1302" s="368"/>
      <c r="D1302" s="368"/>
      <c r="E1302" s="368"/>
      <c r="F1302" s="370"/>
      <c r="G1302" s="554"/>
      <c r="H1302" s="335"/>
      <c r="I1302" s="335"/>
      <c r="J1302" s="368"/>
      <c r="K1302" s="368"/>
      <c r="L1302" s="370"/>
      <c r="M1302" s="368"/>
    </row>
    <row r="1303" spans="1:13" x14ac:dyDescent="0.2">
      <c r="A1303" s="368"/>
      <c r="B1303" s="368"/>
      <c r="C1303" s="368"/>
      <c r="D1303" s="368"/>
      <c r="E1303" s="368"/>
      <c r="F1303" s="370"/>
      <c r="G1303" s="554"/>
      <c r="H1303" s="335"/>
      <c r="I1303" s="335"/>
      <c r="J1303" s="368"/>
      <c r="K1303" s="368"/>
      <c r="L1303" s="370"/>
      <c r="M1303" s="368"/>
    </row>
    <row r="1304" spans="1:13" x14ac:dyDescent="0.2">
      <c r="A1304" s="368"/>
      <c r="B1304" s="368"/>
      <c r="C1304" s="368"/>
      <c r="D1304" s="368"/>
      <c r="E1304" s="368"/>
      <c r="F1304" s="370"/>
      <c r="G1304" s="554"/>
      <c r="H1304" s="335"/>
      <c r="I1304" s="335"/>
      <c r="J1304" s="368"/>
      <c r="K1304" s="368"/>
      <c r="L1304" s="370"/>
      <c r="M1304" s="368"/>
    </row>
    <row r="1305" spans="1:13" x14ac:dyDescent="0.2">
      <c r="A1305" s="368"/>
      <c r="B1305" s="368"/>
      <c r="C1305" s="368"/>
      <c r="D1305" s="368"/>
      <c r="E1305" s="368"/>
      <c r="F1305" s="370"/>
      <c r="G1305" s="554"/>
      <c r="H1305" s="335"/>
      <c r="I1305" s="335"/>
      <c r="J1305" s="368"/>
      <c r="K1305" s="368"/>
      <c r="L1305" s="370"/>
      <c r="M1305" s="368"/>
    </row>
    <row r="1306" spans="1:13" x14ac:dyDescent="0.2">
      <c r="A1306" s="368"/>
      <c r="B1306" s="368"/>
      <c r="C1306" s="368"/>
      <c r="D1306" s="368"/>
      <c r="E1306" s="368"/>
      <c r="F1306" s="370"/>
      <c r="G1306" s="554"/>
      <c r="H1306" s="335"/>
      <c r="I1306" s="335"/>
      <c r="J1306" s="368"/>
      <c r="K1306" s="368"/>
      <c r="L1306" s="370"/>
      <c r="M1306" s="368"/>
    </row>
    <row r="1307" spans="1:13" x14ac:dyDescent="0.2">
      <c r="A1307" s="368"/>
      <c r="B1307" s="368"/>
      <c r="C1307" s="368"/>
      <c r="D1307" s="368"/>
      <c r="E1307" s="368"/>
      <c r="F1307" s="370"/>
      <c r="G1307" s="554"/>
      <c r="H1307" s="335"/>
      <c r="I1307" s="335"/>
      <c r="J1307" s="368"/>
      <c r="K1307" s="368"/>
      <c r="L1307" s="370"/>
      <c r="M1307" s="368"/>
    </row>
    <row r="1308" spans="1:13" x14ac:dyDescent="0.2">
      <c r="A1308" s="368"/>
      <c r="B1308" s="368"/>
      <c r="C1308" s="368"/>
      <c r="D1308" s="368"/>
      <c r="E1308" s="368"/>
      <c r="F1308" s="370"/>
      <c r="G1308" s="554"/>
      <c r="H1308" s="335"/>
      <c r="I1308" s="335"/>
      <c r="J1308" s="368"/>
      <c r="K1308" s="368"/>
      <c r="L1308" s="370"/>
      <c r="M1308" s="368"/>
    </row>
    <row r="1309" spans="1:13" x14ac:dyDescent="0.2">
      <c r="A1309" s="368"/>
      <c r="B1309" s="368"/>
      <c r="C1309" s="368"/>
      <c r="D1309" s="368"/>
      <c r="E1309" s="368"/>
      <c r="F1309" s="370"/>
      <c r="G1309" s="554"/>
      <c r="H1309" s="335"/>
      <c r="I1309" s="335"/>
      <c r="J1309" s="368"/>
      <c r="K1309" s="368"/>
      <c r="L1309" s="370"/>
      <c r="M1309" s="368"/>
    </row>
    <row r="1310" spans="1:13" x14ac:dyDescent="0.2">
      <c r="A1310" s="368"/>
      <c r="B1310" s="368"/>
      <c r="C1310" s="368"/>
      <c r="D1310" s="368"/>
      <c r="E1310" s="368"/>
      <c r="F1310" s="370"/>
      <c r="G1310" s="554"/>
      <c r="H1310" s="335"/>
      <c r="I1310" s="335"/>
      <c r="J1310" s="368"/>
      <c r="K1310" s="368"/>
      <c r="L1310" s="370"/>
      <c r="M1310" s="368"/>
    </row>
    <row r="1311" spans="1:13" x14ac:dyDescent="0.2">
      <c r="A1311" s="368"/>
      <c r="B1311" s="368"/>
      <c r="C1311" s="368"/>
      <c r="D1311" s="368"/>
      <c r="E1311" s="368"/>
      <c r="F1311" s="370"/>
      <c r="G1311" s="554"/>
      <c r="H1311" s="335"/>
      <c r="I1311" s="335"/>
      <c r="J1311" s="368"/>
      <c r="K1311" s="368"/>
      <c r="L1311" s="370"/>
      <c r="M1311" s="368"/>
    </row>
    <row r="1312" spans="1:13" x14ac:dyDescent="0.2">
      <c r="A1312" s="368"/>
      <c r="B1312" s="368"/>
      <c r="C1312" s="368"/>
      <c r="D1312" s="368"/>
      <c r="E1312" s="368"/>
      <c r="F1312" s="370"/>
      <c r="G1312" s="554"/>
      <c r="H1312" s="335"/>
      <c r="I1312" s="335"/>
      <c r="J1312" s="368"/>
      <c r="K1312" s="368"/>
      <c r="L1312" s="370"/>
      <c r="M1312" s="368"/>
    </row>
    <row r="1313" spans="1:13" x14ac:dyDescent="0.2">
      <c r="A1313" s="368"/>
      <c r="B1313" s="368"/>
      <c r="C1313" s="368"/>
      <c r="D1313" s="368"/>
      <c r="E1313" s="368"/>
      <c r="F1313" s="370"/>
      <c r="G1313" s="554"/>
      <c r="H1313" s="335"/>
      <c r="I1313" s="335"/>
      <c r="J1313" s="368"/>
      <c r="K1313" s="368"/>
      <c r="L1313" s="370"/>
      <c r="M1313" s="368"/>
    </row>
    <row r="1314" spans="1:13" x14ac:dyDescent="0.2">
      <c r="A1314" s="368"/>
      <c r="B1314" s="368"/>
      <c r="C1314" s="368"/>
      <c r="D1314" s="368"/>
      <c r="E1314" s="368"/>
      <c r="F1314" s="370"/>
      <c r="G1314" s="554"/>
      <c r="H1314" s="335"/>
      <c r="I1314" s="335"/>
      <c r="J1314" s="368"/>
      <c r="K1314" s="368"/>
      <c r="L1314" s="370"/>
      <c r="M1314" s="368"/>
    </row>
    <row r="1315" spans="1:13" x14ac:dyDescent="0.2">
      <c r="A1315" s="368"/>
      <c r="B1315" s="368"/>
      <c r="C1315" s="368"/>
      <c r="D1315" s="368"/>
      <c r="E1315" s="368"/>
      <c r="F1315" s="370"/>
      <c r="G1315" s="554"/>
      <c r="H1315" s="335"/>
      <c r="I1315" s="335"/>
      <c r="J1315" s="368"/>
      <c r="K1315" s="368"/>
      <c r="L1315" s="370"/>
      <c r="M1315" s="368"/>
    </row>
    <row r="1316" spans="1:13" x14ac:dyDescent="0.2">
      <c r="A1316" s="368"/>
      <c r="B1316" s="368"/>
      <c r="C1316" s="368"/>
      <c r="D1316" s="368"/>
      <c r="E1316" s="368"/>
      <c r="F1316" s="370"/>
      <c r="G1316" s="554"/>
      <c r="H1316" s="335"/>
      <c r="I1316" s="335"/>
      <c r="J1316" s="368"/>
      <c r="K1316" s="368"/>
      <c r="L1316" s="370"/>
      <c r="M1316" s="368"/>
    </row>
    <row r="1317" spans="1:13" x14ac:dyDescent="0.2">
      <c r="A1317" s="368"/>
      <c r="B1317" s="368"/>
      <c r="C1317" s="368"/>
      <c r="D1317" s="368"/>
      <c r="E1317" s="368"/>
      <c r="F1317" s="370"/>
      <c r="G1317" s="554"/>
      <c r="H1317" s="335"/>
      <c r="I1317" s="335"/>
      <c r="J1317" s="368"/>
      <c r="K1317" s="368"/>
      <c r="L1317" s="370"/>
      <c r="M1317" s="368"/>
    </row>
    <row r="1318" spans="1:13" x14ac:dyDescent="0.2">
      <c r="A1318" s="368"/>
      <c r="B1318" s="368"/>
      <c r="C1318" s="368"/>
      <c r="D1318" s="368"/>
      <c r="E1318" s="368"/>
      <c r="F1318" s="370"/>
      <c r="G1318" s="554"/>
      <c r="H1318" s="335"/>
      <c r="I1318" s="335"/>
      <c r="J1318" s="368"/>
      <c r="K1318" s="368"/>
      <c r="L1318" s="370"/>
      <c r="M1318" s="368"/>
    </row>
    <row r="1319" spans="1:13" x14ac:dyDescent="0.2">
      <c r="A1319" s="368"/>
      <c r="B1319" s="368"/>
      <c r="C1319" s="368"/>
      <c r="D1319" s="368"/>
      <c r="E1319" s="368"/>
      <c r="F1319" s="370"/>
      <c r="G1319" s="554"/>
      <c r="H1319" s="335"/>
      <c r="I1319" s="335"/>
      <c r="J1319" s="368"/>
      <c r="K1319" s="368"/>
      <c r="L1319" s="370"/>
      <c r="M1319" s="368"/>
    </row>
    <row r="1320" spans="1:13" x14ac:dyDescent="0.2">
      <c r="A1320" s="368"/>
      <c r="B1320" s="368"/>
      <c r="C1320" s="368"/>
      <c r="D1320" s="368"/>
      <c r="E1320" s="368"/>
      <c r="F1320" s="370"/>
      <c r="G1320" s="554"/>
      <c r="H1320" s="335"/>
      <c r="I1320" s="335"/>
      <c r="J1320" s="368"/>
      <c r="K1320" s="368"/>
      <c r="L1320" s="370"/>
      <c r="M1320" s="368"/>
    </row>
    <row r="1321" spans="1:13" x14ac:dyDescent="0.2">
      <c r="A1321" s="368"/>
      <c r="B1321" s="368"/>
      <c r="C1321" s="368"/>
      <c r="D1321" s="368"/>
      <c r="E1321" s="368"/>
      <c r="F1321" s="370"/>
      <c r="G1321" s="554"/>
      <c r="H1321" s="335"/>
      <c r="I1321" s="335"/>
      <c r="J1321" s="368"/>
      <c r="K1321" s="368"/>
      <c r="L1321" s="370"/>
      <c r="M1321" s="368"/>
    </row>
    <row r="1322" spans="1:13" x14ac:dyDescent="0.2">
      <c r="A1322" s="368"/>
      <c r="B1322" s="368"/>
      <c r="C1322" s="368"/>
      <c r="D1322" s="368"/>
      <c r="E1322" s="368"/>
      <c r="F1322" s="370"/>
      <c r="G1322" s="554"/>
      <c r="H1322" s="335"/>
      <c r="I1322" s="335"/>
      <c r="J1322" s="368"/>
      <c r="K1322" s="368"/>
      <c r="L1322" s="370"/>
      <c r="M1322" s="368"/>
    </row>
    <row r="1323" spans="1:13" x14ac:dyDescent="0.2">
      <c r="A1323" s="368"/>
      <c r="B1323" s="368"/>
      <c r="C1323" s="368"/>
      <c r="D1323" s="368"/>
      <c r="E1323" s="368"/>
      <c r="F1323" s="370"/>
      <c r="G1323" s="554"/>
      <c r="H1323" s="335"/>
      <c r="I1323" s="335"/>
      <c r="J1323" s="368"/>
      <c r="K1323" s="368"/>
      <c r="L1323" s="370"/>
      <c r="M1323" s="368"/>
    </row>
    <row r="1324" spans="1:13" x14ac:dyDescent="0.2">
      <c r="A1324" s="368"/>
      <c r="B1324" s="368"/>
      <c r="C1324" s="368"/>
      <c r="D1324" s="368"/>
      <c r="E1324" s="368"/>
      <c r="F1324" s="370"/>
      <c r="G1324" s="554"/>
      <c r="H1324" s="335"/>
      <c r="I1324" s="335"/>
      <c r="J1324" s="368"/>
      <c r="K1324" s="368"/>
      <c r="L1324" s="370"/>
      <c r="M1324" s="368"/>
    </row>
    <row r="1325" spans="1:13" x14ac:dyDescent="0.2">
      <c r="A1325" s="368"/>
      <c r="B1325" s="368"/>
      <c r="C1325" s="368"/>
      <c r="D1325" s="368"/>
      <c r="E1325" s="368"/>
      <c r="F1325" s="370"/>
      <c r="G1325" s="554"/>
      <c r="H1325" s="335"/>
      <c r="I1325" s="335"/>
      <c r="J1325" s="368"/>
      <c r="K1325" s="368"/>
      <c r="L1325" s="370"/>
      <c r="M1325" s="368"/>
    </row>
    <row r="1326" spans="1:13" x14ac:dyDescent="0.2">
      <c r="A1326" s="368"/>
      <c r="B1326" s="368"/>
      <c r="C1326" s="368"/>
      <c r="D1326" s="368"/>
      <c r="E1326" s="368"/>
      <c r="F1326" s="370"/>
      <c r="G1326" s="554"/>
      <c r="H1326" s="335"/>
      <c r="I1326" s="335"/>
      <c r="J1326" s="368"/>
      <c r="K1326" s="368"/>
      <c r="L1326" s="370"/>
      <c r="M1326" s="368"/>
    </row>
    <row r="1327" spans="1:13" x14ac:dyDescent="0.2">
      <c r="A1327" s="368"/>
      <c r="B1327" s="368"/>
      <c r="C1327" s="368"/>
      <c r="D1327" s="368"/>
      <c r="E1327" s="368"/>
      <c r="F1327" s="370"/>
      <c r="G1327" s="554"/>
      <c r="H1327" s="335"/>
      <c r="I1327" s="335"/>
      <c r="J1327" s="368"/>
      <c r="K1327" s="368"/>
      <c r="L1327" s="370"/>
      <c r="M1327" s="368"/>
    </row>
    <row r="1328" spans="1:13" x14ac:dyDescent="0.2">
      <c r="A1328" s="368"/>
      <c r="B1328" s="368"/>
      <c r="C1328" s="368"/>
      <c r="D1328" s="368"/>
      <c r="E1328" s="368"/>
      <c r="F1328" s="370"/>
      <c r="G1328" s="554"/>
      <c r="H1328" s="335"/>
      <c r="I1328" s="335"/>
      <c r="J1328" s="368"/>
      <c r="K1328" s="368"/>
      <c r="L1328" s="370"/>
      <c r="M1328" s="368"/>
    </row>
    <row r="1329" spans="1:13" x14ac:dyDescent="0.2">
      <c r="A1329" s="368"/>
      <c r="B1329" s="368"/>
      <c r="C1329" s="368"/>
      <c r="D1329" s="368"/>
      <c r="E1329" s="368"/>
      <c r="F1329" s="370"/>
      <c r="G1329" s="554"/>
      <c r="H1329" s="335"/>
      <c r="I1329" s="335"/>
      <c r="J1329" s="368"/>
      <c r="K1329" s="368"/>
      <c r="L1329" s="370"/>
      <c r="M1329" s="368"/>
    </row>
    <row r="1330" spans="1:13" x14ac:dyDescent="0.2">
      <c r="A1330" s="368"/>
      <c r="B1330" s="368"/>
      <c r="C1330" s="368"/>
      <c r="D1330" s="368"/>
      <c r="E1330" s="368"/>
      <c r="F1330" s="370"/>
      <c r="G1330" s="554"/>
      <c r="H1330" s="335"/>
      <c r="I1330" s="335"/>
      <c r="J1330" s="368"/>
      <c r="K1330" s="368"/>
      <c r="L1330" s="370"/>
      <c r="M1330" s="368"/>
    </row>
    <row r="1331" spans="1:13" x14ac:dyDescent="0.2">
      <c r="A1331" s="368"/>
      <c r="B1331" s="368"/>
      <c r="C1331" s="368"/>
      <c r="D1331" s="368"/>
      <c r="E1331" s="368"/>
      <c r="F1331" s="370"/>
      <c r="G1331" s="554"/>
      <c r="H1331" s="335"/>
      <c r="I1331" s="335"/>
      <c r="J1331" s="368"/>
      <c r="K1331" s="368"/>
      <c r="L1331" s="370"/>
      <c r="M1331" s="368"/>
    </row>
    <row r="1332" spans="1:13" x14ac:dyDescent="0.2">
      <c r="A1332" s="368"/>
      <c r="B1332" s="368"/>
      <c r="C1332" s="368"/>
      <c r="D1332" s="368"/>
      <c r="E1332" s="368"/>
      <c r="F1332" s="370"/>
      <c r="G1332" s="554"/>
      <c r="H1332" s="335"/>
      <c r="I1332" s="335"/>
      <c r="J1332" s="368"/>
      <c r="K1332" s="368"/>
      <c r="L1332" s="370"/>
      <c r="M1332" s="368"/>
    </row>
    <row r="1333" spans="1:13" x14ac:dyDescent="0.2">
      <c r="A1333" s="368"/>
      <c r="B1333" s="368"/>
      <c r="C1333" s="368"/>
      <c r="D1333" s="368"/>
      <c r="E1333" s="368"/>
      <c r="F1333" s="370"/>
      <c r="G1333" s="554"/>
      <c r="H1333" s="335"/>
      <c r="I1333" s="335"/>
      <c r="J1333" s="368"/>
      <c r="K1333" s="368"/>
      <c r="L1333" s="370"/>
      <c r="M1333" s="368"/>
    </row>
    <row r="1334" spans="1:13" x14ac:dyDescent="0.2">
      <c r="A1334" s="368"/>
      <c r="B1334" s="368"/>
      <c r="C1334" s="368"/>
      <c r="D1334" s="368"/>
      <c r="E1334" s="368"/>
      <c r="F1334" s="370"/>
      <c r="G1334" s="554"/>
      <c r="H1334" s="335"/>
      <c r="I1334" s="335"/>
      <c r="J1334" s="368"/>
      <c r="K1334" s="368"/>
      <c r="L1334" s="370"/>
      <c r="M1334" s="368"/>
    </row>
    <row r="1335" spans="1:13" x14ac:dyDescent="0.2">
      <c r="A1335" s="368"/>
      <c r="B1335" s="368"/>
      <c r="C1335" s="368"/>
      <c r="D1335" s="368"/>
      <c r="E1335" s="368"/>
      <c r="F1335" s="370"/>
      <c r="G1335" s="554"/>
      <c r="H1335" s="335"/>
      <c r="I1335" s="335"/>
      <c r="J1335" s="368"/>
      <c r="K1335" s="368"/>
      <c r="L1335" s="370"/>
      <c r="M1335" s="368"/>
    </row>
    <row r="1336" spans="1:13" x14ac:dyDescent="0.2">
      <c r="A1336" s="368"/>
      <c r="B1336" s="368"/>
      <c r="C1336" s="368"/>
      <c r="D1336" s="368"/>
      <c r="E1336" s="368"/>
      <c r="F1336" s="370"/>
      <c r="G1336" s="554"/>
      <c r="H1336" s="335"/>
      <c r="I1336" s="335"/>
      <c r="J1336" s="368"/>
      <c r="K1336" s="368"/>
      <c r="L1336" s="370"/>
      <c r="M1336" s="368"/>
    </row>
    <row r="1337" spans="1:13" x14ac:dyDescent="0.2">
      <c r="A1337" s="368"/>
      <c r="B1337" s="368"/>
      <c r="C1337" s="368"/>
      <c r="D1337" s="368"/>
      <c r="E1337" s="368"/>
      <c r="F1337" s="370"/>
      <c r="G1337" s="554"/>
      <c r="H1337" s="335"/>
      <c r="I1337" s="335"/>
      <c r="J1337" s="368"/>
      <c r="K1337" s="368"/>
      <c r="L1337" s="370"/>
      <c r="M1337" s="368"/>
    </row>
    <row r="1338" spans="1:13" x14ac:dyDescent="0.2">
      <c r="A1338" s="368"/>
      <c r="B1338" s="368"/>
      <c r="C1338" s="368"/>
      <c r="D1338" s="368"/>
      <c r="E1338" s="368"/>
      <c r="F1338" s="370"/>
      <c r="G1338" s="554"/>
      <c r="H1338" s="335"/>
      <c r="I1338" s="335"/>
      <c r="J1338" s="368"/>
      <c r="K1338" s="368"/>
      <c r="L1338" s="370"/>
      <c r="M1338" s="368"/>
    </row>
    <row r="1339" spans="1:13" x14ac:dyDescent="0.2">
      <c r="A1339" s="368"/>
      <c r="B1339" s="368"/>
      <c r="C1339" s="368"/>
      <c r="D1339" s="368"/>
      <c r="E1339" s="368"/>
      <c r="F1339" s="370"/>
      <c r="G1339" s="554"/>
      <c r="H1339" s="335"/>
      <c r="I1339" s="335"/>
      <c r="J1339" s="368"/>
      <c r="K1339" s="368"/>
      <c r="L1339" s="370"/>
      <c r="M1339" s="368"/>
    </row>
    <row r="1340" spans="1:13" x14ac:dyDescent="0.2">
      <c r="A1340" s="368"/>
      <c r="B1340" s="368"/>
      <c r="C1340" s="368"/>
      <c r="D1340" s="368"/>
      <c r="E1340" s="368"/>
      <c r="F1340" s="370"/>
      <c r="G1340" s="554"/>
      <c r="H1340" s="335"/>
      <c r="I1340" s="335"/>
      <c r="J1340" s="368"/>
      <c r="K1340" s="368"/>
      <c r="L1340" s="370"/>
      <c r="M1340" s="368"/>
    </row>
    <row r="1341" spans="1:13" x14ac:dyDescent="0.2">
      <c r="A1341" s="368"/>
      <c r="B1341" s="368"/>
      <c r="C1341" s="368"/>
      <c r="D1341" s="368"/>
      <c r="E1341" s="368"/>
      <c r="F1341" s="370"/>
      <c r="G1341" s="554"/>
      <c r="H1341" s="335"/>
      <c r="I1341" s="335"/>
      <c r="J1341" s="368"/>
      <c r="K1341" s="368"/>
      <c r="L1341" s="370"/>
      <c r="M1341" s="368"/>
    </row>
    <row r="1342" spans="1:13" x14ac:dyDescent="0.2">
      <c r="A1342" s="368"/>
      <c r="B1342" s="368"/>
      <c r="C1342" s="368"/>
      <c r="D1342" s="368"/>
      <c r="E1342" s="368"/>
      <c r="F1342" s="370"/>
      <c r="G1342" s="554"/>
      <c r="H1342" s="335"/>
      <c r="I1342" s="335"/>
      <c r="J1342" s="368"/>
      <c r="K1342" s="368"/>
      <c r="L1342" s="370"/>
      <c r="M1342" s="368"/>
    </row>
    <row r="1343" spans="1:13" x14ac:dyDescent="0.2">
      <c r="A1343" s="368"/>
      <c r="B1343" s="368"/>
      <c r="C1343" s="368"/>
      <c r="D1343" s="368"/>
      <c r="E1343" s="368"/>
      <c r="F1343" s="370"/>
      <c r="G1343" s="554"/>
      <c r="H1343" s="335"/>
      <c r="I1343" s="335"/>
      <c r="J1343" s="368"/>
      <c r="K1343" s="368"/>
      <c r="L1343" s="370"/>
      <c r="M1343" s="368"/>
    </row>
    <row r="1344" spans="1:13" x14ac:dyDescent="0.2">
      <c r="A1344" s="368"/>
      <c r="B1344" s="368"/>
      <c r="C1344" s="368"/>
      <c r="D1344" s="368"/>
      <c r="E1344" s="368"/>
      <c r="F1344" s="370"/>
      <c r="G1344" s="554"/>
      <c r="H1344" s="335"/>
      <c r="I1344" s="335"/>
      <c r="J1344" s="368"/>
      <c r="K1344" s="368"/>
      <c r="L1344" s="370"/>
      <c r="M1344" s="368"/>
    </row>
    <row r="1345" spans="1:13" x14ac:dyDescent="0.2">
      <c r="A1345" s="368"/>
      <c r="B1345" s="368"/>
      <c r="C1345" s="368"/>
      <c r="D1345" s="368"/>
      <c r="E1345" s="368"/>
      <c r="F1345" s="370"/>
      <c r="G1345" s="554"/>
      <c r="H1345" s="335"/>
      <c r="I1345" s="335"/>
      <c r="J1345" s="368"/>
      <c r="K1345" s="368"/>
      <c r="L1345" s="370"/>
      <c r="M1345" s="368"/>
    </row>
    <row r="1346" spans="1:13" x14ac:dyDescent="0.2">
      <c r="A1346" s="368"/>
      <c r="B1346" s="368"/>
      <c r="C1346" s="368"/>
      <c r="D1346" s="368"/>
      <c r="E1346" s="368"/>
      <c r="F1346" s="370"/>
      <c r="G1346" s="554"/>
      <c r="H1346" s="335"/>
      <c r="I1346" s="335"/>
      <c r="J1346" s="368"/>
      <c r="K1346" s="368"/>
      <c r="L1346" s="370"/>
      <c r="M1346" s="368"/>
    </row>
    <row r="1347" spans="1:13" x14ac:dyDescent="0.2">
      <c r="A1347" s="368"/>
      <c r="B1347" s="368"/>
      <c r="C1347" s="368"/>
      <c r="D1347" s="368"/>
      <c r="E1347" s="368"/>
      <c r="F1347" s="370"/>
      <c r="G1347" s="554"/>
      <c r="H1347" s="335"/>
      <c r="I1347" s="335"/>
      <c r="J1347" s="368"/>
      <c r="K1347" s="368"/>
      <c r="L1347" s="370"/>
      <c r="M1347" s="368"/>
    </row>
    <row r="1348" spans="1:13" x14ac:dyDescent="0.2">
      <c r="A1348" s="368"/>
      <c r="B1348" s="368"/>
      <c r="C1348" s="368"/>
      <c r="D1348" s="368"/>
      <c r="E1348" s="368"/>
      <c r="F1348" s="370"/>
      <c r="G1348" s="554"/>
      <c r="H1348" s="335"/>
      <c r="I1348" s="335"/>
      <c r="J1348" s="368"/>
      <c r="K1348" s="368"/>
      <c r="L1348" s="370"/>
      <c r="M1348" s="368"/>
    </row>
    <row r="1349" spans="1:13" x14ac:dyDescent="0.2">
      <c r="A1349" s="368"/>
      <c r="B1349" s="368"/>
      <c r="C1349" s="368"/>
      <c r="D1349" s="368"/>
      <c r="E1349" s="368"/>
      <c r="F1349" s="370"/>
      <c r="G1349" s="554"/>
      <c r="H1349" s="335"/>
      <c r="I1349" s="335"/>
      <c r="J1349" s="368"/>
      <c r="K1349" s="368"/>
      <c r="L1349" s="370"/>
      <c r="M1349" s="368"/>
    </row>
    <row r="1350" spans="1:13" x14ac:dyDescent="0.2">
      <c r="A1350" s="368"/>
      <c r="B1350" s="368"/>
      <c r="C1350" s="368"/>
      <c r="D1350" s="368"/>
      <c r="E1350" s="368"/>
      <c r="F1350" s="370"/>
      <c r="G1350" s="554"/>
      <c r="H1350" s="335"/>
      <c r="I1350" s="335"/>
      <c r="J1350" s="368"/>
      <c r="K1350" s="368"/>
      <c r="L1350" s="370"/>
      <c r="M1350" s="368"/>
    </row>
    <row r="1351" spans="1:13" x14ac:dyDescent="0.2">
      <c r="A1351" s="368"/>
      <c r="B1351" s="368"/>
      <c r="C1351" s="368"/>
      <c r="D1351" s="368"/>
      <c r="E1351" s="368"/>
      <c r="F1351" s="370"/>
      <c r="G1351" s="554"/>
      <c r="H1351" s="335"/>
      <c r="I1351" s="335"/>
      <c r="J1351" s="368"/>
      <c r="K1351" s="368"/>
      <c r="L1351" s="370"/>
      <c r="M1351" s="368"/>
    </row>
    <row r="1352" spans="1:13" x14ac:dyDescent="0.2">
      <c r="A1352" s="368"/>
      <c r="B1352" s="368"/>
      <c r="C1352" s="368"/>
      <c r="D1352" s="368"/>
      <c r="E1352" s="368"/>
      <c r="F1352" s="370"/>
      <c r="G1352" s="554"/>
      <c r="H1352" s="335"/>
      <c r="I1352" s="335"/>
      <c r="J1352" s="368"/>
      <c r="K1352" s="368"/>
      <c r="L1352" s="370"/>
      <c r="M1352" s="368"/>
    </row>
    <row r="1353" spans="1:13" x14ac:dyDescent="0.2">
      <c r="A1353" s="368"/>
      <c r="B1353" s="368"/>
      <c r="C1353" s="368"/>
      <c r="D1353" s="368"/>
      <c r="E1353" s="368"/>
      <c r="F1353" s="370"/>
      <c r="G1353" s="554"/>
      <c r="H1353" s="335"/>
      <c r="I1353" s="335"/>
      <c r="J1353" s="368"/>
      <c r="K1353" s="368"/>
      <c r="L1353" s="370"/>
      <c r="M1353" s="368"/>
    </row>
    <row r="1354" spans="1:13" x14ac:dyDescent="0.2">
      <c r="A1354" s="368"/>
      <c r="B1354" s="368"/>
      <c r="C1354" s="368"/>
      <c r="D1354" s="368"/>
      <c r="E1354" s="368"/>
      <c r="F1354" s="370"/>
      <c r="G1354" s="554"/>
      <c r="H1354" s="335"/>
      <c r="I1354" s="335"/>
      <c r="J1354" s="368"/>
      <c r="K1354" s="368"/>
      <c r="L1354" s="370"/>
      <c r="M1354" s="368"/>
    </row>
    <row r="1355" spans="1:13" x14ac:dyDescent="0.2">
      <c r="A1355" s="368"/>
      <c r="B1355" s="368"/>
      <c r="C1355" s="368"/>
      <c r="D1355" s="368"/>
      <c r="E1355" s="368"/>
      <c r="F1355" s="370"/>
      <c r="G1355" s="554"/>
      <c r="H1355" s="335"/>
      <c r="I1355" s="335"/>
      <c r="J1355" s="368"/>
      <c r="K1355" s="368"/>
      <c r="L1355" s="370"/>
      <c r="M1355" s="368"/>
    </row>
    <row r="1356" spans="1:13" x14ac:dyDescent="0.2">
      <c r="A1356" s="368"/>
      <c r="B1356" s="368"/>
      <c r="C1356" s="368"/>
      <c r="D1356" s="368"/>
      <c r="E1356" s="368"/>
      <c r="F1356" s="370"/>
      <c r="G1356" s="554"/>
      <c r="H1356" s="335"/>
      <c r="I1356" s="335"/>
      <c r="J1356" s="368"/>
      <c r="K1356" s="368"/>
      <c r="L1356" s="370"/>
      <c r="M1356" s="368"/>
    </row>
    <row r="1357" spans="1:13" x14ac:dyDescent="0.2">
      <c r="A1357" s="368"/>
      <c r="B1357" s="368"/>
      <c r="C1357" s="368"/>
      <c r="D1357" s="368"/>
      <c r="E1357" s="368"/>
      <c r="F1357" s="370"/>
      <c r="G1357" s="554"/>
      <c r="H1357" s="335"/>
      <c r="I1357" s="335"/>
      <c r="J1357" s="368"/>
      <c r="K1357" s="368"/>
      <c r="L1357" s="370"/>
      <c r="M1357" s="368"/>
    </row>
    <row r="1358" spans="1:13" x14ac:dyDescent="0.2">
      <c r="A1358" s="368"/>
      <c r="B1358" s="368"/>
      <c r="C1358" s="368"/>
      <c r="D1358" s="368"/>
      <c r="E1358" s="368"/>
      <c r="F1358" s="370"/>
      <c r="G1358" s="554"/>
      <c r="H1358" s="335"/>
      <c r="I1358" s="335"/>
      <c r="J1358" s="368"/>
      <c r="K1358" s="368"/>
      <c r="L1358" s="370"/>
      <c r="M1358" s="368"/>
    </row>
    <row r="1359" spans="1:13" x14ac:dyDescent="0.2">
      <c r="A1359" s="368"/>
      <c r="B1359" s="368"/>
      <c r="C1359" s="368"/>
      <c r="D1359" s="368"/>
      <c r="E1359" s="368"/>
      <c r="F1359" s="370"/>
      <c r="G1359" s="554"/>
      <c r="H1359" s="335"/>
      <c r="I1359" s="335"/>
      <c r="J1359" s="368"/>
      <c r="K1359" s="368"/>
      <c r="L1359" s="370"/>
      <c r="M1359" s="368"/>
    </row>
    <row r="1360" spans="1:13" x14ac:dyDescent="0.2">
      <c r="A1360" s="368"/>
      <c r="B1360" s="368"/>
      <c r="C1360" s="368"/>
      <c r="D1360" s="368"/>
      <c r="E1360" s="368"/>
      <c r="F1360" s="370"/>
      <c r="G1360" s="554"/>
      <c r="H1360" s="335"/>
      <c r="I1360" s="335"/>
      <c r="J1360" s="368"/>
      <c r="K1360" s="368"/>
      <c r="L1360" s="370"/>
      <c r="M1360" s="368"/>
    </row>
    <row r="1361" spans="1:13" x14ac:dyDescent="0.2">
      <c r="A1361" s="368"/>
      <c r="B1361" s="368"/>
      <c r="C1361" s="368"/>
      <c r="D1361" s="368"/>
      <c r="E1361" s="368"/>
      <c r="F1361" s="370"/>
      <c r="G1361" s="554"/>
      <c r="H1361" s="335"/>
      <c r="I1361" s="335"/>
      <c r="J1361" s="368"/>
      <c r="K1361" s="368"/>
      <c r="L1361" s="370"/>
      <c r="M1361" s="368"/>
    </row>
    <row r="1362" spans="1:13" x14ac:dyDescent="0.2">
      <c r="A1362" s="368"/>
      <c r="B1362" s="368"/>
      <c r="C1362" s="368"/>
      <c r="D1362" s="368"/>
      <c r="E1362" s="368"/>
      <c r="F1362" s="370"/>
      <c r="G1362" s="554"/>
      <c r="H1362" s="335"/>
      <c r="I1362" s="335"/>
      <c r="J1362" s="368"/>
      <c r="K1362" s="368"/>
      <c r="L1362" s="370"/>
      <c r="M1362" s="368"/>
    </row>
    <row r="1363" spans="1:13" x14ac:dyDescent="0.2">
      <c r="A1363" s="368"/>
      <c r="B1363" s="368"/>
      <c r="C1363" s="368"/>
      <c r="D1363" s="368"/>
      <c r="E1363" s="368"/>
      <c r="F1363" s="370"/>
      <c r="G1363" s="554"/>
      <c r="H1363" s="335"/>
      <c r="I1363" s="335"/>
      <c r="J1363" s="368"/>
      <c r="K1363" s="368"/>
      <c r="L1363" s="370"/>
      <c r="M1363" s="368"/>
    </row>
    <row r="1364" spans="1:13" x14ac:dyDescent="0.2">
      <c r="A1364" s="368"/>
      <c r="B1364" s="368"/>
      <c r="C1364" s="368"/>
      <c r="D1364" s="368"/>
      <c r="E1364" s="368"/>
      <c r="F1364" s="370"/>
      <c r="G1364" s="554"/>
      <c r="H1364" s="335"/>
      <c r="I1364" s="335"/>
      <c r="J1364" s="368"/>
      <c r="K1364" s="368"/>
      <c r="L1364" s="370"/>
      <c r="M1364" s="368"/>
    </row>
    <row r="1365" spans="1:13" x14ac:dyDescent="0.2">
      <c r="A1365" s="368"/>
      <c r="B1365" s="368"/>
      <c r="C1365" s="368"/>
      <c r="D1365" s="368"/>
      <c r="E1365" s="368"/>
      <c r="F1365" s="370"/>
      <c r="G1365" s="554"/>
      <c r="H1365" s="335"/>
      <c r="I1365" s="335"/>
      <c r="J1365" s="368"/>
      <c r="K1365" s="368"/>
      <c r="L1365" s="370"/>
      <c r="M1365" s="368"/>
    </row>
    <row r="1366" spans="1:13" x14ac:dyDescent="0.2">
      <c r="A1366" s="368"/>
      <c r="B1366" s="368"/>
      <c r="C1366" s="368"/>
      <c r="D1366" s="368"/>
      <c r="E1366" s="368"/>
      <c r="F1366" s="370"/>
      <c r="G1366" s="554"/>
      <c r="H1366" s="335"/>
      <c r="I1366" s="335"/>
      <c r="J1366" s="368"/>
      <c r="K1366" s="368"/>
      <c r="L1366" s="370"/>
      <c r="M1366" s="368"/>
    </row>
    <row r="1367" spans="1:13" x14ac:dyDescent="0.2">
      <c r="A1367" s="368"/>
      <c r="B1367" s="368"/>
      <c r="C1367" s="368"/>
      <c r="D1367" s="368"/>
      <c r="E1367" s="368"/>
      <c r="F1367" s="370"/>
      <c r="G1367" s="554"/>
      <c r="H1367" s="335"/>
      <c r="I1367" s="335"/>
      <c r="J1367" s="368"/>
      <c r="K1367" s="368"/>
      <c r="L1367" s="370"/>
      <c r="M1367" s="368"/>
    </row>
    <row r="1368" spans="1:13" x14ac:dyDescent="0.2">
      <c r="A1368" s="368"/>
      <c r="B1368" s="368"/>
      <c r="C1368" s="368"/>
      <c r="D1368" s="368"/>
      <c r="E1368" s="368"/>
      <c r="F1368" s="370"/>
      <c r="G1368" s="554"/>
      <c r="H1368" s="335"/>
      <c r="I1368" s="335"/>
      <c r="J1368" s="368"/>
      <c r="K1368" s="368"/>
      <c r="L1368" s="370"/>
      <c r="M1368" s="368"/>
    </row>
    <row r="1369" spans="1:13" x14ac:dyDescent="0.2">
      <c r="A1369" s="368"/>
      <c r="B1369" s="368"/>
      <c r="C1369" s="368"/>
      <c r="D1369" s="368"/>
      <c r="E1369" s="368"/>
      <c r="F1369" s="370"/>
      <c r="G1369" s="554"/>
      <c r="H1369" s="335"/>
      <c r="I1369" s="335"/>
      <c r="J1369" s="368"/>
      <c r="K1369" s="368"/>
      <c r="L1369" s="370"/>
      <c r="M1369" s="368"/>
    </row>
    <row r="1370" spans="1:13" x14ac:dyDescent="0.2">
      <c r="A1370" s="368"/>
      <c r="B1370" s="368"/>
      <c r="C1370" s="368"/>
      <c r="D1370" s="368"/>
      <c r="E1370" s="368"/>
      <c r="F1370" s="370"/>
      <c r="G1370" s="554"/>
      <c r="H1370" s="335"/>
      <c r="I1370" s="335"/>
      <c r="J1370" s="368"/>
      <c r="K1370" s="368"/>
      <c r="L1370" s="370"/>
      <c r="M1370" s="368"/>
    </row>
    <row r="1371" spans="1:13" x14ac:dyDescent="0.2">
      <c r="A1371" s="368"/>
      <c r="B1371" s="368"/>
      <c r="C1371" s="368"/>
      <c r="D1371" s="368"/>
      <c r="E1371" s="368"/>
      <c r="F1371" s="370"/>
      <c r="G1371" s="554"/>
      <c r="H1371" s="335"/>
      <c r="I1371" s="335"/>
      <c r="J1371" s="368"/>
      <c r="K1371" s="368"/>
      <c r="L1371" s="370"/>
      <c r="M1371" s="368"/>
    </row>
    <row r="1372" spans="1:13" x14ac:dyDescent="0.2">
      <c r="A1372" s="368"/>
      <c r="B1372" s="368"/>
      <c r="C1372" s="368"/>
      <c r="D1372" s="368"/>
      <c r="E1372" s="368"/>
      <c r="F1372" s="370"/>
      <c r="G1372" s="554"/>
      <c r="H1372" s="335"/>
      <c r="I1372" s="335"/>
      <c r="J1372" s="368"/>
      <c r="K1372" s="368"/>
      <c r="L1372" s="370"/>
      <c r="M1372" s="368"/>
    </row>
    <row r="1373" spans="1:13" x14ac:dyDescent="0.2">
      <c r="A1373" s="368"/>
      <c r="B1373" s="368"/>
      <c r="C1373" s="368"/>
      <c r="D1373" s="368"/>
      <c r="E1373" s="368"/>
      <c r="F1373" s="370"/>
      <c r="G1373" s="554"/>
      <c r="H1373" s="335"/>
      <c r="I1373" s="335"/>
      <c r="J1373" s="368"/>
      <c r="K1373" s="368"/>
      <c r="L1373" s="370"/>
      <c r="M1373" s="368"/>
    </row>
    <row r="1374" spans="1:13" x14ac:dyDescent="0.2">
      <c r="A1374" s="368"/>
      <c r="B1374" s="368"/>
      <c r="C1374" s="368"/>
      <c r="D1374" s="368"/>
      <c r="E1374" s="368"/>
      <c r="F1374" s="370"/>
      <c r="G1374" s="554"/>
      <c r="H1374" s="335"/>
      <c r="I1374" s="335"/>
      <c r="J1374" s="368"/>
      <c r="K1374" s="368"/>
      <c r="L1374" s="370"/>
      <c r="M1374" s="368"/>
    </row>
    <row r="1375" spans="1:13" x14ac:dyDescent="0.2">
      <c r="A1375" s="368"/>
      <c r="B1375" s="368"/>
      <c r="C1375" s="368"/>
      <c r="D1375" s="368"/>
      <c r="E1375" s="368"/>
      <c r="F1375" s="370"/>
      <c r="G1375" s="554"/>
      <c r="H1375" s="335"/>
      <c r="I1375" s="335"/>
      <c r="J1375" s="368"/>
      <c r="K1375" s="368"/>
      <c r="L1375" s="370"/>
      <c r="M1375" s="368"/>
    </row>
    <row r="1376" spans="1:13" x14ac:dyDescent="0.2">
      <c r="A1376" s="368"/>
      <c r="B1376" s="368"/>
      <c r="C1376" s="368"/>
      <c r="D1376" s="368"/>
      <c r="E1376" s="368"/>
      <c r="F1376" s="370"/>
      <c r="G1376" s="554"/>
      <c r="H1376" s="335"/>
      <c r="I1376" s="335"/>
      <c r="J1376" s="368"/>
      <c r="K1376" s="368"/>
      <c r="L1376" s="370"/>
      <c r="M1376" s="368"/>
    </row>
    <row r="1377" spans="1:13" x14ac:dyDescent="0.2">
      <c r="A1377" s="368"/>
      <c r="B1377" s="368"/>
      <c r="C1377" s="368"/>
      <c r="D1377" s="368"/>
      <c r="E1377" s="368"/>
      <c r="F1377" s="370"/>
      <c r="G1377" s="554"/>
      <c r="H1377" s="335"/>
      <c r="I1377" s="335"/>
      <c r="J1377" s="368"/>
      <c r="K1377" s="368"/>
      <c r="L1377" s="370"/>
      <c r="M1377" s="368"/>
    </row>
    <row r="1378" spans="1:13" x14ac:dyDescent="0.2">
      <c r="A1378" s="368"/>
      <c r="B1378" s="368"/>
      <c r="C1378" s="368"/>
      <c r="D1378" s="368"/>
      <c r="E1378" s="368"/>
      <c r="F1378" s="370"/>
      <c r="G1378" s="554"/>
      <c r="H1378" s="335"/>
      <c r="I1378" s="335"/>
      <c r="J1378" s="368"/>
      <c r="K1378" s="368"/>
      <c r="L1378" s="370"/>
      <c r="M1378" s="368"/>
    </row>
    <row r="1379" spans="1:13" x14ac:dyDescent="0.2">
      <c r="A1379" s="368"/>
      <c r="B1379" s="368"/>
      <c r="C1379" s="368"/>
      <c r="D1379" s="368"/>
      <c r="E1379" s="368"/>
      <c r="F1379" s="370"/>
      <c r="G1379" s="554"/>
      <c r="H1379" s="335"/>
      <c r="I1379" s="335"/>
      <c r="J1379" s="368"/>
      <c r="K1379" s="368"/>
      <c r="L1379" s="370"/>
      <c r="M1379" s="368"/>
    </row>
    <row r="1380" spans="1:13" x14ac:dyDescent="0.2">
      <c r="A1380" s="368"/>
      <c r="B1380" s="368"/>
      <c r="C1380" s="368"/>
      <c r="D1380" s="368"/>
      <c r="E1380" s="368"/>
      <c r="F1380" s="370"/>
      <c r="G1380" s="554"/>
      <c r="H1380" s="335"/>
      <c r="I1380" s="335"/>
      <c r="J1380" s="368"/>
      <c r="K1380" s="368"/>
      <c r="L1380" s="370"/>
      <c r="M1380" s="368"/>
    </row>
    <row r="1381" spans="1:13" x14ac:dyDescent="0.2">
      <c r="A1381" s="368"/>
      <c r="B1381" s="368"/>
      <c r="C1381" s="368"/>
      <c r="D1381" s="368"/>
      <c r="E1381" s="368"/>
      <c r="F1381" s="370"/>
      <c r="G1381" s="554"/>
      <c r="H1381" s="335"/>
      <c r="I1381" s="335"/>
      <c r="J1381" s="368"/>
      <c r="K1381" s="368"/>
      <c r="L1381" s="370"/>
      <c r="M1381" s="368"/>
    </row>
    <row r="1382" spans="1:13" x14ac:dyDescent="0.2">
      <c r="A1382" s="368"/>
      <c r="B1382" s="368"/>
      <c r="C1382" s="368"/>
      <c r="D1382" s="368"/>
      <c r="E1382" s="368"/>
      <c r="F1382" s="370"/>
      <c r="G1382" s="554"/>
      <c r="H1382" s="335"/>
      <c r="I1382" s="335"/>
      <c r="J1382" s="368"/>
      <c r="K1382" s="368"/>
      <c r="L1382" s="370"/>
      <c r="M1382" s="368"/>
    </row>
    <row r="1383" spans="1:13" x14ac:dyDescent="0.2">
      <c r="A1383" s="368"/>
      <c r="B1383" s="368"/>
      <c r="C1383" s="368"/>
      <c r="D1383" s="368"/>
      <c r="E1383" s="368"/>
      <c r="F1383" s="370"/>
      <c r="G1383" s="554"/>
      <c r="H1383" s="335"/>
      <c r="I1383" s="335"/>
      <c r="J1383" s="368"/>
      <c r="K1383" s="368"/>
      <c r="L1383" s="370"/>
      <c r="M1383" s="368"/>
    </row>
    <row r="1384" spans="1:13" x14ac:dyDescent="0.2">
      <c r="A1384" s="368"/>
      <c r="B1384" s="368"/>
      <c r="C1384" s="368"/>
      <c r="D1384" s="368"/>
      <c r="E1384" s="368"/>
      <c r="F1384" s="370"/>
      <c r="G1384" s="554"/>
      <c r="H1384" s="335"/>
      <c r="I1384" s="335"/>
      <c r="J1384" s="368"/>
      <c r="K1384" s="368"/>
      <c r="L1384" s="370"/>
      <c r="M1384" s="368"/>
    </row>
    <row r="1385" spans="1:13" x14ac:dyDescent="0.2">
      <c r="A1385" s="368"/>
      <c r="B1385" s="368"/>
      <c r="C1385" s="368"/>
      <c r="D1385" s="368"/>
      <c r="E1385" s="368"/>
      <c r="F1385" s="370"/>
      <c r="G1385" s="554"/>
      <c r="H1385" s="335"/>
      <c r="I1385" s="335"/>
      <c r="J1385" s="368"/>
      <c r="K1385" s="368"/>
      <c r="L1385" s="370"/>
      <c r="M1385" s="368"/>
    </row>
    <row r="1386" spans="1:13" x14ac:dyDescent="0.2">
      <c r="A1386" s="368"/>
      <c r="B1386" s="368"/>
      <c r="C1386" s="368"/>
      <c r="D1386" s="368"/>
      <c r="E1386" s="368"/>
      <c r="F1386" s="370"/>
      <c r="G1386" s="554"/>
      <c r="H1386" s="335"/>
      <c r="I1386" s="335"/>
      <c r="J1386" s="368"/>
      <c r="K1386" s="368"/>
      <c r="L1386" s="370"/>
      <c r="M1386" s="368"/>
    </row>
    <row r="1387" spans="1:13" x14ac:dyDescent="0.2">
      <c r="A1387" s="368"/>
      <c r="B1387" s="368"/>
      <c r="C1387" s="368"/>
      <c r="D1387" s="368"/>
      <c r="E1387" s="368"/>
      <c r="F1387" s="370"/>
      <c r="G1387" s="554"/>
      <c r="H1387" s="335"/>
      <c r="I1387" s="335"/>
      <c r="J1387" s="368"/>
      <c r="K1387" s="368"/>
      <c r="L1387" s="370"/>
      <c r="M1387" s="368"/>
    </row>
    <row r="1388" spans="1:13" x14ac:dyDescent="0.2">
      <c r="A1388" s="368"/>
      <c r="B1388" s="368"/>
      <c r="C1388" s="368"/>
      <c r="D1388" s="368"/>
      <c r="E1388" s="368"/>
      <c r="F1388" s="370"/>
      <c r="G1388" s="554"/>
      <c r="H1388" s="335"/>
      <c r="I1388" s="335"/>
      <c r="J1388" s="368"/>
      <c r="K1388" s="368"/>
      <c r="L1388" s="370"/>
      <c r="M1388" s="368"/>
    </row>
    <row r="1389" spans="1:13" x14ac:dyDescent="0.2">
      <c r="A1389" s="368"/>
      <c r="B1389" s="368"/>
      <c r="C1389" s="368"/>
      <c r="D1389" s="368"/>
      <c r="E1389" s="368"/>
      <c r="F1389" s="370"/>
      <c r="G1389" s="554"/>
      <c r="H1389" s="335"/>
      <c r="I1389" s="335"/>
      <c r="J1389" s="368"/>
      <c r="K1389" s="368"/>
      <c r="L1389" s="370"/>
      <c r="M1389" s="368"/>
    </row>
    <row r="1390" spans="1:13" x14ac:dyDescent="0.2">
      <c r="A1390" s="368"/>
      <c r="B1390" s="368"/>
      <c r="C1390" s="368"/>
      <c r="D1390" s="368"/>
      <c r="E1390" s="368"/>
      <c r="F1390" s="370"/>
      <c r="G1390" s="554"/>
      <c r="H1390" s="335"/>
      <c r="I1390" s="335"/>
      <c r="J1390" s="368"/>
      <c r="K1390" s="368"/>
      <c r="L1390" s="370"/>
      <c r="M1390" s="368"/>
    </row>
    <row r="1391" spans="1:13" x14ac:dyDescent="0.2">
      <c r="A1391" s="368"/>
      <c r="B1391" s="368"/>
      <c r="C1391" s="368"/>
      <c r="D1391" s="368"/>
      <c r="E1391" s="368"/>
      <c r="F1391" s="370"/>
      <c r="G1391" s="554"/>
      <c r="H1391" s="335"/>
      <c r="I1391" s="335"/>
      <c r="J1391" s="368"/>
      <c r="K1391" s="368"/>
      <c r="L1391" s="370"/>
      <c r="M1391" s="368"/>
    </row>
    <row r="1392" spans="1:13" x14ac:dyDescent="0.2">
      <c r="A1392" s="368"/>
      <c r="B1392" s="368"/>
      <c r="C1392" s="368"/>
      <c r="D1392" s="368"/>
      <c r="E1392" s="368"/>
      <c r="F1392" s="370"/>
      <c r="G1392" s="554"/>
      <c r="H1392" s="335"/>
      <c r="I1392" s="335"/>
      <c r="J1392" s="368"/>
      <c r="K1392" s="368"/>
      <c r="L1392" s="370"/>
      <c r="M1392" s="368"/>
    </row>
    <row r="1393" spans="1:13" x14ac:dyDescent="0.2">
      <c r="A1393" s="368"/>
      <c r="B1393" s="368"/>
      <c r="C1393" s="368"/>
      <c r="D1393" s="368"/>
      <c r="E1393" s="368"/>
      <c r="F1393" s="370"/>
      <c r="G1393" s="554"/>
      <c r="H1393" s="335"/>
      <c r="I1393" s="335"/>
      <c r="J1393" s="368"/>
      <c r="K1393" s="368"/>
      <c r="L1393" s="370"/>
      <c r="M1393" s="368"/>
    </row>
    <row r="1394" spans="1:13" x14ac:dyDescent="0.2">
      <c r="A1394" s="368"/>
      <c r="B1394" s="368"/>
      <c r="C1394" s="368"/>
      <c r="D1394" s="368"/>
      <c r="E1394" s="368"/>
      <c r="F1394" s="370"/>
      <c r="G1394" s="554"/>
      <c r="H1394" s="335"/>
      <c r="I1394" s="335"/>
      <c r="J1394" s="368"/>
      <c r="K1394" s="368"/>
      <c r="L1394" s="370"/>
      <c r="M1394" s="368"/>
    </row>
    <row r="1395" spans="1:13" x14ac:dyDescent="0.2">
      <c r="A1395" s="368"/>
      <c r="B1395" s="368"/>
      <c r="C1395" s="368"/>
      <c r="D1395" s="368"/>
      <c r="E1395" s="368"/>
      <c r="F1395" s="370"/>
      <c r="G1395" s="554"/>
      <c r="H1395" s="335"/>
      <c r="I1395" s="335"/>
      <c r="J1395" s="368"/>
      <c r="K1395" s="368"/>
      <c r="L1395" s="370"/>
      <c r="M1395" s="368"/>
    </row>
    <row r="1396" spans="1:13" x14ac:dyDescent="0.2">
      <c r="A1396" s="368"/>
      <c r="B1396" s="368"/>
      <c r="C1396" s="368"/>
      <c r="D1396" s="368"/>
      <c r="E1396" s="368"/>
      <c r="F1396" s="370"/>
      <c r="G1396" s="554"/>
      <c r="H1396" s="335"/>
      <c r="I1396" s="335"/>
      <c r="J1396" s="368"/>
      <c r="K1396" s="368"/>
      <c r="L1396" s="370"/>
      <c r="M1396" s="368"/>
    </row>
    <row r="1397" spans="1:13" x14ac:dyDescent="0.2">
      <c r="A1397" s="368"/>
      <c r="B1397" s="368"/>
      <c r="C1397" s="368"/>
      <c r="D1397" s="368"/>
      <c r="E1397" s="368"/>
      <c r="F1397" s="370"/>
      <c r="G1397" s="554"/>
      <c r="H1397" s="335"/>
      <c r="I1397" s="335"/>
      <c r="J1397" s="368"/>
      <c r="K1397" s="368"/>
      <c r="L1397" s="370"/>
      <c r="M1397" s="368"/>
    </row>
    <row r="1398" spans="1:13" x14ac:dyDescent="0.2">
      <c r="A1398" s="368"/>
      <c r="B1398" s="368"/>
      <c r="C1398" s="368"/>
      <c r="D1398" s="368"/>
      <c r="E1398" s="368"/>
      <c r="F1398" s="370"/>
      <c r="G1398" s="554"/>
      <c r="H1398" s="335"/>
      <c r="I1398" s="335"/>
      <c r="J1398" s="368"/>
      <c r="K1398" s="368"/>
      <c r="L1398" s="370"/>
      <c r="M1398" s="368"/>
    </row>
    <row r="1399" spans="1:13" x14ac:dyDescent="0.2">
      <c r="A1399" s="368"/>
      <c r="B1399" s="368"/>
      <c r="C1399" s="368"/>
      <c r="D1399" s="368"/>
      <c r="E1399" s="368"/>
      <c r="F1399" s="370"/>
      <c r="G1399" s="554"/>
      <c r="H1399" s="335"/>
      <c r="I1399" s="335"/>
      <c r="J1399" s="368"/>
      <c r="K1399" s="368"/>
      <c r="L1399" s="370"/>
      <c r="M1399" s="368"/>
    </row>
    <row r="1400" spans="1:13" x14ac:dyDescent="0.2">
      <c r="A1400" s="368"/>
      <c r="B1400" s="368"/>
      <c r="C1400" s="368"/>
      <c r="D1400" s="368"/>
      <c r="E1400" s="368"/>
      <c r="F1400" s="370"/>
      <c r="G1400" s="554"/>
      <c r="H1400" s="335"/>
      <c r="I1400" s="335"/>
      <c r="J1400" s="368"/>
      <c r="K1400" s="368"/>
      <c r="L1400" s="370"/>
      <c r="M1400" s="368"/>
    </row>
    <row r="1401" spans="1:13" x14ac:dyDescent="0.2">
      <c r="A1401" s="368"/>
      <c r="B1401" s="368"/>
      <c r="C1401" s="368"/>
      <c r="D1401" s="368"/>
      <c r="E1401" s="368"/>
      <c r="F1401" s="370"/>
      <c r="G1401" s="554"/>
      <c r="H1401" s="335"/>
      <c r="I1401" s="335"/>
      <c r="J1401" s="368"/>
      <c r="K1401" s="368"/>
      <c r="L1401" s="370"/>
      <c r="M1401" s="368"/>
    </row>
    <row r="1402" spans="1:13" x14ac:dyDescent="0.2">
      <c r="A1402" s="368"/>
      <c r="B1402" s="368"/>
      <c r="C1402" s="368"/>
      <c r="D1402" s="368"/>
      <c r="E1402" s="368"/>
      <c r="F1402" s="370"/>
      <c r="G1402" s="554"/>
      <c r="H1402" s="335"/>
      <c r="I1402" s="335"/>
      <c r="J1402" s="368"/>
      <c r="K1402" s="368"/>
      <c r="L1402" s="370"/>
      <c r="M1402" s="368"/>
    </row>
    <row r="1403" spans="1:13" x14ac:dyDescent="0.2">
      <c r="A1403" s="368"/>
      <c r="B1403" s="368"/>
      <c r="C1403" s="368"/>
      <c r="D1403" s="368"/>
      <c r="E1403" s="368"/>
      <c r="F1403" s="370"/>
      <c r="G1403" s="554"/>
      <c r="H1403" s="335"/>
      <c r="I1403" s="335"/>
      <c r="J1403" s="368"/>
      <c r="K1403" s="368"/>
      <c r="L1403" s="370"/>
      <c r="M1403" s="368"/>
    </row>
    <row r="1404" spans="1:13" x14ac:dyDescent="0.2">
      <c r="A1404" s="368"/>
      <c r="B1404" s="368"/>
      <c r="C1404" s="368"/>
      <c r="D1404" s="368"/>
      <c r="E1404" s="368"/>
      <c r="F1404" s="370"/>
      <c r="G1404" s="554"/>
      <c r="H1404" s="335"/>
      <c r="I1404" s="335"/>
      <c r="J1404" s="368"/>
      <c r="K1404" s="368"/>
      <c r="L1404" s="370"/>
      <c r="M1404" s="368"/>
    </row>
    <row r="1405" spans="1:13" x14ac:dyDescent="0.2">
      <c r="A1405" s="368"/>
      <c r="B1405" s="368"/>
      <c r="C1405" s="368"/>
      <c r="D1405" s="368"/>
      <c r="E1405" s="368"/>
      <c r="F1405" s="370"/>
      <c r="G1405" s="554"/>
      <c r="H1405" s="335"/>
      <c r="I1405" s="335"/>
      <c r="J1405" s="368"/>
      <c r="K1405" s="368"/>
      <c r="L1405" s="370"/>
      <c r="M1405" s="368"/>
    </row>
    <row r="1406" spans="1:13" x14ac:dyDescent="0.2">
      <c r="A1406" s="368"/>
      <c r="B1406" s="368"/>
      <c r="C1406" s="368"/>
      <c r="D1406" s="368"/>
      <c r="E1406" s="368"/>
      <c r="F1406" s="370"/>
      <c r="G1406" s="554"/>
      <c r="H1406" s="335"/>
      <c r="I1406" s="335"/>
      <c r="J1406" s="368"/>
      <c r="K1406" s="368"/>
      <c r="L1406" s="370"/>
      <c r="M1406" s="368"/>
    </row>
    <row r="1407" spans="1:13" x14ac:dyDescent="0.2">
      <c r="A1407" s="368"/>
      <c r="B1407" s="368"/>
      <c r="C1407" s="368"/>
      <c r="D1407" s="368"/>
      <c r="E1407" s="368"/>
      <c r="F1407" s="370"/>
      <c r="G1407" s="554"/>
      <c r="H1407" s="335"/>
      <c r="I1407" s="335"/>
      <c r="J1407" s="368"/>
      <c r="K1407" s="368"/>
      <c r="L1407" s="370"/>
      <c r="M1407" s="368"/>
    </row>
    <row r="1408" spans="1:13" x14ac:dyDescent="0.2">
      <c r="A1408" s="368"/>
      <c r="B1408" s="368"/>
      <c r="C1408" s="368"/>
      <c r="D1408" s="368"/>
      <c r="E1408" s="368"/>
      <c r="F1408" s="370"/>
      <c r="G1408" s="554"/>
      <c r="H1408" s="335"/>
      <c r="I1408" s="335"/>
      <c r="J1408" s="368"/>
      <c r="K1408" s="368"/>
      <c r="L1408" s="370"/>
      <c r="M1408" s="368"/>
    </row>
    <row r="1409" spans="1:13" x14ac:dyDescent="0.2">
      <c r="A1409" s="368"/>
      <c r="B1409" s="368"/>
      <c r="C1409" s="368"/>
      <c r="D1409" s="368"/>
      <c r="E1409" s="368"/>
      <c r="F1409" s="370"/>
      <c r="G1409" s="554"/>
      <c r="H1409" s="335"/>
      <c r="I1409" s="335"/>
      <c r="J1409" s="368"/>
      <c r="K1409" s="368"/>
      <c r="L1409" s="370"/>
      <c r="M1409" s="368"/>
    </row>
    <row r="1410" spans="1:13" x14ac:dyDescent="0.2">
      <c r="A1410" s="368"/>
      <c r="B1410" s="368"/>
      <c r="C1410" s="368"/>
      <c r="D1410" s="368"/>
      <c r="E1410" s="368"/>
      <c r="F1410" s="370"/>
      <c r="G1410" s="554"/>
      <c r="H1410" s="335"/>
      <c r="I1410" s="335"/>
      <c r="J1410" s="368"/>
      <c r="K1410" s="368"/>
      <c r="L1410" s="370"/>
      <c r="M1410" s="368"/>
    </row>
    <row r="1411" spans="1:13" x14ac:dyDescent="0.2">
      <c r="A1411" s="368"/>
      <c r="B1411" s="368"/>
      <c r="C1411" s="368"/>
      <c r="D1411" s="368"/>
      <c r="E1411" s="368"/>
      <c r="F1411" s="370"/>
      <c r="G1411" s="554"/>
      <c r="H1411" s="335"/>
      <c r="I1411" s="335"/>
      <c r="J1411" s="368"/>
      <c r="K1411" s="368"/>
      <c r="L1411" s="370"/>
      <c r="M1411" s="368"/>
    </row>
    <row r="1412" spans="1:13" x14ac:dyDescent="0.2">
      <c r="A1412" s="368"/>
      <c r="B1412" s="368"/>
      <c r="C1412" s="368"/>
      <c r="D1412" s="368"/>
      <c r="E1412" s="368"/>
      <c r="F1412" s="370"/>
      <c r="G1412" s="554"/>
      <c r="H1412" s="335"/>
      <c r="I1412" s="335"/>
      <c r="J1412" s="368"/>
      <c r="K1412" s="368"/>
      <c r="L1412" s="370"/>
      <c r="M1412" s="368"/>
    </row>
    <row r="1413" spans="1:13" x14ac:dyDescent="0.2">
      <c r="A1413" s="368"/>
      <c r="B1413" s="368"/>
      <c r="C1413" s="368"/>
      <c r="D1413" s="368"/>
      <c r="E1413" s="368"/>
      <c r="F1413" s="370"/>
      <c r="G1413" s="554"/>
      <c r="H1413" s="335"/>
      <c r="I1413" s="335"/>
      <c r="J1413" s="368"/>
      <c r="K1413" s="368"/>
      <c r="L1413" s="370"/>
      <c r="M1413" s="368"/>
    </row>
    <row r="1414" spans="1:13" x14ac:dyDescent="0.2">
      <c r="A1414" s="368"/>
      <c r="B1414" s="368"/>
      <c r="C1414" s="368"/>
      <c r="D1414" s="368"/>
      <c r="E1414" s="368"/>
      <c r="F1414" s="370"/>
      <c r="G1414" s="554"/>
      <c r="H1414" s="335"/>
      <c r="I1414" s="335"/>
      <c r="J1414" s="368"/>
      <c r="K1414" s="368"/>
      <c r="L1414" s="370"/>
      <c r="M1414" s="368"/>
    </row>
    <row r="1415" spans="1:13" x14ac:dyDescent="0.2">
      <c r="A1415" s="368"/>
      <c r="B1415" s="368"/>
      <c r="C1415" s="368"/>
      <c r="D1415" s="368"/>
      <c r="E1415" s="368"/>
      <c r="F1415" s="370"/>
      <c r="G1415" s="554"/>
      <c r="H1415" s="335"/>
      <c r="I1415" s="335"/>
      <c r="J1415" s="368"/>
      <c r="K1415" s="368"/>
      <c r="L1415" s="370"/>
      <c r="M1415" s="368"/>
    </row>
    <row r="1416" spans="1:13" x14ac:dyDescent="0.2">
      <c r="A1416" s="368"/>
      <c r="B1416" s="368"/>
      <c r="C1416" s="368"/>
      <c r="D1416" s="368"/>
      <c r="E1416" s="368"/>
      <c r="F1416" s="370"/>
      <c r="G1416" s="554"/>
      <c r="H1416" s="335"/>
      <c r="I1416" s="335"/>
      <c r="J1416" s="368"/>
      <c r="K1416" s="368"/>
      <c r="L1416" s="370"/>
      <c r="M1416" s="368"/>
    </row>
    <row r="1417" spans="1:13" x14ac:dyDescent="0.2">
      <c r="A1417" s="368"/>
      <c r="B1417" s="368"/>
      <c r="C1417" s="368"/>
      <c r="D1417" s="368"/>
      <c r="E1417" s="368"/>
      <c r="F1417" s="370"/>
      <c r="G1417" s="554"/>
      <c r="H1417" s="335"/>
      <c r="I1417" s="335"/>
      <c r="J1417" s="368"/>
      <c r="K1417" s="368"/>
      <c r="L1417" s="370"/>
      <c r="M1417" s="368"/>
    </row>
    <row r="1418" spans="1:13" x14ac:dyDescent="0.2">
      <c r="A1418" s="368"/>
      <c r="B1418" s="368"/>
      <c r="C1418" s="368"/>
      <c r="D1418" s="368"/>
      <c r="E1418" s="368"/>
      <c r="F1418" s="370"/>
      <c r="G1418" s="554"/>
      <c r="H1418" s="335"/>
      <c r="I1418" s="335"/>
      <c r="J1418" s="368"/>
      <c r="K1418" s="368"/>
      <c r="L1418" s="370"/>
      <c r="M1418" s="368"/>
    </row>
    <row r="1419" spans="1:13" x14ac:dyDescent="0.2">
      <c r="A1419" s="368"/>
      <c r="B1419" s="368"/>
      <c r="C1419" s="368"/>
      <c r="D1419" s="368"/>
      <c r="E1419" s="368"/>
      <c r="F1419" s="370"/>
      <c r="G1419" s="554"/>
      <c r="H1419" s="335"/>
      <c r="I1419" s="335"/>
      <c r="J1419" s="368"/>
      <c r="K1419" s="368"/>
      <c r="L1419" s="370"/>
      <c r="M1419" s="368"/>
    </row>
    <row r="1420" spans="1:13" x14ac:dyDescent="0.2">
      <c r="A1420" s="368"/>
      <c r="B1420" s="368"/>
      <c r="C1420" s="368"/>
      <c r="D1420" s="368"/>
      <c r="E1420" s="368"/>
      <c r="F1420" s="370"/>
      <c r="G1420" s="554"/>
      <c r="H1420" s="335"/>
      <c r="I1420" s="335"/>
      <c r="J1420" s="368"/>
      <c r="K1420" s="368"/>
      <c r="L1420" s="370"/>
      <c r="M1420" s="368"/>
    </row>
    <row r="1421" spans="1:13" x14ac:dyDescent="0.2">
      <c r="A1421" s="368"/>
      <c r="B1421" s="368"/>
      <c r="C1421" s="368"/>
      <c r="D1421" s="368"/>
      <c r="E1421" s="368"/>
      <c r="F1421" s="370"/>
      <c r="G1421" s="554"/>
      <c r="H1421" s="335"/>
      <c r="I1421" s="335"/>
      <c r="J1421" s="368"/>
      <c r="K1421" s="368"/>
      <c r="L1421" s="370"/>
      <c r="M1421" s="368"/>
    </row>
    <row r="1422" spans="1:13" x14ac:dyDescent="0.2">
      <c r="A1422" s="368"/>
      <c r="B1422" s="368"/>
      <c r="C1422" s="368"/>
      <c r="D1422" s="368"/>
      <c r="E1422" s="368"/>
      <c r="F1422" s="370"/>
      <c r="G1422" s="554"/>
      <c r="H1422" s="335"/>
      <c r="I1422" s="335"/>
      <c r="J1422" s="368"/>
      <c r="K1422" s="368"/>
      <c r="L1422" s="370"/>
      <c r="M1422" s="368"/>
    </row>
    <row r="1423" spans="1:13" x14ac:dyDescent="0.2">
      <c r="A1423" s="368"/>
      <c r="B1423" s="368"/>
      <c r="C1423" s="368"/>
      <c r="D1423" s="368"/>
      <c r="E1423" s="368"/>
      <c r="F1423" s="370"/>
      <c r="G1423" s="554"/>
      <c r="H1423" s="335"/>
      <c r="I1423" s="335"/>
      <c r="J1423" s="368"/>
      <c r="K1423" s="368"/>
      <c r="L1423" s="370"/>
      <c r="M1423" s="368"/>
    </row>
    <row r="1424" spans="1:13" x14ac:dyDescent="0.2">
      <c r="A1424" s="368"/>
      <c r="B1424" s="368"/>
      <c r="C1424" s="368"/>
      <c r="D1424" s="368"/>
      <c r="E1424" s="368"/>
      <c r="F1424" s="370"/>
      <c r="G1424" s="554"/>
      <c r="H1424" s="335"/>
      <c r="I1424" s="335"/>
      <c r="J1424" s="368"/>
      <c r="K1424" s="368"/>
      <c r="L1424" s="370"/>
      <c r="M1424" s="368"/>
    </row>
    <row r="1425" spans="1:13" x14ac:dyDescent="0.2">
      <c r="A1425" s="368"/>
      <c r="B1425" s="368"/>
      <c r="C1425" s="368"/>
      <c r="D1425" s="368"/>
      <c r="E1425" s="368"/>
      <c r="F1425" s="370"/>
      <c r="G1425" s="554"/>
      <c r="H1425" s="335"/>
      <c r="I1425" s="335"/>
      <c r="J1425" s="368"/>
      <c r="K1425" s="368"/>
      <c r="L1425" s="370"/>
      <c r="M1425" s="368"/>
    </row>
    <row r="1426" spans="1:13" x14ac:dyDescent="0.2">
      <c r="A1426" s="368"/>
      <c r="B1426" s="368"/>
      <c r="C1426" s="368"/>
      <c r="D1426" s="368"/>
      <c r="E1426" s="368"/>
      <c r="F1426" s="370"/>
      <c r="G1426" s="554"/>
      <c r="H1426" s="335"/>
      <c r="I1426" s="335"/>
      <c r="J1426" s="368"/>
      <c r="K1426" s="368"/>
      <c r="L1426" s="370"/>
      <c r="M1426" s="368"/>
    </row>
    <row r="1427" spans="1:13" x14ac:dyDescent="0.2">
      <c r="A1427" s="368"/>
      <c r="B1427" s="368"/>
      <c r="C1427" s="368"/>
      <c r="D1427" s="368"/>
      <c r="E1427" s="368"/>
      <c r="F1427" s="370"/>
      <c r="G1427" s="554"/>
      <c r="H1427" s="335"/>
      <c r="I1427" s="335"/>
      <c r="J1427" s="368"/>
      <c r="K1427" s="368"/>
      <c r="L1427" s="370"/>
      <c r="M1427" s="368"/>
    </row>
    <row r="1428" spans="1:13" x14ac:dyDescent="0.2">
      <c r="A1428" s="368"/>
      <c r="B1428" s="368"/>
      <c r="C1428" s="368"/>
      <c r="D1428" s="368"/>
      <c r="E1428" s="368"/>
      <c r="F1428" s="370"/>
      <c r="G1428" s="554"/>
      <c r="H1428" s="335"/>
      <c r="I1428" s="335"/>
      <c r="J1428" s="368"/>
      <c r="K1428" s="368"/>
      <c r="L1428" s="370"/>
      <c r="M1428" s="368"/>
    </row>
    <row r="1429" spans="1:13" x14ac:dyDescent="0.2">
      <c r="A1429" s="368"/>
      <c r="B1429" s="368"/>
      <c r="C1429" s="368"/>
      <c r="D1429" s="368"/>
      <c r="E1429" s="368"/>
      <c r="F1429" s="370"/>
      <c r="G1429" s="554"/>
      <c r="H1429" s="335"/>
      <c r="I1429" s="335"/>
      <c r="J1429" s="368"/>
      <c r="K1429" s="368"/>
      <c r="L1429" s="370"/>
      <c r="M1429" s="368"/>
    </row>
    <row r="1430" spans="1:13" x14ac:dyDescent="0.2">
      <c r="A1430" s="368"/>
      <c r="B1430" s="368"/>
      <c r="C1430" s="368"/>
      <c r="D1430" s="368"/>
      <c r="E1430" s="368"/>
      <c r="F1430" s="370"/>
      <c r="G1430" s="554"/>
      <c r="H1430" s="335"/>
      <c r="I1430" s="335"/>
      <c r="J1430" s="368"/>
      <c r="K1430" s="368"/>
      <c r="L1430" s="370"/>
      <c r="M1430" s="368"/>
    </row>
    <row r="1431" spans="1:13" x14ac:dyDescent="0.2">
      <c r="A1431" s="368"/>
      <c r="B1431" s="368"/>
      <c r="C1431" s="368"/>
      <c r="D1431" s="368"/>
      <c r="E1431" s="368"/>
      <c r="F1431" s="370"/>
      <c r="G1431" s="554"/>
      <c r="H1431" s="335"/>
      <c r="I1431" s="335"/>
      <c r="J1431" s="368"/>
      <c r="K1431" s="368"/>
      <c r="L1431" s="370"/>
      <c r="M1431" s="368"/>
    </row>
    <row r="1432" spans="1:13" x14ac:dyDescent="0.2">
      <c r="A1432" s="368"/>
      <c r="B1432" s="368"/>
      <c r="C1432" s="368"/>
      <c r="D1432" s="368"/>
      <c r="E1432" s="368"/>
      <c r="F1432" s="370"/>
      <c r="G1432" s="554"/>
      <c r="H1432" s="335"/>
      <c r="I1432" s="335"/>
      <c r="J1432" s="368"/>
      <c r="K1432" s="368"/>
      <c r="L1432" s="370"/>
      <c r="M1432" s="368"/>
    </row>
    <row r="1433" spans="1:13" x14ac:dyDescent="0.2">
      <c r="A1433" s="368"/>
      <c r="B1433" s="368"/>
      <c r="C1433" s="368"/>
      <c r="D1433" s="368"/>
      <c r="E1433" s="368"/>
      <c r="F1433" s="370"/>
      <c r="G1433" s="554"/>
      <c r="H1433" s="335"/>
      <c r="I1433" s="335"/>
      <c r="J1433" s="368"/>
      <c r="K1433" s="368"/>
      <c r="L1433" s="370"/>
      <c r="M1433" s="368"/>
    </row>
    <row r="1434" spans="1:13" x14ac:dyDescent="0.2">
      <c r="A1434" s="368"/>
      <c r="B1434" s="368"/>
      <c r="C1434" s="368"/>
      <c r="D1434" s="368"/>
      <c r="E1434" s="368"/>
      <c r="F1434" s="370"/>
      <c r="G1434" s="554"/>
      <c r="H1434" s="335"/>
      <c r="I1434" s="335"/>
      <c r="J1434" s="368"/>
      <c r="K1434" s="368"/>
      <c r="L1434" s="370"/>
      <c r="M1434" s="368"/>
    </row>
    <row r="1435" spans="1:13" x14ac:dyDescent="0.2">
      <c r="A1435" s="368"/>
      <c r="B1435" s="368"/>
      <c r="C1435" s="368"/>
      <c r="D1435" s="368"/>
      <c r="E1435" s="368"/>
      <c r="F1435" s="370"/>
      <c r="G1435" s="554"/>
      <c r="H1435" s="335"/>
      <c r="I1435" s="335"/>
      <c r="J1435" s="368"/>
      <c r="K1435" s="368"/>
      <c r="L1435" s="370"/>
      <c r="M1435" s="368"/>
    </row>
    <row r="1436" spans="1:13" x14ac:dyDescent="0.2">
      <c r="A1436" s="368"/>
      <c r="B1436" s="368"/>
      <c r="C1436" s="368"/>
      <c r="D1436" s="368"/>
      <c r="E1436" s="368"/>
      <c r="F1436" s="370"/>
      <c r="G1436" s="554"/>
      <c r="H1436" s="335"/>
      <c r="I1436" s="335"/>
      <c r="J1436" s="368"/>
      <c r="K1436" s="368"/>
      <c r="L1436" s="370"/>
      <c r="M1436" s="368"/>
    </row>
    <row r="1437" spans="1:13" x14ac:dyDescent="0.2">
      <c r="A1437" s="368"/>
      <c r="B1437" s="368"/>
      <c r="C1437" s="368"/>
      <c r="D1437" s="368"/>
      <c r="E1437" s="368"/>
      <c r="F1437" s="370"/>
      <c r="G1437" s="554"/>
      <c r="H1437" s="335"/>
      <c r="I1437" s="335"/>
      <c r="J1437" s="368"/>
      <c r="K1437" s="368"/>
      <c r="L1437" s="370"/>
      <c r="M1437" s="368"/>
    </row>
    <row r="1438" spans="1:13" x14ac:dyDescent="0.2">
      <c r="A1438" s="368"/>
      <c r="B1438" s="368"/>
      <c r="C1438" s="368"/>
      <c r="D1438" s="368"/>
      <c r="E1438" s="368"/>
      <c r="F1438" s="370"/>
      <c r="G1438" s="554"/>
      <c r="H1438" s="335"/>
      <c r="I1438" s="335"/>
      <c r="J1438" s="368"/>
      <c r="K1438" s="368"/>
      <c r="L1438" s="370"/>
      <c r="M1438" s="368"/>
    </row>
    <row r="1439" spans="1:13" x14ac:dyDescent="0.2">
      <c r="A1439" s="368"/>
      <c r="B1439" s="368"/>
      <c r="C1439" s="368"/>
      <c r="D1439" s="368"/>
      <c r="E1439" s="368"/>
      <c r="F1439" s="370"/>
      <c r="G1439" s="554"/>
      <c r="H1439" s="335"/>
      <c r="I1439" s="335"/>
      <c r="J1439" s="368"/>
      <c r="K1439" s="368"/>
      <c r="L1439" s="370"/>
      <c r="M1439" s="368"/>
    </row>
    <row r="1440" spans="1:13" x14ac:dyDescent="0.2">
      <c r="A1440" s="368"/>
      <c r="B1440" s="368"/>
      <c r="C1440" s="368"/>
      <c r="D1440" s="368"/>
      <c r="E1440" s="368"/>
      <c r="F1440" s="370"/>
      <c r="G1440" s="554"/>
      <c r="H1440" s="335"/>
      <c r="I1440" s="335"/>
      <c r="J1440" s="368"/>
      <c r="K1440" s="368"/>
      <c r="L1440" s="370"/>
      <c r="M1440" s="368"/>
    </row>
    <row r="1441" spans="1:13" x14ac:dyDescent="0.2">
      <c r="A1441" s="368"/>
      <c r="B1441" s="368"/>
      <c r="C1441" s="368"/>
      <c r="D1441" s="368"/>
      <c r="E1441" s="368"/>
      <c r="F1441" s="370"/>
      <c r="G1441" s="554"/>
      <c r="H1441" s="335"/>
      <c r="I1441" s="335"/>
      <c r="J1441" s="368"/>
      <c r="K1441" s="368"/>
      <c r="L1441" s="370"/>
      <c r="M1441" s="368"/>
    </row>
    <row r="1442" spans="1:13" x14ac:dyDescent="0.2">
      <c r="A1442" s="368"/>
      <c r="B1442" s="368"/>
      <c r="C1442" s="368"/>
      <c r="D1442" s="368"/>
      <c r="E1442" s="368"/>
      <c r="F1442" s="370"/>
      <c r="G1442" s="554"/>
      <c r="H1442" s="335"/>
      <c r="I1442" s="335"/>
      <c r="J1442" s="368"/>
      <c r="K1442" s="368"/>
      <c r="L1442" s="370"/>
      <c r="M1442" s="368"/>
    </row>
    <row r="1443" spans="1:13" x14ac:dyDescent="0.2">
      <c r="A1443" s="368"/>
      <c r="B1443" s="368"/>
      <c r="C1443" s="368"/>
      <c r="D1443" s="368"/>
      <c r="E1443" s="368"/>
      <c r="F1443" s="370"/>
      <c r="G1443" s="554"/>
      <c r="H1443" s="335"/>
      <c r="I1443" s="335"/>
      <c r="J1443" s="368"/>
      <c r="K1443" s="368"/>
      <c r="L1443" s="370"/>
      <c r="M1443" s="368"/>
    </row>
    <row r="1444" spans="1:13" x14ac:dyDescent="0.2">
      <c r="A1444" s="368"/>
      <c r="B1444" s="368"/>
      <c r="C1444" s="368"/>
      <c r="D1444" s="368"/>
      <c r="E1444" s="368"/>
      <c r="F1444" s="370"/>
      <c r="G1444" s="554"/>
      <c r="H1444" s="335"/>
      <c r="I1444" s="335"/>
      <c r="J1444" s="368"/>
      <c r="K1444" s="368"/>
      <c r="L1444" s="370"/>
      <c r="M1444" s="368"/>
    </row>
    <row r="1445" spans="1:13" x14ac:dyDescent="0.2">
      <c r="A1445" s="368"/>
      <c r="B1445" s="368"/>
      <c r="C1445" s="368"/>
      <c r="D1445" s="368"/>
      <c r="E1445" s="368"/>
      <c r="F1445" s="370"/>
      <c r="G1445" s="554"/>
      <c r="H1445" s="335"/>
      <c r="I1445" s="335"/>
      <c r="J1445" s="368"/>
      <c r="K1445" s="368"/>
      <c r="L1445" s="370"/>
      <c r="M1445" s="368"/>
    </row>
    <row r="1446" spans="1:13" x14ac:dyDescent="0.2">
      <c r="A1446" s="368"/>
      <c r="B1446" s="368"/>
      <c r="C1446" s="368"/>
      <c r="D1446" s="368"/>
      <c r="E1446" s="368"/>
      <c r="F1446" s="370"/>
      <c r="G1446" s="554"/>
      <c r="H1446" s="335"/>
      <c r="I1446" s="335"/>
      <c r="J1446" s="368"/>
      <c r="K1446" s="368"/>
      <c r="L1446" s="370"/>
      <c r="M1446" s="368"/>
    </row>
    <row r="1447" spans="1:13" x14ac:dyDescent="0.2">
      <c r="A1447" s="368"/>
      <c r="B1447" s="368"/>
      <c r="C1447" s="368"/>
      <c r="D1447" s="368"/>
      <c r="E1447" s="368"/>
      <c r="F1447" s="370"/>
      <c r="G1447" s="554"/>
      <c r="H1447" s="335"/>
      <c r="I1447" s="335"/>
      <c r="J1447" s="368"/>
      <c r="K1447" s="368"/>
      <c r="L1447" s="370"/>
      <c r="M1447" s="368"/>
    </row>
    <row r="1448" spans="1:13" x14ac:dyDescent="0.2">
      <c r="A1448" s="368"/>
      <c r="B1448" s="368"/>
      <c r="C1448" s="368"/>
      <c r="D1448" s="368"/>
      <c r="E1448" s="368"/>
      <c r="F1448" s="370"/>
      <c r="G1448" s="554"/>
      <c r="H1448" s="335"/>
      <c r="I1448" s="335"/>
      <c r="J1448" s="368"/>
      <c r="K1448" s="368"/>
      <c r="L1448" s="370"/>
      <c r="M1448" s="368"/>
    </row>
    <row r="1449" spans="1:13" x14ac:dyDescent="0.2">
      <c r="A1449" s="368"/>
      <c r="B1449" s="368"/>
      <c r="C1449" s="368"/>
      <c r="D1449" s="368"/>
      <c r="E1449" s="368"/>
      <c r="F1449" s="370"/>
      <c r="G1449" s="554"/>
      <c r="H1449" s="335"/>
      <c r="I1449" s="335"/>
      <c r="J1449" s="368"/>
      <c r="K1449" s="368"/>
      <c r="L1449" s="370"/>
      <c r="M1449" s="368"/>
    </row>
    <row r="1450" spans="1:13" x14ac:dyDescent="0.2">
      <c r="A1450" s="368"/>
      <c r="B1450" s="368"/>
      <c r="C1450" s="368"/>
      <c r="D1450" s="368"/>
      <c r="E1450" s="368"/>
      <c r="F1450" s="370"/>
      <c r="G1450" s="554"/>
      <c r="H1450" s="335"/>
      <c r="I1450" s="335"/>
      <c r="J1450" s="368"/>
      <c r="K1450" s="368"/>
      <c r="L1450" s="370"/>
      <c r="M1450" s="368"/>
    </row>
    <row r="1451" spans="1:13" x14ac:dyDescent="0.2">
      <c r="A1451" s="368"/>
      <c r="B1451" s="368"/>
      <c r="C1451" s="368"/>
      <c r="D1451" s="368"/>
      <c r="E1451" s="368"/>
      <c r="F1451" s="370"/>
      <c r="G1451" s="554"/>
      <c r="H1451" s="335"/>
      <c r="I1451" s="335"/>
      <c r="J1451" s="368"/>
      <c r="K1451" s="368"/>
      <c r="L1451" s="370"/>
      <c r="M1451" s="368"/>
    </row>
    <row r="1452" spans="1:13" x14ac:dyDescent="0.2">
      <c r="A1452" s="368"/>
      <c r="B1452" s="368"/>
      <c r="C1452" s="368"/>
      <c r="D1452" s="368"/>
      <c r="E1452" s="368"/>
      <c r="F1452" s="370"/>
      <c r="G1452" s="554"/>
      <c r="H1452" s="335"/>
      <c r="I1452" s="335"/>
      <c r="J1452" s="368"/>
      <c r="K1452" s="368"/>
      <c r="L1452" s="370"/>
      <c r="M1452" s="368"/>
    </row>
    <row r="1453" spans="1:13" x14ac:dyDescent="0.2">
      <c r="A1453" s="368"/>
      <c r="B1453" s="368"/>
      <c r="C1453" s="368"/>
      <c r="D1453" s="368"/>
      <c r="E1453" s="368"/>
      <c r="F1453" s="370"/>
      <c r="G1453" s="554"/>
      <c r="H1453" s="335"/>
      <c r="I1453" s="335"/>
      <c r="J1453" s="368"/>
      <c r="K1453" s="368"/>
      <c r="L1453" s="370"/>
      <c r="M1453" s="368"/>
    </row>
    <row r="1454" spans="1:13" x14ac:dyDescent="0.2">
      <c r="A1454" s="368"/>
      <c r="B1454" s="368"/>
      <c r="C1454" s="368"/>
      <c r="D1454" s="368"/>
      <c r="E1454" s="368"/>
      <c r="F1454" s="370"/>
      <c r="G1454" s="554"/>
      <c r="H1454" s="335"/>
      <c r="I1454" s="335"/>
      <c r="J1454" s="368"/>
      <c r="K1454" s="368"/>
      <c r="L1454" s="370"/>
      <c r="M1454" s="368"/>
    </row>
    <row r="1455" spans="1:13" x14ac:dyDescent="0.2">
      <c r="A1455" s="368"/>
      <c r="B1455" s="368"/>
      <c r="C1455" s="368"/>
      <c r="D1455" s="368"/>
      <c r="E1455" s="368"/>
      <c r="F1455" s="370"/>
      <c r="G1455" s="554"/>
      <c r="H1455" s="335"/>
      <c r="I1455" s="335"/>
      <c r="J1455" s="368"/>
      <c r="K1455" s="368"/>
      <c r="L1455" s="370"/>
      <c r="M1455" s="368"/>
    </row>
    <row r="1456" spans="1:13" x14ac:dyDescent="0.2">
      <c r="A1456" s="368"/>
      <c r="B1456" s="368"/>
      <c r="C1456" s="368"/>
      <c r="D1456" s="368"/>
      <c r="E1456" s="368"/>
      <c r="F1456" s="370"/>
      <c r="G1456" s="554"/>
      <c r="H1456" s="335"/>
      <c r="I1456" s="335"/>
      <c r="J1456" s="368"/>
      <c r="K1456" s="368"/>
      <c r="L1456" s="370"/>
      <c r="M1456" s="368"/>
    </row>
    <row r="1457" spans="1:13" x14ac:dyDescent="0.2">
      <c r="A1457" s="368"/>
      <c r="B1457" s="368"/>
      <c r="C1457" s="368"/>
      <c r="D1457" s="368"/>
      <c r="E1457" s="368"/>
      <c r="F1457" s="370"/>
      <c r="G1457" s="554"/>
      <c r="H1457" s="335"/>
      <c r="I1457" s="335"/>
      <c r="J1457" s="368"/>
      <c r="K1457" s="368"/>
      <c r="L1457" s="370"/>
      <c r="M1457" s="368"/>
    </row>
    <row r="1458" spans="1:13" x14ac:dyDescent="0.2">
      <c r="A1458" s="368"/>
      <c r="B1458" s="368"/>
      <c r="C1458" s="368"/>
      <c r="D1458" s="368"/>
      <c r="E1458" s="368"/>
      <c r="F1458" s="370"/>
      <c r="G1458" s="554"/>
      <c r="H1458" s="335"/>
      <c r="I1458" s="335"/>
      <c r="J1458" s="368"/>
      <c r="K1458" s="368"/>
      <c r="L1458" s="370"/>
      <c r="M1458" s="368"/>
    </row>
    <row r="1459" spans="1:13" x14ac:dyDescent="0.2">
      <c r="A1459" s="368"/>
      <c r="B1459" s="368"/>
      <c r="C1459" s="368"/>
      <c r="D1459" s="368"/>
      <c r="E1459" s="368"/>
      <c r="F1459" s="370"/>
      <c r="G1459" s="554"/>
      <c r="H1459" s="335"/>
      <c r="I1459" s="335"/>
      <c r="J1459" s="368"/>
      <c r="K1459" s="368"/>
      <c r="L1459" s="370"/>
      <c r="M1459" s="368"/>
    </row>
    <row r="1460" spans="1:13" x14ac:dyDescent="0.2">
      <c r="A1460" s="368"/>
      <c r="B1460" s="368"/>
      <c r="C1460" s="368"/>
      <c r="D1460" s="368"/>
      <c r="E1460" s="368"/>
      <c r="F1460" s="370"/>
      <c r="G1460" s="554"/>
      <c r="H1460" s="335"/>
      <c r="I1460" s="335"/>
      <c r="J1460" s="368"/>
      <c r="K1460" s="368"/>
      <c r="L1460" s="370"/>
      <c r="M1460" s="368"/>
    </row>
    <row r="1461" spans="1:13" x14ac:dyDescent="0.2">
      <c r="A1461" s="368"/>
      <c r="B1461" s="368"/>
      <c r="C1461" s="368"/>
      <c r="D1461" s="368"/>
      <c r="E1461" s="368"/>
      <c r="F1461" s="370"/>
      <c r="G1461" s="554"/>
      <c r="H1461" s="335"/>
      <c r="I1461" s="335"/>
      <c r="J1461" s="368"/>
      <c r="K1461" s="368"/>
      <c r="L1461" s="370"/>
      <c r="M1461" s="368"/>
    </row>
    <row r="1462" spans="1:13" x14ac:dyDescent="0.2">
      <c r="A1462" s="368"/>
      <c r="B1462" s="368"/>
      <c r="C1462" s="368"/>
      <c r="D1462" s="368"/>
      <c r="E1462" s="368"/>
      <c r="F1462" s="370"/>
      <c r="G1462" s="554"/>
      <c r="H1462" s="335"/>
      <c r="I1462" s="335"/>
      <c r="J1462" s="368"/>
      <c r="K1462" s="368"/>
      <c r="L1462" s="370"/>
      <c r="M1462" s="368"/>
    </row>
    <row r="1463" spans="1:13" x14ac:dyDescent="0.2">
      <c r="A1463" s="368"/>
      <c r="B1463" s="368"/>
      <c r="C1463" s="368"/>
      <c r="D1463" s="368"/>
      <c r="E1463" s="368"/>
      <c r="F1463" s="370"/>
      <c r="G1463" s="554"/>
      <c r="H1463" s="335"/>
      <c r="I1463" s="335"/>
      <c r="J1463" s="368"/>
      <c r="K1463" s="368"/>
      <c r="L1463" s="370"/>
      <c r="M1463" s="368"/>
    </row>
    <row r="1464" spans="1:13" x14ac:dyDescent="0.2">
      <c r="A1464" s="368"/>
      <c r="B1464" s="368"/>
      <c r="C1464" s="368"/>
      <c r="D1464" s="368"/>
      <c r="E1464" s="368"/>
      <c r="F1464" s="370"/>
      <c r="G1464" s="554"/>
      <c r="H1464" s="335"/>
      <c r="I1464" s="335"/>
      <c r="J1464" s="368"/>
      <c r="K1464" s="368"/>
      <c r="L1464" s="370"/>
      <c r="M1464" s="368"/>
    </row>
    <row r="1465" spans="1:13" x14ac:dyDescent="0.2">
      <c r="A1465" s="368"/>
      <c r="B1465" s="368"/>
      <c r="C1465" s="368"/>
      <c r="D1465" s="368"/>
      <c r="E1465" s="368"/>
      <c r="F1465" s="370"/>
      <c r="G1465" s="554"/>
      <c r="H1465" s="335"/>
      <c r="I1465" s="335"/>
      <c r="J1465" s="368"/>
      <c r="K1465" s="368"/>
      <c r="L1465" s="370"/>
      <c r="M1465" s="368"/>
    </row>
    <row r="1466" spans="1:13" x14ac:dyDescent="0.2">
      <c r="A1466" s="368"/>
      <c r="B1466" s="368"/>
      <c r="C1466" s="368"/>
      <c r="D1466" s="368"/>
      <c r="E1466" s="368"/>
      <c r="F1466" s="370"/>
      <c r="G1466" s="554"/>
      <c r="H1466" s="335"/>
      <c r="I1466" s="335"/>
      <c r="J1466" s="368"/>
      <c r="K1466" s="368"/>
      <c r="L1466" s="370"/>
      <c r="M1466" s="368"/>
    </row>
    <row r="1467" spans="1:13" x14ac:dyDescent="0.2">
      <c r="A1467" s="368"/>
      <c r="B1467" s="368"/>
      <c r="C1467" s="368"/>
      <c r="D1467" s="368"/>
      <c r="E1467" s="368"/>
      <c r="F1467" s="370"/>
      <c r="G1467" s="554"/>
      <c r="H1467" s="335"/>
      <c r="I1467" s="335"/>
      <c r="J1467" s="368"/>
      <c r="K1467" s="368"/>
      <c r="L1467" s="370"/>
      <c r="M1467" s="368"/>
    </row>
    <row r="1468" spans="1:13" x14ac:dyDescent="0.2">
      <c r="A1468" s="368"/>
      <c r="B1468" s="368"/>
      <c r="C1468" s="368"/>
      <c r="D1468" s="368"/>
      <c r="E1468" s="368"/>
      <c r="F1468" s="370"/>
      <c r="G1468" s="554"/>
      <c r="H1468" s="335"/>
      <c r="I1468" s="335"/>
      <c r="J1468" s="368"/>
      <c r="K1468" s="368"/>
      <c r="L1468" s="370"/>
      <c r="M1468" s="368"/>
    </row>
    <row r="1469" spans="1:13" x14ac:dyDescent="0.2">
      <c r="A1469" s="368"/>
      <c r="B1469" s="368"/>
      <c r="C1469" s="368"/>
      <c r="D1469" s="368"/>
      <c r="E1469" s="368"/>
      <c r="F1469" s="370"/>
      <c r="G1469" s="554"/>
      <c r="H1469" s="335"/>
      <c r="I1469" s="335"/>
      <c r="J1469" s="368"/>
      <c r="K1469" s="368"/>
      <c r="L1469" s="370"/>
      <c r="M1469" s="368"/>
    </row>
    <row r="1470" spans="1:13" x14ac:dyDescent="0.2">
      <c r="A1470" s="368"/>
      <c r="B1470" s="368"/>
      <c r="C1470" s="368"/>
      <c r="D1470" s="368"/>
      <c r="E1470" s="368"/>
      <c r="F1470" s="370"/>
      <c r="G1470" s="554"/>
      <c r="H1470" s="335"/>
      <c r="I1470" s="335"/>
      <c r="J1470" s="368"/>
      <c r="K1470" s="368"/>
      <c r="L1470" s="370"/>
      <c r="M1470" s="368"/>
    </row>
    <row r="1471" spans="1:13" x14ac:dyDescent="0.2">
      <c r="A1471" s="368"/>
      <c r="B1471" s="368"/>
      <c r="C1471" s="368"/>
      <c r="D1471" s="368"/>
      <c r="E1471" s="368"/>
      <c r="F1471" s="370"/>
      <c r="G1471" s="554"/>
      <c r="H1471" s="335"/>
      <c r="I1471" s="335"/>
      <c r="J1471" s="368"/>
      <c r="K1471" s="368"/>
      <c r="L1471" s="370"/>
      <c r="M1471" s="368"/>
    </row>
    <row r="1472" spans="1:13" x14ac:dyDescent="0.2">
      <c r="A1472" s="368"/>
      <c r="B1472" s="368"/>
      <c r="C1472" s="368"/>
      <c r="D1472" s="368"/>
      <c r="E1472" s="368"/>
      <c r="F1472" s="370"/>
      <c r="G1472" s="554"/>
      <c r="H1472" s="335"/>
      <c r="I1472" s="335"/>
      <c r="J1472" s="368"/>
      <c r="K1472" s="368"/>
      <c r="L1472" s="370"/>
      <c r="M1472" s="368"/>
    </row>
    <row r="1473" spans="1:13" x14ac:dyDescent="0.2">
      <c r="A1473" s="368"/>
      <c r="B1473" s="368"/>
      <c r="C1473" s="368"/>
      <c r="D1473" s="368"/>
      <c r="E1473" s="368"/>
      <c r="F1473" s="370"/>
      <c r="G1473" s="554"/>
      <c r="H1473" s="335"/>
      <c r="I1473" s="335"/>
      <c r="J1473" s="368"/>
      <c r="K1473" s="368"/>
      <c r="L1473" s="370"/>
      <c r="M1473" s="368"/>
    </row>
    <row r="1474" spans="1:13" x14ac:dyDescent="0.2">
      <c r="A1474" s="368"/>
      <c r="B1474" s="368"/>
      <c r="C1474" s="368"/>
      <c r="D1474" s="368"/>
      <c r="E1474" s="368"/>
      <c r="F1474" s="370"/>
      <c r="G1474" s="554"/>
      <c r="H1474" s="335"/>
      <c r="I1474" s="335"/>
      <c r="J1474" s="368"/>
      <c r="K1474" s="368"/>
      <c r="L1474" s="370"/>
      <c r="M1474" s="368"/>
    </row>
    <row r="1475" spans="1:13" x14ac:dyDescent="0.2">
      <c r="A1475" s="368"/>
      <c r="B1475" s="368"/>
      <c r="C1475" s="368"/>
      <c r="D1475" s="368"/>
      <c r="E1475" s="368"/>
      <c r="F1475" s="370"/>
      <c r="G1475" s="554"/>
      <c r="H1475" s="335"/>
      <c r="I1475" s="335"/>
      <c r="J1475" s="368"/>
      <c r="K1475" s="368"/>
      <c r="L1475" s="370"/>
      <c r="M1475" s="368"/>
    </row>
    <row r="1476" spans="1:13" x14ac:dyDescent="0.2">
      <c r="A1476" s="368"/>
      <c r="B1476" s="368"/>
      <c r="C1476" s="368"/>
      <c r="D1476" s="368"/>
      <c r="E1476" s="368"/>
      <c r="F1476" s="370"/>
      <c r="G1476" s="554"/>
      <c r="H1476" s="335"/>
      <c r="I1476" s="335"/>
      <c r="J1476" s="368"/>
      <c r="K1476" s="368"/>
      <c r="L1476" s="370"/>
      <c r="M1476" s="368"/>
    </row>
    <row r="1477" spans="1:13" x14ac:dyDescent="0.2">
      <c r="A1477" s="368"/>
      <c r="B1477" s="368"/>
      <c r="C1477" s="368"/>
      <c r="D1477" s="368"/>
      <c r="E1477" s="368"/>
      <c r="F1477" s="370"/>
      <c r="G1477" s="554"/>
      <c r="H1477" s="335"/>
      <c r="I1477" s="335"/>
      <c r="J1477" s="368"/>
      <c r="K1477" s="368"/>
      <c r="L1477" s="370"/>
      <c r="M1477" s="368"/>
    </row>
    <row r="1478" spans="1:13" x14ac:dyDescent="0.2">
      <c r="A1478" s="368"/>
      <c r="B1478" s="368"/>
      <c r="C1478" s="368"/>
      <c r="D1478" s="368"/>
      <c r="E1478" s="368"/>
      <c r="F1478" s="370"/>
      <c r="G1478" s="554"/>
      <c r="H1478" s="335"/>
      <c r="I1478" s="335"/>
      <c r="J1478" s="368"/>
      <c r="K1478" s="368"/>
      <c r="L1478" s="370"/>
      <c r="M1478" s="368"/>
    </row>
    <row r="1479" spans="1:13" x14ac:dyDescent="0.2">
      <c r="A1479" s="368"/>
      <c r="B1479" s="368"/>
      <c r="C1479" s="368"/>
      <c r="D1479" s="368"/>
      <c r="E1479" s="368"/>
      <c r="F1479" s="370"/>
      <c r="G1479" s="554"/>
      <c r="H1479" s="335"/>
      <c r="I1479" s="335"/>
      <c r="J1479" s="368"/>
      <c r="K1479" s="368"/>
      <c r="L1479" s="370"/>
      <c r="M1479" s="368"/>
    </row>
    <row r="1480" spans="1:13" x14ac:dyDescent="0.2">
      <c r="A1480" s="368"/>
      <c r="B1480" s="368"/>
      <c r="C1480" s="368"/>
      <c r="D1480" s="368"/>
      <c r="E1480" s="368"/>
      <c r="F1480" s="370"/>
      <c r="G1480" s="554"/>
      <c r="H1480" s="335"/>
      <c r="I1480" s="335"/>
      <c r="J1480" s="368"/>
      <c r="K1480" s="368"/>
      <c r="L1480" s="370"/>
      <c r="M1480" s="368"/>
    </row>
    <row r="1481" spans="1:13" x14ac:dyDescent="0.2">
      <c r="A1481" s="368"/>
      <c r="B1481" s="368"/>
      <c r="C1481" s="368"/>
      <c r="D1481" s="368"/>
      <c r="E1481" s="368"/>
      <c r="F1481" s="370"/>
      <c r="G1481" s="554"/>
      <c r="H1481" s="335"/>
      <c r="I1481" s="335"/>
      <c r="J1481" s="368"/>
      <c r="K1481" s="368"/>
      <c r="L1481" s="370"/>
      <c r="M1481" s="368"/>
    </row>
    <row r="1482" spans="1:13" x14ac:dyDescent="0.2">
      <c r="A1482" s="368"/>
      <c r="B1482" s="368"/>
      <c r="C1482" s="368"/>
      <c r="D1482" s="368"/>
      <c r="E1482" s="368"/>
      <c r="F1482" s="370"/>
      <c r="G1482" s="554"/>
      <c r="H1482" s="335"/>
      <c r="I1482" s="335"/>
      <c r="J1482" s="368"/>
      <c r="K1482" s="368"/>
      <c r="L1482" s="370"/>
      <c r="M1482" s="368"/>
    </row>
    <row r="1483" spans="1:13" x14ac:dyDescent="0.2">
      <c r="A1483" s="368"/>
      <c r="B1483" s="368"/>
      <c r="C1483" s="368"/>
      <c r="D1483" s="368"/>
      <c r="E1483" s="368"/>
      <c r="F1483" s="370"/>
      <c r="G1483" s="554"/>
      <c r="H1483" s="335"/>
      <c r="I1483" s="335"/>
      <c r="J1483" s="368"/>
      <c r="K1483" s="368"/>
      <c r="L1483" s="370"/>
      <c r="M1483" s="368"/>
    </row>
    <row r="1484" spans="1:13" x14ac:dyDescent="0.2">
      <c r="A1484" s="368"/>
      <c r="B1484" s="368"/>
      <c r="C1484" s="368"/>
      <c r="D1484" s="368"/>
      <c r="E1484" s="368"/>
      <c r="F1484" s="370"/>
      <c r="G1484" s="554"/>
      <c r="H1484" s="335"/>
      <c r="I1484" s="335"/>
      <c r="J1484" s="368"/>
      <c r="K1484" s="368"/>
      <c r="L1484" s="370"/>
      <c r="M1484" s="368"/>
    </row>
    <row r="1485" spans="1:13" x14ac:dyDescent="0.2">
      <c r="A1485" s="368"/>
      <c r="B1485" s="368"/>
      <c r="C1485" s="368"/>
      <c r="D1485" s="368"/>
      <c r="E1485" s="368"/>
      <c r="F1485" s="370"/>
      <c r="G1485" s="554"/>
      <c r="H1485" s="335"/>
      <c r="I1485" s="335"/>
      <c r="J1485" s="368"/>
      <c r="K1485" s="368"/>
      <c r="L1485" s="370"/>
      <c r="M1485" s="368"/>
    </row>
    <row r="1486" spans="1:13" x14ac:dyDescent="0.2">
      <c r="A1486" s="368"/>
      <c r="B1486" s="368"/>
      <c r="C1486" s="368"/>
      <c r="D1486" s="368"/>
      <c r="E1486" s="368"/>
      <c r="F1486" s="370"/>
      <c r="G1486" s="554"/>
      <c r="H1486" s="335"/>
      <c r="I1486" s="335"/>
      <c r="J1486" s="368"/>
      <c r="K1486" s="368"/>
      <c r="L1486" s="370"/>
      <c r="M1486" s="368"/>
    </row>
    <row r="1487" spans="1:13" x14ac:dyDescent="0.2">
      <c r="A1487" s="368"/>
      <c r="B1487" s="368"/>
      <c r="C1487" s="368"/>
      <c r="D1487" s="368"/>
      <c r="E1487" s="368"/>
      <c r="F1487" s="370"/>
      <c r="G1487" s="554"/>
      <c r="H1487" s="335"/>
      <c r="I1487" s="335"/>
      <c r="J1487" s="368"/>
      <c r="K1487" s="368"/>
      <c r="L1487" s="370"/>
      <c r="M1487" s="368"/>
    </row>
    <row r="1488" spans="1:13" x14ac:dyDescent="0.2">
      <c r="A1488" s="368"/>
      <c r="B1488" s="368"/>
      <c r="C1488" s="368"/>
      <c r="D1488" s="368"/>
      <c r="E1488" s="368"/>
      <c r="F1488" s="370"/>
      <c r="G1488" s="554"/>
      <c r="H1488" s="335"/>
      <c r="I1488" s="335"/>
      <c r="J1488" s="368"/>
      <c r="K1488" s="368"/>
      <c r="L1488" s="370"/>
      <c r="M1488" s="368"/>
    </row>
    <row r="1489" spans="1:13" x14ac:dyDescent="0.2">
      <c r="A1489" s="368"/>
      <c r="B1489" s="368"/>
      <c r="C1489" s="368"/>
      <c r="D1489" s="368"/>
      <c r="E1489" s="368"/>
      <c r="F1489" s="370"/>
      <c r="G1489" s="554"/>
      <c r="H1489" s="335"/>
      <c r="I1489" s="335"/>
      <c r="J1489" s="368"/>
      <c r="K1489" s="368"/>
      <c r="L1489" s="370"/>
      <c r="M1489" s="368"/>
    </row>
    <row r="1490" spans="1:13" x14ac:dyDescent="0.2">
      <c r="A1490" s="368"/>
      <c r="B1490" s="368"/>
      <c r="C1490" s="368"/>
      <c r="D1490" s="368"/>
      <c r="E1490" s="368"/>
      <c r="F1490" s="370"/>
      <c r="G1490" s="554"/>
      <c r="H1490" s="335"/>
      <c r="I1490" s="335"/>
      <c r="J1490" s="368"/>
      <c r="K1490" s="368"/>
      <c r="L1490" s="370"/>
      <c r="M1490" s="368"/>
    </row>
    <row r="1491" spans="1:13" x14ac:dyDescent="0.2">
      <c r="A1491" s="368"/>
      <c r="B1491" s="368"/>
      <c r="C1491" s="368"/>
      <c r="D1491" s="368"/>
      <c r="E1491" s="368"/>
      <c r="F1491" s="370"/>
      <c r="G1491" s="554"/>
      <c r="H1491" s="335"/>
      <c r="I1491" s="335"/>
      <c r="J1491" s="368"/>
      <c r="K1491" s="368"/>
      <c r="L1491" s="370"/>
      <c r="M1491" s="368"/>
    </row>
    <row r="1492" spans="1:13" x14ac:dyDescent="0.2">
      <c r="A1492" s="368"/>
      <c r="B1492" s="368"/>
      <c r="C1492" s="368"/>
      <c r="D1492" s="368"/>
      <c r="E1492" s="368"/>
      <c r="F1492" s="370"/>
      <c r="G1492" s="554"/>
      <c r="H1492" s="335"/>
      <c r="I1492" s="335"/>
      <c r="J1492" s="368"/>
      <c r="K1492" s="368"/>
      <c r="L1492" s="370"/>
      <c r="M1492" s="368"/>
    </row>
    <row r="1493" spans="1:13" x14ac:dyDescent="0.2">
      <c r="A1493" s="368"/>
      <c r="B1493" s="368"/>
      <c r="C1493" s="368"/>
      <c r="D1493" s="368"/>
      <c r="E1493" s="368"/>
      <c r="F1493" s="370"/>
      <c r="G1493" s="554"/>
      <c r="H1493" s="335"/>
      <c r="I1493" s="335"/>
      <c r="J1493" s="368"/>
      <c r="K1493" s="368"/>
      <c r="L1493" s="370"/>
      <c r="M1493" s="368"/>
    </row>
    <row r="1494" spans="1:13" x14ac:dyDescent="0.2">
      <c r="A1494" s="368"/>
      <c r="B1494" s="368"/>
      <c r="C1494" s="368"/>
      <c r="D1494" s="368"/>
      <c r="E1494" s="368"/>
      <c r="F1494" s="370"/>
      <c r="G1494" s="554"/>
      <c r="H1494" s="335"/>
      <c r="I1494" s="335"/>
      <c r="J1494" s="368"/>
      <c r="K1494" s="368"/>
      <c r="L1494" s="370"/>
      <c r="M1494" s="368"/>
    </row>
    <row r="1495" spans="1:13" x14ac:dyDescent="0.2">
      <c r="A1495" s="368"/>
      <c r="B1495" s="368"/>
      <c r="C1495" s="368"/>
      <c r="D1495" s="368"/>
      <c r="E1495" s="368"/>
      <c r="F1495" s="370"/>
      <c r="G1495" s="554"/>
      <c r="H1495" s="335"/>
      <c r="I1495" s="335"/>
      <c r="J1495" s="368"/>
      <c r="K1495" s="368"/>
      <c r="L1495" s="370"/>
      <c r="M1495" s="368"/>
    </row>
    <row r="1496" spans="1:13" x14ac:dyDescent="0.2">
      <c r="A1496" s="368"/>
      <c r="B1496" s="368"/>
      <c r="C1496" s="368"/>
      <c r="D1496" s="368"/>
      <c r="E1496" s="368"/>
      <c r="F1496" s="370"/>
      <c r="G1496" s="554"/>
      <c r="H1496" s="335"/>
      <c r="I1496" s="335"/>
      <c r="J1496" s="368"/>
      <c r="K1496" s="368"/>
      <c r="L1496" s="370"/>
      <c r="M1496" s="368"/>
    </row>
    <row r="1497" spans="1:13" x14ac:dyDescent="0.2">
      <c r="A1497" s="368"/>
      <c r="B1497" s="368"/>
      <c r="C1497" s="368"/>
      <c r="D1497" s="368"/>
      <c r="E1497" s="368"/>
      <c r="F1497" s="370"/>
      <c r="G1497" s="554"/>
      <c r="H1497" s="335"/>
      <c r="I1497" s="335"/>
      <c r="J1497" s="368"/>
      <c r="K1497" s="368"/>
      <c r="L1497" s="370"/>
      <c r="M1497" s="368"/>
    </row>
    <row r="1498" spans="1:13" x14ac:dyDescent="0.2">
      <c r="A1498" s="368"/>
      <c r="B1498" s="368"/>
      <c r="C1498" s="368"/>
      <c r="D1498" s="368"/>
      <c r="E1498" s="368"/>
      <c r="F1498" s="370"/>
      <c r="G1498" s="554"/>
      <c r="H1498" s="335"/>
      <c r="I1498" s="335"/>
      <c r="J1498" s="368"/>
      <c r="K1498" s="368"/>
      <c r="L1498" s="370"/>
      <c r="M1498" s="368"/>
    </row>
    <row r="1499" spans="1:13" x14ac:dyDescent="0.2">
      <c r="A1499" s="368"/>
      <c r="B1499" s="368"/>
      <c r="C1499" s="368"/>
      <c r="D1499" s="368"/>
      <c r="E1499" s="368"/>
      <c r="F1499" s="370"/>
      <c r="G1499" s="554"/>
      <c r="H1499" s="335"/>
      <c r="I1499" s="335"/>
      <c r="J1499" s="368"/>
      <c r="K1499" s="368"/>
      <c r="L1499" s="370"/>
      <c r="M1499" s="368"/>
    </row>
    <row r="1500" spans="1:13" x14ac:dyDescent="0.2">
      <c r="A1500" s="368"/>
      <c r="B1500" s="368"/>
      <c r="C1500" s="368"/>
      <c r="D1500" s="368"/>
      <c r="E1500" s="368"/>
      <c r="F1500" s="370"/>
      <c r="G1500" s="554"/>
      <c r="H1500" s="335"/>
      <c r="I1500" s="335"/>
      <c r="J1500" s="368"/>
      <c r="K1500" s="368"/>
      <c r="L1500" s="370"/>
      <c r="M1500" s="368"/>
    </row>
    <row r="1501" spans="1:13" x14ac:dyDescent="0.2">
      <c r="A1501" s="368"/>
      <c r="B1501" s="368"/>
      <c r="C1501" s="368"/>
      <c r="D1501" s="368"/>
      <c r="E1501" s="368"/>
      <c r="F1501" s="370"/>
      <c r="G1501" s="554"/>
      <c r="H1501" s="335"/>
      <c r="I1501" s="335"/>
      <c r="J1501" s="368"/>
      <c r="K1501" s="368"/>
      <c r="L1501" s="370"/>
      <c r="M1501" s="368"/>
    </row>
    <row r="1502" spans="1:13" x14ac:dyDescent="0.2">
      <c r="A1502" s="368"/>
      <c r="B1502" s="368"/>
      <c r="C1502" s="368"/>
      <c r="D1502" s="368"/>
      <c r="E1502" s="368"/>
      <c r="F1502" s="370"/>
      <c r="G1502" s="554"/>
      <c r="H1502" s="335"/>
      <c r="I1502" s="335"/>
      <c r="J1502" s="368"/>
      <c r="K1502" s="368"/>
      <c r="L1502" s="370"/>
      <c r="M1502" s="368"/>
    </row>
    <row r="1503" spans="1:13" x14ac:dyDescent="0.2">
      <c r="A1503" s="368"/>
      <c r="B1503" s="368"/>
      <c r="C1503" s="368"/>
      <c r="D1503" s="368"/>
      <c r="E1503" s="368"/>
      <c r="F1503" s="370"/>
      <c r="G1503" s="554"/>
      <c r="H1503" s="335"/>
      <c r="I1503" s="335"/>
      <c r="J1503" s="368"/>
      <c r="K1503" s="368"/>
      <c r="L1503" s="370"/>
      <c r="M1503" s="368"/>
    </row>
    <row r="1504" spans="1:13" x14ac:dyDescent="0.2">
      <c r="A1504" s="368"/>
      <c r="B1504" s="368"/>
      <c r="C1504" s="368"/>
      <c r="D1504" s="368"/>
      <c r="E1504" s="368"/>
      <c r="F1504" s="370"/>
      <c r="G1504" s="554"/>
      <c r="H1504" s="335"/>
      <c r="I1504" s="335"/>
      <c r="J1504" s="368"/>
      <c r="K1504" s="368"/>
      <c r="L1504" s="370"/>
      <c r="M1504" s="368"/>
    </row>
    <row r="1505" spans="1:13" x14ac:dyDescent="0.2">
      <c r="A1505" s="368"/>
      <c r="B1505" s="368"/>
      <c r="C1505" s="368"/>
      <c r="D1505" s="368"/>
      <c r="E1505" s="368"/>
      <c r="F1505" s="370"/>
      <c r="G1505" s="554"/>
      <c r="H1505" s="335"/>
      <c r="I1505" s="335"/>
      <c r="J1505" s="368"/>
      <c r="K1505" s="368"/>
      <c r="L1505" s="370"/>
      <c r="M1505" s="368"/>
    </row>
    <row r="1506" spans="1:13" x14ac:dyDescent="0.2">
      <c r="A1506" s="368"/>
      <c r="B1506" s="368"/>
      <c r="C1506" s="368"/>
      <c r="D1506" s="368"/>
      <c r="E1506" s="368"/>
      <c r="F1506" s="370"/>
      <c r="G1506" s="554"/>
      <c r="H1506" s="335"/>
      <c r="I1506" s="335"/>
      <c r="J1506" s="368"/>
      <c r="K1506" s="368"/>
      <c r="L1506" s="370"/>
      <c r="M1506" s="368"/>
    </row>
    <row r="1507" spans="1:13" x14ac:dyDescent="0.2">
      <c r="A1507" s="368"/>
      <c r="B1507" s="368"/>
      <c r="C1507" s="368"/>
      <c r="D1507" s="368"/>
      <c r="E1507" s="368"/>
      <c r="F1507" s="370"/>
      <c r="G1507" s="554"/>
      <c r="H1507" s="335"/>
      <c r="I1507" s="335"/>
      <c r="J1507" s="368"/>
      <c r="K1507" s="368"/>
      <c r="L1507" s="370"/>
      <c r="M1507" s="368"/>
    </row>
    <row r="1508" spans="1:13" x14ac:dyDescent="0.2">
      <c r="A1508" s="368"/>
      <c r="B1508" s="368"/>
      <c r="C1508" s="368"/>
      <c r="D1508" s="368"/>
      <c r="E1508" s="368"/>
      <c r="F1508" s="370"/>
      <c r="G1508" s="554"/>
      <c r="H1508" s="335"/>
      <c r="I1508" s="335"/>
      <c r="J1508" s="368"/>
      <c r="K1508" s="368"/>
      <c r="L1508" s="370"/>
      <c r="M1508" s="368"/>
    </row>
    <row r="1509" spans="1:13" x14ac:dyDescent="0.2">
      <c r="A1509" s="368"/>
      <c r="B1509" s="368"/>
      <c r="C1509" s="368"/>
      <c r="D1509" s="368"/>
      <c r="E1509" s="368"/>
      <c r="F1509" s="370"/>
      <c r="G1509" s="554"/>
      <c r="H1509" s="335"/>
      <c r="I1509" s="335"/>
      <c r="J1509" s="368"/>
      <c r="K1509" s="368"/>
      <c r="L1509" s="370"/>
      <c r="M1509" s="368"/>
    </row>
    <row r="1510" spans="1:13" x14ac:dyDescent="0.2">
      <c r="A1510" s="368"/>
      <c r="B1510" s="368"/>
      <c r="C1510" s="368"/>
      <c r="D1510" s="368"/>
      <c r="E1510" s="368"/>
      <c r="F1510" s="370"/>
      <c r="G1510" s="554"/>
      <c r="H1510" s="335"/>
      <c r="I1510" s="335"/>
      <c r="J1510" s="368"/>
      <c r="K1510" s="368"/>
      <c r="L1510" s="370"/>
      <c r="M1510" s="368"/>
    </row>
    <row r="1511" spans="1:13" x14ac:dyDescent="0.2">
      <c r="A1511" s="368"/>
      <c r="B1511" s="368"/>
      <c r="C1511" s="368"/>
      <c r="D1511" s="368"/>
      <c r="E1511" s="368"/>
      <c r="F1511" s="370"/>
      <c r="G1511" s="554"/>
      <c r="H1511" s="335"/>
      <c r="I1511" s="335"/>
      <c r="J1511" s="368"/>
      <c r="K1511" s="368"/>
      <c r="L1511" s="370"/>
      <c r="M1511" s="368"/>
    </row>
    <row r="1512" spans="1:13" x14ac:dyDescent="0.2">
      <c r="A1512" s="368"/>
      <c r="B1512" s="368"/>
      <c r="C1512" s="368"/>
      <c r="D1512" s="368"/>
      <c r="E1512" s="368"/>
      <c r="F1512" s="370"/>
      <c r="G1512" s="554"/>
      <c r="H1512" s="335"/>
      <c r="I1512" s="335"/>
      <c r="J1512" s="368"/>
      <c r="K1512" s="368"/>
      <c r="L1512" s="370"/>
      <c r="M1512" s="368"/>
    </row>
    <row r="1513" spans="1:13" x14ac:dyDescent="0.2">
      <c r="A1513" s="368"/>
      <c r="B1513" s="368"/>
      <c r="C1513" s="368"/>
      <c r="D1513" s="368"/>
      <c r="E1513" s="368"/>
      <c r="F1513" s="370"/>
      <c r="G1513" s="554"/>
      <c r="H1513" s="335"/>
      <c r="I1513" s="335"/>
      <c r="J1513" s="368"/>
      <c r="K1513" s="368"/>
      <c r="L1513" s="370"/>
      <c r="M1513" s="368"/>
    </row>
    <row r="1514" spans="1:13" x14ac:dyDescent="0.2">
      <c r="A1514" s="368"/>
      <c r="B1514" s="368"/>
      <c r="C1514" s="368"/>
      <c r="D1514" s="368"/>
      <c r="E1514" s="368"/>
      <c r="F1514" s="370"/>
      <c r="G1514" s="554"/>
      <c r="H1514" s="335"/>
      <c r="I1514" s="335"/>
      <c r="J1514" s="368"/>
      <c r="K1514" s="368"/>
      <c r="L1514" s="370"/>
      <c r="M1514" s="368"/>
    </row>
    <row r="1515" spans="1:13" x14ac:dyDescent="0.2">
      <c r="A1515" s="368"/>
      <c r="B1515" s="368"/>
      <c r="C1515" s="368"/>
      <c r="D1515" s="368"/>
      <c r="E1515" s="368"/>
      <c r="F1515" s="370"/>
      <c r="G1515" s="554"/>
      <c r="H1515" s="335"/>
      <c r="I1515" s="335"/>
      <c r="J1515" s="368"/>
      <c r="K1515" s="368"/>
      <c r="L1515" s="370"/>
      <c r="M1515" s="368"/>
    </row>
    <row r="1516" spans="1:13" x14ac:dyDescent="0.2">
      <c r="A1516" s="368"/>
      <c r="B1516" s="368"/>
      <c r="C1516" s="368"/>
      <c r="D1516" s="368"/>
      <c r="E1516" s="368"/>
      <c r="F1516" s="370"/>
      <c r="G1516" s="554"/>
      <c r="H1516" s="335"/>
      <c r="I1516" s="335"/>
      <c r="J1516" s="368"/>
      <c r="K1516" s="368"/>
      <c r="L1516" s="370"/>
      <c r="M1516" s="368"/>
    </row>
    <row r="1517" spans="1:13" x14ac:dyDescent="0.2">
      <c r="A1517" s="368"/>
      <c r="B1517" s="368"/>
      <c r="C1517" s="368"/>
      <c r="D1517" s="368"/>
      <c r="E1517" s="368"/>
      <c r="F1517" s="370"/>
      <c r="G1517" s="554"/>
      <c r="H1517" s="335"/>
      <c r="I1517" s="335"/>
      <c r="J1517" s="368"/>
      <c r="K1517" s="368"/>
      <c r="L1517" s="370"/>
      <c r="M1517" s="368"/>
    </row>
    <row r="1518" spans="1:13" x14ac:dyDescent="0.2">
      <c r="A1518" s="368"/>
      <c r="B1518" s="368"/>
      <c r="C1518" s="368"/>
      <c r="D1518" s="368"/>
      <c r="E1518" s="368"/>
      <c r="F1518" s="370"/>
      <c r="G1518" s="554"/>
      <c r="H1518" s="335"/>
      <c r="I1518" s="335"/>
      <c r="J1518" s="368"/>
      <c r="K1518" s="368"/>
      <c r="L1518" s="370"/>
      <c r="M1518" s="368"/>
    </row>
    <row r="1519" spans="1:13" x14ac:dyDescent="0.2">
      <c r="A1519" s="368"/>
      <c r="B1519" s="368"/>
      <c r="C1519" s="368"/>
      <c r="D1519" s="368"/>
      <c r="E1519" s="368"/>
      <c r="F1519" s="370"/>
      <c r="G1519" s="554"/>
      <c r="H1519" s="335"/>
      <c r="I1519" s="335"/>
      <c r="J1519" s="368"/>
      <c r="K1519" s="368"/>
      <c r="L1519" s="370"/>
      <c r="M1519" s="368"/>
    </row>
    <row r="1520" spans="1:13" x14ac:dyDescent="0.2">
      <c r="A1520" s="368"/>
      <c r="B1520" s="368"/>
      <c r="C1520" s="368"/>
      <c r="D1520" s="368"/>
      <c r="E1520" s="368"/>
      <c r="F1520" s="370"/>
      <c r="G1520" s="554"/>
      <c r="H1520" s="335"/>
      <c r="I1520" s="335"/>
      <c r="J1520" s="368"/>
      <c r="K1520" s="368"/>
      <c r="L1520" s="370"/>
      <c r="M1520" s="368"/>
    </row>
    <row r="1521" spans="1:13" x14ac:dyDescent="0.2">
      <c r="A1521" s="368"/>
      <c r="B1521" s="368"/>
      <c r="C1521" s="368"/>
      <c r="D1521" s="368"/>
      <c r="E1521" s="368"/>
      <c r="F1521" s="370"/>
      <c r="G1521" s="554"/>
      <c r="H1521" s="335"/>
      <c r="I1521" s="335"/>
      <c r="J1521" s="368"/>
      <c r="K1521" s="368"/>
      <c r="L1521" s="370"/>
      <c r="M1521" s="368"/>
    </row>
    <row r="1522" spans="1:13" x14ac:dyDescent="0.2">
      <c r="A1522" s="368"/>
      <c r="B1522" s="368"/>
      <c r="C1522" s="368"/>
      <c r="D1522" s="368"/>
      <c r="E1522" s="368"/>
      <c r="F1522" s="370"/>
      <c r="G1522" s="554"/>
      <c r="H1522" s="335"/>
      <c r="I1522" s="335"/>
      <c r="J1522" s="368"/>
      <c r="K1522" s="368"/>
      <c r="L1522" s="370"/>
      <c r="M1522" s="368"/>
    </row>
    <row r="1523" spans="1:13" x14ac:dyDescent="0.2">
      <c r="A1523" s="368"/>
      <c r="B1523" s="368"/>
      <c r="C1523" s="368"/>
      <c r="D1523" s="368"/>
      <c r="E1523" s="368"/>
      <c r="F1523" s="370"/>
      <c r="G1523" s="554"/>
      <c r="H1523" s="335"/>
      <c r="I1523" s="335"/>
      <c r="J1523" s="368"/>
      <c r="K1523" s="368"/>
      <c r="L1523" s="370"/>
      <c r="M1523" s="368"/>
    </row>
    <row r="1524" spans="1:13" x14ac:dyDescent="0.2">
      <c r="A1524" s="368"/>
      <c r="B1524" s="368"/>
      <c r="C1524" s="368"/>
      <c r="D1524" s="368"/>
      <c r="E1524" s="368"/>
      <c r="F1524" s="370"/>
      <c r="G1524" s="554"/>
      <c r="H1524" s="335"/>
      <c r="I1524" s="335"/>
      <c r="J1524" s="368"/>
      <c r="K1524" s="368"/>
      <c r="L1524" s="370"/>
      <c r="M1524" s="368"/>
    </row>
    <row r="1525" spans="1:13" x14ac:dyDescent="0.2">
      <c r="A1525" s="368"/>
      <c r="B1525" s="368"/>
      <c r="C1525" s="368"/>
      <c r="D1525" s="368"/>
      <c r="E1525" s="368"/>
      <c r="F1525" s="370"/>
      <c r="G1525" s="554"/>
      <c r="H1525" s="335"/>
      <c r="I1525" s="335"/>
      <c r="J1525" s="368"/>
      <c r="K1525" s="368"/>
      <c r="L1525" s="370"/>
      <c r="M1525" s="368"/>
    </row>
    <row r="1526" spans="1:13" x14ac:dyDescent="0.2">
      <c r="A1526" s="368"/>
      <c r="B1526" s="368"/>
      <c r="C1526" s="368"/>
      <c r="D1526" s="368"/>
      <c r="E1526" s="368"/>
      <c r="F1526" s="370"/>
      <c r="G1526" s="554"/>
      <c r="H1526" s="335"/>
      <c r="I1526" s="335"/>
      <c r="J1526" s="368"/>
      <c r="K1526" s="368"/>
      <c r="L1526" s="370"/>
      <c r="M1526" s="368"/>
    </row>
    <row r="1527" spans="1:13" x14ac:dyDescent="0.2">
      <c r="A1527" s="368"/>
      <c r="B1527" s="368"/>
      <c r="C1527" s="368"/>
      <c r="D1527" s="368"/>
      <c r="E1527" s="368"/>
      <c r="F1527" s="370"/>
      <c r="G1527" s="554"/>
      <c r="H1527" s="335"/>
      <c r="I1527" s="335"/>
      <c r="J1527" s="368"/>
      <c r="K1527" s="368"/>
      <c r="L1527" s="370"/>
      <c r="M1527" s="368"/>
    </row>
    <row r="1528" spans="1:13" x14ac:dyDescent="0.2">
      <c r="A1528" s="368"/>
      <c r="B1528" s="368"/>
      <c r="C1528" s="368"/>
      <c r="D1528" s="368"/>
      <c r="E1528" s="368"/>
      <c r="F1528" s="370"/>
      <c r="G1528" s="554"/>
      <c r="H1528" s="335"/>
      <c r="I1528" s="335"/>
      <c r="J1528" s="368"/>
      <c r="K1528" s="368"/>
      <c r="L1528" s="370"/>
      <c r="M1528" s="368"/>
    </row>
    <row r="1529" spans="1:13" x14ac:dyDescent="0.2">
      <c r="A1529" s="368"/>
      <c r="B1529" s="368"/>
      <c r="C1529" s="368"/>
      <c r="D1529" s="368"/>
      <c r="E1529" s="368"/>
      <c r="F1529" s="370"/>
      <c r="G1529" s="554"/>
      <c r="H1529" s="335"/>
      <c r="I1529" s="335"/>
      <c r="J1529" s="368"/>
      <c r="K1529" s="368"/>
      <c r="L1529" s="370"/>
      <c r="M1529" s="368"/>
    </row>
    <row r="1530" spans="1:13" x14ac:dyDescent="0.2">
      <c r="A1530" s="368"/>
      <c r="B1530" s="368"/>
      <c r="C1530" s="368"/>
      <c r="D1530" s="368"/>
      <c r="E1530" s="368"/>
      <c r="F1530" s="370"/>
      <c r="G1530" s="554"/>
      <c r="H1530" s="335"/>
      <c r="I1530" s="335"/>
      <c r="J1530" s="368"/>
      <c r="K1530" s="368"/>
      <c r="L1530" s="370"/>
      <c r="M1530" s="368"/>
    </row>
    <row r="1531" spans="1:13" x14ac:dyDescent="0.2">
      <c r="A1531" s="368"/>
      <c r="B1531" s="368"/>
      <c r="C1531" s="368"/>
      <c r="D1531" s="368"/>
      <c r="E1531" s="368"/>
      <c r="F1531" s="370"/>
      <c r="G1531" s="554"/>
      <c r="H1531" s="335"/>
      <c r="I1531" s="335"/>
      <c r="J1531" s="368"/>
      <c r="K1531" s="368"/>
      <c r="L1531" s="370"/>
      <c r="M1531" s="368"/>
    </row>
    <row r="1532" spans="1:13" x14ac:dyDescent="0.2">
      <c r="A1532" s="368"/>
      <c r="B1532" s="368"/>
      <c r="C1532" s="368"/>
      <c r="D1532" s="368"/>
      <c r="E1532" s="368"/>
      <c r="F1532" s="370"/>
      <c r="G1532" s="554"/>
      <c r="H1532" s="335"/>
      <c r="I1532" s="335"/>
      <c r="J1532" s="368"/>
      <c r="K1532" s="368"/>
      <c r="L1532" s="370"/>
      <c r="M1532" s="368"/>
    </row>
    <row r="1533" spans="1:13" x14ac:dyDescent="0.2">
      <c r="A1533" s="368"/>
      <c r="B1533" s="368"/>
      <c r="C1533" s="368"/>
      <c r="D1533" s="368"/>
      <c r="E1533" s="368"/>
      <c r="F1533" s="370"/>
      <c r="G1533" s="554"/>
      <c r="H1533" s="335"/>
      <c r="I1533" s="335"/>
      <c r="J1533" s="368"/>
      <c r="K1533" s="368"/>
      <c r="L1533" s="370"/>
      <c r="M1533" s="368"/>
    </row>
    <row r="1534" spans="1:13" x14ac:dyDescent="0.2">
      <c r="A1534" s="368"/>
      <c r="B1534" s="368"/>
      <c r="C1534" s="368"/>
      <c r="D1534" s="368"/>
      <c r="E1534" s="368"/>
      <c r="F1534" s="370"/>
      <c r="G1534" s="554"/>
      <c r="H1534" s="335"/>
      <c r="I1534" s="335"/>
      <c r="J1534" s="368"/>
      <c r="K1534" s="368"/>
      <c r="L1534" s="370"/>
      <c r="M1534" s="368"/>
    </row>
    <row r="1535" spans="1:13" x14ac:dyDescent="0.2">
      <c r="A1535" s="368"/>
      <c r="B1535" s="368"/>
      <c r="C1535" s="368"/>
      <c r="D1535" s="368"/>
      <c r="E1535" s="368"/>
      <c r="F1535" s="370"/>
      <c r="G1535" s="554"/>
      <c r="H1535" s="335"/>
      <c r="I1535" s="335"/>
      <c r="J1535" s="368"/>
      <c r="K1535" s="368"/>
      <c r="L1535" s="370"/>
      <c r="M1535" s="368"/>
    </row>
    <row r="1536" spans="1:13" x14ac:dyDescent="0.2">
      <c r="A1536" s="368"/>
      <c r="B1536" s="368"/>
      <c r="C1536" s="368"/>
      <c r="D1536" s="368"/>
      <c r="E1536" s="368"/>
      <c r="F1536" s="370"/>
      <c r="G1536" s="554"/>
      <c r="H1536" s="335"/>
      <c r="I1536" s="335"/>
      <c r="J1536" s="368"/>
      <c r="K1536" s="368"/>
      <c r="L1536" s="370"/>
      <c r="M1536" s="368"/>
    </row>
    <row r="1537" spans="1:13" x14ac:dyDescent="0.2">
      <c r="A1537" s="368"/>
      <c r="B1537" s="368"/>
      <c r="C1537" s="368"/>
      <c r="D1537" s="368"/>
      <c r="E1537" s="368"/>
      <c r="F1537" s="370"/>
      <c r="G1537" s="554"/>
      <c r="H1537" s="335"/>
      <c r="I1537" s="335"/>
      <c r="J1537" s="368"/>
      <c r="K1537" s="368"/>
      <c r="L1537" s="370"/>
      <c r="M1537" s="368"/>
    </row>
    <row r="1538" spans="1:13" x14ac:dyDescent="0.2">
      <c r="A1538" s="368"/>
      <c r="B1538" s="368"/>
      <c r="C1538" s="368"/>
      <c r="D1538" s="368"/>
      <c r="E1538" s="368"/>
      <c r="F1538" s="370"/>
      <c r="G1538" s="554"/>
      <c r="H1538" s="335"/>
      <c r="I1538" s="335"/>
      <c r="J1538" s="368"/>
      <c r="K1538" s="368"/>
      <c r="L1538" s="370"/>
      <c r="M1538" s="368"/>
    </row>
    <row r="1539" spans="1:13" x14ac:dyDescent="0.2">
      <c r="A1539" s="368"/>
      <c r="B1539" s="368"/>
      <c r="C1539" s="368"/>
      <c r="D1539" s="368"/>
      <c r="E1539" s="368"/>
      <c r="F1539" s="370"/>
      <c r="G1539" s="554"/>
      <c r="H1539" s="335"/>
      <c r="I1539" s="335"/>
      <c r="J1539" s="368"/>
      <c r="K1539" s="368"/>
      <c r="L1539" s="370"/>
      <c r="M1539" s="368"/>
    </row>
    <row r="1540" spans="1:13" x14ac:dyDescent="0.2">
      <c r="A1540" s="368"/>
      <c r="B1540" s="368"/>
      <c r="C1540" s="368"/>
      <c r="D1540" s="368"/>
      <c r="E1540" s="368"/>
      <c r="F1540" s="370"/>
      <c r="G1540" s="554"/>
      <c r="H1540" s="335"/>
      <c r="I1540" s="335"/>
      <c r="J1540" s="368"/>
      <c r="K1540" s="368"/>
      <c r="L1540" s="370"/>
      <c r="M1540" s="368"/>
    </row>
    <row r="1541" spans="1:13" x14ac:dyDescent="0.2">
      <c r="A1541" s="368"/>
      <c r="B1541" s="368"/>
      <c r="C1541" s="368"/>
      <c r="D1541" s="368"/>
      <c r="E1541" s="368"/>
      <c r="F1541" s="370"/>
      <c r="G1541" s="554"/>
      <c r="H1541" s="335"/>
      <c r="I1541" s="335"/>
      <c r="J1541" s="368"/>
      <c r="K1541" s="368"/>
      <c r="L1541" s="370"/>
      <c r="M1541" s="368"/>
    </row>
    <row r="1542" spans="1:13" x14ac:dyDescent="0.2">
      <c r="A1542" s="368"/>
      <c r="B1542" s="368"/>
      <c r="C1542" s="368"/>
      <c r="D1542" s="368"/>
      <c r="E1542" s="368"/>
      <c r="F1542" s="370"/>
      <c r="G1542" s="554"/>
      <c r="H1542" s="335"/>
      <c r="I1542" s="335"/>
      <c r="J1542" s="368"/>
      <c r="K1542" s="368"/>
      <c r="L1542" s="370"/>
      <c r="M1542" s="368"/>
    </row>
    <row r="1543" spans="1:13" x14ac:dyDescent="0.2">
      <c r="A1543" s="368"/>
      <c r="B1543" s="368"/>
      <c r="C1543" s="368"/>
      <c r="D1543" s="368"/>
      <c r="E1543" s="368"/>
      <c r="F1543" s="370"/>
      <c r="G1543" s="554"/>
      <c r="H1543" s="335"/>
      <c r="I1543" s="335"/>
      <c r="J1543" s="368"/>
      <c r="K1543" s="368"/>
      <c r="L1543" s="370"/>
      <c r="M1543" s="368"/>
    </row>
    <row r="1544" spans="1:13" x14ac:dyDescent="0.2">
      <c r="A1544" s="368"/>
      <c r="B1544" s="368"/>
      <c r="C1544" s="368"/>
      <c r="D1544" s="368"/>
      <c r="E1544" s="368"/>
      <c r="F1544" s="370"/>
      <c r="G1544" s="554"/>
      <c r="H1544" s="335"/>
      <c r="I1544" s="335"/>
      <c r="J1544" s="368"/>
      <c r="K1544" s="368"/>
      <c r="L1544" s="370"/>
      <c r="M1544" s="368"/>
    </row>
    <row r="1545" spans="1:13" x14ac:dyDescent="0.2">
      <c r="A1545" s="368"/>
      <c r="B1545" s="368"/>
      <c r="C1545" s="368"/>
      <c r="D1545" s="368"/>
      <c r="E1545" s="368"/>
      <c r="F1545" s="370"/>
      <c r="G1545" s="554"/>
      <c r="H1545" s="335"/>
      <c r="I1545" s="335"/>
      <c r="J1545" s="368"/>
      <c r="K1545" s="368"/>
      <c r="L1545" s="370"/>
      <c r="M1545" s="368"/>
    </row>
    <row r="1546" spans="1:13" x14ac:dyDescent="0.2">
      <c r="A1546" s="368"/>
      <c r="B1546" s="368"/>
      <c r="C1546" s="368"/>
      <c r="D1546" s="368"/>
      <c r="E1546" s="368"/>
      <c r="F1546" s="370"/>
      <c r="G1546" s="554"/>
      <c r="H1546" s="335"/>
      <c r="I1546" s="335"/>
      <c r="J1546" s="368"/>
      <c r="K1546" s="368"/>
      <c r="L1546" s="370"/>
      <c r="M1546" s="368"/>
    </row>
    <row r="1547" spans="1:13" x14ac:dyDescent="0.2">
      <c r="A1547" s="368"/>
      <c r="B1547" s="368"/>
      <c r="C1547" s="368"/>
      <c r="D1547" s="368"/>
      <c r="E1547" s="368"/>
      <c r="F1547" s="370"/>
      <c r="G1547" s="554"/>
      <c r="H1547" s="335"/>
      <c r="I1547" s="335"/>
      <c r="J1547" s="368"/>
      <c r="K1547" s="368"/>
      <c r="L1547" s="370"/>
      <c r="M1547" s="368"/>
    </row>
    <row r="1548" spans="1:13" x14ac:dyDescent="0.2">
      <c r="A1548" s="368"/>
      <c r="B1548" s="368"/>
      <c r="C1548" s="368"/>
      <c r="D1548" s="368"/>
      <c r="E1548" s="368"/>
      <c r="F1548" s="370"/>
      <c r="G1548" s="554"/>
      <c r="H1548" s="335"/>
      <c r="I1548" s="335"/>
      <c r="J1548" s="368"/>
      <c r="K1548" s="368"/>
      <c r="L1548" s="370"/>
      <c r="M1548" s="368"/>
    </row>
    <row r="1549" spans="1:13" x14ac:dyDescent="0.2">
      <c r="A1549" s="368"/>
      <c r="B1549" s="368"/>
      <c r="C1549" s="368"/>
      <c r="D1549" s="368"/>
      <c r="E1549" s="368"/>
      <c r="F1549" s="370"/>
      <c r="G1549" s="554"/>
      <c r="H1549" s="335"/>
      <c r="I1549" s="335"/>
      <c r="J1549" s="368"/>
      <c r="K1549" s="368"/>
      <c r="L1549" s="370"/>
      <c r="M1549" s="368"/>
    </row>
    <row r="1550" spans="1:13" x14ac:dyDescent="0.2">
      <c r="A1550" s="368"/>
      <c r="B1550" s="368"/>
      <c r="C1550" s="368"/>
      <c r="D1550" s="368"/>
      <c r="E1550" s="368"/>
      <c r="F1550" s="370"/>
      <c r="G1550" s="554"/>
      <c r="H1550" s="335"/>
      <c r="I1550" s="335"/>
      <c r="J1550" s="368"/>
      <c r="K1550" s="368"/>
      <c r="L1550" s="370"/>
      <c r="M1550" s="368"/>
    </row>
    <row r="1551" spans="1:13" x14ac:dyDescent="0.2">
      <c r="A1551" s="368"/>
      <c r="B1551" s="368"/>
      <c r="C1551" s="368"/>
      <c r="D1551" s="368"/>
      <c r="E1551" s="368"/>
      <c r="F1551" s="370"/>
      <c r="G1551" s="554"/>
      <c r="H1551" s="335"/>
      <c r="I1551" s="335"/>
      <c r="J1551" s="368"/>
      <c r="K1551" s="368"/>
      <c r="L1551" s="370"/>
      <c r="M1551" s="368"/>
    </row>
    <row r="1552" spans="1:13" x14ac:dyDescent="0.2">
      <c r="A1552" s="368"/>
      <c r="B1552" s="368"/>
      <c r="C1552" s="368"/>
      <c r="D1552" s="368"/>
      <c r="E1552" s="368"/>
      <c r="F1552" s="370"/>
      <c r="G1552" s="554"/>
      <c r="H1552" s="335"/>
      <c r="I1552" s="335"/>
      <c r="J1552" s="368"/>
      <c r="K1552" s="368"/>
      <c r="L1552" s="370"/>
      <c r="M1552" s="368"/>
    </row>
    <row r="1553" spans="1:13" x14ac:dyDescent="0.2">
      <c r="A1553" s="368"/>
      <c r="B1553" s="368"/>
      <c r="C1553" s="368"/>
      <c r="D1553" s="368"/>
      <c r="E1553" s="368"/>
      <c r="F1553" s="370"/>
      <c r="G1553" s="554"/>
      <c r="H1553" s="335"/>
      <c r="I1553" s="335"/>
      <c r="J1553" s="368"/>
      <c r="K1553" s="368"/>
      <c r="L1553" s="370"/>
      <c r="M1553" s="368"/>
    </row>
    <row r="1554" spans="1:13" x14ac:dyDescent="0.2">
      <c r="A1554" s="368"/>
      <c r="B1554" s="368"/>
      <c r="C1554" s="368"/>
      <c r="D1554" s="368"/>
      <c r="E1554" s="368"/>
      <c r="F1554" s="370"/>
      <c r="G1554" s="554"/>
      <c r="H1554" s="335"/>
      <c r="I1554" s="335"/>
      <c r="J1554" s="368"/>
      <c r="K1554" s="368"/>
      <c r="L1554" s="370"/>
      <c r="M1554" s="368"/>
    </row>
    <row r="1555" spans="1:13" x14ac:dyDescent="0.2">
      <c r="A1555" s="368"/>
      <c r="B1555" s="368"/>
      <c r="C1555" s="368"/>
      <c r="D1555" s="368"/>
      <c r="E1555" s="368"/>
      <c r="F1555" s="370"/>
      <c r="G1555" s="554"/>
      <c r="H1555" s="335"/>
      <c r="I1555" s="335"/>
      <c r="J1555" s="368"/>
      <c r="K1555" s="368"/>
      <c r="L1555" s="370"/>
      <c r="M1555" s="368"/>
    </row>
    <row r="1556" spans="1:13" x14ac:dyDescent="0.2">
      <c r="A1556" s="368"/>
      <c r="B1556" s="368"/>
      <c r="C1556" s="368"/>
      <c r="D1556" s="368"/>
      <c r="E1556" s="368"/>
      <c r="F1556" s="370"/>
      <c r="G1556" s="554"/>
      <c r="H1556" s="335"/>
      <c r="I1556" s="335"/>
      <c r="J1556" s="368"/>
      <c r="K1556" s="368"/>
      <c r="L1556" s="370"/>
      <c r="M1556" s="368"/>
    </row>
    <row r="1557" spans="1:13" x14ac:dyDescent="0.2">
      <c r="A1557" s="368"/>
      <c r="B1557" s="368"/>
      <c r="C1557" s="368"/>
      <c r="D1557" s="368"/>
      <c r="E1557" s="368"/>
      <c r="F1557" s="370"/>
      <c r="G1557" s="554"/>
      <c r="H1557" s="335"/>
      <c r="I1557" s="335"/>
      <c r="J1557" s="368"/>
      <c r="K1557" s="368"/>
      <c r="L1557" s="370"/>
      <c r="M1557" s="368"/>
    </row>
    <row r="1558" spans="1:13" x14ac:dyDescent="0.2">
      <c r="A1558" s="368"/>
      <c r="B1558" s="368"/>
      <c r="C1558" s="368"/>
      <c r="D1558" s="368"/>
      <c r="E1558" s="368"/>
      <c r="F1558" s="370"/>
      <c r="G1558" s="554"/>
      <c r="H1558" s="335"/>
      <c r="I1558" s="335"/>
      <c r="J1558" s="368"/>
      <c r="K1558" s="368"/>
      <c r="L1558" s="370"/>
      <c r="M1558" s="368"/>
    </row>
    <row r="1559" spans="1:13" x14ac:dyDescent="0.2">
      <c r="A1559" s="368"/>
      <c r="B1559" s="368"/>
      <c r="C1559" s="368"/>
      <c r="D1559" s="368"/>
      <c r="E1559" s="368"/>
      <c r="F1559" s="370"/>
      <c r="G1559" s="554"/>
      <c r="H1559" s="335"/>
      <c r="I1559" s="335"/>
      <c r="J1559" s="368"/>
      <c r="K1559" s="368"/>
      <c r="L1559" s="370"/>
      <c r="M1559" s="368"/>
    </row>
    <row r="1560" spans="1:13" x14ac:dyDescent="0.2">
      <c r="A1560" s="368"/>
      <c r="B1560" s="368"/>
      <c r="C1560" s="368"/>
      <c r="D1560" s="368"/>
      <c r="E1560" s="368"/>
      <c r="F1560" s="370"/>
      <c r="G1560" s="554"/>
      <c r="H1560" s="335"/>
      <c r="I1560" s="335"/>
      <c r="J1560" s="368"/>
      <c r="K1560" s="368"/>
      <c r="L1560" s="370"/>
      <c r="M1560" s="368"/>
    </row>
    <row r="1561" spans="1:13" x14ac:dyDescent="0.2">
      <c r="A1561" s="368"/>
      <c r="B1561" s="368"/>
      <c r="C1561" s="368"/>
      <c r="D1561" s="368"/>
      <c r="E1561" s="368"/>
      <c r="F1561" s="370"/>
      <c r="G1561" s="554"/>
      <c r="H1561" s="335"/>
      <c r="I1561" s="335"/>
      <c r="J1561" s="368"/>
      <c r="K1561" s="368"/>
      <c r="L1561" s="370"/>
      <c r="M1561" s="368"/>
    </row>
    <row r="1562" spans="1:13" x14ac:dyDescent="0.2">
      <c r="A1562" s="368"/>
      <c r="B1562" s="368"/>
      <c r="C1562" s="368"/>
      <c r="D1562" s="368"/>
      <c r="E1562" s="368"/>
      <c r="F1562" s="370"/>
      <c r="G1562" s="554"/>
      <c r="H1562" s="335"/>
      <c r="I1562" s="335"/>
      <c r="J1562" s="368"/>
      <c r="K1562" s="368"/>
      <c r="L1562" s="370"/>
      <c r="M1562" s="368"/>
    </row>
    <row r="1563" spans="1:13" x14ac:dyDescent="0.2">
      <c r="A1563" s="368"/>
      <c r="B1563" s="368"/>
      <c r="C1563" s="368"/>
      <c r="D1563" s="368"/>
      <c r="E1563" s="368"/>
      <c r="F1563" s="370"/>
      <c r="G1563" s="554"/>
      <c r="H1563" s="335"/>
      <c r="I1563" s="335"/>
      <c r="J1563" s="368"/>
      <c r="K1563" s="368"/>
      <c r="L1563" s="370"/>
      <c r="M1563" s="368"/>
    </row>
    <row r="1564" spans="1:13" x14ac:dyDescent="0.2">
      <c r="A1564" s="368"/>
      <c r="B1564" s="368"/>
      <c r="C1564" s="368"/>
      <c r="D1564" s="368"/>
      <c r="E1564" s="368"/>
      <c r="F1564" s="370"/>
      <c r="G1564" s="554"/>
      <c r="H1564" s="335"/>
      <c r="I1564" s="335"/>
      <c r="J1564" s="368"/>
      <c r="K1564" s="368"/>
      <c r="L1564" s="370"/>
      <c r="M1564" s="368"/>
    </row>
    <row r="1565" spans="1:13" x14ac:dyDescent="0.2">
      <c r="A1565" s="368"/>
      <c r="B1565" s="368"/>
      <c r="C1565" s="368"/>
      <c r="D1565" s="368"/>
      <c r="E1565" s="368"/>
      <c r="F1565" s="370"/>
      <c r="G1565" s="554"/>
      <c r="H1565" s="335"/>
      <c r="I1565" s="335"/>
      <c r="J1565" s="368"/>
      <c r="K1565" s="368"/>
      <c r="L1565" s="370"/>
      <c r="M1565" s="368"/>
    </row>
    <row r="1566" spans="1:13" x14ac:dyDescent="0.2">
      <c r="A1566" s="368"/>
      <c r="B1566" s="368"/>
      <c r="C1566" s="368"/>
      <c r="D1566" s="368"/>
      <c r="E1566" s="368"/>
      <c r="F1566" s="370"/>
      <c r="G1566" s="554"/>
      <c r="H1566" s="335"/>
      <c r="I1566" s="335"/>
      <c r="J1566" s="368"/>
      <c r="K1566" s="368"/>
      <c r="L1566" s="370"/>
      <c r="M1566" s="368"/>
    </row>
    <row r="1567" spans="1:13" x14ac:dyDescent="0.2">
      <c r="A1567" s="368"/>
      <c r="B1567" s="368"/>
      <c r="C1567" s="368"/>
      <c r="D1567" s="368"/>
      <c r="E1567" s="368"/>
      <c r="F1567" s="370"/>
      <c r="G1567" s="554"/>
      <c r="H1567" s="335"/>
      <c r="I1567" s="335"/>
      <c r="J1567" s="368"/>
      <c r="K1567" s="368"/>
      <c r="L1567" s="370"/>
      <c r="M1567" s="368"/>
    </row>
    <row r="1568" spans="1:13" x14ac:dyDescent="0.2">
      <c r="A1568" s="368"/>
      <c r="B1568" s="368"/>
      <c r="C1568" s="368"/>
      <c r="D1568" s="368"/>
      <c r="E1568" s="368"/>
      <c r="F1568" s="370"/>
      <c r="G1568" s="554"/>
      <c r="H1568" s="335"/>
      <c r="I1568" s="335"/>
      <c r="J1568" s="368"/>
      <c r="K1568" s="368"/>
      <c r="L1568" s="370"/>
      <c r="M1568" s="368"/>
    </row>
    <row r="1569" spans="1:13" x14ac:dyDescent="0.2">
      <c r="A1569" s="368"/>
      <c r="B1569" s="368"/>
      <c r="C1569" s="368"/>
      <c r="D1569" s="368"/>
      <c r="E1569" s="368"/>
      <c r="F1569" s="370"/>
      <c r="G1569" s="554"/>
      <c r="H1569" s="335"/>
      <c r="I1569" s="335"/>
      <c r="J1569" s="368"/>
      <c r="K1569" s="368"/>
      <c r="L1569" s="370"/>
      <c r="M1569" s="368"/>
    </row>
    <row r="1570" spans="1:13" x14ac:dyDescent="0.2">
      <c r="A1570" s="368"/>
      <c r="B1570" s="368"/>
      <c r="C1570" s="368"/>
      <c r="D1570" s="368"/>
      <c r="E1570" s="368"/>
      <c r="F1570" s="370"/>
      <c r="G1570" s="554"/>
      <c r="H1570" s="335"/>
      <c r="I1570" s="335"/>
      <c r="J1570" s="368"/>
      <c r="K1570" s="368"/>
      <c r="L1570" s="370"/>
      <c r="M1570" s="368"/>
    </row>
    <row r="1571" spans="1:13" x14ac:dyDescent="0.2">
      <c r="A1571" s="368"/>
      <c r="B1571" s="368"/>
      <c r="C1571" s="368"/>
      <c r="D1571" s="368"/>
      <c r="E1571" s="368"/>
      <c r="F1571" s="370"/>
      <c r="G1571" s="554"/>
      <c r="H1571" s="335"/>
      <c r="I1571" s="335"/>
      <c r="J1571" s="368"/>
      <c r="K1571" s="368"/>
      <c r="L1571" s="370"/>
      <c r="M1571" s="368"/>
    </row>
    <row r="1572" spans="1:13" x14ac:dyDescent="0.2">
      <c r="A1572" s="368"/>
      <c r="B1572" s="368"/>
      <c r="C1572" s="368"/>
      <c r="D1572" s="368"/>
      <c r="E1572" s="368"/>
      <c r="F1572" s="370"/>
      <c r="G1572" s="554"/>
      <c r="H1572" s="335"/>
      <c r="I1572" s="335"/>
      <c r="J1572" s="368"/>
      <c r="K1572" s="368"/>
      <c r="L1572" s="370"/>
      <c r="M1572" s="368"/>
    </row>
    <row r="1573" spans="1:13" x14ac:dyDescent="0.2">
      <c r="A1573" s="368"/>
      <c r="B1573" s="368"/>
      <c r="C1573" s="368"/>
      <c r="D1573" s="368"/>
      <c r="E1573" s="368"/>
      <c r="F1573" s="370"/>
      <c r="G1573" s="554"/>
      <c r="H1573" s="335"/>
      <c r="I1573" s="335"/>
      <c r="J1573" s="368"/>
      <c r="K1573" s="368"/>
      <c r="L1573" s="370"/>
      <c r="M1573" s="368"/>
    </row>
    <row r="1574" spans="1:13" x14ac:dyDescent="0.2">
      <c r="A1574" s="368"/>
      <c r="B1574" s="368"/>
      <c r="C1574" s="368"/>
      <c r="D1574" s="368"/>
      <c r="E1574" s="368"/>
      <c r="F1574" s="370"/>
      <c r="G1574" s="554"/>
      <c r="H1574" s="335"/>
      <c r="I1574" s="335"/>
      <c r="J1574" s="368"/>
      <c r="K1574" s="368"/>
      <c r="L1574" s="370"/>
      <c r="M1574" s="368"/>
    </row>
    <row r="1575" spans="1:13" x14ac:dyDescent="0.2">
      <c r="A1575" s="368"/>
      <c r="B1575" s="368"/>
      <c r="C1575" s="368"/>
      <c r="D1575" s="368"/>
      <c r="E1575" s="368"/>
      <c r="F1575" s="370"/>
      <c r="G1575" s="554"/>
      <c r="H1575" s="335"/>
      <c r="I1575" s="335"/>
      <c r="J1575" s="368"/>
      <c r="K1575" s="368"/>
      <c r="L1575" s="370"/>
      <c r="M1575" s="368"/>
    </row>
    <row r="1576" spans="1:13" x14ac:dyDescent="0.2">
      <c r="A1576" s="368"/>
      <c r="B1576" s="368"/>
      <c r="C1576" s="368"/>
      <c r="D1576" s="368"/>
      <c r="E1576" s="368"/>
      <c r="F1576" s="370"/>
      <c r="G1576" s="554"/>
      <c r="H1576" s="335"/>
      <c r="I1576" s="335"/>
      <c r="J1576" s="368"/>
      <c r="K1576" s="368"/>
      <c r="L1576" s="370"/>
      <c r="M1576" s="368"/>
    </row>
    <row r="1577" spans="1:13" x14ac:dyDescent="0.2">
      <c r="A1577" s="368"/>
      <c r="B1577" s="368"/>
      <c r="C1577" s="368"/>
      <c r="D1577" s="368"/>
      <c r="E1577" s="368"/>
      <c r="F1577" s="370"/>
      <c r="G1577" s="554"/>
      <c r="H1577" s="335"/>
      <c r="I1577" s="335"/>
      <c r="J1577" s="368"/>
      <c r="K1577" s="368"/>
      <c r="L1577" s="370"/>
      <c r="M1577" s="368"/>
    </row>
    <row r="1578" spans="1:13" x14ac:dyDescent="0.2">
      <c r="A1578" s="368"/>
      <c r="B1578" s="368"/>
      <c r="C1578" s="368"/>
      <c r="D1578" s="368"/>
      <c r="E1578" s="368"/>
      <c r="F1578" s="370"/>
      <c r="G1578" s="554"/>
      <c r="H1578" s="335"/>
      <c r="I1578" s="335"/>
      <c r="J1578" s="368"/>
      <c r="K1578" s="368"/>
      <c r="L1578" s="370"/>
      <c r="M1578" s="368"/>
    </row>
    <row r="1579" spans="1:13" x14ac:dyDescent="0.2">
      <c r="A1579" s="368"/>
      <c r="B1579" s="368"/>
      <c r="C1579" s="368"/>
      <c r="D1579" s="368"/>
      <c r="E1579" s="368"/>
      <c r="F1579" s="370"/>
      <c r="G1579" s="554"/>
      <c r="H1579" s="335"/>
      <c r="I1579" s="335"/>
      <c r="J1579" s="368"/>
      <c r="K1579" s="368"/>
      <c r="L1579" s="370"/>
      <c r="M1579" s="368"/>
    </row>
    <row r="1580" spans="1:13" x14ac:dyDescent="0.2">
      <c r="A1580" s="368"/>
      <c r="B1580" s="368"/>
      <c r="C1580" s="368"/>
      <c r="D1580" s="368"/>
      <c r="E1580" s="368"/>
      <c r="F1580" s="370"/>
      <c r="G1580" s="554"/>
      <c r="H1580" s="335"/>
      <c r="I1580" s="335"/>
      <c r="J1580" s="368"/>
      <c r="K1580" s="368"/>
      <c r="L1580" s="370"/>
      <c r="M1580" s="368"/>
    </row>
    <row r="1581" spans="1:13" x14ac:dyDescent="0.2">
      <c r="A1581" s="368"/>
      <c r="B1581" s="368"/>
      <c r="C1581" s="368"/>
      <c r="D1581" s="368"/>
      <c r="E1581" s="368"/>
      <c r="F1581" s="370"/>
      <c r="G1581" s="554"/>
      <c r="H1581" s="335"/>
      <c r="I1581" s="335"/>
      <c r="J1581" s="368"/>
      <c r="K1581" s="368"/>
      <c r="L1581" s="370"/>
      <c r="M1581" s="368"/>
    </row>
    <row r="1582" spans="1:13" x14ac:dyDescent="0.2">
      <c r="A1582" s="368"/>
      <c r="B1582" s="368"/>
      <c r="C1582" s="368"/>
      <c r="D1582" s="368"/>
      <c r="E1582" s="368"/>
      <c r="F1582" s="370"/>
      <c r="G1582" s="554"/>
      <c r="H1582" s="335"/>
      <c r="I1582" s="335"/>
      <c r="J1582" s="368"/>
      <c r="K1582" s="368"/>
      <c r="L1582" s="370"/>
      <c r="M1582" s="368"/>
    </row>
    <row r="1583" spans="1:13" x14ac:dyDescent="0.2">
      <c r="A1583" s="368"/>
      <c r="B1583" s="368"/>
      <c r="C1583" s="368"/>
      <c r="D1583" s="368"/>
      <c r="E1583" s="368"/>
      <c r="F1583" s="370"/>
      <c r="G1583" s="554"/>
      <c r="H1583" s="335"/>
      <c r="I1583" s="335"/>
      <c r="J1583" s="368"/>
      <c r="K1583" s="368"/>
      <c r="L1583" s="370"/>
      <c r="M1583" s="368"/>
    </row>
    <row r="1584" spans="1:13" x14ac:dyDescent="0.2">
      <c r="A1584" s="368"/>
      <c r="B1584" s="368"/>
      <c r="C1584" s="368"/>
      <c r="D1584" s="368"/>
      <c r="E1584" s="368"/>
      <c r="F1584" s="370"/>
      <c r="G1584" s="554"/>
      <c r="H1584" s="335"/>
      <c r="I1584" s="335"/>
      <c r="J1584" s="368"/>
      <c r="K1584" s="368"/>
      <c r="L1584" s="370"/>
      <c r="M1584" s="368"/>
    </row>
    <row r="1585" spans="1:13" x14ac:dyDescent="0.2">
      <c r="A1585" s="368"/>
      <c r="B1585" s="368"/>
      <c r="C1585" s="368"/>
      <c r="D1585" s="368"/>
      <c r="E1585" s="368"/>
      <c r="F1585" s="370"/>
      <c r="G1585" s="554"/>
      <c r="H1585" s="335"/>
      <c r="I1585" s="335"/>
      <c r="J1585" s="368"/>
      <c r="K1585" s="368"/>
      <c r="L1585" s="370"/>
      <c r="M1585" s="368"/>
    </row>
    <row r="1586" spans="1:13" x14ac:dyDescent="0.2">
      <c r="A1586" s="368"/>
      <c r="B1586" s="368"/>
      <c r="C1586" s="368"/>
      <c r="D1586" s="368"/>
      <c r="E1586" s="368"/>
      <c r="F1586" s="370"/>
      <c r="G1586" s="554"/>
      <c r="H1586" s="335"/>
      <c r="I1586" s="335"/>
      <c r="J1586" s="368"/>
      <c r="K1586" s="368"/>
      <c r="L1586" s="370"/>
      <c r="M1586" s="368"/>
    </row>
    <row r="1587" spans="1:13" x14ac:dyDescent="0.2">
      <c r="A1587" s="368"/>
      <c r="B1587" s="368"/>
      <c r="C1587" s="368"/>
      <c r="D1587" s="368"/>
      <c r="E1587" s="368"/>
      <c r="F1587" s="370"/>
      <c r="G1587" s="554"/>
      <c r="H1587" s="335"/>
      <c r="I1587" s="335"/>
      <c r="J1587" s="368"/>
      <c r="K1587" s="368"/>
      <c r="L1587" s="370"/>
      <c r="M1587" s="368"/>
    </row>
    <row r="1588" spans="1:13" x14ac:dyDescent="0.2">
      <c r="A1588" s="368"/>
      <c r="B1588" s="368"/>
      <c r="C1588" s="368"/>
      <c r="D1588" s="368"/>
      <c r="E1588" s="368"/>
      <c r="F1588" s="370"/>
      <c r="G1588" s="554"/>
      <c r="H1588" s="335"/>
      <c r="I1588" s="335"/>
      <c r="J1588" s="368"/>
      <c r="K1588" s="368"/>
      <c r="L1588" s="370"/>
      <c r="M1588" s="368"/>
    </row>
    <row r="1589" spans="1:13" x14ac:dyDescent="0.2">
      <c r="A1589" s="368"/>
      <c r="B1589" s="368"/>
      <c r="C1589" s="368"/>
      <c r="D1589" s="368"/>
      <c r="E1589" s="368"/>
      <c r="F1589" s="370"/>
      <c r="G1589" s="554"/>
      <c r="H1589" s="335"/>
      <c r="I1589" s="335"/>
      <c r="J1589" s="368"/>
      <c r="K1589" s="368"/>
      <c r="L1589" s="370"/>
      <c r="M1589" s="368"/>
    </row>
    <row r="1590" spans="1:13" x14ac:dyDescent="0.2">
      <c r="A1590" s="368"/>
      <c r="B1590" s="368"/>
      <c r="C1590" s="368"/>
      <c r="D1590" s="368"/>
      <c r="E1590" s="368"/>
      <c r="F1590" s="370"/>
      <c r="G1590" s="554"/>
      <c r="H1590" s="335"/>
      <c r="I1590" s="335"/>
      <c r="J1590" s="368"/>
      <c r="K1590" s="368"/>
      <c r="L1590" s="370"/>
      <c r="M1590" s="368"/>
    </row>
    <row r="1591" spans="1:13" x14ac:dyDescent="0.2">
      <c r="A1591" s="368"/>
      <c r="B1591" s="368"/>
      <c r="C1591" s="368"/>
      <c r="D1591" s="368"/>
      <c r="E1591" s="368"/>
      <c r="F1591" s="370"/>
      <c r="G1591" s="554"/>
      <c r="H1591" s="335"/>
      <c r="I1591" s="335"/>
      <c r="J1591" s="368"/>
      <c r="K1591" s="368"/>
      <c r="L1591" s="370"/>
      <c r="M1591" s="368"/>
    </row>
    <row r="1592" spans="1:13" x14ac:dyDescent="0.2">
      <c r="A1592" s="368"/>
      <c r="B1592" s="368"/>
      <c r="C1592" s="368"/>
      <c r="D1592" s="368"/>
      <c r="E1592" s="368"/>
      <c r="F1592" s="370"/>
      <c r="G1592" s="554"/>
      <c r="H1592" s="335"/>
      <c r="I1592" s="335"/>
      <c r="J1592" s="368"/>
      <c r="K1592" s="368"/>
      <c r="L1592" s="370"/>
      <c r="M1592" s="368"/>
    </row>
    <row r="1593" spans="1:13" x14ac:dyDescent="0.2">
      <c r="A1593" s="368"/>
      <c r="B1593" s="368"/>
      <c r="C1593" s="368"/>
      <c r="D1593" s="368"/>
      <c r="E1593" s="368"/>
      <c r="F1593" s="370"/>
      <c r="G1593" s="554"/>
      <c r="H1593" s="335"/>
      <c r="I1593" s="335"/>
      <c r="J1593" s="368"/>
      <c r="K1593" s="368"/>
      <c r="L1593" s="370"/>
      <c r="M1593" s="368"/>
    </row>
    <row r="1594" spans="1:13" x14ac:dyDescent="0.2">
      <c r="A1594" s="368"/>
      <c r="B1594" s="368"/>
      <c r="C1594" s="368"/>
      <c r="D1594" s="368"/>
      <c r="E1594" s="368"/>
      <c r="F1594" s="370"/>
      <c r="G1594" s="554"/>
      <c r="H1594" s="335"/>
      <c r="I1594" s="335"/>
      <c r="J1594" s="368"/>
      <c r="K1594" s="368"/>
      <c r="L1594" s="370"/>
      <c r="M1594" s="368"/>
    </row>
    <row r="1595" spans="1:13" x14ac:dyDescent="0.2">
      <c r="A1595" s="368"/>
      <c r="B1595" s="368"/>
      <c r="C1595" s="368"/>
      <c r="D1595" s="368"/>
      <c r="E1595" s="368"/>
      <c r="F1595" s="370"/>
      <c r="G1595" s="554"/>
      <c r="H1595" s="335"/>
      <c r="I1595" s="335"/>
      <c r="J1595" s="368"/>
      <c r="K1595" s="368"/>
      <c r="L1595" s="370"/>
      <c r="M1595" s="368"/>
    </row>
    <row r="1596" spans="1:13" x14ac:dyDescent="0.2">
      <c r="A1596" s="368"/>
      <c r="B1596" s="368"/>
      <c r="C1596" s="368"/>
      <c r="D1596" s="368"/>
      <c r="E1596" s="368"/>
      <c r="F1596" s="370"/>
      <c r="G1596" s="554"/>
      <c r="H1596" s="335"/>
      <c r="I1596" s="335"/>
      <c r="J1596" s="368"/>
      <c r="K1596" s="368"/>
      <c r="L1596" s="370"/>
      <c r="M1596" s="368"/>
    </row>
    <row r="1597" spans="1:13" x14ac:dyDescent="0.2">
      <c r="A1597" s="368"/>
      <c r="B1597" s="368"/>
      <c r="C1597" s="368"/>
      <c r="D1597" s="368"/>
      <c r="E1597" s="368"/>
      <c r="F1597" s="370"/>
      <c r="G1597" s="554"/>
      <c r="H1597" s="335"/>
      <c r="I1597" s="335"/>
      <c r="J1597" s="368"/>
      <c r="K1597" s="368"/>
      <c r="L1597" s="370"/>
      <c r="M1597" s="368"/>
    </row>
    <row r="1598" spans="1:13" x14ac:dyDescent="0.2">
      <c r="A1598" s="368"/>
      <c r="B1598" s="368"/>
      <c r="C1598" s="368"/>
      <c r="D1598" s="368"/>
      <c r="E1598" s="368"/>
      <c r="F1598" s="370"/>
      <c r="G1598" s="554"/>
      <c r="H1598" s="335"/>
      <c r="I1598" s="335"/>
      <c r="J1598" s="368"/>
      <c r="K1598" s="368"/>
      <c r="L1598" s="370"/>
      <c r="M1598" s="368"/>
    </row>
    <row r="1599" spans="1:13" x14ac:dyDescent="0.2">
      <c r="A1599" s="368"/>
      <c r="B1599" s="368"/>
      <c r="C1599" s="368"/>
      <c r="D1599" s="368"/>
      <c r="E1599" s="368"/>
      <c r="F1599" s="370"/>
      <c r="G1599" s="554"/>
      <c r="H1599" s="335"/>
      <c r="I1599" s="335"/>
      <c r="J1599" s="368"/>
      <c r="K1599" s="368"/>
      <c r="L1599" s="370"/>
      <c r="M1599" s="368"/>
    </row>
    <row r="1600" spans="1:13" x14ac:dyDescent="0.2">
      <c r="A1600" s="368"/>
      <c r="B1600" s="368"/>
      <c r="C1600" s="368"/>
      <c r="D1600" s="368"/>
      <c r="E1600" s="368"/>
      <c r="F1600" s="370"/>
      <c r="G1600" s="554"/>
      <c r="H1600" s="335"/>
      <c r="I1600" s="335"/>
      <c r="J1600" s="368"/>
      <c r="K1600" s="368"/>
      <c r="L1600" s="370"/>
      <c r="M1600" s="368"/>
    </row>
    <row r="1601" spans="1:13" x14ac:dyDescent="0.2">
      <c r="A1601" s="368"/>
      <c r="B1601" s="368"/>
      <c r="C1601" s="368"/>
      <c r="D1601" s="368"/>
      <c r="E1601" s="368"/>
      <c r="F1601" s="370"/>
      <c r="G1601" s="554"/>
      <c r="H1601" s="335"/>
      <c r="I1601" s="335"/>
      <c r="J1601" s="368"/>
      <c r="K1601" s="368"/>
      <c r="L1601" s="370"/>
      <c r="M1601" s="368"/>
    </row>
    <row r="1602" spans="1:13" x14ac:dyDescent="0.2">
      <c r="A1602" s="368"/>
      <c r="B1602" s="368"/>
      <c r="C1602" s="368"/>
      <c r="D1602" s="368"/>
      <c r="E1602" s="368"/>
      <c r="F1602" s="370"/>
      <c r="G1602" s="554"/>
      <c r="H1602" s="335"/>
      <c r="I1602" s="335"/>
      <c r="J1602" s="368"/>
      <c r="K1602" s="368"/>
      <c r="L1602" s="370"/>
      <c r="M1602" s="368"/>
    </row>
    <row r="1603" spans="1:13" x14ac:dyDescent="0.2">
      <c r="A1603" s="368"/>
      <c r="B1603" s="368"/>
      <c r="C1603" s="368"/>
      <c r="D1603" s="368"/>
      <c r="E1603" s="368"/>
      <c r="F1603" s="370"/>
      <c r="G1603" s="554"/>
      <c r="H1603" s="335"/>
      <c r="I1603" s="335"/>
      <c r="J1603" s="368"/>
      <c r="K1603" s="368"/>
      <c r="L1603" s="370"/>
      <c r="M1603" s="368"/>
    </row>
    <row r="1604" spans="1:13" x14ac:dyDescent="0.2">
      <c r="A1604" s="368"/>
      <c r="B1604" s="368"/>
      <c r="C1604" s="368"/>
      <c r="D1604" s="368"/>
      <c r="E1604" s="368"/>
      <c r="F1604" s="370"/>
      <c r="G1604" s="554"/>
      <c r="H1604" s="335"/>
      <c r="I1604" s="335"/>
      <c r="J1604" s="368"/>
      <c r="K1604" s="368"/>
      <c r="L1604" s="370"/>
      <c r="M1604" s="368"/>
    </row>
    <row r="1605" spans="1:13" x14ac:dyDescent="0.2">
      <c r="A1605" s="368"/>
      <c r="B1605" s="368"/>
      <c r="C1605" s="368"/>
      <c r="D1605" s="368"/>
      <c r="E1605" s="368"/>
      <c r="F1605" s="370"/>
      <c r="G1605" s="554"/>
      <c r="H1605" s="335"/>
      <c r="I1605" s="335"/>
      <c r="J1605" s="368"/>
      <c r="K1605" s="368"/>
      <c r="L1605" s="370"/>
      <c r="M1605" s="368"/>
    </row>
    <row r="1606" spans="1:13" x14ac:dyDescent="0.2">
      <c r="A1606" s="368"/>
      <c r="B1606" s="368"/>
      <c r="C1606" s="368"/>
      <c r="D1606" s="368"/>
      <c r="E1606" s="368"/>
      <c r="F1606" s="370"/>
      <c r="G1606" s="554"/>
      <c r="H1606" s="335"/>
      <c r="I1606" s="335"/>
      <c r="J1606" s="368"/>
      <c r="K1606" s="368"/>
      <c r="L1606" s="370"/>
      <c r="M1606" s="368"/>
    </row>
    <row r="1607" spans="1:13" x14ac:dyDescent="0.2">
      <c r="A1607" s="368"/>
      <c r="B1607" s="368"/>
      <c r="C1607" s="368"/>
      <c r="D1607" s="368"/>
      <c r="E1607" s="368"/>
      <c r="F1607" s="370"/>
      <c r="G1607" s="554"/>
      <c r="H1607" s="335"/>
      <c r="I1607" s="335"/>
      <c r="J1607" s="368"/>
      <c r="K1607" s="368"/>
      <c r="L1607" s="370"/>
      <c r="M1607" s="368"/>
    </row>
    <row r="1608" spans="1:13" x14ac:dyDescent="0.2">
      <c r="A1608" s="368"/>
      <c r="B1608" s="368"/>
      <c r="C1608" s="368"/>
      <c r="D1608" s="368"/>
      <c r="E1608" s="368"/>
      <c r="F1608" s="370"/>
      <c r="G1608" s="554"/>
      <c r="H1608" s="335"/>
      <c r="I1608" s="335"/>
      <c r="J1608" s="368"/>
      <c r="K1608" s="368"/>
      <c r="L1608" s="370"/>
      <c r="M1608" s="368"/>
    </row>
    <row r="1609" spans="1:13" x14ac:dyDescent="0.2">
      <c r="A1609" s="368"/>
      <c r="B1609" s="368"/>
      <c r="C1609" s="368"/>
      <c r="D1609" s="368"/>
      <c r="E1609" s="368"/>
      <c r="F1609" s="370"/>
      <c r="G1609" s="554"/>
      <c r="H1609" s="335"/>
      <c r="I1609" s="335"/>
      <c r="J1609" s="368"/>
      <c r="K1609" s="368"/>
      <c r="L1609" s="370"/>
      <c r="M1609" s="368"/>
    </row>
    <row r="1610" spans="1:13" x14ac:dyDescent="0.2">
      <c r="A1610" s="368"/>
      <c r="B1610" s="368"/>
      <c r="C1610" s="368"/>
      <c r="D1610" s="368"/>
      <c r="E1610" s="368"/>
      <c r="F1610" s="370"/>
      <c r="G1610" s="554"/>
      <c r="H1610" s="335"/>
      <c r="I1610" s="335"/>
      <c r="J1610" s="368"/>
      <c r="K1610" s="368"/>
      <c r="L1610" s="370"/>
      <c r="M1610" s="368"/>
    </row>
    <row r="1611" spans="1:13" x14ac:dyDescent="0.2">
      <c r="A1611" s="368"/>
      <c r="B1611" s="368"/>
      <c r="C1611" s="368"/>
      <c r="D1611" s="368"/>
      <c r="E1611" s="368"/>
      <c r="F1611" s="370"/>
      <c r="G1611" s="554"/>
      <c r="H1611" s="335"/>
      <c r="I1611" s="335"/>
      <c r="J1611" s="368"/>
      <c r="K1611" s="368"/>
      <c r="L1611" s="370"/>
      <c r="M1611" s="368"/>
    </row>
    <row r="1612" spans="1:13" x14ac:dyDescent="0.2">
      <c r="A1612" s="368"/>
      <c r="B1612" s="368"/>
      <c r="C1612" s="368"/>
      <c r="D1612" s="368"/>
      <c r="E1612" s="368"/>
      <c r="F1612" s="370"/>
      <c r="G1612" s="554"/>
      <c r="H1612" s="335"/>
      <c r="I1612" s="335"/>
      <c r="J1612" s="368"/>
      <c r="K1612" s="368"/>
      <c r="L1612" s="370"/>
      <c r="M1612" s="368"/>
    </row>
    <row r="1613" spans="1:13" x14ac:dyDescent="0.2">
      <c r="A1613" s="368"/>
      <c r="B1613" s="368"/>
      <c r="C1613" s="368"/>
      <c r="D1613" s="368"/>
      <c r="E1613" s="368"/>
      <c r="F1613" s="370"/>
      <c r="G1613" s="554"/>
      <c r="H1613" s="335"/>
      <c r="I1613" s="335"/>
      <c r="J1613" s="368"/>
      <c r="K1613" s="368"/>
      <c r="L1613" s="370"/>
      <c r="M1613" s="368"/>
    </row>
    <row r="1614" spans="1:13" x14ac:dyDescent="0.2">
      <c r="A1614" s="368"/>
      <c r="B1614" s="368"/>
      <c r="C1614" s="368"/>
      <c r="D1614" s="368"/>
      <c r="E1614" s="368"/>
      <c r="F1614" s="370"/>
      <c r="G1614" s="554"/>
      <c r="H1614" s="335"/>
      <c r="I1614" s="335"/>
      <c r="J1614" s="368"/>
      <c r="K1614" s="368"/>
      <c r="L1614" s="370"/>
      <c r="M1614" s="368"/>
    </row>
    <row r="1615" spans="1:13" x14ac:dyDescent="0.2">
      <c r="A1615" s="368"/>
      <c r="B1615" s="368"/>
      <c r="C1615" s="368"/>
      <c r="D1615" s="368"/>
      <c r="E1615" s="368"/>
      <c r="F1615" s="370"/>
      <c r="G1615" s="554"/>
      <c r="H1615" s="335"/>
      <c r="I1615" s="335"/>
      <c r="J1615" s="368"/>
      <c r="K1615" s="368"/>
      <c r="L1615" s="370"/>
      <c r="M1615" s="368"/>
    </row>
    <row r="1616" spans="1:13" x14ac:dyDescent="0.2">
      <c r="A1616" s="368"/>
      <c r="B1616" s="368"/>
      <c r="C1616" s="368"/>
      <c r="D1616" s="368"/>
      <c r="E1616" s="368"/>
      <c r="F1616" s="370"/>
      <c r="G1616" s="554"/>
      <c r="H1616" s="335"/>
      <c r="I1616" s="335"/>
      <c r="J1616" s="368"/>
      <c r="K1616" s="368"/>
      <c r="L1616" s="370"/>
      <c r="M1616" s="368"/>
    </row>
    <row r="1617" spans="1:13" x14ac:dyDescent="0.2">
      <c r="A1617" s="368"/>
      <c r="B1617" s="368"/>
      <c r="C1617" s="368"/>
      <c r="D1617" s="368"/>
      <c r="E1617" s="368"/>
      <c r="F1617" s="370"/>
      <c r="G1617" s="554"/>
      <c r="H1617" s="335"/>
      <c r="I1617" s="335"/>
      <c r="J1617" s="368"/>
      <c r="K1617" s="368"/>
      <c r="L1617" s="370"/>
      <c r="M1617" s="368"/>
    </row>
    <row r="1618" spans="1:13" x14ac:dyDescent="0.2">
      <c r="A1618" s="368"/>
      <c r="B1618" s="368"/>
      <c r="C1618" s="368"/>
      <c r="D1618" s="368"/>
      <c r="E1618" s="368"/>
      <c r="F1618" s="370"/>
      <c r="G1618" s="554"/>
      <c r="H1618" s="335"/>
      <c r="I1618" s="335"/>
      <c r="J1618" s="368"/>
      <c r="K1618" s="368"/>
      <c r="L1618" s="370"/>
      <c r="M1618" s="368"/>
    </row>
    <row r="1619" spans="1:13" x14ac:dyDescent="0.2">
      <c r="A1619" s="368"/>
      <c r="B1619" s="368"/>
      <c r="C1619" s="368"/>
      <c r="D1619" s="368"/>
      <c r="E1619" s="368"/>
      <c r="F1619" s="370"/>
      <c r="G1619" s="554"/>
      <c r="H1619" s="335"/>
      <c r="I1619" s="335"/>
      <c r="J1619" s="368"/>
      <c r="K1619" s="368"/>
      <c r="L1619" s="370"/>
      <c r="M1619" s="368"/>
    </row>
    <row r="1620" spans="1:13" x14ac:dyDescent="0.2">
      <c r="A1620" s="368"/>
      <c r="B1620" s="368"/>
      <c r="C1620" s="368"/>
      <c r="D1620" s="368"/>
      <c r="E1620" s="368"/>
      <c r="F1620" s="370"/>
      <c r="G1620" s="554"/>
      <c r="H1620" s="335"/>
      <c r="I1620" s="335"/>
      <c r="J1620" s="368"/>
      <c r="K1620" s="368"/>
      <c r="L1620" s="370"/>
      <c r="M1620" s="368"/>
    </row>
    <row r="1621" spans="1:13" x14ac:dyDescent="0.2">
      <c r="A1621" s="368"/>
      <c r="B1621" s="368"/>
      <c r="C1621" s="368"/>
      <c r="D1621" s="368"/>
      <c r="E1621" s="368"/>
      <c r="F1621" s="370"/>
      <c r="G1621" s="554"/>
      <c r="H1621" s="335"/>
      <c r="I1621" s="335"/>
      <c r="J1621" s="368"/>
      <c r="K1621" s="368"/>
      <c r="L1621" s="370"/>
      <c r="M1621" s="368"/>
    </row>
    <row r="1622" spans="1:13" x14ac:dyDescent="0.2">
      <c r="A1622" s="368"/>
      <c r="B1622" s="368"/>
      <c r="C1622" s="368"/>
      <c r="D1622" s="368"/>
      <c r="E1622" s="368"/>
      <c r="F1622" s="370"/>
      <c r="G1622" s="554"/>
      <c r="H1622" s="335"/>
      <c r="I1622" s="335"/>
      <c r="J1622" s="368"/>
      <c r="K1622" s="368"/>
      <c r="L1622" s="370"/>
      <c r="M1622" s="368"/>
    </row>
    <row r="1623" spans="1:13" x14ac:dyDescent="0.2">
      <c r="A1623" s="368"/>
      <c r="B1623" s="368"/>
      <c r="C1623" s="368"/>
      <c r="D1623" s="368"/>
      <c r="E1623" s="368"/>
      <c r="F1623" s="370"/>
      <c r="G1623" s="554"/>
      <c r="H1623" s="335"/>
      <c r="I1623" s="335"/>
      <c r="J1623" s="368"/>
      <c r="K1623" s="368"/>
      <c r="L1623" s="370"/>
      <c r="M1623" s="368"/>
    </row>
    <row r="1624" spans="1:13" x14ac:dyDescent="0.2">
      <c r="A1624" s="368"/>
      <c r="B1624" s="368"/>
      <c r="C1624" s="368"/>
      <c r="D1624" s="368"/>
      <c r="E1624" s="368"/>
      <c r="F1624" s="370"/>
      <c r="G1624" s="554"/>
      <c r="H1624" s="335"/>
      <c r="I1624" s="335"/>
      <c r="J1624" s="368"/>
      <c r="K1624" s="368"/>
      <c r="L1624" s="370"/>
      <c r="M1624" s="368"/>
    </row>
    <row r="1625" spans="1:13" x14ac:dyDescent="0.2">
      <c r="A1625" s="368"/>
      <c r="B1625" s="368"/>
      <c r="C1625" s="368"/>
      <c r="D1625" s="368"/>
      <c r="E1625" s="368"/>
      <c r="F1625" s="370"/>
      <c r="G1625" s="554"/>
      <c r="H1625" s="335"/>
      <c r="I1625" s="335"/>
      <c r="J1625" s="368"/>
      <c r="K1625" s="368"/>
      <c r="L1625" s="370"/>
      <c r="M1625" s="368"/>
    </row>
    <row r="1626" spans="1:13" x14ac:dyDescent="0.2">
      <c r="A1626" s="368"/>
      <c r="B1626" s="368"/>
      <c r="C1626" s="368"/>
      <c r="D1626" s="368"/>
      <c r="E1626" s="368"/>
      <c r="F1626" s="370"/>
      <c r="G1626" s="554"/>
      <c r="H1626" s="335"/>
      <c r="I1626" s="335"/>
      <c r="J1626" s="368"/>
      <c r="K1626" s="368"/>
      <c r="L1626" s="370"/>
      <c r="M1626" s="368"/>
    </row>
    <row r="1627" spans="1:13" x14ac:dyDescent="0.2">
      <c r="A1627" s="368"/>
      <c r="B1627" s="368"/>
      <c r="C1627" s="368"/>
      <c r="D1627" s="368"/>
      <c r="E1627" s="368"/>
      <c r="F1627" s="370"/>
      <c r="G1627" s="554"/>
      <c r="H1627" s="335"/>
      <c r="I1627" s="335"/>
      <c r="J1627" s="368"/>
      <c r="K1627" s="368"/>
      <c r="L1627" s="370"/>
      <c r="M1627" s="368"/>
    </row>
    <row r="1628" spans="1:13" x14ac:dyDescent="0.2">
      <c r="A1628" s="368"/>
      <c r="B1628" s="368"/>
      <c r="C1628" s="368"/>
      <c r="D1628" s="368"/>
      <c r="E1628" s="368"/>
      <c r="F1628" s="370"/>
      <c r="G1628" s="554"/>
      <c r="H1628" s="335"/>
      <c r="I1628" s="335"/>
      <c r="J1628" s="368"/>
      <c r="K1628" s="368"/>
      <c r="L1628" s="370"/>
      <c r="M1628" s="368"/>
    </row>
    <row r="1629" spans="1:13" x14ac:dyDescent="0.2">
      <c r="A1629" s="368"/>
      <c r="B1629" s="368"/>
      <c r="C1629" s="368"/>
      <c r="D1629" s="368"/>
      <c r="E1629" s="368"/>
      <c r="F1629" s="370"/>
      <c r="G1629" s="554"/>
      <c r="H1629" s="335"/>
      <c r="I1629" s="335"/>
      <c r="J1629" s="368"/>
      <c r="K1629" s="368"/>
      <c r="L1629" s="370"/>
      <c r="M1629" s="368"/>
    </row>
    <row r="1630" spans="1:13" x14ac:dyDescent="0.2">
      <c r="A1630" s="368"/>
      <c r="B1630" s="368"/>
      <c r="C1630" s="368"/>
      <c r="D1630" s="368"/>
      <c r="E1630" s="368"/>
      <c r="F1630" s="370"/>
      <c r="G1630" s="554"/>
      <c r="H1630" s="335"/>
      <c r="I1630" s="335"/>
      <c r="J1630" s="368"/>
      <c r="K1630" s="368"/>
      <c r="L1630" s="370"/>
      <c r="M1630" s="368"/>
    </row>
    <row r="1631" spans="1:13" x14ac:dyDescent="0.2">
      <c r="A1631" s="368"/>
      <c r="B1631" s="368"/>
      <c r="C1631" s="368"/>
      <c r="D1631" s="368"/>
      <c r="E1631" s="368"/>
      <c r="F1631" s="370"/>
      <c r="G1631" s="554"/>
      <c r="H1631" s="335"/>
      <c r="I1631" s="335"/>
      <c r="J1631" s="368"/>
      <c r="K1631" s="368"/>
      <c r="L1631" s="370"/>
      <c r="M1631" s="368"/>
    </row>
    <row r="1632" spans="1:13" x14ac:dyDescent="0.2">
      <c r="A1632" s="368"/>
      <c r="B1632" s="368"/>
      <c r="C1632" s="368"/>
      <c r="D1632" s="368"/>
      <c r="E1632" s="368"/>
      <c r="F1632" s="370"/>
      <c r="G1632" s="554"/>
      <c r="H1632" s="335"/>
      <c r="I1632" s="335"/>
      <c r="J1632" s="368"/>
      <c r="K1632" s="368"/>
      <c r="L1632" s="370"/>
      <c r="M1632" s="368"/>
    </row>
    <row r="1633" spans="1:13" x14ac:dyDescent="0.2">
      <c r="A1633" s="368"/>
      <c r="B1633" s="368"/>
      <c r="C1633" s="368"/>
      <c r="D1633" s="368"/>
      <c r="E1633" s="368"/>
      <c r="F1633" s="370"/>
      <c r="G1633" s="554"/>
      <c r="H1633" s="335"/>
      <c r="I1633" s="335"/>
      <c r="J1633" s="368"/>
      <c r="K1633" s="368"/>
      <c r="L1633" s="370"/>
      <c r="M1633" s="368"/>
    </row>
    <row r="1634" spans="1:13" x14ac:dyDescent="0.2">
      <c r="A1634" s="368"/>
      <c r="B1634" s="368"/>
      <c r="C1634" s="368"/>
      <c r="D1634" s="368"/>
      <c r="E1634" s="368"/>
      <c r="F1634" s="370"/>
      <c r="G1634" s="554"/>
      <c r="H1634" s="335"/>
      <c r="I1634" s="335"/>
      <c r="J1634" s="368"/>
      <c r="K1634" s="368"/>
      <c r="L1634" s="370"/>
      <c r="M1634" s="368"/>
    </row>
    <row r="1635" spans="1:13" x14ac:dyDescent="0.2">
      <c r="A1635" s="368"/>
      <c r="B1635" s="368"/>
      <c r="C1635" s="368"/>
      <c r="D1635" s="368"/>
      <c r="E1635" s="368"/>
      <c r="F1635" s="370"/>
      <c r="G1635" s="554"/>
      <c r="H1635" s="335"/>
      <c r="I1635" s="335"/>
      <c r="J1635" s="368"/>
      <c r="K1635" s="368"/>
      <c r="L1635" s="370"/>
      <c r="M1635" s="368"/>
    </row>
    <row r="1636" spans="1:13" x14ac:dyDescent="0.2">
      <c r="A1636" s="368"/>
      <c r="B1636" s="368"/>
      <c r="C1636" s="368"/>
      <c r="D1636" s="368"/>
      <c r="E1636" s="368"/>
      <c r="F1636" s="370"/>
      <c r="G1636" s="554"/>
      <c r="H1636" s="335"/>
      <c r="I1636" s="335"/>
      <c r="J1636" s="368"/>
      <c r="K1636" s="368"/>
      <c r="L1636" s="370"/>
      <c r="M1636" s="368"/>
    </row>
    <row r="1637" spans="1:13" x14ac:dyDescent="0.2">
      <c r="A1637" s="368"/>
      <c r="B1637" s="368"/>
      <c r="C1637" s="368"/>
      <c r="D1637" s="368"/>
      <c r="E1637" s="368"/>
      <c r="F1637" s="370"/>
      <c r="G1637" s="554"/>
      <c r="H1637" s="335"/>
      <c r="I1637" s="335"/>
      <c r="J1637" s="368"/>
      <c r="K1637" s="368"/>
      <c r="L1637" s="370"/>
      <c r="M1637" s="368"/>
    </row>
    <row r="1638" spans="1:13" x14ac:dyDescent="0.2">
      <c r="A1638" s="368"/>
      <c r="B1638" s="368"/>
      <c r="C1638" s="368"/>
      <c r="D1638" s="368"/>
      <c r="E1638" s="368"/>
      <c r="F1638" s="370"/>
      <c r="G1638" s="554"/>
      <c r="H1638" s="335"/>
      <c r="I1638" s="335"/>
      <c r="J1638" s="368"/>
      <c r="K1638" s="368"/>
      <c r="L1638" s="370"/>
      <c r="M1638" s="368"/>
    </row>
    <row r="1639" spans="1:13" x14ac:dyDescent="0.2">
      <c r="A1639" s="368"/>
      <c r="B1639" s="368"/>
      <c r="C1639" s="368"/>
      <c r="D1639" s="368"/>
      <c r="E1639" s="368"/>
      <c r="F1639" s="370"/>
      <c r="G1639" s="554"/>
      <c r="H1639" s="335"/>
      <c r="I1639" s="335"/>
      <c r="J1639" s="368"/>
      <c r="K1639" s="368"/>
      <c r="L1639" s="370"/>
      <c r="M1639" s="368"/>
    </row>
    <row r="1640" spans="1:13" x14ac:dyDescent="0.2">
      <c r="A1640" s="368"/>
      <c r="B1640" s="368"/>
      <c r="C1640" s="368"/>
      <c r="D1640" s="368"/>
      <c r="E1640" s="368"/>
      <c r="F1640" s="370"/>
      <c r="G1640" s="554"/>
      <c r="H1640" s="335"/>
      <c r="I1640" s="335"/>
      <c r="J1640" s="368"/>
      <c r="K1640" s="368"/>
      <c r="L1640" s="370"/>
      <c r="M1640" s="368"/>
    </row>
    <row r="1641" spans="1:13" x14ac:dyDescent="0.2">
      <c r="A1641" s="368"/>
      <c r="B1641" s="368"/>
      <c r="C1641" s="368"/>
      <c r="D1641" s="368"/>
      <c r="E1641" s="368"/>
      <c r="F1641" s="370"/>
      <c r="G1641" s="554"/>
      <c r="H1641" s="335"/>
      <c r="I1641" s="335"/>
      <c r="J1641" s="368"/>
      <c r="K1641" s="368"/>
      <c r="L1641" s="370"/>
      <c r="M1641" s="368"/>
    </row>
    <row r="1642" spans="1:13" x14ac:dyDescent="0.2">
      <c r="A1642" s="368"/>
      <c r="B1642" s="368"/>
      <c r="C1642" s="368"/>
      <c r="D1642" s="368"/>
      <c r="E1642" s="368"/>
      <c r="F1642" s="370"/>
      <c r="G1642" s="554"/>
      <c r="H1642" s="335"/>
      <c r="I1642" s="335"/>
      <c r="J1642" s="368"/>
      <c r="K1642" s="368"/>
      <c r="L1642" s="370"/>
      <c r="M1642" s="368"/>
    </row>
    <row r="1643" spans="1:13" x14ac:dyDescent="0.2">
      <c r="A1643" s="368"/>
      <c r="B1643" s="368"/>
      <c r="C1643" s="368"/>
      <c r="D1643" s="368"/>
      <c r="E1643" s="368"/>
      <c r="F1643" s="370"/>
      <c r="G1643" s="554"/>
      <c r="H1643" s="335"/>
      <c r="I1643" s="335"/>
      <c r="J1643" s="368"/>
      <c r="K1643" s="368"/>
      <c r="L1643" s="370"/>
      <c r="M1643" s="368"/>
    </row>
    <row r="1644" spans="1:13" x14ac:dyDescent="0.2">
      <c r="A1644" s="368"/>
      <c r="B1644" s="368"/>
      <c r="C1644" s="368"/>
      <c r="D1644" s="368"/>
      <c r="E1644" s="368"/>
      <c r="F1644" s="370"/>
      <c r="G1644" s="554"/>
      <c r="H1644" s="335"/>
      <c r="I1644" s="335"/>
      <c r="J1644" s="368"/>
      <c r="K1644" s="368"/>
      <c r="L1644" s="370"/>
      <c r="M1644" s="368"/>
    </row>
    <row r="1645" spans="1:13" x14ac:dyDescent="0.2">
      <c r="A1645" s="368"/>
      <c r="B1645" s="368"/>
      <c r="C1645" s="368"/>
      <c r="D1645" s="368"/>
      <c r="E1645" s="368"/>
      <c r="F1645" s="370"/>
      <c r="G1645" s="554"/>
      <c r="H1645" s="335"/>
      <c r="I1645" s="335"/>
      <c r="J1645" s="368"/>
      <c r="K1645" s="368"/>
      <c r="L1645" s="370"/>
      <c r="M1645" s="368"/>
    </row>
    <row r="1646" spans="1:13" x14ac:dyDescent="0.2">
      <c r="A1646" s="368"/>
      <c r="B1646" s="368"/>
      <c r="C1646" s="368"/>
      <c r="D1646" s="368"/>
      <c r="E1646" s="368"/>
      <c r="F1646" s="370"/>
      <c r="G1646" s="554"/>
      <c r="H1646" s="335"/>
      <c r="I1646" s="335"/>
      <c r="J1646" s="368"/>
      <c r="K1646" s="368"/>
      <c r="L1646" s="370"/>
      <c r="M1646" s="368"/>
    </row>
    <row r="1647" spans="1:13" x14ac:dyDescent="0.2">
      <c r="A1647" s="368"/>
      <c r="B1647" s="368"/>
      <c r="C1647" s="368"/>
      <c r="D1647" s="368"/>
      <c r="E1647" s="368"/>
      <c r="F1647" s="370"/>
      <c r="G1647" s="554"/>
      <c r="H1647" s="335"/>
      <c r="I1647" s="335"/>
      <c r="J1647" s="368"/>
      <c r="K1647" s="368"/>
      <c r="L1647" s="370"/>
      <c r="M1647" s="368"/>
    </row>
    <row r="1648" spans="1:13" x14ac:dyDescent="0.2">
      <c r="A1648" s="368"/>
      <c r="B1648" s="368"/>
      <c r="C1648" s="368"/>
      <c r="D1648" s="368"/>
      <c r="E1648" s="368"/>
      <c r="F1648" s="370"/>
      <c r="G1648" s="554"/>
      <c r="H1648" s="335"/>
      <c r="I1648" s="335"/>
      <c r="J1648" s="368"/>
      <c r="K1648" s="368"/>
      <c r="L1648" s="370"/>
      <c r="M1648" s="368"/>
    </row>
    <row r="1649" spans="1:13" x14ac:dyDescent="0.2">
      <c r="A1649" s="368"/>
      <c r="B1649" s="368"/>
      <c r="C1649" s="368"/>
      <c r="D1649" s="368"/>
      <c r="E1649" s="368"/>
      <c r="F1649" s="370"/>
      <c r="G1649" s="554"/>
      <c r="H1649" s="335"/>
      <c r="I1649" s="335"/>
      <c r="J1649" s="368"/>
      <c r="K1649" s="368"/>
      <c r="L1649" s="370"/>
      <c r="M1649" s="368"/>
    </row>
    <row r="1650" spans="1:13" x14ac:dyDescent="0.2">
      <c r="A1650" s="368"/>
      <c r="B1650" s="368"/>
      <c r="C1650" s="368"/>
      <c r="D1650" s="368"/>
      <c r="E1650" s="368"/>
      <c r="F1650" s="370"/>
      <c r="G1650" s="554"/>
      <c r="H1650" s="335"/>
      <c r="I1650" s="335"/>
      <c r="J1650" s="368"/>
      <c r="K1650" s="368"/>
      <c r="L1650" s="370"/>
      <c r="M1650" s="368"/>
    </row>
    <row r="1651" spans="1:13" x14ac:dyDescent="0.2">
      <c r="A1651" s="368"/>
      <c r="B1651" s="368"/>
      <c r="C1651" s="368"/>
      <c r="D1651" s="368"/>
      <c r="E1651" s="368"/>
      <c r="F1651" s="370"/>
      <c r="G1651" s="554"/>
      <c r="H1651" s="335"/>
      <c r="I1651" s="335"/>
      <c r="J1651" s="368"/>
      <c r="K1651" s="368"/>
      <c r="L1651" s="370"/>
      <c r="M1651" s="368"/>
    </row>
    <row r="1652" spans="1:13" x14ac:dyDescent="0.2">
      <c r="A1652" s="368"/>
      <c r="B1652" s="368"/>
      <c r="C1652" s="368"/>
      <c r="D1652" s="368"/>
      <c r="E1652" s="368"/>
      <c r="F1652" s="370"/>
      <c r="G1652" s="554"/>
      <c r="H1652" s="335"/>
      <c r="I1652" s="335"/>
      <c r="J1652" s="368"/>
      <c r="K1652" s="368"/>
      <c r="L1652" s="370"/>
      <c r="M1652" s="368"/>
    </row>
    <row r="1653" spans="1:13" x14ac:dyDescent="0.2">
      <c r="A1653" s="368"/>
      <c r="B1653" s="368"/>
      <c r="C1653" s="368"/>
      <c r="D1653" s="368"/>
      <c r="E1653" s="368"/>
      <c r="F1653" s="370"/>
      <c r="G1653" s="554"/>
      <c r="H1653" s="335"/>
      <c r="I1653" s="335"/>
      <c r="J1653" s="368"/>
      <c r="K1653" s="368"/>
      <c r="L1653" s="370"/>
      <c r="M1653" s="368"/>
    </row>
    <row r="1654" spans="1:13" x14ac:dyDescent="0.2">
      <c r="A1654" s="368"/>
      <c r="B1654" s="368"/>
      <c r="C1654" s="368"/>
      <c r="D1654" s="368"/>
      <c r="E1654" s="368"/>
      <c r="F1654" s="370"/>
      <c r="G1654" s="554"/>
      <c r="H1654" s="335"/>
      <c r="I1654" s="335"/>
      <c r="J1654" s="368"/>
      <c r="K1654" s="368"/>
      <c r="L1654" s="370"/>
      <c r="M1654" s="368"/>
    </row>
    <row r="1655" spans="1:13" x14ac:dyDescent="0.2">
      <c r="A1655" s="368"/>
      <c r="B1655" s="368"/>
      <c r="C1655" s="368"/>
      <c r="D1655" s="368"/>
      <c r="E1655" s="368"/>
      <c r="F1655" s="370"/>
      <c r="G1655" s="554"/>
      <c r="H1655" s="335"/>
      <c r="I1655" s="335"/>
      <c r="J1655" s="368"/>
      <c r="K1655" s="368"/>
      <c r="L1655" s="370"/>
      <c r="M1655" s="368"/>
    </row>
    <row r="1656" spans="1:13" x14ac:dyDescent="0.2">
      <c r="A1656" s="368"/>
      <c r="B1656" s="368"/>
      <c r="C1656" s="368"/>
      <c r="D1656" s="368"/>
      <c r="E1656" s="368"/>
      <c r="F1656" s="370"/>
      <c r="G1656" s="554"/>
      <c r="H1656" s="335"/>
      <c r="I1656" s="335"/>
      <c r="J1656" s="368"/>
      <c r="K1656" s="368"/>
      <c r="L1656" s="370"/>
      <c r="M1656" s="368"/>
    </row>
    <row r="1657" spans="1:13" x14ac:dyDescent="0.2">
      <c r="A1657" s="368"/>
      <c r="B1657" s="368"/>
      <c r="C1657" s="368"/>
      <c r="D1657" s="368"/>
      <c r="E1657" s="368"/>
      <c r="F1657" s="370"/>
      <c r="G1657" s="554"/>
      <c r="H1657" s="335"/>
      <c r="I1657" s="335"/>
      <c r="J1657" s="368"/>
      <c r="K1657" s="368"/>
      <c r="L1657" s="370"/>
      <c r="M1657" s="368"/>
    </row>
    <row r="1658" spans="1:13" x14ac:dyDescent="0.2">
      <c r="A1658" s="368"/>
      <c r="B1658" s="368"/>
      <c r="C1658" s="368"/>
      <c r="D1658" s="368"/>
      <c r="E1658" s="368"/>
      <c r="F1658" s="370"/>
      <c r="G1658" s="554"/>
      <c r="H1658" s="335"/>
      <c r="I1658" s="335"/>
      <c r="J1658" s="368"/>
      <c r="K1658" s="368"/>
      <c r="L1658" s="370"/>
      <c r="M1658" s="368"/>
    </row>
    <row r="1659" spans="1:13" x14ac:dyDescent="0.2">
      <c r="A1659" s="368"/>
      <c r="B1659" s="368"/>
      <c r="C1659" s="368"/>
      <c r="D1659" s="368"/>
      <c r="E1659" s="368"/>
      <c r="F1659" s="370"/>
      <c r="G1659" s="554"/>
      <c r="H1659" s="335"/>
      <c r="I1659" s="335"/>
      <c r="J1659" s="368"/>
      <c r="K1659" s="368"/>
      <c r="L1659" s="370"/>
      <c r="M1659" s="368"/>
    </row>
    <row r="1660" spans="1:13" x14ac:dyDescent="0.2">
      <c r="A1660" s="368"/>
      <c r="B1660" s="368"/>
      <c r="C1660" s="368"/>
      <c r="D1660" s="368"/>
      <c r="E1660" s="368"/>
      <c r="F1660" s="370"/>
      <c r="G1660" s="554"/>
      <c r="H1660" s="335"/>
      <c r="I1660" s="335"/>
      <c r="J1660" s="368"/>
      <c r="K1660" s="368"/>
      <c r="L1660" s="370"/>
      <c r="M1660" s="368"/>
    </row>
    <row r="1661" spans="1:13" x14ac:dyDescent="0.2">
      <c r="A1661" s="368"/>
      <c r="B1661" s="368"/>
      <c r="C1661" s="368"/>
      <c r="D1661" s="368"/>
      <c r="E1661" s="368"/>
      <c r="F1661" s="370"/>
      <c r="G1661" s="554"/>
      <c r="H1661" s="335"/>
      <c r="I1661" s="335"/>
      <c r="J1661" s="368"/>
      <c r="K1661" s="368"/>
      <c r="L1661" s="370"/>
      <c r="M1661" s="368"/>
    </row>
    <row r="1662" spans="1:13" x14ac:dyDescent="0.2">
      <c r="A1662" s="368"/>
      <c r="B1662" s="368"/>
      <c r="C1662" s="368"/>
      <c r="D1662" s="368"/>
      <c r="E1662" s="368"/>
      <c r="F1662" s="370"/>
      <c r="G1662" s="554"/>
      <c r="H1662" s="335"/>
      <c r="I1662" s="335"/>
      <c r="J1662" s="368"/>
      <c r="K1662" s="368"/>
      <c r="L1662" s="370"/>
      <c r="M1662" s="368"/>
    </row>
    <row r="1663" spans="1:13" x14ac:dyDescent="0.2">
      <c r="A1663" s="368"/>
      <c r="B1663" s="368"/>
      <c r="C1663" s="368"/>
      <c r="D1663" s="368"/>
      <c r="E1663" s="368"/>
      <c r="F1663" s="370"/>
      <c r="G1663" s="554"/>
      <c r="H1663" s="335"/>
      <c r="I1663" s="335"/>
      <c r="J1663" s="368"/>
      <c r="K1663" s="368"/>
      <c r="L1663" s="370"/>
      <c r="M1663" s="368"/>
    </row>
    <row r="1664" spans="1:13" x14ac:dyDescent="0.2">
      <c r="A1664" s="368"/>
      <c r="B1664" s="368"/>
      <c r="C1664" s="368"/>
      <c r="D1664" s="368"/>
      <c r="E1664" s="368"/>
      <c r="F1664" s="370"/>
      <c r="G1664" s="554"/>
      <c r="H1664" s="335"/>
      <c r="I1664" s="335"/>
      <c r="J1664" s="368"/>
      <c r="K1664" s="368"/>
      <c r="L1664" s="370"/>
      <c r="M1664" s="368"/>
    </row>
    <row r="1665" spans="1:13" x14ac:dyDescent="0.2">
      <c r="A1665" s="368"/>
      <c r="B1665" s="368"/>
      <c r="C1665" s="368"/>
      <c r="D1665" s="368"/>
      <c r="E1665" s="368"/>
      <c r="F1665" s="370"/>
      <c r="G1665" s="554"/>
      <c r="H1665" s="335"/>
      <c r="I1665" s="335"/>
      <c r="J1665" s="368"/>
      <c r="K1665" s="368"/>
      <c r="L1665" s="370"/>
      <c r="M1665" s="368"/>
    </row>
    <row r="1666" spans="1:13" x14ac:dyDescent="0.2">
      <c r="A1666" s="368"/>
      <c r="B1666" s="368"/>
      <c r="C1666" s="368"/>
      <c r="D1666" s="368"/>
      <c r="E1666" s="368"/>
      <c r="F1666" s="370"/>
      <c r="G1666" s="554"/>
      <c r="H1666" s="335"/>
      <c r="I1666" s="335"/>
      <c r="J1666" s="368"/>
      <c r="K1666" s="368"/>
      <c r="L1666" s="370"/>
      <c r="M1666" s="368"/>
    </row>
    <row r="1667" spans="1:13" x14ac:dyDescent="0.2">
      <c r="A1667" s="368"/>
      <c r="B1667" s="368"/>
      <c r="C1667" s="368"/>
      <c r="D1667" s="368"/>
      <c r="E1667" s="368"/>
      <c r="F1667" s="370"/>
      <c r="G1667" s="554"/>
      <c r="H1667" s="335"/>
      <c r="I1667" s="335"/>
      <c r="J1667" s="368"/>
      <c r="K1667" s="368"/>
      <c r="L1667" s="370"/>
      <c r="M1667" s="368"/>
    </row>
    <row r="1668" spans="1:13" x14ac:dyDescent="0.2">
      <c r="A1668" s="368"/>
      <c r="B1668" s="368"/>
      <c r="C1668" s="368"/>
      <c r="D1668" s="368"/>
      <c r="E1668" s="368"/>
      <c r="F1668" s="370"/>
      <c r="G1668" s="554"/>
      <c r="H1668" s="335"/>
      <c r="I1668" s="335"/>
      <c r="J1668" s="368"/>
      <c r="K1668" s="368"/>
      <c r="L1668" s="370"/>
      <c r="M1668" s="368"/>
    </row>
    <row r="1669" spans="1:13" x14ac:dyDescent="0.2">
      <c r="A1669" s="368"/>
      <c r="B1669" s="368"/>
      <c r="C1669" s="368"/>
      <c r="D1669" s="368"/>
      <c r="E1669" s="368"/>
      <c r="F1669" s="370"/>
      <c r="G1669" s="554"/>
      <c r="H1669" s="335"/>
      <c r="I1669" s="335"/>
      <c r="J1669" s="368"/>
      <c r="K1669" s="368"/>
      <c r="L1669" s="370"/>
      <c r="M1669" s="368"/>
    </row>
    <row r="1670" spans="1:13" x14ac:dyDescent="0.2">
      <c r="A1670" s="368"/>
      <c r="B1670" s="368"/>
      <c r="C1670" s="368"/>
      <c r="D1670" s="368"/>
      <c r="E1670" s="368"/>
      <c r="F1670" s="370"/>
      <c r="G1670" s="554"/>
      <c r="H1670" s="335"/>
      <c r="I1670" s="335"/>
      <c r="J1670" s="368"/>
      <c r="K1670" s="368"/>
      <c r="L1670" s="370"/>
      <c r="M1670" s="368"/>
    </row>
    <row r="1671" spans="1:13" x14ac:dyDescent="0.2">
      <c r="A1671" s="368"/>
      <c r="B1671" s="368"/>
      <c r="C1671" s="368"/>
      <c r="D1671" s="368"/>
      <c r="E1671" s="368"/>
      <c r="F1671" s="370"/>
      <c r="G1671" s="554"/>
      <c r="H1671" s="335"/>
      <c r="I1671" s="335"/>
      <c r="J1671" s="368"/>
      <c r="K1671" s="368"/>
      <c r="L1671" s="370"/>
      <c r="M1671" s="368"/>
    </row>
    <row r="1672" spans="1:13" x14ac:dyDescent="0.2">
      <c r="A1672" s="368"/>
      <c r="B1672" s="368"/>
      <c r="C1672" s="368"/>
      <c r="D1672" s="368"/>
      <c r="E1672" s="368"/>
      <c r="F1672" s="370"/>
      <c r="G1672" s="554"/>
      <c r="H1672" s="335"/>
      <c r="I1672" s="335"/>
      <c r="J1672" s="368"/>
      <c r="K1672" s="368"/>
      <c r="L1672" s="370"/>
      <c r="M1672" s="368"/>
    </row>
    <row r="1673" spans="1:13" x14ac:dyDescent="0.2">
      <c r="A1673" s="368"/>
      <c r="B1673" s="368"/>
      <c r="C1673" s="368"/>
      <c r="D1673" s="368"/>
      <c r="E1673" s="368"/>
      <c r="F1673" s="370"/>
      <c r="G1673" s="554"/>
      <c r="H1673" s="335"/>
      <c r="I1673" s="335"/>
      <c r="J1673" s="368"/>
      <c r="K1673" s="368"/>
      <c r="L1673" s="370"/>
      <c r="M1673" s="368"/>
    </row>
    <row r="1674" spans="1:13" x14ac:dyDescent="0.2">
      <c r="A1674" s="368"/>
      <c r="B1674" s="368"/>
      <c r="C1674" s="368"/>
      <c r="D1674" s="368"/>
      <c r="E1674" s="368"/>
      <c r="F1674" s="370"/>
      <c r="G1674" s="554"/>
      <c r="H1674" s="335"/>
      <c r="I1674" s="335"/>
      <c r="J1674" s="368"/>
      <c r="K1674" s="368"/>
      <c r="L1674" s="370"/>
      <c r="M1674" s="368"/>
    </row>
    <row r="1675" spans="1:13" x14ac:dyDescent="0.2">
      <c r="A1675" s="368"/>
      <c r="B1675" s="368"/>
      <c r="C1675" s="368"/>
      <c r="D1675" s="368"/>
      <c r="E1675" s="368"/>
      <c r="F1675" s="370"/>
      <c r="G1675" s="554"/>
      <c r="H1675" s="335"/>
      <c r="I1675" s="335"/>
      <c r="J1675" s="368"/>
      <c r="K1675" s="368"/>
      <c r="L1675" s="370"/>
      <c r="M1675" s="368"/>
    </row>
    <row r="1676" spans="1:13" x14ac:dyDescent="0.2">
      <c r="A1676" s="368"/>
      <c r="B1676" s="368"/>
      <c r="C1676" s="368"/>
      <c r="D1676" s="368"/>
      <c r="E1676" s="368"/>
      <c r="F1676" s="370"/>
      <c r="G1676" s="554"/>
      <c r="H1676" s="335"/>
      <c r="I1676" s="335"/>
      <c r="J1676" s="368"/>
      <c r="K1676" s="368"/>
      <c r="L1676" s="370"/>
      <c r="M1676" s="368"/>
    </row>
    <row r="1677" spans="1:13" x14ac:dyDescent="0.2">
      <c r="A1677" s="368"/>
      <c r="B1677" s="368"/>
      <c r="C1677" s="368"/>
      <c r="D1677" s="368"/>
      <c r="E1677" s="368"/>
      <c r="F1677" s="370"/>
      <c r="G1677" s="554"/>
      <c r="H1677" s="335"/>
      <c r="I1677" s="335"/>
      <c r="J1677" s="368"/>
      <c r="K1677" s="368"/>
      <c r="L1677" s="370"/>
      <c r="M1677" s="368"/>
    </row>
    <row r="1678" spans="1:13" x14ac:dyDescent="0.2">
      <c r="A1678" s="368"/>
      <c r="B1678" s="368"/>
      <c r="C1678" s="368"/>
      <c r="D1678" s="368"/>
      <c r="E1678" s="368"/>
      <c r="F1678" s="370"/>
      <c r="G1678" s="554"/>
      <c r="H1678" s="335"/>
      <c r="I1678" s="335"/>
      <c r="J1678" s="368"/>
      <c r="K1678" s="368"/>
      <c r="L1678" s="370"/>
      <c r="M1678" s="368"/>
    </row>
    <row r="1679" spans="1:13" x14ac:dyDescent="0.2">
      <c r="A1679" s="368"/>
      <c r="B1679" s="368"/>
      <c r="C1679" s="368"/>
      <c r="D1679" s="368"/>
      <c r="E1679" s="368"/>
      <c r="F1679" s="370"/>
      <c r="G1679" s="554"/>
      <c r="H1679" s="335"/>
      <c r="I1679" s="335"/>
      <c r="J1679" s="368"/>
      <c r="K1679" s="368"/>
      <c r="L1679" s="370"/>
      <c r="M1679" s="368"/>
    </row>
    <row r="1680" spans="1:13" x14ac:dyDescent="0.2">
      <c r="A1680" s="368"/>
      <c r="B1680" s="368"/>
      <c r="C1680" s="368"/>
      <c r="D1680" s="368"/>
      <c r="E1680" s="368"/>
      <c r="F1680" s="370"/>
      <c r="G1680" s="554"/>
      <c r="H1680" s="335"/>
      <c r="I1680" s="335"/>
      <c r="J1680" s="368"/>
      <c r="K1680" s="368"/>
      <c r="L1680" s="370"/>
      <c r="M1680" s="368"/>
    </row>
    <row r="1681" spans="1:13" x14ac:dyDescent="0.2">
      <c r="A1681" s="368"/>
      <c r="B1681" s="368"/>
      <c r="C1681" s="368"/>
      <c r="D1681" s="368"/>
      <c r="E1681" s="368"/>
      <c r="F1681" s="370"/>
      <c r="G1681" s="554"/>
      <c r="H1681" s="335"/>
      <c r="I1681" s="335"/>
      <c r="J1681" s="368"/>
      <c r="K1681" s="368"/>
      <c r="L1681" s="370"/>
      <c r="M1681" s="368"/>
    </row>
    <row r="1682" spans="1:13" x14ac:dyDescent="0.2">
      <c r="A1682" s="368"/>
      <c r="B1682" s="368"/>
      <c r="C1682" s="368"/>
      <c r="D1682" s="368"/>
      <c r="E1682" s="368"/>
      <c r="F1682" s="370"/>
      <c r="G1682" s="554"/>
      <c r="H1682" s="335"/>
      <c r="I1682" s="335"/>
      <c r="J1682" s="368"/>
      <c r="K1682" s="368"/>
      <c r="L1682" s="370"/>
      <c r="M1682" s="368"/>
    </row>
    <row r="1683" spans="1:13" x14ac:dyDescent="0.2">
      <c r="A1683" s="368"/>
      <c r="B1683" s="368"/>
      <c r="C1683" s="368"/>
      <c r="D1683" s="368"/>
      <c r="E1683" s="368"/>
      <c r="F1683" s="370"/>
      <c r="G1683" s="554"/>
      <c r="H1683" s="335"/>
      <c r="I1683" s="335"/>
      <c r="J1683" s="368"/>
      <c r="K1683" s="368"/>
      <c r="L1683" s="370"/>
      <c r="M1683" s="368"/>
    </row>
    <row r="1684" spans="1:13" x14ac:dyDescent="0.2">
      <c r="A1684" s="368"/>
      <c r="B1684" s="368"/>
      <c r="C1684" s="368"/>
      <c r="D1684" s="368"/>
      <c r="E1684" s="368"/>
      <c r="F1684" s="370"/>
      <c r="G1684" s="554"/>
      <c r="H1684" s="335"/>
      <c r="I1684" s="335"/>
      <c r="J1684" s="368"/>
      <c r="K1684" s="368"/>
      <c r="L1684" s="370"/>
      <c r="M1684" s="368"/>
    </row>
    <row r="1685" spans="1:13" x14ac:dyDescent="0.2">
      <c r="A1685" s="368"/>
      <c r="B1685" s="368"/>
      <c r="C1685" s="368"/>
      <c r="D1685" s="368"/>
      <c r="E1685" s="368"/>
      <c r="F1685" s="370"/>
      <c r="G1685" s="554"/>
      <c r="H1685" s="335"/>
      <c r="I1685" s="335"/>
      <c r="J1685" s="368"/>
      <c r="K1685" s="368"/>
      <c r="L1685" s="370"/>
      <c r="M1685" s="368"/>
    </row>
    <row r="1686" spans="1:13" x14ac:dyDescent="0.2">
      <c r="A1686" s="368"/>
      <c r="B1686" s="368"/>
      <c r="C1686" s="368"/>
      <c r="D1686" s="368"/>
      <c r="E1686" s="368"/>
      <c r="F1686" s="370"/>
      <c r="G1686" s="554"/>
      <c r="H1686" s="335"/>
      <c r="I1686" s="335"/>
      <c r="J1686" s="368"/>
      <c r="K1686" s="368"/>
      <c r="L1686" s="370"/>
      <c r="M1686" s="368"/>
    </row>
    <row r="1687" spans="1:13" x14ac:dyDescent="0.2">
      <c r="A1687" s="368"/>
      <c r="B1687" s="368"/>
      <c r="C1687" s="368"/>
      <c r="D1687" s="368"/>
      <c r="E1687" s="368"/>
      <c r="F1687" s="370"/>
      <c r="G1687" s="554"/>
      <c r="H1687" s="335"/>
      <c r="I1687" s="335"/>
      <c r="J1687" s="368"/>
      <c r="K1687" s="368"/>
      <c r="L1687" s="370"/>
      <c r="M1687" s="368"/>
    </row>
    <row r="1688" spans="1:13" x14ac:dyDescent="0.2">
      <c r="A1688" s="368"/>
      <c r="B1688" s="368"/>
      <c r="C1688" s="368"/>
      <c r="D1688" s="368"/>
      <c r="E1688" s="368"/>
      <c r="F1688" s="370"/>
      <c r="G1688" s="554"/>
      <c r="H1688" s="335"/>
      <c r="I1688" s="335"/>
      <c r="J1688" s="368"/>
      <c r="K1688" s="368"/>
      <c r="L1688" s="370"/>
      <c r="M1688" s="368"/>
    </row>
    <row r="1689" spans="1:13" x14ac:dyDescent="0.2">
      <c r="A1689" s="368"/>
      <c r="B1689" s="368"/>
      <c r="C1689" s="368"/>
      <c r="D1689" s="368"/>
      <c r="E1689" s="368"/>
      <c r="F1689" s="370"/>
      <c r="G1689" s="554"/>
      <c r="H1689" s="335"/>
      <c r="I1689" s="335"/>
      <c r="J1689" s="368"/>
      <c r="K1689" s="368"/>
      <c r="L1689" s="370"/>
      <c r="M1689" s="368"/>
    </row>
    <row r="1690" spans="1:13" x14ac:dyDescent="0.2">
      <c r="A1690" s="368"/>
      <c r="B1690" s="368"/>
      <c r="C1690" s="368"/>
      <c r="D1690" s="368"/>
      <c r="E1690" s="368"/>
      <c r="F1690" s="370"/>
      <c r="G1690" s="554"/>
      <c r="H1690" s="335"/>
      <c r="I1690" s="335"/>
      <c r="J1690" s="368"/>
      <c r="K1690" s="368"/>
      <c r="L1690" s="370"/>
      <c r="M1690" s="368"/>
    </row>
    <row r="1691" spans="1:13" x14ac:dyDescent="0.2">
      <c r="A1691" s="368"/>
      <c r="B1691" s="368"/>
      <c r="C1691" s="368"/>
      <c r="D1691" s="368"/>
      <c r="E1691" s="368"/>
      <c r="F1691" s="370"/>
      <c r="G1691" s="554"/>
      <c r="H1691" s="335"/>
      <c r="I1691" s="335"/>
      <c r="J1691" s="368"/>
      <c r="K1691" s="368"/>
      <c r="L1691" s="370"/>
      <c r="M1691" s="368"/>
    </row>
    <row r="1692" spans="1:13" x14ac:dyDescent="0.2">
      <c r="A1692" s="368"/>
      <c r="B1692" s="368"/>
      <c r="C1692" s="368"/>
      <c r="D1692" s="368"/>
      <c r="E1692" s="368"/>
      <c r="F1692" s="370"/>
      <c r="G1692" s="554"/>
      <c r="H1692" s="335"/>
      <c r="I1692" s="335"/>
      <c r="J1692" s="368"/>
      <c r="K1692" s="368"/>
      <c r="L1692" s="370"/>
      <c r="M1692" s="368"/>
    </row>
    <row r="1693" spans="1:13" x14ac:dyDescent="0.2">
      <c r="A1693" s="368"/>
      <c r="B1693" s="368"/>
      <c r="C1693" s="368"/>
      <c r="D1693" s="368"/>
      <c r="E1693" s="368"/>
      <c r="F1693" s="370"/>
      <c r="G1693" s="554"/>
      <c r="H1693" s="335"/>
      <c r="I1693" s="335"/>
      <c r="J1693" s="368"/>
      <c r="K1693" s="368"/>
      <c r="L1693" s="370"/>
      <c r="M1693" s="368"/>
    </row>
    <row r="1694" spans="1:13" x14ac:dyDescent="0.2">
      <c r="A1694" s="368"/>
      <c r="B1694" s="368"/>
      <c r="C1694" s="368"/>
      <c r="D1694" s="368"/>
      <c r="E1694" s="368"/>
      <c r="F1694" s="370"/>
      <c r="G1694" s="554"/>
      <c r="H1694" s="335"/>
      <c r="I1694" s="335"/>
      <c r="J1694" s="368"/>
      <c r="K1694" s="368"/>
      <c r="L1694" s="370"/>
      <c r="M1694" s="368"/>
    </row>
    <row r="1695" spans="1:13" x14ac:dyDescent="0.2">
      <c r="A1695" s="368"/>
      <c r="B1695" s="368"/>
      <c r="C1695" s="368"/>
      <c r="D1695" s="368"/>
      <c r="E1695" s="368"/>
      <c r="F1695" s="370"/>
      <c r="G1695" s="554"/>
      <c r="H1695" s="335"/>
      <c r="I1695" s="335"/>
      <c r="J1695" s="368"/>
      <c r="K1695" s="368"/>
      <c r="L1695" s="370"/>
      <c r="M1695" s="368"/>
    </row>
    <row r="1696" spans="1:13" x14ac:dyDescent="0.2">
      <c r="A1696" s="368"/>
      <c r="B1696" s="368"/>
      <c r="C1696" s="368"/>
      <c r="D1696" s="368"/>
      <c r="E1696" s="368"/>
      <c r="F1696" s="370"/>
      <c r="G1696" s="554"/>
      <c r="H1696" s="335"/>
      <c r="I1696" s="335"/>
      <c r="J1696" s="368"/>
      <c r="K1696" s="368"/>
      <c r="L1696" s="370"/>
      <c r="M1696" s="368"/>
    </row>
    <row r="1697" spans="1:13" x14ac:dyDescent="0.2">
      <c r="A1697" s="368"/>
      <c r="B1697" s="368"/>
      <c r="C1697" s="368"/>
      <c r="D1697" s="368"/>
      <c r="E1697" s="368"/>
      <c r="F1697" s="370"/>
      <c r="G1697" s="554"/>
      <c r="H1697" s="335"/>
      <c r="I1697" s="335"/>
      <c r="J1697" s="368"/>
      <c r="K1697" s="368"/>
      <c r="L1697" s="370"/>
      <c r="M1697" s="368"/>
    </row>
    <row r="1698" spans="1:13" x14ac:dyDescent="0.2">
      <c r="A1698" s="368"/>
      <c r="B1698" s="368"/>
      <c r="C1698" s="368"/>
      <c r="D1698" s="368"/>
      <c r="E1698" s="368"/>
      <c r="F1698" s="370"/>
      <c r="G1698" s="554"/>
      <c r="H1698" s="335"/>
      <c r="I1698" s="335"/>
      <c r="J1698" s="368"/>
      <c r="K1698" s="368"/>
      <c r="L1698" s="370"/>
      <c r="M1698" s="368"/>
    </row>
    <row r="1699" spans="1:13" x14ac:dyDescent="0.2">
      <c r="A1699" s="368"/>
      <c r="B1699" s="368"/>
      <c r="C1699" s="368"/>
      <c r="D1699" s="368"/>
      <c r="E1699" s="368"/>
      <c r="F1699" s="370"/>
      <c r="G1699" s="554"/>
      <c r="H1699" s="335"/>
      <c r="I1699" s="335"/>
      <c r="J1699" s="368"/>
      <c r="K1699" s="368"/>
      <c r="L1699" s="370"/>
      <c r="M1699" s="368"/>
    </row>
    <row r="1700" spans="1:13" x14ac:dyDescent="0.2">
      <c r="A1700" s="368"/>
      <c r="B1700" s="368"/>
      <c r="C1700" s="368"/>
      <c r="D1700" s="368"/>
      <c r="E1700" s="368"/>
      <c r="F1700" s="370"/>
      <c r="G1700" s="554"/>
      <c r="H1700" s="335"/>
      <c r="I1700" s="335"/>
      <c r="J1700" s="368"/>
      <c r="K1700" s="368"/>
      <c r="L1700" s="370"/>
      <c r="M1700" s="368"/>
    </row>
    <row r="1701" spans="1:13" x14ac:dyDescent="0.2">
      <c r="A1701" s="368"/>
      <c r="B1701" s="368"/>
      <c r="C1701" s="368"/>
      <c r="D1701" s="368"/>
      <c r="E1701" s="368"/>
      <c r="F1701" s="370"/>
      <c r="G1701" s="554"/>
      <c r="H1701" s="335"/>
      <c r="I1701" s="335"/>
      <c r="J1701" s="368"/>
      <c r="K1701" s="368"/>
      <c r="L1701" s="370"/>
      <c r="M1701" s="368"/>
    </row>
    <row r="1702" spans="1:13" x14ac:dyDescent="0.2">
      <c r="A1702" s="368"/>
      <c r="B1702" s="368"/>
      <c r="C1702" s="368"/>
      <c r="D1702" s="368"/>
      <c r="E1702" s="368"/>
      <c r="F1702" s="370"/>
      <c r="G1702" s="554"/>
      <c r="H1702" s="335"/>
      <c r="I1702" s="335"/>
      <c r="J1702" s="368"/>
      <c r="K1702" s="368"/>
      <c r="L1702" s="370"/>
      <c r="M1702" s="368"/>
    </row>
    <row r="1703" spans="1:13" x14ac:dyDescent="0.2">
      <c r="A1703" s="368"/>
      <c r="B1703" s="368"/>
      <c r="C1703" s="368"/>
      <c r="D1703" s="368"/>
      <c r="E1703" s="368"/>
      <c r="F1703" s="370"/>
      <c r="G1703" s="554"/>
      <c r="H1703" s="335"/>
      <c r="I1703" s="335"/>
      <c r="J1703" s="368"/>
      <c r="K1703" s="368"/>
      <c r="L1703" s="370"/>
      <c r="M1703" s="368"/>
    </row>
    <row r="1704" spans="1:13" x14ac:dyDescent="0.2">
      <c r="A1704" s="368"/>
      <c r="B1704" s="368"/>
      <c r="C1704" s="368"/>
      <c r="D1704" s="368"/>
      <c r="E1704" s="368"/>
      <c r="F1704" s="370"/>
      <c r="G1704" s="554"/>
      <c r="H1704" s="335"/>
      <c r="I1704" s="335"/>
      <c r="J1704" s="368"/>
      <c r="K1704" s="368"/>
      <c r="L1704" s="370"/>
      <c r="M1704" s="368"/>
    </row>
    <row r="1705" spans="1:13" x14ac:dyDescent="0.2">
      <c r="A1705" s="368"/>
      <c r="B1705" s="368"/>
      <c r="C1705" s="368"/>
      <c r="D1705" s="368"/>
      <c r="E1705" s="368"/>
      <c r="F1705" s="370"/>
      <c r="G1705" s="554"/>
      <c r="H1705" s="335"/>
      <c r="I1705" s="335"/>
      <c r="J1705" s="368"/>
      <c r="K1705" s="368"/>
      <c r="L1705" s="370"/>
      <c r="M1705" s="368"/>
    </row>
    <row r="1706" spans="1:13" x14ac:dyDescent="0.2">
      <c r="A1706" s="368"/>
      <c r="B1706" s="368"/>
      <c r="C1706" s="368"/>
      <c r="D1706" s="368"/>
      <c r="E1706" s="368"/>
      <c r="F1706" s="370"/>
      <c r="G1706" s="554"/>
      <c r="H1706" s="335"/>
      <c r="I1706" s="335"/>
      <c r="J1706" s="368"/>
      <c r="K1706" s="368"/>
      <c r="L1706" s="370"/>
      <c r="M1706" s="368"/>
    </row>
    <row r="1707" spans="1:13" x14ac:dyDescent="0.2">
      <c r="A1707" s="368"/>
      <c r="B1707" s="368"/>
      <c r="C1707" s="368"/>
      <c r="D1707" s="368"/>
      <c r="E1707" s="368"/>
      <c r="F1707" s="370"/>
      <c r="G1707" s="554"/>
      <c r="H1707" s="335"/>
      <c r="I1707" s="335"/>
      <c r="J1707" s="368"/>
      <c r="K1707" s="368"/>
      <c r="L1707" s="370"/>
      <c r="M1707" s="368"/>
    </row>
    <row r="1708" spans="1:13" x14ac:dyDescent="0.2">
      <c r="A1708" s="368"/>
      <c r="B1708" s="368"/>
      <c r="C1708" s="368"/>
      <c r="D1708" s="368"/>
      <c r="E1708" s="368"/>
      <c r="F1708" s="370"/>
      <c r="G1708" s="554"/>
      <c r="H1708" s="335"/>
      <c r="I1708" s="335"/>
      <c r="J1708" s="368"/>
      <c r="K1708" s="368"/>
      <c r="L1708" s="370"/>
      <c r="M1708" s="368"/>
    </row>
    <row r="1709" spans="1:13" x14ac:dyDescent="0.2">
      <c r="A1709" s="368"/>
      <c r="B1709" s="368"/>
      <c r="C1709" s="368"/>
      <c r="D1709" s="368"/>
      <c r="E1709" s="368"/>
      <c r="F1709" s="370"/>
      <c r="G1709" s="554"/>
      <c r="H1709" s="335"/>
      <c r="I1709" s="335"/>
      <c r="J1709" s="368"/>
      <c r="K1709" s="368"/>
      <c r="L1709" s="370"/>
      <c r="M1709" s="368"/>
    </row>
    <row r="1710" spans="1:13" x14ac:dyDescent="0.2">
      <c r="A1710" s="368"/>
      <c r="B1710" s="368"/>
      <c r="C1710" s="368"/>
      <c r="D1710" s="368"/>
      <c r="E1710" s="368"/>
      <c r="F1710" s="370"/>
      <c r="G1710" s="554"/>
      <c r="H1710" s="335"/>
      <c r="I1710" s="335"/>
      <c r="J1710" s="368"/>
      <c r="K1710" s="368"/>
      <c r="L1710" s="370"/>
      <c r="M1710" s="368"/>
    </row>
    <row r="1711" spans="1:13" x14ac:dyDescent="0.2">
      <c r="A1711" s="368"/>
      <c r="B1711" s="368"/>
      <c r="C1711" s="368"/>
      <c r="D1711" s="368"/>
      <c r="E1711" s="368"/>
      <c r="F1711" s="370"/>
      <c r="G1711" s="554"/>
      <c r="H1711" s="335"/>
      <c r="I1711" s="335"/>
      <c r="J1711" s="368"/>
      <c r="K1711" s="368"/>
      <c r="L1711" s="370"/>
      <c r="M1711" s="368"/>
    </row>
    <row r="1712" spans="1:13" x14ac:dyDescent="0.2">
      <c r="A1712" s="368"/>
      <c r="B1712" s="368"/>
      <c r="C1712" s="368"/>
      <c r="D1712" s="368"/>
      <c r="E1712" s="368"/>
      <c r="F1712" s="370"/>
      <c r="G1712" s="554"/>
      <c r="H1712" s="335"/>
      <c r="I1712" s="335"/>
      <c r="J1712" s="368"/>
      <c r="K1712" s="368"/>
      <c r="L1712" s="370"/>
      <c r="M1712" s="368"/>
    </row>
    <row r="1713" spans="1:13" x14ac:dyDescent="0.2">
      <c r="A1713" s="368"/>
      <c r="B1713" s="368"/>
      <c r="C1713" s="368"/>
      <c r="D1713" s="368"/>
      <c r="E1713" s="368"/>
      <c r="F1713" s="370"/>
      <c r="G1713" s="554"/>
      <c r="H1713" s="335"/>
      <c r="I1713" s="335"/>
      <c r="J1713" s="368"/>
      <c r="K1713" s="368"/>
      <c r="L1713" s="370"/>
      <c r="M1713" s="368"/>
    </row>
    <row r="1714" spans="1:13" x14ac:dyDescent="0.2">
      <c r="A1714" s="368"/>
      <c r="B1714" s="368"/>
      <c r="C1714" s="368"/>
      <c r="D1714" s="368"/>
      <c r="E1714" s="368"/>
      <c r="F1714" s="370"/>
      <c r="G1714" s="554"/>
      <c r="H1714" s="335"/>
      <c r="I1714" s="335"/>
      <c r="J1714" s="368"/>
      <c r="K1714" s="368"/>
      <c r="L1714" s="370"/>
      <c r="M1714" s="368"/>
    </row>
    <row r="1715" spans="1:13" x14ac:dyDescent="0.2">
      <c r="A1715" s="368"/>
      <c r="B1715" s="368"/>
      <c r="C1715" s="368"/>
      <c r="D1715" s="368"/>
      <c r="E1715" s="368"/>
      <c r="F1715" s="370"/>
      <c r="G1715" s="554"/>
      <c r="H1715" s="335"/>
      <c r="I1715" s="335"/>
      <c r="J1715" s="368"/>
      <c r="K1715" s="368"/>
      <c r="L1715" s="370"/>
      <c r="M1715" s="368"/>
    </row>
    <row r="1716" spans="1:13" x14ac:dyDescent="0.2">
      <c r="A1716" s="368"/>
      <c r="B1716" s="368"/>
      <c r="C1716" s="368"/>
      <c r="D1716" s="368"/>
      <c r="E1716" s="368"/>
      <c r="F1716" s="370"/>
      <c r="G1716" s="554"/>
      <c r="H1716" s="335"/>
      <c r="I1716" s="335"/>
      <c r="J1716" s="368"/>
      <c r="K1716" s="368"/>
      <c r="L1716" s="370"/>
      <c r="M1716" s="368"/>
    </row>
    <row r="1717" spans="1:13" x14ac:dyDescent="0.2">
      <c r="A1717" s="368"/>
      <c r="B1717" s="368"/>
      <c r="C1717" s="368"/>
      <c r="D1717" s="368"/>
      <c r="E1717" s="368"/>
      <c r="F1717" s="370"/>
      <c r="G1717" s="554"/>
      <c r="H1717" s="335"/>
      <c r="I1717" s="335"/>
      <c r="J1717" s="368"/>
      <c r="K1717" s="368"/>
      <c r="L1717" s="370"/>
      <c r="M1717" s="368"/>
    </row>
    <row r="1718" spans="1:13" x14ac:dyDescent="0.2">
      <c r="A1718" s="368"/>
      <c r="B1718" s="368"/>
      <c r="C1718" s="368"/>
      <c r="D1718" s="368"/>
      <c r="E1718" s="368"/>
      <c r="F1718" s="370"/>
      <c r="G1718" s="554"/>
      <c r="H1718" s="335"/>
      <c r="I1718" s="335"/>
      <c r="J1718" s="368"/>
      <c r="K1718" s="368"/>
      <c r="L1718" s="370"/>
      <c r="M1718" s="368"/>
    </row>
    <row r="1719" spans="1:13" x14ac:dyDescent="0.2">
      <c r="A1719" s="368"/>
      <c r="B1719" s="368"/>
      <c r="C1719" s="368"/>
      <c r="D1719" s="368"/>
      <c r="E1719" s="368"/>
      <c r="F1719" s="370"/>
      <c r="G1719" s="554"/>
      <c r="H1719" s="335"/>
      <c r="I1719" s="335"/>
      <c r="J1719" s="368"/>
      <c r="K1719" s="368"/>
      <c r="L1719" s="370"/>
      <c r="M1719" s="368"/>
    </row>
    <row r="1720" spans="1:13" x14ac:dyDescent="0.2">
      <c r="A1720" s="368"/>
      <c r="B1720" s="368"/>
      <c r="C1720" s="368"/>
      <c r="D1720" s="368"/>
      <c r="E1720" s="368"/>
      <c r="F1720" s="370"/>
      <c r="G1720" s="554"/>
      <c r="H1720" s="335"/>
      <c r="I1720" s="335"/>
      <c r="J1720" s="368"/>
      <c r="K1720" s="368"/>
      <c r="L1720" s="370"/>
      <c r="M1720" s="368"/>
    </row>
    <row r="1721" spans="1:13" x14ac:dyDescent="0.2">
      <c r="A1721" s="368"/>
      <c r="B1721" s="368"/>
      <c r="C1721" s="368"/>
      <c r="D1721" s="368"/>
      <c r="E1721" s="368"/>
      <c r="F1721" s="370"/>
      <c r="G1721" s="554"/>
      <c r="H1721" s="335"/>
      <c r="I1721" s="335"/>
      <c r="J1721" s="368"/>
      <c r="K1721" s="368"/>
      <c r="L1721" s="370"/>
      <c r="M1721" s="368"/>
    </row>
    <row r="1722" spans="1:13" x14ac:dyDescent="0.2">
      <c r="A1722" s="368"/>
      <c r="B1722" s="368"/>
      <c r="C1722" s="368"/>
      <c r="D1722" s="368"/>
      <c r="E1722" s="368"/>
      <c r="F1722" s="370"/>
      <c r="G1722" s="554"/>
      <c r="H1722" s="335"/>
      <c r="I1722" s="335"/>
      <c r="J1722" s="368"/>
      <c r="K1722" s="368"/>
      <c r="L1722" s="370"/>
      <c r="M1722" s="368"/>
    </row>
    <row r="1723" spans="1:13" x14ac:dyDescent="0.2">
      <c r="A1723" s="368"/>
      <c r="B1723" s="368"/>
      <c r="C1723" s="368"/>
      <c r="D1723" s="368"/>
      <c r="E1723" s="368"/>
      <c r="F1723" s="370"/>
      <c r="G1723" s="554"/>
      <c r="H1723" s="335"/>
      <c r="I1723" s="335"/>
      <c r="J1723" s="368"/>
      <c r="K1723" s="368"/>
      <c r="L1723" s="370"/>
      <c r="M1723" s="368"/>
    </row>
    <row r="1724" spans="1:13" x14ac:dyDescent="0.2">
      <c r="A1724" s="368"/>
      <c r="B1724" s="368"/>
      <c r="C1724" s="368"/>
      <c r="D1724" s="368"/>
      <c r="E1724" s="368"/>
      <c r="F1724" s="370"/>
      <c r="G1724" s="554"/>
      <c r="H1724" s="335"/>
      <c r="I1724" s="335"/>
      <c r="J1724" s="368"/>
      <c r="K1724" s="368"/>
      <c r="L1724" s="370"/>
      <c r="M1724" s="368"/>
    </row>
    <row r="1725" spans="1:13" x14ac:dyDescent="0.2">
      <c r="A1725" s="368"/>
      <c r="B1725" s="368"/>
      <c r="C1725" s="368"/>
      <c r="D1725" s="368"/>
      <c r="E1725" s="368"/>
      <c r="F1725" s="370"/>
      <c r="G1725" s="554"/>
      <c r="H1725" s="335"/>
      <c r="I1725" s="335"/>
      <c r="J1725" s="368"/>
      <c r="K1725" s="368"/>
      <c r="L1725" s="370"/>
      <c r="M1725" s="368"/>
    </row>
    <row r="1726" spans="1:13" x14ac:dyDescent="0.2">
      <c r="A1726" s="368"/>
      <c r="B1726" s="368"/>
      <c r="C1726" s="368"/>
      <c r="D1726" s="368"/>
      <c r="E1726" s="368"/>
      <c r="F1726" s="370"/>
      <c r="G1726" s="554"/>
      <c r="H1726" s="335"/>
      <c r="I1726" s="335"/>
      <c r="J1726" s="368"/>
      <c r="K1726" s="368"/>
      <c r="L1726" s="370"/>
      <c r="M1726" s="368"/>
    </row>
    <row r="1727" spans="1:13" x14ac:dyDescent="0.2">
      <c r="A1727" s="368"/>
      <c r="B1727" s="368"/>
      <c r="C1727" s="368"/>
      <c r="D1727" s="368"/>
      <c r="E1727" s="368"/>
      <c r="F1727" s="370"/>
      <c r="G1727" s="554"/>
      <c r="H1727" s="335"/>
      <c r="I1727" s="335"/>
      <c r="J1727" s="368"/>
      <c r="K1727" s="368"/>
      <c r="L1727" s="370"/>
      <c r="M1727" s="368"/>
    </row>
    <row r="1728" spans="1:13" x14ac:dyDescent="0.2">
      <c r="A1728" s="368"/>
      <c r="B1728" s="368"/>
      <c r="C1728" s="368"/>
      <c r="D1728" s="368"/>
      <c r="E1728" s="368"/>
      <c r="F1728" s="370"/>
      <c r="G1728" s="554"/>
      <c r="H1728" s="335"/>
      <c r="I1728" s="335"/>
      <c r="J1728" s="368"/>
      <c r="K1728" s="368"/>
      <c r="L1728" s="370"/>
      <c r="M1728" s="368"/>
    </row>
    <row r="1729" spans="1:13" x14ac:dyDescent="0.2">
      <c r="A1729" s="368"/>
      <c r="B1729" s="368"/>
      <c r="C1729" s="368"/>
      <c r="D1729" s="368"/>
      <c r="E1729" s="368"/>
      <c r="F1729" s="370"/>
      <c r="G1729" s="554"/>
      <c r="H1729" s="335"/>
      <c r="I1729" s="335"/>
      <c r="J1729" s="368"/>
      <c r="K1729" s="368"/>
      <c r="L1729" s="370"/>
      <c r="M1729" s="368"/>
    </row>
    <row r="1730" spans="1:13" x14ac:dyDescent="0.2">
      <c r="A1730" s="368"/>
      <c r="B1730" s="368"/>
      <c r="C1730" s="368"/>
      <c r="D1730" s="368"/>
      <c r="E1730" s="368"/>
      <c r="F1730" s="370"/>
      <c r="G1730" s="554"/>
      <c r="H1730" s="335"/>
      <c r="I1730" s="335"/>
      <c r="J1730" s="368"/>
      <c r="K1730" s="368"/>
      <c r="L1730" s="370"/>
      <c r="M1730" s="368"/>
    </row>
    <row r="1731" spans="1:13" x14ac:dyDescent="0.2">
      <c r="A1731" s="368"/>
      <c r="B1731" s="368"/>
      <c r="C1731" s="368"/>
      <c r="D1731" s="368"/>
      <c r="E1731" s="368"/>
      <c r="F1731" s="370"/>
      <c r="G1731" s="554"/>
      <c r="H1731" s="335"/>
      <c r="I1731" s="335"/>
      <c r="J1731" s="368"/>
      <c r="K1731" s="368"/>
      <c r="L1731" s="370"/>
      <c r="M1731" s="368"/>
    </row>
    <row r="1732" spans="1:13" x14ac:dyDescent="0.2">
      <c r="A1732" s="368"/>
      <c r="B1732" s="368"/>
      <c r="C1732" s="368"/>
      <c r="D1732" s="368"/>
      <c r="E1732" s="368"/>
      <c r="F1732" s="370"/>
      <c r="G1732" s="554"/>
      <c r="H1732" s="335"/>
      <c r="I1732" s="335"/>
      <c r="J1732" s="368"/>
      <c r="K1732" s="368"/>
      <c r="L1732" s="370"/>
      <c r="M1732" s="368"/>
    </row>
    <row r="1733" spans="1:13" x14ac:dyDescent="0.2">
      <c r="A1733" s="368"/>
      <c r="B1733" s="368"/>
      <c r="C1733" s="368"/>
      <c r="D1733" s="368"/>
      <c r="E1733" s="368"/>
      <c r="F1733" s="370"/>
      <c r="G1733" s="554"/>
      <c r="H1733" s="335"/>
      <c r="I1733" s="335"/>
      <c r="J1733" s="368"/>
      <c r="K1733" s="368"/>
      <c r="L1733" s="370"/>
      <c r="M1733" s="368"/>
    </row>
    <row r="1734" spans="1:13" x14ac:dyDescent="0.2">
      <c r="A1734" s="368"/>
      <c r="B1734" s="368"/>
      <c r="C1734" s="368"/>
      <c r="D1734" s="368"/>
      <c r="E1734" s="368"/>
      <c r="F1734" s="370"/>
      <c r="G1734" s="554"/>
      <c r="H1734" s="335"/>
      <c r="I1734" s="335"/>
      <c r="J1734" s="368"/>
      <c r="K1734" s="368"/>
      <c r="L1734" s="370"/>
      <c r="M1734" s="368"/>
    </row>
    <row r="1735" spans="1:13" x14ac:dyDescent="0.2">
      <c r="A1735" s="368"/>
      <c r="B1735" s="368"/>
      <c r="C1735" s="368"/>
      <c r="D1735" s="368"/>
      <c r="E1735" s="368"/>
      <c r="F1735" s="370"/>
      <c r="G1735" s="554"/>
      <c r="H1735" s="335"/>
      <c r="I1735" s="335"/>
      <c r="J1735" s="368"/>
      <c r="K1735" s="368"/>
      <c r="L1735" s="370"/>
      <c r="M1735" s="368"/>
    </row>
    <row r="1736" spans="1:13" x14ac:dyDescent="0.2">
      <c r="A1736" s="368"/>
      <c r="B1736" s="368"/>
      <c r="C1736" s="368"/>
      <c r="D1736" s="368"/>
      <c r="E1736" s="368"/>
      <c r="F1736" s="370"/>
      <c r="G1736" s="554"/>
      <c r="H1736" s="335"/>
      <c r="I1736" s="335"/>
      <c r="J1736" s="368"/>
      <c r="K1736" s="368"/>
      <c r="L1736" s="370"/>
      <c r="M1736" s="368"/>
    </row>
    <row r="1737" spans="1:13" x14ac:dyDescent="0.2">
      <c r="A1737" s="368"/>
      <c r="B1737" s="368"/>
      <c r="C1737" s="368"/>
      <c r="D1737" s="368"/>
      <c r="E1737" s="368"/>
      <c r="F1737" s="370"/>
      <c r="G1737" s="554"/>
      <c r="H1737" s="335"/>
      <c r="I1737" s="335"/>
      <c r="J1737" s="368"/>
      <c r="K1737" s="368"/>
      <c r="L1737" s="370"/>
      <c r="M1737" s="368"/>
    </row>
    <row r="1738" spans="1:13" x14ac:dyDescent="0.2">
      <c r="A1738" s="368"/>
      <c r="B1738" s="368"/>
      <c r="C1738" s="368"/>
      <c r="D1738" s="368"/>
      <c r="E1738" s="368"/>
      <c r="F1738" s="370"/>
      <c r="G1738" s="554"/>
      <c r="H1738" s="335"/>
      <c r="I1738" s="335"/>
      <c r="J1738" s="368"/>
      <c r="K1738" s="368"/>
      <c r="L1738" s="370"/>
      <c r="M1738" s="368"/>
    </row>
    <row r="1739" spans="1:13" x14ac:dyDescent="0.2">
      <c r="A1739" s="368"/>
      <c r="B1739" s="368"/>
      <c r="C1739" s="368"/>
      <c r="D1739" s="368"/>
      <c r="E1739" s="368"/>
      <c r="F1739" s="370"/>
      <c r="G1739" s="554"/>
      <c r="H1739" s="335"/>
      <c r="I1739" s="335"/>
      <c r="J1739" s="368"/>
      <c r="K1739" s="368"/>
      <c r="L1739" s="370"/>
      <c r="M1739" s="368"/>
    </row>
    <row r="1740" spans="1:13" x14ac:dyDescent="0.2">
      <c r="A1740" s="368"/>
      <c r="B1740" s="368"/>
      <c r="C1740" s="368"/>
      <c r="D1740" s="368"/>
      <c r="E1740" s="368"/>
      <c r="F1740" s="370"/>
      <c r="G1740" s="554"/>
      <c r="H1740" s="335"/>
      <c r="I1740" s="335"/>
      <c r="J1740" s="368"/>
      <c r="K1740" s="368"/>
      <c r="L1740" s="370"/>
      <c r="M1740" s="368"/>
    </row>
    <row r="1741" spans="1:13" x14ac:dyDescent="0.2">
      <c r="A1741" s="368"/>
      <c r="B1741" s="368"/>
      <c r="C1741" s="368"/>
      <c r="D1741" s="368"/>
      <c r="E1741" s="368"/>
      <c r="F1741" s="370"/>
      <c r="G1741" s="554"/>
      <c r="H1741" s="335"/>
      <c r="I1741" s="335"/>
      <c r="J1741" s="368"/>
      <c r="K1741" s="368"/>
      <c r="L1741" s="370"/>
      <c r="M1741" s="368"/>
    </row>
    <row r="1742" spans="1:13" x14ac:dyDescent="0.2">
      <c r="A1742" s="368"/>
      <c r="B1742" s="368"/>
      <c r="C1742" s="368"/>
      <c r="D1742" s="368"/>
      <c r="E1742" s="368"/>
      <c r="F1742" s="370"/>
      <c r="G1742" s="554"/>
      <c r="H1742" s="335"/>
      <c r="I1742" s="335"/>
      <c r="J1742" s="368"/>
      <c r="K1742" s="368"/>
      <c r="L1742" s="370"/>
      <c r="M1742" s="368"/>
    </row>
    <row r="1743" spans="1:13" x14ac:dyDescent="0.2">
      <c r="A1743" s="368"/>
      <c r="B1743" s="368"/>
      <c r="C1743" s="368"/>
      <c r="D1743" s="368"/>
      <c r="E1743" s="368"/>
      <c r="F1743" s="370"/>
      <c r="G1743" s="554"/>
      <c r="H1743" s="335"/>
      <c r="I1743" s="335"/>
      <c r="J1743" s="368"/>
      <c r="K1743" s="368"/>
      <c r="L1743" s="370"/>
      <c r="M1743" s="368"/>
    </row>
    <row r="1744" spans="1:13" x14ac:dyDescent="0.2">
      <c r="A1744" s="368"/>
      <c r="B1744" s="368"/>
      <c r="C1744" s="368"/>
      <c r="D1744" s="368"/>
      <c r="E1744" s="368"/>
      <c r="F1744" s="370"/>
      <c r="G1744" s="554"/>
      <c r="H1744" s="335"/>
      <c r="I1744" s="335"/>
      <c r="J1744" s="368"/>
      <c r="K1744" s="368"/>
      <c r="L1744" s="370"/>
      <c r="M1744" s="368"/>
    </row>
    <row r="1745" spans="1:13" x14ac:dyDescent="0.2">
      <c r="A1745" s="368"/>
      <c r="B1745" s="368"/>
      <c r="C1745" s="368"/>
      <c r="D1745" s="368"/>
      <c r="E1745" s="368"/>
      <c r="F1745" s="370"/>
      <c r="G1745" s="554"/>
      <c r="H1745" s="335"/>
      <c r="I1745" s="335"/>
      <c r="J1745" s="368"/>
      <c r="K1745" s="368"/>
      <c r="L1745" s="370"/>
      <c r="M1745" s="368"/>
    </row>
    <row r="1746" spans="1:13" x14ac:dyDescent="0.2">
      <c r="A1746" s="368"/>
      <c r="B1746" s="368"/>
      <c r="C1746" s="368"/>
      <c r="D1746" s="368"/>
      <c r="E1746" s="368"/>
      <c r="F1746" s="370"/>
      <c r="G1746" s="554"/>
      <c r="H1746" s="335"/>
      <c r="I1746" s="335"/>
      <c r="J1746" s="368"/>
      <c r="K1746" s="368"/>
      <c r="L1746" s="370"/>
      <c r="M1746" s="368"/>
    </row>
    <row r="1747" spans="1:13" x14ac:dyDescent="0.2">
      <c r="A1747" s="368"/>
      <c r="B1747" s="368"/>
      <c r="C1747" s="368"/>
      <c r="D1747" s="368"/>
      <c r="E1747" s="368"/>
      <c r="F1747" s="370"/>
      <c r="G1747" s="554"/>
      <c r="H1747" s="335"/>
      <c r="I1747" s="335"/>
      <c r="J1747" s="368"/>
      <c r="K1747" s="368"/>
      <c r="L1747" s="370"/>
      <c r="M1747" s="368"/>
    </row>
    <row r="1748" spans="1:13" x14ac:dyDescent="0.2">
      <c r="A1748" s="368"/>
      <c r="B1748" s="368"/>
      <c r="C1748" s="368"/>
      <c r="D1748" s="368"/>
      <c r="E1748" s="368"/>
      <c r="F1748" s="370"/>
      <c r="G1748" s="554"/>
      <c r="H1748" s="335"/>
      <c r="I1748" s="335"/>
      <c r="J1748" s="368"/>
      <c r="K1748" s="368"/>
      <c r="L1748" s="370"/>
      <c r="M1748" s="368"/>
    </row>
    <row r="1749" spans="1:13" x14ac:dyDescent="0.2">
      <c r="A1749" s="368"/>
      <c r="B1749" s="368"/>
      <c r="C1749" s="368"/>
      <c r="D1749" s="368"/>
      <c r="E1749" s="368"/>
      <c r="F1749" s="370"/>
      <c r="G1749" s="554"/>
      <c r="H1749" s="335"/>
      <c r="I1749" s="335"/>
      <c r="J1749" s="368"/>
      <c r="K1749" s="368"/>
      <c r="L1749" s="370"/>
      <c r="M1749" s="368"/>
    </row>
    <row r="1750" spans="1:13" x14ac:dyDescent="0.2">
      <c r="A1750" s="368"/>
      <c r="B1750" s="368"/>
      <c r="C1750" s="368"/>
      <c r="D1750" s="368"/>
      <c r="E1750" s="368"/>
      <c r="F1750" s="370"/>
      <c r="G1750" s="554"/>
      <c r="H1750" s="335"/>
      <c r="I1750" s="335"/>
      <c r="J1750" s="368"/>
      <c r="K1750" s="368"/>
      <c r="L1750" s="370"/>
      <c r="M1750" s="368"/>
    </row>
    <row r="1751" spans="1:13" x14ac:dyDescent="0.2">
      <c r="A1751" s="368"/>
      <c r="B1751" s="368"/>
      <c r="C1751" s="368"/>
      <c r="D1751" s="368"/>
      <c r="E1751" s="368"/>
      <c r="F1751" s="370"/>
      <c r="G1751" s="554"/>
      <c r="H1751" s="335"/>
      <c r="I1751" s="335"/>
      <c r="J1751" s="368"/>
      <c r="K1751" s="368"/>
      <c r="L1751" s="370"/>
      <c r="M1751" s="368"/>
    </row>
    <row r="1752" spans="1:13" x14ac:dyDescent="0.2">
      <c r="A1752" s="368"/>
      <c r="B1752" s="368"/>
      <c r="C1752" s="368"/>
      <c r="D1752" s="368"/>
      <c r="E1752" s="368"/>
      <c r="F1752" s="370"/>
      <c r="G1752" s="554"/>
      <c r="H1752" s="335"/>
      <c r="I1752" s="335"/>
      <c r="J1752" s="368"/>
      <c r="K1752" s="368"/>
      <c r="L1752" s="370"/>
      <c r="M1752" s="368"/>
    </row>
    <row r="1753" spans="1:13" x14ac:dyDescent="0.2">
      <c r="A1753" s="368"/>
      <c r="B1753" s="368"/>
      <c r="C1753" s="368"/>
      <c r="D1753" s="368"/>
      <c r="E1753" s="368"/>
      <c r="F1753" s="370"/>
      <c r="G1753" s="554"/>
      <c r="H1753" s="335"/>
      <c r="I1753" s="335"/>
      <c r="J1753" s="368"/>
      <c r="K1753" s="368"/>
      <c r="L1753" s="370"/>
      <c r="M1753" s="368"/>
    </row>
    <row r="1754" spans="1:13" x14ac:dyDescent="0.2">
      <c r="A1754" s="368"/>
      <c r="B1754" s="368"/>
      <c r="C1754" s="368"/>
      <c r="D1754" s="368"/>
      <c r="E1754" s="368"/>
      <c r="F1754" s="370"/>
      <c r="G1754" s="554"/>
      <c r="H1754" s="335"/>
      <c r="I1754" s="335"/>
      <c r="J1754" s="368"/>
      <c r="K1754" s="368"/>
      <c r="L1754" s="370"/>
      <c r="M1754" s="368"/>
    </row>
    <row r="1755" spans="1:13" x14ac:dyDescent="0.2">
      <c r="A1755" s="368"/>
      <c r="B1755" s="368"/>
      <c r="C1755" s="368"/>
      <c r="D1755" s="368"/>
      <c r="E1755" s="368"/>
      <c r="F1755" s="370"/>
      <c r="G1755" s="554"/>
      <c r="H1755" s="335"/>
      <c r="I1755" s="335"/>
      <c r="J1755" s="368"/>
      <c r="K1755" s="368"/>
      <c r="L1755" s="370"/>
      <c r="M1755" s="368"/>
    </row>
    <row r="1756" spans="1:13" x14ac:dyDescent="0.2">
      <c r="A1756" s="368"/>
      <c r="B1756" s="368"/>
      <c r="C1756" s="368"/>
      <c r="D1756" s="368"/>
      <c r="E1756" s="368"/>
      <c r="F1756" s="370"/>
      <c r="G1756" s="554"/>
      <c r="H1756" s="335"/>
      <c r="I1756" s="335"/>
      <c r="J1756" s="368"/>
      <c r="K1756" s="368"/>
      <c r="L1756" s="370"/>
      <c r="M1756" s="368"/>
    </row>
    <row r="1757" spans="1:13" x14ac:dyDescent="0.2">
      <c r="A1757" s="368"/>
      <c r="B1757" s="368"/>
      <c r="C1757" s="368"/>
      <c r="D1757" s="368"/>
      <c r="E1757" s="368"/>
      <c r="F1757" s="370"/>
      <c r="G1757" s="554"/>
      <c r="H1757" s="335"/>
      <c r="I1757" s="335"/>
      <c r="J1757" s="368"/>
      <c r="K1757" s="368"/>
      <c r="L1757" s="370"/>
      <c r="M1757" s="368"/>
    </row>
    <row r="1758" spans="1:13" x14ac:dyDescent="0.2">
      <c r="A1758" s="368"/>
      <c r="B1758" s="368"/>
      <c r="C1758" s="368"/>
      <c r="D1758" s="368"/>
      <c r="E1758" s="368"/>
      <c r="F1758" s="370"/>
      <c r="G1758" s="554"/>
      <c r="H1758" s="335"/>
      <c r="I1758" s="335"/>
      <c r="J1758" s="368"/>
      <c r="K1758" s="368"/>
      <c r="L1758" s="370"/>
      <c r="M1758" s="368"/>
    </row>
    <row r="1759" spans="1:13" x14ac:dyDescent="0.2">
      <c r="A1759" s="368"/>
      <c r="B1759" s="368"/>
      <c r="C1759" s="368"/>
      <c r="D1759" s="368"/>
      <c r="E1759" s="368"/>
      <c r="F1759" s="370"/>
      <c r="G1759" s="554"/>
      <c r="H1759" s="335"/>
      <c r="I1759" s="335"/>
      <c r="J1759" s="368"/>
      <c r="K1759" s="368"/>
      <c r="L1759" s="370"/>
      <c r="M1759" s="368"/>
    </row>
    <row r="1760" spans="1:13" x14ac:dyDescent="0.2">
      <c r="A1760" s="368"/>
      <c r="B1760" s="368"/>
      <c r="C1760" s="368"/>
      <c r="D1760" s="368"/>
      <c r="E1760" s="368"/>
      <c r="F1760" s="370"/>
      <c r="G1760" s="554"/>
      <c r="H1760" s="335"/>
      <c r="I1760" s="335"/>
      <c r="J1760" s="368"/>
      <c r="K1760" s="368"/>
      <c r="L1760" s="370"/>
      <c r="M1760" s="368"/>
    </row>
    <row r="1761" spans="1:13" x14ac:dyDescent="0.2">
      <c r="A1761" s="368"/>
      <c r="B1761" s="368"/>
      <c r="C1761" s="368"/>
      <c r="D1761" s="368"/>
      <c r="E1761" s="368"/>
      <c r="F1761" s="370"/>
      <c r="G1761" s="554"/>
      <c r="H1761" s="335"/>
      <c r="I1761" s="335"/>
      <c r="J1761" s="368"/>
      <c r="K1761" s="368"/>
      <c r="L1761" s="370"/>
      <c r="M1761" s="368"/>
    </row>
    <row r="1762" spans="1:13" x14ac:dyDescent="0.2">
      <c r="A1762" s="368"/>
      <c r="B1762" s="368"/>
      <c r="C1762" s="368"/>
      <c r="D1762" s="368"/>
      <c r="E1762" s="368"/>
      <c r="F1762" s="370"/>
      <c r="G1762" s="554"/>
      <c r="H1762" s="335"/>
      <c r="I1762" s="335"/>
      <c r="J1762" s="368"/>
      <c r="K1762" s="368"/>
      <c r="L1762" s="370"/>
      <c r="M1762" s="368"/>
    </row>
    <row r="1763" spans="1:13" x14ac:dyDescent="0.2">
      <c r="A1763" s="368"/>
      <c r="B1763" s="368"/>
      <c r="C1763" s="368"/>
      <c r="D1763" s="368"/>
      <c r="E1763" s="368"/>
      <c r="F1763" s="370"/>
      <c r="G1763" s="554"/>
      <c r="H1763" s="335"/>
      <c r="I1763" s="335"/>
      <c r="J1763" s="368"/>
      <c r="K1763" s="368"/>
      <c r="L1763" s="370"/>
      <c r="M1763" s="368"/>
    </row>
    <row r="1764" spans="1:13" x14ac:dyDescent="0.2">
      <c r="A1764" s="368"/>
      <c r="B1764" s="368"/>
      <c r="C1764" s="368"/>
      <c r="D1764" s="368"/>
      <c r="E1764" s="368"/>
      <c r="F1764" s="370"/>
      <c r="G1764" s="554"/>
      <c r="H1764" s="335"/>
      <c r="I1764" s="335"/>
      <c r="J1764" s="368"/>
      <c r="K1764" s="368"/>
      <c r="L1764" s="370"/>
      <c r="M1764" s="368"/>
    </row>
    <row r="1765" spans="1:13" x14ac:dyDescent="0.2">
      <c r="A1765" s="368"/>
      <c r="B1765" s="368"/>
      <c r="C1765" s="368"/>
      <c r="D1765" s="368"/>
      <c r="E1765" s="368"/>
      <c r="F1765" s="370"/>
      <c r="G1765" s="554"/>
      <c r="H1765" s="335"/>
      <c r="I1765" s="335"/>
      <c r="J1765" s="368"/>
      <c r="K1765" s="368"/>
      <c r="L1765" s="370"/>
      <c r="M1765" s="368"/>
    </row>
    <row r="1766" spans="1:13" x14ac:dyDescent="0.2">
      <c r="A1766" s="368"/>
      <c r="B1766" s="368"/>
      <c r="C1766" s="368"/>
      <c r="D1766" s="368"/>
      <c r="E1766" s="368"/>
      <c r="F1766" s="370"/>
      <c r="G1766" s="554"/>
      <c r="H1766" s="335"/>
      <c r="I1766" s="335"/>
      <c r="J1766" s="368"/>
      <c r="K1766" s="368"/>
      <c r="L1766" s="370"/>
      <c r="M1766" s="368"/>
    </row>
    <row r="1767" spans="1:13" x14ac:dyDescent="0.2">
      <c r="A1767" s="368"/>
      <c r="B1767" s="368"/>
      <c r="C1767" s="368"/>
      <c r="D1767" s="368"/>
      <c r="E1767" s="368"/>
      <c r="F1767" s="370"/>
      <c r="G1767" s="554"/>
      <c r="H1767" s="335"/>
      <c r="I1767" s="335"/>
      <c r="J1767" s="368"/>
      <c r="K1767" s="368"/>
      <c r="L1767" s="370"/>
      <c r="M1767" s="368"/>
    </row>
    <row r="1768" spans="1:13" x14ac:dyDescent="0.2">
      <c r="A1768" s="368"/>
      <c r="B1768" s="368"/>
      <c r="C1768" s="368"/>
      <c r="D1768" s="368"/>
      <c r="E1768" s="368"/>
      <c r="F1768" s="370"/>
      <c r="G1768" s="554"/>
      <c r="H1768" s="335"/>
      <c r="I1768" s="335"/>
      <c r="J1768" s="368"/>
      <c r="K1768" s="368"/>
      <c r="L1768" s="370"/>
      <c r="M1768" s="368"/>
    </row>
    <row r="1769" spans="1:13" x14ac:dyDescent="0.2">
      <c r="A1769" s="368"/>
      <c r="B1769" s="368"/>
      <c r="C1769" s="368"/>
      <c r="D1769" s="368"/>
      <c r="E1769" s="368"/>
      <c r="F1769" s="370"/>
      <c r="G1769" s="554"/>
      <c r="H1769" s="335"/>
      <c r="I1769" s="335"/>
      <c r="J1769" s="368"/>
      <c r="K1769" s="368"/>
      <c r="L1769" s="370"/>
      <c r="M1769" s="368"/>
    </row>
    <row r="1770" spans="1:13" x14ac:dyDescent="0.2">
      <c r="A1770" s="368"/>
      <c r="B1770" s="368"/>
      <c r="C1770" s="368"/>
      <c r="D1770" s="368"/>
      <c r="E1770" s="368"/>
      <c r="F1770" s="370"/>
      <c r="G1770" s="554"/>
      <c r="H1770" s="335"/>
      <c r="I1770" s="335"/>
      <c r="J1770" s="368"/>
      <c r="K1770" s="368"/>
      <c r="L1770" s="370"/>
      <c r="M1770" s="368"/>
    </row>
    <row r="1771" spans="1:13" x14ac:dyDescent="0.2">
      <c r="A1771" s="368"/>
      <c r="B1771" s="368"/>
      <c r="C1771" s="368"/>
      <c r="D1771" s="368"/>
      <c r="E1771" s="368"/>
      <c r="F1771" s="370"/>
      <c r="G1771" s="554"/>
      <c r="H1771" s="335"/>
      <c r="I1771" s="335"/>
      <c r="J1771" s="368"/>
      <c r="K1771" s="368"/>
      <c r="L1771" s="370"/>
      <c r="M1771" s="368"/>
    </row>
    <row r="1772" spans="1:13" x14ac:dyDescent="0.2">
      <c r="A1772" s="368"/>
      <c r="B1772" s="368"/>
      <c r="C1772" s="368"/>
      <c r="D1772" s="368"/>
      <c r="E1772" s="368"/>
      <c r="F1772" s="370"/>
      <c r="G1772" s="554"/>
      <c r="H1772" s="335"/>
      <c r="I1772" s="335"/>
      <c r="J1772" s="368"/>
      <c r="K1772" s="368"/>
      <c r="L1772" s="370"/>
      <c r="M1772" s="368"/>
    </row>
    <row r="1773" spans="1:13" x14ac:dyDescent="0.2">
      <c r="A1773" s="368"/>
      <c r="B1773" s="368"/>
      <c r="C1773" s="368"/>
      <c r="D1773" s="368"/>
      <c r="E1773" s="368"/>
      <c r="F1773" s="370"/>
      <c r="G1773" s="554"/>
      <c r="H1773" s="335"/>
      <c r="I1773" s="335"/>
      <c r="J1773" s="368"/>
      <c r="K1773" s="368"/>
      <c r="L1773" s="370"/>
      <c r="M1773" s="368"/>
    </row>
    <row r="1774" spans="1:13" x14ac:dyDescent="0.2">
      <c r="A1774" s="368"/>
      <c r="B1774" s="368"/>
      <c r="C1774" s="368"/>
      <c r="D1774" s="368"/>
      <c r="E1774" s="368"/>
      <c r="F1774" s="370"/>
      <c r="G1774" s="554"/>
      <c r="H1774" s="335"/>
      <c r="I1774" s="335"/>
      <c r="J1774" s="368"/>
      <c r="K1774" s="368"/>
      <c r="L1774" s="370"/>
      <c r="M1774" s="368"/>
    </row>
    <row r="1775" spans="1:13" x14ac:dyDescent="0.2">
      <c r="A1775" s="368"/>
      <c r="B1775" s="368"/>
      <c r="C1775" s="368"/>
      <c r="D1775" s="368"/>
      <c r="E1775" s="368"/>
      <c r="F1775" s="370"/>
      <c r="G1775" s="554"/>
      <c r="H1775" s="335"/>
      <c r="I1775" s="335"/>
      <c r="J1775" s="368"/>
      <c r="K1775" s="368"/>
      <c r="L1775" s="370"/>
      <c r="M1775" s="368"/>
    </row>
    <row r="1776" spans="1:13" x14ac:dyDescent="0.2">
      <c r="A1776" s="368"/>
      <c r="B1776" s="368"/>
      <c r="C1776" s="368"/>
      <c r="D1776" s="368"/>
      <c r="E1776" s="368"/>
      <c r="F1776" s="370"/>
      <c r="G1776" s="554"/>
      <c r="H1776" s="335"/>
      <c r="I1776" s="335"/>
      <c r="J1776" s="368"/>
      <c r="K1776" s="368"/>
      <c r="L1776" s="370"/>
      <c r="M1776" s="368"/>
    </row>
    <row r="1777" spans="1:13" x14ac:dyDescent="0.2">
      <c r="A1777" s="368"/>
      <c r="B1777" s="368"/>
      <c r="C1777" s="368"/>
      <c r="D1777" s="368"/>
      <c r="E1777" s="368"/>
      <c r="F1777" s="370"/>
      <c r="G1777" s="554"/>
      <c r="H1777" s="335"/>
      <c r="I1777" s="335"/>
      <c r="J1777" s="368"/>
      <c r="K1777" s="368"/>
      <c r="L1777" s="370"/>
      <c r="M1777" s="368"/>
    </row>
    <row r="1778" spans="1:13" x14ac:dyDescent="0.2">
      <c r="A1778" s="368"/>
      <c r="B1778" s="368"/>
      <c r="C1778" s="368"/>
      <c r="D1778" s="368"/>
      <c r="E1778" s="368"/>
      <c r="F1778" s="370"/>
      <c r="G1778" s="554"/>
      <c r="H1778" s="335"/>
      <c r="I1778" s="335"/>
      <c r="J1778" s="368"/>
      <c r="K1778" s="368"/>
      <c r="L1778" s="370"/>
      <c r="M1778" s="368"/>
    </row>
    <row r="1779" spans="1:13" x14ac:dyDescent="0.2">
      <c r="A1779" s="368"/>
      <c r="B1779" s="368"/>
      <c r="C1779" s="368"/>
      <c r="D1779" s="368"/>
      <c r="E1779" s="368"/>
      <c r="F1779" s="370"/>
      <c r="G1779" s="554"/>
      <c r="H1779" s="335"/>
      <c r="I1779" s="335"/>
      <c r="J1779" s="368"/>
      <c r="K1779" s="368"/>
      <c r="L1779" s="370"/>
      <c r="M1779" s="368"/>
    </row>
    <row r="1780" spans="1:13" x14ac:dyDescent="0.2">
      <c r="A1780" s="368"/>
      <c r="B1780" s="368"/>
      <c r="C1780" s="368"/>
      <c r="D1780" s="368"/>
      <c r="E1780" s="368"/>
      <c r="F1780" s="370"/>
      <c r="G1780" s="554"/>
      <c r="H1780" s="335"/>
      <c r="I1780" s="335"/>
      <c r="J1780" s="368"/>
      <c r="K1780" s="368"/>
      <c r="L1780" s="370"/>
      <c r="M1780" s="368"/>
    </row>
    <row r="1781" spans="1:13" x14ac:dyDescent="0.2">
      <c r="A1781" s="368"/>
      <c r="B1781" s="368"/>
      <c r="C1781" s="368"/>
      <c r="D1781" s="368"/>
      <c r="E1781" s="368"/>
      <c r="F1781" s="370"/>
      <c r="G1781" s="554"/>
      <c r="H1781" s="335"/>
      <c r="I1781" s="335"/>
      <c r="J1781" s="368"/>
      <c r="K1781" s="368"/>
      <c r="L1781" s="370"/>
      <c r="M1781" s="368"/>
    </row>
    <row r="1782" spans="1:13" x14ac:dyDescent="0.2">
      <c r="A1782" s="368"/>
      <c r="B1782" s="368"/>
      <c r="C1782" s="368"/>
      <c r="D1782" s="368"/>
      <c r="E1782" s="368"/>
      <c r="F1782" s="370"/>
      <c r="G1782" s="554"/>
      <c r="H1782" s="335"/>
      <c r="I1782" s="335"/>
      <c r="J1782" s="368"/>
      <c r="K1782" s="368"/>
      <c r="L1782" s="370"/>
      <c r="M1782" s="368"/>
    </row>
    <row r="1783" spans="1:13" x14ac:dyDescent="0.2">
      <c r="A1783" s="368"/>
      <c r="B1783" s="368"/>
      <c r="C1783" s="368"/>
      <c r="D1783" s="368"/>
      <c r="E1783" s="368"/>
      <c r="F1783" s="370"/>
      <c r="G1783" s="554"/>
      <c r="H1783" s="335"/>
      <c r="I1783" s="335"/>
      <c r="J1783" s="368"/>
      <c r="K1783" s="368"/>
      <c r="L1783" s="370"/>
      <c r="M1783" s="368"/>
    </row>
    <row r="1784" spans="1:13" x14ac:dyDescent="0.2">
      <c r="A1784" s="368"/>
      <c r="B1784" s="368"/>
      <c r="C1784" s="368"/>
      <c r="D1784" s="368"/>
      <c r="E1784" s="368"/>
      <c r="F1784" s="370"/>
      <c r="G1784" s="554"/>
      <c r="H1784" s="335"/>
      <c r="I1784" s="335"/>
      <c r="J1784" s="368"/>
      <c r="K1784" s="368"/>
      <c r="L1784" s="370"/>
      <c r="M1784" s="368"/>
    </row>
    <row r="1785" spans="1:13" x14ac:dyDescent="0.2">
      <c r="A1785" s="368"/>
      <c r="B1785" s="368"/>
      <c r="C1785" s="368"/>
      <c r="D1785" s="368"/>
      <c r="E1785" s="368"/>
      <c r="F1785" s="370"/>
      <c r="G1785" s="554"/>
      <c r="H1785" s="335"/>
      <c r="I1785" s="335"/>
      <c r="J1785" s="368"/>
      <c r="K1785" s="368"/>
      <c r="L1785" s="370"/>
      <c r="M1785" s="368"/>
    </row>
    <row r="1786" spans="1:13" x14ac:dyDescent="0.2">
      <c r="A1786" s="368"/>
      <c r="B1786" s="368"/>
      <c r="C1786" s="368"/>
      <c r="D1786" s="368"/>
      <c r="E1786" s="368"/>
      <c r="F1786" s="370"/>
      <c r="G1786" s="554"/>
      <c r="H1786" s="335"/>
      <c r="I1786" s="335"/>
      <c r="J1786" s="368"/>
      <c r="K1786" s="368"/>
      <c r="L1786" s="370"/>
      <c r="M1786" s="368"/>
    </row>
    <row r="1787" spans="1:13" x14ac:dyDescent="0.2">
      <c r="A1787" s="368"/>
      <c r="B1787" s="368"/>
      <c r="C1787" s="368"/>
      <c r="D1787" s="368"/>
      <c r="E1787" s="368"/>
      <c r="F1787" s="370"/>
      <c r="G1787" s="554"/>
      <c r="H1787" s="335"/>
      <c r="I1787" s="335"/>
      <c r="J1787" s="368"/>
      <c r="K1787" s="368"/>
      <c r="L1787" s="370"/>
      <c r="M1787" s="368"/>
    </row>
    <row r="1788" spans="1:13" x14ac:dyDescent="0.2">
      <c r="A1788" s="368"/>
      <c r="B1788" s="368"/>
      <c r="C1788" s="368"/>
      <c r="D1788" s="368"/>
      <c r="E1788" s="368"/>
      <c r="F1788" s="370"/>
      <c r="G1788" s="554"/>
      <c r="H1788" s="335"/>
      <c r="I1788" s="335"/>
      <c r="J1788" s="368"/>
      <c r="K1788" s="368"/>
      <c r="L1788" s="370"/>
      <c r="M1788" s="368"/>
    </row>
    <row r="1789" spans="1:13" x14ac:dyDescent="0.2">
      <c r="A1789" s="368"/>
      <c r="B1789" s="368"/>
      <c r="C1789" s="368"/>
      <c r="D1789" s="368"/>
      <c r="E1789" s="368"/>
      <c r="F1789" s="370"/>
      <c r="G1789" s="554"/>
      <c r="H1789" s="335"/>
      <c r="I1789" s="335"/>
      <c r="J1789" s="368"/>
      <c r="K1789" s="368"/>
      <c r="L1789" s="370"/>
      <c r="M1789" s="368"/>
    </row>
    <row r="1790" spans="1:13" x14ac:dyDescent="0.2">
      <c r="A1790" s="368"/>
      <c r="B1790" s="368"/>
      <c r="C1790" s="368"/>
      <c r="D1790" s="368"/>
      <c r="E1790" s="368"/>
      <c r="F1790" s="370"/>
      <c r="G1790" s="554"/>
      <c r="H1790" s="335"/>
      <c r="I1790" s="335"/>
      <c r="J1790" s="368"/>
      <c r="K1790" s="368"/>
      <c r="L1790" s="370"/>
      <c r="M1790" s="368"/>
    </row>
    <row r="1791" spans="1:13" x14ac:dyDescent="0.2">
      <c r="A1791" s="368"/>
      <c r="B1791" s="368"/>
      <c r="C1791" s="368"/>
      <c r="D1791" s="368"/>
      <c r="E1791" s="368"/>
      <c r="F1791" s="370"/>
      <c r="G1791" s="554"/>
      <c r="H1791" s="335"/>
      <c r="I1791" s="335"/>
      <c r="J1791" s="368"/>
      <c r="K1791" s="368"/>
      <c r="L1791" s="370"/>
      <c r="M1791" s="368"/>
    </row>
    <row r="1792" spans="1:13" x14ac:dyDescent="0.2">
      <c r="A1792" s="368"/>
      <c r="B1792" s="368"/>
      <c r="C1792" s="368"/>
      <c r="D1792" s="368"/>
      <c r="E1792" s="368"/>
      <c r="F1792" s="370"/>
      <c r="G1792" s="554"/>
      <c r="H1792" s="335"/>
      <c r="I1792" s="335"/>
      <c r="J1792" s="368"/>
      <c r="K1792" s="368"/>
      <c r="L1792" s="370"/>
      <c r="M1792" s="368"/>
    </row>
    <row r="1793" spans="1:13" x14ac:dyDescent="0.2">
      <c r="A1793" s="368"/>
      <c r="B1793" s="368"/>
      <c r="C1793" s="368"/>
      <c r="D1793" s="368"/>
      <c r="E1793" s="368"/>
      <c r="F1793" s="370"/>
      <c r="G1793" s="554"/>
      <c r="H1793" s="335"/>
      <c r="I1793" s="335"/>
      <c r="J1793" s="368"/>
      <c r="K1793" s="368"/>
      <c r="L1793" s="370"/>
      <c r="M1793" s="368"/>
    </row>
    <row r="1794" spans="1:13" x14ac:dyDescent="0.2">
      <c r="A1794" s="368"/>
      <c r="B1794" s="368"/>
      <c r="C1794" s="368"/>
      <c r="D1794" s="368"/>
      <c r="E1794" s="368"/>
      <c r="F1794" s="370"/>
      <c r="G1794" s="554"/>
      <c r="H1794" s="335"/>
      <c r="I1794" s="335"/>
      <c r="J1794" s="368"/>
      <c r="K1794" s="368"/>
      <c r="L1794" s="370"/>
      <c r="M1794" s="368"/>
    </row>
    <row r="1795" spans="1:13" x14ac:dyDescent="0.2">
      <c r="A1795" s="368"/>
      <c r="B1795" s="368"/>
      <c r="C1795" s="368"/>
      <c r="D1795" s="368"/>
      <c r="E1795" s="368"/>
      <c r="F1795" s="370"/>
      <c r="G1795" s="554"/>
      <c r="H1795" s="335"/>
      <c r="I1795" s="335"/>
      <c r="J1795" s="368"/>
      <c r="K1795" s="368"/>
      <c r="L1795" s="370"/>
      <c r="M1795" s="368"/>
    </row>
    <row r="1796" spans="1:13" x14ac:dyDescent="0.2">
      <c r="A1796" s="368"/>
      <c r="B1796" s="368"/>
      <c r="C1796" s="368"/>
      <c r="D1796" s="368"/>
      <c r="E1796" s="368"/>
      <c r="F1796" s="370"/>
      <c r="G1796" s="554"/>
      <c r="H1796" s="335"/>
      <c r="I1796" s="335"/>
      <c r="J1796" s="368"/>
      <c r="K1796" s="368"/>
      <c r="L1796" s="370"/>
      <c r="M1796" s="368"/>
    </row>
    <row r="1797" spans="1:13" x14ac:dyDescent="0.2">
      <c r="A1797" s="368"/>
      <c r="B1797" s="368"/>
      <c r="C1797" s="368"/>
      <c r="D1797" s="368"/>
      <c r="E1797" s="368"/>
      <c r="F1797" s="370"/>
      <c r="G1797" s="554"/>
      <c r="H1797" s="335"/>
      <c r="I1797" s="335"/>
      <c r="J1797" s="368"/>
      <c r="K1797" s="368"/>
      <c r="L1797" s="370"/>
      <c r="M1797" s="368"/>
    </row>
    <row r="1798" spans="1:13" x14ac:dyDescent="0.2">
      <c r="A1798" s="368"/>
      <c r="B1798" s="368"/>
      <c r="C1798" s="368"/>
      <c r="D1798" s="368"/>
      <c r="E1798" s="368"/>
      <c r="F1798" s="370"/>
      <c r="G1798" s="554"/>
      <c r="H1798" s="335"/>
      <c r="I1798" s="335"/>
      <c r="J1798" s="368"/>
      <c r="K1798" s="368"/>
      <c r="L1798" s="370"/>
      <c r="M1798" s="368"/>
    </row>
    <row r="1799" spans="1:13" x14ac:dyDescent="0.2">
      <c r="A1799" s="368"/>
      <c r="B1799" s="368"/>
      <c r="C1799" s="368"/>
      <c r="D1799" s="368"/>
      <c r="E1799" s="368"/>
      <c r="F1799" s="370"/>
      <c r="G1799" s="554"/>
      <c r="H1799" s="335"/>
      <c r="I1799" s="335"/>
      <c r="J1799" s="368"/>
      <c r="K1799" s="368"/>
      <c r="L1799" s="370"/>
      <c r="M1799" s="368"/>
    </row>
    <row r="1800" spans="1:13" x14ac:dyDescent="0.2">
      <c r="A1800" s="368"/>
      <c r="B1800" s="368"/>
      <c r="C1800" s="368"/>
      <c r="D1800" s="368"/>
      <c r="E1800" s="368"/>
      <c r="F1800" s="370"/>
      <c r="G1800" s="554"/>
      <c r="H1800" s="335"/>
      <c r="I1800" s="335"/>
      <c r="J1800" s="368"/>
      <c r="K1800" s="368"/>
      <c r="L1800" s="370"/>
      <c r="M1800" s="368"/>
    </row>
    <row r="1801" spans="1:13" x14ac:dyDescent="0.2">
      <c r="A1801" s="368"/>
      <c r="B1801" s="368"/>
      <c r="C1801" s="368"/>
      <c r="D1801" s="368"/>
      <c r="E1801" s="368"/>
      <c r="F1801" s="370"/>
      <c r="G1801" s="554"/>
      <c r="H1801" s="335"/>
      <c r="I1801" s="335"/>
      <c r="J1801" s="368"/>
      <c r="K1801" s="368"/>
      <c r="L1801" s="370"/>
      <c r="M1801" s="368"/>
    </row>
    <row r="1802" spans="1:13" x14ac:dyDescent="0.2">
      <c r="A1802" s="368"/>
      <c r="B1802" s="368"/>
      <c r="C1802" s="368"/>
      <c r="D1802" s="368"/>
      <c r="E1802" s="368"/>
      <c r="F1802" s="370"/>
      <c r="G1802" s="554"/>
      <c r="H1802" s="335"/>
      <c r="I1802" s="335"/>
      <c r="J1802" s="368"/>
      <c r="K1802" s="368"/>
      <c r="L1802" s="370"/>
      <c r="M1802" s="368"/>
    </row>
    <row r="1803" spans="1:13" x14ac:dyDescent="0.2">
      <c r="A1803" s="368"/>
      <c r="B1803" s="368"/>
      <c r="C1803" s="368"/>
      <c r="D1803" s="368"/>
      <c r="E1803" s="368"/>
      <c r="F1803" s="370"/>
      <c r="G1803" s="554"/>
      <c r="H1803" s="335"/>
      <c r="I1803" s="335"/>
      <c r="J1803" s="368"/>
      <c r="K1803" s="368"/>
      <c r="L1803" s="370"/>
      <c r="M1803" s="368"/>
    </row>
    <row r="1804" spans="1:13" x14ac:dyDescent="0.2">
      <c r="A1804" s="368"/>
      <c r="B1804" s="368"/>
      <c r="C1804" s="368"/>
      <c r="D1804" s="368"/>
      <c r="E1804" s="368"/>
      <c r="F1804" s="370"/>
      <c r="G1804" s="554"/>
      <c r="H1804" s="335"/>
      <c r="I1804" s="335"/>
      <c r="J1804" s="368"/>
      <c r="K1804" s="368"/>
      <c r="L1804" s="370"/>
      <c r="M1804" s="368"/>
    </row>
    <row r="1805" spans="1:13" x14ac:dyDescent="0.2">
      <c r="A1805" s="368"/>
      <c r="B1805" s="368"/>
      <c r="C1805" s="368"/>
      <c r="D1805" s="368"/>
      <c r="E1805" s="368"/>
      <c r="F1805" s="370"/>
      <c r="G1805" s="554"/>
      <c r="H1805" s="335"/>
      <c r="I1805" s="335"/>
      <c r="J1805" s="368"/>
      <c r="K1805" s="368"/>
      <c r="L1805" s="370"/>
      <c r="M1805" s="368"/>
    </row>
    <row r="1806" spans="1:13" x14ac:dyDescent="0.2">
      <c r="A1806" s="368"/>
      <c r="B1806" s="368"/>
      <c r="C1806" s="368"/>
      <c r="D1806" s="368"/>
      <c r="E1806" s="368"/>
      <c r="F1806" s="370"/>
      <c r="G1806" s="554"/>
      <c r="H1806" s="335"/>
      <c r="I1806" s="335"/>
      <c r="J1806" s="368"/>
      <c r="K1806" s="368"/>
      <c r="L1806" s="370"/>
      <c r="M1806" s="368"/>
    </row>
    <row r="1807" spans="1:13" x14ac:dyDescent="0.2">
      <c r="A1807" s="368"/>
      <c r="B1807" s="368"/>
      <c r="C1807" s="368"/>
      <c r="D1807" s="368"/>
      <c r="E1807" s="368"/>
      <c r="F1807" s="370"/>
      <c r="G1807" s="554"/>
      <c r="H1807" s="335"/>
      <c r="I1807" s="335"/>
      <c r="J1807" s="368"/>
      <c r="K1807" s="368"/>
      <c r="L1807" s="370"/>
      <c r="M1807" s="368"/>
    </row>
    <row r="1808" spans="1:13" x14ac:dyDescent="0.2">
      <c r="A1808" s="368"/>
      <c r="B1808" s="368"/>
      <c r="C1808" s="368"/>
      <c r="D1808" s="368"/>
      <c r="E1808" s="368"/>
      <c r="F1808" s="370"/>
      <c r="G1808" s="554"/>
      <c r="H1808" s="335"/>
      <c r="I1808" s="335"/>
      <c r="J1808" s="368"/>
      <c r="K1808" s="368"/>
      <c r="L1808" s="370"/>
      <c r="M1808" s="368"/>
    </row>
    <row r="1809" spans="1:13" x14ac:dyDescent="0.2">
      <c r="A1809" s="368"/>
      <c r="B1809" s="368"/>
      <c r="C1809" s="368"/>
      <c r="D1809" s="368"/>
      <c r="E1809" s="368"/>
      <c r="F1809" s="370"/>
      <c r="G1809" s="554"/>
      <c r="H1809" s="335"/>
      <c r="I1809" s="335"/>
      <c r="J1809" s="368"/>
      <c r="K1809" s="368"/>
      <c r="L1809" s="370"/>
      <c r="M1809" s="368"/>
    </row>
    <row r="1810" spans="1:13" x14ac:dyDescent="0.2">
      <c r="A1810" s="368"/>
      <c r="B1810" s="368"/>
      <c r="C1810" s="368"/>
      <c r="D1810" s="368"/>
      <c r="E1810" s="368"/>
      <c r="F1810" s="370"/>
      <c r="G1810" s="554"/>
      <c r="H1810" s="335"/>
      <c r="I1810" s="335"/>
      <c r="J1810" s="368"/>
      <c r="K1810" s="368"/>
      <c r="L1810" s="370"/>
      <c r="M1810" s="368"/>
    </row>
    <row r="1811" spans="1:13" x14ac:dyDescent="0.2">
      <c r="A1811" s="368"/>
      <c r="B1811" s="368"/>
      <c r="C1811" s="368"/>
      <c r="D1811" s="368"/>
      <c r="E1811" s="368"/>
      <c r="F1811" s="370"/>
      <c r="G1811" s="554"/>
      <c r="H1811" s="335"/>
      <c r="I1811" s="335"/>
      <c r="J1811" s="368"/>
      <c r="K1811" s="368"/>
      <c r="L1811" s="370"/>
      <c r="M1811" s="368"/>
    </row>
    <row r="1812" spans="1:13" x14ac:dyDescent="0.2">
      <c r="A1812" s="368"/>
      <c r="B1812" s="368"/>
      <c r="C1812" s="368"/>
      <c r="D1812" s="368"/>
      <c r="E1812" s="368"/>
      <c r="F1812" s="370"/>
      <c r="G1812" s="554"/>
      <c r="H1812" s="335"/>
      <c r="I1812" s="335"/>
      <c r="J1812" s="368"/>
      <c r="K1812" s="368"/>
      <c r="L1812" s="370"/>
      <c r="M1812" s="368"/>
    </row>
    <row r="1813" spans="1:13" x14ac:dyDescent="0.2">
      <c r="A1813" s="368"/>
      <c r="B1813" s="368"/>
      <c r="C1813" s="368"/>
      <c r="D1813" s="368"/>
      <c r="E1813" s="368"/>
      <c r="F1813" s="370"/>
      <c r="G1813" s="554"/>
      <c r="H1813" s="335"/>
      <c r="I1813" s="335"/>
      <c r="J1813" s="368"/>
      <c r="K1813" s="368"/>
      <c r="L1813" s="370"/>
      <c r="M1813" s="368"/>
    </row>
    <row r="1814" spans="1:13" x14ac:dyDescent="0.2">
      <c r="A1814" s="368"/>
      <c r="B1814" s="368"/>
      <c r="C1814" s="368"/>
      <c r="D1814" s="368"/>
      <c r="E1814" s="368"/>
      <c r="F1814" s="370"/>
      <c r="G1814" s="554"/>
      <c r="H1814" s="335"/>
      <c r="I1814" s="335"/>
      <c r="J1814" s="368"/>
      <c r="K1814" s="368"/>
      <c r="L1814" s="370"/>
      <c r="M1814" s="368"/>
    </row>
    <row r="1815" spans="1:13" x14ac:dyDescent="0.2">
      <c r="A1815" s="368"/>
      <c r="B1815" s="368"/>
      <c r="C1815" s="368"/>
      <c r="D1815" s="368"/>
      <c r="E1815" s="368"/>
      <c r="F1815" s="370"/>
      <c r="G1815" s="554"/>
      <c r="H1815" s="335"/>
      <c r="I1815" s="335"/>
      <c r="J1815" s="368"/>
      <c r="K1815" s="368"/>
      <c r="L1815" s="370"/>
      <c r="M1815" s="368"/>
    </row>
    <row r="1816" spans="1:13" x14ac:dyDescent="0.2">
      <c r="A1816" s="368"/>
      <c r="B1816" s="368"/>
      <c r="C1816" s="368"/>
      <c r="D1816" s="368"/>
      <c r="E1816" s="368"/>
      <c r="F1816" s="370"/>
      <c r="G1816" s="554"/>
      <c r="H1816" s="335"/>
      <c r="I1816" s="335"/>
      <c r="J1816" s="368"/>
      <c r="K1816" s="368"/>
      <c r="L1816" s="370"/>
      <c r="M1816" s="368"/>
    </row>
    <row r="1817" spans="1:13" x14ac:dyDescent="0.2">
      <c r="A1817" s="368"/>
      <c r="B1817" s="368"/>
      <c r="C1817" s="368"/>
      <c r="D1817" s="368"/>
      <c r="E1817" s="368"/>
      <c r="F1817" s="370"/>
      <c r="G1817" s="554"/>
      <c r="H1817" s="335"/>
      <c r="I1817" s="335"/>
      <c r="J1817" s="368"/>
      <c r="K1817" s="368"/>
      <c r="L1817" s="370"/>
      <c r="M1817" s="368"/>
    </row>
    <row r="1818" spans="1:13" x14ac:dyDescent="0.2">
      <c r="A1818" s="368"/>
      <c r="B1818" s="368"/>
      <c r="C1818" s="368"/>
      <c r="D1818" s="368"/>
      <c r="E1818" s="368"/>
      <c r="F1818" s="370"/>
      <c r="G1818" s="554"/>
      <c r="H1818" s="335"/>
      <c r="I1818" s="335"/>
      <c r="J1818" s="368"/>
      <c r="K1818" s="368"/>
      <c r="L1818" s="370"/>
      <c r="M1818" s="368"/>
    </row>
    <row r="1819" spans="1:13" x14ac:dyDescent="0.2">
      <c r="A1819" s="368"/>
      <c r="B1819" s="368"/>
      <c r="C1819" s="368"/>
      <c r="D1819" s="368"/>
      <c r="E1819" s="368"/>
      <c r="F1819" s="370"/>
      <c r="G1819" s="554"/>
      <c r="H1819" s="335"/>
      <c r="I1819" s="335"/>
      <c r="J1819" s="368"/>
      <c r="K1819" s="368"/>
      <c r="L1819" s="370"/>
      <c r="M1819" s="368"/>
    </row>
    <row r="1820" spans="1:13" x14ac:dyDescent="0.2">
      <c r="A1820" s="368"/>
      <c r="B1820" s="368"/>
      <c r="C1820" s="368"/>
      <c r="D1820" s="368"/>
      <c r="E1820" s="368"/>
      <c r="F1820" s="370"/>
      <c r="G1820" s="554"/>
      <c r="H1820" s="335"/>
      <c r="I1820" s="335"/>
      <c r="J1820" s="368"/>
      <c r="K1820" s="368"/>
      <c r="L1820" s="370"/>
      <c r="M1820" s="368"/>
    </row>
    <row r="1821" spans="1:13" x14ac:dyDescent="0.2">
      <c r="A1821" s="368"/>
      <c r="B1821" s="368"/>
      <c r="C1821" s="368"/>
      <c r="D1821" s="368"/>
      <c r="E1821" s="368"/>
      <c r="F1821" s="370"/>
      <c r="G1821" s="554"/>
      <c r="H1821" s="335"/>
      <c r="I1821" s="335"/>
      <c r="J1821" s="368"/>
      <c r="K1821" s="368"/>
      <c r="L1821" s="370"/>
      <c r="M1821" s="368"/>
    </row>
    <row r="1822" spans="1:13" x14ac:dyDescent="0.2">
      <c r="A1822" s="368"/>
      <c r="B1822" s="368"/>
      <c r="C1822" s="368"/>
      <c r="D1822" s="368"/>
      <c r="E1822" s="368"/>
      <c r="F1822" s="370"/>
      <c r="G1822" s="554"/>
      <c r="H1822" s="335"/>
      <c r="I1822" s="335"/>
      <c r="J1822" s="368"/>
      <c r="K1822" s="368"/>
      <c r="L1822" s="370"/>
      <c r="M1822" s="368"/>
    </row>
    <row r="1823" spans="1:13" x14ac:dyDescent="0.2">
      <c r="A1823" s="368"/>
      <c r="B1823" s="368"/>
      <c r="C1823" s="368"/>
      <c r="D1823" s="368"/>
      <c r="E1823" s="368"/>
      <c r="F1823" s="370"/>
      <c r="G1823" s="554"/>
      <c r="H1823" s="335"/>
      <c r="I1823" s="335"/>
      <c r="J1823" s="368"/>
      <c r="K1823" s="368"/>
      <c r="L1823" s="370"/>
      <c r="M1823" s="368"/>
    </row>
    <row r="1824" spans="1:13" x14ac:dyDescent="0.2">
      <c r="A1824" s="368"/>
      <c r="B1824" s="368"/>
      <c r="C1824" s="368"/>
      <c r="D1824" s="368"/>
      <c r="E1824" s="368"/>
      <c r="F1824" s="370"/>
      <c r="G1824" s="554"/>
      <c r="H1824" s="335"/>
      <c r="I1824" s="335"/>
      <c r="J1824" s="368"/>
      <c r="K1824" s="368"/>
      <c r="L1824" s="370"/>
      <c r="M1824" s="368"/>
    </row>
    <row r="1825" spans="1:13" x14ac:dyDescent="0.2">
      <c r="A1825" s="368"/>
      <c r="B1825" s="368"/>
      <c r="C1825" s="368"/>
      <c r="D1825" s="368"/>
      <c r="E1825" s="368"/>
      <c r="F1825" s="370"/>
      <c r="G1825" s="554"/>
      <c r="H1825" s="335"/>
      <c r="I1825" s="335"/>
      <c r="J1825" s="368"/>
      <c r="K1825" s="368"/>
      <c r="L1825" s="370"/>
      <c r="M1825" s="368"/>
    </row>
    <row r="1826" spans="1:13" x14ac:dyDescent="0.2">
      <c r="A1826" s="368"/>
      <c r="B1826" s="368"/>
      <c r="C1826" s="368"/>
      <c r="D1826" s="368"/>
      <c r="E1826" s="368"/>
      <c r="F1826" s="370"/>
      <c r="G1826" s="554"/>
      <c r="H1826" s="335"/>
      <c r="I1826" s="335"/>
      <c r="J1826" s="368"/>
      <c r="K1826" s="368"/>
      <c r="L1826" s="370"/>
      <c r="M1826" s="368"/>
    </row>
    <row r="1827" spans="1:13" x14ac:dyDescent="0.2">
      <c r="A1827" s="368"/>
      <c r="B1827" s="368"/>
      <c r="C1827" s="368"/>
      <c r="D1827" s="368"/>
      <c r="E1827" s="368"/>
      <c r="F1827" s="370"/>
      <c r="G1827" s="554"/>
      <c r="H1827" s="335"/>
      <c r="I1827" s="335"/>
      <c r="J1827" s="368"/>
      <c r="K1827" s="368"/>
      <c r="L1827" s="370"/>
      <c r="M1827" s="368"/>
    </row>
    <row r="1828" spans="1:13" x14ac:dyDescent="0.2">
      <c r="A1828" s="368"/>
      <c r="B1828" s="368"/>
      <c r="C1828" s="368"/>
      <c r="D1828" s="368"/>
      <c r="E1828" s="368"/>
      <c r="F1828" s="370"/>
      <c r="G1828" s="554"/>
      <c r="H1828" s="335"/>
      <c r="I1828" s="335"/>
      <c r="J1828" s="368"/>
      <c r="K1828" s="368"/>
      <c r="L1828" s="370"/>
      <c r="M1828" s="368"/>
    </row>
    <row r="1829" spans="1:13" x14ac:dyDescent="0.2">
      <c r="A1829" s="368"/>
      <c r="B1829" s="368"/>
      <c r="C1829" s="368"/>
      <c r="D1829" s="368"/>
      <c r="E1829" s="368"/>
      <c r="F1829" s="370"/>
      <c r="G1829" s="554"/>
      <c r="H1829" s="335"/>
      <c r="I1829" s="335"/>
      <c r="J1829" s="368"/>
      <c r="K1829" s="368"/>
      <c r="L1829" s="370"/>
      <c r="M1829" s="368"/>
    </row>
    <row r="1830" spans="1:13" x14ac:dyDescent="0.2">
      <c r="A1830" s="368"/>
      <c r="B1830" s="368"/>
      <c r="C1830" s="368"/>
      <c r="D1830" s="368"/>
      <c r="E1830" s="368"/>
      <c r="F1830" s="370"/>
      <c r="G1830" s="554"/>
      <c r="H1830" s="335"/>
      <c r="I1830" s="335"/>
      <c r="J1830" s="368"/>
      <c r="K1830" s="368"/>
      <c r="L1830" s="370"/>
      <c r="M1830" s="368"/>
    </row>
    <row r="1831" spans="1:13" x14ac:dyDescent="0.2">
      <c r="A1831" s="368"/>
      <c r="B1831" s="368"/>
      <c r="C1831" s="368"/>
      <c r="D1831" s="368"/>
      <c r="E1831" s="368"/>
      <c r="F1831" s="370"/>
      <c r="G1831" s="554"/>
      <c r="H1831" s="335"/>
      <c r="I1831" s="335"/>
      <c r="J1831" s="368"/>
      <c r="K1831" s="368"/>
      <c r="L1831" s="370"/>
      <c r="M1831" s="368"/>
    </row>
    <row r="1832" spans="1:13" x14ac:dyDescent="0.2">
      <c r="A1832" s="368"/>
      <c r="B1832" s="368"/>
      <c r="C1832" s="368"/>
      <c r="D1832" s="368"/>
      <c r="E1832" s="368"/>
      <c r="F1832" s="370"/>
      <c r="G1832" s="554"/>
      <c r="H1832" s="335"/>
      <c r="I1832" s="335"/>
      <c r="J1832" s="368"/>
      <c r="K1832" s="368"/>
      <c r="L1832" s="370"/>
      <c r="M1832" s="368"/>
    </row>
    <row r="1833" spans="1:13" x14ac:dyDescent="0.2">
      <c r="A1833" s="368"/>
      <c r="B1833" s="368"/>
      <c r="C1833" s="368"/>
      <c r="D1833" s="368"/>
      <c r="E1833" s="368"/>
      <c r="F1833" s="370"/>
      <c r="G1833" s="554"/>
      <c r="H1833" s="335"/>
      <c r="I1833" s="335"/>
      <c r="J1833" s="368"/>
      <c r="K1833" s="368"/>
      <c r="L1833" s="370"/>
      <c r="M1833" s="368"/>
    </row>
    <row r="1834" spans="1:13" x14ac:dyDescent="0.2">
      <c r="A1834" s="368"/>
      <c r="B1834" s="368"/>
      <c r="C1834" s="368"/>
      <c r="D1834" s="368"/>
      <c r="E1834" s="368"/>
      <c r="F1834" s="370"/>
      <c r="G1834" s="554"/>
      <c r="H1834" s="335"/>
      <c r="I1834" s="335"/>
      <c r="J1834" s="368"/>
      <c r="K1834" s="368"/>
      <c r="L1834" s="370"/>
      <c r="M1834" s="368"/>
    </row>
    <row r="1835" spans="1:13" x14ac:dyDescent="0.2">
      <c r="A1835" s="368"/>
      <c r="B1835" s="368"/>
      <c r="C1835" s="368"/>
      <c r="D1835" s="368"/>
      <c r="E1835" s="368"/>
      <c r="F1835" s="370"/>
      <c r="G1835" s="554"/>
      <c r="H1835" s="335"/>
      <c r="I1835" s="335"/>
      <c r="J1835" s="368"/>
      <c r="K1835" s="368"/>
      <c r="L1835" s="370"/>
      <c r="M1835" s="368"/>
    </row>
    <row r="1836" spans="1:13" x14ac:dyDescent="0.2">
      <c r="A1836" s="368"/>
      <c r="B1836" s="368"/>
      <c r="C1836" s="368"/>
      <c r="D1836" s="368"/>
      <c r="E1836" s="368"/>
      <c r="F1836" s="370"/>
      <c r="G1836" s="554"/>
      <c r="H1836" s="335"/>
      <c r="I1836" s="335"/>
      <c r="J1836" s="368"/>
      <c r="K1836" s="368"/>
      <c r="L1836" s="370"/>
      <c r="M1836" s="368"/>
    </row>
    <row r="1837" spans="1:13" x14ac:dyDescent="0.2">
      <c r="A1837" s="368"/>
      <c r="B1837" s="368"/>
      <c r="C1837" s="368"/>
      <c r="D1837" s="368"/>
      <c r="E1837" s="368"/>
      <c r="F1837" s="370"/>
      <c r="G1837" s="554"/>
      <c r="H1837" s="335"/>
      <c r="I1837" s="335"/>
      <c r="J1837" s="368"/>
      <c r="K1837" s="368"/>
      <c r="L1837" s="370"/>
      <c r="M1837" s="368"/>
    </row>
    <row r="1838" spans="1:13" x14ac:dyDescent="0.2">
      <c r="A1838" s="368"/>
      <c r="B1838" s="368"/>
      <c r="C1838" s="368"/>
      <c r="D1838" s="368"/>
      <c r="E1838" s="368"/>
      <c r="F1838" s="370"/>
      <c r="G1838" s="554"/>
      <c r="H1838" s="335"/>
      <c r="I1838" s="335"/>
      <c r="J1838" s="368"/>
      <c r="K1838" s="368"/>
      <c r="L1838" s="370"/>
      <c r="M1838" s="368"/>
    </row>
    <row r="1839" spans="1:13" x14ac:dyDescent="0.2">
      <c r="A1839" s="368"/>
      <c r="B1839" s="368"/>
      <c r="C1839" s="368"/>
      <c r="D1839" s="368"/>
      <c r="E1839" s="368"/>
      <c r="F1839" s="370"/>
      <c r="G1839" s="554"/>
      <c r="H1839" s="335"/>
      <c r="I1839" s="335"/>
      <c r="J1839" s="368"/>
      <c r="K1839" s="368"/>
      <c r="L1839" s="370"/>
      <c r="M1839" s="368"/>
    </row>
    <row r="1840" spans="1:13" x14ac:dyDescent="0.2">
      <c r="A1840" s="368"/>
      <c r="B1840" s="368"/>
      <c r="C1840" s="368"/>
      <c r="D1840" s="368"/>
      <c r="E1840" s="368"/>
      <c r="F1840" s="370"/>
      <c r="G1840" s="554"/>
      <c r="H1840" s="335"/>
      <c r="I1840" s="335"/>
      <c r="J1840" s="368"/>
      <c r="K1840" s="368"/>
      <c r="L1840" s="370"/>
      <c r="M1840" s="368"/>
    </row>
    <row r="1841" spans="1:13" x14ac:dyDescent="0.2">
      <c r="A1841" s="368"/>
      <c r="B1841" s="368"/>
      <c r="C1841" s="368"/>
      <c r="D1841" s="368"/>
      <c r="E1841" s="368"/>
      <c r="F1841" s="370"/>
      <c r="G1841" s="554"/>
      <c r="H1841" s="335"/>
      <c r="I1841" s="335"/>
      <c r="J1841" s="368"/>
      <c r="K1841" s="368"/>
      <c r="L1841" s="370"/>
      <c r="M1841" s="368"/>
    </row>
    <row r="1842" spans="1:13" x14ac:dyDescent="0.2">
      <c r="A1842" s="368"/>
      <c r="B1842" s="368"/>
      <c r="C1842" s="368"/>
      <c r="D1842" s="368"/>
      <c r="E1842" s="368"/>
      <c r="F1842" s="370"/>
      <c r="G1842" s="554"/>
      <c r="H1842" s="335"/>
      <c r="I1842" s="335"/>
      <c r="J1842" s="368"/>
      <c r="K1842" s="368"/>
      <c r="L1842" s="370"/>
      <c r="M1842" s="368"/>
    </row>
    <row r="1843" spans="1:13" x14ac:dyDescent="0.2">
      <c r="A1843" s="368"/>
      <c r="B1843" s="368"/>
      <c r="C1843" s="368"/>
      <c r="D1843" s="368"/>
      <c r="E1843" s="368"/>
      <c r="F1843" s="370"/>
      <c r="G1843" s="554"/>
      <c r="H1843" s="335"/>
      <c r="I1843" s="335"/>
      <c r="J1843" s="368"/>
      <c r="K1843" s="368"/>
      <c r="L1843" s="370"/>
      <c r="M1843" s="368"/>
    </row>
    <row r="1844" spans="1:13" x14ac:dyDescent="0.2">
      <c r="A1844" s="368"/>
      <c r="B1844" s="368"/>
      <c r="C1844" s="368"/>
      <c r="D1844" s="368"/>
      <c r="E1844" s="368"/>
      <c r="F1844" s="370"/>
      <c r="G1844" s="554"/>
      <c r="H1844" s="335"/>
      <c r="I1844" s="335"/>
      <c r="J1844" s="368"/>
      <c r="K1844" s="368"/>
      <c r="L1844" s="370"/>
      <c r="M1844" s="368"/>
    </row>
    <row r="1845" spans="1:13" x14ac:dyDescent="0.2">
      <c r="A1845" s="368"/>
      <c r="B1845" s="368"/>
      <c r="C1845" s="368"/>
      <c r="D1845" s="368"/>
      <c r="E1845" s="368"/>
      <c r="F1845" s="370"/>
      <c r="G1845" s="554"/>
      <c r="H1845" s="335"/>
      <c r="I1845" s="335"/>
      <c r="J1845" s="368"/>
      <c r="K1845" s="368"/>
      <c r="L1845" s="370"/>
      <c r="M1845" s="368"/>
    </row>
    <row r="1846" spans="1:13" x14ac:dyDescent="0.2">
      <c r="A1846" s="368"/>
      <c r="B1846" s="368"/>
      <c r="C1846" s="368"/>
      <c r="D1846" s="368"/>
      <c r="E1846" s="368"/>
      <c r="F1846" s="370"/>
      <c r="G1846" s="554"/>
      <c r="H1846" s="335"/>
      <c r="I1846" s="335"/>
      <c r="J1846" s="368"/>
      <c r="K1846" s="368"/>
      <c r="L1846" s="370"/>
      <c r="M1846" s="368"/>
    </row>
    <row r="1847" spans="1:13" x14ac:dyDescent="0.2">
      <c r="A1847" s="368"/>
      <c r="B1847" s="368"/>
      <c r="C1847" s="368"/>
      <c r="D1847" s="368"/>
      <c r="E1847" s="368"/>
      <c r="F1847" s="370"/>
      <c r="G1847" s="554"/>
      <c r="H1847" s="335"/>
      <c r="I1847" s="335"/>
      <c r="J1847" s="368"/>
      <c r="K1847" s="368"/>
      <c r="L1847" s="370"/>
      <c r="M1847" s="368"/>
    </row>
    <row r="1848" spans="1:13" x14ac:dyDescent="0.2">
      <c r="A1848" s="368"/>
      <c r="B1848" s="368"/>
      <c r="C1848" s="368"/>
      <c r="D1848" s="368"/>
      <c r="E1848" s="368"/>
      <c r="F1848" s="370"/>
      <c r="G1848" s="554"/>
      <c r="H1848" s="335"/>
      <c r="I1848" s="335"/>
      <c r="J1848" s="368"/>
      <c r="K1848" s="368"/>
      <c r="L1848" s="370"/>
      <c r="M1848" s="368"/>
    </row>
    <row r="1849" spans="1:13" x14ac:dyDescent="0.2">
      <c r="A1849" s="368"/>
      <c r="B1849" s="368"/>
      <c r="C1849" s="368"/>
      <c r="D1849" s="368"/>
      <c r="E1849" s="368"/>
      <c r="F1849" s="370"/>
      <c r="G1849" s="554"/>
      <c r="H1849" s="335"/>
      <c r="I1849" s="335"/>
      <c r="J1849" s="368"/>
      <c r="K1849" s="368"/>
      <c r="L1849" s="370"/>
      <c r="M1849" s="368"/>
    </row>
    <row r="1850" spans="1:13" x14ac:dyDescent="0.2">
      <c r="A1850" s="368"/>
      <c r="B1850" s="368"/>
      <c r="C1850" s="368"/>
      <c r="D1850" s="368"/>
      <c r="E1850" s="368"/>
      <c r="F1850" s="370"/>
      <c r="G1850" s="554"/>
      <c r="H1850" s="335"/>
      <c r="I1850" s="335"/>
      <c r="J1850" s="368"/>
      <c r="K1850" s="368"/>
      <c r="L1850" s="370"/>
      <c r="M1850" s="368"/>
    </row>
    <row r="1851" spans="1:13" x14ac:dyDescent="0.2">
      <c r="A1851" s="368"/>
      <c r="B1851" s="368"/>
      <c r="C1851" s="368"/>
      <c r="D1851" s="368"/>
      <c r="E1851" s="368"/>
      <c r="F1851" s="370"/>
      <c r="G1851" s="554"/>
      <c r="H1851" s="335"/>
      <c r="I1851" s="335"/>
      <c r="J1851" s="368"/>
      <c r="K1851" s="368"/>
      <c r="L1851" s="370"/>
      <c r="M1851" s="368"/>
    </row>
    <row r="1852" spans="1:13" x14ac:dyDescent="0.2">
      <c r="A1852" s="368"/>
      <c r="B1852" s="368"/>
      <c r="C1852" s="368"/>
      <c r="D1852" s="368"/>
      <c r="E1852" s="368"/>
      <c r="F1852" s="370"/>
      <c r="G1852" s="554"/>
      <c r="H1852" s="335"/>
      <c r="I1852" s="335"/>
      <c r="J1852" s="368"/>
      <c r="K1852" s="368"/>
      <c r="L1852" s="370"/>
      <c r="M1852" s="368"/>
    </row>
    <row r="1853" spans="1:13" x14ac:dyDescent="0.2">
      <c r="A1853" s="368"/>
      <c r="B1853" s="368"/>
      <c r="C1853" s="368"/>
      <c r="D1853" s="368"/>
      <c r="E1853" s="368"/>
      <c r="F1853" s="370"/>
      <c r="G1853" s="554"/>
      <c r="H1853" s="335"/>
      <c r="I1853" s="335"/>
      <c r="J1853" s="368"/>
      <c r="K1853" s="368"/>
      <c r="L1853" s="370"/>
      <c r="M1853" s="368"/>
    </row>
    <row r="1854" spans="1:13" x14ac:dyDescent="0.2">
      <c r="A1854" s="368"/>
      <c r="B1854" s="368"/>
      <c r="C1854" s="368"/>
      <c r="D1854" s="368"/>
      <c r="E1854" s="368"/>
      <c r="F1854" s="370"/>
      <c r="G1854" s="554"/>
      <c r="H1854" s="335"/>
      <c r="I1854" s="335"/>
      <c r="J1854" s="368"/>
      <c r="K1854" s="368"/>
      <c r="L1854" s="370"/>
      <c r="M1854" s="368"/>
    </row>
    <row r="1855" spans="1:13" x14ac:dyDescent="0.2">
      <c r="A1855" s="368"/>
      <c r="B1855" s="368"/>
      <c r="C1855" s="368"/>
      <c r="D1855" s="368"/>
      <c r="E1855" s="368"/>
      <c r="F1855" s="370"/>
      <c r="G1855" s="554"/>
      <c r="H1855" s="335"/>
      <c r="I1855" s="335"/>
      <c r="J1855" s="368"/>
      <c r="K1855" s="368"/>
      <c r="L1855" s="370"/>
      <c r="M1855" s="368"/>
    </row>
    <row r="1856" spans="1:13" x14ac:dyDescent="0.2">
      <c r="A1856" s="368"/>
      <c r="B1856" s="368"/>
      <c r="C1856" s="368"/>
      <c r="D1856" s="368"/>
      <c r="E1856" s="368"/>
      <c r="F1856" s="370"/>
      <c r="G1856" s="554"/>
      <c r="H1856" s="335"/>
      <c r="I1856" s="335"/>
      <c r="J1856" s="368"/>
      <c r="K1856" s="368"/>
      <c r="L1856" s="370"/>
      <c r="M1856" s="368"/>
    </row>
    <row r="1857" spans="1:13" x14ac:dyDescent="0.2">
      <c r="A1857" s="368"/>
      <c r="B1857" s="368"/>
      <c r="C1857" s="368"/>
      <c r="D1857" s="368"/>
      <c r="E1857" s="368"/>
      <c r="F1857" s="370"/>
      <c r="G1857" s="554"/>
      <c r="H1857" s="335"/>
      <c r="I1857" s="335"/>
      <c r="J1857" s="368"/>
      <c r="K1857" s="368"/>
      <c r="L1857" s="370"/>
      <c r="M1857" s="368"/>
    </row>
    <row r="1858" spans="1:13" x14ac:dyDescent="0.2">
      <c r="A1858" s="368"/>
      <c r="B1858" s="368"/>
      <c r="C1858" s="368"/>
      <c r="D1858" s="368"/>
      <c r="E1858" s="368"/>
      <c r="F1858" s="370"/>
      <c r="G1858" s="554"/>
      <c r="H1858" s="335"/>
      <c r="I1858" s="335"/>
      <c r="J1858" s="368"/>
      <c r="K1858" s="368"/>
      <c r="L1858" s="370"/>
      <c r="M1858" s="368"/>
    </row>
    <row r="1859" spans="1:13" x14ac:dyDescent="0.2">
      <c r="A1859" s="368"/>
      <c r="B1859" s="368"/>
      <c r="C1859" s="368"/>
      <c r="D1859" s="368"/>
      <c r="E1859" s="368"/>
      <c r="F1859" s="370"/>
      <c r="G1859" s="554"/>
      <c r="H1859" s="335"/>
      <c r="I1859" s="335"/>
      <c r="J1859" s="368"/>
      <c r="K1859" s="368"/>
      <c r="L1859" s="370"/>
      <c r="M1859" s="368"/>
    </row>
    <row r="1860" spans="1:13" x14ac:dyDescent="0.2">
      <c r="A1860" s="368"/>
      <c r="B1860" s="368"/>
      <c r="C1860" s="368"/>
      <c r="D1860" s="368"/>
      <c r="E1860" s="368"/>
      <c r="F1860" s="370"/>
      <c r="G1860" s="554"/>
      <c r="H1860" s="335"/>
      <c r="I1860" s="335"/>
      <c r="J1860" s="368"/>
      <c r="K1860" s="368"/>
      <c r="L1860" s="370"/>
      <c r="M1860" s="368"/>
    </row>
    <row r="1861" spans="1:13" x14ac:dyDescent="0.2">
      <c r="A1861" s="368"/>
      <c r="B1861" s="368"/>
      <c r="C1861" s="368"/>
      <c r="D1861" s="368"/>
      <c r="E1861" s="368"/>
      <c r="F1861" s="370"/>
      <c r="G1861" s="554"/>
      <c r="H1861" s="335"/>
      <c r="I1861" s="335"/>
      <c r="J1861" s="368"/>
      <c r="K1861" s="368"/>
      <c r="L1861" s="370"/>
      <c r="M1861" s="368"/>
    </row>
    <row r="1862" spans="1:13" x14ac:dyDescent="0.2">
      <c r="A1862" s="368"/>
      <c r="B1862" s="368"/>
      <c r="C1862" s="368"/>
      <c r="D1862" s="368"/>
      <c r="E1862" s="368"/>
      <c r="F1862" s="370"/>
      <c r="G1862" s="554"/>
      <c r="H1862" s="335"/>
      <c r="I1862" s="335"/>
      <c r="J1862" s="368"/>
      <c r="K1862" s="368"/>
      <c r="L1862" s="370"/>
      <c r="M1862" s="368"/>
    </row>
    <row r="1863" spans="1:13" x14ac:dyDescent="0.2">
      <c r="A1863" s="368"/>
      <c r="B1863" s="368"/>
      <c r="C1863" s="368"/>
      <c r="D1863" s="368"/>
      <c r="E1863" s="368"/>
      <c r="F1863" s="370"/>
      <c r="G1863" s="554"/>
      <c r="H1863" s="335"/>
      <c r="I1863" s="335"/>
      <c r="J1863" s="368"/>
      <c r="K1863" s="368"/>
      <c r="L1863" s="370"/>
      <c r="M1863" s="368"/>
    </row>
    <row r="1864" spans="1:13" x14ac:dyDescent="0.2">
      <c r="A1864" s="368"/>
      <c r="B1864" s="368"/>
      <c r="C1864" s="368"/>
      <c r="D1864" s="368"/>
      <c r="E1864" s="368"/>
      <c r="F1864" s="370"/>
      <c r="G1864" s="554"/>
      <c r="H1864" s="335"/>
      <c r="I1864" s="335"/>
      <c r="J1864" s="368"/>
      <c r="K1864" s="368"/>
      <c r="L1864" s="370"/>
      <c r="M1864" s="368"/>
    </row>
    <row r="1865" spans="1:13" x14ac:dyDescent="0.2">
      <c r="A1865" s="368"/>
      <c r="B1865" s="368"/>
      <c r="C1865" s="368"/>
      <c r="D1865" s="368"/>
      <c r="E1865" s="368"/>
      <c r="F1865" s="370"/>
      <c r="G1865" s="554"/>
      <c r="H1865" s="335"/>
      <c r="I1865" s="335"/>
      <c r="J1865" s="368"/>
      <c r="K1865" s="368"/>
      <c r="L1865" s="370"/>
      <c r="M1865" s="368"/>
    </row>
    <row r="1866" spans="1:13" x14ac:dyDescent="0.2">
      <c r="A1866" s="368"/>
      <c r="B1866" s="368"/>
      <c r="C1866" s="368"/>
      <c r="D1866" s="368"/>
      <c r="E1866" s="368"/>
      <c r="F1866" s="370"/>
      <c r="G1866" s="554"/>
      <c r="H1866" s="335"/>
      <c r="I1866" s="335"/>
      <c r="J1866" s="368"/>
      <c r="K1866" s="368"/>
      <c r="L1866" s="370"/>
      <c r="M1866" s="368"/>
    </row>
    <row r="1867" spans="1:13" x14ac:dyDescent="0.2">
      <c r="A1867" s="368"/>
      <c r="B1867" s="368"/>
      <c r="C1867" s="368"/>
      <c r="D1867" s="368"/>
      <c r="E1867" s="368"/>
      <c r="F1867" s="370"/>
      <c r="G1867" s="554"/>
      <c r="H1867" s="335"/>
      <c r="I1867" s="335"/>
      <c r="J1867" s="368"/>
      <c r="K1867" s="368"/>
      <c r="L1867" s="370"/>
      <c r="M1867" s="368"/>
    </row>
    <row r="1868" spans="1:13" x14ac:dyDescent="0.2">
      <c r="A1868" s="368"/>
      <c r="B1868" s="368"/>
      <c r="C1868" s="368"/>
      <c r="D1868" s="368"/>
      <c r="E1868" s="368"/>
      <c r="F1868" s="370"/>
      <c r="G1868" s="554"/>
      <c r="H1868" s="335"/>
      <c r="I1868" s="335"/>
      <c r="J1868" s="368"/>
      <c r="K1868" s="368"/>
      <c r="L1868" s="370"/>
      <c r="M1868" s="368"/>
    </row>
    <row r="1869" spans="1:13" x14ac:dyDescent="0.2">
      <c r="A1869" s="368"/>
      <c r="B1869" s="368"/>
      <c r="C1869" s="368"/>
      <c r="D1869" s="368"/>
      <c r="E1869" s="368"/>
      <c r="F1869" s="370"/>
      <c r="G1869" s="554"/>
      <c r="H1869" s="335"/>
      <c r="I1869" s="335"/>
      <c r="J1869" s="368"/>
      <c r="K1869" s="368"/>
      <c r="L1869" s="370"/>
      <c r="M1869" s="368"/>
    </row>
    <row r="1870" spans="1:13" x14ac:dyDescent="0.2">
      <c r="A1870" s="368"/>
      <c r="B1870" s="368"/>
      <c r="C1870" s="368"/>
      <c r="D1870" s="368"/>
      <c r="E1870" s="368"/>
      <c r="F1870" s="370"/>
      <c r="G1870" s="554"/>
      <c r="H1870" s="335"/>
      <c r="I1870" s="335"/>
      <c r="J1870" s="368"/>
      <c r="K1870" s="368"/>
      <c r="L1870" s="370"/>
      <c r="M1870" s="368"/>
    </row>
    <row r="1871" spans="1:13" x14ac:dyDescent="0.2">
      <c r="A1871" s="368"/>
      <c r="B1871" s="368"/>
      <c r="C1871" s="368"/>
      <c r="D1871" s="368"/>
      <c r="E1871" s="368"/>
      <c r="F1871" s="370"/>
      <c r="G1871" s="554"/>
      <c r="H1871" s="335"/>
      <c r="I1871" s="335"/>
      <c r="J1871" s="368"/>
      <c r="K1871" s="368"/>
      <c r="L1871" s="370"/>
      <c r="M1871" s="368"/>
    </row>
    <row r="1872" spans="1:13" x14ac:dyDescent="0.2">
      <c r="A1872" s="368"/>
      <c r="B1872" s="368"/>
      <c r="C1872" s="368"/>
      <c r="D1872" s="368"/>
      <c r="E1872" s="368"/>
      <c r="F1872" s="370"/>
      <c r="G1872" s="554"/>
      <c r="H1872" s="335"/>
      <c r="I1872" s="335"/>
      <c r="J1872" s="368"/>
      <c r="K1872" s="368"/>
      <c r="L1872" s="370"/>
      <c r="M1872" s="368"/>
    </row>
    <row r="1873" spans="1:13" x14ac:dyDescent="0.2">
      <c r="A1873" s="368"/>
      <c r="B1873" s="368"/>
      <c r="C1873" s="368"/>
      <c r="D1873" s="368"/>
      <c r="E1873" s="368"/>
      <c r="F1873" s="370"/>
      <c r="G1873" s="554"/>
      <c r="H1873" s="335"/>
      <c r="I1873" s="335"/>
      <c r="J1873" s="368"/>
      <c r="K1873" s="368"/>
      <c r="L1873" s="370"/>
      <c r="M1873" s="368"/>
    </row>
    <row r="1874" spans="1:13" x14ac:dyDescent="0.2">
      <c r="A1874" s="368"/>
      <c r="B1874" s="368"/>
      <c r="C1874" s="368"/>
      <c r="D1874" s="368"/>
      <c r="E1874" s="368"/>
      <c r="F1874" s="370"/>
      <c r="G1874" s="554"/>
      <c r="H1874" s="335"/>
      <c r="I1874" s="335"/>
      <c r="J1874" s="368"/>
      <c r="K1874" s="368"/>
      <c r="L1874" s="370"/>
      <c r="M1874" s="368"/>
    </row>
    <row r="1875" spans="1:13" x14ac:dyDescent="0.2">
      <c r="A1875" s="368"/>
      <c r="B1875" s="368"/>
      <c r="C1875" s="368"/>
      <c r="D1875" s="368"/>
      <c r="E1875" s="368"/>
      <c r="F1875" s="370"/>
      <c r="G1875" s="554"/>
      <c r="H1875" s="335"/>
      <c r="I1875" s="335"/>
      <c r="J1875" s="368"/>
      <c r="K1875" s="368"/>
      <c r="L1875" s="370"/>
      <c r="M1875" s="368"/>
    </row>
    <row r="1876" spans="1:13" x14ac:dyDescent="0.2">
      <c r="A1876" s="368"/>
      <c r="B1876" s="368"/>
      <c r="C1876" s="368"/>
      <c r="D1876" s="368"/>
      <c r="E1876" s="368"/>
      <c r="F1876" s="370"/>
      <c r="G1876" s="554"/>
      <c r="H1876" s="335"/>
      <c r="I1876" s="335"/>
      <c r="J1876" s="368"/>
      <c r="K1876" s="368"/>
      <c r="L1876" s="370"/>
      <c r="M1876" s="368"/>
    </row>
    <row r="1877" spans="1:13" x14ac:dyDescent="0.2">
      <c r="A1877" s="368"/>
      <c r="B1877" s="368"/>
      <c r="C1877" s="368"/>
      <c r="D1877" s="368"/>
      <c r="E1877" s="368"/>
      <c r="F1877" s="370"/>
      <c r="G1877" s="554"/>
      <c r="H1877" s="335"/>
      <c r="I1877" s="335"/>
      <c r="J1877" s="368"/>
      <c r="K1877" s="368"/>
      <c r="L1877" s="370"/>
      <c r="M1877" s="368"/>
    </row>
    <row r="1878" spans="1:13" x14ac:dyDescent="0.2">
      <c r="A1878" s="368"/>
      <c r="B1878" s="368"/>
      <c r="C1878" s="368"/>
      <c r="D1878" s="368"/>
      <c r="E1878" s="368"/>
      <c r="F1878" s="370"/>
      <c r="G1878" s="554"/>
      <c r="H1878" s="335"/>
      <c r="I1878" s="335"/>
      <c r="J1878" s="368"/>
      <c r="K1878" s="368"/>
      <c r="L1878" s="370"/>
      <c r="M1878" s="368"/>
    </row>
    <row r="1879" spans="1:13" x14ac:dyDescent="0.2">
      <c r="A1879" s="368"/>
      <c r="B1879" s="368"/>
      <c r="C1879" s="368"/>
      <c r="D1879" s="368"/>
      <c r="E1879" s="368"/>
      <c r="F1879" s="370"/>
      <c r="G1879" s="554"/>
      <c r="H1879" s="335"/>
      <c r="I1879" s="335"/>
      <c r="J1879" s="368"/>
      <c r="K1879" s="368"/>
      <c r="L1879" s="370"/>
      <c r="M1879" s="368"/>
    </row>
    <row r="1880" spans="1:13" x14ac:dyDescent="0.2">
      <c r="A1880" s="368"/>
      <c r="B1880" s="368"/>
      <c r="C1880" s="368"/>
      <c r="D1880" s="368"/>
      <c r="E1880" s="368"/>
      <c r="F1880" s="370"/>
      <c r="G1880" s="554"/>
      <c r="H1880" s="335"/>
      <c r="I1880" s="335"/>
      <c r="J1880" s="368"/>
      <c r="K1880" s="368"/>
      <c r="L1880" s="370"/>
      <c r="M1880" s="368"/>
    </row>
    <row r="1881" spans="1:13" x14ac:dyDescent="0.2">
      <c r="A1881" s="368"/>
      <c r="B1881" s="368"/>
      <c r="C1881" s="368"/>
      <c r="D1881" s="368"/>
      <c r="E1881" s="368"/>
      <c r="F1881" s="370"/>
      <c r="G1881" s="554"/>
      <c r="H1881" s="335"/>
      <c r="I1881" s="335"/>
      <c r="J1881" s="368"/>
      <c r="K1881" s="368"/>
      <c r="L1881" s="370"/>
      <c r="M1881" s="368"/>
    </row>
    <row r="1882" spans="1:13" x14ac:dyDescent="0.2">
      <c r="A1882" s="368"/>
      <c r="B1882" s="368"/>
      <c r="C1882" s="368"/>
      <c r="D1882" s="368"/>
      <c r="E1882" s="368"/>
      <c r="F1882" s="370"/>
      <c r="G1882" s="554"/>
      <c r="H1882" s="335"/>
      <c r="I1882" s="335"/>
      <c r="J1882" s="368"/>
      <c r="K1882" s="368"/>
      <c r="L1882" s="370"/>
      <c r="M1882" s="368"/>
    </row>
    <row r="1883" spans="1:13" x14ac:dyDescent="0.2">
      <c r="A1883" s="368"/>
      <c r="B1883" s="368"/>
      <c r="C1883" s="368"/>
      <c r="D1883" s="368"/>
      <c r="E1883" s="368"/>
      <c r="F1883" s="370"/>
      <c r="G1883" s="554"/>
      <c r="H1883" s="335"/>
      <c r="I1883" s="335"/>
      <c r="J1883" s="368"/>
      <c r="K1883" s="368"/>
      <c r="L1883" s="370"/>
      <c r="M1883" s="368"/>
    </row>
    <row r="1884" spans="1:13" x14ac:dyDescent="0.2">
      <c r="A1884" s="368"/>
      <c r="B1884" s="368"/>
      <c r="C1884" s="368"/>
      <c r="D1884" s="368"/>
      <c r="E1884" s="368"/>
      <c r="F1884" s="370"/>
      <c r="G1884" s="554"/>
      <c r="H1884" s="335"/>
      <c r="I1884" s="335"/>
      <c r="J1884" s="368"/>
      <c r="K1884" s="368"/>
      <c r="L1884" s="370"/>
      <c r="M1884" s="368"/>
    </row>
    <row r="1885" spans="1:13" x14ac:dyDescent="0.2">
      <c r="A1885" s="368"/>
      <c r="B1885" s="368"/>
      <c r="C1885" s="368"/>
      <c r="D1885" s="368"/>
      <c r="E1885" s="368"/>
      <c r="F1885" s="370"/>
      <c r="G1885" s="554"/>
      <c r="H1885" s="335"/>
      <c r="I1885" s="335"/>
      <c r="J1885" s="368"/>
      <c r="K1885" s="368"/>
      <c r="L1885" s="370"/>
      <c r="M1885" s="368"/>
    </row>
    <row r="1886" spans="1:13" x14ac:dyDescent="0.2">
      <c r="A1886" s="368"/>
      <c r="B1886" s="368"/>
      <c r="C1886" s="368"/>
      <c r="D1886" s="368"/>
      <c r="E1886" s="368"/>
      <c r="F1886" s="370"/>
      <c r="G1886" s="554"/>
      <c r="H1886" s="335"/>
      <c r="I1886" s="335"/>
      <c r="J1886" s="368"/>
      <c r="K1886" s="368"/>
      <c r="L1886" s="370"/>
      <c r="M1886" s="368"/>
    </row>
    <row r="1887" spans="1:13" x14ac:dyDescent="0.2">
      <c r="A1887" s="368"/>
      <c r="B1887" s="368"/>
      <c r="C1887" s="368"/>
      <c r="D1887" s="368"/>
      <c r="E1887" s="368"/>
      <c r="F1887" s="370"/>
      <c r="G1887" s="554"/>
      <c r="H1887" s="335"/>
      <c r="I1887" s="335"/>
      <c r="J1887" s="368"/>
      <c r="K1887" s="368"/>
      <c r="L1887" s="370"/>
      <c r="M1887" s="368"/>
    </row>
    <row r="1888" spans="1:13" x14ac:dyDescent="0.2">
      <c r="A1888" s="368"/>
      <c r="B1888" s="368"/>
      <c r="C1888" s="368"/>
      <c r="D1888" s="368"/>
      <c r="E1888" s="368"/>
      <c r="F1888" s="370"/>
      <c r="G1888" s="554"/>
      <c r="H1888" s="335"/>
      <c r="I1888" s="335"/>
      <c r="J1888" s="368"/>
      <c r="K1888" s="368"/>
      <c r="L1888" s="370"/>
      <c r="M1888" s="368"/>
    </row>
    <row r="1889" spans="1:13" x14ac:dyDescent="0.2">
      <c r="A1889" s="368"/>
      <c r="B1889" s="368"/>
      <c r="C1889" s="368"/>
      <c r="D1889" s="368"/>
      <c r="E1889" s="368"/>
      <c r="F1889" s="370"/>
      <c r="G1889" s="554"/>
      <c r="H1889" s="335"/>
      <c r="I1889" s="335"/>
      <c r="J1889" s="368"/>
      <c r="K1889" s="368"/>
      <c r="L1889" s="370"/>
      <c r="M1889" s="368"/>
    </row>
    <row r="1890" spans="1:13" x14ac:dyDescent="0.2">
      <c r="A1890" s="368"/>
      <c r="B1890" s="368"/>
      <c r="C1890" s="368"/>
      <c r="D1890" s="368"/>
      <c r="E1890" s="368"/>
      <c r="F1890" s="370"/>
      <c r="G1890" s="554"/>
      <c r="H1890" s="335"/>
      <c r="I1890" s="335"/>
      <c r="J1890" s="368"/>
      <c r="K1890" s="368"/>
      <c r="L1890" s="370"/>
      <c r="M1890" s="368"/>
    </row>
    <row r="1891" spans="1:13" x14ac:dyDescent="0.2">
      <c r="A1891" s="368"/>
      <c r="B1891" s="368"/>
      <c r="C1891" s="368"/>
      <c r="D1891" s="368"/>
      <c r="E1891" s="368"/>
      <c r="F1891" s="370"/>
      <c r="G1891" s="554"/>
      <c r="H1891" s="335"/>
      <c r="I1891" s="335"/>
      <c r="J1891" s="368"/>
      <c r="K1891" s="368"/>
      <c r="L1891" s="370"/>
      <c r="M1891" s="368"/>
    </row>
    <row r="1892" spans="1:13" x14ac:dyDescent="0.2">
      <c r="A1892" s="368"/>
      <c r="B1892" s="368"/>
      <c r="C1892" s="368"/>
      <c r="D1892" s="368"/>
      <c r="E1892" s="368"/>
      <c r="F1892" s="370"/>
      <c r="G1892" s="554"/>
      <c r="H1892" s="335"/>
      <c r="I1892" s="335"/>
      <c r="J1892" s="368"/>
      <c r="K1892" s="368"/>
      <c r="L1892" s="370"/>
      <c r="M1892" s="368"/>
    </row>
    <row r="1893" spans="1:13" x14ac:dyDescent="0.2">
      <c r="A1893" s="368"/>
      <c r="B1893" s="368"/>
      <c r="C1893" s="368"/>
      <c r="D1893" s="368"/>
      <c r="E1893" s="368"/>
      <c r="F1893" s="370"/>
      <c r="G1893" s="554"/>
      <c r="H1893" s="335"/>
      <c r="I1893" s="335"/>
      <c r="J1893" s="368"/>
      <c r="K1893" s="368"/>
      <c r="L1893" s="370"/>
      <c r="M1893" s="368"/>
    </row>
    <row r="1894" spans="1:13" x14ac:dyDescent="0.2">
      <c r="A1894" s="368"/>
      <c r="B1894" s="368"/>
      <c r="C1894" s="368"/>
      <c r="D1894" s="368"/>
      <c r="E1894" s="368"/>
      <c r="F1894" s="370"/>
      <c r="G1894" s="554"/>
      <c r="H1894" s="335"/>
      <c r="I1894" s="335"/>
      <c r="J1894" s="368"/>
      <c r="K1894" s="368"/>
      <c r="L1894" s="370"/>
      <c r="M1894" s="368"/>
    </row>
    <row r="1895" spans="1:13" x14ac:dyDescent="0.2">
      <c r="A1895" s="368"/>
      <c r="B1895" s="368"/>
      <c r="C1895" s="368"/>
      <c r="D1895" s="368"/>
      <c r="E1895" s="368"/>
      <c r="F1895" s="370"/>
      <c r="G1895" s="554"/>
      <c r="H1895" s="335"/>
      <c r="I1895" s="335"/>
      <c r="J1895" s="368"/>
      <c r="K1895" s="368"/>
      <c r="L1895" s="370"/>
      <c r="M1895" s="368"/>
    </row>
    <row r="1896" spans="1:13" x14ac:dyDescent="0.2">
      <c r="A1896" s="368"/>
      <c r="B1896" s="368"/>
      <c r="C1896" s="368"/>
      <c r="D1896" s="368"/>
      <c r="E1896" s="368"/>
      <c r="F1896" s="370"/>
      <c r="G1896" s="554"/>
      <c r="H1896" s="335"/>
      <c r="I1896" s="335"/>
      <c r="J1896" s="368"/>
      <c r="K1896" s="368"/>
      <c r="L1896" s="370"/>
      <c r="M1896" s="368"/>
    </row>
    <row r="1897" spans="1:13" x14ac:dyDescent="0.2">
      <c r="A1897" s="368"/>
      <c r="B1897" s="368"/>
      <c r="C1897" s="368"/>
      <c r="D1897" s="368"/>
      <c r="E1897" s="368"/>
      <c r="F1897" s="370"/>
      <c r="G1897" s="554"/>
      <c r="H1897" s="335"/>
      <c r="I1897" s="335"/>
      <c r="J1897" s="368"/>
      <c r="K1897" s="368"/>
      <c r="L1897" s="370"/>
      <c r="M1897" s="368"/>
    </row>
    <row r="1898" spans="1:13" x14ac:dyDescent="0.2">
      <c r="A1898" s="368"/>
      <c r="B1898" s="368"/>
      <c r="C1898" s="368"/>
      <c r="D1898" s="368"/>
      <c r="E1898" s="368"/>
      <c r="F1898" s="370"/>
      <c r="G1898" s="554"/>
      <c r="H1898" s="335"/>
      <c r="I1898" s="335"/>
      <c r="J1898" s="368"/>
      <c r="K1898" s="368"/>
      <c r="L1898" s="370"/>
      <c r="M1898" s="368"/>
    </row>
    <row r="1899" spans="1:13" x14ac:dyDescent="0.2">
      <c r="A1899" s="368"/>
      <c r="B1899" s="368"/>
      <c r="C1899" s="368"/>
      <c r="D1899" s="368"/>
      <c r="E1899" s="368"/>
      <c r="F1899" s="370"/>
      <c r="G1899" s="554"/>
      <c r="H1899" s="335"/>
      <c r="I1899" s="335"/>
      <c r="J1899" s="368"/>
      <c r="K1899" s="368"/>
      <c r="L1899" s="370"/>
      <c r="M1899" s="368"/>
    </row>
    <row r="1900" spans="1:13" x14ac:dyDescent="0.2">
      <c r="A1900" s="368"/>
      <c r="B1900" s="368"/>
      <c r="C1900" s="368"/>
      <c r="D1900" s="368"/>
      <c r="E1900" s="368"/>
      <c r="F1900" s="370"/>
      <c r="G1900" s="554"/>
      <c r="H1900" s="335"/>
      <c r="I1900" s="335"/>
      <c r="J1900" s="368"/>
      <c r="K1900" s="368"/>
      <c r="L1900" s="370"/>
      <c r="M1900" s="368"/>
    </row>
    <row r="1901" spans="1:13" x14ac:dyDescent="0.2">
      <c r="A1901" s="368"/>
      <c r="B1901" s="368"/>
      <c r="C1901" s="368"/>
      <c r="D1901" s="368"/>
      <c r="E1901" s="368"/>
      <c r="F1901" s="370"/>
      <c r="G1901" s="554"/>
      <c r="H1901" s="335"/>
      <c r="I1901" s="335"/>
      <c r="J1901" s="368"/>
      <c r="K1901" s="368"/>
      <c r="L1901" s="370"/>
      <c r="M1901" s="368"/>
    </row>
    <row r="1902" spans="1:13" x14ac:dyDescent="0.2">
      <c r="A1902" s="368"/>
      <c r="B1902" s="368"/>
      <c r="C1902" s="368"/>
      <c r="D1902" s="368"/>
      <c r="E1902" s="368"/>
      <c r="F1902" s="370"/>
      <c r="G1902" s="554"/>
      <c r="H1902" s="335"/>
      <c r="I1902" s="335"/>
      <c r="J1902" s="368"/>
      <c r="K1902" s="368"/>
      <c r="L1902" s="370"/>
      <c r="M1902" s="368"/>
    </row>
    <row r="1903" spans="1:13" x14ac:dyDescent="0.2">
      <c r="A1903" s="368"/>
      <c r="B1903" s="368"/>
      <c r="C1903" s="368"/>
      <c r="D1903" s="368"/>
      <c r="E1903" s="368"/>
      <c r="F1903" s="370"/>
      <c r="G1903" s="554"/>
      <c r="H1903" s="335"/>
      <c r="I1903" s="335"/>
      <c r="J1903" s="368"/>
      <c r="K1903" s="368"/>
      <c r="L1903" s="370"/>
      <c r="M1903" s="368"/>
    </row>
    <row r="1904" spans="1:13" x14ac:dyDescent="0.2">
      <c r="A1904" s="368"/>
      <c r="B1904" s="368"/>
      <c r="C1904" s="368"/>
      <c r="D1904" s="368"/>
      <c r="E1904" s="368"/>
      <c r="F1904" s="370"/>
      <c r="G1904" s="554"/>
      <c r="H1904" s="335"/>
      <c r="I1904" s="335"/>
      <c r="J1904" s="368"/>
      <c r="K1904" s="368"/>
      <c r="L1904" s="370"/>
      <c r="M1904" s="368"/>
    </row>
    <row r="1905" spans="1:13" x14ac:dyDescent="0.2">
      <c r="A1905" s="368"/>
      <c r="B1905" s="368"/>
      <c r="C1905" s="368"/>
      <c r="D1905" s="368"/>
      <c r="E1905" s="368"/>
      <c r="F1905" s="370"/>
      <c r="G1905" s="554"/>
      <c r="H1905" s="335"/>
      <c r="I1905" s="335"/>
      <c r="J1905" s="368"/>
      <c r="K1905" s="368"/>
      <c r="L1905" s="370"/>
      <c r="M1905" s="368"/>
    </row>
    <row r="1906" spans="1:13" x14ac:dyDescent="0.2">
      <c r="A1906" s="368"/>
      <c r="B1906" s="368"/>
      <c r="C1906" s="368"/>
      <c r="D1906" s="368"/>
      <c r="E1906" s="368"/>
      <c r="F1906" s="370"/>
      <c r="G1906" s="554"/>
      <c r="H1906" s="335"/>
      <c r="I1906" s="335"/>
      <c r="J1906" s="368"/>
      <c r="K1906" s="368"/>
      <c r="L1906" s="370"/>
      <c r="M1906" s="368"/>
    </row>
    <row r="1907" spans="1:13" x14ac:dyDescent="0.2">
      <c r="A1907" s="368"/>
      <c r="B1907" s="368"/>
      <c r="C1907" s="368"/>
      <c r="D1907" s="368"/>
      <c r="E1907" s="368"/>
      <c r="F1907" s="370"/>
      <c r="G1907" s="554"/>
      <c r="H1907" s="335"/>
      <c r="I1907" s="335"/>
      <c r="J1907" s="368"/>
      <c r="K1907" s="368"/>
      <c r="L1907" s="370"/>
      <c r="M1907" s="368"/>
    </row>
    <row r="1908" spans="1:13" x14ac:dyDescent="0.2">
      <c r="A1908" s="368"/>
      <c r="B1908" s="368"/>
      <c r="C1908" s="368"/>
      <c r="D1908" s="368"/>
      <c r="E1908" s="368"/>
      <c r="F1908" s="370"/>
      <c r="G1908" s="554"/>
      <c r="H1908" s="335"/>
      <c r="I1908" s="335"/>
      <c r="J1908" s="368"/>
      <c r="K1908" s="368"/>
      <c r="L1908" s="370"/>
      <c r="M1908" s="368"/>
    </row>
    <row r="1909" spans="1:13" x14ac:dyDescent="0.2">
      <c r="A1909" s="368"/>
      <c r="B1909" s="368"/>
      <c r="C1909" s="368"/>
      <c r="D1909" s="368"/>
      <c r="E1909" s="368"/>
      <c r="F1909" s="370"/>
      <c r="G1909" s="554"/>
      <c r="H1909" s="335"/>
      <c r="I1909" s="335"/>
      <c r="J1909" s="368"/>
      <c r="K1909" s="368"/>
      <c r="L1909" s="370"/>
      <c r="M1909" s="368"/>
    </row>
    <row r="1910" spans="1:13" x14ac:dyDescent="0.2">
      <c r="A1910" s="368"/>
      <c r="B1910" s="368"/>
      <c r="C1910" s="368"/>
      <c r="D1910" s="368"/>
      <c r="E1910" s="368"/>
      <c r="F1910" s="370"/>
      <c r="G1910" s="554"/>
      <c r="H1910" s="335"/>
      <c r="I1910" s="335"/>
      <c r="J1910" s="368"/>
      <c r="K1910" s="368"/>
      <c r="L1910" s="370"/>
      <c r="M1910" s="368"/>
    </row>
    <row r="1911" spans="1:13" x14ac:dyDescent="0.2">
      <c r="A1911" s="368"/>
      <c r="B1911" s="368"/>
      <c r="C1911" s="368"/>
      <c r="D1911" s="368"/>
      <c r="E1911" s="368"/>
      <c r="F1911" s="370"/>
      <c r="G1911" s="554"/>
      <c r="H1911" s="335"/>
      <c r="I1911" s="335"/>
      <c r="J1911" s="368"/>
      <c r="K1911" s="368"/>
      <c r="L1911" s="370"/>
      <c r="M1911" s="368"/>
    </row>
    <row r="1912" spans="1:13" x14ac:dyDescent="0.2">
      <c r="A1912" s="368"/>
      <c r="B1912" s="368"/>
      <c r="C1912" s="368"/>
      <c r="D1912" s="368"/>
      <c r="E1912" s="368"/>
      <c r="F1912" s="370"/>
      <c r="G1912" s="554"/>
      <c r="H1912" s="335"/>
      <c r="I1912" s="335"/>
      <c r="J1912" s="368"/>
      <c r="K1912" s="368"/>
      <c r="L1912" s="370"/>
      <c r="M1912" s="368"/>
    </row>
    <row r="1913" spans="1:13" x14ac:dyDescent="0.2">
      <c r="A1913" s="368"/>
      <c r="B1913" s="368"/>
      <c r="C1913" s="368"/>
      <c r="D1913" s="368"/>
      <c r="E1913" s="368"/>
      <c r="F1913" s="370"/>
      <c r="G1913" s="554"/>
      <c r="H1913" s="335"/>
      <c r="I1913" s="335"/>
      <c r="J1913" s="368"/>
      <c r="K1913" s="368"/>
      <c r="L1913" s="370"/>
      <c r="M1913" s="368"/>
    </row>
    <row r="1914" spans="1:13" x14ac:dyDescent="0.2">
      <c r="A1914" s="368"/>
      <c r="B1914" s="368"/>
      <c r="C1914" s="368"/>
      <c r="D1914" s="368"/>
      <c r="E1914" s="368"/>
      <c r="F1914" s="370"/>
      <c r="G1914" s="554"/>
      <c r="H1914" s="335"/>
      <c r="I1914" s="335"/>
      <c r="J1914" s="368"/>
      <c r="K1914" s="368"/>
      <c r="L1914" s="370"/>
      <c r="M1914" s="368"/>
    </row>
    <row r="1915" spans="1:13" x14ac:dyDescent="0.2">
      <c r="A1915" s="368"/>
      <c r="B1915" s="368"/>
      <c r="C1915" s="368"/>
      <c r="D1915" s="368"/>
      <c r="E1915" s="368"/>
      <c r="F1915" s="370"/>
      <c r="G1915" s="554"/>
      <c r="H1915" s="335"/>
      <c r="I1915" s="335"/>
      <c r="J1915" s="368"/>
      <c r="K1915" s="368"/>
      <c r="L1915" s="370"/>
      <c r="M1915" s="368"/>
    </row>
    <row r="1916" spans="1:13" x14ac:dyDescent="0.2">
      <c r="A1916" s="368"/>
      <c r="B1916" s="368"/>
      <c r="C1916" s="368"/>
      <c r="D1916" s="368"/>
      <c r="E1916" s="368"/>
      <c r="F1916" s="370"/>
      <c r="G1916" s="554"/>
      <c r="H1916" s="335"/>
      <c r="I1916" s="335"/>
      <c r="J1916" s="368"/>
      <c r="K1916" s="368"/>
      <c r="L1916" s="370"/>
      <c r="M1916" s="368"/>
    </row>
    <row r="1917" spans="1:13" x14ac:dyDescent="0.2">
      <c r="A1917" s="368"/>
      <c r="B1917" s="368"/>
      <c r="C1917" s="368"/>
      <c r="D1917" s="368"/>
      <c r="E1917" s="368"/>
      <c r="F1917" s="370"/>
      <c r="G1917" s="554"/>
      <c r="H1917" s="335"/>
      <c r="I1917" s="335"/>
      <c r="J1917" s="368"/>
      <c r="K1917" s="368"/>
      <c r="L1917" s="370"/>
      <c r="M1917" s="368"/>
    </row>
    <row r="1918" spans="1:13" x14ac:dyDescent="0.2">
      <c r="A1918" s="368"/>
      <c r="B1918" s="368"/>
      <c r="C1918" s="368"/>
      <c r="D1918" s="368"/>
      <c r="E1918" s="368"/>
      <c r="F1918" s="370"/>
      <c r="G1918" s="554"/>
      <c r="H1918" s="335"/>
      <c r="I1918" s="335"/>
      <c r="J1918" s="368"/>
      <c r="K1918" s="368"/>
      <c r="L1918" s="370"/>
      <c r="M1918" s="368"/>
    </row>
    <row r="1919" spans="1:13" x14ac:dyDescent="0.2">
      <c r="A1919" s="368"/>
      <c r="B1919" s="368"/>
      <c r="C1919" s="368"/>
      <c r="D1919" s="368"/>
      <c r="E1919" s="368"/>
      <c r="F1919" s="370"/>
      <c r="G1919" s="554"/>
      <c r="H1919" s="335"/>
      <c r="I1919" s="335"/>
      <c r="J1919" s="368"/>
      <c r="K1919" s="368"/>
      <c r="L1919" s="370"/>
      <c r="M1919" s="368"/>
    </row>
    <row r="1920" spans="1:13" x14ac:dyDescent="0.2">
      <c r="A1920" s="368"/>
      <c r="B1920" s="368"/>
      <c r="C1920" s="368"/>
      <c r="D1920" s="368"/>
      <c r="E1920" s="368"/>
      <c r="F1920" s="370"/>
      <c r="G1920" s="554"/>
      <c r="H1920" s="335"/>
      <c r="I1920" s="335"/>
      <c r="J1920" s="368"/>
      <c r="K1920" s="368"/>
      <c r="L1920" s="370"/>
      <c r="M1920" s="368"/>
    </row>
    <row r="1921" spans="1:13" x14ac:dyDescent="0.2">
      <c r="A1921" s="368"/>
      <c r="B1921" s="368"/>
      <c r="C1921" s="368"/>
      <c r="D1921" s="368"/>
      <c r="E1921" s="368"/>
      <c r="F1921" s="370"/>
      <c r="G1921" s="554"/>
      <c r="H1921" s="335"/>
      <c r="I1921" s="335"/>
      <c r="J1921" s="368"/>
      <c r="K1921" s="368"/>
      <c r="L1921" s="370"/>
      <c r="M1921" s="368"/>
    </row>
    <row r="1922" spans="1:13" x14ac:dyDescent="0.2">
      <c r="A1922" s="368"/>
      <c r="B1922" s="368"/>
      <c r="C1922" s="368"/>
      <c r="D1922" s="368"/>
      <c r="E1922" s="368"/>
      <c r="F1922" s="370"/>
      <c r="G1922" s="554"/>
      <c r="H1922" s="335"/>
      <c r="I1922" s="335"/>
      <c r="J1922" s="368"/>
      <c r="K1922" s="368"/>
      <c r="L1922" s="370"/>
      <c r="M1922" s="368"/>
    </row>
    <row r="1923" spans="1:13" x14ac:dyDescent="0.2">
      <c r="A1923" s="368"/>
      <c r="B1923" s="368"/>
      <c r="C1923" s="368"/>
      <c r="D1923" s="368"/>
      <c r="E1923" s="368"/>
      <c r="F1923" s="370"/>
      <c r="G1923" s="554"/>
      <c r="H1923" s="335"/>
      <c r="I1923" s="335"/>
      <c r="J1923" s="368"/>
      <c r="K1923" s="368"/>
      <c r="L1923" s="370"/>
      <c r="M1923" s="368"/>
    </row>
    <row r="1924" spans="1:13" x14ac:dyDescent="0.2">
      <c r="A1924" s="368"/>
      <c r="B1924" s="368"/>
      <c r="C1924" s="368"/>
      <c r="D1924" s="368"/>
      <c r="E1924" s="368"/>
      <c r="F1924" s="370"/>
      <c r="G1924" s="554"/>
      <c r="H1924" s="335"/>
      <c r="I1924" s="335"/>
      <c r="J1924" s="368"/>
      <c r="K1924" s="368"/>
      <c r="L1924" s="370"/>
      <c r="M1924" s="368"/>
    </row>
    <row r="1925" spans="1:13" x14ac:dyDescent="0.2">
      <c r="A1925" s="368"/>
      <c r="B1925" s="368"/>
      <c r="C1925" s="368"/>
      <c r="D1925" s="368"/>
      <c r="E1925" s="368"/>
      <c r="F1925" s="370"/>
      <c r="G1925" s="554"/>
      <c r="H1925" s="335"/>
      <c r="I1925" s="335"/>
      <c r="J1925" s="368"/>
      <c r="K1925" s="368"/>
      <c r="L1925" s="370"/>
      <c r="M1925" s="368"/>
    </row>
    <row r="1926" spans="1:13" x14ac:dyDescent="0.2">
      <c r="A1926" s="368"/>
      <c r="B1926" s="368"/>
      <c r="C1926" s="368"/>
      <c r="D1926" s="368"/>
      <c r="E1926" s="368"/>
      <c r="F1926" s="370"/>
      <c r="G1926" s="554"/>
      <c r="H1926" s="335"/>
      <c r="I1926" s="335"/>
      <c r="J1926" s="368"/>
      <c r="K1926" s="368"/>
      <c r="L1926" s="370"/>
      <c r="M1926" s="368"/>
    </row>
    <row r="1927" spans="1:13" x14ac:dyDescent="0.2">
      <c r="A1927" s="368"/>
      <c r="B1927" s="368"/>
      <c r="C1927" s="368"/>
      <c r="D1927" s="368"/>
      <c r="E1927" s="368"/>
      <c r="F1927" s="370"/>
      <c r="G1927" s="554"/>
      <c r="H1927" s="335"/>
      <c r="I1927" s="335"/>
      <c r="J1927" s="368"/>
      <c r="K1927" s="368"/>
      <c r="L1927" s="370"/>
      <c r="M1927" s="368"/>
    </row>
    <row r="1928" spans="1:13" x14ac:dyDescent="0.2">
      <c r="A1928" s="368"/>
      <c r="B1928" s="368"/>
      <c r="C1928" s="368"/>
      <c r="D1928" s="368"/>
      <c r="E1928" s="368"/>
      <c r="F1928" s="370"/>
      <c r="G1928" s="554"/>
      <c r="H1928" s="335"/>
      <c r="I1928" s="335"/>
      <c r="J1928" s="368"/>
      <c r="K1928" s="368"/>
      <c r="L1928" s="370"/>
      <c r="M1928" s="368"/>
    </row>
    <row r="1929" spans="1:13" x14ac:dyDescent="0.2">
      <c r="A1929" s="368"/>
      <c r="B1929" s="368"/>
      <c r="C1929" s="368"/>
      <c r="D1929" s="368"/>
      <c r="E1929" s="368"/>
      <c r="F1929" s="370"/>
      <c r="G1929" s="554"/>
      <c r="H1929" s="335"/>
      <c r="I1929" s="335"/>
      <c r="J1929" s="368"/>
      <c r="K1929" s="368"/>
      <c r="L1929" s="370"/>
      <c r="M1929" s="368"/>
    </row>
    <row r="1930" spans="1:13" x14ac:dyDescent="0.2">
      <c r="A1930" s="368"/>
      <c r="B1930" s="368"/>
      <c r="C1930" s="368"/>
      <c r="D1930" s="368"/>
      <c r="E1930" s="368"/>
      <c r="F1930" s="370"/>
      <c r="G1930" s="554"/>
      <c r="H1930" s="335"/>
      <c r="I1930" s="335"/>
      <c r="J1930" s="368"/>
      <c r="K1930" s="368"/>
      <c r="L1930" s="370"/>
      <c r="M1930" s="368"/>
    </row>
    <row r="1931" spans="1:13" x14ac:dyDescent="0.2">
      <c r="A1931" s="368"/>
      <c r="B1931" s="368"/>
      <c r="C1931" s="368"/>
      <c r="D1931" s="368"/>
      <c r="E1931" s="368"/>
      <c r="F1931" s="370"/>
      <c r="G1931" s="554"/>
      <c r="H1931" s="335"/>
      <c r="I1931" s="335"/>
      <c r="J1931" s="368"/>
      <c r="K1931" s="368"/>
      <c r="L1931" s="370"/>
      <c r="M1931" s="368"/>
    </row>
    <row r="1932" spans="1:13" x14ac:dyDescent="0.2">
      <c r="A1932" s="368"/>
      <c r="B1932" s="368"/>
      <c r="C1932" s="368"/>
      <c r="D1932" s="368"/>
      <c r="E1932" s="368"/>
      <c r="F1932" s="370"/>
      <c r="G1932" s="554"/>
      <c r="H1932" s="335"/>
      <c r="I1932" s="335"/>
      <c r="J1932" s="368"/>
      <c r="K1932" s="368"/>
      <c r="L1932" s="370"/>
      <c r="M1932" s="368"/>
    </row>
    <row r="1933" spans="1:13" x14ac:dyDescent="0.2">
      <c r="A1933" s="368"/>
      <c r="B1933" s="368"/>
      <c r="C1933" s="368"/>
      <c r="D1933" s="368"/>
      <c r="E1933" s="368"/>
      <c r="F1933" s="370"/>
      <c r="G1933" s="554"/>
      <c r="H1933" s="335"/>
      <c r="I1933" s="335"/>
      <c r="J1933" s="368"/>
      <c r="K1933" s="368"/>
      <c r="L1933" s="370"/>
      <c r="M1933" s="368"/>
    </row>
    <row r="1934" spans="1:13" x14ac:dyDescent="0.2">
      <c r="A1934" s="368"/>
      <c r="B1934" s="368"/>
      <c r="C1934" s="368"/>
      <c r="D1934" s="368"/>
      <c r="E1934" s="368"/>
      <c r="F1934" s="370"/>
      <c r="G1934" s="554"/>
      <c r="H1934" s="335"/>
      <c r="I1934" s="335"/>
      <c r="J1934" s="368"/>
      <c r="K1934" s="368"/>
      <c r="L1934" s="370"/>
      <c r="M1934" s="368"/>
    </row>
    <row r="1935" spans="1:13" x14ac:dyDescent="0.2">
      <c r="A1935" s="368"/>
      <c r="B1935" s="368"/>
      <c r="C1935" s="368"/>
      <c r="D1935" s="368"/>
      <c r="E1935" s="368"/>
      <c r="F1935" s="370"/>
      <c r="G1935" s="554"/>
      <c r="H1935" s="335"/>
      <c r="I1935" s="335"/>
      <c r="J1935" s="368"/>
      <c r="K1935" s="368"/>
      <c r="L1935" s="370"/>
      <c r="M1935" s="368"/>
    </row>
    <row r="1936" spans="1:13" x14ac:dyDescent="0.2">
      <c r="A1936" s="368"/>
      <c r="B1936" s="368"/>
      <c r="C1936" s="368"/>
      <c r="D1936" s="368"/>
      <c r="E1936" s="368"/>
      <c r="F1936" s="370"/>
      <c r="G1936" s="554"/>
      <c r="H1936" s="335"/>
      <c r="I1936" s="335"/>
      <c r="J1936" s="368"/>
      <c r="K1936" s="368"/>
      <c r="L1936" s="370"/>
      <c r="M1936" s="368"/>
    </row>
    <row r="1937" spans="1:13" x14ac:dyDescent="0.2">
      <c r="A1937" s="368"/>
      <c r="B1937" s="368"/>
      <c r="C1937" s="368"/>
      <c r="D1937" s="368"/>
      <c r="E1937" s="368"/>
      <c r="F1937" s="370"/>
      <c r="G1937" s="554"/>
      <c r="H1937" s="335"/>
      <c r="I1937" s="335"/>
      <c r="J1937" s="368"/>
      <c r="K1937" s="368"/>
      <c r="L1937" s="370"/>
      <c r="M1937" s="368"/>
    </row>
    <row r="1938" spans="1:13" x14ac:dyDescent="0.2">
      <c r="A1938" s="368"/>
      <c r="B1938" s="368"/>
      <c r="C1938" s="368"/>
      <c r="D1938" s="368"/>
      <c r="E1938" s="368"/>
      <c r="F1938" s="370"/>
      <c r="G1938" s="554"/>
      <c r="H1938" s="335"/>
      <c r="I1938" s="335"/>
      <c r="J1938" s="368"/>
      <c r="K1938" s="368"/>
      <c r="L1938" s="370"/>
      <c r="M1938" s="368"/>
    </row>
    <row r="1939" spans="1:13" x14ac:dyDescent="0.2">
      <c r="A1939" s="368"/>
      <c r="B1939" s="368"/>
      <c r="C1939" s="368"/>
      <c r="D1939" s="368"/>
      <c r="E1939" s="368"/>
      <c r="F1939" s="370"/>
      <c r="G1939" s="554"/>
      <c r="H1939" s="335"/>
      <c r="I1939" s="335"/>
      <c r="J1939" s="368"/>
      <c r="K1939" s="368"/>
      <c r="L1939" s="370"/>
      <c r="M1939" s="368"/>
    </row>
    <row r="1940" spans="1:13" x14ac:dyDescent="0.2">
      <c r="A1940" s="368"/>
      <c r="B1940" s="368"/>
      <c r="C1940" s="368"/>
      <c r="D1940" s="368"/>
      <c r="E1940" s="368"/>
      <c r="F1940" s="370"/>
      <c r="G1940" s="554"/>
      <c r="H1940" s="335"/>
      <c r="I1940" s="335"/>
      <c r="J1940" s="368"/>
      <c r="K1940" s="368"/>
      <c r="L1940" s="370"/>
      <c r="M1940" s="368"/>
    </row>
    <row r="1941" spans="1:13" x14ac:dyDescent="0.2">
      <c r="A1941" s="368"/>
      <c r="B1941" s="368"/>
      <c r="C1941" s="368"/>
      <c r="D1941" s="368"/>
      <c r="E1941" s="368"/>
      <c r="F1941" s="370"/>
      <c r="G1941" s="554"/>
      <c r="H1941" s="335"/>
      <c r="I1941" s="335"/>
      <c r="J1941" s="368"/>
      <c r="K1941" s="368"/>
      <c r="L1941" s="370"/>
      <c r="M1941" s="368"/>
    </row>
    <row r="1942" spans="1:13" x14ac:dyDescent="0.2">
      <c r="A1942" s="368"/>
      <c r="B1942" s="368"/>
      <c r="C1942" s="368"/>
      <c r="D1942" s="368"/>
      <c r="E1942" s="368"/>
      <c r="F1942" s="370"/>
      <c r="G1942" s="554"/>
      <c r="H1942" s="335"/>
      <c r="I1942" s="335"/>
      <c r="J1942" s="368"/>
      <c r="K1942" s="368"/>
      <c r="L1942" s="370"/>
      <c r="M1942" s="368"/>
    </row>
    <row r="1943" spans="1:13" x14ac:dyDescent="0.2">
      <c r="A1943" s="368"/>
      <c r="B1943" s="368"/>
      <c r="C1943" s="368"/>
      <c r="D1943" s="368"/>
      <c r="E1943" s="368"/>
      <c r="F1943" s="370"/>
      <c r="G1943" s="554"/>
      <c r="H1943" s="335"/>
      <c r="I1943" s="335"/>
      <c r="J1943" s="368"/>
      <c r="K1943" s="368"/>
      <c r="L1943" s="370"/>
      <c r="M1943" s="368"/>
    </row>
    <row r="1944" spans="1:13" x14ac:dyDescent="0.2">
      <c r="A1944" s="368"/>
      <c r="B1944" s="368"/>
      <c r="C1944" s="368"/>
      <c r="D1944" s="368"/>
      <c r="E1944" s="368"/>
      <c r="F1944" s="370"/>
      <c r="G1944" s="554"/>
      <c r="H1944" s="335"/>
      <c r="I1944" s="335"/>
      <c r="J1944" s="368"/>
      <c r="K1944" s="368"/>
      <c r="L1944" s="370"/>
      <c r="M1944" s="368"/>
    </row>
    <row r="1945" spans="1:13" x14ac:dyDescent="0.2">
      <c r="A1945" s="368"/>
      <c r="B1945" s="368"/>
      <c r="C1945" s="368"/>
      <c r="D1945" s="368"/>
      <c r="E1945" s="368"/>
      <c r="F1945" s="370"/>
      <c r="G1945" s="554"/>
      <c r="H1945" s="335"/>
      <c r="I1945" s="335"/>
      <c r="J1945" s="368"/>
      <c r="K1945" s="368"/>
      <c r="L1945" s="370"/>
      <c r="M1945" s="368"/>
    </row>
    <row r="1946" spans="1:13" x14ac:dyDescent="0.2">
      <c r="A1946" s="368"/>
      <c r="B1946" s="368"/>
      <c r="C1946" s="368"/>
      <c r="D1946" s="368"/>
      <c r="E1946" s="368"/>
      <c r="F1946" s="370"/>
      <c r="G1946" s="554"/>
      <c r="H1946" s="335"/>
      <c r="I1946" s="335"/>
      <c r="J1946" s="368"/>
      <c r="K1946" s="368"/>
      <c r="L1946" s="370"/>
      <c r="M1946" s="368"/>
    </row>
    <row r="1947" spans="1:13" x14ac:dyDescent="0.2">
      <c r="A1947" s="368"/>
      <c r="B1947" s="368"/>
      <c r="C1947" s="368"/>
      <c r="D1947" s="368"/>
      <c r="E1947" s="368"/>
      <c r="F1947" s="370"/>
      <c r="G1947" s="554"/>
      <c r="H1947" s="335"/>
      <c r="I1947" s="335"/>
      <c r="J1947" s="368"/>
      <c r="K1947" s="368"/>
      <c r="L1947" s="370"/>
      <c r="M1947" s="368"/>
    </row>
    <row r="1948" spans="1:13" x14ac:dyDescent="0.2">
      <c r="A1948" s="368"/>
      <c r="B1948" s="368"/>
      <c r="C1948" s="368"/>
      <c r="D1948" s="368"/>
      <c r="E1948" s="368"/>
      <c r="F1948" s="370"/>
      <c r="G1948" s="554"/>
      <c r="H1948" s="335"/>
      <c r="I1948" s="335"/>
      <c r="J1948" s="368"/>
      <c r="K1948" s="368"/>
      <c r="L1948" s="370"/>
      <c r="M1948" s="368"/>
    </row>
    <row r="1949" spans="1:13" x14ac:dyDescent="0.2">
      <c r="A1949" s="368"/>
      <c r="B1949" s="368"/>
      <c r="C1949" s="368"/>
      <c r="D1949" s="368"/>
      <c r="E1949" s="368"/>
      <c r="F1949" s="370"/>
      <c r="G1949" s="554"/>
      <c r="H1949" s="335"/>
      <c r="I1949" s="335"/>
      <c r="J1949" s="368"/>
      <c r="K1949" s="368"/>
      <c r="L1949" s="370"/>
      <c r="M1949" s="368"/>
    </row>
    <row r="1950" spans="1:13" x14ac:dyDescent="0.2">
      <c r="A1950" s="368"/>
      <c r="B1950" s="368"/>
      <c r="C1950" s="368"/>
      <c r="D1950" s="368"/>
      <c r="E1950" s="368"/>
      <c r="F1950" s="370"/>
      <c r="G1950" s="554"/>
      <c r="H1950" s="335"/>
      <c r="I1950" s="335"/>
      <c r="J1950" s="368"/>
      <c r="K1950" s="368"/>
      <c r="L1950" s="370"/>
      <c r="M1950" s="368"/>
    </row>
    <row r="1951" spans="1:13" x14ac:dyDescent="0.2">
      <c r="A1951" s="368"/>
      <c r="B1951" s="368"/>
      <c r="C1951" s="368"/>
      <c r="D1951" s="368"/>
      <c r="E1951" s="368"/>
      <c r="F1951" s="370"/>
      <c r="G1951" s="554"/>
      <c r="H1951" s="335"/>
      <c r="I1951" s="335"/>
      <c r="J1951" s="368"/>
      <c r="K1951" s="368"/>
      <c r="L1951" s="370"/>
      <c r="M1951" s="368"/>
    </row>
    <row r="1952" spans="1:13" x14ac:dyDescent="0.2">
      <c r="A1952" s="368"/>
      <c r="B1952" s="368"/>
      <c r="C1952" s="368"/>
      <c r="D1952" s="368"/>
      <c r="E1952" s="368"/>
      <c r="F1952" s="370"/>
      <c r="G1952" s="554"/>
      <c r="H1952" s="335"/>
      <c r="I1952" s="335"/>
      <c r="J1952" s="368"/>
      <c r="K1952" s="368"/>
      <c r="L1952" s="370"/>
      <c r="M1952" s="368"/>
    </row>
    <row r="1953" spans="1:13" x14ac:dyDescent="0.2">
      <c r="A1953" s="368"/>
      <c r="B1953" s="368"/>
      <c r="C1953" s="368"/>
      <c r="D1953" s="368"/>
      <c r="E1953" s="368"/>
      <c r="F1953" s="370"/>
      <c r="G1953" s="554"/>
      <c r="H1953" s="335"/>
      <c r="I1953" s="335"/>
      <c r="J1953" s="368"/>
      <c r="K1953" s="368"/>
      <c r="L1953" s="370"/>
      <c r="M1953" s="368"/>
    </row>
    <row r="1954" spans="1:13" x14ac:dyDescent="0.2">
      <c r="A1954" s="368"/>
      <c r="B1954" s="368"/>
      <c r="C1954" s="368"/>
      <c r="D1954" s="368"/>
      <c r="E1954" s="368"/>
      <c r="F1954" s="370"/>
      <c r="G1954" s="554"/>
      <c r="H1954" s="335"/>
      <c r="I1954" s="335"/>
      <c r="J1954" s="368"/>
      <c r="K1954" s="368"/>
      <c r="L1954" s="370"/>
      <c r="M1954" s="368"/>
    </row>
    <row r="1955" spans="1:13" x14ac:dyDescent="0.2">
      <c r="A1955" s="368"/>
      <c r="B1955" s="368"/>
      <c r="C1955" s="368"/>
      <c r="D1955" s="368"/>
      <c r="E1955" s="368"/>
      <c r="F1955" s="370"/>
      <c r="G1955" s="554"/>
      <c r="H1955" s="335"/>
      <c r="I1955" s="335"/>
      <c r="J1955" s="368"/>
      <c r="K1955" s="368"/>
      <c r="L1955" s="370"/>
      <c r="M1955" s="368"/>
    </row>
    <row r="1956" spans="1:13" x14ac:dyDescent="0.2">
      <c r="A1956" s="368"/>
      <c r="B1956" s="368"/>
      <c r="C1956" s="368"/>
      <c r="D1956" s="368"/>
      <c r="E1956" s="368"/>
      <c r="F1956" s="370"/>
      <c r="G1956" s="554"/>
      <c r="H1956" s="335"/>
      <c r="I1956" s="335"/>
      <c r="J1956" s="368"/>
      <c r="K1956" s="368"/>
      <c r="L1956" s="370"/>
      <c r="M1956" s="368"/>
    </row>
    <row r="1957" spans="1:13" x14ac:dyDescent="0.2">
      <c r="A1957" s="368"/>
      <c r="B1957" s="368"/>
      <c r="C1957" s="368"/>
      <c r="D1957" s="368"/>
      <c r="E1957" s="368"/>
      <c r="F1957" s="370"/>
      <c r="G1957" s="554"/>
      <c r="H1957" s="335"/>
      <c r="I1957" s="335"/>
      <c r="J1957" s="368"/>
      <c r="K1957" s="368"/>
      <c r="L1957" s="370"/>
      <c r="M1957" s="368"/>
    </row>
    <row r="1958" spans="1:13" x14ac:dyDescent="0.2">
      <c r="A1958" s="368"/>
      <c r="B1958" s="368"/>
      <c r="C1958" s="368"/>
      <c r="D1958" s="368"/>
      <c r="E1958" s="368"/>
      <c r="F1958" s="370"/>
      <c r="G1958" s="554"/>
      <c r="H1958" s="335"/>
      <c r="I1958" s="335"/>
      <c r="J1958" s="368"/>
      <c r="K1958" s="368"/>
      <c r="L1958" s="370"/>
      <c r="M1958" s="368"/>
    </row>
    <row r="1959" spans="1:13" x14ac:dyDescent="0.2">
      <c r="A1959" s="368"/>
      <c r="B1959" s="368"/>
      <c r="C1959" s="368"/>
      <c r="D1959" s="368"/>
      <c r="E1959" s="368"/>
      <c r="F1959" s="370"/>
      <c r="G1959" s="554"/>
      <c r="H1959" s="335"/>
      <c r="I1959" s="335"/>
      <c r="J1959" s="368"/>
      <c r="K1959" s="368"/>
      <c r="L1959" s="370"/>
      <c r="M1959" s="368"/>
    </row>
    <row r="1960" spans="1:13" x14ac:dyDescent="0.2">
      <c r="A1960" s="368"/>
      <c r="B1960" s="368"/>
      <c r="C1960" s="368"/>
      <c r="D1960" s="368"/>
      <c r="E1960" s="368"/>
      <c r="F1960" s="370"/>
      <c r="G1960" s="554"/>
      <c r="H1960" s="335"/>
      <c r="I1960" s="335"/>
      <c r="J1960" s="368"/>
      <c r="K1960" s="368"/>
      <c r="L1960" s="370"/>
      <c r="M1960" s="368"/>
    </row>
    <row r="1961" spans="1:13" x14ac:dyDescent="0.2">
      <c r="A1961" s="368"/>
      <c r="B1961" s="368"/>
      <c r="C1961" s="368"/>
      <c r="D1961" s="368"/>
      <c r="E1961" s="368"/>
      <c r="F1961" s="370"/>
      <c r="G1961" s="554"/>
      <c r="H1961" s="335"/>
      <c r="I1961" s="335"/>
      <c r="J1961" s="368"/>
      <c r="K1961" s="368"/>
      <c r="L1961" s="370"/>
      <c r="M1961" s="368"/>
    </row>
    <row r="1962" spans="1:13" x14ac:dyDescent="0.2">
      <c r="A1962" s="368"/>
      <c r="B1962" s="368"/>
      <c r="C1962" s="368"/>
      <c r="D1962" s="368"/>
      <c r="E1962" s="368"/>
      <c r="F1962" s="370"/>
      <c r="G1962" s="554"/>
      <c r="H1962" s="335"/>
      <c r="I1962" s="335"/>
      <c r="J1962" s="368"/>
      <c r="K1962" s="368"/>
      <c r="L1962" s="370"/>
      <c r="M1962" s="368"/>
    </row>
    <row r="1963" spans="1:13" x14ac:dyDescent="0.2">
      <c r="A1963" s="368"/>
      <c r="B1963" s="368"/>
      <c r="C1963" s="368"/>
      <c r="D1963" s="368"/>
      <c r="E1963" s="368"/>
      <c r="F1963" s="370"/>
      <c r="G1963" s="554"/>
      <c r="H1963" s="335"/>
      <c r="I1963" s="335"/>
      <c r="J1963" s="368"/>
      <c r="K1963" s="368"/>
      <c r="L1963" s="370"/>
      <c r="M1963" s="368"/>
    </row>
    <row r="1964" spans="1:13" x14ac:dyDescent="0.2">
      <c r="A1964" s="368"/>
      <c r="B1964" s="368"/>
      <c r="C1964" s="368"/>
      <c r="D1964" s="368"/>
      <c r="E1964" s="368"/>
      <c r="F1964" s="370"/>
      <c r="G1964" s="554"/>
      <c r="H1964" s="335"/>
      <c r="I1964" s="335"/>
      <c r="J1964" s="368"/>
      <c r="K1964" s="368"/>
      <c r="L1964" s="370"/>
      <c r="M1964" s="368"/>
    </row>
    <row r="1965" spans="1:13" x14ac:dyDescent="0.2">
      <c r="A1965" s="368"/>
      <c r="B1965" s="368"/>
      <c r="C1965" s="368"/>
      <c r="D1965" s="368"/>
      <c r="E1965" s="368"/>
      <c r="F1965" s="370"/>
      <c r="G1965" s="554"/>
      <c r="H1965" s="335"/>
      <c r="I1965" s="335"/>
      <c r="J1965" s="368"/>
      <c r="K1965" s="368"/>
      <c r="L1965" s="370"/>
      <c r="M1965" s="368"/>
    </row>
    <row r="1966" spans="1:13" x14ac:dyDescent="0.2">
      <c r="A1966" s="368"/>
      <c r="B1966" s="368"/>
      <c r="C1966" s="368"/>
      <c r="D1966" s="368"/>
      <c r="E1966" s="368"/>
      <c r="F1966" s="370"/>
      <c r="G1966" s="554"/>
      <c r="H1966" s="335"/>
      <c r="I1966" s="335"/>
      <c r="J1966" s="368"/>
      <c r="K1966" s="368"/>
      <c r="L1966" s="370"/>
      <c r="M1966" s="368"/>
    </row>
    <row r="1967" spans="1:13" x14ac:dyDescent="0.2">
      <c r="A1967" s="368"/>
      <c r="B1967" s="368"/>
      <c r="C1967" s="368"/>
      <c r="D1967" s="368"/>
      <c r="E1967" s="368"/>
      <c r="F1967" s="370"/>
      <c r="G1967" s="554"/>
      <c r="H1967" s="335"/>
      <c r="I1967" s="335"/>
      <c r="J1967" s="368"/>
      <c r="K1967" s="368"/>
      <c r="L1967" s="370"/>
      <c r="M1967" s="368"/>
    </row>
    <row r="1968" spans="1:13" x14ac:dyDescent="0.2">
      <c r="A1968" s="368"/>
      <c r="B1968" s="368"/>
      <c r="C1968" s="368"/>
      <c r="D1968" s="368"/>
      <c r="E1968" s="368"/>
      <c r="F1968" s="370"/>
      <c r="G1968" s="554"/>
      <c r="H1968" s="335"/>
      <c r="I1968" s="335"/>
      <c r="J1968" s="368"/>
      <c r="K1968" s="368"/>
      <c r="L1968" s="370"/>
      <c r="M1968" s="368"/>
    </row>
    <row r="1969" spans="1:13" x14ac:dyDescent="0.2">
      <c r="A1969" s="368"/>
      <c r="B1969" s="368"/>
      <c r="C1969" s="368"/>
      <c r="D1969" s="368"/>
      <c r="E1969" s="368"/>
      <c r="F1969" s="370"/>
      <c r="G1969" s="554"/>
      <c r="H1969" s="335"/>
      <c r="I1969" s="335"/>
      <c r="J1969" s="368"/>
      <c r="K1969" s="368"/>
      <c r="L1969" s="370"/>
      <c r="M1969" s="368"/>
    </row>
    <row r="1970" spans="1:13" x14ac:dyDescent="0.2">
      <c r="A1970" s="368"/>
      <c r="B1970" s="368"/>
      <c r="C1970" s="368"/>
      <c r="D1970" s="368"/>
      <c r="E1970" s="368"/>
      <c r="F1970" s="370"/>
      <c r="G1970" s="554"/>
      <c r="H1970" s="335"/>
      <c r="I1970" s="335"/>
      <c r="J1970" s="368"/>
      <c r="K1970" s="368"/>
      <c r="L1970" s="370"/>
      <c r="M1970" s="368"/>
    </row>
    <row r="1971" spans="1:13" x14ac:dyDescent="0.2">
      <c r="A1971" s="368"/>
      <c r="B1971" s="368"/>
      <c r="C1971" s="368"/>
      <c r="D1971" s="368"/>
      <c r="E1971" s="368"/>
      <c r="F1971" s="370"/>
      <c r="G1971" s="554"/>
      <c r="H1971" s="335"/>
      <c r="I1971" s="335"/>
      <c r="J1971" s="368"/>
      <c r="K1971" s="368"/>
      <c r="L1971" s="370"/>
      <c r="M1971" s="368"/>
    </row>
    <row r="1972" spans="1:13" x14ac:dyDescent="0.2">
      <c r="A1972" s="368"/>
      <c r="B1972" s="368"/>
      <c r="C1972" s="368"/>
      <c r="D1972" s="368"/>
      <c r="E1972" s="368"/>
      <c r="F1972" s="370"/>
      <c r="G1972" s="554"/>
      <c r="H1972" s="335"/>
      <c r="I1972" s="335"/>
      <c r="J1972" s="368"/>
      <c r="K1972" s="368"/>
      <c r="L1972" s="370"/>
      <c r="M1972" s="368"/>
    </row>
    <row r="1973" spans="1:13" x14ac:dyDescent="0.2">
      <c r="A1973" s="368"/>
      <c r="B1973" s="368"/>
      <c r="C1973" s="368"/>
      <c r="D1973" s="368"/>
      <c r="E1973" s="368"/>
      <c r="F1973" s="370"/>
      <c r="G1973" s="554"/>
      <c r="H1973" s="335"/>
      <c r="I1973" s="335"/>
      <c r="J1973" s="368"/>
      <c r="K1973" s="368"/>
      <c r="L1973" s="370"/>
      <c r="M1973" s="368"/>
    </row>
    <row r="1974" spans="1:13" x14ac:dyDescent="0.2">
      <c r="A1974" s="368"/>
      <c r="B1974" s="368"/>
      <c r="C1974" s="368"/>
      <c r="D1974" s="368"/>
      <c r="E1974" s="368"/>
      <c r="F1974" s="370"/>
      <c r="G1974" s="554"/>
      <c r="H1974" s="335"/>
      <c r="I1974" s="335"/>
      <c r="J1974" s="368"/>
      <c r="K1974" s="368"/>
      <c r="L1974" s="370"/>
      <c r="M1974" s="368"/>
    </row>
    <row r="1975" spans="1:13" x14ac:dyDescent="0.2">
      <c r="A1975" s="368"/>
      <c r="B1975" s="368"/>
      <c r="C1975" s="368"/>
      <c r="D1975" s="368"/>
      <c r="E1975" s="368"/>
      <c r="F1975" s="370"/>
      <c r="G1975" s="554"/>
      <c r="H1975" s="335"/>
      <c r="I1975" s="335"/>
      <c r="J1975" s="368"/>
      <c r="K1975" s="368"/>
      <c r="L1975" s="370"/>
      <c r="M1975" s="368"/>
    </row>
    <row r="1976" spans="1:13" x14ac:dyDescent="0.2">
      <c r="A1976" s="368"/>
      <c r="B1976" s="368"/>
      <c r="C1976" s="368"/>
      <c r="D1976" s="368"/>
      <c r="E1976" s="368"/>
      <c r="F1976" s="370"/>
      <c r="G1976" s="554"/>
      <c r="H1976" s="335"/>
      <c r="I1976" s="335"/>
      <c r="J1976" s="368"/>
      <c r="K1976" s="368"/>
      <c r="L1976" s="370"/>
      <c r="M1976" s="368"/>
    </row>
    <row r="1977" spans="1:13" x14ac:dyDescent="0.2">
      <c r="A1977" s="368"/>
      <c r="B1977" s="368"/>
      <c r="C1977" s="368"/>
      <c r="D1977" s="368"/>
      <c r="E1977" s="368"/>
      <c r="F1977" s="370"/>
      <c r="G1977" s="554"/>
      <c r="H1977" s="335"/>
      <c r="I1977" s="335"/>
      <c r="J1977" s="368"/>
      <c r="K1977" s="368"/>
      <c r="L1977" s="370"/>
      <c r="M1977" s="368"/>
    </row>
    <row r="1978" spans="1:13" x14ac:dyDescent="0.2">
      <c r="A1978" s="368"/>
      <c r="B1978" s="368"/>
      <c r="C1978" s="368"/>
      <c r="D1978" s="368"/>
      <c r="E1978" s="368"/>
      <c r="F1978" s="370"/>
      <c r="G1978" s="554"/>
      <c r="H1978" s="335"/>
      <c r="I1978" s="335"/>
      <c r="J1978" s="368"/>
      <c r="K1978" s="368"/>
      <c r="L1978" s="370"/>
      <c r="M1978" s="368"/>
    </row>
    <row r="1979" spans="1:13" x14ac:dyDescent="0.2">
      <c r="A1979" s="368"/>
      <c r="B1979" s="368"/>
      <c r="C1979" s="368"/>
      <c r="D1979" s="368"/>
      <c r="E1979" s="368"/>
      <c r="F1979" s="370"/>
      <c r="G1979" s="554"/>
      <c r="H1979" s="335"/>
      <c r="I1979" s="335"/>
      <c r="J1979" s="368"/>
      <c r="K1979" s="368"/>
      <c r="L1979" s="370"/>
      <c r="M1979" s="368"/>
    </row>
    <row r="1980" spans="1:13" x14ac:dyDescent="0.2">
      <c r="A1980" s="368"/>
      <c r="B1980" s="368"/>
      <c r="C1980" s="368"/>
      <c r="D1980" s="368"/>
      <c r="E1980" s="368"/>
      <c r="F1980" s="370"/>
      <c r="G1980" s="554"/>
      <c r="H1980" s="335"/>
      <c r="I1980" s="335"/>
      <c r="J1980" s="368"/>
      <c r="K1980" s="368"/>
      <c r="L1980" s="370"/>
      <c r="M1980" s="368"/>
    </row>
    <row r="1981" spans="1:13" x14ac:dyDescent="0.2">
      <c r="A1981" s="368"/>
      <c r="B1981" s="368"/>
      <c r="C1981" s="368"/>
      <c r="D1981" s="368"/>
      <c r="E1981" s="368"/>
      <c r="F1981" s="370"/>
      <c r="G1981" s="554"/>
      <c r="H1981" s="335"/>
      <c r="I1981" s="335"/>
      <c r="J1981" s="368"/>
      <c r="K1981" s="368"/>
      <c r="L1981" s="370"/>
      <c r="M1981" s="368"/>
    </row>
    <row r="1982" spans="1:13" x14ac:dyDescent="0.2">
      <c r="A1982" s="368"/>
      <c r="B1982" s="368"/>
      <c r="C1982" s="368"/>
      <c r="D1982" s="368"/>
      <c r="E1982" s="368"/>
      <c r="F1982" s="370"/>
      <c r="G1982" s="554"/>
      <c r="H1982" s="335"/>
      <c r="I1982" s="335"/>
      <c r="J1982" s="368"/>
      <c r="K1982" s="368"/>
      <c r="L1982" s="370"/>
      <c r="M1982" s="368"/>
    </row>
    <row r="1983" spans="1:13" x14ac:dyDescent="0.2">
      <c r="A1983" s="368"/>
      <c r="B1983" s="368"/>
      <c r="C1983" s="368"/>
      <c r="D1983" s="368"/>
      <c r="E1983" s="368"/>
      <c r="F1983" s="370"/>
      <c r="G1983" s="554"/>
      <c r="H1983" s="335"/>
      <c r="I1983" s="335"/>
      <c r="J1983" s="368"/>
      <c r="K1983" s="368"/>
      <c r="L1983" s="370"/>
      <c r="M1983" s="368"/>
    </row>
    <row r="1984" spans="1:13" x14ac:dyDescent="0.2">
      <c r="A1984" s="368"/>
      <c r="B1984" s="368"/>
      <c r="C1984" s="368"/>
      <c r="D1984" s="368"/>
      <c r="E1984" s="368"/>
      <c r="F1984" s="370"/>
      <c r="G1984" s="554"/>
      <c r="H1984" s="335"/>
      <c r="I1984" s="335"/>
      <c r="J1984" s="368"/>
      <c r="K1984" s="368"/>
      <c r="L1984" s="370"/>
      <c r="M1984" s="368"/>
    </row>
    <row r="1985" spans="1:13" x14ac:dyDescent="0.2">
      <c r="A1985" s="368"/>
      <c r="B1985" s="368"/>
      <c r="C1985" s="368"/>
      <c r="D1985" s="368"/>
      <c r="E1985" s="368"/>
      <c r="F1985" s="370"/>
      <c r="G1985" s="554"/>
      <c r="H1985" s="335"/>
      <c r="I1985" s="335"/>
      <c r="J1985" s="368"/>
      <c r="K1985" s="368"/>
      <c r="L1985" s="370"/>
      <c r="M1985" s="368"/>
    </row>
    <row r="1986" spans="1:13" x14ac:dyDescent="0.2">
      <c r="A1986" s="368"/>
      <c r="B1986" s="368"/>
      <c r="C1986" s="368"/>
      <c r="D1986" s="368"/>
      <c r="E1986" s="368"/>
      <c r="F1986" s="370"/>
      <c r="G1986" s="554"/>
      <c r="H1986" s="335"/>
      <c r="I1986" s="335"/>
      <c r="J1986" s="368"/>
      <c r="K1986" s="368"/>
      <c r="L1986" s="370"/>
      <c r="M1986" s="368"/>
    </row>
    <row r="1987" spans="1:13" x14ac:dyDescent="0.2">
      <c r="A1987" s="368"/>
      <c r="B1987" s="368"/>
      <c r="C1987" s="368"/>
      <c r="D1987" s="368"/>
      <c r="E1987" s="368"/>
      <c r="F1987" s="370"/>
      <c r="G1987" s="554"/>
      <c r="H1987" s="335"/>
      <c r="I1987" s="335"/>
      <c r="J1987" s="368"/>
      <c r="K1987" s="368"/>
      <c r="L1987" s="370"/>
      <c r="M1987" s="368"/>
    </row>
    <row r="1988" spans="1:13" x14ac:dyDescent="0.2">
      <c r="A1988" s="368"/>
      <c r="B1988" s="368"/>
      <c r="C1988" s="368"/>
      <c r="D1988" s="368"/>
      <c r="E1988" s="368"/>
      <c r="F1988" s="370"/>
      <c r="G1988" s="554"/>
      <c r="H1988" s="335"/>
      <c r="I1988" s="335"/>
      <c r="J1988" s="368"/>
      <c r="K1988" s="368"/>
      <c r="L1988" s="370"/>
      <c r="M1988" s="368"/>
    </row>
    <row r="1989" spans="1:13" x14ac:dyDescent="0.2">
      <c r="A1989" s="368"/>
      <c r="B1989" s="368"/>
      <c r="C1989" s="368"/>
      <c r="D1989" s="368"/>
      <c r="E1989" s="368"/>
      <c r="F1989" s="370"/>
      <c r="G1989" s="554"/>
      <c r="H1989" s="335"/>
      <c r="I1989" s="335"/>
      <c r="J1989" s="368"/>
      <c r="K1989" s="368"/>
      <c r="L1989" s="370"/>
      <c r="M1989" s="368"/>
    </row>
    <row r="1990" spans="1:13" x14ac:dyDescent="0.2">
      <c r="A1990" s="368"/>
      <c r="B1990" s="368"/>
      <c r="C1990" s="368"/>
      <c r="D1990" s="368"/>
      <c r="E1990" s="368"/>
      <c r="F1990" s="370"/>
      <c r="G1990" s="554"/>
      <c r="H1990" s="335"/>
      <c r="I1990" s="335"/>
      <c r="J1990" s="368"/>
      <c r="K1990" s="368"/>
      <c r="L1990" s="370"/>
      <c r="M1990" s="368"/>
    </row>
    <row r="1991" spans="1:13" x14ac:dyDescent="0.2">
      <c r="A1991" s="368"/>
      <c r="B1991" s="368"/>
      <c r="C1991" s="368"/>
      <c r="D1991" s="368"/>
      <c r="E1991" s="368"/>
      <c r="F1991" s="370"/>
      <c r="G1991" s="554"/>
      <c r="H1991" s="335"/>
      <c r="I1991" s="335"/>
      <c r="J1991" s="368"/>
      <c r="K1991" s="368"/>
      <c r="L1991" s="370"/>
      <c r="M1991" s="368"/>
    </row>
    <row r="1992" spans="1:13" x14ac:dyDescent="0.2">
      <c r="A1992" s="368"/>
      <c r="B1992" s="368"/>
      <c r="C1992" s="368"/>
      <c r="D1992" s="368"/>
      <c r="E1992" s="368"/>
      <c r="F1992" s="370"/>
      <c r="G1992" s="554"/>
      <c r="H1992" s="335"/>
      <c r="I1992" s="335"/>
      <c r="J1992" s="368"/>
      <c r="K1992" s="368"/>
      <c r="L1992" s="370"/>
      <c r="M1992" s="368"/>
    </row>
    <row r="1993" spans="1:13" x14ac:dyDescent="0.2">
      <c r="A1993" s="368"/>
      <c r="B1993" s="368"/>
      <c r="C1993" s="368"/>
      <c r="D1993" s="368"/>
      <c r="E1993" s="368"/>
      <c r="F1993" s="370"/>
      <c r="G1993" s="554"/>
      <c r="H1993" s="335"/>
      <c r="I1993" s="335"/>
      <c r="J1993" s="368"/>
      <c r="K1993" s="368"/>
      <c r="L1993" s="370"/>
      <c r="M1993" s="368"/>
    </row>
    <row r="1994" spans="1:13" x14ac:dyDescent="0.2">
      <c r="A1994" s="368"/>
      <c r="B1994" s="368"/>
      <c r="C1994" s="368"/>
      <c r="D1994" s="368"/>
      <c r="E1994" s="368"/>
      <c r="F1994" s="370"/>
      <c r="G1994" s="554"/>
      <c r="H1994" s="335"/>
      <c r="I1994" s="335"/>
      <c r="J1994" s="368"/>
      <c r="K1994" s="368"/>
      <c r="L1994" s="370"/>
      <c r="M1994" s="368"/>
    </row>
    <row r="1995" spans="1:13" x14ac:dyDescent="0.2">
      <c r="A1995" s="368"/>
      <c r="B1995" s="368"/>
      <c r="C1995" s="368"/>
      <c r="D1995" s="368"/>
      <c r="E1995" s="368"/>
      <c r="F1995" s="370"/>
      <c r="G1995" s="554"/>
      <c r="H1995" s="335"/>
      <c r="I1995" s="335"/>
      <c r="J1995" s="368"/>
      <c r="K1995" s="368"/>
      <c r="L1995" s="370"/>
      <c r="M1995" s="368"/>
    </row>
    <row r="1996" spans="1:13" x14ac:dyDescent="0.2">
      <c r="A1996" s="368"/>
      <c r="B1996" s="368"/>
      <c r="C1996" s="368"/>
      <c r="D1996" s="368"/>
      <c r="E1996" s="368"/>
      <c r="F1996" s="370"/>
      <c r="G1996" s="554"/>
      <c r="H1996" s="335"/>
      <c r="I1996" s="335"/>
      <c r="J1996" s="368"/>
      <c r="K1996" s="368"/>
      <c r="L1996" s="370"/>
      <c r="M1996" s="368"/>
    </row>
    <row r="1997" spans="1:13" x14ac:dyDescent="0.2">
      <c r="A1997" s="368"/>
      <c r="B1997" s="368"/>
      <c r="C1997" s="368"/>
      <c r="D1997" s="368"/>
      <c r="E1997" s="368"/>
      <c r="F1997" s="370"/>
      <c r="G1997" s="554"/>
      <c r="H1997" s="335"/>
      <c r="I1997" s="335"/>
      <c r="J1997" s="368"/>
      <c r="K1997" s="368"/>
      <c r="L1997" s="370"/>
      <c r="M1997" s="368"/>
    </row>
    <row r="1998" spans="1:13" x14ac:dyDescent="0.2">
      <c r="A1998" s="368"/>
      <c r="B1998" s="368"/>
      <c r="C1998" s="368"/>
      <c r="D1998" s="368"/>
      <c r="E1998" s="368"/>
      <c r="F1998" s="370"/>
      <c r="G1998" s="554"/>
      <c r="H1998" s="335"/>
      <c r="I1998" s="335"/>
      <c r="J1998" s="368"/>
      <c r="K1998" s="368"/>
      <c r="L1998" s="370"/>
      <c r="M1998" s="368"/>
    </row>
    <row r="1999" spans="1:13" x14ac:dyDescent="0.2">
      <c r="A1999" s="368"/>
      <c r="B1999" s="368"/>
      <c r="C1999" s="368"/>
      <c r="D1999" s="368"/>
      <c r="E1999" s="368"/>
      <c r="F1999" s="370"/>
      <c r="G1999" s="554"/>
      <c r="H1999" s="335"/>
      <c r="I1999" s="335"/>
      <c r="J1999" s="368"/>
      <c r="K1999" s="368"/>
      <c r="L1999" s="370"/>
      <c r="M1999" s="368"/>
    </row>
    <row r="2000" spans="1:13" x14ac:dyDescent="0.2">
      <c r="A2000" s="368"/>
      <c r="B2000" s="368"/>
      <c r="C2000" s="368"/>
      <c r="D2000" s="368"/>
      <c r="E2000" s="368"/>
      <c r="F2000" s="370"/>
      <c r="G2000" s="554"/>
      <c r="H2000" s="335"/>
      <c r="I2000" s="335"/>
      <c r="J2000" s="368"/>
      <c r="K2000" s="368"/>
      <c r="L2000" s="370"/>
      <c r="M2000" s="368"/>
    </row>
    <row r="2001" spans="1:13" x14ac:dyDescent="0.2">
      <c r="A2001" s="368"/>
      <c r="B2001" s="368"/>
      <c r="C2001" s="368"/>
      <c r="D2001" s="368"/>
      <c r="E2001" s="368"/>
      <c r="F2001" s="370"/>
      <c r="G2001" s="554"/>
      <c r="H2001" s="335"/>
      <c r="I2001" s="335"/>
      <c r="J2001" s="368"/>
      <c r="K2001" s="368"/>
      <c r="L2001" s="370"/>
      <c r="M2001" s="368"/>
    </row>
    <row r="2002" spans="1:13" x14ac:dyDescent="0.2">
      <c r="A2002" s="368"/>
      <c r="B2002" s="368"/>
      <c r="C2002" s="368"/>
      <c r="D2002" s="368"/>
      <c r="E2002" s="368"/>
      <c r="F2002" s="370"/>
      <c r="G2002" s="554"/>
      <c r="H2002" s="335"/>
      <c r="I2002" s="335"/>
      <c r="J2002" s="368"/>
      <c r="K2002" s="368"/>
      <c r="L2002" s="370"/>
      <c r="M2002" s="368"/>
    </row>
    <row r="2003" spans="1:13" x14ac:dyDescent="0.2">
      <c r="A2003" s="368"/>
      <c r="B2003" s="368"/>
      <c r="C2003" s="368"/>
      <c r="D2003" s="368"/>
      <c r="E2003" s="368"/>
      <c r="F2003" s="370"/>
      <c r="G2003" s="554"/>
      <c r="H2003" s="335"/>
      <c r="I2003" s="335"/>
      <c r="J2003" s="368"/>
      <c r="K2003" s="368"/>
      <c r="L2003" s="370"/>
      <c r="M2003" s="368"/>
    </row>
    <row r="2004" spans="1:13" x14ac:dyDescent="0.2">
      <c r="A2004" s="368"/>
      <c r="B2004" s="368"/>
      <c r="C2004" s="368"/>
      <c r="D2004" s="368"/>
      <c r="E2004" s="368"/>
      <c r="F2004" s="370"/>
      <c r="G2004" s="554"/>
      <c r="H2004" s="335"/>
      <c r="I2004" s="335"/>
      <c r="J2004" s="368"/>
      <c r="K2004" s="368"/>
      <c r="L2004" s="370"/>
      <c r="M2004" s="368"/>
    </row>
    <row r="2005" spans="1:13" x14ac:dyDescent="0.2">
      <c r="A2005" s="368"/>
      <c r="B2005" s="368"/>
      <c r="C2005" s="368"/>
      <c r="D2005" s="368"/>
      <c r="E2005" s="368"/>
      <c r="F2005" s="370"/>
      <c r="G2005" s="554"/>
      <c r="H2005" s="335"/>
      <c r="I2005" s="335"/>
      <c r="J2005" s="368"/>
      <c r="K2005" s="368"/>
      <c r="L2005" s="370"/>
      <c r="M2005" s="368"/>
    </row>
    <row r="2006" spans="1:13" x14ac:dyDescent="0.2">
      <c r="A2006" s="368"/>
      <c r="B2006" s="368"/>
      <c r="C2006" s="368"/>
      <c r="D2006" s="368"/>
      <c r="E2006" s="368"/>
      <c r="F2006" s="370"/>
      <c r="G2006" s="554"/>
      <c r="H2006" s="335"/>
      <c r="I2006" s="335"/>
      <c r="J2006" s="368"/>
      <c r="K2006" s="368"/>
      <c r="L2006" s="370"/>
      <c r="M2006" s="368"/>
    </row>
    <row r="2007" spans="1:13" x14ac:dyDescent="0.2">
      <c r="A2007" s="368"/>
      <c r="B2007" s="368"/>
      <c r="C2007" s="368"/>
      <c r="D2007" s="368"/>
      <c r="E2007" s="368"/>
      <c r="F2007" s="370"/>
      <c r="G2007" s="554"/>
      <c r="H2007" s="335"/>
      <c r="I2007" s="335"/>
      <c r="J2007" s="368"/>
      <c r="K2007" s="368"/>
      <c r="L2007" s="370"/>
      <c r="M2007" s="368"/>
    </row>
    <row r="2008" spans="1:13" x14ac:dyDescent="0.2">
      <c r="A2008" s="368"/>
      <c r="B2008" s="368"/>
      <c r="C2008" s="368"/>
      <c r="D2008" s="368"/>
      <c r="E2008" s="368"/>
      <c r="F2008" s="370"/>
      <c r="G2008" s="554"/>
      <c r="H2008" s="335"/>
      <c r="I2008" s="335"/>
      <c r="J2008" s="368"/>
      <c r="K2008" s="368"/>
      <c r="L2008" s="370"/>
      <c r="M2008" s="368"/>
    </row>
    <row r="2009" spans="1:13" x14ac:dyDescent="0.2">
      <c r="A2009" s="368"/>
      <c r="B2009" s="368"/>
      <c r="C2009" s="368"/>
      <c r="D2009" s="368"/>
      <c r="E2009" s="368"/>
      <c r="F2009" s="370"/>
      <c r="G2009" s="554"/>
      <c r="H2009" s="335"/>
      <c r="I2009" s="335"/>
      <c r="J2009" s="368"/>
      <c r="K2009" s="368"/>
      <c r="L2009" s="370"/>
      <c r="M2009" s="368"/>
    </row>
    <row r="2010" spans="1:13" x14ac:dyDescent="0.2">
      <c r="A2010" s="368"/>
      <c r="B2010" s="368"/>
      <c r="C2010" s="368"/>
      <c r="D2010" s="368"/>
      <c r="E2010" s="368"/>
      <c r="F2010" s="370"/>
      <c r="G2010" s="554"/>
      <c r="H2010" s="335"/>
      <c r="I2010" s="335"/>
      <c r="J2010" s="368"/>
      <c r="K2010" s="368"/>
      <c r="L2010" s="370"/>
      <c r="M2010" s="368"/>
    </row>
    <row r="2011" spans="1:13" x14ac:dyDescent="0.2">
      <c r="A2011" s="368"/>
      <c r="B2011" s="368"/>
      <c r="C2011" s="368"/>
      <c r="D2011" s="368"/>
      <c r="E2011" s="368"/>
      <c r="F2011" s="370"/>
      <c r="G2011" s="554"/>
      <c r="H2011" s="335"/>
      <c r="I2011" s="335"/>
      <c r="J2011" s="368"/>
      <c r="K2011" s="368"/>
      <c r="L2011" s="370"/>
      <c r="M2011" s="368"/>
    </row>
    <row r="2012" spans="1:13" x14ac:dyDescent="0.2">
      <c r="A2012" s="368"/>
      <c r="B2012" s="368"/>
      <c r="C2012" s="368"/>
      <c r="D2012" s="368"/>
      <c r="E2012" s="368"/>
      <c r="F2012" s="370"/>
      <c r="G2012" s="554"/>
      <c r="H2012" s="335"/>
      <c r="I2012" s="335"/>
      <c r="J2012" s="368"/>
      <c r="K2012" s="368"/>
      <c r="L2012" s="370"/>
      <c r="M2012" s="368"/>
    </row>
    <row r="2013" spans="1:13" x14ac:dyDescent="0.2">
      <c r="A2013" s="368"/>
      <c r="B2013" s="368"/>
      <c r="C2013" s="368"/>
      <c r="D2013" s="368"/>
      <c r="E2013" s="368"/>
      <c r="F2013" s="370"/>
      <c r="G2013" s="554"/>
      <c r="H2013" s="335"/>
      <c r="I2013" s="335"/>
      <c r="J2013" s="368"/>
      <c r="K2013" s="368"/>
      <c r="L2013" s="370"/>
      <c r="M2013" s="368"/>
    </row>
    <row r="2014" spans="1:13" x14ac:dyDescent="0.2">
      <c r="A2014" s="368"/>
      <c r="B2014" s="368"/>
      <c r="C2014" s="368"/>
      <c r="D2014" s="368"/>
      <c r="E2014" s="368"/>
      <c r="F2014" s="370"/>
      <c r="G2014" s="554"/>
      <c r="H2014" s="335"/>
      <c r="I2014" s="335"/>
      <c r="J2014" s="368"/>
      <c r="K2014" s="368"/>
      <c r="L2014" s="370"/>
      <c r="M2014" s="368"/>
    </row>
    <row r="2015" spans="1:13" x14ac:dyDescent="0.2">
      <c r="A2015" s="368"/>
      <c r="B2015" s="368"/>
      <c r="C2015" s="368"/>
      <c r="D2015" s="368"/>
      <c r="E2015" s="368"/>
      <c r="F2015" s="370"/>
      <c r="G2015" s="554"/>
      <c r="H2015" s="335"/>
      <c r="I2015" s="335"/>
      <c r="J2015" s="368"/>
      <c r="K2015" s="368"/>
      <c r="L2015" s="370"/>
      <c r="M2015" s="368"/>
    </row>
    <row r="2016" spans="1:13" x14ac:dyDescent="0.2">
      <c r="A2016" s="368"/>
      <c r="B2016" s="368"/>
      <c r="C2016" s="368"/>
      <c r="D2016" s="368"/>
      <c r="E2016" s="368"/>
      <c r="F2016" s="370"/>
      <c r="G2016" s="554"/>
      <c r="H2016" s="335"/>
      <c r="I2016" s="335"/>
      <c r="J2016" s="368"/>
      <c r="K2016" s="368"/>
      <c r="L2016" s="370"/>
      <c r="M2016" s="368"/>
    </row>
    <row r="2017" spans="1:13" x14ac:dyDescent="0.2">
      <c r="A2017" s="368"/>
      <c r="B2017" s="368"/>
      <c r="C2017" s="368"/>
      <c r="D2017" s="368"/>
      <c r="E2017" s="368"/>
      <c r="F2017" s="370"/>
      <c r="G2017" s="554"/>
      <c r="H2017" s="335"/>
      <c r="I2017" s="335"/>
      <c r="J2017" s="368"/>
      <c r="K2017" s="368"/>
      <c r="L2017" s="370"/>
      <c r="M2017" s="368"/>
    </row>
    <row r="2018" spans="1:13" x14ac:dyDescent="0.2">
      <c r="A2018" s="368"/>
      <c r="B2018" s="368"/>
      <c r="C2018" s="368"/>
      <c r="D2018" s="368"/>
      <c r="E2018" s="368"/>
      <c r="F2018" s="370"/>
      <c r="G2018" s="554"/>
      <c r="H2018" s="335"/>
      <c r="I2018" s="335"/>
      <c r="J2018" s="368"/>
      <c r="K2018" s="368"/>
      <c r="L2018" s="370"/>
      <c r="M2018" s="368"/>
    </row>
    <row r="2019" spans="1:13" x14ac:dyDescent="0.2">
      <c r="A2019" s="368"/>
      <c r="B2019" s="368"/>
      <c r="C2019" s="368"/>
      <c r="D2019" s="368"/>
      <c r="E2019" s="368"/>
      <c r="F2019" s="370"/>
      <c r="G2019" s="554"/>
      <c r="H2019" s="335"/>
      <c r="I2019" s="335"/>
      <c r="J2019" s="368"/>
      <c r="K2019" s="368"/>
      <c r="L2019" s="370"/>
      <c r="M2019" s="368"/>
    </row>
    <row r="2020" spans="1:13" x14ac:dyDescent="0.2">
      <c r="A2020" s="368"/>
      <c r="B2020" s="368"/>
      <c r="C2020" s="368"/>
      <c r="D2020" s="368"/>
      <c r="E2020" s="368"/>
      <c r="F2020" s="370"/>
      <c r="G2020" s="554"/>
      <c r="H2020" s="335"/>
      <c r="I2020" s="335"/>
      <c r="J2020" s="368"/>
      <c r="K2020" s="368"/>
      <c r="L2020" s="370"/>
      <c r="M2020" s="368"/>
    </row>
    <row r="2021" spans="1:13" x14ac:dyDescent="0.2">
      <c r="A2021" s="368"/>
      <c r="B2021" s="368"/>
      <c r="C2021" s="368"/>
      <c r="D2021" s="368"/>
      <c r="E2021" s="368"/>
      <c r="F2021" s="370"/>
      <c r="G2021" s="554"/>
      <c r="H2021" s="335"/>
      <c r="I2021" s="335"/>
      <c r="J2021" s="368"/>
      <c r="K2021" s="368"/>
      <c r="L2021" s="370"/>
      <c r="M2021" s="368"/>
    </row>
    <row r="2022" spans="1:13" x14ac:dyDescent="0.2">
      <c r="A2022" s="368"/>
      <c r="B2022" s="368"/>
      <c r="C2022" s="368"/>
      <c r="D2022" s="368"/>
      <c r="E2022" s="368"/>
      <c r="F2022" s="370"/>
      <c r="G2022" s="554"/>
      <c r="H2022" s="335"/>
      <c r="I2022" s="335"/>
      <c r="J2022" s="368"/>
      <c r="K2022" s="368"/>
      <c r="L2022" s="370"/>
      <c r="M2022" s="368"/>
    </row>
    <row r="2023" spans="1:13" x14ac:dyDescent="0.2">
      <c r="A2023" s="368"/>
      <c r="B2023" s="368"/>
      <c r="C2023" s="368"/>
      <c r="D2023" s="368"/>
      <c r="E2023" s="368"/>
      <c r="F2023" s="370"/>
      <c r="G2023" s="554"/>
      <c r="H2023" s="335"/>
      <c r="I2023" s="335"/>
      <c r="J2023" s="368"/>
      <c r="K2023" s="368"/>
      <c r="L2023" s="370"/>
      <c r="M2023" s="368"/>
    </row>
    <row r="2024" spans="1:13" x14ac:dyDescent="0.2">
      <c r="A2024" s="368"/>
      <c r="B2024" s="368"/>
      <c r="C2024" s="368"/>
      <c r="D2024" s="368"/>
      <c r="E2024" s="368"/>
      <c r="F2024" s="370"/>
      <c r="G2024" s="554"/>
      <c r="H2024" s="335"/>
      <c r="I2024" s="335"/>
      <c r="J2024" s="368"/>
      <c r="K2024" s="368"/>
      <c r="L2024" s="370"/>
      <c r="M2024" s="368"/>
    </row>
    <row r="2025" spans="1:13" x14ac:dyDescent="0.2">
      <c r="A2025" s="368"/>
      <c r="B2025" s="368"/>
      <c r="C2025" s="368"/>
      <c r="D2025" s="368"/>
      <c r="E2025" s="368"/>
      <c r="F2025" s="370"/>
      <c r="G2025" s="554"/>
      <c r="H2025" s="335"/>
      <c r="I2025" s="335"/>
      <c r="J2025" s="368"/>
      <c r="K2025" s="368"/>
      <c r="L2025" s="370"/>
      <c r="M2025" s="368"/>
    </row>
    <row r="2026" spans="1:13" x14ac:dyDescent="0.2">
      <c r="A2026" s="368"/>
      <c r="B2026" s="368"/>
      <c r="C2026" s="368"/>
      <c r="D2026" s="368"/>
      <c r="E2026" s="368"/>
      <c r="F2026" s="370"/>
      <c r="G2026" s="554"/>
      <c r="H2026" s="335"/>
      <c r="I2026" s="335"/>
      <c r="J2026" s="368"/>
      <c r="K2026" s="368"/>
      <c r="L2026" s="370"/>
      <c r="M2026" s="368"/>
    </row>
    <row r="2027" spans="1:13" x14ac:dyDescent="0.2">
      <c r="A2027" s="368"/>
      <c r="B2027" s="368"/>
      <c r="C2027" s="368"/>
      <c r="D2027" s="368"/>
      <c r="E2027" s="368"/>
      <c r="F2027" s="370"/>
      <c r="G2027" s="554"/>
      <c r="H2027" s="335"/>
      <c r="I2027" s="335"/>
      <c r="J2027" s="368"/>
      <c r="K2027" s="368"/>
      <c r="L2027" s="370"/>
      <c r="M2027" s="368"/>
    </row>
    <row r="2028" spans="1:13" x14ac:dyDescent="0.2">
      <c r="A2028" s="368"/>
      <c r="B2028" s="368"/>
      <c r="C2028" s="368"/>
      <c r="D2028" s="368"/>
      <c r="E2028" s="368"/>
      <c r="F2028" s="370"/>
      <c r="G2028" s="554"/>
      <c r="H2028" s="335"/>
      <c r="I2028" s="335"/>
      <c r="J2028" s="368"/>
      <c r="K2028" s="368"/>
      <c r="L2028" s="370"/>
      <c r="M2028" s="368"/>
    </row>
    <row r="2029" spans="1:13" x14ac:dyDescent="0.2">
      <c r="A2029" s="368"/>
      <c r="B2029" s="368"/>
      <c r="C2029" s="368"/>
      <c r="D2029" s="368"/>
      <c r="E2029" s="368"/>
      <c r="F2029" s="370"/>
      <c r="G2029" s="554"/>
      <c r="H2029" s="335"/>
      <c r="I2029" s="335"/>
      <c r="J2029" s="368"/>
      <c r="K2029" s="368"/>
      <c r="L2029" s="370"/>
      <c r="M2029" s="368"/>
    </row>
    <row r="2030" spans="1:13" x14ac:dyDescent="0.2">
      <c r="A2030" s="368"/>
      <c r="B2030" s="368"/>
      <c r="C2030" s="368"/>
      <c r="D2030" s="368"/>
      <c r="E2030" s="368"/>
      <c r="F2030" s="370"/>
      <c r="G2030" s="554"/>
      <c r="H2030" s="335"/>
      <c r="I2030" s="335"/>
      <c r="J2030" s="368"/>
      <c r="K2030" s="368"/>
      <c r="L2030" s="370"/>
      <c r="M2030" s="368"/>
    </row>
    <row r="2031" spans="1:13" x14ac:dyDescent="0.2">
      <c r="A2031" s="368"/>
      <c r="B2031" s="368"/>
      <c r="C2031" s="368"/>
      <c r="D2031" s="368"/>
      <c r="E2031" s="368"/>
      <c r="F2031" s="370"/>
      <c r="G2031" s="554"/>
      <c r="H2031" s="335"/>
      <c r="I2031" s="335"/>
      <c r="J2031" s="368"/>
      <c r="K2031" s="368"/>
      <c r="L2031" s="370"/>
      <c r="M2031" s="368"/>
    </row>
    <row r="2032" spans="1:13" x14ac:dyDescent="0.2">
      <c r="A2032" s="368"/>
      <c r="B2032" s="368"/>
      <c r="C2032" s="368"/>
      <c r="D2032" s="368"/>
      <c r="E2032" s="368"/>
      <c r="F2032" s="370"/>
      <c r="G2032" s="554"/>
      <c r="H2032" s="335"/>
      <c r="I2032" s="335"/>
      <c r="J2032" s="368"/>
      <c r="K2032" s="368"/>
      <c r="L2032" s="370"/>
      <c r="M2032" s="368"/>
    </row>
    <row r="2033" spans="1:13" x14ac:dyDescent="0.2">
      <c r="A2033" s="368"/>
      <c r="B2033" s="368"/>
      <c r="C2033" s="368"/>
      <c r="D2033" s="368"/>
      <c r="E2033" s="368"/>
      <c r="F2033" s="370"/>
      <c r="G2033" s="554"/>
      <c r="H2033" s="335"/>
      <c r="I2033" s="335"/>
      <c r="J2033" s="368"/>
      <c r="K2033" s="368"/>
      <c r="L2033" s="370"/>
      <c r="M2033" s="368"/>
    </row>
    <row r="2034" spans="1:13" x14ac:dyDescent="0.2">
      <c r="A2034" s="368"/>
      <c r="B2034" s="368"/>
      <c r="C2034" s="368"/>
      <c r="D2034" s="368"/>
      <c r="E2034" s="368"/>
      <c r="F2034" s="370"/>
      <c r="G2034" s="554"/>
      <c r="H2034" s="335"/>
      <c r="I2034" s="335"/>
      <c r="J2034" s="368"/>
      <c r="K2034" s="368"/>
      <c r="L2034" s="370"/>
      <c r="M2034" s="368"/>
    </row>
    <row r="2035" spans="1:13" x14ac:dyDescent="0.2">
      <c r="A2035" s="368"/>
      <c r="B2035" s="368"/>
      <c r="C2035" s="368"/>
      <c r="D2035" s="368"/>
      <c r="E2035" s="368"/>
      <c r="F2035" s="370"/>
      <c r="G2035" s="554"/>
      <c r="H2035" s="335"/>
      <c r="I2035" s="335"/>
      <c r="J2035" s="368"/>
      <c r="K2035" s="368"/>
      <c r="L2035" s="370"/>
      <c r="M2035" s="368"/>
    </row>
    <row r="2036" spans="1:13" x14ac:dyDescent="0.2">
      <c r="A2036" s="368"/>
      <c r="B2036" s="368"/>
      <c r="C2036" s="368"/>
      <c r="D2036" s="368"/>
      <c r="E2036" s="368"/>
      <c r="F2036" s="370"/>
      <c r="G2036" s="554"/>
      <c r="H2036" s="335"/>
      <c r="I2036" s="335"/>
      <c r="J2036" s="368"/>
      <c r="K2036" s="368"/>
      <c r="L2036" s="370"/>
      <c r="M2036" s="368"/>
    </row>
    <row r="2037" spans="1:13" x14ac:dyDescent="0.2">
      <c r="A2037" s="368"/>
      <c r="B2037" s="368"/>
      <c r="C2037" s="368"/>
      <c r="D2037" s="368"/>
      <c r="E2037" s="368"/>
      <c r="F2037" s="370"/>
      <c r="G2037" s="554"/>
      <c r="H2037" s="335"/>
      <c r="I2037" s="335"/>
      <c r="J2037" s="368"/>
      <c r="K2037" s="368"/>
      <c r="L2037" s="370"/>
      <c r="M2037" s="368"/>
    </row>
    <row r="2038" spans="1:13" x14ac:dyDescent="0.2">
      <c r="A2038" s="368"/>
      <c r="B2038" s="368"/>
      <c r="C2038" s="368"/>
      <c r="D2038" s="368"/>
      <c r="E2038" s="368"/>
      <c r="F2038" s="370"/>
      <c r="G2038" s="554"/>
      <c r="H2038" s="335"/>
      <c r="I2038" s="335"/>
      <c r="J2038" s="368"/>
      <c r="K2038" s="368"/>
      <c r="L2038" s="370"/>
      <c r="M2038" s="368"/>
    </row>
    <row r="2039" spans="1:13" x14ac:dyDescent="0.2">
      <c r="A2039" s="368"/>
      <c r="B2039" s="368"/>
      <c r="C2039" s="368"/>
      <c r="D2039" s="368"/>
      <c r="E2039" s="368"/>
      <c r="F2039" s="370"/>
      <c r="G2039" s="554"/>
      <c r="H2039" s="335"/>
      <c r="I2039" s="335"/>
      <c r="J2039" s="368"/>
      <c r="K2039" s="368"/>
      <c r="L2039" s="370"/>
      <c r="M2039" s="368"/>
    </row>
    <row r="2040" spans="1:13" x14ac:dyDescent="0.2">
      <c r="A2040" s="368"/>
      <c r="B2040" s="368"/>
      <c r="C2040" s="368"/>
      <c r="D2040" s="368"/>
      <c r="E2040" s="368"/>
      <c r="F2040" s="370"/>
      <c r="G2040" s="554"/>
      <c r="H2040" s="335"/>
      <c r="I2040" s="335"/>
      <c r="J2040" s="368"/>
      <c r="K2040" s="368"/>
      <c r="L2040" s="370"/>
      <c r="M2040" s="368"/>
    </row>
    <row r="2041" spans="1:13" x14ac:dyDescent="0.2">
      <c r="A2041" s="368"/>
      <c r="B2041" s="368"/>
      <c r="C2041" s="368"/>
      <c r="D2041" s="368"/>
      <c r="E2041" s="368"/>
      <c r="F2041" s="370"/>
      <c r="G2041" s="554"/>
      <c r="H2041" s="335"/>
      <c r="I2041" s="335"/>
      <c r="J2041" s="368"/>
      <c r="K2041" s="368"/>
      <c r="L2041" s="370"/>
      <c r="M2041" s="368"/>
    </row>
    <row r="2042" spans="1:13" x14ac:dyDescent="0.2">
      <c r="A2042" s="368"/>
      <c r="B2042" s="368"/>
      <c r="C2042" s="368"/>
      <c r="D2042" s="368"/>
      <c r="E2042" s="368"/>
      <c r="F2042" s="370"/>
      <c r="G2042" s="554"/>
      <c r="H2042" s="335"/>
      <c r="I2042" s="335"/>
      <c r="J2042" s="368"/>
      <c r="K2042" s="368"/>
      <c r="L2042" s="370"/>
      <c r="M2042" s="368"/>
    </row>
    <row r="2043" spans="1:13" x14ac:dyDescent="0.2">
      <c r="A2043" s="368"/>
      <c r="B2043" s="368"/>
      <c r="C2043" s="368"/>
      <c r="D2043" s="368"/>
      <c r="E2043" s="368"/>
      <c r="F2043" s="370"/>
      <c r="G2043" s="554"/>
      <c r="H2043" s="335"/>
      <c r="I2043" s="335"/>
      <c r="J2043" s="368"/>
      <c r="K2043" s="368"/>
      <c r="L2043" s="370"/>
      <c r="M2043" s="368"/>
    </row>
    <row r="2044" spans="1:13" x14ac:dyDescent="0.2">
      <c r="A2044" s="368"/>
      <c r="B2044" s="368"/>
      <c r="C2044" s="368"/>
      <c r="D2044" s="368"/>
      <c r="E2044" s="368"/>
      <c r="F2044" s="370"/>
      <c r="G2044" s="554"/>
      <c r="H2044" s="335"/>
      <c r="I2044" s="335"/>
      <c r="J2044" s="368"/>
      <c r="K2044" s="368"/>
      <c r="L2044" s="370"/>
      <c r="M2044" s="368"/>
    </row>
    <row r="2045" spans="1:13" x14ac:dyDescent="0.2">
      <c r="A2045" s="368"/>
      <c r="B2045" s="368"/>
      <c r="C2045" s="368"/>
      <c r="D2045" s="368"/>
      <c r="E2045" s="368"/>
      <c r="F2045" s="370"/>
      <c r="G2045" s="554"/>
      <c r="H2045" s="335"/>
      <c r="I2045" s="335"/>
      <c r="J2045" s="368"/>
      <c r="K2045" s="368"/>
      <c r="L2045" s="370"/>
      <c r="M2045" s="368"/>
    </row>
    <row r="2046" spans="1:13" x14ac:dyDescent="0.2">
      <c r="A2046" s="368"/>
      <c r="B2046" s="368"/>
      <c r="C2046" s="368"/>
      <c r="D2046" s="368"/>
      <c r="E2046" s="368"/>
      <c r="F2046" s="370"/>
      <c r="G2046" s="554"/>
      <c r="H2046" s="335"/>
      <c r="I2046" s="335"/>
      <c r="J2046" s="368"/>
      <c r="K2046" s="368"/>
      <c r="L2046" s="370"/>
      <c r="M2046" s="368"/>
    </row>
    <row r="2047" spans="1:13" x14ac:dyDescent="0.2">
      <c r="A2047" s="368"/>
      <c r="B2047" s="368"/>
      <c r="C2047" s="368"/>
      <c r="D2047" s="368"/>
      <c r="E2047" s="368"/>
      <c r="F2047" s="370"/>
      <c r="G2047" s="554"/>
      <c r="H2047" s="335"/>
      <c r="I2047" s="335"/>
      <c r="J2047" s="368"/>
      <c r="K2047" s="368"/>
      <c r="L2047" s="370"/>
      <c r="M2047" s="368"/>
    </row>
    <row r="2048" spans="1:13" x14ac:dyDescent="0.2">
      <c r="A2048" s="368"/>
      <c r="B2048" s="368"/>
      <c r="C2048" s="368"/>
      <c r="D2048" s="368"/>
      <c r="E2048" s="368"/>
      <c r="F2048" s="370"/>
      <c r="G2048" s="554"/>
      <c r="H2048" s="335"/>
      <c r="I2048" s="335"/>
      <c r="J2048" s="368"/>
      <c r="K2048" s="368"/>
      <c r="L2048" s="370"/>
      <c r="M2048" s="368"/>
    </row>
    <row r="2049" spans="1:13" x14ac:dyDescent="0.2">
      <c r="A2049" s="368"/>
      <c r="B2049" s="368"/>
      <c r="C2049" s="368"/>
      <c r="D2049" s="368"/>
      <c r="E2049" s="368"/>
      <c r="F2049" s="370"/>
      <c r="G2049" s="554"/>
      <c r="H2049" s="335"/>
      <c r="I2049" s="335"/>
      <c r="J2049" s="368"/>
      <c r="K2049" s="368"/>
      <c r="L2049" s="370"/>
      <c r="M2049" s="368"/>
    </row>
    <row r="2050" spans="1:13" x14ac:dyDescent="0.2">
      <c r="A2050" s="368"/>
      <c r="B2050" s="368"/>
      <c r="C2050" s="368"/>
      <c r="D2050" s="368"/>
      <c r="E2050" s="368"/>
      <c r="F2050" s="370"/>
      <c r="G2050" s="554"/>
      <c r="H2050" s="335"/>
      <c r="I2050" s="335"/>
      <c r="J2050" s="368"/>
      <c r="K2050" s="368"/>
      <c r="L2050" s="370"/>
      <c r="M2050" s="368"/>
    </row>
    <row r="2051" spans="1:13" x14ac:dyDescent="0.2">
      <c r="A2051" s="368"/>
      <c r="B2051" s="368"/>
      <c r="C2051" s="368"/>
      <c r="D2051" s="368"/>
      <c r="E2051" s="368"/>
      <c r="F2051" s="370"/>
      <c r="G2051" s="554"/>
      <c r="H2051" s="335"/>
      <c r="I2051" s="335"/>
      <c r="J2051" s="368"/>
      <c r="K2051" s="368"/>
      <c r="L2051" s="370"/>
      <c r="M2051" s="368"/>
    </row>
    <row r="2052" spans="1:13" x14ac:dyDescent="0.2">
      <c r="A2052" s="368"/>
      <c r="B2052" s="368"/>
      <c r="C2052" s="368"/>
      <c r="D2052" s="368"/>
      <c r="E2052" s="368"/>
      <c r="F2052" s="370"/>
      <c r="G2052" s="554"/>
      <c r="H2052" s="335"/>
      <c r="I2052" s="335"/>
      <c r="J2052" s="368"/>
      <c r="K2052" s="368"/>
      <c r="L2052" s="370"/>
      <c r="M2052" s="368"/>
    </row>
    <row r="2053" spans="1:13" x14ac:dyDescent="0.2">
      <c r="A2053" s="368"/>
      <c r="B2053" s="368"/>
      <c r="C2053" s="368"/>
      <c r="D2053" s="368"/>
      <c r="E2053" s="368"/>
      <c r="F2053" s="370"/>
      <c r="G2053" s="554"/>
      <c r="H2053" s="335"/>
      <c r="I2053" s="335"/>
      <c r="J2053" s="368"/>
      <c r="K2053" s="368"/>
      <c r="L2053" s="370"/>
      <c r="M2053" s="368"/>
    </row>
    <row r="2054" spans="1:13" x14ac:dyDescent="0.2">
      <c r="A2054" s="368"/>
      <c r="B2054" s="368"/>
      <c r="C2054" s="368"/>
      <c r="D2054" s="368"/>
      <c r="E2054" s="368"/>
      <c r="F2054" s="370"/>
      <c r="G2054" s="554"/>
      <c r="H2054" s="335"/>
      <c r="I2054" s="335"/>
      <c r="J2054" s="368"/>
      <c r="K2054" s="368"/>
      <c r="L2054" s="370"/>
      <c r="M2054" s="368"/>
    </row>
    <row r="2055" spans="1:13" x14ac:dyDescent="0.2">
      <c r="A2055" s="368"/>
      <c r="B2055" s="368"/>
      <c r="C2055" s="368"/>
      <c r="D2055" s="368"/>
      <c r="E2055" s="368"/>
      <c r="F2055" s="370"/>
      <c r="G2055" s="554"/>
      <c r="H2055" s="335"/>
      <c r="I2055" s="335"/>
      <c r="J2055" s="368"/>
      <c r="K2055" s="368"/>
      <c r="L2055" s="370"/>
      <c r="M2055" s="368"/>
    </row>
    <row r="2056" spans="1:13" x14ac:dyDescent="0.2">
      <c r="A2056" s="368"/>
      <c r="B2056" s="368"/>
      <c r="C2056" s="368"/>
      <c r="D2056" s="368"/>
      <c r="E2056" s="368"/>
      <c r="F2056" s="370"/>
      <c r="G2056" s="554"/>
      <c r="H2056" s="335"/>
      <c r="I2056" s="335"/>
      <c r="J2056" s="368"/>
      <c r="K2056" s="368"/>
      <c r="L2056" s="370"/>
      <c r="M2056" s="368"/>
    </row>
    <row r="2057" spans="1:13" x14ac:dyDescent="0.2">
      <c r="A2057" s="368"/>
      <c r="B2057" s="368"/>
      <c r="C2057" s="368"/>
      <c r="D2057" s="368"/>
      <c r="E2057" s="368"/>
      <c r="F2057" s="370"/>
      <c r="G2057" s="554"/>
      <c r="H2057" s="335"/>
      <c r="I2057" s="335"/>
      <c r="J2057" s="368"/>
      <c r="K2057" s="368"/>
      <c r="L2057" s="370"/>
      <c r="M2057" s="368"/>
    </row>
    <row r="2058" spans="1:13" x14ac:dyDescent="0.2">
      <c r="A2058" s="368"/>
      <c r="B2058" s="368"/>
      <c r="C2058" s="368"/>
      <c r="D2058" s="368"/>
      <c r="E2058" s="368"/>
      <c r="F2058" s="370"/>
      <c r="G2058" s="554"/>
      <c r="H2058" s="335"/>
      <c r="I2058" s="335"/>
      <c r="J2058" s="368"/>
      <c r="K2058" s="368"/>
      <c r="L2058" s="370"/>
      <c r="M2058" s="368"/>
    </row>
    <row r="2059" spans="1:13" x14ac:dyDescent="0.2">
      <c r="A2059" s="368"/>
      <c r="B2059" s="368"/>
      <c r="C2059" s="368"/>
      <c r="D2059" s="368"/>
      <c r="E2059" s="368"/>
      <c r="F2059" s="370"/>
      <c r="G2059" s="554"/>
      <c r="H2059" s="335"/>
      <c r="I2059" s="335"/>
      <c r="J2059" s="368"/>
      <c r="K2059" s="368"/>
      <c r="L2059" s="370"/>
      <c r="M2059" s="368"/>
    </row>
    <row r="2060" spans="1:13" x14ac:dyDescent="0.2">
      <c r="A2060" s="368"/>
      <c r="B2060" s="368"/>
      <c r="C2060" s="368"/>
      <c r="D2060" s="368"/>
      <c r="E2060" s="368"/>
      <c r="F2060" s="370"/>
      <c r="G2060" s="554"/>
      <c r="H2060" s="335"/>
      <c r="I2060" s="335"/>
      <c r="J2060" s="368"/>
      <c r="K2060" s="368"/>
      <c r="L2060" s="370"/>
      <c r="M2060" s="368"/>
    </row>
    <row r="2061" spans="1:13" x14ac:dyDescent="0.2">
      <c r="A2061" s="368"/>
      <c r="B2061" s="368"/>
      <c r="C2061" s="368"/>
      <c r="D2061" s="368"/>
      <c r="E2061" s="368"/>
      <c r="F2061" s="370"/>
      <c r="G2061" s="554"/>
      <c r="H2061" s="335"/>
      <c r="I2061" s="335"/>
      <c r="J2061" s="368"/>
      <c r="K2061" s="368"/>
      <c r="L2061" s="370"/>
      <c r="M2061" s="368"/>
    </row>
    <row r="2062" spans="1:13" x14ac:dyDescent="0.2">
      <c r="A2062" s="368"/>
      <c r="B2062" s="368"/>
      <c r="C2062" s="368"/>
      <c r="D2062" s="368"/>
      <c r="E2062" s="368"/>
      <c r="F2062" s="370"/>
      <c r="G2062" s="554"/>
      <c r="H2062" s="335"/>
      <c r="I2062" s="335"/>
      <c r="J2062" s="368"/>
      <c r="K2062" s="368"/>
      <c r="L2062" s="370"/>
      <c r="M2062" s="368"/>
    </row>
    <row r="2063" spans="1:13" x14ac:dyDescent="0.2">
      <c r="A2063" s="368"/>
      <c r="B2063" s="368"/>
      <c r="C2063" s="368"/>
      <c r="D2063" s="368"/>
      <c r="E2063" s="368"/>
      <c r="F2063" s="370"/>
      <c r="G2063" s="554"/>
      <c r="H2063" s="335"/>
      <c r="I2063" s="335"/>
      <c r="J2063" s="368"/>
      <c r="K2063" s="368"/>
      <c r="L2063" s="370"/>
      <c r="M2063" s="368"/>
    </row>
    <row r="2064" spans="1:13" x14ac:dyDescent="0.2">
      <c r="A2064" s="368"/>
      <c r="B2064" s="368"/>
      <c r="C2064" s="368"/>
      <c r="D2064" s="368"/>
      <c r="E2064" s="368"/>
      <c r="F2064" s="370"/>
      <c r="G2064" s="554"/>
      <c r="H2064" s="335"/>
      <c r="I2064" s="335"/>
      <c r="J2064" s="368"/>
      <c r="K2064" s="368"/>
      <c r="L2064" s="370"/>
      <c r="M2064" s="368"/>
    </row>
    <row r="2065" spans="1:13" x14ac:dyDescent="0.2">
      <c r="A2065" s="368"/>
      <c r="B2065" s="368"/>
      <c r="C2065" s="368"/>
      <c r="D2065" s="368"/>
      <c r="E2065" s="368"/>
      <c r="F2065" s="370"/>
      <c r="G2065" s="554"/>
      <c r="H2065" s="335"/>
      <c r="I2065" s="335"/>
      <c r="J2065" s="368"/>
      <c r="K2065" s="368"/>
      <c r="L2065" s="370"/>
      <c r="M2065" s="368"/>
    </row>
    <row r="2066" spans="1:13" x14ac:dyDescent="0.2">
      <c r="A2066" s="368"/>
      <c r="B2066" s="368"/>
      <c r="C2066" s="368"/>
      <c r="D2066" s="368"/>
      <c r="E2066" s="368"/>
      <c r="F2066" s="370"/>
      <c r="G2066" s="554"/>
      <c r="H2066" s="335"/>
      <c r="I2066" s="335"/>
      <c r="J2066" s="368"/>
      <c r="K2066" s="368"/>
      <c r="L2066" s="370"/>
      <c r="M2066" s="368"/>
    </row>
    <row r="2067" spans="1:13" x14ac:dyDescent="0.2">
      <c r="A2067" s="368"/>
      <c r="B2067" s="368"/>
      <c r="C2067" s="368"/>
      <c r="D2067" s="368"/>
      <c r="E2067" s="368"/>
      <c r="F2067" s="370"/>
      <c r="G2067" s="554"/>
      <c r="H2067" s="335"/>
      <c r="I2067" s="335"/>
      <c r="J2067" s="368"/>
      <c r="K2067" s="368"/>
      <c r="L2067" s="370"/>
      <c r="M2067" s="368"/>
    </row>
    <row r="2068" spans="1:13" x14ac:dyDescent="0.2">
      <c r="A2068" s="368"/>
      <c r="B2068" s="368"/>
      <c r="C2068" s="368"/>
      <c r="D2068" s="368"/>
      <c r="E2068" s="368"/>
      <c r="F2068" s="370"/>
      <c r="G2068" s="554"/>
      <c r="H2068" s="335"/>
      <c r="I2068" s="335"/>
      <c r="J2068" s="368"/>
      <c r="K2068" s="368"/>
      <c r="L2068" s="370"/>
      <c r="M2068" s="368"/>
    </row>
    <row r="2069" spans="1:13" x14ac:dyDescent="0.2">
      <c r="A2069" s="368"/>
      <c r="B2069" s="368"/>
      <c r="C2069" s="368"/>
      <c r="D2069" s="368"/>
      <c r="E2069" s="368"/>
      <c r="F2069" s="370"/>
      <c r="G2069" s="554"/>
      <c r="H2069" s="335"/>
      <c r="I2069" s="335"/>
      <c r="J2069" s="368"/>
      <c r="K2069" s="368"/>
      <c r="L2069" s="370"/>
      <c r="M2069" s="368"/>
    </row>
    <row r="2070" spans="1:13" x14ac:dyDescent="0.2">
      <c r="A2070" s="368"/>
      <c r="B2070" s="368"/>
      <c r="C2070" s="368"/>
      <c r="D2070" s="368"/>
      <c r="E2070" s="368"/>
      <c r="F2070" s="370"/>
      <c r="G2070" s="554"/>
      <c r="H2070" s="335"/>
      <c r="I2070" s="335"/>
      <c r="J2070" s="368"/>
      <c r="K2070" s="368"/>
      <c r="L2070" s="370"/>
      <c r="M2070" s="368"/>
    </row>
    <row r="2071" spans="1:13" x14ac:dyDescent="0.2">
      <c r="A2071" s="368"/>
      <c r="B2071" s="368"/>
      <c r="C2071" s="368"/>
      <c r="D2071" s="368"/>
      <c r="E2071" s="368"/>
      <c r="F2071" s="370"/>
      <c r="G2071" s="554"/>
      <c r="H2071" s="335"/>
      <c r="I2071" s="335"/>
      <c r="J2071" s="368"/>
      <c r="K2071" s="368"/>
      <c r="L2071" s="370"/>
      <c r="M2071" s="368"/>
    </row>
    <row r="2072" spans="1:13" x14ac:dyDescent="0.2">
      <c r="A2072" s="368"/>
      <c r="B2072" s="368"/>
      <c r="C2072" s="368"/>
      <c r="D2072" s="368"/>
      <c r="E2072" s="368"/>
      <c r="F2072" s="370"/>
      <c r="G2072" s="554"/>
      <c r="H2072" s="335"/>
      <c r="I2072" s="335"/>
      <c r="J2072" s="368"/>
      <c r="K2072" s="368"/>
      <c r="L2072" s="370"/>
      <c r="M2072" s="368"/>
    </row>
    <row r="2073" spans="1:13" x14ac:dyDescent="0.2">
      <c r="A2073" s="368"/>
      <c r="B2073" s="368"/>
      <c r="C2073" s="368"/>
      <c r="D2073" s="368"/>
      <c r="E2073" s="368"/>
      <c r="F2073" s="370"/>
      <c r="G2073" s="554"/>
      <c r="H2073" s="335"/>
      <c r="I2073" s="335"/>
      <c r="J2073" s="368"/>
      <c r="K2073" s="368"/>
      <c r="L2073" s="370"/>
      <c r="M2073" s="368"/>
    </row>
    <row r="2074" spans="1:13" x14ac:dyDescent="0.2">
      <c r="A2074" s="368"/>
      <c r="B2074" s="368"/>
      <c r="C2074" s="368"/>
      <c r="D2074" s="368"/>
      <c r="E2074" s="368"/>
      <c r="F2074" s="370"/>
      <c r="G2074" s="554"/>
      <c r="H2074" s="335"/>
      <c r="I2074" s="335"/>
      <c r="J2074" s="368"/>
      <c r="K2074" s="368"/>
      <c r="L2074" s="370"/>
      <c r="M2074" s="368"/>
    </row>
    <row r="2075" spans="1:13" x14ac:dyDescent="0.2">
      <c r="A2075" s="368"/>
      <c r="B2075" s="368"/>
      <c r="C2075" s="368"/>
      <c r="D2075" s="368"/>
      <c r="E2075" s="368"/>
      <c r="F2075" s="370"/>
      <c r="G2075" s="554"/>
      <c r="H2075" s="335"/>
      <c r="I2075" s="335"/>
      <c r="J2075" s="368"/>
      <c r="K2075" s="368"/>
      <c r="L2075" s="370"/>
      <c r="M2075" s="368"/>
    </row>
    <row r="2076" spans="1:13" x14ac:dyDescent="0.2">
      <c r="A2076" s="368"/>
      <c r="B2076" s="368"/>
      <c r="C2076" s="368"/>
      <c r="D2076" s="368"/>
      <c r="E2076" s="368"/>
      <c r="F2076" s="370"/>
      <c r="G2076" s="554"/>
      <c r="H2076" s="335"/>
      <c r="I2076" s="335"/>
      <c r="J2076" s="368"/>
      <c r="K2076" s="368"/>
      <c r="L2076" s="370"/>
      <c r="M2076" s="368"/>
    </row>
    <row r="2077" spans="1:13" x14ac:dyDescent="0.2">
      <c r="A2077" s="368"/>
      <c r="B2077" s="368"/>
      <c r="C2077" s="368"/>
      <c r="D2077" s="368"/>
      <c r="E2077" s="368"/>
      <c r="F2077" s="370"/>
      <c r="G2077" s="554"/>
      <c r="H2077" s="335"/>
      <c r="I2077" s="335"/>
      <c r="J2077" s="368"/>
      <c r="K2077" s="368"/>
      <c r="L2077" s="370"/>
      <c r="M2077" s="368"/>
    </row>
    <row r="2078" spans="1:13" x14ac:dyDescent="0.2">
      <c r="A2078" s="368"/>
      <c r="B2078" s="368"/>
      <c r="C2078" s="368"/>
      <c r="D2078" s="368"/>
      <c r="E2078" s="368"/>
      <c r="F2078" s="370"/>
      <c r="G2078" s="554"/>
      <c r="H2078" s="335"/>
      <c r="I2078" s="335"/>
      <c r="J2078" s="368"/>
      <c r="K2078" s="368"/>
      <c r="L2078" s="370"/>
      <c r="M2078" s="368"/>
    </row>
    <row r="2079" spans="1:13" x14ac:dyDescent="0.2">
      <c r="A2079" s="368"/>
      <c r="B2079" s="368"/>
      <c r="C2079" s="368"/>
      <c r="D2079" s="368"/>
      <c r="E2079" s="368"/>
      <c r="F2079" s="370"/>
      <c r="G2079" s="554"/>
      <c r="H2079" s="335"/>
      <c r="I2079" s="335"/>
      <c r="J2079" s="368"/>
      <c r="K2079" s="368"/>
      <c r="L2079" s="370"/>
      <c r="M2079" s="368"/>
    </row>
    <row r="2080" spans="1:13" x14ac:dyDescent="0.2">
      <c r="A2080" s="368"/>
      <c r="B2080" s="368"/>
      <c r="C2080" s="368"/>
      <c r="D2080" s="368"/>
      <c r="E2080" s="368"/>
      <c r="F2080" s="370"/>
      <c r="G2080" s="554"/>
      <c r="H2080" s="335"/>
      <c r="I2080" s="335"/>
      <c r="J2080" s="368"/>
      <c r="K2080" s="368"/>
      <c r="L2080" s="370"/>
      <c r="M2080" s="368"/>
    </row>
    <row r="2081" spans="1:13" x14ac:dyDescent="0.2">
      <c r="A2081" s="368"/>
      <c r="B2081" s="368"/>
      <c r="C2081" s="368"/>
      <c r="D2081" s="368"/>
      <c r="E2081" s="368"/>
      <c r="F2081" s="370"/>
      <c r="G2081" s="554"/>
      <c r="H2081" s="335"/>
      <c r="I2081" s="335"/>
      <c r="J2081" s="368"/>
      <c r="K2081" s="368"/>
      <c r="L2081" s="370"/>
      <c r="M2081" s="368"/>
    </row>
    <row r="2082" spans="1:13" x14ac:dyDescent="0.2">
      <c r="A2082" s="368"/>
      <c r="B2082" s="368"/>
      <c r="C2082" s="368"/>
      <c r="D2082" s="368"/>
      <c r="E2082" s="368"/>
      <c r="F2082" s="370"/>
      <c r="G2082" s="554"/>
      <c r="H2082" s="335"/>
      <c r="I2082" s="335"/>
      <c r="J2082" s="368"/>
      <c r="K2082" s="368"/>
      <c r="L2082" s="370"/>
      <c r="M2082" s="368"/>
    </row>
    <row r="2083" spans="1:13" x14ac:dyDescent="0.2">
      <c r="A2083" s="368"/>
      <c r="B2083" s="368"/>
      <c r="C2083" s="368"/>
      <c r="D2083" s="368"/>
      <c r="E2083" s="368"/>
      <c r="F2083" s="370"/>
      <c r="G2083" s="554"/>
      <c r="H2083" s="335"/>
      <c r="I2083" s="335"/>
      <c r="J2083" s="368"/>
      <c r="K2083" s="368"/>
      <c r="L2083" s="370"/>
      <c r="M2083" s="368"/>
    </row>
    <row r="2084" spans="1:13" x14ac:dyDescent="0.2">
      <c r="A2084" s="368"/>
      <c r="B2084" s="368"/>
      <c r="C2084" s="368"/>
      <c r="D2084" s="368"/>
      <c r="E2084" s="368"/>
      <c r="F2084" s="370"/>
      <c r="G2084" s="554"/>
      <c r="H2084" s="335"/>
      <c r="I2084" s="335"/>
      <c r="J2084" s="368"/>
      <c r="K2084" s="368"/>
      <c r="L2084" s="370"/>
      <c r="M2084" s="368"/>
    </row>
    <row r="2085" spans="1:13" x14ac:dyDescent="0.2">
      <c r="A2085" s="368"/>
      <c r="B2085" s="368"/>
      <c r="C2085" s="368"/>
      <c r="D2085" s="368"/>
      <c r="E2085" s="368"/>
      <c r="F2085" s="370"/>
      <c r="G2085" s="554"/>
      <c r="H2085" s="335"/>
      <c r="I2085" s="335"/>
      <c r="J2085" s="368"/>
      <c r="K2085" s="368"/>
      <c r="L2085" s="370"/>
      <c r="M2085" s="368"/>
    </row>
    <row r="2086" spans="1:13" x14ac:dyDescent="0.2">
      <c r="A2086" s="368"/>
      <c r="B2086" s="368"/>
      <c r="C2086" s="368"/>
      <c r="D2086" s="368"/>
      <c r="E2086" s="368"/>
      <c r="F2086" s="370"/>
      <c r="G2086" s="554"/>
      <c r="H2086" s="335"/>
      <c r="I2086" s="335"/>
      <c r="J2086" s="368"/>
      <c r="K2086" s="368"/>
      <c r="L2086" s="370"/>
      <c r="M2086" s="368"/>
    </row>
    <row r="2087" spans="1:13" x14ac:dyDescent="0.2">
      <c r="A2087" s="368"/>
      <c r="B2087" s="368"/>
      <c r="C2087" s="368"/>
      <c r="D2087" s="368"/>
      <c r="E2087" s="368"/>
      <c r="F2087" s="370"/>
      <c r="G2087" s="554"/>
      <c r="H2087" s="335"/>
      <c r="I2087" s="335"/>
      <c r="J2087" s="368"/>
      <c r="K2087" s="368"/>
      <c r="L2087" s="370"/>
      <c r="M2087" s="368"/>
    </row>
    <row r="2088" spans="1:13" x14ac:dyDescent="0.2">
      <c r="A2088" s="368"/>
      <c r="B2088" s="368"/>
      <c r="C2088" s="368"/>
      <c r="D2088" s="368"/>
      <c r="E2088" s="368"/>
      <c r="F2088" s="370"/>
      <c r="G2088" s="554"/>
      <c r="H2088" s="335"/>
      <c r="I2088" s="335"/>
      <c r="J2088" s="368"/>
      <c r="K2088" s="368"/>
      <c r="L2088" s="370"/>
      <c r="M2088" s="368"/>
    </row>
    <row r="2089" spans="1:13" x14ac:dyDescent="0.2">
      <c r="A2089" s="368"/>
      <c r="B2089" s="368"/>
      <c r="C2089" s="368"/>
      <c r="D2089" s="368"/>
      <c r="E2089" s="368"/>
      <c r="F2089" s="370"/>
      <c r="G2089" s="554"/>
      <c r="H2089" s="335"/>
      <c r="I2089" s="335"/>
      <c r="J2089" s="368"/>
      <c r="K2089" s="368"/>
      <c r="L2089" s="370"/>
      <c r="M2089" s="368"/>
    </row>
    <row r="2090" spans="1:13" x14ac:dyDescent="0.2">
      <c r="A2090" s="368"/>
      <c r="B2090" s="368"/>
      <c r="C2090" s="368"/>
      <c r="D2090" s="368"/>
      <c r="E2090" s="368"/>
      <c r="F2090" s="370"/>
      <c r="G2090" s="554"/>
      <c r="H2090" s="335"/>
      <c r="I2090" s="335"/>
      <c r="J2090" s="368"/>
      <c r="K2090" s="368"/>
      <c r="L2090" s="370"/>
      <c r="M2090" s="368"/>
    </row>
    <row r="2091" spans="1:13" x14ac:dyDescent="0.2">
      <c r="A2091" s="368"/>
      <c r="B2091" s="368"/>
      <c r="C2091" s="368"/>
      <c r="D2091" s="368"/>
      <c r="E2091" s="368"/>
      <c r="F2091" s="370"/>
      <c r="G2091" s="554"/>
      <c r="H2091" s="335"/>
      <c r="I2091" s="335"/>
      <c r="J2091" s="368"/>
      <c r="K2091" s="368"/>
      <c r="L2091" s="370"/>
      <c r="M2091" s="368"/>
    </row>
    <row r="2092" spans="1:13" x14ac:dyDescent="0.2">
      <c r="A2092" s="368"/>
      <c r="B2092" s="368"/>
      <c r="C2092" s="368"/>
      <c r="D2092" s="368"/>
      <c r="E2092" s="368"/>
      <c r="F2092" s="370"/>
      <c r="G2092" s="554"/>
      <c r="H2092" s="335"/>
      <c r="I2092" s="335"/>
      <c r="J2092" s="368"/>
      <c r="K2092" s="368"/>
      <c r="L2092" s="370"/>
      <c r="M2092" s="368"/>
    </row>
    <row r="2093" spans="1:13" x14ac:dyDescent="0.2">
      <c r="A2093" s="368"/>
      <c r="B2093" s="368"/>
      <c r="C2093" s="368"/>
      <c r="D2093" s="368"/>
      <c r="E2093" s="368"/>
      <c r="F2093" s="370"/>
      <c r="G2093" s="554"/>
      <c r="H2093" s="335"/>
      <c r="I2093" s="335"/>
      <c r="J2093" s="368"/>
      <c r="K2093" s="368"/>
      <c r="L2093" s="370"/>
      <c r="M2093" s="368"/>
    </row>
    <row r="2094" spans="1:13" x14ac:dyDescent="0.2">
      <c r="A2094" s="368"/>
      <c r="B2094" s="368"/>
      <c r="C2094" s="368"/>
      <c r="D2094" s="368"/>
      <c r="E2094" s="368"/>
      <c r="F2094" s="370"/>
      <c r="G2094" s="554"/>
      <c r="H2094" s="335"/>
      <c r="I2094" s="335"/>
      <c r="J2094" s="368"/>
      <c r="K2094" s="368"/>
      <c r="L2094" s="370"/>
      <c r="M2094" s="368"/>
    </row>
    <row r="2095" spans="1:13" x14ac:dyDescent="0.2">
      <c r="A2095" s="368"/>
      <c r="B2095" s="368"/>
      <c r="C2095" s="368"/>
      <c r="D2095" s="368"/>
      <c r="E2095" s="368"/>
      <c r="F2095" s="370"/>
      <c r="G2095" s="554"/>
      <c r="H2095" s="335"/>
      <c r="I2095" s="335"/>
      <c r="J2095" s="368"/>
      <c r="K2095" s="368"/>
      <c r="L2095" s="370"/>
      <c r="M2095" s="368"/>
    </row>
    <row r="2096" spans="1:13" x14ac:dyDescent="0.2">
      <c r="A2096" s="368"/>
      <c r="B2096" s="368"/>
      <c r="C2096" s="368"/>
      <c r="D2096" s="368"/>
      <c r="E2096" s="368"/>
      <c r="F2096" s="370"/>
      <c r="G2096" s="554"/>
      <c r="H2096" s="335"/>
      <c r="I2096" s="335"/>
      <c r="J2096" s="368"/>
      <c r="K2096" s="368"/>
      <c r="L2096" s="370"/>
      <c r="M2096" s="368"/>
    </row>
    <row r="2097" spans="1:13" x14ac:dyDescent="0.2">
      <c r="A2097" s="368"/>
      <c r="B2097" s="368"/>
      <c r="C2097" s="368"/>
      <c r="D2097" s="368"/>
      <c r="E2097" s="368"/>
      <c r="F2097" s="370"/>
      <c r="G2097" s="554"/>
      <c r="H2097" s="335"/>
      <c r="I2097" s="335"/>
      <c r="J2097" s="368"/>
      <c r="K2097" s="368"/>
      <c r="L2097" s="370"/>
      <c r="M2097" s="368"/>
    </row>
    <row r="2098" spans="1:13" x14ac:dyDescent="0.2">
      <c r="A2098" s="368"/>
      <c r="B2098" s="368"/>
      <c r="C2098" s="368"/>
      <c r="D2098" s="368"/>
      <c r="E2098" s="368"/>
      <c r="F2098" s="370"/>
      <c r="G2098" s="554"/>
      <c r="H2098" s="335"/>
      <c r="I2098" s="335"/>
      <c r="J2098" s="368"/>
      <c r="K2098" s="368"/>
      <c r="L2098" s="370"/>
      <c r="M2098" s="368"/>
    </row>
    <row r="2099" spans="1:13" x14ac:dyDescent="0.2">
      <c r="A2099" s="368"/>
      <c r="B2099" s="368"/>
      <c r="C2099" s="368"/>
      <c r="D2099" s="368"/>
      <c r="E2099" s="368"/>
      <c r="F2099" s="370"/>
      <c r="G2099" s="554"/>
      <c r="H2099" s="335"/>
      <c r="I2099" s="335"/>
      <c r="J2099" s="368"/>
      <c r="K2099" s="368"/>
      <c r="L2099" s="370"/>
      <c r="M2099" s="368"/>
    </row>
    <row r="2100" spans="1:13" x14ac:dyDescent="0.2">
      <c r="A2100" s="368"/>
      <c r="B2100" s="368"/>
      <c r="C2100" s="368"/>
      <c r="D2100" s="368"/>
      <c r="E2100" s="368"/>
      <c r="F2100" s="370"/>
      <c r="G2100" s="554"/>
      <c r="H2100" s="335"/>
      <c r="I2100" s="335"/>
      <c r="J2100" s="368"/>
      <c r="K2100" s="368"/>
      <c r="L2100" s="370"/>
      <c r="M2100" s="368"/>
    </row>
    <row r="2101" spans="1:13" x14ac:dyDescent="0.2">
      <c r="A2101" s="368"/>
      <c r="B2101" s="368"/>
      <c r="C2101" s="368"/>
      <c r="D2101" s="368"/>
      <c r="E2101" s="368"/>
      <c r="F2101" s="370"/>
      <c r="G2101" s="554"/>
      <c r="H2101" s="335"/>
      <c r="I2101" s="335"/>
      <c r="J2101" s="368"/>
      <c r="K2101" s="368"/>
      <c r="L2101" s="370"/>
      <c r="M2101" s="368"/>
    </row>
    <row r="2102" spans="1:13" x14ac:dyDescent="0.2">
      <c r="A2102" s="368"/>
      <c r="B2102" s="368"/>
      <c r="C2102" s="368"/>
      <c r="D2102" s="368"/>
      <c r="E2102" s="368"/>
      <c r="F2102" s="370"/>
      <c r="G2102" s="554"/>
      <c r="H2102" s="335"/>
      <c r="I2102" s="335"/>
      <c r="J2102" s="368"/>
      <c r="K2102" s="368"/>
      <c r="L2102" s="370"/>
      <c r="M2102" s="368"/>
    </row>
    <row r="2103" spans="1:13" x14ac:dyDescent="0.2">
      <c r="A2103" s="368"/>
      <c r="B2103" s="368"/>
      <c r="C2103" s="368"/>
      <c r="D2103" s="368"/>
      <c r="E2103" s="368"/>
      <c r="F2103" s="370"/>
      <c r="G2103" s="554"/>
      <c r="H2103" s="335"/>
      <c r="I2103" s="335"/>
      <c r="J2103" s="368"/>
      <c r="K2103" s="368"/>
      <c r="L2103" s="370"/>
      <c r="M2103" s="368"/>
    </row>
    <row r="2104" spans="1:13" x14ac:dyDescent="0.2">
      <c r="A2104" s="368"/>
      <c r="B2104" s="368"/>
      <c r="C2104" s="368"/>
      <c r="D2104" s="368"/>
      <c r="E2104" s="368"/>
      <c r="F2104" s="370"/>
      <c r="G2104" s="554"/>
      <c r="H2104" s="335"/>
      <c r="I2104" s="335"/>
      <c r="J2104" s="368"/>
      <c r="K2104" s="368"/>
      <c r="L2104" s="370"/>
      <c r="M2104" s="368"/>
    </row>
    <row r="2105" spans="1:13" x14ac:dyDescent="0.2">
      <c r="A2105" s="368"/>
      <c r="B2105" s="368"/>
      <c r="C2105" s="368"/>
      <c r="D2105" s="368"/>
      <c r="E2105" s="368"/>
      <c r="F2105" s="370"/>
      <c r="G2105" s="554"/>
      <c r="H2105" s="335"/>
      <c r="I2105" s="335"/>
      <c r="J2105" s="368"/>
      <c r="K2105" s="368"/>
      <c r="L2105" s="370"/>
      <c r="M2105" s="368"/>
    </row>
    <row r="2106" spans="1:13" x14ac:dyDescent="0.2">
      <c r="A2106" s="368"/>
      <c r="B2106" s="368"/>
      <c r="C2106" s="368"/>
      <c r="D2106" s="368"/>
      <c r="E2106" s="368"/>
      <c r="F2106" s="370"/>
      <c r="G2106" s="554"/>
      <c r="H2106" s="335"/>
      <c r="I2106" s="335"/>
      <c r="J2106" s="368"/>
      <c r="K2106" s="368"/>
      <c r="L2106" s="370"/>
      <c r="M2106" s="368"/>
    </row>
    <row r="2107" spans="1:13" x14ac:dyDescent="0.2">
      <c r="A2107" s="368"/>
      <c r="B2107" s="368"/>
      <c r="C2107" s="368"/>
      <c r="D2107" s="368"/>
      <c r="E2107" s="368"/>
      <c r="F2107" s="370"/>
      <c r="G2107" s="554"/>
      <c r="H2107" s="335"/>
      <c r="I2107" s="335"/>
      <c r="J2107" s="368"/>
      <c r="K2107" s="368"/>
      <c r="L2107" s="370"/>
      <c r="M2107" s="368"/>
    </row>
    <row r="2108" spans="1:13" x14ac:dyDescent="0.2">
      <c r="A2108" s="368"/>
      <c r="B2108" s="368"/>
      <c r="C2108" s="368"/>
      <c r="D2108" s="368"/>
      <c r="E2108" s="368"/>
      <c r="F2108" s="370"/>
      <c r="G2108" s="554"/>
      <c r="H2108" s="335"/>
      <c r="I2108" s="335"/>
      <c r="J2108" s="368"/>
      <c r="K2108" s="368"/>
      <c r="L2108" s="370"/>
      <c r="M2108" s="368"/>
    </row>
    <row r="2109" spans="1:13" x14ac:dyDescent="0.2">
      <c r="A2109" s="368"/>
      <c r="B2109" s="368"/>
      <c r="C2109" s="368"/>
      <c r="D2109" s="368"/>
      <c r="E2109" s="368"/>
      <c r="F2109" s="370"/>
      <c r="G2109" s="554"/>
      <c r="H2109" s="335"/>
      <c r="I2109" s="335"/>
      <c r="J2109" s="368"/>
      <c r="K2109" s="368"/>
      <c r="L2109" s="370"/>
      <c r="M2109" s="368"/>
    </row>
    <row r="2110" spans="1:13" x14ac:dyDescent="0.2">
      <c r="A2110" s="368"/>
      <c r="B2110" s="368"/>
      <c r="C2110" s="368"/>
      <c r="D2110" s="368"/>
      <c r="E2110" s="368"/>
      <c r="F2110" s="370"/>
      <c r="G2110" s="554"/>
      <c r="H2110" s="335"/>
      <c r="I2110" s="335"/>
      <c r="J2110" s="368"/>
      <c r="K2110" s="368"/>
      <c r="L2110" s="370"/>
      <c r="M2110" s="368"/>
    </row>
    <row r="2111" spans="1:13" x14ac:dyDescent="0.2">
      <c r="A2111" s="368"/>
      <c r="B2111" s="368"/>
      <c r="C2111" s="368"/>
      <c r="D2111" s="368"/>
      <c r="E2111" s="368"/>
      <c r="F2111" s="370"/>
      <c r="G2111" s="554"/>
      <c r="H2111" s="335"/>
      <c r="I2111" s="335"/>
      <c r="J2111" s="368"/>
      <c r="K2111" s="368"/>
      <c r="L2111" s="370"/>
      <c r="M2111" s="368"/>
    </row>
    <row r="2112" spans="1:13" x14ac:dyDescent="0.2">
      <c r="A2112" s="368"/>
      <c r="B2112" s="368"/>
      <c r="C2112" s="368"/>
      <c r="D2112" s="368"/>
      <c r="E2112" s="368"/>
      <c r="F2112" s="370"/>
      <c r="G2112" s="554"/>
      <c r="H2112" s="335"/>
      <c r="I2112" s="335"/>
      <c r="J2112" s="368"/>
      <c r="K2112" s="368"/>
      <c r="L2112" s="370"/>
      <c r="M2112" s="368"/>
    </row>
    <row r="2113" spans="1:13" x14ac:dyDescent="0.2">
      <c r="A2113" s="368"/>
      <c r="B2113" s="368"/>
      <c r="C2113" s="368"/>
      <c r="D2113" s="368"/>
      <c r="E2113" s="368"/>
      <c r="F2113" s="370"/>
      <c r="G2113" s="554"/>
      <c r="H2113" s="335"/>
      <c r="I2113" s="335"/>
      <c r="J2113" s="368"/>
      <c r="K2113" s="368"/>
      <c r="L2113" s="370"/>
      <c r="M2113" s="368"/>
    </row>
    <row r="2114" spans="1:13" x14ac:dyDescent="0.2">
      <c r="A2114" s="368"/>
      <c r="B2114" s="368"/>
      <c r="C2114" s="368"/>
      <c r="D2114" s="368"/>
      <c r="E2114" s="368"/>
      <c r="F2114" s="370"/>
      <c r="G2114" s="554"/>
      <c r="H2114" s="335"/>
      <c r="I2114" s="335"/>
      <c r="J2114" s="368"/>
      <c r="K2114" s="368"/>
      <c r="L2114" s="370"/>
      <c r="M2114" s="368"/>
    </row>
    <row r="2115" spans="1:13" x14ac:dyDescent="0.2">
      <c r="A2115" s="368"/>
      <c r="B2115" s="368"/>
      <c r="C2115" s="368"/>
      <c r="D2115" s="368"/>
      <c r="E2115" s="368"/>
      <c r="F2115" s="370"/>
      <c r="G2115" s="554"/>
      <c r="H2115" s="335"/>
      <c r="I2115" s="335"/>
      <c r="J2115" s="368"/>
      <c r="K2115" s="368"/>
      <c r="L2115" s="370"/>
      <c r="M2115" s="368"/>
    </row>
    <row r="2116" spans="1:13" x14ac:dyDescent="0.2">
      <c r="A2116" s="368"/>
      <c r="B2116" s="368"/>
      <c r="C2116" s="368"/>
      <c r="D2116" s="368"/>
      <c r="E2116" s="368"/>
      <c r="F2116" s="370"/>
      <c r="G2116" s="554"/>
      <c r="H2116" s="335"/>
      <c r="I2116" s="335"/>
      <c r="J2116" s="368"/>
      <c r="K2116" s="368"/>
      <c r="L2116" s="370"/>
      <c r="M2116" s="368"/>
    </row>
    <row r="2117" spans="1:13" x14ac:dyDescent="0.2">
      <c r="A2117" s="368"/>
      <c r="B2117" s="368"/>
      <c r="C2117" s="368"/>
      <c r="D2117" s="368"/>
      <c r="E2117" s="368"/>
      <c r="F2117" s="370"/>
      <c r="G2117" s="554"/>
      <c r="H2117" s="335"/>
      <c r="I2117" s="335"/>
      <c r="J2117" s="368"/>
      <c r="K2117" s="368"/>
      <c r="L2117" s="370"/>
      <c r="M2117" s="368"/>
    </row>
    <row r="2118" spans="1:13" x14ac:dyDescent="0.2">
      <c r="A2118" s="368"/>
      <c r="B2118" s="368"/>
      <c r="C2118" s="368"/>
      <c r="D2118" s="368"/>
      <c r="E2118" s="368"/>
      <c r="F2118" s="370"/>
      <c r="G2118" s="554"/>
      <c r="H2118" s="335"/>
      <c r="I2118" s="335"/>
      <c r="J2118" s="368"/>
      <c r="K2118" s="368"/>
      <c r="L2118" s="370"/>
      <c r="M2118" s="368"/>
    </row>
    <row r="2119" spans="1:13" x14ac:dyDescent="0.2">
      <c r="A2119" s="368"/>
      <c r="B2119" s="368"/>
      <c r="C2119" s="368"/>
      <c r="D2119" s="368"/>
      <c r="E2119" s="368"/>
      <c r="F2119" s="370"/>
      <c r="G2119" s="554"/>
      <c r="H2119" s="335"/>
      <c r="I2119" s="335"/>
      <c r="J2119" s="368"/>
      <c r="K2119" s="368"/>
      <c r="L2119" s="370"/>
      <c r="M2119" s="368"/>
    </row>
    <row r="2120" spans="1:13" x14ac:dyDescent="0.2">
      <c r="A2120" s="368"/>
      <c r="B2120" s="368"/>
      <c r="C2120" s="368"/>
      <c r="D2120" s="368"/>
      <c r="E2120" s="368"/>
      <c r="F2120" s="370"/>
      <c r="G2120" s="554"/>
      <c r="H2120" s="335"/>
      <c r="I2120" s="335"/>
      <c r="J2120" s="368"/>
      <c r="K2120" s="368"/>
      <c r="L2120" s="370"/>
      <c r="M2120" s="368"/>
    </row>
    <row r="2121" spans="1:13" x14ac:dyDescent="0.2">
      <c r="A2121" s="368"/>
      <c r="B2121" s="368"/>
      <c r="C2121" s="368"/>
      <c r="D2121" s="368"/>
      <c r="E2121" s="368"/>
      <c r="F2121" s="370"/>
      <c r="G2121" s="554"/>
      <c r="H2121" s="335"/>
      <c r="I2121" s="335"/>
      <c r="J2121" s="368"/>
      <c r="K2121" s="368"/>
      <c r="L2121" s="370"/>
      <c r="M2121" s="368"/>
    </row>
    <row r="2122" spans="1:13" x14ac:dyDescent="0.2">
      <c r="A2122" s="368"/>
      <c r="B2122" s="368"/>
      <c r="C2122" s="368"/>
      <c r="D2122" s="368"/>
      <c r="E2122" s="368"/>
      <c r="F2122" s="370"/>
      <c r="G2122" s="554"/>
      <c r="H2122" s="335"/>
      <c r="I2122" s="335"/>
      <c r="J2122" s="368"/>
      <c r="K2122" s="368"/>
      <c r="L2122" s="370"/>
      <c r="M2122" s="368"/>
    </row>
    <row r="2123" spans="1:13" x14ac:dyDescent="0.2">
      <c r="A2123" s="368"/>
      <c r="B2123" s="368"/>
      <c r="C2123" s="368"/>
      <c r="D2123" s="368"/>
      <c r="E2123" s="368"/>
      <c r="F2123" s="370"/>
      <c r="G2123" s="554"/>
      <c r="H2123" s="335"/>
      <c r="I2123" s="335"/>
      <c r="J2123" s="368"/>
      <c r="K2123" s="368"/>
      <c r="L2123" s="370"/>
      <c r="M2123" s="368"/>
    </row>
    <row r="2124" spans="1:13" x14ac:dyDescent="0.2">
      <c r="A2124" s="368"/>
      <c r="B2124" s="368"/>
      <c r="C2124" s="368"/>
      <c r="D2124" s="368"/>
      <c r="E2124" s="368"/>
      <c r="F2124" s="370"/>
      <c r="G2124" s="554"/>
      <c r="H2124" s="335"/>
      <c r="I2124" s="335"/>
      <c r="J2124" s="368"/>
      <c r="K2124" s="368"/>
      <c r="L2124" s="370"/>
      <c r="M2124" s="368"/>
    </row>
    <row r="2125" spans="1:13" x14ac:dyDescent="0.2">
      <c r="A2125" s="368"/>
      <c r="B2125" s="368"/>
      <c r="C2125" s="368"/>
      <c r="D2125" s="368"/>
      <c r="E2125" s="368"/>
      <c r="F2125" s="370"/>
      <c r="G2125" s="554"/>
      <c r="H2125" s="335"/>
      <c r="I2125" s="335"/>
      <c r="J2125" s="368"/>
      <c r="K2125" s="368"/>
      <c r="L2125" s="370"/>
      <c r="M2125" s="368"/>
    </row>
    <row r="2126" spans="1:13" x14ac:dyDescent="0.2">
      <c r="A2126" s="368"/>
      <c r="B2126" s="368"/>
      <c r="C2126" s="368"/>
      <c r="D2126" s="368"/>
      <c r="E2126" s="368"/>
      <c r="F2126" s="370"/>
      <c r="G2126" s="554"/>
      <c r="H2126" s="335"/>
      <c r="I2126" s="335"/>
      <c r="J2126" s="368"/>
      <c r="K2126" s="368"/>
      <c r="L2126" s="370"/>
      <c r="M2126" s="368"/>
    </row>
    <row r="2127" spans="1:13" x14ac:dyDescent="0.2">
      <c r="A2127" s="368"/>
      <c r="B2127" s="368"/>
      <c r="C2127" s="368"/>
      <c r="D2127" s="368"/>
      <c r="E2127" s="368"/>
      <c r="F2127" s="370"/>
      <c r="G2127" s="554"/>
      <c r="H2127" s="335"/>
      <c r="I2127" s="335"/>
      <c r="J2127" s="368"/>
      <c r="K2127" s="368"/>
      <c r="L2127" s="370"/>
      <c r="M2127" s="368"/>
    </row>
    <row r="2128" spans="1:13" x14ac:dyDescent="0.2">
      <c r="A2128" s="368"/>
      <c r="B2128" s="368"/>
      <c r="C2128" s="368"/>
      <c r="D2128" s="368"/>
      <c r="E2128" s="368"/>
      <c r="F2128" s="370"/>
      <c r="G2128" s="554"/>
      <c r="H2128" s="335"/>
      <c r="I2128" s="335"/>
      <c r="J2128" s="368"/>
      <c r="K2128" s="368"/>
      <c r="L2128" s="370"/>
      <c r="M2128" s="368"/>
    </row>
    <row r="2129" spans="1:13" x14ac:dyDescent="0.2">
      <c r="A2129" s="368"/>
      <c r="B2129" s="368"/>
      <c r="C2129" s="368"/>
      <c r="D2129" s="368"/>
      <c r="E2129" s="368"/>
      <c r="F2129" s="370"/>
      <c r="G2129" s="554"/>
      <c r="H2129" s="335"/>
      <c r="I2129" s="335"/>
      <c r="J2129" s="368"/>
      <c r="K2129" s="368"/>
      <c r="L2129" s="370"/>
      <c r="M2129" s="368"/>
    </row>
    <row r="2130" spans="1:13" x14ac:dyDescent="0.2">
      <c r="A2130" s="368"/>
      <c r="B2130" s="368"/>
      <c r="C2130" s="368"/>
      <c r="D2130" s="368"/>
      <c r="E2130" s="368"/>
      <c r="F2130" s="370"/>
      <c r="G2130" s="554"/>
      <c r="H2130" s="335"/>
      <c r="I2130" s="335"/>
      <c r="J2130" s="368"/>
      <c r="K2130" s="368"/>
      <c r="L2130" s="370"/>
      <c r="M2130" s="368"/>
    </row>
    <row r="2131" spans="1:13" x14ac:dyDescent="0.2">
      <c r="A2131" s="368"/>
      <c r="B2131" s="368"/>
      <c r="C2131" s="368"/>
      <c r="D2131" s="368"/>
      <c r="E2131" s="368"/>
      <c r="F2131" s="370"/>
      <c r="G2131" s="554"/>
      <c r="H2131" s="335"/>
      <c r="I2131" s="335"/>
      <c r="J2131" s="368"/>
      <c r="K2131" s="368"/>
      <c r="L2131" s="370"/>
      <c r="M2131" s="368"/>
    </row>
    <row r="2132" spans="1:13" x14ac:dyDescent="0.2">
      <c r="A2132" s="368"/>
      <c r="B2132" s="368"/>
      <c r="C2132" s="368"/>
      <c r="D2132" s="368"/>
      <c r="E2132" s="368"/>
      <c r="F2132" s="370"/>
      <c r="G2132" s="554"/>
      <c r="H2132" s="335"/>
      <c r="I2132" s="335"/>
      <c r="J2132" s="368"/>
      <c r="K2132" s="368"/>
      <c r="L2132" s="370"/>
      <c r="M2132" s="368"/>
    </row>
    <row r="2133" spans="1:13" x14ac:dyDescent="0.2">
      <c r="A2133" s="368"/>
      <c r="B2133" s="368"/>
      <c r="C2133" s="368"/>
      <c r="D2133" s="368"/>
      <c r="E2133" s="368"/>
      <c r="F2133" s="370"/>
      <c r="G2133" s="554"/>
      <c r="H2133" s="335"/>
      <c r="I2133" s="335"/>
      <c r="J2133" s="368"/>
      <c r="K2133" s="368"/>
      <c r="L2133" s="370"/>
      <c r="M2133" s="368"/>
    </row>
    <row r="2134" spans="1:13" x14ac:dyDescent="0.2">
      <c r="A2134" s="368"/>
      <c r="B2134" s="368"/>
      <c r="C2134" s="368"/>
      <c r="D2134" s="368"/>
      <c r="E2134" s="368"/>
      <c r="F2134" s="370"/>
      <c r="G2134" s="554"/>
      <c r="H2134" s="335"/>
      <c r="I2134" s="335"/>
      <c r="J2134" s="368"/>
      <c r="K2134" s="368"/>
      <c r="L2134" s="370"/>
      <c r="M2134" s="368"/>
    </row>
    <row r="2135" spans="1:13" x14ac:dyDescent="0.2">
      <c r="A2135" s="368"/>
      <c r="B2135" s="368"/>
      <c r="C2135" s="368"/>
      <c r="D2135" s="368"/>
      <c r="E2135" s="368"/>
      <c r="F2135" s="370"/>
      <c r="G2135" s="554"/>
      <c r="H2135" s="335"/>
      <c r="I2135" s="335"/>
      <c r="J2135" s="368"/>
      <c r="K2135" s="368"/>
      <c r="L2135" s="370"/>
      <c r="M2135" s="368"/>
    </row>
    <row r="2136" spans="1:13" x14ac:dyDescent="0.2">
      <c r="A2136" s="368"/>
      <c r="B2136" s="368"/>
      <c r="C2136" s="368"/>
      <c r="D2136" s="368"/>
      <c r="E2136" s="368"/>
      <c r="F2136" s="370"/>
      <c r="G2136" s="554"/>
      <c r="H2136" s="335"/>
      <c r="I2136" s="335"/>
      <c r="J2136" s="368"/>
      <c r="K2136" s="368"/>
      <c r="L2136" s="370"/>
      <c r="M2136" s="368"/>
    </row>
    <row r="2137" spans="1:13" x14ac:dyDescent="0.2">
      <c r="A2137" s="368"/>
      <c r="B2137" s="368"/>
      <c r="C2137" s="368"/>
      <c r="D2137" s="368"/>
      <c r="E2137" s="368"/>
      <c r="F2137" s="370"/>
      <c r="G2137" s="554"/>
      <c r="H2137" s="335"/>
      <c r="I2137" s="335"/>
      <c r="J2137" s="368"/>
      <c r="K2137" s="368"/>
      <c r="L2137" s="370"/>
      <c r="M2137" s="368"/>
    </row>
    <row r="2138" spans="1:13" x14ac:dyDescent="0.2">
      <c r="A2138" s="368"/>
      <c r="B2138" s="368"/>
      <c r="C2138" s="368"/>
      <c r="D2138" s="368"/>
      <c r="E2138" s="368"/>
      <c r="F2138" s="370"/>
      <c r="G2138" s="554"/>
      <c r="H2138" s="335"/>
      <c r="I2138" s="335"/>
      <c r="J2138" s="368"/>
      <c r="K2138" s="368"/>
      <c r="L2138" s="370"/>
      <c r="M2138" s="368"/>
    </row>
    <row r="2139" spans="1:13" x14ac:dyDescent="0.2">
      <c r="A2139" s="368"/>
      <c r="B2139" s="368"/>
      <c r="C2139" s="368"/>
      <c r="D2139" s="368"/>
      <c r="E2139" s="368"/>
      <c r="F2139" s="370"/>
      <c r="G2139" s="554"/>
      <c r="H2139" s="335"/>
      <c r="I2139" s="335"/>
      <c r="J2139" s="368"/>
      <c r="K2139" s="368"/>
      <c r="L2139" s="370"/>
      <c r="M2139" s="368"/>
    </row>
    <row r="2140" spans="1:13" x14ac:dyDescent="0.2">
      <c r="A2140" s="368"/>
      <c r="B2140" s="368"/>
      <c r="C2140" s="368"/>
      <c r="D2140" s="368"/>
      <c r="E2140" s="368"/>
      <c r="F2140" s="370"/>
      <c r="G2140" s="554"/>
      <c r="H2140" s="335"/>
      <c r="I2140" s="335"/>
      <c r="J2140" s="368"/>
      <c r="K2140" s="368"/>
      <c r="L2140" s="370"/>
      <c r="M2140" s="368"/>
    </row>
    <row r="2141" spans="1:13" x14ac:dyDescent="0.2">
      <c r="A2141" s="368"/>
      <c r="B2141" s="368"/>
      <c r="C2141" s="368"/>
      <c r="D2141" s="368"/>
      <c r="E2141" s="368"/>
      <c r="F2141" s="370"/>
      <c r="G2141" s="554"/>
      <c r="H2141" s="335"/>
      <c r="I2141" s="335"/>
      <c r="J2141" s="368"/>
      <c r="K2141" s="368"/>
      <c r="L2141" s="370"/>
      <c r="M2141" s="368"/>
    </row>
    <row r="2142" spans="1:13" x14ac:dyDescent="0.2">
      <c r="A2142" s="368"/>
      <c r="B2142" s="368"/>
      <c r="C2142" s="368"/>
      <c r="D2142" s="368"/>
      <c r="E2142" s="368"/>
      <c r="F2142" s="370"/>
      <c r="G2142" s="554"/>
      <c r="H2142" s="335"/>
      <c r="I2142" s="335"/>
      <c r="J2142" s="368"/>
      <c r="K2142" s="368"/>
      <c r="L2142" s="370"/>
      <c r="M2142" s="368"/>
    </row>
    <row r="2143" spans="1:13" x14ac:dyDescent="0.2">
      <c r="A2143" s="368"/>
      <c r="B2143" s="368"/>
      <c r="C2143" s="368"/>
      <c r="D2143" s="368"/>
      <c r="E2143" s="368"/>
      <c r="F2143" s="370"/>
      <c r="G2143" s="554"/>
      <c r="H2143" s="335"/>
      <c r="I2143" s="335"/>
      <c r="J2143" s="368"/>
      <c r="K2143" s="368"/>
      <c r="L2143" s="370"/>
      <c r="M2143" s="368"/>
    </row>
    <row r="2144" spans="1:13" x14ac:dyDescent="0.2">
      <c r="A2144" s="368"/>
      <c r="B2144" s="368"/>
      <c r="C2144" s="368"/>
      <c r="D2144" s="368"/>
      <c r="E2144" s="368"/>
      <c r="F2144" s="370"/>
      <c r="G2144" s="554"/>
      <c r="H2144" s="335"/>
      <c r="I2144" s="335"/>
      <c r="J2144" s="368"/>
      <c r="K2144" s="368"/>
      <c r="L2144" s="370"/>
      <c r="M2144" s="368"/>
    </row>
    <row r="2145" spans="1:13" x14ac:dyDescent="0.2">
      <c r="A2145" s="368"/>
      <c r="B2145" s="368"/>
      <c r="C2145" s="368"/>
      <c r="D2145" s="368"/>
      <c r="E2145" s="368"/>
      <c r="F2145" s="370"/>
      <c r="G2145" s="554"/>
      <c r="H2145" s="335"/>
      <c r="I2145" s="335"/>
      <c r="J2145" s="368"/>
      <c r="K2145" s="368"/>
      <c r="L2145" s="370"/>
      <c r="M2145" s="368"/>
    </row>
    <row r="2146" spans="1:13" x14ac:dyDescent="0.2">
      <c r="A2146" s="368"/>
      <c r="B2146" s="368"/>
      <c r="C2146" s="368"/>
      <c r="D2146" s="368"/>
      <c r="E2146" s="368"/>
      <c r="F2146" s="370"/>
      <c r="G2146" s="554"/>
      <c r="H2146" s="335"/>
      <c r="I2146" s="335"/>
      <c r="J2146" s="368"/>
      <c r="K2146" s="368"/>
      <c r="L2146" s="370"/>
      <c r="M2146" s="368"/>
    </row>
    <row r="2147" spans="1:13" x14ac:dyDescent="0.2">
      <c r="A2147" s="368"/>
      <c r="B2147" s="368"/>
      <c r="C2147" s="368"/>
      <c r="D2147" s="368"/>
      <c r="E2147" s="368"/>
      <c r="F2147" s="370"/>
      <c r="G2147" s="554"/>
      <c r="H2147" s="335"/>
      <c r="I2147" s="335"/>
      <c r="J2147" s="368"/>
      <c r="K2147" s="368"/>
      <c r="L2147" s="370"/>
      <c r="M2147" s="368"/>
    </row>
    <row r="2148" spans="1:13" x14ac:dyDescent="0.2">
      <c r="A2148" s="368"/>
      <c r="B2148" s="368"/>
      <c r="C2148" s="368"/>
      <c r="D2148" s="368"/>
      <c r="E2148" s="368"/>
      <c r="F2148" s="370"/>
      <c r="G2148" s="554"/>
      <c r="H2148" s="335"/>
      <c r="I2148" s="335"/>
      <c r="J2148" s="368"/>
      <c r="K2148" s="368"/>
      <c r="L2148" s="370"/>
      <c r="M2148" s="368"/>
    </row>
    <row r="2149" spans="1:13" x14ac:dyDescent="0.2">
      <c r="A2149" s="368"/>
      <c r="B2149" s="368"/>
      <c r="C2149" s="368"/>
      <c r="D2149" s="368"/>
      <c r="E2149" s="368"/>
      <c r="F2149" s="370"/>
      <c r="G2149" s="554"/>
      <c r="H2149" s="335"/>
      <c r="I2149" s="335"/>
      <c r="J2149" s="368"/>
      <c r="K2149" s="368"/>
      <c r="L2149" s="370"/>
      <c r="M2149" s="368"/>
    </row>
    <row r="2150" spans="1:13" x14ac:dyDescent="0.2">
      <c r="A2150" s="368"/>
      <c r="B2150" s="368"/>
      <c r="C2150" s="368"/>
      <c r="D2150" s="368"/>
      <c r="E2150" s="368"/>
      <c r="F2150" s="370"/>
      <c r="G2150" s="554"/>
      <c r="H2150" s="335"/>
      <c r="I2150" s="335"/>
      <c r="J2150" s="368"/>
      <c r="K2150" s="368"/>
      <c r="L2150" s="370"/>
      <c r="M2150" s="368"/>
    </row>
    <row r="2151" spans="1:13" x14ac:dyDescent="0.2">
      <c r="A2151" s="368"/>
      <c r="B2151" s="368"/>
      <c r="C2151" s="368"/>
      <c r="D2151" s="368"/>
      <c r="E2151" s="368"/>
      <c r="F2151" s="370"/>
      <c r="G2151" s="554"/>
      <c r="H2151" s="335"/>
      <c r="I2151" s="335"/>
      <c r="J2151" s="368"/>
      <c r="K2151" s="368"/>
      <c r="L2151" s="370"/>
      <c r="M2151" s="368"/>
    </row>
    <row r="2152" spans="1:13" x14ac:dyDescent="0.2">
      <c r="A2152" s="368"/>
      <c r="B2152" s="368"/>
      <c r="C2152" s="368"/>
      <c r="D2152" s="368"/>
      <c r="E2152" s="368"/>
      <c r="F2152" s="370"/>
      <c r="G2152" s="554"/>
      <c r="H2152" s="335"/>
      <c r="I2152" s="335"/>
      <c r="J2152" s="368"/>
      <c r="K2152" s="368"/>
      <c r="L2152" s="370"/>
      <c r="M2152" s="368"/>
    </row>
    <row r="2153" spans="1:13" x14ac:dyDescent="0.2">
      <c r="A2153" s="368"/>
      <c r="B2153" s="368"/>
      <c r="C2153" s="368"/>
      <c r="D2153" s="368"/>
      <c r="E2153" s="368"/>
      <c r="F2153" s="370"/>
      <c r="G2153" s="554"/>
      <c r="H2153" s="335"/>
      <c r="I2153" s="335"/>
      <c r="J2153" s="368"/>
      <c r="K2153" s="368"/>
      <c r="L2153" s="370"/>
      <c r="M2153" s="368"/>
    </row>
    <row r="2154" spans="1:13" x14ac:dyDescent="0.2">
      <c r="A2154" s="368"/>
      <c r="B2154" s="368"/>
      <c r="C2154" s="368"/>
      <c r="D2154" s="368"/>
      <c r="E2154" s="368"/>
      <c r="F2154" s="370"/>
      <c r="G2154" s="554"/>
      <c r="H2154" s="335"/>
      <c r="I2154" s="335"/>
      <c r="J2154" s="368"/>
      <c r="K2154" s="368"/>
      <c r="L2154" s="370"/>
      <c r="M2154" s="368"/>
    </row>
    <row r="2155" spans="1:13" x14ac:dyDescent="0.2">
      <c r="A2155" s="368"/>
      <c r="B2155" s="368"/>
      <c r="C2155" s="368"/>
      <c r="D2155" s="368"/>
      <c r="E2155" s="368"/>
      <c r="F2155" s="370"/>
      <c r="G2155" s="554"/>
      <c r="H2155" s="335"/>
      <c r="I2155" s="335"/>
      <c r="J2155" s="368"/>
      <c r="K2155" s="368"/>
      <c r="L2155" s="370"/>
      <c r="M2155" s="368"/>
    </row>
    <row r="2156" spans="1:13" x14ac:dyDescent="0.2">
      <c r="A2156" s="368"/>
      <c r="B2156" s="368"/>
      <c r="C2156" s="368"/>
      <c r="D2156" s="368"/>
      <c r="E2156" s="368"/>
      <c r="F2156" s="370"/>
      <c r="G2156" s="554"/>
      <c r="H2156" s="335"/>
      <c r="I2156" s="335"/>
      <c r="J2156" s="368"/>
      <c r="K2156" s="368"/>
      <c r="L2156" s="370"/>
      <c r="M2156" s="368"/>
    </row>
    <row r="2157" spans="1:13" x14ac:dyDescent="0.2">
      <c r="A2157" s="368"/>
      <c r="B2157" s="368"/>
      <c r="C2157" s="368"/>
      <c r="D2157" s="368"/>
      <c r="E2157" s="368"/>
      <c r="F2157" s="370"/>
      <c r="G2157" s="554"/>
      <c r="H2157" s="335"/>
      <c r="I2157" s="335"/>
      <c r="J2157" s="368"/>
      <c r="K2157" s="368"/>
      <c r="L2157" s="370"/>
      <c r="M2157" s="368"/>
    </row>
    <row r="2158" spans="1:13" x14ac:dyDescent="0.2">
      <c r="A2158" s="368"/>
      <c r="B2158" s="368"/>
      <c r="C2158" s="368"/>
      <c r="D2158" s="368"/>
      <c r="E2158" s="368"/>
      <c r="F2158" s="370"/>
      <c r="G2158" s="554"/>
      <c r="H2158" s="335"/>
      <c r="I2158" s="335"/>
      <c r="J2158" s="368"/>
      <c r="K2158" s="368"/>
      <c r="L2158" s="370"/>
      <c r="M2158" s="368"/>
    </row>
    <row r="2159" spans="1:13" x14ac:dyDescent="0.2">
      <c r="A2159" s="368"/>
      <c r="B2159" s="368"/>
      <c r="C2159" s="368"/>
      <c r="D2159" s="368"/>
      <c r="E2159" s="368"/>
      <c r="F2159" s="370"/>
      <c r="G2159" s="554"/>
      <c r="H2159" s="335"/>
      <c r="I2159" s="335"/>
      <c r="J2159" s="368"/>
      <c r="K2159" s="368"/>
      <c r="L2159" s="370"/>
      <c r="M2159" s="368"/>
    </row>
    <row r="2160" spans="1:13" x14ac:dyDescent="0.2">
      <c r="A2160" s="368"/>
      <c r="B2160" s="368"/>
      <c r="C2160" s="368"/>
      <c r="D2160" s="368"/>
      <c r="E2160" s="368"/>
      <c r="F2160" s="370"/>
      <c r="G2160" s="554"/>
      <c r="H2160" s="335"/>
      <c r="I2160" s="335"/>
      <c r="J2160" s="368"/>
      <c r="K2160" s="368"/>
      <c r="L2160" s="370"/>
      <c r="M2160" s="368"/>
    </row>
    <row r="2161" spans="1:13" x14ac:dyDescent="0.2">
      <c r="A2161" s="368"/>
      <c r="B2161" s="368"/>
      <c r="C2161" s="368"/>
      <c r="D2161" s="368"/>
      <c r="E2161" s="368"/>
      <c r="F2161" s="370"/>
      <c r="G2161" s="554"/>
      <c r="H2161" s="335"/>
      <c r="I2161" s="335"/>
      <c r="J2161" s="368"/>
      <c r="K2161" s="368"/>
      <c r="L2161" s="370"/>
      <c r="M2161" s="368"/>
    </row>
    <row r="2162" spans="1:13" x14ac:dyDescent="0.2">
      <c r="A2162" s="368"/>
      <c r="B2162" s="368"/>
      <c r="C2162" s="368"/>
      <c r="D2162" s="368"/>
      <c r="E2162" s="368"/>
      <c r="F2162" s="370"/>
      <c r="G2162" s="554"/>
      <c r="H2162" s="335"/>
      <c r="I2162" s="335"/>
      <c r="J2162" s="368"/>
      <c r="K2162" s="368"/>
      <c r="L2162" s="370"/>
      <c r="M2162" s="368"/>
    </row>
    <row r="2163" spans="1:13" x14ac:dyDescent="0.2">
      <c r="A2163" s="368"/>
      <c r="B2163" s="368"/>
      <c r="C2163" s="368"/>
      <c r="D2163" s="368"/>
      <c r="E2163" s="368"/>
      <c r="F2163" s="370"/>
      <c r="G2163" s="554"/>
      <c r="H2163" s="335"/>
      <c r="I2163" s="335"/>
      <c r="J2163" s="368"/>
      <c r="K2163" s="368"/>
      <c r="L2163" s="370"/>
      <c r="M2163" s="368"/>
    </row>
    <row r="2164" spans="1:13" x14ac:dyDescent="0.2">
      <c r="A2164" s="368"/>
      <c r="B2164" s="368"/>
      <c r="C2164" s="368"/>
      <c r="D2164" s="368"/>
      <c r="E2164" s="368"/>
      <c r="F2164" s="370"/>
      <c r="G2164" s="554"/>
      <c r="H2164" s="335"/>
      <c r="I2164" s="335"/>
      <c r="J2164" s="368"/>
      <c r="K2164" s="368"/>
      <c r="L2164" s="370"/>
      <c r="M2164" s="368"/>
    </row>
    <row r="2165" spans="1:13" x14ac:dyDescent="0.2">
      <c r="A2165" s="368"/>
      <c r="B2165" s="368"/>
      <c r="C2165" s="368"/>
      <c r="D2165" s="368"/>
      <c r="E2165" s="368"/>
      <c r="F2165" s="370"/>
      <c r="G2165" s="554"/>
      <c r="H2165" s="335"/>
      <c r="I2165" s="335"/>
      <c r="J2165" s="368"/>
      <c r="K2165" s="368"/>
      <c r="L2165" s="370"/>
      <c r="M2165" s="368"/>
    </row>
    <row r="2166" spans="1:13" x14ac:dyDescent="0.2">
      <c r="A2166" s="368"/>
      <c r="B2166" s="368"/>
      <c r="C2166" s="368"/>
      <c r="D2166" s="368"/>
      <c r="E2166" s="368"/>
      <c r="F2166" s="370"/>
      <c r="G2166" s="554"/>
      <c r="H2166" s="335"/>
      <c r="I2166" s="335"/>
      <c r="J2166" s="368"/>
      <c r="K2166" s="368"/>
      <c r="L2166" s="370"/>
      <c r="M2166" s="368"/>
    </row>
    <row r="2167" spans="1:13" x14ac:dyDescent="0.2">
      <c r="A2167" s="368"/>
      <c r="B2167" s="368"/>
      <c r="C2167" s="368"/>
      <c r="D2167" s="368"/>
      <c r="E2167" s="368"/>
      <c r="F2167" s="370"/>
      <c r="G2167" s="554"/>
      <c r="H2167" s="335"/>
      <c r="I2167" s="335"/>
      <c r="J2167" s="368"/>
      <c r="K2167" s="368"/>
      <c r="L2167" s="370"/>
      <c r="M2167" s="368"/>
    </row>
    <row r="2168" spans="1:13" x14ac:dyDescent="0.2">
      <c r="A2168" s="368"/>
      <c r="B2168" s="368"/>
      <c r="C2168" s="368"/>
      <c r="D2168" s="368"/>
      <c r="E2168" s="368"/>
      <c r="F2168" s="370"/>
      <c r="G2168" s="554"/>
      <c r="H2168" s="335"/>
      <c r="I2168" s="335"/>
      <c r="J2168" s="368"/>
      <c r="K2168" s="368"/>
      <c r="L2168" s="370"/>
      <c r="M2168" s="368"/>
    </row>
    <row r="2169" spans="1:13" x14ac:dyDescent="0.2">
      <c r="A2169" s="368"/>
      <c r="B2169" s="368"/>
      <c r="C2169" s="368"/>
      <c r="D2169" s="368"/>
      <c r="E2169" s="368"/>
      <c r="F2169" s="370"/>
      <c r="G2169" s="554"/>
      <c r="H2169" s="335"/>
      <c r="I2169" s="335"/>
      <c r="J2169" s="368"/>
      <c r="K2169" s="368"/>
      <c r="L2169" s="370"/>
      <c r="M2169" s="368"/>
    </row>
    <row r="2170" spans="1:13" x14ac:dyDescent="0.2">
      <c r="A2170" s="368"/>
      <c r="B2170" s="368"/>
      <c r="C2170" s="368"/>
      <c r="D2170" s="368"/>
      <c r="E2170" s="368"/>
      <c r="F2170" s="370"/>
      <c r="G2170" s="554"/>
      <c r="H2170" s="335"/>
      <c r="I2170" s="335"/>
      <c r="J2170" s="368"/>
      <c r="K2170" s="368"/>
      <c r="L2170" s="370"/>
      <c r="M2170" s="368"/>
    </row>
    <row r="2171" spans="1:13" x14ac:dyDescent="0.2">
      <c r="A2171" s="368"/>
      <c r="B2171" s="368"/>
      <c r="C2171" s="368"/>
      <c r="D2171" s="368"/>
      <c r="E2171" s="368"/>
      <c r="F2171" s="370"/>
      <c r="G2171" s="554"/>
      <c r="H2171" s="335"/>
      <c r="I2171" s="335"/>
      <c r="J2171" s="368"/>
      <c r="K2171" s="368"/>
      <c r="L2171" s="370"/>
      <c r="M2171" s="368"/>
    </row>
    <row r="2172" spans="1:13" x14ac:dyDescent="0.2">
      <c r="A2172" s="368"/>
      <c r="B2172" s="368"/>
      <c r="C2172" s="368"/>
      <c r="D2172" s="368"/>
      <c r="E2172" s="368"/>
      <c r="F2172" s="370"/>
      <c r="G2172" s="554"/>
      <c r="H2172" s="335"/>
      <c r="I2172" s="335"/>
      <c r="J2172" s="368"/>
      <c r="K2172" s="368"/>
      <c r="L2172" s="370"/>
      <c r="M2172" s="368"/>
    </row>
    <row r="2173" spans="1:13" x14ac:dyDescent="0.2">
      <c r="A2173" s="368"/>
      <c r="B2173" s="368"/>
      <c r="C2173" s="368"/>
      <c r="D2173" s="368"/>
      <c r="E2173" s="368"/>
      <c r="F2173" s="370"/>
      <c r="G2173" s="554"/>
      <c r="H2173" s="335"/>
      <c r="I2173" s="335"/>
      <c r="J2173" s="368"/>
      <c r="K2173" s="368"/>
      <c r="L2173" s="370"/>
      <c r="M2173" s="368"/>
    </row>
    <row r="2174" spans="1:13" x14ac:dyDescent="0.2">
      <c r="A2174" s="368"/>
      <c r="B2174" s="368"/>
      <c r="C2174" s="368"/>
      <c r="D2174" s="368"/>
      <c r="E2174" s="368"/>
      <c r="F2174" s="370"/>
      <c r="G2174" s="554"/>
      <c r="H2174" s="335"/>
      <c r="I2174" s="335"/>
      <c r="J2174" s="368"/>
      <c r="K2174" s="368"/>
      <c r="L2174" s="370"/>
      <c r="M2174" s="368"/>
    </row>
    <row r="2175" spans="1:13" x14ac:dyDescent="0.2">
      <c r="A2175" s="368"/>
      <c r="B2175" s="368"/>
      <c r="C2175" s="368"/>
      <c r="D2175" s="368"/>
      <c r="E2175" s="368"/>
      <c r="F2175" s="370"/>
      <c r="G2175" s="554"/>
      <c r="H2175" s="335"/>
      <c r="I2175" s="335"/>
      <c r="J2175" s="368"/>
      <c r="K2175" s="368"/>
      <c r="L2175" s="370"/>
      <c r="M2175" s="368"/>
    </row>
    <row r="2176" spans="1:13" x14ac:dyDescent="0.2">
      <c r="A2176" s="368"/>
      <c r="B2176" s="368"/>
      <c r="C2176" s="368"/>
      <c r="D2176" s="368"/>
      <c r="E2176" s="368"/>
      <c r="F2176" s="370"/>
      <c r="G2176" s="554"/>
      <c r="H2176" s="335"/>
      <c r="I2176" s="335"/>
      <c r="J2176" s="368"/>
      <c r="K2176" s="368"/>
      <c r="L2176" s="370"/>
      <c r="M2176" s="368"/>
    </row>
    <row r="2177" spans="1:13" x14ac:dyDescent="0.2">
      <c r="A2177" s="368"/>
      <c r="B2177" s="368"/>
      <c r="C2177" s="368"/>
      <c r="D2177" s="368"/>
      <c r="E2177" s="368"/>
      <c r="F2177" s="370"/>
      <c r="G2177" s="554"/>
      <c r="H2177" s="335"/>
      <c r="I2177" s="335"/>
      <c r="J2177" s="368"/>
      <c r="K2177" s="368"/>
      <c r="L2177" s="370"/>
      <c r="M2177" s="368"/>
    </row>
    <row r="2178" spans="1:13" x14ac:dyDescent="0.2">
      <c r="A2178" s="368"/>
      <c r="B2178" s="368"/>
      <c r="C2178" s="368"/>
      <c r="D2178" s="368"/>
      <c r="E2178" s="368"/>
      <c r="F2178" s="370"/>
      <c r="G2178" s="554"/>
      <c r="H2178" s="335"/>
      <c r="I2178" s="335"/>
      <c r="J2178" s="368"/>
      <c r="K2178" s="368"/>
      <c r="L2178" s="370"/>
      <c r="M2178" s="368"/>
    </row>
    <row r="2179" spans="1:13" x14ac:dyDescent="0.2">
      <c r="A2179" s="368"/>
      <c r="B2179" s="368"/>
      <c r="C2179" s="368"/>
      <c r="D2179" s="368"/>
      <c r="E2179" s="368"/>
      <c r="F2179" s="370"/>
      <c r="G2179" s="554"/>
      <c r="H2179" s="335"/>
      <c r="I2179" s="335"/>
      <c r="J2179" s="368"/>
      <c r="K2179" s="368"/>
      <c r="L2179" s="370"/>
      <c r="M2179" s="368"/>
    </row>
    <row r="2180" spans="1:13" x14ac:dyDescent="0.2">
      <c r="A2180" s="368"/>
      <c r="B2180" s="368"/>
      <c r="C2180" s="368"/>
      <c r="D2180" s="368"/>
      <c r="E2180" s="368"/>
      <c r="F2180" s="370"/>
      <c r="G2180" s="554"/>
      <c r="H2180" s="335"/>
      <c r="I2180" s="335"/>
      <c r="J2180" s="368"/>
      <c r="K2180" s="368"/>
      <c r="L2180" s="370"/>
      <c r="M2180" s="368"/>
    </row>
    <row r="2181" spans="1:13" x14ac:dyDescent="0.2">
      <c r="A2181" s="368"/>
      <c r="B2181" s="368"/>
      <c r="C2181" s="368"/>
      <c r="D2181" s="368"/>
      <c r="E2181" s="368"/>
      <c r="F2181" s="370"/>
      <c r="G2181" s="554"/>
      <c r="H2181" s="335"/>
      <c r="I2181" s="335"/>
      <c r="J2181" s="368"/>
      <c r="K2181" s="368"/>
      <c r="L2181" s="370"/>
      <c r="M2181" s="368"/>
    </row>
    <row r="2182" spans="1:13" x14ac:dyDescent="0.2">
      <c r="A2182" s="368"/>
      <c r="B2182" s="368"/>
      <c r="C2182" s="368"/>
      <c r="D2182" s="368"/>
      <c r="E2182" s="368"/>
      <c r="F2182" s="370"/>
      <c r="G2182" s="554"/>
      <c r="H2182" s="335"/>
      <c r="I2182" s="335"/>
      <c r="J2182" s="368"/>
      <c r="K2182" s="368"/>
      <c r="L2182" s="370"/>
      <c r="M2182" s="368"/>
    </row>
    <row r="2183" spans="1:13" x14ac:dyDescent="0.2">
      <c r="A2183" s="368"/>
      <c r="B2183" s="368"/>
      <c r="C2183" s="368"/>
      <c r="D2183" s="368"/>
      <c r="E2183" s="368"/>
      <c r="F2183" s="370"/>
      <c r="G2183" s="554"/>
      <c r="H2183" s="335"/>
      <c r="I2183" s="335"/>
      <c r="J2183" s="368"/>
      <c r="K2183" s="368"/>
      <c r="L2183" s="370"/>
      <c r="M2183" s="368"/>
    </row>
    <row r="2184" spans="1:13" x14ac:dyDescent="0.2">
      <c r="A2184" s="368"/>
      <c r="B2184" s="368"/>
      <c r="C2184" s="368"/>
      <c r="D2184" s="368"/>
      <c r="E2184" s="368"/>
      <c r="F2184" s="370"/>
      <c r="G2184" s="554"/>
      <c r="H2184" s="335"/>
      <c r="I2184" s="335"/>
      <c r="J2184" s="368"/>
      <c r="K2184" s="368"/>
      <c r="L2184" s="370"/>
      <c r="M2184" s="368"/>
    </row>
    <row r="2185" spans="1:13" x14ac:dyDescent="0.2">
      <c r="A2185" s="368"/>
      <c r="B2185" s="368"/>
      <c r="C2185" s="368"/>
      <c r="D2185" s="368"/>
      <c r="E2185" s="368"/>
      <c r="F2185" s="370"/>
      <c r="G2185" s="554"/>
      <c r="H2185" s="335"/>
      <c r="I2185" s="335"/>
      <c r="J2185" s="368"/>
      <c r="K2185" s="368"/>
      <c r="L2185" s="370"/>
      <c r="M2185" s="368"/>
    </row>
    <row r="2186" spans="1:13" x14ac:dyDescent="0.2">
      <c r="A2186" s="368"/>
      <c r="B2186" s="368"/>
      <c r="C2186" s="368"/>
      <c r="D2186" s="368"/>
      <c r="E2186" s="368"/>
      <c r="F2186" s="370"/>
      <c r="G2186" s="554"/>
      <c r="H2186" s="335"/>
      <c r="I2186" s="335"/>
      <c r="J2186" s="368"/>
      <c r="K2186" s="368"/>
      <c r="L2186" s="370"/>
      <c r="M2186" s="368"/>
    </row>
    <row r="2187" spans="1:13" x14ac:dyDescent="0.2">
      <c r="A2187" s="368"/>
      <c r="B2187" s="368"/>
      <c r="C2187" s="368"/>
      <c r="D2187" s="368"/>
      <c r="E2187" s="368"/>
      <c r="F2187" s="370"/>
      <c r="G2187" s="554"/>
      <c r="H2187" s="335"/>
      <c r="I2187" s="335"/>
      <c r="J2187" s="368"/>
      <c r="K2187" s="368"/>
      <c r="L2187" s="370"/>
      <c r="M2187" s="368"/>
    </row>
    <row r="2188" spans="1:13" x14ac:dyDescent="0.2">
      <c r="A2188" s="368"/>
      <c r="B2188" s="368"/>
      <c r="C2188" s="368"/>
      <c r="D2188" s="368"/>
      <c r="E2188" s="368"/>
      <c r="F2188" s="370"/>
      <c r="G2188" s="554"/>
      <c r="H2188" s="335"/>
      <c r="I2188" s="335"/>
      <c r="J2188" s="368"/>
      <c r="K2188" s="368"/>
      <c r="L2188" s="370"/>
      <c r="M2188" s="368"/>
    </row>
    <row r="2189" spans="1:13" x14ac:dyDescent="0.2">
      <c r="A2189" s="368"/>
      <c r="B2189" s="368"/>
      <c r="C2189" s="368"/>
      <c r="D2189" s="368"/>
      <c r="E2189" s="368"/>
      <c r="F2189" s="370"/>
      <c r="G2189" s="554"/>
      <c r="H2189" s="335"/>
      <c r="I2189" s="335"/>
      <c r="J2189" s="368"/>
      <c r="K2189" s="368"/>
      <c r="L2189" s="370"/>
      <c r="M2189" s="368"/>
    </row>
    <row r="2190" spans="1:13" x14ac:dyDescent="0.2">
      <c r="A2190" s="368"/>
      <c r="B2190" s="368"/>
      <c r="C2190" s="368"/>
      <c r="D2190" s="368"/>
      <c r="E2190" s="368"/>
      <c r="F2190" s="370"/>
      <c r="G2190" s="554"/>
      <c r="H2190" s="335"/>
      <c r="I2190" s="335"/>
      <c r="J2190" s="368"/>
      <c r="K2190" s="368"/>
      <c r="L2190" s="370"/>
      <c r="M2190" s="368"/>
    </row>
    <row r="2191" spans="1:13" x14ac:dyDescent="0.2">
      <c r="A2191" s="368"/>
      <c r="B2191" s="368"/>
      <c r="C2191" s="368"/>
      <c r="D2191" s="368"/>
      <c r="E2191" s="368"/>
      <c r="F2191" s="370"/>
      <c r="G2191" s="554"/>
      <c r="H2191" s="335"/>
      <c r="I2191" s="335"/>
      <c r="J2191" s="368"/>
      <c r="K2191" s="368"/>
      <c r="L2191" s="370"/>
      <c r="M2191" s="368"/>
    </row>
    <row r="2192" spans="1:13" x14ac:dyDescent="0.2">
      <c r="A2192" s="368"/>
      <c r="B2192" s="368"/>
      <c r="C2192" s="368"/>
      <c r="D2192" s="368"/>
      <c r="E2192" s="368"/>
      <c r="F2192" s="370"/>
      <c r="G2192" s="554"/>
      <c r="H2192" s="335"/>
      <c r="I2192" s="335"/>
      <c r="J2192" s="368"/>
      <c r="K2192" s="368"/>
      <c r="L2192" s="370"/>
      <c r="M2192" s="368"/>
    </row>
    <row r="2193" spans="1:13" x14ac:dyDescent="0.2">
      <c r="A2193" s="368"/>
      <c r="B2193" s="368"/>
      <c r="C2193" s="368"/>
      <c r="D2193" s="368"/>
      <c r="E2193" s="368"/>
      <c r="F2193" s="370"/>
      <c r="G2193" s="554"/>
      <c r="H2193" s="335"/>
      <c r="I2193" s="335"/>
      <c r="J2193" s="368"/>
      <c r="K2193" s="368"/>
      <c r="L2193" s="370"/>
      <c r="M2193" s="368"/>
    </row>
    <row r="2194" spans="1:13" x14ac:dyDescent="0.2">
      <c r="A2194" s="368"/>
      <c r="B2194" s="368"/>
      <c r="C2194" s="368"/>
      <c r="D2194" s="368"/>
      <c r="E2194" s="368"/>
      <c r="F2194" s="370"/>
      <c r="G2194" s="554"/>
      <c r="H2194" s="335"/>
      <c r="I2194" s="335"/>
      <c r="J2194" s="368"/>
      <c r="K2194" s="368"/>
      <c r="L2194" s="370"/>
      <c r="M2194" s="368"/>
    </row>
    <row r="2195" spans="1:13" x14ac:dyDescent="0.2">
      <c r="A2195" s="368"/>
      <c r="B2195" s="368"/>
      <c r="C2195" s="368"/>
      <c r="D2195" s="368"/>
      <c r="E2195" s="368"/>
      <c r="F2195" s="370"/>
      <c r="G2195" s="554"/>
      <c r="H2195" s="335"/>
      <c r="I2195" s="335"/>
      <c r="J2195" s="368"/>
      <c r="K2195" s="368"/>
      <c r="L2195" s="370"/>
      <c r="M2195" s="368"/>
    </row>
    <row r="2196" spans="1:13" x14ac:dyDescent="0.2">
      <c r="A2196" s="368"/>
      <c r="B2196" s="368"/>
      <c r="C2196" s="368"/>
      <c r="D2196" s="368"/>
      <c r="E2196" s="368"/>
      <c r="F2196" s="370"/>
      <c r="G2196" s="554"/>
      <c r="H2196" s="335"/>
      <c r="I2196" s="335"/>
      <c r="J2196" s="368"/>
      <c r="K2196" s="368"/>
      <c r="L2196" s="370"/>
      <c r="M2196" s="368"/>
    </row>
    <row r="2197" spans="1:13" x14ac:dyDescent="0.2">
      <c r="A2197" s="368"/>
      <c r="B2197" s="368"/>
      <c r="C2197" s="368"/>
      <c r="D2197" s="368"/>
      <c r="E2197" s="368"/>
      <c r="F2197" s="370"/>
      <c r="G2197" s="554"/>
      <c r="H2197" s="335"/>
      <c r="I2197" s="335"/>
      <c r="J2197" s="368"/>
      <c r="K2197" s="368"/>
      <c r="L2197" s="370"/>
      <c r="M2197" s="368"/>
    </row>
    <row r="2198" spans="1:13" x14ac:dyDescent="0.2">
      <c r="A2198" s="368"/>
      <c r="B2198" s="368"/>
      <c r="C2198" s="368"/>
      <c r="D2198" s="368"/>
      <c r="E2198" s="368"/>
      <c r="F2198" s="370"/>
      <c r="G2198" s="554"/>
      <c r="H2198" s="335"/>
      <c r="I2198" s="335"/>
      <c r="J2198" s="368"/>
      <c r="K2198" s="368"/>
      <c r="L2198" s="370"/>
      <c r="M2198" s="368"/>
    </row>
    <row r="2199" spans="1:13" x14ac:dyDescent="0.2">
      <c r="A2199" s="368"/>
      <c r="B2199" s="368"/>
      <c r="C2199" s="368"/>
      <c r="D2199" s="368"/>
      <c r="E2199" s="368"/>
      <c r="F2199" s="370"/>
      <c r="G2199" s="554"/>
      <c r="H2199" s="335"/>
      <c r="I2199" s="335"/>
      <c r="J2199" s="368"/>
      <c r="K2199" s="368"/>
      <c r="L2199" s="370"/>
      <c r="M2199" s="368"/>
    </row>
    <row r="2200" spans="1:13" x14ac:dyDescent="0.2">
      <c r="A2200" s="368"/>
      <c r="B2200" s="368"/>
      <c r="C2200" s="368"/>
      <c r="D2200" s="368"/>
      <c r="E2200" s="368"/>
      <c r="F2200" s="370"/>
      <c r="G2200" s="554"/>
      <c r="H2200" s="335"/>
      <c r="I2200" s="335"/>
      <c r="J2200" s="368"/>
      <c r="K2200" s="368"/>
      <c r="L2200" s="370"/>
      <c r="M2200" s="368"/>
    </row>
    <row r="2201" spans="1:13" x14ac:dyDescent="0.2">
      <c r="A2201" s="368"/>
      <c r="B2201" s="368"/>
      <c r="C2201" s="368"/>
      <c r="D2201" s="368"/>
      <c r="E2201" s="368"/>
      <c r="F2201" s="370"/>
      <c r="G2201" s="554"/>
      <c r="H2201" s="335"/>
      <c r="I2201" s="335"/>
      <c r="J2201" s="368"/>
      <c r="K2201" s="368"/>
      <c r="L2201" s="370"/>
      <c r="M2201" s="368"/>
    </row>
    <row r="2202" spans="1:13" x14ac:dyDescent="0.2">
      <c r="A2202" s="368"/>
      <c r="B2202" s="368"/>
      <c r="C2202" s="368"/>
      <c r="D2202" s="368"/>
      <c r="E2202" s="368"/>
      <c r="F2202" s="370"/>
      <c r="G2202" s="554"/>
      <c r="H2202" s="335"/>
      <c r="I2202" s="335"/>
      <c r="J2202" s="368"/>
      <c r="K2202" s="368"/>
      <c r="L2202" s="370"/>
      <c r="M2202" s="368"/>
    </row>
    <row r="2203" spans="1:13" x14ac:dyDescent="0.2">
      <c r="A2203" s="368"/>
      <c r="B2203" s="368"/>
      <c r="C2203" s="368"/>
      <c r="D2203" s="368"/>
      <c r="E2203" s="368"/>
      <c r="F2203" s="370"/>
      <c r="G2203" s="554"/>
      <c r="H2203" s="335"/>
      <c r="I2203" s="335"/>
      <c r="J2203" s="368"/>
      <c r="K2203" s="368"/>
      <c r="L2203" s="370"/>
      <c r="M2203" s="368"/>
    </row>
    <row r="2204" spans="1:13" x14ac:dyDescent="0.2">
      <c r="A2204" s="368"/>
      <c r="B2204" s="368"/>
      <c r="C2204" s="368"/>
      <c r="D2204" s="368"/>
      <c r="E2204" s="368"/>
      <c r="F2204" s="370"/>
      <c r="G2204" s="554"/>
      <c r="H2204" s="335"/>
      <c r="I2204" s="335"/>
      <c r="J2204" s="368"/>
      <c r="K2204" s="368"/>
      <c r="L2204" s="370"/>
      <c r="M2204" s="368"/>
    </row>
    <row r="2205" spans="1:13" x14ac:dyDescent="0.2">
      <c r="A2205" s="368"/>
      <c r="B2205" s="368"/>
      <c r="C2205" s="368"/>
      <c r="D2205" s="368"/>
      <c r="E2205" s="368"/>
      <c r="F2205" s="370"/>
      <c r="G2205" s="554"/>
      <c r="H2205" s="335"/>
      <c r="I2205" s="335"/>
      <c r="J2205" s="368"/>
      <c r="K2205" s="368"/>
      <c r="L2205" s="370"/>
      <c r="M2205" s="368"/>
    </row>
    <row r="2206" spans="1:13" x14ac:dyDescent="0.2">
      <c r="A2206" s="368"/>
      <c r="B2206" s="368"/>
      <c r="C2206" s="368"/>
      <c r="D2206" s="368"/>
      <c r="E2206" s="368"/>
      <c r="F2206" s="370"/>
      <c r="G2206" s="554"/>
      <c r="H2206" s="335"/>
      <c r="I2206" s="335"/>
      <c r="J2206" s="368"/>
      <c r="K2206" s="368"/>
      <c r="L2206" s="370"/>
      <c r="M2206" s="368"/>
    </row>
    <row r="2207" spans="1:13" x14ac:dyDescent="0.2">
      <c r="A2207" s="368"/>
      <c r="B2207" s="368"/>
      <c r="C2207" s="368"/>
      <c r="D2207" s="368"/>
      <c r="E2207" s="368"/>
      <c r="F2207" s="370"/>
      <c r="G2207" s="554"/>
      <c r="H2207" s="335"/>
      <c r="I2207" s="335"/>
      <c r="J2207" s="368"/>
      <c r="K2207" s="368"/>
      <c r="L2207" s="370"/>
      <c r="M2207" s="368"/>
    </row>
    <row r="2208" spans="1:13" x14ac:dyDescent="0.2">
      <c r="A2208" s="368"/>
      <c r="B2208" s="368"/>
      <c r="C2208" s="368"/>
      <c r="D2208" s="368"/>
      <c r="E2208" s="368"/>
      <c r="F2208" s="370"/>
      <c r="G2208" s="554"/>
      <c r="H2208" s="335"/>
      <c r="I2208" s="335"/>
      <c r="J2208" s="368"/>
      <c r="K2208" s="368"/>
      <c r="L2208" s="370"/>
      <c r="M2208" s="368"/>
    </row>
    <row r="2209" spans="1:13" x14ac:dyDescent="0.2">
      <c r="A2209" s="368"/>
      <c r="B2209" s="368"/>
      <c r="C2209" s="368"/>
      <c r="D2209" s="368"/>
      <c r="E2209" s="368"/>
      <c r="F2209" s="370"/>
      <c r="G2209" s="554"/>
      <c r="H2209" s="335"/>
      <c r="I2209" s="335"/>
      <c r="J2209" s="368"/>
      <c r="K2209" s="368"/>
      <c r="L2209" s="370"/>
      <c r="M2209" s="368"/>
    </row>
    <row r="2210" spans="1:13" x14ac:dyDescent="0.2">
      <c r="A2210" s="368"/>
      <c r="B2210" s="368"/>
      <c r="C2210" s="368"/>
      <c r="D2210" s="368"/>
      <c r="E2210" s="368"/>
      <c r="F2210" s="370"/>
      <c r="G2210" s="554"/>
      <c r="H2210" s="335"/>
      <c r="I2210" s="335"/>
      <c r="J2210" s="368"/>
      <c r="K2210" s="368"/>
      <c r="L2210" s="370"/>
      <c r="M2210" s="368"/>
    </row>
    <row r="2211" spans="1:13" x14ac:dyDescent="0.2">
      <c r="A2211" s="368"/>
      <c r="B2211" s="368"/>
      <c r="C2211" s="368"/>
      <c r="D2211" s="368"/>
      <c r="E2211" s="368"/>
      <c r="F2211" s="370"/>
      <c r="G2211" s="554"/>
      <c r="H2211" s="335"/>
      <c r="I2211" s="335"/>
      <c r="J2211" s="368"/>
      <c r="K2211" s="368"/>
      <c r="L2211" s="370"/>
      <c r="M2211" s="368"/>
    </row>
    <row r="2212" spans="1:13" x14ac:dyDescent="0.2">
      <c r="A2212" s="368"/>
      <c r="B2212" s="368"/>
      <c r="C2212" s="368"/>
      <c r="D2212" s="368"/>
      <c r="E2212" s="368"/>
      <c r="F2212" s="370"/>
      <c r="G2212" s="554"/>
      <c r="H2212" s="335"/>
      <c r="I2212" s="335"/>
      <c r="J2212" s="368"/>
      <c r="K2212" s="368"/>
      <c r="L2212" s="370"/>
      <c r="M2212" s="368"/>
    </row>
    <row r="2213" spans="1:13" x14ac:dyDescent="0.2">
      <c r="A2213" s="368"/>
      <c r="B2213" s="368"/>
      <c r="C2213" s="368"/>
      <c r="D2213" s="368"/>
      <c r="E2213" s="368"/>
      <c r="F2213" s="370"/>
      <c r="G2213" s="554"/>
      <c r="H2213" s="335"/>
      <c r="I2213" s="335"/>
      <c r="J2213" s="368"/>
      <c r="K2213" s="368"/>
      <c r="L2213" s="370"/>
      <c r="M2213" s="368"/>
    </row>
    <row r="2214" spans="1:13" x14ac:dyDescent="0.2">
      <c r="A2214" s="368"/>
      <c r="B2214" s="368"/>
      <c r="C2214" s="368"/>
      <c r="D2214" s="368"/>
      <c r="E2214" s="368"/>
      <c r="F2214" s="370"/>
      <c r="G2214" s="554"/>
      <c r="H2214" s="335"/>
      <c r="I2214" s="335"/>
      <c r="J2214" s="368"/>
      <c r="K2214" s="368"/>
      <c r="L2214" s="370"/>
      <c r="M2214" s="368"/>
    </row>
    <row r="2215" spans="1:13" x14ac:dyDescent="0.2">
      <c r="A2215" s="368"/>
      <c r="B2215" s="368"/>
      <c r="C2215" s="368"/>
      <c r="D2215" s="368"/>
      <c r="E2215" s="368"/>
      <c r="F2215" s="370"/>
      <c r="G2215" s="554"/>
      <c r="H2215" s="335"/>
      <c r="I2215" s="335"/>
      <c r="J2215" s="368"/>
      <c r="K2215" s="368"/>
      <c r="L2215" s="370"/>
      <c r="M2215" s="368"/>
    </row>
    <row r="2216" spans="1:13" x14ac:dyDescent="0.2">
      <c r="A2216" s="368"/>
      <c r="B2216" s="368"/>
      <c r="C2216" s="368"/>
      <c r="D2216" s="368"/>
      <c r="E2216" s="368"/>
      <c r="F2216" s="370"/>
      <c r="G2216" s="554"/>
      <c r="H2216" s="335"/>
      <c r="I2216" s="335"/>
      <c r="J2216" s="368"/>
      <c r="K2216" s="368"/>
      <c r="L2216" s="370"/>
      <c r="M2216" s="368"/>
    </row>
    <row r="2217" spans="1:13" x14ac:dyDescent="0.2">
      <c r="A2217" s="368"/>
      <c r="B2217" s="368"/>
      <c r="C2217" s="368"/>
      <c r="D2217" s="368"/>
      <c r="E2217" s="368"/>
      <c r="F2217" s="370"/>
      <c r="G2217" s="554"/>
      <c r="H2217" s="335"/>
      <c r="I2217" s="335"/>
      <c r="J2217" s="368"/>
      <c r="K2217" s="368"/>
      <c r="L2217" s="370"/>
      <c r="M2217" s="368"/>
    </row>
    <row r="2218" spans="1:13" x14ac:dyDescent="0.2">
      <c r="A2218" s="368"/>
      <c r="B2218" s="368"/>
      <c r="C2218" s="368"/>
      <c r="D2218" s="368"/>
      <c r="E2218" s="368"/>
      <c r="F2218" s="370"/>
      <c r="G2218" s="554"/>
      <c r="H2218" s="335"/>
      <c r="I2218" s="335"/>
      <c r="J2218" s="368"/>
      <c r="K2218" s="368"/>
      <c r="L2218" s="370"/>
      <c r="M2218" s="368"/>
    </row>
    <row r="2219" spans="1:13" x14ac:dyDescent="0.2">
      <c r="A2219" s="368"/>
      <c r="B2219" s="368"/>
      <c r="C2219" s="368"/>
      <c r="D2219" s="368"/>
      <c r="E2219" s="368"/>
      <c r="F2219" s="370"/>
      <c r="G2219" s="554"/>
      <c r="H2219" s="335"/>
      <c r="I2219" s="335"/>
      <c r="J2219" s="368"/>
      <c r="K2219" s="368"/>
      <c r="L2219" s="370"/>
      <c r="M2219" s="368"/>
    </row>
    <row r="2220" spans="1:13" x14ac:dyDescent="0.2">
      <c r="A2220" s="368"/>
      <c r="B2220" s="368"/>
      <c r="C2220" s="368"/>
      <c r="D2220" s="368"/>
      <c r="E2220" s="368"/>
      <c r="F2220" s="370"/>
      <c r="G2220" s="554"/>
      <c r="H2220" s="335"/>
      <c r="I2220" s="335"/>
      <c r="J2220" s="368"/>
      <c r="K2220" s="368"/>
      <c r="L2220" s="370"/>
      <c r="M2220" s="368"/>
    </row>
    <row r="2221" spans="1:13" x14ac:dyDescent="0.2">
      <c r="A2221" s="368"/>
      <c r="B2221" s="368"/>
      <c r="C2221" s="368"/>
      <c r="D2221" s="368"/>
      <c r="E2221" s="368"/>
      <c r="F2221" s="370"/>
      <c r="G2221" s="554"/>
      <c r="H2221" s="335"/>
      <c r="I2221" s="335"/>
      <c r="J2221" s="368"/>
      <c r="K2221" s="368"/>
      <c r="L2221" s="370"/>
      <c r="M2221" s="368"/>
    </row>
    <row r="2222" spans="1:13" x14ac:dyDescent="0.2">
      <c r="A2222" s="368"/>
      <c r="B2222" s="368"/>
      <c r="C2222" s="368"/>
      <c r="D2222" s="368"/>
      <c r="E2222" s="368"/>
      <c r="F2222" s="370"/>
      <c r="G2222" s="554"/>
      <c r="H2222" s="335"/>
      <c r="I2222" s="335"/>
      <c r="J2222" s="368"/>
      <c r="K2222" s="368"/>
      <c r="L2222" s="370"/>
      <c r="M2222" s="368"/>
    </row>
    <row r="2223" spans="1:13" x14ac:dyDescent="0.2">
      <c r="A2223" s="368"/>
      <c r="B2223" s="368"/>
      <c r="C2223" s="368"/>
      <c r="D2223" s="368"/>
      <c r="E2223" s="368"/>
      <c r="F2223" s="370"/>
      <c r="G2223" s="554"/>
      <c r="H2223" s="335"/>
      <c r="I2223" s="335"/>
      <c r="J2223" s="368"/>
      <c r="K2223" s="368"/>
      <c r="L2223" s="370"/>
      <c r="M2223" s="368"/>
    </row>
    <row r="2224" spans="1:13" x14ac:dyDescent="0.2">
      <c r="A2224" s="368"/>
      <c r="B2224" s="368"/>
      <c r="C2224" s="368"/>
      <c r="D2224" s="368"/>
      <c r="E2224" s="368"/>
      <c r="F2224" s="370"/>
      <c r="G2224" s="554"/>
      <c r="H2224" s="335"/>
      <c r="I2224" s="335"/>
      <c r="J2224" s="368"/>
      <c r="K2224" s="368"/>
      <c r="L2224" s="370"/>
      <c r="M2224" s="368"/>
    </row>
    <row r="2225" spans="1:13" x14ac:dyDescent="0.2">
      <c r="A2225" s="368"/>
      <c r="B2225" s="368"/>
      <c r="C2225" s="368"/>
      <c r="D2225" s="368"/>
      <c r="E2225" s="368"/>
      <c r="F2225" s="370"/>
      <c r="G2225" s="554"/>
      <c r="H2225" s="335"/>
      <c r="I2225" s="335"/>
      <c r="J2225" s="368"/>
      <c r="K2225" s="368"/>
      <c r="L2225" s="370"/>
      <c r="M2225" s="368"/>
    </row>
    <row r="2226" spans="1:13" x14ac:dyDescent="0.2">
      <c r="A2226" s="368"/>
      <c r="B2226" s="368"/>
      <c r="C2226" s="368"/>
      <c r="D2226" s="368"/>
      <c r="E2226" s="368"/>
      <c r="F2226" s="370"/>
      <c r="G2226" s="554"/>
      <c r="H2226" s="335"/>
      <c r="I2226" s="335"/>
      <c r="J2226" s="368"/>
      <c r="K2226" s="368"/>
      <c r="L2226" s="370"/>
      <c r="M2226" s="368"/>
    </row>
    <row r="2227" spans="1:13" x14ac:dyDescent="0.2">
      <c r="A2227" s="368"/>
      <c r="B2227" s="368"/>
      <c r="C2227" s="368"/>
      <c r="D2227" s="368"/>
      <c r="E2227" s="368"/>
      <c r="F2227" s="370"/>
      <c r="G2227" s="554"/>
      <c r="H2227" s="335"/>
      <c r="I2227" s="335"/>
      <c r="J2227" s="368"/>
      <c r="K2227" s="368"/>
      <c r="L2227" s="370"/>
      <c r="M2227" s="368"/>
    </row>
    <row r="2228" spans="1:13" x14ac:dyDescent="0.2">
      <c r="A2228" s="368"/>
      <c r="B2228" s="368"/>
      <c r="C2228" s="368"/>
      <c r="D2228" s="368"/>
      <c r="E2228" s="368"/>
      <c r="F2228" s="370"/>
      <c r="G2228" s="554"/>
      <c r="H2228" s="335"/>
      <c r="I2228" s="335"/>
      <c r="J2228" s="368"/>
      <c r="K2228" s="368"/>
      <c r="L2228" s="370"/>
      <c r="M2228" s="368"/>
    </row>
    <row r="2229" spans="1:13" x14ac:dyDescent="0.2">
      <c r="A2229" s="368"/>
      <c r="B2229" s="368"/>
      <c r="C2229" s="368"/>
      <c r="D2229" s="368"/>
      <c r="E2229" s="368"/>
      <c r="F2229" s="370"/>
      <c r="G2229" s="554"/>
      <c r="H2229" s="335"/>
      <c r="I2229" s="335"/>
      <c r="J2229" s="368"/>
      <c r="K2229" s="368"/>
      <c r="L2229" s="370"/>
      <c r="M2229" s="368"/>
    </row>
    <row r="2230" spans="1:13" x14ac:dyDescent="0.2">
      <c r="A2230" s="368"/>
      <c r="B2230" s="368"/>
      <c r="C2230" s="368"/>
      <c r="D2230" s="368"/>
      <c r="E2230" s="368"/>
      <c r="F2230" s="370"/>
      <c r="G2230" s="554"/>
      <c r="H2230" s="335"/>
      <c r="I2230" s="335"/>
      <c r="J2230" s="368"/>
      <c r="K2230" s="368"/>
      <c r="L2230" s="370"/>
      <c r="M2230" s="368"/>
    </row>
    <row r="2231" spans="1:13" x14ac:dyDescent="0.2">
      <c r="A2231" s="368"/>
      <c r="B2231" s="368"/>
      <c r="C2231" s="368"/>
      <c r="D2231" s="368"/>
      <c r="E2231" s="368"/>
      <c r="F2231" s="370"/>
      <c r="G2231" s="554"/>
      <c r="H2231" s="335"/>
      <c r="I2231" s="335"/>
      <c r="J2231" s="368"/>
      <c r="K2231" s="368"/>
      <c r="L2231" s="370"/>
      <c r="M2231" s="368"/>
    </row>
    <row r="2232" spans="1:13" x14ac:dyDescent="0.2">
      <c r="A2232" s="368"/>
      <c r="B2232" s="368"/>
      <c r="C2232" s="368"/>
      <c r="D2232" s="368"/>
      <c r="E2232" s="368"/>
      <c r="F2232" s="370"/>
      <c r="G2232" s="554"/>
      <c r="H2232" s="335"/>
      <c r="I2232" s="335"/>
      <c r="J2232" s="368"/>
      <c r="K2232" s="368"/>
      <c r="L2232" s="370"/>
      <c r="M2232" s="368"/>
    </row>
    <row r="2233" spans="1:13" x14ac:dyDescent="0.2">
      <c r="A2233" s="368"/>
      <c r="B2233" s="368"/>
      <c r="C2233" s="368"/>
      <c r="D2233" s="368"/>
      <c r="E2233" s="368"/>
      <c r="F2233" s="370"/>
      <c r="G2233" s="554"/>
      <c r="H2233" s="335"/>
      <c r="I2233" s="335"/>
      <c r="J2233" s="368"/>
      <c r="K2233" s="368"/>
      <c r="L2233" s="370"/>
      <c r="M2233" s="368"/>
    </row>
    <row r="2234" spans="1:13" x14ac:dyDescent="0.2">
      <c r="A2234" s="368"/>
      <c r="B2234" s="368"/>
      <c r="C2234" s="368"/>
      <c r="D2234" s="368"/>
      <c r="E2234" s="368"/>
      <c r="F2234" s="370"/>
      <c r="G2234" s="554"/>
      <c r="H2234" s="335"/>
      <c r="I2234" s="335"/>
      <c r="J2234" s="368"/>
      <c r="K2234" s="368"/>
      <c r="L2234" s="370"/>
      <c r="M2234" s="368"/>
    </row>
    <row r="2235" spans="1:13" x14ac:dyDescent="0.2">
      <c r="A2235" s="368"/>
      <c r="B2235" s="368"/>
      <c r="C2235" s="368"/>
      <c r="D2235" s="368"/>
      <c r="E2235" s="368"/>
      <c r="F2235" s="370"/>
      <c r="G2235" s="554"/>
      <c r="H2235" s="335"/>
      <c r="I2235" s="335"/>
      <c r="J2235" s="368"/>
      <c r="K2235" s="368"/>
      <c r="L2235" s="370"/>
      <c r="M2235" s="368"/>
    </row>
    <row r="2236" spans="1:13" x14ac:dyDescent="0.2">
      <c r="A2236" s="368"/>
      <c r="B2236" s="368"/>
      <c r="C2236" s="368"/>
      <c r="D2236" s="368"/>
      <c r="E2236" s="368"/>
      <c r="F2236" s="370"/>
      <c r="G2236" s="554"/>
      <c r="H2236" s="335"/>
      <c r="I2236" s="335"/>
      <c r="J2236" s="368"/>
      <c r="K2236" s="368"/>
      <c r="L2236" s="370"/>
      <c r="M2236" s="368"/>
    </row>
    <row r="2237" spans="1:13" x14ac:dyDescent="0.2">
      <c r="A2237" s="368"/>
      <c r="B2237" s="368"/>
      <c r="C2237" s="368"/>
      <c r="D2237" s="368"/>
      <c r="E2237" s="368"/>
      <c r="F2237" s="370"/>
      <c r="G2237" s="554"/>
      <c r="H2237" s="335"/>
      <c r="I2237" s="335"/>
      <c r="J2237" s="368"/>
      <c r="K2237" s="368"/>
      <c r="L2237" s="370"/>
      <c r="M2237" s="368"/>
    </row>
    <row r="2238" spans="1:13" x14ac:dyDescent="0.2">
      <c r="A2238" s="368"/>
      <c r="B2238" s="368"/>
      <c r="C2238" s="368"/>
      <c r="D2238" s="368"/>
      <c r="E2238" s="368"/>
      <c r="F2238" s="370"/>
      <c r="G2238" s="554"/>
      <c r="H2238" s="335"/>
      <c r="I2238" s="335"/>
      <c r="J2238" s="368"/>
      <c r="K2238" s="368"/>
      <c r="L2238" s="370"/>
      <c r="M2238" s="368"/>
    </row>
    <row r="2239" spans="1:13" x14ac:dyDescent="0.2">
      <c r="A2239" s="368"/>
      <c r="B2239" s="368"/>
      <c r="C2239" s="368"/>
      <c r="D2239" s="368"/>
      <c r="E2239" s="368"/>
      <c r="F2239" s="370"/>
      <c r="G2239" s="554"/>
      <c r="H2239" s="335"/>
      <c r="I2239" s="335"/>
      <c r="J2239" s="368"/>
      <c r="K2239" s="368"/>
      <c r="L2239" s="370"/>
      <c r="M2239" s="368"/>
    </row>
    <row r="2240" spans="1:13" x14ac:dyDescent="0.2">
      <c r="A2240" s="368"/>
      <c r="B2240" s="368"/>
      <c r="C2240" s="368"/>
      <c r="D2240" s="368"/>
      <c r="E2240" s="368"/>
      <c r="F2240" s="370"/>
      <c r="G2240" s="554"/>
      <c r="H2240" s="335"/>
      <c r="I2240" s="335"/>
      <c r="J2240" s="368"/>
      <c r="K2240" s="368"/>
      <c r="L2240" s="370"/>
      <c r="M2240" s="368"/>
    </row>
    <row r="2241" spans="1:13" x14ac:dyDescent="0.2">
      <c r="A2241" s="368"/>
      <c r="B2241" s="368"/>
      <c r="C2241" s="368"/>
      <c r="D2241" s="368"/>
      <c r="E2241" s="368"/>
      <c r="F2241" s="370"/>
      <c r="G2241" s="554"/>
      <c r="H2241" s="335"/>
      <c r="I2241" s="335"/>
      <c r="J2241" s="368"/>
      <c r="K2241" s="368"/>
      <c r="L2241" s="370"/>
      <c r="M2241" s="368"/>
    </row>
    <row r="2242" spans="1:13" x14ac:dyDescent="0.2">
      <c r="A2242" s="368"/>
      <c r="B2242" s="368"/>
      <c r="C2242" s="368"/>
      <c r="D2242" s="368"/>
      <c r="E2242" s="368"/>
      <c r="F2242" s="370"/>
      <c r="G2242" s="554"/>
      <c r="H2242" s="335"/>
      <c r="I2242" s="335"/>
      <c r="J2242" s="368"/>
      <c r="K2242" s="368"/>
      <c r="L2242" s="370"/>
      <c r="M2242" s="368"/>
    </row>
    <row r="2243" spans="1:13" x14ac:dyDescent="0.2">
      <c r="A2243" s="368"/>
      <c r="B2243" s="368"/>
      <c r="C2243" s="368"/>
      <c r="D2243" s="368"/>
      <c r="E2243" s="368"/>
      <c r="F2243" s="370"/>
      <c r="G2243" s="554"/>
      <c r="H2243" s="335"/>
      <c r="I2243" s="335"/>
      <c r="J2243" s="368"/>
      <c r="K2243" s="368"/>
      <c r="L2243" s="370"/>
      <c r="M2243" s="368"/>
    </row>
    <row r="2244" spans="1:13" x14ac:dyDescent="0.2">
      <c r="A2244" s="368"/>
      <c r="B2244" s="368"/>
      <c r="C2244" s="368"/>
      <c r="D2244" s="368"/>
      <c r="E2244" s="368"/>
      <c r="F2244" s="370"/>
      <c r="G2244" s="554"/>
      <c r="H2244" s="335"/>
      <c r="I2244" s="335"/>
      <c r="J2244" s="368"/>
      <c r="K2244" s="368"/>
      <c r="L2244" s="370"/>
      <c r="M2244" s="368"/>
    </row>
    <row r="2245" spans="1:13" x14ac:dyDescent="0.2">
      <c r="A2245" s="368"/>
      <c r="B2245" s="368"/>
      <c r="C2245" s="368"/>
      <c r="D2245" s="368"/>
      <c r="E2245" s="368"/>
      <c r="F2245" s="370"/>
      <c r="G2245" s="554"/>
      <c r="H2245" s="335"/>
      <c r="I2245" s="335"/>
      <c r="J2245" s="368"/>
      <c r="K2245" s="368"/>
      <c r="L2245" s="370"/>
      <c r="M2245" s="368"/>
    </row>
    <row r="2246" spans="1:13" x14ac:dyDescent="0.2">
      <c r="A2246" s="368"/>
      <c r="B2246" s="368"/>
      <c r="C2246" s="368"/>
      <c r="D2246" s="368"/>
      <c r="E2246" s="368"/>
      <c r="F2246" s="370"/>
      <c r="G2246" s="554"/>
      <c r="H2246" s="335"/>
      <c r="I2246" s="335"/>
      <c r="J2246" s="368"/>
      <c r="K2246" s="368"/>
      <c r="L2246" s="370"/>
      <c r="M2246" s="368"/>
    </row>
    <row r="2247" spans="1:13" x14ac:dyDescent="0.2">
      <c r="A2247" s="368"/>
      <c r="B2247" s="368"/>
      <c r="C2247" s="368"/>
      <c r="D2247" s="368"/>
      <c r="E2247" s="368"/>
      <c r="F2247" s="370"/>
      <c r="G2247" s="554"/>
      <c r="H2247" s="335"/>
      <c r="I2247" s="335"/>
      <c r="J2247" s="368"/>
      <c r="K2247" s="368"/>
      <c r="L2247" s="370"/>
      <c r="M2247" s="368"/>
    </row>
    <row r="2248" spans="1:13" x14ac:dyDescent="0.2">
      <c r="A2248" s="368"/>
      <c r="B2248" s="368"/>
      <c r="C2248" s="368"/>
      <c r="D2248" s="368"/>
      <c r="E2248" s="368"/>
      <c r="F2248" s="370"/>
      <c r="G2248" s="554"/>
      <c r="H2248" s="335"/>
      <c r="I2248" s="335"/>
      <c r="J2248" s="368"/>
      <c r="K2248" s="368"/>
      <c r="L2248" s="370"/>
      <c r="M2248" s="368"/>
    </row>
    <row r="2249" spans="1:13" x14ac:dyDescent="0.2">
      <c r="A2249" s="368"/>
      <c r="B2249" s="368"/>
      <c r="C2249" s="368"/>
      <c r="D2249" s="368"/>
      <c r="E2249" s="368"/>
      <c r="F2249" s="370"/>
      <c r="G2249" s="554"/>
      <c r="H2249" s="335"/>
      <c r="I2249" s="335"/>
      <c r="J2249" s="368"/>
      <c r="K2249" s="368"/>
      <c r="L2249" s="370"/>
      <c r="M2249" s="368"/>
    </row>
    <row r="2250" spans="1:13" x14ac:dyDescent="0.2">
      <c r="A2250" s="368"/>
      <c r="B2250" s="368"/>
      <c r="C2250" s="368"/>
      <c r="D2250" s="368"/>
      <c r="E2250" s="368"/>
      <c r="F2250" s="370"/>
      <c r="G2250" s="554"/>
      <c r="H2250" s="335"/>
      <c r="I2250" s="335"/>
      <c r="J2250" s="368"/>
      <c r="K2250" s="368"/>
      <c r="L2250" s="370"/>
      <c r="M2250" s="368"/>
    </row>
    <row r="2251" spans="1:13" x14ac:dyDescent="0.2">
      <c r="A2251" s="368"/>
      <c r="B2251" s="368"/>
      <c r="C2251" s="368"/>
      <c r="D2251" s="368"/>
      <c r="E2251" s="368"/>
      <c r="F2251" s="370"/>
      <c r="G2251" s="554"/>
      <c r="H2251" s="335"/>
      <c r="I2251" s="335"/>
      <c r="J2251" s="368"/>
      <c r="K2251" s="368"/>
      <c r="L2251" s="370"/>
      <c r="M2251" s="368"/>
    </row>
    <row r="2252" spans="1:13" x14ac:dyDescent="0.2">
      <c r="A2252" s="368"/>
      <c r="B2252" s="368"/>
      <c r="C2252" s="368"/>
      <c r="D2252" s="368"/>
      <c r="E2252" s="368"/>
      <c r="F2252" s="370"/>
      <c r="G2252" s="554"/>
      <c r="H2252" s="335"/>
      <c r="I2252" s="335"/>
      <c r="J2252" s="368"/>
      <c r="K2252" s="368"/>
      <c r="L2252" s="370"/>
      <c r="M2252" s="368"/>
    </row>
    <row r="2253" spans="1:13" x14ac:dyDescent="0.2">
      <c r="A2253" s="368"/>
      <c r="B2253" s="368"/>
      <c r="C2253" s="368"/>
      <c r="D2253" s="368"/>
      <c r="E2253" s="368"/>
      <c r="F2253" s="370"/>
      <c r="G2253" s="554"/>
      <c r="H2253" s="335"/>
      <c r="I2253" s="335"/>
      <c r="J2253" s="368"/>
      <c r="K2253" s="368"/>
      <c r="L2253" s="370"/>
      <c r="M2253" s="368"/>
    </row>
    <row r="2254" spans="1:13" x14ac:dyDescent="0.2">
      <c r="A2254" s="368"/>
      <c r="B2254" s="368"/>
      <c r="C2254" s="368"/>
      <c r="D2254" s="368"/>
      <c r="E2254" s="368"/>
      <c r="F2254" s="370"/>
      <c r="G2254" s="554"/>
      <c r="H2254" s="335"/>
      <c r="I2254" s="335"/>
      <c r="J2254" s="368"/>
      <c r="K2254" s="368"/>
      <c r="L2254" s="370"/>
      <c r="M2254" s="368"/>
    </row>
    <row r="2255" spans="1:13" x14ac:dyDescent="0.2">
      <c r="A2255" s="368"/>
      <c r="B2255" s="368"/>
      <c r="C2255" s="368"/>
      <c r="D2255" s="368"/>
      <c r="E2255" s="368"/>
      <c r="F2255" s="370"/>
      <c r="G2255" s="554"/>
      <c r="H2255" s="335"/>
      <c r="I2255" s="335"/>
      <c r="J2255" s="368"/>
      <c r="K2255" s="368"/>
      <c r="L2255" s="370"/>
      <c r="M2255" s="368"/>
    </row>
    <row r="2256" spans="1:13" x14ac:dyDescent="0.2">
      <c r="A2256" s="368"/>
      <c r="B2256" s="368"/>
      <c r="C2256" s="368"/>
      <c r="D2256" s="368"/>
      <c r="E2256" s="368"/>
      <c r="F2256" s="370"/>
      <c r="G2256" s="554"/>
      <c r="H2256" s="335"/>
      <c r="I2256" s="335"/>
      <c r="J2256" s="368"/>
      <c r="K2256" s="368"/>
      <c r="L2256" s="370"/>
      <c r="M2256" s="368"/>
    </row>
    <row r="2257" spans="1:13" x14ac:dyDescent="0.2">
      <c r="A2257" s="368"/>
      <c r="B2257" s="368"/>
      <c r="C2257" s="368"/>
      <c r="D2257" s="368"/>
      <c r="E2257" s="368"/>
      <c r="F2257" s="370"/>
      <c r="G2257" s="554"/>
      <c r="H2257" s="335"/>
      <c r="I2257" s="335"/>
      <c r="J2257" s="368"/>
      <c r="K2257" s="368"/>
      <c r="L2257" s="370"/>
      <c r="M2257" s="368"/>
    </row>
    <row r="2258" spans="1:13" x14ac:dyDescent="0.2">
      <c r="A2258" s="368"/>
      <c r="B2258" s="368"/>
      <c r="C2258" s="368"/>
      <c r="D2258" s="368"/>
      <c r="E2258" s="368"/>
      <c r="F2258" s="370"/>
      <c r="G2258" s="554"/>
      <c r="H2258" s="335"/>
      <c r="I2258" s="335"/>
      <c r="J2258" s="368"/>
      <c r="K2258" s="368"/>
      <c r="L2258" s="370"/>
      <c r="M2258" s="368"/>
    </row>
    <row r="2259" spans="1:13" x14ac:dyDescent="0.2">
      <c r="A2259" s="368"/>
      <c r="B2259" s="368"/>
      <c r="C2259" s="368"/>
      <c r="D2259" s="368"/>
      <c r="E2259" s="368"/>
      <c r="F2259" s="370"/>
      <c r="G2259" s="554"/>
      <c r="H2259" s="335"/>
      <c r="I2259" s="335"/>
      <c r="J2259" s="368"/>
      <c r="K2259" s="368"/>
      <c r="L2259" s="370"/>
      <c r="M2259" s="368"/>
    </row>
    <row r="2260" spans="1:13" x14ac:dyDescent="0.2">
      <c r="A2260" s="368"/>
      <c r="B2260" s="368"/>
      <c r="C2260" s="368"/>
      <c r="D2260" s="368"/>
      <c r="E2260" s="368"/>
      <c r="F2260" s="370"/>
      <c r="G2260" s="554"/>
      <c r="H2260" s="335"/>
      <c r="I2260" s="335"/>
      <c r="J2260" s="368"/>
      <c r="K2260" s="368"/>
      <c r="L2260" s="370"/>
      <c r="M2260" s="368"/>
    </row>
    <row r="2261" spans="1:13" x14ac:dyDescent="0.2">
      <c r="A2261" s="368"/>
      <c r="B2261" s="368"/>
      <c r="C2261" s="368"/>
      <c r="D2261" s="368"/>
      <c r="E2261" s="368"/>
      <c r="F2261" s="370"/>
      <c r="G2261" s="554"/>
      <c r="H2261" s="335"/>
      <c r="I2261" s="335"/>
      <c r="J2261" s="368"/>
      <c r="K2261" s="368"/>
      <c r="L2261" s="370"/>
      <c r="M2261" s="368"/>
    </row>
    <row r="2262" spans="1:13" x14ac:dyDescent="0.2">
      <c r="A2262" s="368"/>
      <c r="B2262" s="368"/>
      <c r="C2262" s="368"/>
      <c r="D2262" s="368"/>
      <c r="E2262" s="368"/>
      <c r="F2262" s="370"/>
      <c r="G2262" s="554"/>
      <c r="H2262" s="335"/>
      <c r="I2262" s="335"/>
      <c r="J2262" s="368"/>
      <c r="K2262" s="368"/>
      <c r="L2262" s="370"/>
      <c r="M2262" s="368"/>
    </row>
    <row r="2263" spans="1:13" x14ac:dyDescent="0.2">
      <c r="A2263" s="368"/>
      <c r="B2263" s="368"/>
      <c r="C2263" s="368"/>
      <c r="D2263" s="368"/>
      <c r="E2263" s="368"/>
      <c r="F2263" s="370"/>
      <c r="G2263" s="554"/>
      <c r="H2263" s="335"/>
      <c r="I2263" s="335"/>
      <c r="J2263" s="368"/>
      <c r="K2263" s="368"/>
      <c r="L2263" s="370"/>
      <c r="M2263" s="368"/>
    </row>
    <row r="2264" spans="1:13" x14ac:dyDescent="0.2">
      <c r="A2264" s="368"/>
      <c r="B2264" s="368"/>
      <c r="C2264" s="368"/>
      <c r="D2264" s="368"/>
      <c r="E2264" s="368"/>
      <c r="F2264" s="370"/>
      <c r="G2264" s="554"/>
      <c r="H2264" s="335"/>
      <c r="I2264" s="335"/>
      <c r="J2264" s="368"/>
      <c r="K2264" s="368"/>
      <c r="L2264" s="370"/>
      <c r="M2264" s="368"/>
    </row>
    <row r="2265" spans="1:13" x14ac:dyDescent="0.2">
      <c r="A2265" s="368"/>
      <c r="B2265" s="368"/>
      <c r="C2265" s="368"/>
      <c r="D2265" s="368"/>
      <c r="E2265" s="368"/>
      <c r="F2265" s="370"/>
      <c r="G2265" s="554"/>
      <c r="H2265" s="335"/>
      <c r="I2265" s="335"/>
      <c r="J2265" s="368"/>
      <c r="K2265" s="368"/>
      <c r="L2265" s="370"/>
      <c r="M2265" s="368"/>
    </row>
    <row r="2266" spans="1:13" x14ac:dyDescent="0.2">
      <c r="A2266" s="368"/>
      <c r="B2266" s="368"/>
      <c r="C2266" s="368"/>
      <c r="D2266" s="368"/>
      <c r="E2266" s="368"/>
      <c r="F2266" s="370"/>
      <c r="G2266" s="554"/>
      <c r="H2266" s="335"/>
      <c r="I2266" s="335"/>
      <c r="J2266" s="368"/>
      <c r="K2266" s="368"/>
      <c r="L2266" s="370"/>
      <c r="M2266" s="368"/>
    </row>
    <row r="2267" spans="1:13" x14ac:dyDescent="0.2">
      <c r="A2267" s="368"/>
      <c r="B2267" s="368"/>
      <c r="C2267" s="368"/>
      <c r="D2267" s="368"/>
      <c r="E2267" s="368"/>
      <c r="F2267" s="370"/>
      <c r="G2267" s="554"/>
      <c r="H2267" s="335"/>
      <c r="I2267" s="335"/>
      <c r="J2267" s="368"/>
      <c r="K2267" s="368"/>
      <c r="L2267" s="370"/>
      <c r="M2267" s="368"/>
    </row>
    <row r="2268" spans="1:13" x14ac:dyDescent="0.2">
      <c r="A2268" s="368"/>
      <c r="B2268" s="368"/>
      <c r="C2268" s="368"/>
      <c r="D2268" s="368"/>
      <c r="E2268" s="368"/>
      <c r="F2268" s="370"/>
      <c r="G2268" s="554"/>
      <c r="H2268" s="335"/>
      <c r="I2268" s="335"/>
      <c r="J2268" s="368"/>
      <c r="K2268" s="368"/>
      <c r="L2268" s="370"/>
      <c r="M2268" s="368"/>
    </row>
    <row r="2269" spans="1:13" x14ac:dyDescent="0.2">
      <c r="A2269" s="368"/>
      <c r="B2269" s="368"/>
      <c r="C2269" s="368"/>
      <c r="D2269" s="368"/>
      <c r="E2269" s="368"/>
      <c r="F2269" s="370"/>
      <c r="G2269" s="554"/>
      <c r="H2269" s="335"/>
      <c r="I2269" s="335"/>
      <c r="J2269" s="368"/>
      <c r="K2269" s="368"/>
      <c r="L2269" s="370"/>
      <c r="M2269" s="368"/>
    </row>
    <row r="2270" spans="1:13" x14ac:dyDescent="0.2">
      <c r="A2270" s="368"/>
      <c r="B2270" s="368"/>
      <c r="C2270" s="368"/>
      <c r="D2270" s="368"/>
      <c r="E2270" s="368"/>
      <c r="F2270" s="370"/>
      <c r="G2270" s="554"/>
      <c r="H2270" s="335"/>
      <c r="I2270" s="335"/>
      <c r="J2270" s="368"/>
      <c r="K2270" s="368"/>
      <c r="L2270" s="370"/>
      <c r="M2270" s="368"/>
    </row>
    <row r="2271" spans="1:13" x14ac:dyDescent="0.2">
      <c r="A2271" s="368"/>
      <c r="B2271" s="368"/>
      <c r="C2271" s="368"/>
      <c r="D2271" s="368"/>
      <c r="E2271" s="368"/>
      <c r="F2271" s="370"/>
      <c r="G2271" s="554"/>
      <c r="H2271" s="335"/>
      <c r="I2271" s="335"/>
      <c r="J2271" s="368"/>
      <c r="K2271" s="368"/>
      <c r="L2271" s="370"/>
      <c r="M2271" s="368"/>
    </row>
    <row r="2272" spans="1:13" x14ac:dyDescent="0.2">
      <c r="A2272" s="368"/>
      <c r="B2272" s="368"/>
      <c r="C2272" s="368"/>
      <c r="D2272" s="368"/>
      <c r="E2272" s="368"/>
      <c r="F2272" s="370"/>
      <c r="G2272" s="554"/>
      <c r="H2272" s="335"/>
      <c r="I2272" s="335"/>
      <c r="J2272" s="368"/>
      <c r="K2272" s="368"/>
      <c r="L2272" s="370"/>
      <c r="M2272" s="368"/>
    </row>
    <row r="2273" spans="1:13" x14ac:dyDescent="0.2">
      <c r="A2273" s="368"/>
      <c r="B2273" s="368"/>
      <c r="C2273" s="368"/>
      <c r="D2273" s="368"/>
      <c r="E2273" s="368"/>
      <c r="F2273" s="370"/>
      <c r="G2273" s="554"/>
      <c r="H2273" s="335"/>
      <c r="I2273" s="335"/>
      <c r="J2273" s="368"/>
      <c r="K2273" s="368"/>
      <c r="L2273" s="370"/>
      <c r="M2273" s="368"/>
    </row>
    <row r="2274" spans="1:13" x14ac:dyDescent="0.2">
      <c r="A2274" s="368"/>
      <c r="B2274" s="368"/>
      <c r="C2274" s="368"/>
      <c r="D2274" s="368"/>
      <c r="E2274" s="368"/>
      <c r="F2274" s="370"/>
      <c r="G2274" s="554"/>
      <c r="H2274" s="335"/>
      <c r="I2274" s="335"/>
      <c r="J2274" s="368"/>
      <c r="K2274" s="368"/>
      <c r="L2274" s="370"/>
      <c r="M2274" s="368"/>
    </row>
    <row r="2275" spans="1:13" x14ac:dyDescent="0.2">
      <c r="A2275" s="368"/>
      <c r="B2275" s="368"/>
      <c r="C2275" s="368"/>
      <c r="D2275" s="368"/>
      <c r="E2275" s="368"/>
      <c r="F2275" s="370"/>
      <c r="G2275" s="554"/>
      <c r="H2275" s="335"/>
      <c r="I2275" s="335"/>
      <c r="J2275" s="368"/>
      <c r="K2275" s="368"/>
      <c r="L2275" s="370"/>
      <c r="M2275" s="368"/>
    </row>
    <row r="2276" spans="1:13" x14ac:dyDescent="0.2">
      <c r="A2276" s="368"/>
      <c r="B2276" s="368"/>
      <c r="C2276" s="368"/>
      <c r="D2276" s="368"/>
      <c r="E2276" s="368"/>
      <c r="F2276" s="370"/>
      <c r="G2276" s="554"/>
      <c r="H2276" s="335"/>
      <c r="I2276" s="335"/>
      <c r="J2276" s="368"/>
      <c r="K2276" s="368"/>
      <c r="L2276" s="370"/>
      <c r="M2276" s="368"/>
    </row>
    <row r="2277" spans="1:13" x14ac:dyDescent="0.2">
      <c r="A2277" s="368"/>
      <c r="B2277" s="368"/>
      <c r="C2277" s="368"/>
      <c r="D2277" s="368"/>
      <c r="E2277" s="368"/>
      <c r="F2277" s="370"/>
      <c r="G2277" s="554"/>
      <c r="H2277" s="335"/>
      <c r="I2277" s="335"/>
      <c r="J2277" s="368"/>
      <c r="K2277" s="368"/>
      <c r="L2277" s="370"/>
      <c r="M2277" s="368"/>
    </row>
    <row r="2278" spans="1:13" x14ac:dyDescent="0.2">
      <c r="A2278" s="368"/>
      <c r="B2278" s="368"/>
      <c r="C2278" s="368"/>
      <c r="D2278" s="368"/>
      <c r="E2278" s="368"/>
      <c r="F2278" s="370"/>
      <c r="G2278" s="554"/>
      <c r="H2278" s="335"/>
      <c r="I2278" s="335"/>
      <c r="J2278" s="368"/>
      <c r="K2278" s="368"/>
      <c r="L2278" s="370"/>
      <c r="M2278" s="368"/>
    </row>
    <row r="2279" spans="1:13" x14ac:dyDescent="0.2">
      <c r="A2279" s="368"/>
      <c r="B2279" s="368"/>
      <c r="C2279" s="368"/>
      <c r="D2279" s="368"/>
      <c r="E2279" s="368"/>
      <c r="F2279" s="370"/>
      <c r="G2279" s="554"/>
      <c r="H2279" s="335"/>
      <c r="I2279" s="335"/>
      <c r="J2279" s="368"/>
      <c r="K2279" s="368"/>
      <c r="L2279" s="370"/>
      <c r="M2279" s="368"/>
    </row>
    <row r="2280" spans="1:13" x14ac:dyDescent="0.2">
      <c r="A2280" s="368"/>
      <c r="B2280" s="368"/>
      <c r="C2280" s="368"/>
      <c r="D2280" s="368"/>
      <c r="E2280" s="368"/>
      <c r="F2280" s="370"/>
      <c r="G2280" s="554"/>
      <c r="H2280" s="335"/>
      <c r="I2280" s="335"/>
      <c r="J2280" s="368"/>
      <c r="K2280" s="368"/>
      <c r="L2280" s="370"/>
      <c r="M2280" s="368"/>
    </row>
    <row r="2281" spans="1:13" x14ac:dyDescent="0.2">
      <c r="A2281" s="368"/>
      <c r="B2281" s="368"/>
      <c r="C2281" s="368"/>
      <c r="D2281" s="368"/>
      <c r="E2281" s="368"/>
      <c r="F2281" s="370"/>
      <c r="G2281" s="554"/>
      <c r="H2281" s="335"/>
      <c r="I2281" s="335"/>
      <c r="J2281" s="368"/>
      <c r="K2281" s="368"/>
      <c r="L2281" s="370"/>
      <c r="M2281" s="368"/>
    </row>
    <row r="2282" spans="1:13" x14ac:dyDescent="0.2">
      <c r="A2282" s="368"/>
      <c r="B2282" s="368"/>
      <c r="C2282" s="368"/>
      <c r="D2282" s="368"/>
      <c r="E2282" s="368"/>
      <c r="F2282" s="370"/>
      <c r="G2282" s="554"/>
      <c r="H2282" s="335"/>
      <c r="I2282" s="335"/>
      <c r="J2282" s="368"/>
      <c r="K2282" s="368"/>
      <c r="L2282" s="370"/>
      <c r="M2282" s="368"/>
    </row>
    <row r="2283" spans="1:13" x14ac:dyDescent="0.2">
      <c r="A2283" s="368"/>
      <c r="B2283" s="368"/>
      <c r="C2283" s="368"/>
      <c r="D2283" s="368"/>
      <c r="E2283" s="368"/>
      <c r="F2283" s="370"/>
      <c r="G2283" s="554"/>
      <c r="H2283" s="335"/>
      <c r="I2283" s="335"/>
      <c r="J2283" s="368"/>
      <c r="K2283" s="368"/>
      <c r="L2283" s="370"/>
      <c r="M2283" s="368"/>
    </row>
    <row r="2284" spans="1:13" x14ac:dyDescent="0.2">
      <c r="A2284" s="368"/>
      <c r="B2284" s="368"/>
      <c r="C2284" s="368"/>
      <c r="D2284" s="368"/>
      <c r="E2284" s="368"/>
      <c r="F2284" s="370"/>
      <c r="G2284" s="554"/>
      <c r="H2284" s="335"/>
      <c r="I2284" s="335"/>
      <c r="J2284" s="368"/>
      <c r="K2284" s="368"/>
      <c r="L2284" s="370"/>
      <c r="M2284" s="368"/>
    </row>
    <row r="2285" spans="1:13" x14ac:dyDescent="0.2">
      <c r="A2285" s="368"/>
      <c r="B2285" s="368"/>
      <c r="C2285" s="368"/>
      <c r="D2285" s="368"/>
      <c r="E2285" s="368"/>
      <c r="F2285" s="370"/>
      <c r="G2285" s="554"/>
      <c r="H2285" s="335"/>
      <c r="I2285" s="335"/>
      <c r="J2285" s="368"/>
      <c r="K2285" s="368"/>
      <c r="L2285" s="370"/>
      <c r="M2285" s="368"/>
    </row>
    <row r="2286" spans="1:13" x14ac:dyDescent="0.2">
      <c r="A2286" s="368"/>
      <c r="B2286" s="368"/>
      <c r="C2286" s="368"/>
      <c r="D2286" s="368"/>
      <c r="E2286" s="368"/>
      <c r="F2286" s="370"/>
      <c r="G2286" s="554"/>
      <c r="H2286" s="335"/>
      <c r="I2286" s="335"/>
      <c r="J2286" s="368"/>
      <c r="K2286" s="368"/>
      <c r="L2286" s="370"/>
      <c r="M2286" s="368"/>
    </row>
    <row r="2287" spans="1:13" x14ac:dyDescent="0.2">
      <c r="A2287" s="368"/>
      <c r="B2287" s="368"/>
      <c r="C2287" s="368"/>
      <c r="D2287" s="368"/>
      <c r="E2287" s="368"/>
      <c r="F2287" s="370"/>
      <c r="G2287" s="554"/>
      <c r="H2287" s="335"/>
      <c r="I2287" s="335"/>
      <c r="J2287" s="368"/>
      <c r="K2287" s="368"/>
      <c r="L2287" s="370"/>
      <c r="M2287" s="368"/>
    </row>
    <row r="2288" spans="1:13" x14ac:dyDescent="0.2">
      <c r="A2288" s="368"/>
      <c r="B2288" s="368"/>
      <c r="C2288" s="368"/>
      <c r="D2288" s="368"/>
      <c r="E2288" s="368"/>
      <c r="F2288" s="370"/>
      <c r="G2288" s="554"/>
      <c r="H2288" s="335"/>
      <c r="I2288" s="335"/>
      <c r="J2288" s="368"/>
      <c r="K2288" s="368"/>
      <c r="L2288" s="370"/>
      <c r="M2288" s="368"/>
    </row>
    <row r="2289" spans="1:13" x14ac:dyDescent="0.2">
      <c r="A2289" s="368"/>
      <c r="B2289" s="368"/>
      <c r="C2289" s="368"/>
      <c r="D2289" s="368"/>
      <c r="E2289" s="368"/>
      <c r="F2289" s="370"/>
      <c r="G2289" s="554"/>
      <c r="H2289" s="335"/>
      <c r="I2289" s="335"/>
      <c r="J2289" s="368"/>
      <c r="K2289" s="368"/>
      <c r="L2289" s="370"/>
      <c r="M2289" s="368"/>
    </row>
    <row r="2290" spans="1:13" x14ac:dyDescent="0.2">
      <c r="A2290" s="368"/>
      <c r="B2290" s="368"/>
      <c r="C2290" s="368"/>
      <c r="D2290" s="368"/>
      <c r="E2290" s="368"/>
      <c r="F2290" s="370"/>
      <c r="G2290" s="554"/>
      <c r="H2290" s="335"/>
      <c r="I2290" s="335"/>
      <c r="J2290" s="368"/>
      <c r="K2290" s="368"/>
      <c r="L2290" s="370"/>
      <c r="M2290" s="368"/>
    </row>
    <row r="2291" spans="1:13" x14ac:dyDescent="0.2">
      <c r="A2291" s="368"/>
      <c r="B2291" s="368"/>
      <c r="C2291" s="368"/>
      <c r="D2291" s="368"/>
      <c r="E2291" s="368"/>
      <c r="F2291" s="370"/>
      <c r="G2291" s="554"/>
      <c r="H2291" s="335"/>
      <c r="I2291" s="335"/>
      <c r="J2291" s="368"/>
      <c r="K2291" s="368"/>
      <c r="L2291" s="370"/>
      <c r="M2291" s="368"/>
    </row>
    <row r="2292" spans="1:13" x14ac:dyDescent="0.2">
      <c r="A2292" s="368"/>
      <c r="B2292" s="368"/>
      <c r="C2292" s="368"/>
      <c r="D2292" s="368"/>
      <c r="E2292" s="368"/>
      <c r="F2292" s="370"/>
      <c r="G2292" s="554"/>
      <c r="H2292" s="335"/>
      <c r="I2292" s="335"/>
      <c r="J2292" s="368"/>
      <c r="K2292" s="368"/>
      <c r="L2292" s="370"/>
      <c r="M2292" s="368"/>
    </row>
    <row r="2293" spans="1:13" x14ac:dyDescent="0.2">
      <c r="A2293" s="368"/>
      <c r="B2293" s="368"/>
      <c r="C2293" s="368"/>
      <c r="D2293" s="368"/>
      <c r="E2293" s="368"/>
      <c r="F2293" s="370"/>
      <c r="G2293" s="554"/>
      <c r="H2293" s="335"/>
      <c r="I2293" s="335"/>
      <c r="J2293" s="368"/>
      <c r="K2293" s="368"/>
      <c r="L2293" s="370"/>
      <c r="M2293" s="368"/>
    </row>
    <row r="2294" spans="1:13" x14ac:dyDescent="0.2">
      <c r="A2294" s="368"/>
      <c r="B2294" s="368"/>
      <c r="C2294" s="368"/>
      <c r="D2294" s="368"/>
      <c r="E2294" s="368"/>
      <c r="F2294" s="370"/>
      <c r="G2294" s="554"/>
      <c r="H2294" s="335"/>
      <c r="I2294" s="335"/>
      <c r="J2294" s="368"/>
      <c r="K2294" s="368"/>
      <c r="L2294" s="370"/>
      <c r="M2294" s="368"/>
    </row>
    <row r="2295" spans="1:13" x14ac:dyDescent="0.2">
      <c r="A2295" s="368"/>
      <c r="B2295" s="368"/>
      <c r="C2295" s="368"/>
      <c r="D2295" s="368"/>
      <c r="E2295" s="368"/>
      <c r="F2295" s="370"/>
      <c r="G2295" s="554"/>
      <c r="H2295" s="335"/>
      <c r="I2295" s="335"/>
      <c r="J2295" s="368"/>
      <c r="K2295" s="368"/>
      <c r="L2295" s="370"/>
      <c r="M2295" s="368"/>
    </row>
    <row r="2296" spans="1:13" x14ac:dyDescent="0.2">
      <c r="A2296" s="368"/>
      <c r="B2296" s="368"/>
      <c r="C2296" s="368"/>
      <c r="D2296" s="368"/>
      <c r="E2296" s="368"/>
      <c r="F2296" s="370"/>
      <c r="G2296" s="554"/>
      <c r="H2296" s="335"/>
      <c r="I2296" s="335"/>
      <c r="J2296" s="368"/>
      <c r="K2296" s="368"/>
      <c r="L2296" s="370"/>
      <c r="M2296" s="368"/>
    </row>
    <row r="2297" spans="1:13" x14ac:dyDescent="0.2">
      <c r="A2297" s="368"/>
      <c r="B2297" s="368"/>
      <c r="C2297" s="368"/>
      <c r="D2297" s="368"/>
      <c r="E2297" s="368"/>
      <c r="F2297" s="370"/>
      <c r="G2297" s="554"/>
      <c r="H2297" s="335"/>
      <c r="I2297" s="335"/>
      <c r="J2297" s="368"/>
      <c r="K2297" s="368"/>
      <c r="L2297" s="370"/>
      <c r="M2297" s="368"/>
    </row>
    <row r="2298" spans="1:13" x14ac:dyDescent="0.2">
      <c r="A2298" s="368"/>
      <c r="B2298" s="368"/>
      <c r="C2298" s="368"/>
      <c r="D2298" s="368"/>
      <c r="E2298" s="368"/>
      <c r="F2298" s="370"/>
      <c r="G2298" s="554"/>
      <c r="H2298" s="335"/>
      <c r="I2298" s="335"/>
      <c r="J2298" s="368"/>
      <c r="K2298" s="368"/>
      <c r="L2298" s="370"/>
      <c r="M2298" s="368"/>
    </row>
    <row r="2299" spans="1:13" x14ac:dyDescent="0.2">
      <c r="A2299" s="368"/>
      <c r="B2299" s="368"/>
      <c r="C2299" s="368"/>
      <c r="D2299" s="368"/>
      <c r="E2299" s="368"/>
      <c r="F2299" s="370"/>
      <c r="G2299" s="554"/>
      <c r="H2299" s="335"/>
      <c r="I2299" s="335"/>
      <c r="J2299" s="368"/>
      <c r="K2299" s="368"/>
      <c r="L2299" s="370"/>
      <c r="M2299" s="368"/>
    </row>
    <row r="2300" spans="1:13" x14ac:dyDescent="0.2">
      <c r="A2300" s="368"/>
      <c r="B2300" s="368"/>
      <c r="C2300" s="368"/>
      <c r="D2300" s="368"/>
      <c r="E2300" s="368"/>
      <c r="F2300" s="370"/>
      <c r="G2300" s="554"/>
      <c r="H2300" s="335"/>
      <c r="I2300" s="335"/>
      <c r="J2300" s="368"/>
      <c r="K2300" s="368"/>
      <c r="L2300" s="370"/>
      <c r="M2300" s="368"/>
    </row>
    <row r="2301" spans="1:13" x14ac:dyDescent="0.2">
      <c r="A2301" s="368"/>
      <c r="B2301" s="368"/>
      <c r="C2301" s="368"/>
      <c r="D2301" s="368"/>
      <c r="E2301" s="368"/>
      <c r="F2301" s="370"/>
      <c r="G2301" s="554"/>
      <c r="H2301" s="335"/>
      <c r="I2301" s="335"/>
      <c r="J2301" s="368"/>
      <c r="K2301" s="368"/>
      <c r="L2301" s="370"/>
      <c r="M2301" s="368"/>
    </row>
    <row r="2302" spans="1:13" x14ac:dyDescent="0.2">
      <c r="A2302" s="368"/>
      <c r="B2302" s="368"/>
      <c r="C2302" s="368"/>
      <c r="D2302" s="368"/>
      <c r="E2302" s="368"/>
      <c r="F2302" s="370"/>
      <c r="G2302" s="554"/>
      <c r="H2302" s="335"/>
      <c r="I2302" s="335"/>
      <c r="J2302" s="368"/>
      <c r="K2302" s="368"/>
      <c r="L2302" s="370"/>
      <c r="M2302" s="368"/>
    </row>
    <row r="2303" spans="1:13" x14ac:dyDescent="0.2">
      <c r="A2303" s="368"/>
      <c r="B2303" s="368"/>
      <c r="C2303" s="368"/>
      <c r="D2303" s="368"/>
      <c r="E2303" s="368"/>
      <c r="F2303" s="370"/>
      <c r="G2303" s="554"/>
      <c r="H2303" s="335"/>
      <c r="I2303" s="335"/>
      <c r="J2303" s="368"/>
      <c r="K2303" s="368"/>
      <c r="L2303" s="370"/>
      <c r="M2303" s="368"/>
    </row>
    <row r="2304" spans="1:13" x14ac:dyDescent="0.2">
      <c r="A2304" s="368"/>
      <c r="B2304" s="368"/>
      <c r="C2304" s="368"/>
      <c r="D2304" s="368"/>
      <c r="E2304" s="368"/>
      <c r="F2304" s="370"/>
      <c r="G2304" s="554"/>
      <c r="H2304" s="335"/>
      <c r="I2304" s="335"/>
      <c r="J2304" s="368"/>
      <c r="K2304" s="368"/>
      <c r="L2304" s="370"/>
      <c r="M2304" s="368"/>
    </row>
    <row r="2305" spans="1:13" x14ac:dyDescent="0.2">
      <c r="A2305" s="368"/>
      <c r="B2305" s="368"/>
      <c r="C2305" s="368"/>
      <c r="D2305" s="368"/>
      <c r="E2305" s="368"/>
      <c r="F2305" s="370"/>
      <c r="G2305" s="554"/>
      <c r="H2305" s="335"/>
      <c r="I2305" s="335"/>
      <c r="J2305" s="368"/>
      <c r="K2305" s="368"/>
      <c r="L2305" s="370"/>
      <c r="M2305" s="368"/>
    </row>
    <row r="2306" spans="1:13" x14ac:dyDescent="0.2">
      <c r="A2306" s="368"/>
      <c r="B2306" s="368"/>
      <c r="C2306" s="368"/>
      <c r="D2306" s="368"/>
      <c r="E2306" s="368"/>
      <c r="F2306" s="370"/>
      <c r="G2306" s="554"/>
      <c r="H2306" s="335"/>
      <c r="I2306" s="335"/>
      <c r="J2306" s="368"/>
      <c r="K2306" s="368"/>
      <c r="L2306" s="370"/>
      <c r="M2306" s="368"/>
    </row>
    <row r="2307" spans="1:13" x14ac:dyDescent="0.2">
      <c r="A2307" s="368"/>
      <c r="B2307" s="368"/>
      <c r="C2307" s="368"/>
      <c r="D2307" s="368"/>
      <c r="E2307" s="368"/>
      <c r="F2307" s="370"/>
      <c r="G2307" s="554"/>
      <c r="H2307" s="335"/>
      <c r="I2307" s="335"/>
      <c r="J2307" s="368"/>
      <c r="K2307" s="368"/>
      <c r="L2307" s="370"/>
      <c r="M2307" s="368"/>
    </row>
    <row r="2308" spans="1:13" x14ac:dyDescent="0.2">
      <c r="A2308" s="368"/>
      <c r="B2308" s="368"/>
      <c r="C2308" s="368"/>
      <c r="D2308" s="368"/>
      <c r="E2308" s="368"/>
      <c r="F2308" s="370"/>
      <c r="G2308" s="554"/>
      <c r="H2308" s="335"/>
      <c r="I2308" s="335"/>
      <c r="J2308" s="368"/>
      <c r="K2308" s="368"/>
      <c r="L2308" s="370"/>
      <c r="M2308" s="368"/>
    </row>
    <row r="2309" spans="1:13" x14ac:dyDescent="0.2">
      <c r="A2309" s="368"/>
      <c r="B2309" s="368"/>
      <c r="C2309" s="368"/>
      <c r="D2309" s="368"/>
      <c r="E2309" s="368"/>
      <c r="F2309" s="370"/>
      <c r="G2309" s="554"/>
      <c r="H2309" s="335"/>
      <c r="I2309" s="335"/>
      <c r="J2309" s="368"/>
      <c r="K2309" s="368"/>
      <c r="L2309" s="370"/>
      <c r="M2309" s="368"/>
    </row>
    <row r="2310" spans="1:13" x14ac:dyDescent="0.2">
      <c r="A2310" s="368"/>
      <c r="B2310" s="368"/>
      <c r="C2310" s="368"/>
      <c r="D2310" s="368"/>
      <c r="E2310" s="368"/>
      <c r="F2310" s="370"/>
      <c r="G2310" s="554"/>
      <c r="H2310" s="335"/>
      <c r="I2310" s="335"/>
      <c r="J2310" s="368"/>
      <c r="K2310" s="368"/>
      <c r="L2310" s="370"/>
      <c r="M2310" s="368"/>
    </row>
    <row r="2311" spans="1:13" x14ac:dyDescent="0.2">
      <c r="A2311" s="368"/>
      <c r="B2311" s="368"/>
      <c r="C2311" s="368"/>
      <c r="D2311" s="368"/>
      <c r="E2311" s="368"/>
      <c r="F2311" s="370"/>
      <c r="G2311" s="554"/>
      <c r="H2311" s="335"/>
      <c r="I2311" s="335"/>
      <c r="J2311" s="368"/>
      <c r="K2311" s="368"/>
      <c r="L2311" s="370"/>
      <c r="M2311" s="368"/>
    </row>
    <row r="2312" spans="1:13" x14ac:dyDescent="0.2">
      <c r="A2312" s="368"/>
      <c r="B2312" s="368"/>
      <c r="C2312" s="368"/>
      <c r="D2312" s="368"/>
      <c r="E2312" s="368"/>
      <c r="F2312" s="370"/>
      <c r="G2312" s="554"/>
      <c r="H2312" s="335"/>
      <c r="I2312" s="335"/>
      <c r="J2312" s="368"/>
      <c r="K2312" s="368"/>
      <c r="L2312" s="370"/>
      <c r="M2312" s="368"/>
    </row>
    <row r="2313" spans="1:13" x14ac:dyDescent="0.2">
      <c r="A2313" s="368"/>
      <c r="B2313" s="368"/>
      <c r="C2313" s="368"/>
      <c r="D2313" s="368"/>
      <c r="E2313" s="368"/>
      <c r="F2313" s="370"/>
      <c r="G2313" s="554"/>
      <c r="H2313" s="335"/>
      <c r="I2313" s="335"/>
      <c r="J2313" s="368"/>
      <c r="K2313" s="368"/>
      <c r="L2313" s="370"/>
      <c r="M2313" s="368"/>
    </row>
    <row r="2314" spans="1:13" x14ac:dyDescent="0.2">
      <c r="A2314" s="368"/>
      <c r="B2314" s="368"/>
      <c r="C2314" s="368"/>
      <c r="D2314" s="368"/>
      <c r="E2314" s="368"/>
      <c r="F2314" s="370"/>
      <c r="G2314" s="554"/>
      <c r="H2314" s="335"/>
      <c r="I2314" s="335"/>
      <c r="J2314" s="368"/>
      <c r="K2314" s="368"/>
      <c r="L2314" s="370"/>
      <c r="M2314" s="368"/>
    </row>
    <row r="2315" spans="1:13" x14ac:dyDescent="0.2">
      <c r="A2315" s="368"/>
      <c r="B2315" s="368"/>
      <c r="C2315" s="368"/>
      <c r="D2315" s="368"/>
      <c r="E2315" s="368"/>
      <c r="F2315" s="370"/>
      <c r="G2315" s="554"/>
      <c r="H2315" s="335"/>
      <c r="I2315" s="335"/>
      <c r="J2315" s="368"/>
      <c r="K2315" s="368"/>
      <c r="L2315" s="370"/>
      <c r="M2315" s="368"/>
    </row>
    <row r="2316" spans="1:13" x14ac:dyDescent="0.2">
      <c r="A2316" s="368"/>
      <c r="B2316" s="368"/>
      <c r="C2316" s="368"/>
      <c r="D2316" s="368"/>
      <c r="E2316" s="368"/>
      <c r="F2316" s="370"/>
      <c r="G2316" s="554"/>
      <c r="H2316" s="335"/>
      <c r="I2316" s="335"/>
      <c r="J2316" s="368"/>
      <c r="K2316" s="368"/>
      <c r="L2316" s="370"/>
      <c r="M2316" s="368"/>
    </row>
    <row r="2317" spans="1:13" x14ac:dyDescent="0.2">
      <c r="A2317" s="368"/>
      <c r="B2317" s="368"/>
      <c r="C2317" s="368"/>
      <c r="D2317" s="368"/>
      <c r="E2317" s="368"/>
      <c r="F2317" s="370"/>
      <c r="G2317" s="554"/>
      <c r="H2317" s="335"/>
      <c r="I2317" s="335"/>
      <c r="J2317" s="368"/>
      <c r="K2317" s="368"/>
      <c r="L2317" s="370"/>
      <c r="M2317" s="368"/>
    </row>
    <row r="2318" spans="1:13" x14ac:dyDescent="0.2">
      <c r="A2318" s="368"/>
      <c r="B2318" s="368"/>
      <c r="C2318" s="368"/>
      <c r="D2318" s="368"/>
      <c r="E2318" s="368"/>
      <c r="F2318" s="370"/>
      <c r="G2318" s="554"/>
      <c r="H2318" s="335"/>
      <c r="I2318" s="335"/>
      <c r="J2318" s="368"/>
      <c r="K2318" s="368"/>
      <c r="L2318" s="370"/>
      <c r="M2318" s="368"/>
    </row>
    <row r="2319" spans="1:13" x14ac:dyDescent="0.2">
      <c r="A2319" s="368"/>
      <c r="B2319" s="368"/>
      <c r="C2319" s="368"/>
      <c r="D2319" s="368"/>
      <c r="E2319" s="368"/>
      <c r="F2319" s="370"/>
      <c r="G2319" s="554"/>
      <c r="H2319" s="335"/>
      <c r="I2319" s="335"/>
      <c r="J2319" s="368"/>
      <c r="K2319" s="368"/>
      <c r="L2319" s="370"/>
      <c r="M2319" s="368"/>
    </row>
    <row r="2320" spans="1:13" x14ac:dyDescent="0.2">
      <c r="A2320" s="368"/>
      <c r="B2320" s="368"/>
      <c r="C2320" s="368"/>
      <c r="D2320" s="368"/>
      <c r="E2320" s="368"/>
      <c r="F2320" s="370"/>
      <c r="G2320" s="554"/>
      <c r="H2320" s="335"/>
      <c r="I2320" s="335"/>
      <c r="J2320" s="368"/>
      <c r="K2320" s="368"/>
      <c r="L2320" s="370"/>
      <c r="M2320" s="368"/>
    </row>
    <row r="2321" spans="1:13" x14ac:dyDescent="0.2">
      <c r="A2321" s="368"/>
      <c r="B2321" s="368"/>
      <c r="C2321" s="368"/>
      <c r="D2321" s="368"/>
      <c r="E2321" s="368"/>
      <c r="F2321" s="370"/>
      <c r="G2321" s="554"/>
      <c r="H2321" s="335"/>
      <c r="I2321" s="335"/>
      <c r="J2321" s="368"/>
      <c r="K2321" s="368"/>
      <c r="L2321" s="370"/>
      <c r="M2321" s="368"/>
    </row>
    <row r="2322" spans="1:13" x14ac:dyDescent="0.2">
      <c r="A2322" s="368"/>
      <c r="B2322" s="368"/>
      <c r="C2322" s="368"/>
      <c r="D2322" s="368"/>
      <c r="E2322" s="368"/>
      <c r="F2322" s="370"/>
      <c r="G2322" s="554"/>
      <c r="H2322" s="335"/>
      <c r="I2322" s="335"/>
      <c r="J2322" s="368"/>
      <c r="K2322" s="368"/>
      <c r="L2322" s="370"/>
      <c r="M2322" s="368"/>
    </row>
    <row r="2323" spans="1:13" x14ac:dyDescent="0.2">
      <c r="A2323" s="368"/>
      <c r="B2323" s="368"/>
      <c r="C2323" s="368"/>
      <c r="D2323" s="368"/>
      <c r="E2323" s="368"/>
      <c r="F2323" s="370"/>
      <c r="G2323" s="554"/>
      <c r="H2323" s="335"/>
      <c r="I2323" s="335"/>
      <c r="J2323" s="368"/>
      <c r="K2323" s="368"/>
      <c r="L2323" s="370"/>
      <c r="M2323" s="368"/>
    </row>
    <row r="2324" spans="1:13" x14ac:dyDescent="0.2">
      <c r="A2324" s="368"/>
      <c r="B2324" s="368"/>
      <c r="C2324" s="368"/>
      <c r="D2324" s="368"/>
      <c r="E2324" s="368"/>
      <c r="F2324" s="370"/>
      <c r="G2324" s="554"/>
      <c r="H2324" s="335"/>
      <c r="I2324" s="335"/>
      <c r="J2324" s="368"/>
      <c r="K2324" s="368"/>
      <c r="L2324" s="370"/>
      <c r="M2324" s="368"/>
    </row>
    <row r="2325" spans="1:13" x14ac:dyDescent="0.2">
      <c r="A2325" s="368"/>
      <c r="B2325" s="368"/>
      <c r="C2325" s="368"/>
      <c r="D2325" s="368"/>
      <c r="E2325" s="368"/>
      <c r="F2325" s="370"/>
      <c r="G2325" s="554"/>
      <c r="H2325" s="335"/>
      <c r="I2325" s="335"/>
      <c r="J2325" s="368"/>
      <c r="K2325" s="368"/>
      <c r="L2325" s="370"/>
      <c r="M2325" s="368"/>
    </row>
    <row r="2326" spans="1:13" x14ac:dyDescent="0.2">
      <c r="A2326" s="368"/>
      <c r="B2326" s="368"/>
      <c r="C2326" s="368"/>
      <c r="D2326" s="368"/>
      <c r="E2326" s="368"/>
      <c r="F2326" s="370"/>
      <c r="G2326" s="554"/>
      <c r="H2326" s="335"/>
      <c r="I2326" s="335"/>
      <c r="J2326" s="368"/>
      <c r="K2326" s="368"/>
      <c r="L2326" s="370"/>
      <c r="M2326" s="368"/>
    </row>
    <row r="2327" spans="1:13" x14ac:dyDescent="0.2">
      <c r="A2327" s="368"/>
      <c r="B2327" s="368"/>
      <c r="C2327" s="368"/>
      <c r="D2327" s="368"/>
      <c r="E2327" s="368"/>
      <c r="F2327" s="370"/>
      <c r="G2327" s="554"/>
      <c r="H2327" s="335"/>
      <c r="I2327" s="335"/>
      <c r="J2327" s="368"/>
      <c r="K2327" s="368"/>
      <c r="L2327" s="370"/>
      <c r="M2327" s="368"/>
    </row>
    <row r="2328" spans="1:13" x14ac:dyDescent="0.2">
      <c r="A2328" s="368"/>
      <c r="B2328" s="368"/>
      <c r="C2328" s="368"/>
      <c r="D2328" s="368"/>
      <c r="E2328" s="368"/>
      <c r="F2328" s="370"/>
      <c r="G2328" s="554"/>
      <c r="H2328" s="335"/>
      <c r="I2328" s="335"/>
      <c r="J2328" s="368"/>
      <c r="K2328" s="368"/>
      <c r="L2328" s="370"/>
      <c r="M2328" s="368"/>
    </row>
    <row r="2329" spans="1:13" x14ac:dyDescent="0.2">
      <c r="A2329" s="368"/>
      <c r="B2329" s="368"/>
      <c r="C2329" s="368"/>
      <c r="D2329" s="368"/>
      <c r="E2329" s="368"/>
      <c r="F2329" s="370"/>
      <c r="G2329" s="554"/>
      <c r="H2329" s="335"/>
      <c r="I2329" s="335"/>
      <c r="J2329" s="368"/>
      <c r="K2329" s="368"/>
      <c r="L2329" s="370"/>
      <c r="M2329" s="368"/>
    </row>
    <row r="2330" spans="1:13" x14ac:dyDescent="0.2">
      <c r="A2330" s="368"/>
      <c r="B2330" s="368"/>
      <c r="C2330" s="368"/>
      <c r="D2330" s="368"/>
      <c r="E2330" s="368"/>
      <c r="F2330" s="370"/>
      <c r="G2330" s="554"/>
      <c r="H2330" s="335"/>
      <c r="I2330" s="335"/>
      <c r="J2330" s="368"/>
      <c r="K2330" s="368"/>
      <c r="L2330" s="370"/>
      <c r="M2330" s="368"/>
    </row>
    <row r="2331" spans="1:13" x14ac:dyDescent="0.2">
      <c r="A2331" s="368"/>
      <c r="B2331" s="368"/>
      <c r="C2331" s="368"/>
      <c r="D2331" s="368"/>
      <c r="E2331" s="368"/>
      <c r="F2331" s="370"/>
      <c r="G2331" s="554"/>
      <c r="H2331" s="335"/>
      <c r="I2331" s="335"/>
      <c r="J2331" s="368"/>
      <c r="K2331" s="368"/>
      <c r="L2331" s="370"/>
      <c r="M2331" s="368"/>
    </row>
    <row r="2332" spans="1:13" x14ac:dyDescent="0.2">
      <c r="A2332" s="368"/>
      <c r="B2332" s="368"/>
      <c r="C2332" s="368"/>
      <c r="D2332" s="368"/>
      <c r="E2332" s="368"/>
      <c r="F2332" s="370"/>
      <c r="G2332" s="554"/>
      <c r="H2332" s="335"/>
      <c r="I2332" s="335"/>
      <c r="J2332" s="368"/>
      <c r="K2332" s="368"/>
      <c r="L2332" s="370"/>
      <c r="M2332" s="368"/>
    </row>
    <row r="2333" spans="1:13" x14ac:dyDescent="0.2">
      <c r="A2333" s="368"/>
      <c r="B2333" s="368"/>
      <c r="C2333" s="368"/>
      <c r="D2333" s="368"/>
      <c r="E2333" s="368"/>
      <c r="F2333" s="370"/>
      <c r="G2333" s="554"/>
      <c r="H2333" s="335"/>
      <c r="I2333" s="335"/>
      <c r="J2333" s="368"/>
      <c r="K2333" s="368"/>
      <c r="L2333" s="370"/>
      <c r="M2333" s="368"/>
    </row>
    <row r="2334" spans="1:13" x14ac:dyDescent="0.2">
      <c r="A2334" s="368"/>
      <c r="B2334" s="368"/>
      <c r="C2334" s="368"/>
      <c r="D2334" s="368"/>
      <c r="E2334" s="368"/>
      <c r="F2334" s="370"/>
      <c r="G2334" s="554"/>
      <c r="H2334" s="335"/>
      <c r="I2334" s="335"/>
      <c r="J2334" s="368"/>
      <c r="K2334" s="368"/>
      <c r="L2334" s="370"/>
      <c r="M2334" s="368"/>
    </row>
    <row r="2335" spans="1:13" x14ac:dyDescent="0.2">
      <c r="A2335" s="368"/>
      <c r="B2335" s="368"/>
      <c r="C2335" s="368"/>
      <c r="D2335" s="368"/>
      <c r="E2335" s="368"/>
      <c r="F2335" s="370"/>
      <c r="G2335" s="554"/>
      <c r="H2335" s="335"/>
      <c r="I2335" s="335"/>
      <c r="J2335" s="368"/>
      <c r="K2335" s="368"/>
      <c r="L2335" s="370"/>
      <c r="M2335" s="368"/>
    </row>
    <row r="2336" spans="1:13" x14ac:dyDescent="0.2">
      <c r="A2336" s="368"/>
      <c r="B2336" s="368"/>
      <c r="C2336" s="368"/>
      <c r="D2336" s="368"/>
      <c r="E2336" s="368"/>
      <c r="F2336" s="370"/>
      <c r="G2336" s="554"/>
      <c r="H2336" s="335"/>
      <c r="I2336" s="335"/>
      <c r="J2336" s="368"/>
      <c r="K2336" s="368"/>
      <c r="L2336" s="370"/>
      <c r="M2336" s="368"/>
    </row>
    <row r="2337" spans="1:13" x14ac:dyDescent="0.2">
      <c r="A2337" s="368"/>
      <c r="B2337" s="368"/>
      <c r="C2337" s="368"/>
      <c r="D2337" s="368"/>
      <c r="E2337" s="368"/>
      <c r="F2337" s="370"/>
      <c r="G2337" s="554"/>
      <c r="H2337" s="335"/>
      <c r="I2337" s="335"/>
      <c r="J2337" s="368"/>
      <c r="K2337" s="368"/>
      <c r="L2337" s="370"/>
      <c r="M2337" s="368"/>
    </row>
    <row r="2338" spans="1:13" x14ac:dyDescent="0.2">
      <c r="A2338" s="368"/>
      <c r="B2338" s="368"/>
      <c r="C2338" s="368"/>
      <c r="D2338" s="368"/>
      <c r="E2338" s="368"/>
      <c r="F2338" s="370"/>
      <c r="G2338" s="554"/>
      <c r="H2338" s="335"/>
      <c r="I2338" s="335"/>
      <c r="J2338" s="368"/>
      <c r="K2338" s="368"/>
      <c r="L2338" s="370"/>
      <c r="M2338" s="368"/>
    </row>
    <row r="2339" spans="1:13" x14ac:dyDescent="0.2">
      <c r="A2339" s="368"/>
      <c r="B2339" s="368"/>
      <c r="C2339" s="368"/>
      <c r="D2339" s="368"/>
      <c r="E2339" s="368"/>
      <c r="F2339" s="370"/>
      <c r="G2339" s="554"/>
      <c r="H2339" s="335"/>
      <c r="I2339" s="335"/>
      <c r="J2339" s="368"/>
      <c r="K2339" s="368"/>
      <c r="L2339" s="370"/>
      <c r="M2339" s="368"/>
    </row>
    <row r="2340" spans="1:13" x14ac:dyDescent="0.2">
      <c r="A2340" s="368"/>
      <c r="B2340" s="368"/>
      <c r="C2340" s="368"/>
      <c r="D2340" s="368"/>
      <c r="E2340" s="368"/>
      <c r="F2340" s="370"/>
      <c r="G2340" s="554"/>
      <c r="H2340" s="335"/>
      <c r="I2340" s="335"/>
      <c r="J2340" s="368"/>
      <c r="K2340" s="368"/>
      <c r="L2340" s="370"/>
      <c r="M2340" s="368"/>
    </row>
    <row r="2341" spans="1:13" x14ac:dyDescent="0.2">
      <c r="A2341" s="368"/>
      <c r="B2341" s="368"/>
      <c r="C2341" s="368"/>
      <c r="D2341" s="368"/>
      <c r="E2341" s="368"/>
      <c r="F2341" s="370"/>
      <c r="G2341" s="554"/>
      <c r="H2341" s="335"/>
      <c r="I2341" s="335"/>
      <c r="J2341" s="368"/>
      <c r="K2341" s="368"/>
      <c r="L2341" s="370"/>
      <c r="M2341" s="368"/>
    </row>
    <row r="2342" spans="1:13" x14ac:dyDescent="0.2">
      <c r="A2342" s="368"/>
      <c r="B2342" s="368"/>
      <c r="C2342" s="368"/>
      <c r="D2342" s="368"/>
      <c r="E2342" s="368"/>
      <c r="F2342" s="370"/>
      <c r="G2342" s="554"/>
      <c r="H2342" s="335"/>
      <c r="I2342" s="335"/>
      <c r="J2342" s="368"/>
      <c r="K2342" s="368"/>
      <c r="L2342" s="370"/>
      <c r="M2342" s="368"/>
    </row>
    <row r="2343" spans="1:13" x14ac:dyDescent="0.2">
      <c r="A2343" s="368"/>
      <c r="B2343" s="368"/>
      <c r="C2343" s="368"/>
      <c r="D2343" s="368"/>
      <c r="E2343" s="368"/>
      <c r="F2343" s="370"/>
      <c r="G2343" s="554"/>
      <c r="H2343" s="335"/>
      <c r="I2343" s="335"/>
      <c r="J2343" s="368"/>
      <c r="K2343" s="368"/>
      <c r="L2343" s="370"/>
      <c r="M2343" s="368"/>
    </row>
    <row r="2344" spans="1:13" x14ac:dyDescent="0.2">
      <c r="A2344" s="368"/>
      <c r="B2344" s="368"/>
      <c r="C2344" s="368"/>
      <c r="D2344" s="368"/>
      <c r="E2344" s="368"/>
      <c r="F2344" s="370"/>
      <c r="G2344" s="554"/>
      <c r="H2344" s="335"/>
      <c r="I2344" s="335"/>
      <c r="J2344" s="368"/>
      <c r="K2344" s="368"/>
      <c r="L2344" s="370"/>
      <c r="M2344" s="368"/>
    </row>
    <row r="2345" spans="1:13" x14ac:dyDescent="0.2">
      <c r="A2345" s="368"/>
      <c r="B2345" s="368"/>
      <c r="C2345" s="368"/>
      <c r="D2345" s="368"/>
      <c r="E2345" s="368"/>
      <c r="F2345" s="370"/>
      <c r="G2345" s="554"/>
      <c r="H2345" s="335"/>
      <c r="I2345" s="335"/>
      <c r="J2345" s="368"/>
      <c r="K2345" s="368"/>
      <c r="L2345" s="370"/>
      <c r="M2345" s="368"/>
    </row>
    <row r="2346" spans="1:13" x14ac:dyDescent="0.2">
      <c r="A2346" s="368"/>
      <c r="B2346" s="368"/>
      <c r="C2346" s="368"/>
      <c r="D2346" s="368"/>
      <c r="E2346" s="368"/>
      <c r="F2346" s="370"/>
      <c r="G2346" s="554"/>
      <c r="H2346" s="335"/>
      <c r="I2346" s="335"/>
      <c r="J2346" s="368"/>
      <c r="K2346" s="368"/>
      <c r="L2346" s="370"/>
      <c r="M2346" s="368"/>
    </row>
    <row r="2347" spans="1:13" x14ac:dyDescent="0.2">
      <c r="A2347" s="368"/>
      <c r="B2347" s="368"/>
      <c r="C2347" s="368"/>
      <c r="D2347" s="368"/>
      <c r="E2347" s="368"/>
      <c r="F2347" s="370"/>
      <c r="G2347" s="554"/>
      <c r="H2347" s="335"/>
      <c r="I2347" s="335"/>
      <c r="J2347" s="368"/>
      <c r="K2347" s="368"/>
      <c r="L2347" s="370"/>
      <c r="M2347" s="368"/>
    </row>
    <row r="2348" spans="1:13" x14ac:dyDescent="0.2">
      <c r="A2348" s="368"/>
      <c r="B2348" s="368"/>
      <c r="C2348" s="368"/>
      <c r="D2348" s="368"/>
      <c r="E2348" s="368"/>
      <c r="F2348" s="370"/>
      <c r="G2348" s="554"/>
      <c r="H2348" s="335"/>
      <c r="I2348" s="335"/>
      <c r="J2348" s="368"/>
      <c r="K2348" s="368"/>
      <c r="L2348" s="370"/>
      <c r="M2348" s="368"/>
    </row>
    <row r="2349" spans="1:13" x14ac:dyDescent="0.2">
      <c r="A2349" s="368"/>
      <c r="B2349" s="368"/>
      <c r="C2349" s="368"/>
      <c r="D2349" s="368"/>
      <c r="E2349" s="368"/>
      <c r="F2349" s="370"/>
      <c r="G2349" s="554"/>
      <c r="H2349" s="335"/>
      <c r="I2349" s="335"/>
      <c r="J2349" s="368"/>
      <c r="K2349" s="368"/>
      <c r="L2349" s="370"/>
      <c r="M2349" s="368"/>
    </row>
    <row r="2350" spans="1:13" x14ac:dyDescent="0.2">
      <c r="A2350" s="368"/>
      <c r="B2350" s="368"/>
      <c r="C2350" s="368"/>
      <c r="D2350" s="368"/>
      <c r="E2350" s="368"/>
      <c r="F2350" s="370"/>
      <c r="G2350" s="554"/>
      <c r="H2350" s="335"/>
      <c r="I2350" s="335"/>
      <c r="J2350" s="368"/>
      <c r="K2350" s="368"/>
      <c r="L2350" s="370"/>
      <c r="M2350" s="368"/>
    </row>
    <row r="2351" spans="1:13" x14ac:dyDescent="0.2">
      <c r="A2351" s="368"/>
      <c r="B2351" s="368"/>
      <c r="C2351" s="368"/>
      <c r="D2351" s="368"/>
      <c r="E2351" s="368"/>
      <c r="F2351" s="370"/>
      <c r="G2351" s="554"/>
      <c r="H2351" s="335"/>
      <c r="I2351" s="335"/>
      <c r="J2351" s="368"/>
      <c r="K2351" s="368"/>
      <c r="L2351" s="370"/>
      <c r="M2351" s="368"/>
    </row>
    <row r="2352" spans="1:13" x14ac:dyDescent="0.2">
      <c r="A2352" s="368"/>
      <c r="B2352" s="368"/>
      <c r="C2352" s="368"/>
      <c r="D2352" s="368"/>
      <c r="E2352" s="368"/>
      <c r="F2352" s="370"/>
      <c r="G2352" s="554"/>
      <c r="H2352" s="335"/>
      <c r="I2352" s="335"/>
      <c r="J2352" s="368"/>
      <c r="K2352" s="368"/>
      <c r="L2352" s="370"/>
      <c r="M2352" s="368"/>
    </row>
    <row r="2353" spans="1:13" x14ac:dyDescent="0.2">
      <c r="A2353" s="368"/>
      <c r="B2353" s="368"/>
      <c r="C2353" s="368"/>
      <c r="D2353" s="368"/>
      <c r="E2353" s="368"/>
      <c r="F2353" s="370"/>
      <c r="G2353" s="554"/>
      <c r="H2353" s="335"/>
      <c r="I2353" s="335"/>
      <c r="J2353" s="368"/>
      <c r="K2353" s="368"/>
      <c r="L2353" s="370"/>
      <c r="M2353" s="368"/>
    </row>
    <row r="2354" spans="1:13" x14ac:dyDescent="0.2">
      <c r="A2354" s="368"/>
      <c r="B2354" s="368"/>
      <c r="C2354" s="368"/>
      <c r="D2354" s="368"/>
      <c r="E2354" s="368"/>
      <c r="F2354" s="370"/>
      <c r="G2354" s="554"/>
      <c r="H2354" s="335"/>
      <c r="I2354" s="335"/>
      <c r="J2354" s="368"/>
      <c r="K2354" s="368"/>
      <c r="L2354" s="370"/>
      <c r="M2354" s="368"/>
    </row>
    <row r="2355" spans="1:13" x14ac:dyDescent="0.2">
      <c r="A2355" s="368"/>
      <c r="B2355" s="368"/>
      <c r="C2355" s="368"/>
      <c r="D2355" s="368"/>
      <c r="E2355" s="368"/>
      <c r="F2355" s="370"/>
      <c r="G2355" s="554"/>
      <c r="H2355" s="335"/>
      <c r="I2355" s="335"/>
      <c r="J2355" s="368"/>
      <c r="K2355" s="368"/>
      <c r="L2355" s="370"/>
      <c r="M2355" s="368"/>
    </row>
    <row r="2356" spans="1:13" x14ac:dyDescent="0.2">
      <c r="A2356" s="368"/>
      <c r="B2356" s="368"/>
      <c r="C2356" s="368"/>
      <c r="D2356" s="368"/>
      <c r="E2356" s="368"/>
      <c r="F2356" s="370"/>
      <c r="G2356" s="554"/>
      <c r="H2356" s="335"/>
      <c r="I2356" s="335"/>
      <c r="J2356" s="368"/>
      <c r="K2356" s="368"/>
      <c r="L2356" s="370"/>
      <c r="M2356" s="368"/>
    </row>
    <row r="2357" spans="1:13" x14ac:dyDescent="0.2">
      <c r="A2357" s="368"/>
      <c r="B2357" s="368"/>
      <c r="C2357" s="368"/>
      <c r="D2357" s="368"/>
      <c r="E2357" s="368"/>
      <c r="F2357" s="370"/>
      <c r="G2357" s="554"/>
      <c r="H2357" s="335"/>
      <c r="I2357" s="335"/>
      <c r="J2357" s="368"/>
      <c r="K2357" s="368"/>
      <c r="L2357" s="370"/>
      <c r="M2357" s="368"/>
    </row>
    <row r="2358" spans="1:13" x14ac:dyDescent="0.2">
      <c r="A2358" s="368"/>
      <c r="B2358" s="368"/>
      <c r="C2358" s="368"/>
      <c r="D2358" s="368"/>
      <c r="E2358" s="368"/>
      <c r="F2358" s="370"/>
      <c r="G2358" s="554"/>
      <c r="H2358" s="335"/>
      <c r="I2358" s="335"/>
      <c r="J2358" s="368"/>
      <c r="K2358" s="368"/>
      <c r="L2358" s="370"/>
      <c r="M2358" s="368"/>
    </row>
    <row r="2359" spans="1:13" x14ac:dyDescent="0.2">
      <c r="A2359" s="368"/>
      <c r="B2359" s="368"/>
      <c r="C2359" s="368"/>
      <c r="D2359" s="368"/>
      <c r="E2359" s="368"/>
      <c r="F2359" s="370"/>
      <c r="G2359" s="554"/>
      <c r="H2359" s="335"/>
      <c r="I2359" s="335"/>
      <c r="J2359" s="368"/>
      <c r="K2359" s="368"/>
      <c r="L2359" s="370"/>
      <c r="M2359" s="368"/>
    </row>
    <row r="2360" spans="1:13" x14ac:dyDescent="0.2">
      <c r="A2360" s="368"/>
      <c r="B2360" s="368"/>
      <c r="C2360" s="368"/>
      <c r="D2360" s="368"/>
      <c r="E2360" s="368"/>
      <c r="F2360" s="370"/>
      <c r="G2360" s="554"/>
      <c r="H2360" s="335"/>
      <c r="I2360" s="335"/>
      <c r="J2360" s="368"/>
      <c r="K2360" s="368"/>
      <c r="L2360" s="370"/>
      <c r="M2360" s="368"/>
    </row>
    <row r="2361" spans="1:13" x14ac:dyDescent="0.2">
      <c r="A2361" s="368"/>
      <c r="B2361" s="368"/>
      <c r="C2361" s="368"/>
      <c r="D2361" s="368"/>
      <c r="E2361" s="368"/>
      <c r="F2361" s="370"/>
      <c r="G2361" s="554"/>
      <c r="H2361" s="335"/>
      <c r="I2361" s="335"/>
      <c r="J2361" s="368"/>
      <c r="K2361" s="368"/>
      <c r="L2361" s="370"/>
      <c r="M2361" s="368"/>
    </row>
    <row r="2362" spans="1:13" x14ac:dyDescent="0.2">
      <c r="A2362" s="368"/>
      <c r="B2362" s="368"/>
      <c r="C2362" s="368"/>
      <c r="D2362" s="368"/>
      <c r="E2362" s="368"/>
      <c r="F2362" s="370"/>
      <c r="G2362" s="554"/>
      <c r="H2362" s="335"/>
      <c r="I2362" s="335"/>
      <c r="J2362" s="368"/>
      <c r="K2362" s="368"/>
      <c r="L2362" s="370"/>
      <c r="M2362" s="368"/>
    </row>
    <row r="2363" spans="1:13" x14ac:dyDescent="0.2">
      <c r="A2363" s="368"/>
      <c r="B2363" s="368"/>
      <c r="C2363" s="368"/>
      <c r="D2363" s="368"/>
      <c r="E2363" s="368"/>
      <c r="F2363" s="370"/>
      <c r="G2363" s="554"/>
      <c r="H2363" s="335"/>
      <c r="I2363" s="335"/>
      <c r="J2363" s="368"/>
      <c r="K2363" s="368"/>
      <c r="L2363" s="370"/>
      <c r="M2363" s="368"/>
    </row>
    <row r="2364" spans="1:13" x14ac:dyDescent="0.2">
      <c r="A2364" s="368"/>
      <c r="B2364" s="368"/>
      <c r="C2364" s="368"/>
      <c r="D2364" s="368"/>
      <c r="E2364" s="368"/>
      <c r="F2364" s="370"/>
      <c r="G2364" s="554"/>
      <c r="H2364" s="335"/>
      <c r="I2364" s="335"/>
      <c r="J2364" s="368"/>
      <c r="K2364" s="368"/>
      <c r="L2364" s="370"/>
      <c r="M2364" s="368"/>
    </row>
    <row r="2365" spans="1:13" x14ac:dyDescent="0.2">
      <c r="A2365" s="368"/>
      <c r="B2365" s="368"/>
      <c r="C2365" s="368"/>
      <c r="D2365" s="368"/>
      <c r="E2365" s="368"/>
      <c r="F2365" s="370"/>
      <c r="G2365" s="554"/>
      <c r="H2365" s="335"/>
      <c r="I2365" s="335"/>
      <c r="J2365" s="368"/>
      <c r="K2365" s="368"/>
      <c r="L2365" s="370"/>
      <c r="M2365" s="368"/>
    </row>
    <row r="2366" spans="1:13" x14ac:dyDescent="0.2">
      <c r="A2366" s="368"/>
      <c r="B2366" s="368"/>
      <c r="C2366" s="368"/>
      <c r="D2366" s="368"/>
      <c r="E2366" s="368"/>
      <c r="F2366" s="370"/>
      <c r="G2366" s="554"/>
      <c r="H2366" s="335"/>
      <c r="I2366" s="335"/>
      <c r="J2366" s="368"/>
      <c r="K2366" s="368"/>
      <c r="L2366" s="370"/>
      <c r="M2366" s="368"/>
    </row>
    <row r="2367" spans="1:13" x14ac:dyDescent="0.2">
      <c r="A2367" s="368"/>
      <c r="B2367" s="368"/>
      <c r="C2367" s="368"/>
      <c r="D2367" s="368"/>
      <c r="E2367" s="368"/>
      <c r="F2367" s="370"/>
      <c r="G2367" s="554"/>
      <c r="H2367" s="335"/>
      <c r="I2367" s="335"/>
      <c r="J2367" s="368"/>
      <c r="K2367" s="368"/>
      <c r="L2367" s="370"/>
      <c r="M2367" s="368"/>
    </row>
    <row r="2368" spans="1:13" x14ac:dyDescent="0.2">
      <c r="A2368" s="368"/>
      <c r="B2368" s="368"/>
      <c r="C2368" s="368"/>
      <c r="D2368" s="368"/>
      <c r="E2368" s="368"/>
      <c r="F2368" s="370"/>
      <c r="G2368" s="554"/>
      <c r="H2368" s="335"/>
      <c r="I2368" s="335"/>
      <c r="J2368" s="368"/>
      <c r="K2368" s="368"/>
      <c r="L2368" s="370"/>
      <c r="M2368" s="368"/>
    </row>
    <row r="2369" spans="1:13" x14ac:dyDescent="0.2">
      <c r="A2369" s="368"/>
      <c r="B2369" s="368"/>
      <c r="C2369" s="368"/>
      <c r="D2369" s="368"/>
      <c r="E2369" s="368"/>
      <c r="F2369" s="370"/>
      <c r="G2369" s="554"/>
      <c r="H2369" s="335"/>
      <c r="I2369" s="335"/>
      <c r="J2369" s="368"/>
      <c r="K2369" s="368"/>
      <c r="L2369" s="370"/>
      <c r="M2369" s="368"/>
    </row>
    <row r="2370" spans="1:13" x14ac:dyDescent="0.2">
      <c r="A2370" s="368"/>
      <c r="B2370" s="368"/>
      <c r="C2370" s="368"/>
      <c r="D2370" s="368"/>
      <c r="E2370" s="368"/>
      <c r="F2370" s="370"/>
      <c r="G2370" s="554"/>
      <c r="H2370" s="335"/>
      <c r="I2370" s="335"/>
      <c r="J2370" s="368"/>
      <c r="K2370" s="368"/>
      <c r="L2370" s="370"/>
      <c r="M2370" s="368"/>
    </row>
    <row r="2371" spans="1:13" x14ac:dyDescent="0.2">
      <c r="A2371" s="368"/>
      <c r="B2371" s="368"/>
      <c r="C2371" s="368"/>
      <c r="D2371" s="368"/>
      <c r="E2371" s="368"/>
      <c r="F2371" s="370"/>
      <c r="G2371" s="554"/>
      <c r="H2371" s="335"/>
      <c r="I2371" s="335"/>
      <c r="J2371" s="368"/>
      <c r="K2371" s="368"/>
      <c r="L2371" s="370"/>
      <c r="M2371" s="368"/>
    </row>
    <row r="2372" spans="1:13" x14ac:dyDescent="0.2">
      <c r="A2372" s="368"/>
      <c r="B2372" s="368"/>
      <c r="C2372" s="368"/>
      <c r="D2372" s="368"/>
      <c r="E2372" s="368"/>
      <c r="F2372" s="370"/>
      <c r="G2372" s="554"/>
      <c r="H2372" s="335"/>
      <c r="I2372" s="335"/>
      <c r="J2372" s="368"/>
      <c r="K2372" s="368"/>
      <c r="L2372" s="370"/>
      <c r="M2372" s="368"/>
    </row>
    <row r="2373" spans="1:13" x14ac:dyDescent="0.2">
      <c r="A2373" s="368"/>
      <c r="B2373" s="368"/>
      <c r="C2373" s="368"/>
      <c r="D2373" s="368"/>
      <c r="E2373" s="368"/>
      <c r="F2373" s="370"/>
      <c r="G2373" s="554"/>
      <c r="H2373" s="335"/>
      <c r="I2373" s="335"/>
      <c r="J2373" s="368"/>
      <c r="K2373" s="368"/>
      <c r="L2373" s="370"/>
      <c r="M2373" s="368"/>
    </row>
    <row r="2374" spans="1:13" x14ac:dyDescent="0.2">
      <c r="A2374" s="368"/>
      <c r="B2374" s="368"/>
      <c r="C2374" s="368"/>
      <c r="D2374" s="368"/>
      <c r="E2374" s="368"/>
      <c r="F2374" s="370"/>
      <c r="G2374" s="554"/>
      <c r="H2374" s="335"/>
      <c r="I2374" s="335"/>
      <c r="J2374" s="368"/>
      <c r="K2374" s="368"/>
      <c r="L2374" s="370"/>
      <c r="M2374" s="368"/>
    </row>
    <row r="2375" spans="1:13" x14ac:dyDescent="0.2">
      <c r="A2375" s="368"/>
      <c r="B2375" s="368"/>
      <c r="C2375" s="368"/>
      <c r="D2375" s="368"/>
      <c r="E2375" s="368"/>
      <c r="F2375" s="370"/>
      <c r="G2375" s="554"/>
      <c r="H2375" s="335"/>
      <c r="I2375" s="335"/>
      <c r="J2375" s="368"/>
      <c r="K2375" s="368"/>
      <c r="L2375" s="370"/>
      <c r="M2375" s="368"/>
    </row>
    <row r="2376" spans="1:13" x14ac:dyDescent="0.2">
      <c r="A2376" s="368"/>
      <c r="B2376" s="368"/>
      <c r="C2376" s="368"/>
      <c r="D2376" s="368"/>
      <c r="E2376" s="368"/>
      <c r="F2376" s="370"/>
      <c r="G2376" s="554"/>
      <c r="H2376" s="335"/>
      <c r="I2376" s="335"/>
      <c r="J2376" s="368"/>
      <c r="K2376" s="368"/>
      <c r="L2376" s="370"/>
      <c r="M2376" s="368"/>
    </row>
    <row r="2377" spans="1:13" x14ac:dyDescent="0.2">
      <c r="A2377" s="368"/>
      <c r="B2377" s="368"/>
      <c r="C2377" s="368"/>
      <c r="D2377" s="368"/>
      <c r="E2377" s="368"/>
      <c r="F2377" s="370"/>
      <c r="G2377" s="554"/>
      <c r="H2377" s="335"/>
      <c r="I2377" s="335"/>
      <c r="J2377" s="368"/>
      <c r="K2377" s="368"/>
      <c r="L2377" s="370"/>
      <c r="M2377" s="368"/>
    </row>
    <row r="2378" spans="1:13" x14ac:dyDescent="0.2">
      <c r="A2378" s="368"/>
      <c r="B2378" s="368"/>
      <c r="C2378" s="368"/>
      <c r="D2378" s="368"/>
      <c r="E2378" s="368"/>
      <c r="F2378" s="370"/>
      <c r="G2378" s="554"/>
      <c r="H2378" s="335"/>
      <c r="I2378" s="335"/>
      <c r="J2378" s="368"/>
      <c r="K2378" s="368"/>
      <c r="L2378" s="370"/>
      <c r="M2378" s="368"/>
    </row>
    <row r="2379" spans="1:13" x14ac:dyDescent="0.2">
      <c r="A2379" s="368"/>
      <c r="B2379" s="368"/>
      <c r="C2379" s="368"/>
      <c r="D2379" s="368"/>
      <c r="E2379" s="368"/>
      <c r="F2379" s="370"/>
      <c r="G2379" s="554"/>
      <c r="H2379" s="335"/>
      <c r="I2379" s="335"/>
      <c r="J2379" s="368"/>
      <c r="K2379" s="368"/>
      <c r="L2379" s="370"/>
      <c r="M2379" s="368"/>
    </row>
    <row r="2380" spans="1:13" x14ac:dyDescent="0.2">
      <c r="A2380" s="368"/>
      <c r="B2380" s="368"/>
      <c r="C2380" s="368"/>
      <c r="D2380" s="368"/>
      <c r="E2380" s="368"/>
      <c r="F2380" s="370"/>
      <c r="G2380" s="554"/>
      <c r="H2380" s="335"/>
      <c r="I2380" s="335"/>
      <c r="J2380" s="368"/>
      <c r="K2380" s="368"/>
      <c r="L2380" s="370"/>
      <c r="M2380" s="368"/>
    </row>
    <row r="2381" spans="1:13" x14ac:dyDescent="0.2">
      <c r="A2381" s="368"/>
      <c r="B2381" s="368"/>
      <c r="C2381" s="368"/>
      <c r="D2381" s="368"/>
      <c r="E2381" s="368"/>
      <c r="F2381" s="370"/>
      <c r="G2381" s="554"/>
      <c r="H2381" s="335"/>
      <c r="I2381" s="335"/>
      <c r="J2381" s="368"/>
      <c r="K2381" s="368"/>
      <c r="L2381" s="370"/>
      <c r="M2381" s="368"/>
    </row>
    <row r="2382" spans="1:13" x14ac:dyDescent="0.2">
      <c r="A2382" s="368"/>
      <c r="B2382" s="368"/>
      <c r="C2382" s="368"/>
      <c r="D2382" s="368"/>
      <c r="E2382" s="368"/>
      <c r="F2382" s="370"/>
      <c r="G2382" s="554"/>
      <c r="H2382" s="335"/>
      <c r="I2382" s="335"/>
      <c r="J2382" s="368"/>
      <c r="K2382" s="368"/>
      <c r="L2382" s="370"/>
      <c r="M2382" s="368"/>
    </row>
    <row r="2383" spans="1:13" x14ac:dyDescent="0.2">
      <c r="A2383" s="368"/>
      <c r="B2383" s="368"/>
      <c r="C2383" s="368"/>
      <c r="D2383" s="368"/>
      <c r="E2383" s="368"/>
      <c r="F2383" s="370"/>
      <c r="G2383" s="554"/>
      <c r="H2383" s="335"/>
      <c r="I2383" s="335"/>
      <c r="J2383" s="368"/>
      <c r="K2383" s="368"/>
      <c r="L2383" s="370"/>
      <c r="M2383" s="368"/>
    </row>
    <row r="2384" spans="1:13" x14ac:dyDescent="0.2">
      <c r="A2384" s="368"/>
      <c r="B2384" s="368"/>
      <c r="C2384" s="368"/>
      <c r="D2384" s="368"/>
      <c r="E2384" s="368"/>
      <c r="F2384" s="370"/>
      <c r="G2384" s="554"/>
      <c r="H2384" s="335"/>
      <c r="I2384" s="335"/>
      <c r="J2384" s="368"/>
      <c r="K2384" s="368"/>
      <c r="L2384" s="370"/>
      <c r="M2384" s="368"/>
    </row>
    <row r="2385" spans="1:13" x14ac:dyDescent="0.2">
      <c r="A2385" s="368"/>
      <c r="B2385" s="368"/>
      <c r="C2385" s="368"/>
      <c r="D2385" s="368"/>
      <c r="E2385" s="368"/>
      <c r="F2385" s="370"/>
      <c r="G2385" s="554"/>
      <c r="H2385" s="335"/>
      <c r="I2385" s="335"/>
      <c r="J2385" s="368"/>
      <c r="K2385" s="368"/>
      <c r="L2385" s="370"/>
      <c r="M2385" s="368"/>
    </row>
    <row r="2386" spans="1:13" x14ac:dyDescent="0.2">
      <c r="A2386" s="368"/>
      <c r="B2386" s="368"/>
      <c r="C2386" s="368"/>
      <c r="D2386" s="368"/>
      <c r="E2386" s="368"/>
      <c r="F2386" s="370"/>
      <c r="G2386" s="554"/>
      <c r="H2386" s="335"/>
      <c r="I2386" s="335"/>
      <c r="J2386" s="368"/>
      <c r="K2386" s="368"/>
      <c r="L2386" s="370"/>
      <c r="M2386" s="368"/>
    </row>
    <row r="2387" spans="1:13" x14ac:dyDescent="0.2">
      <c r="A2387" s="368"/>
      <c r="B2387" s="368"/>
      <c r="C2387" s="368"/>
      <c r="D2387" s="368"/>
      <c r="E2387" s="368"/>
      <c r="F2387" s="370"/>
      <c r="G2387" s="554"/>
      <c r="H2387" s="335"/>
      <c r="I2387" s="335"/>
      <c r="J2387" s="368"/>
      <c r="K2387" s="368"/>
      <c r="L2387" s="370"/>
      <c r="M2387" s="368"/>
    </row>
    <row r="2388" spans="1:13" x14ac:dyDescent="0.2">
      <c r="A2388" s="368"/>
      <c r="B2388" s="368"/>
      <c r="C2388" s="368"/>
      <c r="D2388" s="368"/>
      <c r="E2388" s="368"/>
      <c r="F2388" s="370"/>
      <c r="G2388" s="554"/>
      <c r="H2388" s="335"/>
      <c r="I2388" s="335"/>
      <c r="J2388" s="368"/>
      <c r="K2388" s="368"/>
      <c r="L2388" s="370"/>
      <c r="M2388" s="368"/>
    </row>
    <row r="2389" spans="1:13" x14ac:dyDescent="0.2">
      <c r="A2389" s="368"/>
      <c r="B2389" s="368"/>
      <c r="C2389" s="368"/>
      <c r="D2389" s="368"/>
      <c r="E2389" s="368"/>
      <c r="F2389" s="370"/>
      <c r="G2389" s="554"/>
      <c r="H2389" s="335"/>
      <c r="I2389" s="335"/>
      <c r="J2389" s="368"/>
      <c r="K2389" s="368"/>
      <c r="L2389" s="370"/>
      <c r="M2389" s="368"/>
    </row>
    <row r="2390" spans="1:13" x14ac:dyDescent="0.2">
      <c r="A2390" s="368"/>
      <c r="B2390" s="368"/>
      <c r="C2390" s="368"/>
      <c r="D2390" s="368"/>
      <c r="E2390" s="368"/>
      <c r="F2390" s="370"/>
      <c r="G2390" s="554"/>
      <c r="H2390" s="335"/>
      <c r="I2390" s="335"/>
      <c r="J2390" s="368"/>
      <c r="K2390" s="368"/>
      <c r="L2390" s="370"/>
      <c r="M2390" s="368"/>
    </row>
    <row r="2391" spans="1:13" x14ac:dyDescent="0.2">
      <c r="A2391" s="368"/>
      <c r="B2391" s="368"/>
      <c r="C2391" s="368"/>
      <c r="D2391" s="368"/>
      <c r="E2391" s="368"/>
      <c r="F2391" s="370"/>
      <c r="G2391" s="554"/>
      <c r="H2391" s="335"/>
      <c r="I2391" s="335"/>
      <c r="J2391" s="368"/>
      <c r="K2391" s="368"/>
      <c r="L2391" s="370"/>
      <c r="M2391" s="368"/>
    </row>
    <row r="2392" spans="1:13" x14ac:dyDescent="0.2">
      <c r="A2392" s="368"/>
      <c r="B2392" s="368"/>
      <c r="C2392" s="368"/>
      <c r="D2392" s="368"/>
      <c r="E2392" s="368"/>
      <c r="F2392" s="370"/>
      <c r="G2392" s="554"/>
      <c r="H2392" s="335"/>
      <c r="I2392" s="335"/>
      <c r="J2392" s="368"/>
      <c r="K2392" s="368"/>
      <c r="L2392" s="370"/>
      <c r="M2392" s="368"/>
    </row>
    <row r="2393" spans="1:13" x14ac:dyDescent="0.2">
      <c r="A2393" s="368"/>
      <c r="B2393" s="368"/>
      <c r="C2393" s="368"/>
      <c r="D2393" s="368"/>
      <c r="E2393" s="368"/>
      <c r="F2393" s="370"/>
      <c r="G2393" s="554"/>
      <c r="H2393" s="335"/>
      <c r="I2393" s="335"/>
      <c r="J2393" s="368"/>
      <c r="K2393" s="368"/>
      <c r="L2393" s="370"/>
      <c r="M2393" s="368"/>
    </row>
    <row r="2394" spans="1:13" x14ac:dyDescent="0.2">
      <c r="A2394" s="368"/>
      <c r="B2394" s="368"/>
      <c r="C2394" s="368"/>
      <c r="D2394" s="368"/>
      <c r="E2394" s="368"/>
      <c r="F2394" s="370"/>
      <c r="G2394" s="554"/>
      <c r="H2394" s="335"/>
      <c r="I2394" s="335"/>
      <c r="J2394" s="368"/>
      <c r="K2394" s="368"/>
      <c r="L2394" s="370"/>
      <c r="M2394" s="368"/>
    </row>
    <row r="2395" spans="1:13" x14ac:dyDescent="0.2">
      <c r="A2395" s="368"/>
      <c r="B2395" s="368"/>
      <c r="C2395" s="368"/>
      <c r="D2395" s="368"/>
      <c r="E2395" s="368"/>
      <c r="F2395" s="370"/>
      <c r="G2395" s="554"/>
      <c r="H2395" s="335"/>
      <c r="I2395" s="335"/>
      <c r="J2395" s="368"/>
      <c r="K2395" s="368"/>
      <c r="L2395" s="370"/>
      <c r="M2395" s="368"/>
    </row>
    <row r="2396" spans="1:13" x14ac:dyDescent="0.2">
      <c r="A2396" s="368"/>
      <c r="B2396" s="368"/>
      <c r="C2396" s="368"/>
      <c r="D2396" s="368"/>
      <c r="E2396" s="368"/>
      <c r="F2396" s="370"/>
      <c r="G2396" s="554"/>
      <c r="H2396" s="335"/>
      <c r="I2396" s="335"/>
      <c r="J2396" s="368"/>
      <c r="K2396" s="368"/>
      <c r="L2396" s="370"/>
      <c r="M2396" s="368"/>
    </row>
    <row r="2397" spans="1:13" x14ac:dyDescent="0.2">
      <c r="A2397" s="368"/>
      <c r="B2397" s="368"/>
      <c r="C2397" s="368"/>
      <c r="D2397" s="368"/>
      <c r="E2397" s="368"/>
      <c r="F2397" s="370"/>
      <c r="G2397" s="554"/>
      <c r="H2397" s="335"/>
      <c r="I2397" s="335"/>
      <c r="J2397" s="368"/>
      <c r="K2397" s="368"/>
      <c r="L2397" s="370"/>
      <c r="M2397" s="368"/>
    </row>
    <row r="2398" spans="1:13" x14ac:dyDescent="0.2">
      <c r="A2398" s="368"/>
      <c r="B2398" s="368"/>
      <c r="C2398" s="368"/>
      <c r="D2398" s="368"/>
      <c r="E2398" s="368"/>
      <c r="F2398" s="370"/>
      <c r="G2398" s="554"/>
      <c r="H2398" s="335"/>
      <c r="I2398" s="335"/>
      <c r="J2398" s="368"/>
      <c r="K2398" s="368"/>
      <c r="L2398" s="370"/>
      <c r="M2398" s="368"/>
    </row>
    <row r="2399" spans="1:13" x14ac:dyDescent="0.2">
      <c r="A2399" s="368"/>
      <c r="B2399" s="368"/>
      <c r="C2399" s="368"/>
      <c r="D2399" s="368"/>
      <c r="E2399" s="368"/>
      <c r="F2399" s="370"/>
      <c r="G2399" s="554"/>
      <c r="H2399" s="335"/>
      <c r="I2399" s="335"/>
      <c r="J2399" s="368"/>
      <c r="K2399" s="368"/>
      <c r="L2399" s="370"/>
      <c r="M2399" s="368"/>
    </row>
    <row r="2400" spans="1:13" x14ac:dyDescent="0.2">
      <c r="A2400" s="368"/>
      <c r="B2400" s="368"/>
      <c r="C2400" s="368"/>
      <c r="D2400" s="368"/>
      <c r="E2400" s="368"/>
      <c r="F2400" s="370"/>
      <c r="G2400" s="554"/>
      <c r="H2400" s="335"/>
      <c r="I2400" s="335"/>
      <c r="J2400" s="368"/>
      <c r="K2400" s="368"/>
      <c r="L2400" s="370"/>
      <c r="M2400" s="368"/>
    </row>
    <row r="2401" spans="1:13" x14ac:dyDescent="0.2">
      <c r="A2401" s="368"/>
      <c r="B2401" s="368"/>
      <c r="C2401" s="368"/>
      <c r="D2401" s="368"/>
      <c r="E2401" s="368"/>
      <c r="F2401" s="370"/>
      <c r="G2401" s="554"/>
      <c r="H2401" s="335"/>
      <c r="I2401" s="335"/>
      <c r="J2401" s="368"/>
      <c r="K2401" s="368"/>
      <c r="L2401" s="370"/>
      <c r="M2401" s="368"/>
    </row>
    <row r="2402" spans="1:13" x14ac:dyDescent="0.2">
      <c r="A2402" s="368"/>
      <c r="B2402" s="368"/>
      <c r="C2402" s="368"/>
      <c r="D2402" s="368"/>
      <c r="E2402" s="368"/>
      <c r="F2402" s="370"/>
      <c r="G2402" s="554"/>
      <c r="H2402" s="335"/>
      <c r="I2402" s="335"/>
      <c r="J2402" s="368"/>
      <c r="K2402" s="368"/>
      <c r="L2402" s="370"/>
      <c r="M2402" s="368"/>
    </row>
    <row r="2403" spans="1:13" x14ac:dyDescent="0.2">
      <c r="A2403" s="368"/>
      <c r="B2403" s="368"/>
      <c r="C2403" s="368"/>
      <c r="D2403" s="368"/>
      <c r="E2403" s="368"/>
      <c r="F2403" s="370"/>
      <c r="G2403" s="554"/>
      <c r="H2403" s="335"/>
      <c r="I2403" s="335"/>
      <c r="J2403" s="368"/>
      <c r="K2403" s="368"/>
      <c r="L2403" s="370"/>
      <c r="M2403" s="368"/>
    </row>
    <row r="2404" spans="1:13" x14ac:dyDescent="0.2">
      <c r="A2404" s="368"/>
      <c r="B2404" s="368"/>
      <c r="C2404" s="368"/>
      <c r="D2404" s="368"/>
      <c r="E2404" s="368"/>
      <c r="F2404" s="370"/>
      <c r="G2404" s="554"/>
      <c r="H2404" s="335"/>
      <c r="I2404" s="335"/>
      <c r="J2404" s="368"/>
      <c r="K2404" s="368"/>
      <c r="L2404" s="370"/>
      <c r="M2404" s="368"/>
    </row>
    <row r="2405" spans="1:13" x14ac:dyDescent="0.2">
      <c r="A2405" s="368"/>
      <c r="B2405" s="368"/>
      <c r="C2405" s="368"/>
      <c r="D2405" s="368"/>
      <c r="E2405" s="368"/>
      <c r="F2405" s="370"/>
      <c r="G2405" s="554"/>
      <c r="H2405" s="335"/>
      <c r="I2405" s="335"/>
      <c r="J2405" s="368"/>
      <c r="K2405" s="368"/>
      <c r="L2405" s="370"/>
      <c r="M2405" s="368"/>
    </row>
    <row r="2406" spans="1:13" x14ac:dyDescent="0.2">
      <c r="A2406" s="368"/>
      <c r="B2406" s="368"/>
      <c r="C2406" s="368"/>
      <c r="D2406" s="368"/>
      <c r="E2406" s="368"/>
      <c r="F2406" s="370"/>
      <c r="G2406" s="554"/>
      <c r="H2406" s="335"/>
      <c r="I2406" s="335"/>
      <c r="J2406" s="368"/>
      <c r="K2406" s="368"/>
      <c r="L2406" s="370"/>
      <c r="M2406" s="368"/>
    </row>
    <row r="2407" spans="1:13" x14ac:dyDescent="0.2">
      <c r="A2407" s="368"/>
      <c r="B2407" s="368"/>
      <c r="C2407" s="368"/>
      <c r="D2407" s="368"/>
      <c r="E2407" s="368"/>
      <c r="F2407" s="370"/>
      <c r="G2407" s="554"/>
      <c r="H2407" s="335"/>
      <c r="I2407" s="335"/>
      <c r="J2407" s="368"/>
      <c r="K2407" s="368"/>
      <c r="L2407" s="370"/>
      <c r="M2407" s="368"/>
    </row>
    <row r="2408" spans="1:13" x14ac:dyDescent="0.2">
      <c r="A2408" s="368"/>
      <c r="B2408" s="368"/>
      <c r="C2408" s="368"/>
      <c r="D2408" s="368"/>
      <c r="E2408" s="368"/>
      <c r="F2408" s="370"/>
      <c r="G2408" s="554"/>
      <c r="H2408" s="335"/>
      <c r="I2408" s="335"/>
      <c r="J2408" s="368"/>
      <c r="K2408" s="368"/>
      <c r="L2408" s="370"/>
      <c r="M2408" s="368"/>
    </row>
    <row r="2409" spans="1:13" x14ac:dyDescent="0.2">
      <c r="A2409" s="368"/>
      <c r="B2409" s="368"/>
      <c r="C2409" s="368"/>
      <c r="D2409" s="368"/>
      <c r="E2409" s="368"/>
      <c r="F2409" s="370"/>
      <c r="G2409" s="554"/>
      <c r="H2409" s="335"/>
      <c r="I2409" s="335"/>
      <c r="J2409" s="368"/>
      <c r="K2409" s="368"/>
      <c r="L2409" s="370"/>
      <c r="M2409" s="368"/>
    </row>
    <row r="2410" spans="1:13" x14ac:dyDescent="0.2">
      <c r="A2410" s="368"/>
      <c r="B2410" s="368"/>
      <c r="C2410" s="368"/>
      <c r="D2410" s="368"/>
      <c r="E2410" s="368"/>
      <c r="F2410" s="370"/>
      <c r="G2410" s="554"/>
      <c r="H2410" s="335"/>
      <c r="I2410" s="335"/>
      <c r="J2410" s="368"/>
      <c r="K2410" s="368"/>
      <c r="L2410" s="370"/>
      <c r="M2410" s="368"/>
    </row>
    <row r="2411" spans="1:13" x14ac:dyDescent="0.2">
      <c r="A2411" s="368"/>
      <c r="B2411" s="368"/>
      <c r="C2411" s="368"/>
      <c r="D2411" s="368"/>
      <c r="E2411" s="368"/>
      <c r="F2411" s="370"/>
      <c r="G2411" s="554"/>
      <c r="H2411" s="335"/>
      <c r="I2411" s="335"/>
      <c r="J2411" s="368"/>
      <c r="K2411" s="368"/>
      <c r="L2411" s="370"/>
      <c r="M2411" s="368"/>
    </row>
    <row r="2412" spans="1:13" x14ac:dyDescent="0.2">
      <c r="A2412" s="368"/>
      <c r="B2412" s="368"/>
      <c r="C2412" s="368"/>
      <c r="D2412" s="368"/>
      <c r="E2412" s="368"/>
      <c r="F2412" s="370"/>
      <c r="G2412" s="554"/>
      <c r="H2412" s="335"/>
      <c r="I2412" s="335"/>
      <c r="J2412" s="368"/>
      <c r="K2412" s="368"/>
      <c r="L2412" s="370"/>
      <c r="M2412" s="368"/>
    </row>
    <row r="2413" spans="1:13" x14ac:dyDescent="0.2">
      <c r="A2413" s="368"/>
      <c r="B2413" s="368"/>
      <c r="C2413" s="368"/>
      <c r="D2413" s="368"/>
      <c r="E2413" s="368"/>
      <c r="F2413" s="370"/>
      <c r="G2413" s="554"/>
      <c r="H2413" s="335"/>
      <c r="I2413" s="335"/>
      <c r="J2413" s="368"/>
      <c r="K2413" s="368"/>
      <c r="L2413" s="370"/>
      <c r="M2413" s="368"/>
    </row>
    <row r="2414" spans="1:13" x14ac:dyDescent="0.2">
      <c r="A2414" s="368"/>
      <c r="B2414" s="368"/>
      <c r="C2414" s="368"/>
      <c r="D2414" s="368"/>
      <c r="E2414" s="368"/>
      <c r="F2414" s="370"/>
      <c r="G2414" s="554"/>
      <c r="H2414" s="335"/>
      <c r="I2414" s="335"/>
      <c r="J2414" s="368"/>
      <c r="K2414" s="368"/>
      <c r="L2414" s="370"/>
      <c r="M2414" s="368"/>
    </row>
    <row r="2415" spans="1:13" x14ac:dyDescent="0.2">
      <c r="A2415" s="368"/>
      <c r="B2415" s="368"/>
      <c r="C2415" s="368"/>
      <c r="D2415" s="368"/>
      <c r="E2415" s="368"/>
      <c r="F2415" s="370"/>
      <c r="G2415" s="554"/>
      <c r="H2415" s="335"/>
      <c r="I2415" s="335"/>
      <c r="J2415" s="368"/>
      <c r="K2415" s="368"/>
      <c r="L2415" s="370"/>
      <c r="M2415" s="368"/>
    </row>
    <row r="2416" spans="1:13" x14ac:dyDescent="0.2">
      <c r="A2416" s="368"/>
      <c r="B2416" s="368"/>
      <c r="C2416" s="368"/>
      <c r="D2416" s="368"/>
      <c r="E2416" s="368"/>
      <c r="F2416" s="370"/>
      <c r="G2416" s="554"/>
      <c r="H2416" s="335"/>
      <c r="I2416" s="335"/>
      <c r="J2416" s="368"/>
      <c r="K2416" s="368"/>
      <c r="L2416" s="370"/>
      <c r="M2416" s="368"/>
    </row>
    <row r="2417" spans="1:13" x14ac:dyDescent="0.2">
      <c r="A2417" s="368"/>
      <c r="B2417" s="368"/>
      <c r="C2417" s="368"/>
      <c r="D2417" s="368"/>
      <c r="E2417" s="368"/>
      <c r="F2417" s="370"/>
      <c r="G2417" s="554"/>
      <c r="H2417" s="335"/>
      <c r="I2417" s="335"/>
      <c r="J2417" s="368"/>
      <c r="K2417" s="368"/>
      <c r="L2417" s="370"/>
      <c r="M2417" s="368"/>
    </row>
    <row r="2418" spans="1:13" x14ac:dyDescent="0.2">
      <c r="A2418" s="368"/>
      <c r="B2418" s="368"/>
      <c r="C2418" s="368"/>
      <c r="D2418" s="368"/>
      <c r="E2418" s="368"/>
      <c r="F2418" s="370"/>
      <c r="G2418" s="554"/>
      <c r="H2418" s="335"/>
      <c r="I2418" s="335"/>
      <c r="J2418" s="368"/>
      <c r="K2418" s="368"/>
      <c r="L2418" s="370"/>
      <c r="M2418" s="368"/>
    </row>
    <row r="2419" spans="1:13" x14ac:dyDescent="0.2">
      <c r="A2419" s="368"/>
      <c r="B2419" s="368"/>
      <c r="C2419" s="368"/>
      <c r="D2419" s="368"/>
      <c r="E2419" s="368"/>
      <c r="F2419" s="370"/>
      <c r="G2419" s="554"/>
      <c r="H2419" s="335"/>
      <c r="I2419" s="335"/>
      <c r="J2419" s="368"/>
      <c r="K2419" s="368"/>
      <c r="L2419" s="370"/>
      <c r="M2419" s="368"/>
    </row>
    <row r="2420" spans="1:13" x14ac:dyDescent="0.2">
      <c r="A2420" s="368"/>
      <c r="B2420" s="368"/>
      <c r="C2420" s="368"/>
      <c r="D2420" s="368"/>
      <c r="E2420" s="368"/>
      <c r="F2420" s="370"/>
      <c r="G2420" s="554"/>
      <c r="H2420" s="335"/>
      <c r="I2420" s="335"/>
      <c r="J2420" s="368"/>
      <c r="K2420" s="368"/>
      <c r="L2420" s="370"/>
      <c r="M2420" s="368"/>
    </row>
    <row r="2421" spans="1:13" x14ac:dyDescent="0.2">
      <c r="A2421" s="368"/>
      <c r="B2421" s="368"/>
      <c r="C2421" s="368"/>
      <c r="D2421" s="368"/>
      <c r="E2421" s="368"/>
      <c r="F2421" s="370"/>
      <c r="G2421" s="554"/>
      <c r="H2421" s="335"/>
      <c r="I2421" s="335"/>
      <c r="J2421" s="368"/>
      <c r="K2421" s="368"/>
      <c r="L2421" s="370"/>
      <c r="M2421" s="368"/>
    </row>
    <row r="2422" spans="1:13" x14ac:dyDescent="0.2">
      <c r="A2422" s="368"/>
      <c r="B2422" s="368"/>
      <c r="C2422" s="368"/>
      <c r="D2422" s="368"/>
      <c r="E2422" s="368"/>
      <c r="F2422" s="370"/>
      <c r="G2422" s="554"/>
      <c r="H2422" s="335"/>
      <c r="I2422" s="335"/>
      <c r="J2422" s="368"/>
      <c r="K2422" s="368"/>
      <c r="L2422" s="370"/>
      <c r="M2422" s="368"/>
    </row>
    <row r="2423" spans="1:13" x14ac:dyDescent="0.2">
      <c r="A2423" s="368"/>
      <c r="B2423" s="368"/>
      <c r="C2423" s="368"/>
      <c r="D2423" s="368"/>
      <c r="E2423" s="368"/>
      <c r="F2423" s="370"/>
      <c r="G2423" s="554"/>
      <c r="H2423" s="335"/>
      <c r="I2423" s="335"/>
      <c r="J2423" s="368"/>
      <c r="K2423" s="368"/>
      <c r="L2423" s="370"/>
      <c r="M2423" s="368"/>
    </row>
    <row r="2424" spans="1:13" x14ac:dyDescent="0.2">
      <c r="A2424" s="368"/>
      <c r="B2424" s="368"/>
      <c r="C2424" s="368"/>
      <c r="D2424" s="368"/>
      <c r="E2424" s="368"/>
      <c r="F2424" s="370"/>
      <c r="G2424" s="554"/>
      <c r="H2424" s="335"/>
      <c r="I2424" s="335"/>
      <c r="J2424" s="368"/>
      <c r="K2424" s="368"/>
      <c r="L2424" s="370"/>
      <c r="M2424" s="368"/>
    </row>
    <row r="2425" spans="1:13" x14ac:dyDescent="0.2">
      <c r="A2425" s="368"/>
      <c r="B2425" s="368"/>
      <c r="C2425" s="368"/>
      <c r="D2425" s="368"/>
      <c r="E2425" s="368"/>
      <c r="F2425" s="370"/>
      <c r="G2425" s="554"/>
      <c r="H2425" s="335"/>
      <c r="I2425" s="335"/>
      <c r="J2425" s="368"/>
      <c r="K2425" s="368"/>
      <c r="L2425" s="370"/>
      <c r="M2425" s="368"/>
    </row>
    <row r="2426" spans="1:13" x14ac:dyDescent="0.2">
      <c r="A2426" s="368"/>
      <c r="B2426" s="368"/>
      <c r="C2426" s="368"/>
      <c r="D2426" s="368"/>
      <c r="E2426" s="368"/>
      <c r="F2426" s="370"/>
      <c r="G2426" s="554"/>
      <c r="H2426" s="335"/>
      <c r="I2426" s="335"/>
      <c r="J2426" s="368"/>
      <c r="K2426" s="368"/>
      <c r="L2426" s="370"/>
      <c r="M2426" s="368"/>
    </row>
    <row r="2427" spans="1:13" x14ac:dyDescent="0.2">
      <c r="A2427" s="368"/>
      <c r="B2427" s="368"/>
      <c r="C2427" s="368"/>
      <c r="D2427" s="368"/>
      <c r="E2427" s="368"/>
      <c r="F2427" s="370"/>
      <c r="G2427" s="554"/>
      <c r="H2427" s="335"/>
      <c r="I2427" s="335"/>
      <c r="J2427" s="368"/>
      <c r="K2427" s="368"/>
      <c r="L2427" s="370"/>
      <c r="M2427" s="368"/>
    </row>
    <row r="2428" spans="1:13" x14ac:dyDescent="0.2">
      <c r="A2428" s="368"/>
      <c r="B2428" s="368"/>
      <c r="C2428" s="368"/>
      <c r="D2428" s="368"/>
      <c r="E2428" s="368"/>
      <c r="F2428" s="370"/>
      <c r="G2428" s="554"/>
      <c r="H2428" s="335"/>
      <c r="I2428" s="335"/>
      <c r="J2428" s="368"/>
      <c r="K2428" s="368"/>
      <c r="L2428" s="370"/>
      <c r="M2428" s="368"/>
    </row>
    <row r="2429" spans="1:13" x14ac:dyDescent="0.2">
      <c r="A2429" s="368"/>
      <c r="B2429" s="368"/>
      <c r="C2429" s="368"/>
      <c r="D2429" s="368"/>
      <c r="E2429" s="368"/>
      <c r="F2429" s="370"/>
      <c r="G2429" s="554"/>
      <c r="H2429" s="335"/>
      <c r="I2429" s="335"/>
      <c r="J2429" s="368"/>
      <c r="K2429" s="368"/>
      <c r="L2429" s="370"/>
      <c r="M2429" s="368"/>
    </row>
    <row r="2430" spans="1:13" x14ac:dyDescent="0.2">
      <c r="A2430" s="368"/>
      <c r="B2430" s="368"/>
      <c r="C2430" s="368"/>
      <c r="D2430" s="368"/>
      <c r="E2430" s="368"/>
      <c r="F2430" s="370"/>
      <c r="G2430" s="554"/>
      <c r="H2430" s="335"/>
      <c r="I2430" s="335"/>
      <c r="J2430" s="368"/>
      <c r="K2430" s="368"/>
      <c r="L2430" s="370"/>
      <c r="M2430" s="368"/>
    </row>
    <row r="2431" spans="1:13" x14ac:dyDescent="0.2">
      <c r="A2431" s="368"/>
      <c r="B2431" s="368"/>
      <c r="C2431" s="368"/>
      <c r="D2431" s="368"/>
      <c r="E2431" s="368"/>
      <c r="F2431" s="370"/>
      <c r="G2431" s="554"/>
      <c r="H2431" s="335"/>
      <c r="I2431" s="335"/>
      <c r="J2431" s="368"/>
      <c r="K2431" s="368"/>
      <c r="L2431" s="370"/>
      <c r="M2431" s="368"/>
    </row>
    <row r="2432" spans="1:13" x14ac:dyDescent="0.2">
      <c r="A2432" s="368"/>
      <c r="B2432" s="368"/>
      <c r="C2432" s="368"/>
      <c r="D2432" s="368"/>
      <c r="E2432" s="368"/>
      <c r="F2432" s="370"/>
      <c r="G2432" s="554"/>
      <c r="H2432" s="335"/>
      <c r="I2432" s="335"/>
      <c r="J2432" s="368"/>
      <c r="K2432" s="368"/>
      <c r="L2432" s="370"/>
      <c r="M2432" s="368"/>
    </row>
    <row r="2433" spans="1:13" x14ac:dyDescent="0.2">
      <c r="A2433" s="368"/>
      <c r="B2433" s="368"/>
      <c r="C2433" s="368"/>
      <c r="D2433" s="368"/>
      <c r="E2433" s="368"/>
      <c r="F2433" s="370"/>
      <c r="G2433" s="554"/>
      <c r="H2433" s="335"/>
      <c r="I2433" s="335"/>
      <c r="J2433" s="368"/>
      <c r="K2433" s="368"/>
      <c r="L2433" s="370"/>
      <c r="M2433" s="368"/>
    </row>
    <row r="2434" spans="1:13" x14ac:dyDescent="0.2">
      <c r="A2434" s="368"/>
      <c r="B2434" s="368"/>
      <c r="C2434" s="368"/>
      <c r="D2434" s="368"/>
      <c r="E2434" s="368"/>
      <c r="F2434" s="370"/>
      <c r="G2434" s="554"/>
      <c r="H2434" s="335"/>
      <c r="I2434" s="335"/>
      <c r="J2434" s="368"/>
      <c r="K2434" s="368"/>
      <c r="L2434" s="370"/>
      <c r="M2434" s="368"/>
    </row>
    <row r="2435" spans="1:13" x14ac:dyDescent="0.2">
      <c r="A2435" s="368"/>
      <c r="B2435" s="368"/>
      <c r="C2435" s="368"/>
      <c r="D2435" s="368"/>
      <c r="E2435" s="368"/>
      <c r="F2435" s="370"/>
      <c r="G2435" s="554"/>
      <c r="H2435" s="335"/>
      <c r="I2435" s="335"/>
      <c r="J2435" s="368"/>
      <c r="K2435" s="368"/>
      <c r="L2435" s="370"/>
      <c r="M2435" s="368"/>
    </row>
    <row r="2436" spans="1:13" x14ac:dyDescent="0.2">
      <c r="A2436" s="368"/>
      <c r="B2436" s="368"/>
      <c r="C2436" s="368"/>
      <c r="D2436" s="368"/>
      <c r="E2436" s="368"/>
      <c r="F2436" s="370"/>
      <c r="G2436" s="554"/>
      <c r="H2436" s="335"/>
      <c r="I2436" s="335"/>
      <c r="J2436" s="368"/>
      <c r="K2436" s="368"/>
      <c r="L2436" s="370"/>
      <c r="M2436" s="368"/>
    </row>
    <row r="2437" spans="1:13" x14ac:dyDescent="0.2">
      <c r="A2437" s="368"/>
      <c r="B2437" s="368"/>
      <c r="C2437" s="368"/>
      <c r="D2437" s="368"/>
      <c r="E2437" s="368"/>
      <c r="F2437" s="370"/>
      <c r="G2437" s="554"/>
      <c r="H2437" s="335"/>
      <c r="I2437" s="335"/>
      <c r="J2437" s="368"/>
      <c r="K2437" s="368"/>
      <c r="L2437" s="370"/>
      <c r="M2437" s="368"/>
    </row>
    <row r="2438" spans="1:13" x14ac:dyDescent="0.2">
      <c r="A2438" s="368"/>
      <c r="B2438" s="368"/>
      <c r="C2438" s="368"/>
      <c r="D2438" s="368"/>
      <c r="E2438" s="368"/>
      <c r="F2438" s="370"/>
      <c r="G2438" s="554"/>
      <c r="H2438" s="335"/>
      <c r="I2438" s="335"/>
      <c r="J2438" s="368"/>
      <c r="K2438" s="368"/>
      <c r="L2438" s="370"/>
      <c r="M2438" s="368"/>
    </row>
    <row r="2439" spans="1:13" x14ac:dyDescent="0.2">
      <c r="A2439" s="368"/>
      <c r="B2439" s="368"/>
      <c r="C2439" s="368"/>
      <c r="D2439" s="368"/>
      <c r="E2439" s="368"/>
      <c r="F2439" s="370"/>
      <c r="G2439" s="554"/>
      <c r="H2439" s="335"/>
      <c r="I2439" s="335"/>
      <c r="J2439" s="368"/>
      <c r="K2439" s="368"/>
      <c r="L2439" s="370"/>
      <c r="M2439" s="368"/>
    </row>
    <row r="2440" spans="1:13" x14ac:dyDescent="0.2">
      <c r="A2440" s="368"/>
      <c r="B2440" s="368"/>
      <c r="C2440" s="368"/>
      <c r="D2440" s="368"/>
      <c r="E2440" s="368"/>
      <c r="F2440" s="370"/>
      <c r="G2440" s="554"/>
      <c r="H2440" s="335"/>
      <c r="I2440" s="335"/>
      <c r="J2440" s="368"/>
      <c r="K2440" s="368"/>
      <c r="L2440" s="370"/>
      <c r="M2440" s="368"/>
    </row>
    <row r="2441" spans="1:13" x14ac:dyDescent="0.2">
      <c r="A2441" s="368"/>
      <c r="B2441" s="368"/>
      <c r="C2441" s="368"/>
      <c r="D2441" s="368"/>
      <c r="E2441" s="368"/>
      <c r="F2441" s="370"/>
      <c r="G2441" s="554"/>
      <c r="H2441" s="335"/>
      <c r="I2441" s="335"/>
      <c r="J2441" s="368"/>
      <c r="K2441" s="368"/>
      <c r="L2441" s="370"/>
      <c r="M2441" s="368"/>
    </row>
    <row r="2442" spans="1:13" x14ac:dyDescent="0.2">
      <c r="A2442" s="368"/>
      <c r="B2442" s="368"/>
      <c r="C2442" s="368"/>
      <c r="D2442" s="368"/>
      <c r="E2442" s="368"/>
      <c r="F2442" s="370"/>
      <c r="G2442" s="554"/>
      <c r="H2442" s="335"/>
      <c r="I2442" s="335"/>
      <c r="J2442" s="368"/>
      <c r="K2442" s="368"/>
      <c r="L2442" s="370"/>
      <c r="M2442" s="368"/>
    </row>
    <row r="2443" spans="1:13" x14ac:dyDescent="0.2">
      <c r="A2443" s="368"/>
      <c r="B2443" s="368"/>
      <c r="C2443" s="368"/>
      <c r="D2443" s="368"/>
      <c r="E2443" s="368"/>
      <c r="F2443" s="370"/>
      <c r="G2443" s="554"/>
      <c r="H2443" s="335"/>
      <c r="I2443" s="335"/>
      <c r="J2443" s="368"/>
      <c r="K2443" s="368"/>
      <c r="L2443" s="370"/>
      <c r="M2443" s="368"/>
    </row>
    <row r="2444" spans="1:13" x14ac:dyDescent="0.2">
      <c r="A2444" s="368"/>
      <c r="B2444" s="368"/>
      <c r="C2444" s="368"/>
      <c r="D2444" s="368"/>
      <c r="E2444" s="368"/>
      <c r="F2444" s="370"/>
      <c r="G2444" s="554"/>
      <c r="H2444" s="335"/>
      <c r="I2444" s="335"/>
      <c r="J2444" s="368"/>
      <c r="K2444" s="368"/>
      <c r="L2444" s="370"/>
      <c r="M2444" s="368"/>
    </row>
    <row r="2445" spans="1:13" x14ac:dyDescent="0.2">
      <c r="A2445" s="368"/>
      <c r="B2445" s="368"/>
      <c r="C2445" s="368"/>
      <c r="D2445" s="368"/>
      <c r="E2445" s="368"/>
      <c r="F2445" s="370"/>
      <c r="G2445" s="554"/>
      <c r="H2445" s="335"/>
      <c r="I2445" s="335"/>
      <c r="J2445" s="368"/>
      <c r="K2445" s="368"/>
      <c r="L2445" s="370"/>
      <c r="M2445" s="368"/>
    </row>
    <row r="2446" spans="1:13" x14ac:dyDescent="0.2">
      <c r="A2446" s="368"/>
      <c r="B2446" s="368"/>
      <c r="C2446" s="368"/>
      <c r="D2446" s="368"/>
      <c r="E2446" s="368"/>
      <c r="F2446" s="370"/>
      <c r="G2446" s="554"/>
      <c r="H2446" s="335"/>
      <c r="I2446" s="335"/>
      <c r="J2446" s="368"/>
      <c r="K2446" s="368"/>
      <c r="L2446" s="370"/>
      <c r="M2446" s="368"/>
    </row>
    <row r="2447" spans="1:13" x14ac:dyDescent="0.2">
      <c r="A2447" s="368"/>
      <c r="B2447" s="368"/>
      <c r="C2447" s="368"/>
      <c r="D2447" s="368"/>
      <c r="E2447" s="368"/>
      <c r="F2447" s="370"/>
      <c r="G2447" s="554"/>
      <c r="H2447" s="335"/>
      <c r="I2447" s="335"/>
      <c r="J2447" s="368"/>
      <c r="K2447" s="368"/>
      <c r="L2447" s="370"/>
      <c r="M2447" s="368"/>
    </row>
    <row r="2448" spans="1:13" x14ac:dyDescent="0.2">
      <c r="A2448" s="368"/>
      <c r="B2448" s="368"/>
      <c r="C2448" s="368"/>
      <c r="D2448" s="368"/>
      <c r="E2448" s="368"/>
      <c r="F2448" s="370"/>
      <c r="G2448" s="554"/>
      <c r="H2448" s="335"/>
      <c r="I2448" s="335"/>
      <c r="J2448" s="368"/>
      <c r="K2448" s="368"/>
      <c r="L2448" s="370"/>
      <c r="M2448" s="368"/>
    </row>
    <row r="2449" spans="1:13" x14ac:dyDescent="0.2">
      <c r="A2449" s="368"/>
      <c r="B2449" s="368"/>
      <c r="C2449" s="368"/>
      <c r="D2449" s="368"/>
      <c r="E2449" s="368"/>
      <c r="F2449" s="370"/>
      <c r="G2449" s="554"/>
      <c r="H2449" s="335"/>
      <c r="I2449" s="335"/>
      <c r="J2449" s="368"/>
      <c r="K2449" s="368"/>
      <c r="L2449" s="370"/>
      <c r="M2449" s="368"/>
    </row>
    <row r="2450" spans="1:13" x14ac:dyDescent="0.2">
      <c r="A2450" s="368"/>
      <c r="B2450" s="368"/>
      <c r="C2450" s="368"/>
      <c r="D2450" s="368"/>
      <c r="E2450" s="368"/>
      <c r="F2450" s="370"/>
      <c r="G2450" s="554"/>
      <c r="H2450" s="335"/>
      <c r="I2450" s="335"/>
      <c r="J2450" s="368"/>
      <c r="K2450" s="368"/>
      <c r="L2450" s="370"/>
      <c r="M2450" s="368"/>
    </row>
    <row r="2451" spans="1:13" x14ac:dyDescent="0.2">
      <c r="A2451" s="368"/>
      <c r="B2451" s="368"/>
      <c r="C2451" s="368"/>
      <c r="D2451" s="368"/>
      <c r="E2451" s="368"/>
      <c r="F2451" s="370"/>
      <c r="G2451" s="554"/>
      <c r="H2451" s="335"/>
      <c r="I2451" s="335"/>
      <c r="J2451" s="368"/>
      <c r="K2451" s="368"/>
      <c r="L2451" s="370"/>
      <c r="M2451" s="368"/>
    </row>
    <row r="2452" spans="1:13" x14ac:dyDescent="0.2">
      <c r="A2452" s="368"/>
      <c r="B2452" s="368"/>
      <c r="C2452" s="368"/>
      <c r="D2452" s="368"/>
      <c r="E2452" s="368"/>
      <c r="F2452" s="370"/>
      <c r="G2452" s="554"/>
      <c r="H2452" s="335"/>
      <c r="I2452" s="335"/>
      <c r="J2452" s="368"/>
      <c r="K2452" s="368"/>
      <c r="L2452" s="370"/>
      <c r="M2452" s="368"/>
    </row>
    <row r="2453" spans="1:13" x14ac:dyDescent="0.2">
      <c r="A2453" s="368"/>
      <c r="B2453" s="368"/>
      <c r="C2453" s="368"/>
      <c r="D2453" s="368"/>
      <c r="E2453" s="368"/>
      <c r="F2453" s="370"/>
      <c r="G2453" s="554"/>
      <c r="H2453" s="335"/>
      <c r="I2453" s="335"/>
      <c r="J2453" s="368"/>
      <c r="K2453" s="368"/>
      <c r="L2453" s="370"/>
      <c r="M2453" s="368"/>
    </row>
    <row r="2454" spans="1:13" x14ac:dyDescent="0.2">
      <c r="A2454" s="368"/>
      <c r="B2454" s="368"/>
      <c r="C2454" s="368"/>
      <c r="D2454" s="368"/>
      <c r="E2454" s="368"/>
      <c r="F2454" s="370"/>
      <c r="G2454" s="554"/>
      <c r="H2454" s="335"/>
      <c r="I2454" s="335"/>
      <c r="J2454" s="368"/>
      <c r="K2454" s="368"/>
      <c r="L2454" s="370"/>
      <c r="M2454" s="368"/>
    </row>
    <row r="2455" spans="1:13" x14ac:dyDescent="0.2">
      <c r="A2455" s="368"/>
      <c r="B2455" s="368"/>
      <c r="C2455" s="368"/>
      <c r="D2455" s="368"/>
      <c r="E2455" s="368"/>
      <c r="F2455" s="370"/>
      <c r="G2455" s="554"/>
      <c r="H2455" s="335"/>
      <c r="I2455" s="335"/>
      <c r="J2455" s="368"/>
      <c r="K2455" s="368"/>
      <c r="L2455" s="370"/>
      <c r="M2455" s="368"/>
    </row>
    <row r="2456" spans="1:13" x14ac:dyDescent="0.2">
      <c r="A2456" s="368"/>
      <c r="B2456" s="368"/>
      <c r="C2456" s="368"/>
      <c r="D2456" s="368"/>
      <c r="E2456" s="368"/>
      <c r="F2456" s="370"/>
      <c r="G2456" s="554"/>
      <c r="H2456" s="335"/>
      <c r="I2456" s="335"/>
      <c r="J2456" s="368"/>
      <c r="K2456" s="368"/>
      <c r="L2456" s="370"/>
      <c r="M2456" s="368"/>
    </row>
    <row r="2457" spans="1:13" x14ac:dyDescent="0.2">
      <c r="A2457" s="368"/>
      <c r="B2457" s="368"/>
      <c r="C2457" s="368"/>
      <c r="D2457" s="368"/>
      <c r="E2457" s="368"/>
      <c r="F2457" s="370"/>
      <c r="G2457" s="554"/>
      <c r="H2457" s="335"/>
      <c r="I2457" s="335"/>
      <c r="J2457" s="368"/>
      <c r="K2457" s="368"/>
      <c r="L2457" s="370"/>
      <c r="M2457" s="368"/>
    </row>
    <row r="2458" spans="1:13" x14ac:dyDescent="0.2">
      <c r="A2458" s="368"/>
      <c r="B2458" s="368"/>
      <c r="C2458" s="368"/>
      <c r="D2458" s="368"/>
      <c r="E2458" s="368"/>
      <c r="F2458" s="370"/>
      <c r="G2458" s="554"/>
      <c r="H2458" s="335"/>
      <c r="I2458" s="335"/>
      <c r="J2458" s="368"/>
      <c r="K2458" s="368"/>
      <c r="L2458" s="370"/>
      <c r="M2458" s="368"/>
    </row>
    <row r="2459" spans="1:13" x14ac:dyDescent="0.2">
      <c r="A2459" s="368"/>
      <c r="B2459" s="368"/>
      <c r="C2459" s="368"/>
      <c r="D2459" s="368"/>
      <c r="E2459" s="368"/>
      <c r="F2459" s="370"/>
      <c r="G2459" s="554"/>
      <c r="H2459" s="335"/>
      <c r="I2459" s="335"/>
      <c r="J2459" s="368"/>
      <c r="K2459" s="368"/>
      <c r="L2459" s="370"/>
      <c r="M2459" s="368"/>
    </row>
    <row r="2460" spans="1:13" x14ac:dyDescent="0.2">
      <c r="A2460" s="368"/>
      <c r="B2460" s="368"/>
      <c r="C2460" s="368"/>
      <c r="D2460" s="368"/>
      <c r="E2460" s="368"/>
      <c r="F2460" s="370"/>
      <c r="G2460" s="554"/>
      <c r="H2460" s="335"/>
      <c r="I2460" s="335"/>
      <c r="J2460" s="368"/>
      <c r="K2460" s="368"/>
      <c r="L2460" s="370"/>
      <c r="M2460" s="368"/>
    </row>
    <row r="2461" spans="1:13" x14ac:dyDescent="0.2">
      <c r="A2461" s="368"/>
      <c r="B2461" s="368"/>
      <c r="C2461" s="368"/>
      <c r="D2461" s="368"/>
      <c r="E2461" s="368"/>
      <c r="F2461" s="370"/>
      <c r="G2461" s="554"/>
      <c r="H2461" s="335"/>
      <c r="I2461" s="335"/>
      <c r="J2461" s="368"/>
      <c r="K2461" s="368"/>
      <c r="L2461" s="370"/>
      <c r="M2461" s="368"/>
    </row>
    <row r="2462" spans="1:13" x14ac:dyDescent="0.2">
      <c r="A2462" s="368"/>
      <c r="B2462" s="368"/>
      <c r="C2462" s="368"/>
      <c r="D2462" s="368"/>
      <c r="E2462" s="368"/>
      <c r="F2462" s="370"/>
      <c r="G2462" s="554"/>
      <c r="H2462" s="335"/>
      <c r="I2462" s="335"/>
      <c r="J2462" s="368"/>
      <c r="K2462" s="368"/>
      <c r="L2462" s="370"/>
      <c r="M2462" s="368"/>
    </row>
    <row r="2463" spans="1:13" x14ac:dyDescent="0.2">
      <c r="A2463" s="368"/>
      <c r="B2463" s="368"/>
      <c r="C2463" s="368"/>
      <c r="D2463" s="368"/>
      <c r="E2463" s="368"/>
      <c r="F2463" s="370"/>
      <c r="G2463" s="554"/>
      <c r="H2463" s="335"/>
      <c r="I2463" s="335"/>
      <c r="J2463" s="368"/>
      <c r="K2463" s="368"/>
      <c r="L2463" s="370"/>
      <c r="M2463" s="368"/>
    </row>
    <row r="2464" spans="1:13" x14ac:dyDescent="0.2">
      <c r="A2464" s="368"/>
      <c r="B2464" s="368"/>
      <c r="C2464" s="368"/>
      <c r="D2464" s="368"/>
      <c r="E2464" s="368"/>
      <c r="F2464" s="370"/>
      <c r="G2464" s="554"/>
      <c r="H2464" s="335"/>
      <c r="I2464" s="335"/>
      <c r="J2464" s="368"/>
      <c r="K2464" s="368"/>
      <c r="L2464" s="370"/>
      <c r="M2464" s="368"/>
    </row>
    <row r="2465" spans="1:13" x14ac:dyDescent="0.2">
      <c r="A2465" s="368"/>
      <c r="B2465" s="368"/>
      <c r="C2465" s="368"/>
      <c r="D2465" s="368"/>
      <c r="E2465" s="368"/>
      <c r="F2465" s="370"/>
      <c r="G2465" s="554"/>
      <c r="H2465" s="335"/>
      <c r="I2465" s="335"/>
      <c r="J2465" s="368"/>
      <c r="K2465" s="368"/>
      <c r="L2465" s="370"/>
      <c r="M2465" s="368"/>
    </row>
    <row r="2466" spans="1:13" x14ac:dyDescent="0.2">
      <c r="A2466" s="368"/>
      <c r="B2466" s="368"/>
      <c r="C2466" s="368"/>
      <c r="D2466" s="368"/>
      <c r="E2466" s="368"/>
      <c r="F2466" s="370"/>
      <c r="G2466" s="554"/>
      <c r="H2466" s="335"/>
      <c r="I2466" s="335"/>
      <c r="J2466" s="368"/>
      <c r="K2466" s="368"/>
      <c r="L2466" s="370"/>
      <c r="M2466" s="368"/>
    </row>
    <row r="2467" spans="1:13" x14ac:dyDescent="0.2">
      <c r="A2467" s="368"/>
      <c r="B2467" s="368"/>
      <c r="C2467" s="368"/>
      <c r="D2467" s="368"/>
      <c r="E2467" s="368"/>
      <c r="F2467" s="370"/>
      <c r="G2467" s="554"/>
      <c r="H2467" s="335"/>
      <c r="I2467" s="335"/>
      <c r="J2467" s="368"/>
      <c r="K2467" s="368"/>
      <c r="L2467" s="370"/>
      <c r="M2467" s="368"/>
    </row>
    <row r="2468" spans="1:13" x14ac:dyDescent="0.2">
      <c r="A2468" s="368"/>
      <c r="B2468" s="368"/>
      <c r="C2468" s="368"/>
      <c r="D2468" s="368"/>
      <c r="E2468" s="368"/>
      <c r="F2468" s="370"/>
      <c r="G2468" s="554"/>
      <c r="H2468" s="335"/>
      <c r="I2468" s="335"/>
      <c r="J2468" s="368"/>
      <c r="K2468" s="368"/>
      <c r="L2468" s="370"/>
      <c r="M2468" s="368"/>
    </row>
    <row r="2469" spans="1:13" x14ac:dyDescent="0.2">
      <c r="A2469" s="368"/>
      <c r="B2469" s="368"/>
      <c r="C2469" s="368"/>
      <c r="D2469" s="368"/>
      <c r="E2469" s="368"/>
      <c r="F2469" s="370"/>
      <c r="G2469" s="554"/>
      <c r="H2469" s="335"/>
      <c r="I2469" s="335"/>
      <c r="J2469" s="368"/>
      <c r="K2469" s="368"/>
      <c r="L2469" s="370"/>
      <c r="M2469" s="368"/>
    </row>
    <row r="2470" spans="1:13" x14ac:dyDescent="0.2">
      <c r="A2470" s="368"/>
      <c r="B2470" s="368"/>
      <c r="C2470" s="368"/>
      <c r="D2470" s="368"/>
      <c r="E2470" s="368"/>
      <c r="F2470" s="370"/>
      <c r="G2470" s="554"/>
      <c r="H2470" s="335"/>
      <c r="I2470" s="335"/>
      <c r="J2470" s="368"/>
      <c r="K2470" s="368"/>
      <c r="L2470" s="370"/>
      <c r="M2470" s="368"/>
    </row>
    <row r="2471" spans="1:13" x14ac:dyDescent="0.2">
      <c r="A2471" s="368"/>
      <c r="B2471" s="368"/>
      <c r="C2471" s="368"/>
      <c r="D2471" s="368"/>
      <c r="E2471" s="368"/>
      <c r="F2471" s="370"/>
      <c r="G2471" s="554"/>
      <c r="H2471" s="335"/>
      <c r="I2471" s="335"/>
      <c r="J2471" s="368"/>
      <c r="K2471" s="368"/>
      <c r="L2471" s="370"/>
      <c r="M2471" s="368"/>
    </row>
    <row r="2472" spans="1:13" x14ac:dyDescent="0.2">
      <c r="A2472" s="368"/>
      <c r="B2472" s="368"/>
      <c r="C2472" s="368"/>
      <c r="D2472" s="368"/>
      <c r="E2472" s="368"/>
      <c r="F2472" s="370"/>
      <c r="G2472" s="554"/>
      <c r="H2472" s="335"/>
      <c r="I2472" s="335"/>
      <c r="J2472" s="368"/>
      <c r="K2472" s="368"/>
      <c r="L2472" s="370"/>
      <c r="M2472" s="368"/>
    </row>
    <row r="2473" spans="1:13" x14ac:dyDescent="0.2">
      <c r="A2473" s="368"/>
      <c r="B2473" s="368"/>
      <c r="C2473" s="368"/>
      <c r="D2473" s="368"/>
      <c r="E2473" s="368"/>
      <c r="F2473" s="370"/>
      <c r="G2473" s="554"/>
      <c r="H2473" s="335"/>
      <c r="I2473" s="335"/>
      <c r="J2473" s="368"/>
      <c r="K2473" s="368"/>
      <c r="L2473" s="370"/>
      <c r="M2473" s="368"/>
    </row>
    <row r="2474" spans="1:13" x14ac:dyDescent="0.2">
      <c r="A2474" s="368"/>
      <c r="B2474" s="368"/>
      <c r="C2474" s="368"/>
      <c r="D2474" s="368"/>
      <c r="E2474" s="368"/>
      <c r="F2474" s="370"/>
      <c r="G2474" s="554"/>
      <c r="H2474" s="335"/>
      <c r="I2474" s="335"/>
      <c r="J2474" s="368"/>
      <c r="K2474" s="368"/>
      <c r="L2474" s="370"/>
      <c r="M2474" s="368"/>
    </row>
    <row r="2475" spans="1:13" x14ac:dyDescent="0.2">
      <c r="A2475" s="368"/>
      <c r="B2475" s="368"/>
      <c r="C2475" s="368"/>
      <c r="D2475" s="368"/>
      <c r="E2475" s="368"/>
      <c r="F2475" s="370"/>
      <c r="G2475" s="554"/>
      <c r="H2475" s="335"/>
      <c r="I2475" s="335"/>
      <c r="J2475" s="368"/>
      <c r="K2475" s="368"/>
      <c r="L2475" s="370"/>
      <c r="M2475" s="368"/>
    </row>
    <row r="2476" spans="1:13" x14ac:dyDescent="0.2">
      <c r="A2476" s="368"/>
      <c r="B2476" s="368"/>
      <c r="C2476" s="368"/>
      <c r="D2476" s="368"/>
      <c r="E2476" s="368"/>
      <c r="F2476" s="370"/>
      <c r="G2476" s="554"/>
      <c r="H2476" s="335"/>
      <c r="I2476" s="335"/>
      <c r="J2476" s="368"/>
      <c r="K2476" s="368"/>
      <c r="L2476" s="370"/>
      <c r="M2476" s="368"/>
    </row>
    <row r="2477" spans="1:13" x14ac:dyDescent="0.2">
      <c r="A2477" s="368"/>
      <c r="B2477" s="368"/>
      <c r="C2477" s="368"/>
      <c r="D2477" s="368"/>
      <c r="E2477" s="368"/>
      <c r="F2477" s="370"/>
      <c r="G2477" s="554"/>
      <c r="H2477" s="335"/>
      <c r="I2477" s="335"/>
      <c r="J2477" s="368"/>
      <c r="K2477" s="368"/>
      <c r="L2477" s="370"/>
      <c r="M2477" s="368"/>
    </row>
    <row r="2478" spans="1:13" x14ac:dyDescent="0.2">
      <c r="A2478" s="368"/>
      <c r="B2478" s="368"/>
      <c r="C2478" s="368"/>
      <c r="D2478" s="368"/>
      <c r="E2478" s="368"/>
      <c r="F2478" s="370"/>
      <c r="G2478" s="554"/>
      <c r="H2478" s="335"/>
      <c r="I2478" s="335"/>
      <c r="J2478" s="368"/>
      <c r="K2478" s="368"/>
      <c r="L2478" s="370"/>
      <c r="M2478" s="368"/>
    </row>
    <row r="2479" spans="1:13" x14ac:dyDescent="0.2">
      <c r="A2479" s="368"/>
      <c r="B2479" s="368"/>
      <c r="C2479" s="368"/>
      <c r="D2479" s="368"/>
      <c r="E2479" s="368"/>
      <c r="F2479" s="370"/>
      <c r="G2479" s="554"/>
      <c r="H2479" s="335"/>
      <c r="I2479" s="335"/>
      <c r="J2479" s="368"/>
      <c r="K2479" s="368"/>
      <c r="L2479" s="370"/>
      <c r="M2479" s="368"/>
    </row>
    <row r="2480" spans="1:13" x14ac:dyDescent="0.2">
      <c r="A2480" s="368"/>
      <c r="B2480" s="368"/>
      <c r="C2480" s="368"/>
      <c r="D2480" s="368"/>
      <c r="E2480" s="368"/>
      <c r="F2480" s="370"/>
      <c r="G2480" s="554"/>
      <c r="H2480" s="335"/>
      <c r="I2480" s="335"/>
      <c r="J2480" s="368"/>
      <c r="K2480" s="368"/>
      <c r="L2480" s="370"/>
      <c r="M2480" s="368"/>
    </row>
    <row r="2481" spans="1:13" x14ac:dyDescent="0.2">
      <c r="A2481" s="368"/>
      <c r="B2481" s="368"/>
      <c r="C2481" s="368"/>
      <c r="D2481" s="368"/>
      <c r="E2481" s="368"/>
      <c r="F2481" s="370"/>
      <c r="G2481" s="554"/>
      <c r="H2481" s="335"/>
      <c r="I2481" s="335"/>
      <c r="J2481" s="368"/>
      <c r="K2481" s="368"/>
      <c r="L2481" s="370"/>
      <c r="M2481" s="368"/>
    </row>
    <row r="2482" spans="1:13" x14ac:dyDescent="0.2">
      <c r="A2482" s="368"/>
      <c r="B2482" s="368"/>
      <c r="C2482" s="368"/>
      <c r="D2482" s="368"/>
      <c r="E2482" s="368"/>
      <c r="F2482" s="370"/>
      <c r="G2482" s="554"/>
      <c r="H2482" s="335"/>
      <c r="I2482" s="335"/>
      <c r="J2482" s="368"/>
      <c r="K2482" s="368"/>
      <c r="L2482" s="370"/>
      <c r="M2482" s="368"/>
    </row>
    <row r="2483" spans="1:13" x14ac:dyDescent="0.2">
      <c r="A2483" s="368"/>
      <c r="B2483" s="368"/>
      <c r="C2483" s="368"/>
      <c r="D2483" s="368"/>
      <c r="E2483" s="368"/>
      <c r="F2483" s="370"/>
      <c r="G2483" s="554"/>
      <c r="H2483" s="335"/>
      <c r="I2483" s="335"/>
      <c r="J2483" s="368"/>
      <c r="K2483" s="368"/>
      <c r="L2483" s="370"/>
      <c r="M2483" s="368"/>
    </row>
    <row r="2484" spans="1:13" x14ac:dyDescent="0.2">
      <c r="A2484" s="368"/>
      <c r="B2484" s="368"/>
      <c r="C2484" s="368"/>
      <c r="D2484" s="368"/>
      <c r="E2484" s="368"/>
      <c r="F2484" s="370"/>
      <c r="G2484" s="554"/>
      <c r="H2484" s="335"/>
      <c r="I2484" s="335"/>
      <c r="J2484" s="368"/>
      <c r="K2484" s="368"/>
      <c r="L2484" s="370"/>
      <c r="M2484" s="368"/>
    </row>
    <row r="2485" spans="1:13" x14ac:dyDescent="0.2">
      <c r="A2485" s="368"/>
      <c r="B2485" s="368"/>
      <c r="C2485" s="368"/>
      <c r="D2485" s="368"/>
      <c r="E2485" s="368"/>
      <c r="F2485" s="370"/>
      <c r="G2485" s="554"/>
      <c r="H2485" s="335"/>
      <c r="I2485" s="335"/>
      <c r="J2485" s="368"/>
      <c r="K2485" s="368"/>
      <c r="L2485" s="370"/>
      <c r="M2485" s="368"/>
    </row>
    <row r="2486" spans="1:13" x14ac:dyDescent="0.2">
      <c r="A2486" s="368"/>
      <c r="B2486" s="368"/>
      <c r="C2486" s="368"/>
      <c r="D2486" s="368"/>
      <c r="E2486" s="368"/>
      <c r="F2486" s="370"/>
      <c r="G2486" s="554"/>
      <c r="H2486" s="335"/>
      <c r="I2486" s="335"/>
      <c r="J2486" s="368"/>
      <c r="K2486" s="368"/>
      <c r="L2486" s="370"/>
      <c r="M2486" s="368"/>
    </row>
    <row r="2487" spans="1:13" x14ac:dyDescent="0.2">
      <c r="A2487" s="368"/>
      <c r="B2487" s="368"/>
      <c r="C2487" s="368"/>
      <c r="D2487" s="368"/>
      <c r="E2487" s="368"/>
      <c r="F2487" s="370"/>
      <c r="G2487" s="554"/>
      <c r="H2487" s="335"/>
      <c r="I2487" s="335"/>
      <c r="J2487" s="368"/>
      <c r="K2487" s="368"/>
      <c r="L2487" s="370"/>
      <c r="M2487" s="368"/>
    </row>
    <row r="2488" spans="1:13" x14ac:dyDescent="0.2">
      <c r="A2488" s="368"/>
      <c r="B2488" s="368"/>
      <c r="C2488" s="368"/>
      <c r="D2488" s="368"/>
      <c r="E2488" s="368"/>
      <c r="F2488" s="370"/>
      <c r="G2488" s="554"/>
      <c r="H2488" s="335"/>
      <c r="I2488" s="335"/>
      <c r="J2488" s="368"/>
      <c r="K2488" s="368"/>
      <c r="L2488" s="370"/>
      <c r="M2488" s="368"/>
    </row>
    <row r="2489" spans="1:13" x14ac:dyDescent="0.2">
      <c r="A2489" s="368"/>
      <c r="B2489" s="368"/>
      <c r="C2489" s="368"/>
      <c r="D2489" s="368"/>
      <c r="E2489" s="368"/>
      <c r="F2489" s="370"/>
      <c r="G2489" s="554"/>
      <c r="H2489" s="335"/>
      <c r="I2489" s="335"/>
      <c r="J2489" s="368"/>
      <c r="K2489" s="368"/>
      <c r="L2489" s="370"/>
      <c r="M2489" s="368"/>
    </row>
    <row r="2490" spans="1:13" x14ac:dyDescent="0.2">
      <c r="A2490" s="368"/>
      <c r="B2490" s="368"/>
      <c r="C2490" s="368"/>
      <c r="D2490" s="368"/>
      <c r="E2490" s="368"/>
      <c r="F2490" s="370"/>
      <c r="G2490" s="554"/>
      <c r="H2490" s="335"/>
      <c r="I2490" s="335"/>
      <c r="J2490" s="368"/>
      <c r="K2490" s="368"/>
      <c r="L2490" s="370"/>
      <c r="M2490" s="368"/>
    </row>
    <row r="2491" spans="1:13" x14ac:dyDescent="0.2">
      <c r="A2491" s="368"/>
      <c r="B2491" s="368"/>
      <c r="C2491" s="368"/>
      <c r="D2491" s="368"/>
      <c r="E2491" s="368"/>
      <c r="F2491" s="370"/>
      <c r="G2491" s="554"/>
      <c r="H2491" s="335"/>
      <c r="I2491" s="335"/>
      <c r="J2491" s="368"/>
      <c r="K2491" s="368"/>
      <c r="L2491" s="370"/>
      <c r="M2491" s="368"/>
    </row>
    <row r="2492" spans="1:13" x14ac:dyDescent="0.2">
      <c r="A2492" s="368"/>
      <c r="B2492" s="368"/>
      <c r="C2492" s="368"/>
      <c r="D2492" s="368"/>
      <c r="E2492" s="368"/>
      <c r="F2492" s="370"/>
      <c r="G2492" s="554"/>
      <c r="H2492" s="335"/>
      <c r="I2492" s="335"/>
      <c r="J2492" s="368"/>
      <c r="K2492" s="368"/>
      <c r="L2492" s="370"/>
      <c r="M2492" s="368"/>
    </row>
    <row r="2493" spans="1:13" x14ac:dyDescent="0.2">
      <c r="A2493" s="368"/>
      <c r="B2493" s="368"/>
      <c r="C2493" s="368"/>
      <c r="D2493" s="368"/>
      <c r="E2493" s="368"/>
      <c r="F2493" s="370"/>
      <c r="G2493" s="554"/>
      <c r="H2493" s="335"/>
      <c r="I2493" s="335"/>
      <c r="J2493" s="368"/>
      <c r="K2493" s="368"/>
      <c r="L2493" s="370"/>
      <c r="M2493" s="368"/>
    </row>
    <row r="2494" spans="1:13" x14ac:dyDescent="0.2">
      <c r="A2494" s="368"/>
      <c r="B2494" s="368"/>
      <c r="C2494" s="368"/>
      <c r="D2494" s="368"/>
      <c r="E2494" s="368"/>
      <c r="F2494" s="370"/>
      <c r="G2494" s="554"/>
      <c r="H2494" s="335"/>
      <c r="I2494" s="335"/>
      <c r="J2494" s="368"/>
      <c r="K2494" s="368"/>
      <c r="L2494" s="370"/>
      <c r="M2494" s="368"/>
    </row>
    <row r="2495" spans="1:13" x14ac:dyDescent="0.2">
      <c r="A2495" s="368"/>
      <c r="B2495" s="368"/>
      <c r="C2495" s="368"/>
      <c r="D2495" s="368"/>
      <c r="E2495" s="368"/>
      <c r="F2495" s="370"/>
      <c r="G2495" s="554"/>
      <c r="H2495" s="335"/>
      <c r="I2495" s="335"/>
      <c r="J2495" s="368"/>
      <c r="K2495" s="368"/>
      <c r="L2495" s="370"/>
      <c r="M2495" s="368"/>
    </row>
    <row r="2496" spans="1:13" x14ac:dyDescent="0.2">
      <c r="A2496" s="368"/>
      <c r="B2496" s="368"/>
      <c r="C2496" s="368"/>
      <c r="D2496" s="368"/>
      <c r="E2496" s="368"/>
      <c r="F2496" s="370"/>
      <c r="G2496" s="554"/>
      <c r="H2496" s="335"/>
      <c r="I2496" s="335"/>
      <c r="J2496" s="368"/>
      <c r="K2496" s="368"/>
      <c r="L2496" s="370"/>
      <c r="M2496" s="368"/>
    </row>
    <row r="2497" spans="1:13" x14ac:dyDescent="0.2">
      <c r="A2497" s="368"/>
      <c r="B2497" s="368"/>
      <c r="C2497" s="368"/>
      <c r="D2497" s="368"/>
      <c r="E2497" s="368"/>
      <c r="F2497" s="370"/>
      <c r="G2497" s="554"/>
      <c r="H2497" s="335"/>
      <c r="I2497" s="335"/>
      <c r="J2497" s="368"/>
      <c r="K2497" s="368"/>
      <c r="L2497" s="370"/>
      <c r="M2497" s="368"/>
    </row>
    <row r="2498" spans="1:13" x14ac:dyDescent="0.2">
      <c r="A2498" s="368"/>
      <c r="B2498" s="368"/>
      <c r="C2498" s="368"/>
      <c r="D2498" s="368"/>
      <c r="E2498" s="368"/>
      <c r="F2498" s="370"/>
      <c r="G2498" s="554"/>
      <c r="H2498" s="335"/>
      <c r="I2498" s="335"/>
      <c r="J2498" s="368"/>
      <c r="K2498" s="368"/>
      <c r="L2498" s="370"/>
      <c r="M2498" s="368"/>
    </row>
    <row r="2499" spans="1:13" x14ac:dyDescent="0.2">
      <c r="A2499" s="368"/>
      <c r="B2499" s="368"/>
      <c r="C2499" s="368"/>
      <c r="D2499" s="368"/>
      <c r="E2499" s="368"/>
      <c r="F2499" s="370"/>
      <c r="G2499" s="554"/>
      <c r="H2499" s="335"/>
      <c r="I2499" s="335"/>
      <c r="J2499" s="368"/>
      <c r="K2499" s="368"/>
      <c r="L2499" s="370"/>
      <c r="M2499" s="368"/>
    </row>
    <row r="2500" spans="1:13" x14ac:dyDescent="0.2">
      <c r="A2500" s="368"/>
      <c r="B2500" s="368"/>
      <c r="C2500" s="368"/>
      <c r="D2500" s="368"/>
      <c r="E2500" s="368"/>
      <c r="F2500" s="370"/>
      <c r="G2500" s="554"/>
      <c r="H2500" s="335"/>
      <c r="I2500" s="335"/>
      <c r="J2500" s="368"/>
      <c r="K2500" s="368"/>
      <c r="L2500" s="370"/>
      <c r="M2500" s="368"/>
    </row>
    <row r="2501" spans="1:13" x14ac:dyDescent="0.2">
      <c r="A2501" s="368"/>
      <c r="B2501" s="368"/>
      <c r="C2501" s="368"/>
      <c r="D2501" s="368"/>
      <c r="E2501" s="368"/>
      <c r="F2501" s="370"/>
      <c r="G2501" s="554"/>
      <c r="H2501" s="335"/>
      <c r="I2501" s="335"/>
      <c r="J2501" s="368"/>
      <c r="K2501" s="368"/>
      <c r="L2501" s="370"/>
      <c r="M2501" s="368"/>
    </row>
    <row r="2502" spans="1:13" x14ac:dyDescent="0.2">
      <c r="A2502" s="368"/>
      <c r="B2502" s="368"/>
      <c r="C2502" s="368"/>
      <c r="D2502" s="368"/>
      <c r="E2502" s="368"/>
      <c r="F2502" s="370"/>
      <c r="G2502" s="554"/>
      <c r="H2502" s="335"/>
      <c r="I2502" s="335"/>
      <c r="J2502" s="368"/>
      <c r="K2502" s="368"/>
      <c r="L2502" s="370"/>
      <c r="M2502" s="368"/>
    </row>
    <row r="2503" spans="1:13" x14ac:dyDescent="0.2">
      <c r="A2503" s="368"/>
      <c r="B2503" s="368"/>
      <c r="C2503" s="368"/>
      <c r="D2503" s="368"/>
      <c r="E2503" s="368"/>
      <c r="F2503" s="370"/>
      <c r="G2503" s="554"/>
      <c r="H2503" s="335"/>
      <c r="I2503" s="335"/>
      <c r="J2503" s="368"/>
      <c r="K2503" s="368"/>
      <c r="L2503" s="370"/>
      <c r="M2503" s="368"/>
    </row>
    <row r="2504" spans="1:13" x14ac:dyDescent="0.2">
      <c r="A2504" s="368"/>
      <c r="B2504" s="368"/>
      <c r="C2504" s="368"/>
      <c r="D2504" s="368"/>
      <c r="E2504" s="368"/>
      <c r="F2504" s="370"/>
      <c r="G2504" s="554"/>
      <c r="H2504" s="335"/>
      <c r="I2504" s="335"/>
      <c r="J2504" s="368"/>
      <c r="K2504" s="368"/>
      <c r="L2504" s="370"/>
      <c r="M2504" s="368"/>
    </row>
    <row r="2505" spans="1:13" x14ac:dyDescent="0.2">
      <c r="A2505" s="368"/>
      <c r="B2505" s="368"/>
      <c r="C2505" s="368"/>
      <c r="D2505" s="368"/>
      <c r="E2505" s="368"/>
      <c r="F2505" s="370"/>
      <c r="G2505" s="554"/>
      <c r="H2505" s="335"/>
      <c r="I2505" s="335"/>
      <c r="J2505" s="368"/>
      <c r="K2505" s="368"/>
      <c r="L2505" s="370"/>
      <c r="M2505" s="368"/>
    </row>
    <row r="2506" spans="1:13" x14ac:dyDescent="0.2">
      <c r="A2506" s="368"/>
      <c r="B2506" s="368"/>
      <c r="C2506" s="368"/>
      <c r="D2506" s="368"/>
      <c r="E2506" s="368"/>
      <c r="F2506" s="370"/>
      <c r="G2506" s="554"/>
      <c r="H2506" s="335"/>
      <c r="I2506" s="335"/>
      <c r="J2506" s="368"/>
      <c r="K2506" s="368"/>
      <c r="L2506" s="370"/>
      <c r="M2506" s="368"/>
    </row>
    <row r="2507" spans="1:13" x14ac:dyDescent="0.2">
      <c r="A2507" s="368"/>
      <c r="B2507" s="368"/>
      <c r="C2507" s="368"/>
      <c r="D2507" s="368"/>
      <c r="E2507" s="368"/>
      <c r="F2507" s="370"/>
      <c r="G2507" s="554"/>
      <c r="H2507" s="335"/>
      <c r="I2507" s="335"/>
      <c r="J2507" s="368"/>
      <c r="K2507" s="368"/>
      <c r="L2507" s="370"/>
      <c r="M2507" s="368"/>
    </row>
    <row r="2508" spans="1:13" x14ac:dyDescent="0.2">
      <c r="A2508" s="368"/>
      <c r="B2508" s="368"/>
      <c r="C2508" s="368"/>
      <c r="D2508" s="368"/>
      <c r="E2508" s="368"/>
      <c r="F2508" s="370"/>
      <c r="G2508" s="554"/>
      <c r="H2508" s="335"/>
      <c r="I2508" s="335"/>
      <c r="J2508" s="368"/>
      <c r="K2508" s="368"/>
      <c r="L2508" s="370"/>
      <c r="M2508" s="368"/>
    </row>
    <row r="2509" spans="1:13" x14ac:dyDescent="0.2">
      <c r="A2509" s="368"/>
      <c r="B2509" s="368"/>
      <c r="C2509" s="368"/>
      <c r="D2509" s="368"/>
      <c r="E2509" s="368"/>
      <c r="F2509" s="370"/>
      <c r="G2509" s="554"/>
      <c r="H2509" s="335"/>
      <c r="I2509" s="335"/>
      <c r="J2509" s="368"/>
      <c r="K2509" s="368"/>
      <c r="L2509" s="370"/>
      <c r="M2509" s="368"/>
    </row>
    <row r="2510" spans="1:13" x14ac:dyDescent="0.2">
      <c r="A2510" s="368"/>
      <c r="B2510" s="368"/>
      <c r="C2510" s="368"/>
      <c r="D2510" s="368"/>
      <c r="E2510" s="368"/>
      <c r="F2510" s="370"/>
      <c r="G2510" s="554"/>
      <c r="H2510" s="335"/>
      <c r="I2510" s="335"/>
      <c r="J2510" s="368"/>
      <c r="K2510" s="368"/>
      <c r="L2510" s="370"/>
      <c r="M2510" s="368"/>
    </row>
    <row r="2511" spans="1:13" x14ac:dyDescent="0.2">
      <c r="A2511" s="368"/>
      <c r="B2511" s="368"/>
      <c r="C2511" s="368"/>
      <c r="D2511" s="368"/>
      <c r="E2511" s="368"/>
      <c r="F2511" s="370"/>
      <c r="G2511" s="554"/>
      <c r="H2511" s="335"/>
      <c r="I2511" s="335"/>
      <c r="J2511" s="368"/>
      <c r="K2511" s="368"/>
      <c r="L2511" s="370"/>
      <c r="M2511" s="368"/>
    </row>
    <row r="2512" spans="1:13" x14ac:dyDescent="0.2">
      <c r="A2512" s="368"/>
      <c r="B2512" s="368"/>
      <c r="C2512" s="368"/>
      <c r="D2512" s="368"/>
      <c r="E2512" s="368"/>
      <c r="F2512" s="370"/>
      <c r="G2512" s="554"/>
      <c r="H2512" s="335"/>
      <c r="I2512" s="335"/>
      <c r="J2512" s="368"/>
      <c r="K2512" s="368"/>
      <c r="L2512" s="370"/>
      <c r="M2512" s="368"/>
    </row>
    <row r="2513" spans="1:13" x14ac:dyDescent="0.2">
      <c r="A2513" s="368"/>
      <c r="B2513" s="368"/>
      <c r="C2513" s="368"/>
      <c r="D2513" s="368"/>
      <c r="E2513" s="368"/>
      <c r="F2513" s="370"/>
      <c r="G2513" s="554"/>
      <c r="H2513" s="335"/>
      <c r="I2513" s="335"/>
      <c r="J2513" s="368"/>
      <c r="K2513" s="368"/>
      <c r="L2513" s="370"/>
      <c r="M2513" s="368"/>
    </row>
    <row r="2514" spans="1:13" x14ac:dyDescent="0.2">
      <c r="A2514" s="368"/>
      <c r="B2514" s="368"/>
      <c r="C2514" s="368"/>
      <c r="D2514" s="368"/>
      <c r="E2514" s="368"/>
      <c r="F2514" s="370"/>
      <c r="G2514" s="554"/>
      <c r="H2514" s="335"/>
      <c r="I2514" s="335"/>
      <c r="J2514" s="368"/>
      <c r="K2514" s="368"/>
      <c r="L2514" s="370"/>
      <c r="M2514" s="368"/>
    </row>
    <row r="2515" spans="1:13" x14ac:dyDescent="0.2">
      <c r="A2515" s="368"/>
      <c r="B2515" s="368"/>
      <c r="C2515" s="368"/>
      <c r="D2515" s="368"/>
      <c r="E2515" s="368"/>
      <c r="F2515" s="370"/>
      <c r="G2515" s="554"/>
      <c r="H2515" s="335"/>
      <c r="I2515" s="335"/>
      <c r="J2515" s="368"/>
      <c r="K2515" s="368"/>
      <c r="L2515" s="370"/>
      <c r="M2515" s="368"/>
    </row>
    <row r="2516" spans="1:13" x14ac:dyDescent="0.2">
      <c r="A2516" s="368"/>
      <c r="B2516" s="368"/>
      <c r="C2516" s="368"/>
      <c r="D2516" s="368"/>
      <c r="E2516" s="368"/>
      <c r="F2516" s="370"/>
      <c r="G2516" s="554"/>
      <c r="H2516" s="335"/>
      <c r="I2516" s="335"/>
      <c r="J2516" s="368"/>
      <c r="K2516" s="368"/>
      <c r="L2516" s="370"/>
      <c r="M2516" s="368"/>
    </row>
    <row r="2517" spans="1:13" x14ac:dyDescent="0.2">
      <c r="A2517" s="368"/>
      <c r="B2517" s="368"/>
      <c r="C2517" s="368"/>
      <c r="D2517" s="368"/>
      <c r="E2517" s="368"/>
      <c r="F2517" s="370"/>
      <c r="G2517" s="554"/>
      <c r="H2517" s="335"/>
      <c r="I2517" s="335"/>
      <c r="J2517" s="368"/>
      <c r="K2517" s="368"/>
      <c r="L2517" s="370"/>
      <c r="M2517" s="368"/>
    </row>
    <row r="2518" spans="1:13" x14ac:dyDescent="0.2">
      <c r="A2518" s="368"/>
      <c r="B2518" s="368"/>
      <c r="C2518" s="368"/>
      <c r="D2518" s="368"/>
      <c r="E2518" s="368"/>
      <c r="F2518" s="370"/>
      <c r="G2518" s="554"/>
      <c r="H2518" s="335"/>
      <c r="I2518" s="335"/>
      <c r="J2518" s="368"/>
      <c r="K2518" s="368"/>
      <c r="L2518" s="370"/>
      <c r="M2518" s="368"/>
    </row>
    <row r="2519" spans="1:13" x14ac:dyDescent="0.2">
      <c r="A2519" s="368"/>
      <c r="B2519" s="368"/>
      <c r="C2519" s="368"/>
      <c r="D2519" s="368"/>
      <c r="E2519" s="368"/>
      <c r="F2519" s="370"/>
      <c r="G2519" s="554"/>
      <c r="H2519" s="335"/>
      <c r="I2519" s="335"/>
      <c r="J2519" s="368"/>
      <c r="K2519" s="368"/>
      <c r="L2519" s="370"/>
      <c r="M2519" s="368"/>
    </row>
    <row r="2520" spans="1:13" x14ac:dyDescent="0.2">
      <c r="A2520" s="368"/>
      <c r="B2520" s="368"/>
      <c r="C2520" s="368"/>
      <c r="D2520" s="368"/>
      <c r="E2520" s="368"/>
      <c r="F2520" s="370"/>
      <c r="G2520" s="554"/>
      <c r="H2520" s="335"/>
      <c r="I2520" s="335"/>
      <c r="J2520" s="368"/>
      <c r="K2520" s="368"/>
      <c r="L2520" s="370"/>
      <c r="M2520" s="368"/>
    </row>
    <row r="2521" spans="1:13" x14ac:dyDescent="0.2">
      <c r="A2521" s="368"/>
      <c r="B2521" s="368"/>
      <c r="C2521" s="368"/>
      <c r="D2521" s="368"/>
      <c r="E2521" s="368"/>
      <c r="F2521" s="370"/>
      <c r="G2521" s="554"/>
      <c r="H2521" s="335"/>
      <c r="I2521" s="335"/>
      <c r="J2521" s="368"/>
      <c r="K2521" s="368"/>
      <c r="L2521" s="370"/>
      <c r="M2521" s="368"/>
    </row>
    <row r="2522" spans="1:13" x14ac:dyDescent="0.2">
      <c r="A2522" s="368"/>
      <c r="B2522" s="368"/>
      <c r="C2522" s="368"/>
      <c r="D2522" s="368"/>
      <c r="E2522" s="368"/>
      <c r="F2522" s="370"/>
      <c r="G2522" s="554"/>
      <c r="H2522" s="335"/>
      <c r="I2522" s="335"/>
      <c r="J2522" s="368"/>
      <c r="K2522" s="368"/>
      <c r="L2522" s="370"/>
      <c r="M2522" s="368"/>
    </row>
    <row r="2523" spans="1:13" x14ac:dyDescent="0.2">
      <c r="A2523" s="368"/>
      <c r="B2523" s="368"/>
      <c r="C2523" s="368"/>
      <c r="D2523" s="368"/>
      <c r="E2523" s="368"/>
      <c r="F2523" s="370"/>
      <c r="G2523" s="554"/>
      <c r="H2523" s="335"/>
      <c r="I2523" s="335"/>
      <c r="J2523" s="368"/>
      <c r="K2523" s="368"/>
      <c r="L2523" s="370"/>
      <c r="M2523" s="368"/>
    </row>
    <row r="2524" spans="1:13" x14ac:dyDescent="0.2">
      <c r="A2524" s="368"/>
      <c r="B2524" s="368"/>
      <c r="C2524" s="368"/>
      <c r="D2524" s="368"/>
      <c r="E2524" s="368"/>
      <c r="F2524" s="370"/>
      <c r="G2524" s="554"/>
      <c r="H2524" s="335"/>
      <c r="I2524" s="335"/>
      <c r="J2524" s="368"/>
      <c r="K2524" s="368"/>
      <c r="L2524" s="370"/>
      <c r="M2524" s="368"/>
    </row>
    <row r="2525" spans="1:13" x14ac:dyDescent="0.2">
      <c r="A2525" s="368"/>
      <c r="B2525" s="368"/>
      <c r="C2525" s="368"/>
      <c r="D2525" s="368"/>
      <c r="E2525" s="368"/>
      <c r="F2525" s="370"/>
      <c r="G2525" s="554"/>
      <c r="H2525" s="335"/>
      <c r="I2525" s="335"/>
      <c r="J2525" s="368"/>
      <c r="K2525" s="368"/>
      <c r="L2525" s="370"/>
      <c r="M2525" s="368"/>
    </row>
    <row r="2526" spans="1:13" x14ac:dyDescent="0.2">
      <c r="A2526" s="368"/>
      <c r="B2526" s="368"/>
      <c r="C2526" s="368"/>
      <c r="D2526" s="368"/>
      <c r="E2526" s="368"/>
      <c r="F2526" s="370"/>
      <c r="G2526" s="554"/>
      <c r="H2526" s="335"/>
      <c r="I2526" s="335"/>
      <c r="J2526" s="368"/>
      <c r="K2526" s="368"/>
      <c r="L2526" s="370"/>
      <c r="M2526" s="368"/>
    </row>
    <row r="2527" spans="1:13" x14ac:dyDescent="0.2">
      <c r="A2527" s="368"/>
      <c r="B2527" s="368"/>
      <c r="C2527" s="368"/>
      <c r="D2527" s="368"/>
      <c r="E2527" s="368"/>
      <c r="F2527" s="370"/>
      <c r="G2527" s="554"/>
      <c r="H2527" s="335"/>
      <c r="I2527" s="335"/>
      <c r="J2527" s="368"/>
      <c r="K2527" s="368"/>
      <c r="L2527" s="370"/>
      <c r="M2527" s="368"/>
    </row>
    <row r="2528" spans="1:13" x14ac:dyDescent="0.2">
      <c r="A2528" s="368"/>
      <c r="B2528" s="368"/>
      <c r="C2528" s="368"/>
      <c r="D2528" s="368"/>
      <c r="E2528" s="368"/>
      <c r="F2528" s="370"/>
      <c r="G2528" s="554"/>
      <c r="H2528" s="335"/>
      <c r="I2528" s="335"/>
      <c r="J2528" s="368"/>
      <c r="K2528" s="368"/>
      <c r="L2528" s="370"/>
      <c r="M2528" s="368"/>
    </row>
    <row r="2529" spans="1:13" x14ac:dyDescent="0.2">
      <c r="A2529" s="368"/>
      <c r="B2529" s="368"/>
      <c r="C2529" s="368"/>
      <c r="D2529" s="368"/>
      <c r="E2529" s="368"/>
      <c r="F2529" s="370"/>
      <c r="G2529" s="554"/>
      <c r="H2529" s="335"/>
      <c r="I2529" s="335"/>
      <c r="J2529" s="368"/>
      <c r="K2529" s="368"/>
      <c r="L2529" s="370"/>
      <c r="M2529" s="368"/>
    </row>
    <row r="2530" spans="1:13" x14ac:dyDescent="0.2">
      <c r="A2530" s="368"/>
      <c r="B2530" s="368"/>
      <c r="C2530" s="368"/>
      <c r="D2530" s="368"/>
      <c r="E2530" s="368"/>
      <c r="F2530" s="370"/>
      <c r="G2530" s="554"/>
      <c r="H2530" s="335"/>
      <c r="I2530" s="335"/>
      <c r="J2530" s="368"/>
      <c r="K2530" s="368"/>
      <c r="L2530" s="370"/>
      <c r="M2530" s="368"/>
    </row>
    <row r="2531" spans="1:13" x14ac:dyDescent="0.2">
      <c r="A2531" s="368"/>
      <c r="B2531" s="368"/>
      <c r="C2531" s="368"/>
      <c r="D2531" s="368"/>
      <c r="E2531" s="368"/>
      <c r="F2531" s="370"/>
      <c r="G2531" s="554"/>
      <c r="H2531" s="335"/>
      <c r="I2531" s="335"/>
      <c r="J2531" s="368"/>
      <c r="K2531" s="368"/>
      <c r="L2531" s="370"/>
      <c r="M2531" s="368"/>
    </row>
    <row r="2532" spans="1:13" x14ac:dyDescent="0.2">
      <c r="A2532" s="368"/>
      <c r="B2532" s="368"/>
      <c r="C2532" s="368"/>
      <c r="D2532" s="368"/>
      <c r="E2532" s="368"/>
      <c r="F2532" s="370"/>
      <c r="G2532" s="554"/>
      <c r="H2532" s="335"/>
      <c r="I2532" s="335"/>
      <c r="J2532" s="368"/>
      <c r="K2532" s="368"/>
      <c r="L2532" s="370"/>
      <c r="M2532" s="368"/>
    </row>
    <row r="2533" spans="1:13" x14ac:dyDescent="0.2">
      <c r="A2533" s="368"/>
      <c r="B2533" s="368"/>
      <c r="C2533" s="368"/>
      <c r="D2533" s="368"/>
      <c r="E2533" s="368"/>
      <c r="F2533" s="370"/>
      <c r="G2533" s="554"/>
      <c r="H2533" s="335"/>
      <c r="I2533" s="335"/>
      <c r="J2533" s="368"/>
      <c r="K2533" s="368"/>
      <c r="L2533" s="370"/>
      <c r="M2533" s="368"/>
    </row>
    <row r="2534" spans="1:13" x14ac:dyDescent="0.2">
      <c r="A2534" s="368"/>
      <c r="B2534" s="368"/>
      <c r="C2534" s="368"/>
      <c r="D2534" s="368"/>
      <c r="E2534" s="368"/>
      <c r="F2534" s="370"/>
      <c r="G2534" s="554"/>
      <c r="H2534" s="335"/>
      <c r="I2534" s="335"/>
      <c r="J2534" s="368"/>
      <c r="K2534" s="368"/>
      <c r="L2534" s="370"/>
      <c r="M2534" s="368"/>
    </row>
    <row r="2535" spans="1:13" x14ac:dyDescent="0.2">
      <c r="A2535" s="368"/>
      <c r="B2535" s="368"/>
      <c r="C2535" s="368"/>
      <c r="D2535" s="368"/>
      <c r="E2535" s="368"/>
      <c r="F2535" s="370"/>
      <c r="G2535" s="554"/>
      <c r="H2535" s="335"/>
      <c r="I2535" s="335"/>
      <c r="J2535" s="368"/>
      <c r="K2535" s="368"/>
      <c r="L2535" s="370"/>
      <c r="M2535" s="368"/>
    </row>
    <row r="2536" spans="1:13" x14ac:dyDescent="0.2">
      <c r="A2536" s="368"/>
      <c r="B2536" s="368"/>
      <c r="C2536" s="368"/>
      <c r="D2536" s="368"/>
      <c r="E2536" s="368"/>
      <c r="F2536" s="370"/>
      <c r="G2536" s="554"/>
      <c r="H2536" s="335"/>
      <c r="I2536" s="335"/>
      <c r="J2536" s="368"/>
      <c r="K2536" s="368"/>
      <c r="L2536" s="370"/>
      <c r="M2536" s="368"/>
    </row>
    <row r="2537" spans="1:13" x14ac:dyDescent="0.2">
      <c r="A2537" s="368"/>
      <c r="B2537" s="368"/>
      <c r="C2537" s="368"/>
      <c r="D2537" s="368"/>
      <c r="E2537" s="368"/>
      <c r="F2537" s="370"/>
      <c r="G2537" s="554"/>
      <c r="H2537" s="335"/>
      <c r="I2537" s="335"/>
      <c r="J2537" s="368"/>
      <c r="K2537" s="368"/>
      <c r="L2537" s="370"/>
      <c r="M2537" s="368"/>
    </row>
    <row r="2538" spans="1:13" x14ac:dyDescent="0.2">
      <c r="A2538" s="368"/>
      <c r="B2538" s="368"/>
      <c r="C2538" s="368"/>
      <c r="D2538" s="368"/>
      <c r="E2538" s="368"/>
      <c r="F2538" s="370"/>
      <c r="G2538" s="554"/>
      <c r="H2538" s="335"/>
      <c r="I2538" s="335"/>
      <c r="J2538" s="368"/>
      <c r="K2538" s="368"/>
      <c r="L2538" s="370"/>
      <c r="M2538" s="368"/>
    </row>
    <row r="2539" spans="1:13" x14ac:dyDescent="0.2">
      <c r="A2539" s="368"/>
      <c r="B2539" s="368"/>
      <c r="C2539" s="368"/>
      <c r="D2539" s="368"/>
      <c r="E2539" s="368"/>
      <c r="F2539" s="370"/>
      <c r="G2539" s="554"/>
      <c r="H2539" s="335"/>
      <c r="I2539" s="335"/>
      <c r="J2539" s="368"/>
      <c r="K2539" s="368"/>
      <c r="L2539" s="370"/>
      <c r="M2539" s="368"/>
    </row>
    <row r="2540" spans="1:13" x14ac:dyDescent="0.2">
      <c r="A2540" s="368"/>
      <c r="B2540" s="368"/>
      <c r="C2540" s="368"/>
      <c r="D2540" s="368"/>
      <c r="E2540" s="368"/>
      <c r="F2540" s="370"/>
      <c r="G2540" s="554"/>
      <c r="H2540" s="335"/>
      <c r="I2540" s="335"/>
      <c r="J2540" s="368"/>
      <c r="K2540" s="368"/>
      <c r="L2540" s="370"/>
      <c r="M2540" s="368"/>
    </row>
    <row r="2541" spans="1:13" x14ac:dyDescent="0.2">
      <c r="A2541" s="368"/>
      <c r="B2541" s="368"/>
      <c r="C2541" s="368"/>
      <c r="D2541" s="368"/>
      <c r="E2541" s="368"/>
      <c r="F2541" s="370"/>
      <c r="G2541" s="554"/>
      <c r="H2541" s="335"/>
      <c r="I2541" s="335"/>
      <c r="J2541" s="368"/>
      <c r="K2541" s="368"/>
      <c r="L2541" s="370"/>
      <c r="M2541" s="368"/>
    </row>
    <row r="2542" spans="1:13" x14ac:dyDescent="0.2">
      <c r="I2542" s="310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workbookViewId="0">
      <selection activeCell="A2" sqref="A2:XFD2"/>
    </sheetView>
  </sheetViews>
  <sheetFormatPr defaultRowHeight="12.75" x14ac:dyDescent="0.2"/>
  <cols>
    <col min="6" max="6" width="11.140625" customWidth="1"/>
    <col min="7" max="7" width="13.42578125" style="314" customWidth="1"/>
    <col min="9" max="9" width="24.5703125" customWidth="1"/>
    <col min="10" max="10" width="13.7109375" customWidth="1"/>
    <col min="11" max="11" width="20" customWidth="1"/>
  </cols>
  <sheetData>
    <row r="1" spans="1:14" x14ac:dyDescent="0.2">
      <c r="A1" s="373" t="s">
        <v>0</v>
      </c>
      <c r="B1" s="373" t="s">
        <v>1</v>
      </c>
      <c r="C1" s="373" t="s">
        <v>31</v>
      </c>
      <c r="D1" s="373" t="s">
        <v>32</v>
      </c>
      <c r="E1" s="373" t="s">
        <v>40</v>
      </c>
      <c r="F1" s="373" t="s">
        <v>33</v>
      </c>
      <c r="G1" s="422" t="s">
        <v>2</v>
      </c>
      <c r="H1" s="373" t="s">
        <v>36</v>
      </c>
      <c r="I1" s="373" t="s">
        <v>3</v>
      </c>
      <c r="J1" s="373" t="s">
        <v>34</v>
      </c>
      <c r="K1" s="373" t="s">
        <v>35</v>
      </c>
    </row>
    <row r="2" spans="1:14" s="589" customFormat="1" x14ac:dyDescent="0.2">
      <c r="A2" s="589" t="s">
        <v>307</v>
      </c>
      <c r="B2" s="589" t="s">
        <v>220</v>
      </c>
      <c r="C2" s="589" t="s">
        <v>221</v>
      </c>
      <c r="D2" s="589" t="s">
        <v>222</v>
      </c>
      <c r="E2" s="589" t="s">
        <v>2095</v>
      </c>
      <c r="F2" s="590">
        <v>42397</v>
      </c>
      <c r="G2" s="591">
        <v>-49.13</v>
      </c>
      <c r="H2" s="589" t="s">
        <v>474</v>
      </c>
      <c r="I2" s="589" t="s">
        <v>142</v>
      </c>
      <c r="J2" s="590">
        <v>42402</v>
      </c>
      <c r="K2" s="589" t="s">
        <v>4</v>
      </c>
      <c r="N2" s="589" t="s">
        <v>474</v>
      </c>
    </row>
    <row r="3" spans="1:14" x14ac:dyDescent="0.2">
      <c r="A3" s="397"/>
      <c r="B3" s="397"/>
      <c r="C3" s="397"/>
      <c r="D3" s="397"/>
      <c r="E3" s="397"/>
      <c r="F3" s="398"/>
      <c r="G3" s="423"/>
      <c r="H3" s="397"/>
      <c r="I3" s="397"/>
      <c r="J3" s="398"/>
      <c r="K3" s="397"/>
    </row>
    <row r="4" spans="1:14" x14ac:dyDescent="0.2">
      <c r="A4" s="397"/>
      <c r="B4" s="397"/>
      <c r="C4" s="397"/>
      <c r="D4" s="397"/>
      <c r="E4" s="397"/>
      <c r="F4" s="398"/>
      <c r="G4" s="423"/>
      <c r="H4" s="397"/>
      <c r="I4" s="397"/>
      <c r="J4" s="398"/>
      <c r="K4" s="397"/>
    </row>
    <row r="5" spans="1:14" x14ac:dyDescent="0.2">
      <c r="A5" s="397"/>
      <c r="B5" s="397"/>
      <c r="C5" s="397"/>
      <c r="D5" s="397"/>
      <c r="E5" s="397"/>
      <c r="F5" s="398"/>
      <c r="G5" s="423"/>
      <c r="H5" s="397"/>
      <c r="I5" s="397"/>
      <c r="J5" s="398"/>
      <c r="K5" s="397"/>
    </row>
    <row r="6" spans="1:14" x14ac:dyDescent="0.2">
      <c r="A6" s="397"/>
      <c r="B6" s="397"/>
      <c r="C6" s="397"/>
      <c r="D6" s="397"/>
      <c r="E6" s="397"/>
      <c r="F6" s="398"/>
      <c r="G6" s="423"/>
      <c r="H6" s="397"/>
      <c r="I6" s="397"/>
      <c r="J6" s="398"/>
      <c r="K6" s="397"/>
    </row>
    <row r="7" spans="1:14" x14ac:dyDescent="0.2">
      <c r="A7" s="397"/>
      <c r="B7" s="397"/>
      <c r="C7" s="397"/>
      <c r="D7" s="397"/>
      <c r="E7" s="397"/>
      <c r="F7" s="398"/>
      <c r="G7" s="423"/>
      <c r="H7" s="397"/>
      <c r="I7" s="397"/>
      <c r="J7" s="398"/>
      <c r="K7" s="397"/>
    </row>
    <row r="8" spans="1:14" x14ac:dyDescent="0.2">
      <c r="A8" s="397"/>
      <c r="B8" s="397"/>
      <c r="C8" s="397"/>
      <c r="D8" s="397"/>
      <c r="E8" s="397"/>
      <c r="F8" s="398"/>
      <c r="G8" s="423"/>
      <c r="H8" s="397"/>
      <c r="I8" s="397"/>
      <c r="J8" s="398"/>
      <c r="K8" s="397"/>
    </row>
    <row r="9" spans="1:14" x14ac:dyDescent="0.2">
      <c r="A9" s="397"/>
      <c r="B9" s="397"/>
      <c r="C9" s="397"/>
      <c r="D9" s="397"/>
      <c r="E9" s="397"/>
      <c r="F9" s="398"/>
      <c r="G9" s="423"/>
      <c r="H9" s="397"/>
      <c r="I9" s="397"/>
      <c r="J9" s="398"/>
      <c r="K9" s="397"/>
    </row>
    <row r="10" spans="1:14" x14ac:dyDescent="0.2">
      <c r="A10" s="397"/>
      <c r="B10" s="397"/>
      <c r="C10" s="397"/>
      <c r="D10" s="397"/>
      <c r="E10" s="397"/>
      <c r="F10" s="398"/>
      <c r="G10" s="423"/>
      <c r="H10" s="397"/>
      <c r="I10" s="397"/>
      <c r="J10" s="398"/>
      <c r="K10" s="397"/>
    </row>
    <row r="11" spans="1:14" x14ac:dyDescent="0.2">
      <c r="A11" s="397"/>
      <c r="B11" s="397"/>
      <c r="C11" s="397"/>
      <c r="D11" s="397"/>
      <c r="E11" s="397"/>
      <c r="F11" s="398"/>
      <c r="G11" s="423"/>
      <c r="H11" s="397"/>
      <c r="I11" s="397"/>
      <c r="J11" s="398"/>
      <c r="K11" s="397"/>
    </row>
    <row r="12" spans="1:14" x14ac:dyDescent="0.2">
      <c r="A12" s="397"/>
      <c r="B12" s="397"/>
      <c r="C12" s="397"/>
      <c r="D12" s="397"/>
      <c r="E12" s="397"/>
      <c r="F12" s="398"/>
      <c r="G12" s="423"/>
      <c r="H12" s="397"/>
      <c r="I12" s="397"/>
      <c r="J12" s="398"/>
      <c r="K12" s="397"/>
    </row>
    <row r="13" spans="1:14" x14ac:dyDescent="0.2">
      <c r="A13" s="397"/>
      <c r="B13" s="397"/>
      <c r="C13" s="397"/>
      <c r="D13" s="397"/>
      <c r="E13" s="397"/>
      <c r="F13" s="398"/>
      <c r="G13" s="423"/>
      <c r="H13" s="397"/>
      <c r="I13" s="397"/>
      <c r="J13" s="398"/>
      <c r="K13" s="397"/>
    </row>
    <row r="14" spans="1:14" x14ac:dyDescent="0.2">
      <c r="A14" s="397"/>
      <c r="B14" s="397"/>
      <c r="C14" s="397"/>
      <c r="D14" s="397"/>
      <c r="E14" s="397"/>
      <c r="F14" s="398"/>
      <c r="G14" s="423"/>
      <c r="H14" s="397"/>
      <c r="I14" s="397"/>
      <c r="J14" s="398"/>
      <c r="K14" s="397"/>
    </row>
    <row r="15" spans="1:14" x14ac:dyDescent="0.2">
      <c r="A15" s="397"/>
      <c r="B15" s="397"/>
      <c r="C15" s="397"/>
      <c r="D15" s="397"/>
      <c r="E15" s="397"/>
      <c r="F15" s="398"/>
      <c r="G15" s="423"/>
      <c r="H15" s="397"/>
      <c r="I15" s="397"/>
      <c r="J15" s="398"/>
      <c r="K15" s="397"/>
    </row>
    <row r="16" spans="1:14" x14ac:dyDescent="0.2">
      <c r="A16" s="397"/>
      <c r="B16" s="397"/>
      <c r="C16" s="397"/>
      <c r="D16" s="397"/>
      <c r="E16" s="397"/>
      <c r="F16" s="398"/>
      <c r="G16" s="423"/>
      <c r="H16" s="397"/>
      <c r="I16" s="397"/>
      <c r="J16" s="398"/>
      <c r="K16" s="397"/>
    </row>
    <row r="17" spans="1:11" x14ac:dyDescent="0.2">
      <c r="A17" s="397"/>
      <c r="B17" s="397"/>
      <c r="C17" s="397"/>
      <c r="D17" s="397"/>
      <c r="E17" s="397"/>
      <c r="F17" s="398"/>
      <c r="G17" s="423"/>
      <c r="H17" s="397"/>
      <c r="I17" s="397"/>
      <c r="J17" s="398"/>
      <c r="K17" s="397"/>
    </row>
    <row r="18" spans="1:11" x14ac:dyDescent="0.2">
      <c r="A18" s="397"/>
      <c r="B18" s="397"/>
      <c r="C18" s="397"/>
      <c r="D18" s="397"/>
      <c r="E18" s="397"/>
      <c r="F18" s="398"/>
      <c r="G18" s="423"/>
      <c r="H18" s="397"/>
      <c r="I18" s="397"/>
      <c r="J18" s="398"/>
      <c r="K18" s="397"/>
    </row>
    <row r="19" spans="1:11" x14ac:dyDescent="0.2">
      <c r="A19" s="397"/>
      <c r="B19" s="397"/>
      <c r="C19" s="397"/>
      <c r="D19" s="397"/>
      <c r="E19" s="397"/>
      <c r="F19" s="398"/>
      <c r="G19" s="423"/>
      <c r="H19" s="397"/>
      <c r="I19" s="397"/>
      <c r="J19" s="398"/>
      <c r="K19" s="397"/>
    </row>
    <row r="20" spans="1:11" x14ac:dyDescent="0.2">
      <c r="A20" s="397"/>
      <c r="B20" s="397"/>
      <c r="C20" s="397"/>
      <c r="D20" s="397"/>
      <c r="E20" s="397"/>
      <c r="F20" s="398"/>
      <c r="G20" s="423"/>
      <c r="H20" s="397"/>
      <c r="I20" s="397"/>
      <c r="J20" s="398"/>
      <c r="K20" s="397"/>
    </row>
    <row r="21" spans="1:11" x14ac:dyDescent="0.2">
      <c r="A21" s="397"/>
      <c r="B21" s="397"/>
      <c r="C21" s="397"/>
      <c r="D21" s="397"/>
      <c r="E21" s="397"/>
      <c r="F21" s="398"/>
      <c r="G21" s="423"/>
      <c r="H21" s="397"/>
      <c r="I21" s="397"/>
      <c r="J21" s="398"/>
      <c r="K21" s="397"/>
    </row>
    <row r="22" spans="1:11" x14ac:dyDescent="0.2">
      <c r="A22" s="397"/>
      <c r="B22" s="397"/>
      <c r="C22" s="397"/>
      <c r="D22" s="397"/>
      <c r="E22" s="397"/>
      <c r="F22" s="398"/>
      <c r="G22" s="423"/>
      <c r="H22" s="397"/>
      <c r="I22" s="397"/>
      <c r="J22" s="398"/>
      <c r="K22" s="397"/>
    </row>
    <row r="23" spans="1:11" x14ac:dyDescent="0.2">
      <c r="A23" s="397"/>
      <c r="B23" s="397"/>
      <c r="C23" s="397"/>
      <c r="D23" s="397"/>
      <c r="E23" s="397"/>
      <c r="F23" s="398"/>
      <c r="G23" s="423"/>
      <c r="H23" s="397"/>
      <c r="I23" s="397"/>
      <c r="J23" s="398"/>
      <c r="K23" s="397"/>
    </row>
    <row r="24" spans="1:11" x14ac:dyDescent="0.2">
      <c r="A24" s="397"/>
      <c r="B24" s="397"/>
      <c r="C24" s="397"/>
      <c r="D24" s="397"/>
      <c r="E24" s="397"/>
      <c r="F24" s="398"/>
      <c r="G24" s="423"/>
      <c r="H24" s="397"/>
      <c r="I24" s="397"/>
      <c r="J24" s="398"/>
      <c r="K24" s="397"/>
    </row>
    <row r="25" spans="1:11" x14ac:dyDescent="0.2">
      <c r="A25" s="397"/>
      <c r="B25" s="397"/>
      <c r="C25" s="397"/>
      <c r="D25" s="397"/>
      <c r="E25" s="397"/>
      <c r="F25" s="398"/>
      <c r="G25" s="423"/>
      <c r="H25" s="397"/>
      <c r="I25" s="397"/>
      <c r="J25" s="398"/>
      <c r="K25" s="397"/>
    </row>
    <row r="26" spans="1:11" x14ac:dyDescent="0.2">
      <c r="A26" s="397"/>
      <c r="B26" s="397"/>
      <c r="C26" s="397"/>
      <c r="D26" s="397"/>
      <c r="E26" s="397"/>
      <c r="F26" s="398"/>
      <c r="G26" s="423"/>
      <c r="H26" s="397"/>
      <c r="I26" s="397"/>
      <c r="J26" s="398"/>
      <c r="K26" s="397"/>
    </row>
    <row r="27" spans="1:11" x14ac:dyDescent="0.2">
      <c r="A27" s="397"/>
      <c r="B27" s="397"/>
      <c r="C27" s="397"/>
      <c r="D27" s="397"/>
      <c r="E27" s="397"/>
      <c r="F27" s="398"/>
      <c r="G27" s="423"/>
      <c r="H27" s="397"/>
      <c r="I27" s="397"/>
      <c r="J27" s="398"/>
      <c r="K27" s="397"/>
    </row>
    <row r="28" spans="1:11" x14ac:dyDescent="0.2">
      <c r="A28" s="397"/>
      <c r="B28" s="397"/>
      <c r="C28" s="397"/>
      <c r="D28" s="397"/>
      <c r="E28" s="397"/>
      <c r="F28" s="398"/>
      <c r="G28" s="423"/>
      <c r="H28" s="397"/>
      <c r="I28" s="397"/>
      <c r="J28" s="398"/>
      <c r="K28" s="397"/>
    </row>
    <row r="29" spans="1:11" x14ac:dyDescent="0.2">
      <c r="A29" s="397"/>
      <c r="B29" s="397"/>
      <c r="C29" s="397"/>
      <c r="D29" s="397"/>
      <c r="E29" s="397"/>
      <c r="F29" s="398"/>
      <c r="G29" s="423"/>
      <c r="H29" s="397"/>
      <c r="I29" s="397"/>
      <c r="J29" s="398"/>
      <c r="K29" s="397"/>
    </row>
    <row r="30" spans="1:11" x14ac:dyDescent="0.2">
      <c r="A30" s="397"/>
      <c r="B30" s="397"/>
      <c r="C30" s="397"/>
      <c r="D30" s="397"/>
      <c r="E30" s="397"/>
      <c r="F30" s="398"/>
      <c r="G30" s="423"/>
      <c r="H30" s="397"/>
      <c r="I30" s="397"/>
      <c r="J30" s="398"/>
      <c r="K30" s="397"/>
    </row>
    <row r="31" spans="1:11" x14ac:dyDescent="0.2">
      <c r="A31" s="397"/>
      <c r="B31" s="397"/>
      <c r="C31" s="397"/>
      <c r="D31" s="397"/>
      <c r="E31" s="397"/>
      <c r="F31" s="398"/>
      <c r="G31" s="423"/>
      <c r="H31" s="397"/>
      <c r="I31" s="397"/>
      <c r="J31" s="398"/>
      <c r="K31" s="397"/>
    </row>
    <row r="32" spans="1:11" x14ac:dyDescent="0.2">
      <c r="A32" s="397"/>
      <c r="B32" s="397"/>
      <c r="C32" s="397"/>
      <c r="D32" s="397"/>
      <c r="E32" s="397"/>
      <c r="F32" s="398"/>
      <c r="G32" s="423"/>
      <c r="H32" s="397"/>
      <c r="I32" s="397"/>
      <c r="J32" s="398"/>
      <c r="K32" s="397"/>
    </row>
    <row r="33" spans="1:11" x14ac:dyDescent="0.2">
      <c r="A33" s="397"/>
      <c r="B33" s="397"/>
      <c r="C33" s="397"/>
      <c r="D33" s="397"/>
      <c r="E33" s="397"/>
      <c r="F33" s="398"/>
      <c r="G33" s="423"/>
      <c r="H33" s="397"/>
      <c r="I33" s="397"/>
      <c r="J33" s="398"/>
      <c r="K33" s="397"/>
    </row>
    <row r="34" spans="1:11" x14ac:dyDescent="0.2">
      <c r="A34" s="397"/>
      <c r="B34" s="397"/>
      <c r="C34" s="397"/>
      <c r="D34" s="397"/>
      <c r="E34" s="397"/>
      <c r="F34" s="398"/>
      <c r="G34" s="423"/>
      <c r="H34" s="397"/>
      <c r="I34" s="397"/>
      <c r="J34" s="398"/>
      <c r="K34" s="397"/>
    </row>
    <row r="35" spans="1:11" x14ac:dyDescent="0.2">
      <c r="A35" s="397"/>
      <c r="B35" s="397"/>
      <c r="C35" s="397"/>
      <c r="D35" s="397"/>
      <c r="E35" s="397"/>
      <c r="F35" s="398"/>
      <c r="G35" s="423"/>
      <c r="H35" s="397"/>
      <c r="I35" s="397"/>
      <c r="J35" s="398"/>
      <c r="K35" s="397"/>
    </row>
    <row r="36" spans="1:11" x14ac:dyDescent="0.2">
      <c r="A36" s="397"/>
      <c r="B36" s="397"/>
      <c r="C36" s="397"/>
      <c r="D36" s="397"/>
      <c r="E36" s="397"/>
      <c r="F36" s="398"/>
      <c r="G36" s="423"/>
      <c r="H36" s="397"/>
      <c r="I36" s="397"/>
      <c r="J36" s="398"/>
      <c r="K36" s="397"/>
    </row>
    <row r="37" spans="1:11" x14ac:dyDescent="0.2">
      <c r="A37" s="397"/>
      <c r="B37" s="397"/>
      <c r="C37" s="397"/>
      <c r="D37" s="397"/>
      <c r="E37" s="397"/>
      <c r="F37" s="398"/>
      <c r="G37" s="423"/>
      <c r="H37" s="397"/>
      <c r="I37" s="397"/>
      <c r="J37" s="398"/>
      <c r="K37" s="397"/>
    </row>
    <row r="38" spans="1:11" x14ac:dyDescent="0.2">
      <c r="A38" s="397"/>
      <c r="B38" s="397"/>
      <c r="C38" s="397"/>
      <c r="D38" s="397"/>
      <c r="E38" s="397"/>
      <c r="F38" s="398"/>
      <c r="G38" s="423"/>
      <c r="H38" s="397"/>
      <c r="I38" s="397"/>
      <c r="J38" s="398"/>
      <c r="K38" s="397"/>
    </row>
    <row r="39" spans="1:11" x14ac:dyDescent="0.2">
      <c r="A39" s="397"/>
      <c r="B39" s="397"/>
      <c r="C39" s="397"/>
      <c r="D39" s="397"/>
      <c r="E39" s="397"/>
      <c r="F39" s="398"/>
      <c r="G39" s="423"/>
      <c r="H39" s="397"/>
      <c r="I39" s="397"/>
      <c r="J39" s="398"/>
      <c r="K39" s="397"/>
    </row>
    <row r="40" spans="1:11" x14ac:dyDescent="0.2">
      <c r="A40" s="397"/>
      <c r="B40" s="397"/>
      <c r="C40" s="397"/>
      <c r="D40" s="397"/>
      <c r="E40" s="397"/>
      <c r="F40" s="398"/>
      <c r="G40" s="423"/>
      <c r="H40" s="397"/>
      <c r="I40" s="397"/>
      <c r="J40" s="398"/>
      <c r="K40" s="397"/>
    </row>
    <row r="41" spans="1:11" x14ac:dyDescent="0.2">
      <c r="A41" s="397"/>
      <c r="B41" s="397"/>
      <c r="C41" s="397"/>
      <c r="D41" s="397"/>
      <c r="E41" s="397"/>
      <c r="F41" s="398"/>
      <c r="G41" s="423"/>
      <c r="H41" s="397"/>
      <c r="I41" s="397"/>
      <c r="J41" s="398"/>
      <c r="K41" s="397"/>
    </row>
    <row r="42" spans="1:11" x14ac:dyDescent="0.2">
      <c r="A42" s="397"/>
      <c r="B42" s="397"/>
      <c r="C42" s="397"/>
      <c r="D42" s="397"/>
      <c r="E42" s="397"/>
      <c r="F42" s="398"/>
      <c r="G42" s="423"/>
      <c r="H42" s="397"/>
      <c r="I42" s="397"/>
      <c r="J42" s="398"/>
      <c r="K42" s="397"/>
    </row>
    <row r="43" spans="1:11" x14ac:dyDescent="0.2">
      <c r="A43" s="397"/>
      <c r="B43" s="397"/>
      <c r="C43" s="397"/>
      <c r="D43" s="397"/>
      <c r="E43" s="397"/>
      <c r="F43" s="398"/>
      <c r="G43" s="423"/>
      <c r="H43" s="397"/>
      <c r="I43" s="397"/>
      <c r="J43" s="398"/>
      <c r="K43" s="397"/>
    </row>
    <row r="44" spans="1:11" x14ac:dyDescent="0.2">
      <c r="A44" s="397"/>
      <c r="B44" s="397"/>
      <c r="C44" s="397"/>
      <c r="D44" s="397"/>
      <c r="E44" s="397"/>
      <c r="F44" s="398"/>
      <c r="G44" s="423"/>
      <c r="H44" s="397"/>
      <c r="I44" s="397"/>
      <c r="J44" s="398"/>
      <c r="K44" s="397"/>
    </row>
    <row r="45" spans="1:11" x14ac:dyDescent="0.2">
      <c r="A45" s="397"/>
      <c r="B45" s="397"/>
      <c r="C45" s="397"/>
      <c r="D45" s="397"/>
      <c r="E45" s="397"/>
      <c r="F45" s="398"/>
      <c r="G45" s="423"/>
      <c r="H45" s="397"/>
      <c r="I45" s="397"/>
      <c r="J45" s="398"/>
      <c r="K45" s="397"/>
    </row>
    <row r="46" spans="1:11" x14ac:dyDescent="0.2">
      <c r="A46" s="397"/>
      <c r="B46" s="397"/>
      <c r="C46" s="397"/>
      <c r="D46" s="397"/>
      <c r="E46" s="397"/>
      <c r="F46" s="398"/>
      <c r="G46" s="423"/>
      <c r="H46" s="397"/>
      <c r="I46" s="397"/>
      <c r="J46" s="398"/>
      <c r="K46" s="397"/>
    </row>
    <row r="47" spans="1:11" x14ac:dyDescent="0.2">
      <c r="A47" s="397"/>
      <c r="B47" s="397"/>
      <c r="C47" s="397"/>
      <c r="D47" s="397"/>
      <c r="E47" s="397"/>
      <c r="F47" s="398"/>
      <c r="G47" s="423"/>
      <c r="H47" s="397"/>
      <c r="I47" s="397"/>
      <c r="J47" s="398"/>
      <c r="K47" s="397"/>
    </row>
    <row r="48" spans="1:11" x14ac:dyDescent="0.2">
      <c r="A48" s="397"/>
      <c r="B48" s="397"/>
      <c r="C48" s="397"/>
      <c r="D48" s="397"/>
      <c r="E48" s="397"/>
      <c r="F48" s="398"/>
      <c r="G48" s="423"/>
      <c r="H48" s="397"/>
      <c r="I48" s="397"/>
      <c r="J48" s="398"/>
      <c r="K48" s="397"/>
    </row>
    <row r="49" spans="1:11" x14ac:dyDescent="0.2">
      <c r="A49" s="397"/>
      <c r="B49" s="397"/>
      <c r="C49" s="397"/>
      <c r="D49" s="397"/>
      <c r="E49" s="397"/>
      <c r="F49" s="398"/>
      <c r="G49" s="423"/>
      <c r="H49" s="397"/>
      <c r="I49" s="397"/>
      <c r="J49" s="398"/>
      <c r="K49" s="397"/>
    </row>
    <row r="50" spans="1:11" x14ac:dyDescent="0.2">
      <c r="A50" s="397"/>
      <c r="B50" s="397"/>
      <c r="C50" s="397"/>
      <c r="D50" s="397"/>
      <c r="E50" s="397"/>
      <c r="F50" s="398"/>
      <c r="G50" s="423"/>
      <c r="H50" s="397"/>
      <c r="I50" s="397"/>
      <c r="J50" s="398"/>
      <c r="K50" s="397"/>
    </row>
    <row r="51" spans="1:11" x14ac:dyDescent="0.2">
      <c r="A51" s="397"/>
      <c r="B51" s="397"/>
      <c r="C51" s="397"/>
      <c r="D51" s="397"/>
      <c r="E51" s="397"/>
      <c r="F51" s="398"/>
      <c r="G51" s="423"/>
      <c r="H51" s="397"/>
      <c r="I51" s="397"/>
      <c r="J51" s="398"/>
      <c r="K51" s="397"/>
    </row>
    <row r="52" spans="1:11" x14ac:dyDescent="0.2">
      <c r="A52" s="397"/>
      <c r="B52" s="397"/>
      <c r="C52" s="397"/>
      <c r="D52" s="397"/>
      <c r="E52" s="397"/>
      <c r="F52" s="398"/>
      <c r="G52" s="423"/>
      <c r="H52" s="397"/>
      <c r="I52" s="397"/>
      <c r="J52" s="398"/>
      <c r="K52" s="397"/>
    </row>
    <row r="53" spans="1:11" x14ac:dyDescent="0.2">
      <c r="A53" s="397"/>
      <c r="B53" s="397"/>
      <c r="C53" s="397"/>
      <c r="D53" s="397"/>
      <c r="E53" s="397"/>
      <c r="F53" s="398"/>
      <c r="G53" s="423"/>
      <c r="H53" s="397"/>
      <c r="I53" s="397"/>
      <c r="J53" s="398"/>
      <c r="K53" s="397"/>
    </row>
    <row r="54" spans="1:11" x14ac:dyDescent="0.2">
      <c r="A54" s="397"/>
      <c r="B54" s="397"/>
      <c r="C54" s="397"/>
      <c r="D54" s="397"/>
      <c r="E54" s="397"/>
      <c r="F54" s="398"/>
      <c r="G54" s="423"/>
      <c r="H54" s="397"/>
      <c r="I54" s="397"/>
      <c r="J54" s="398"/>
      <c r="K54" s="397"/>
    </row>
    <row r="55" spans="1:11" x14ac:dyDescent="0.2">
      <c r="A55" s="397"/>
      <c r="B55" s="397"/>
      <c r="C55" s="397"/>
      <c r="D55" s="397"/>
      <c r="E55" s="397"/>
      <c r="F55" s="398"/>
      <c r="G55" s="423"/>
      <c r="H55" s="397"/>
      <c r="I55" s="397"/>
      <c r="J55" s="398"/>
      <c r="K55" s="397"/>
    </row>
    <row r="56" spans="1:11" x14ac:dyDescent="0.2">
      <c r="A56" s="397"/>
      <c r="B56" s="397"/>
      <c r="C56" s="397"/>
      <c r="D56" s="397"/>
      <c r="E56" s="397"/>
      <c r="F56" s="398"/>
      <c r="G56" s="423"/>
      <c r="H56" s="397"/>
      <c r="I56" s="397"/>
      <c r="J56" s="398"/>
      <c r="K56" s="397"/>
    </row>
    <row r="57" spans="1:11" x14ac:dyDescent="0.2">
      <c r="A57" s="397"/>
      <c r="B57" s="397"/>
      <c r="C57" s="397"/>
      <c r="D57" s="397"/>
      <c r="E57" s="397"/>
      <c r="F57" s="398"/>
      <c r="G57" s="423"/>
      <c r="H57" s="397"/>
      <c r="I57" s="397"/>
      <c r="J57" s="398"/>
      <c r="K57" s="397"/>
    </row>
    <row r="58" spans="1:11" x14ac:dyDescent="0.2">
      <c r="A58" s="397"/>
      <c r="B58" s="397"/>
      <c r="C58" s="397"/>
      <c r="D58" s="397"/>
      <c r="E58" s="397"/>
      <c r="F58" s="398"/>
      <c r="G58" s="423"/>
      <c r="H58" s="397"/>
      <c r="I58" s="397"/>
      <c r="J58" s="398"/>
      <c r="K58" s="397"/>
    </row>
    <row r="59" spans="1:11" x14ac:dyDescent="0.2">
      <c r="A59" s="397"/>
      <c r="B59" s="397"/>
      <c r="C59" s="397"/>
      <c r="D59" s="397"/>
      <c r="E59" s="397"/>
      <c r="F59" s="398"/>
      <c r="G59" s="423"/>
      <c r="H59" s="397"/>
      <c r="I59" s="397"/>
      <c r="J59" s="398"/>
      <c r="K59" s="397"/>
    </row>
    <row r="60" spans="1:11" x14ac:dyDescent="0.2">
      <c r="A60" s="397"/>
      <c r="B60" s="397"/>
      <c r="C60" s="397"/>
      <c r="D60" s="397"/>
      <c r="E60" s="397"/>
      <c r="F60" s="398"/>
      <c r="G60" s="423"/>
      <c r="H60" s="397"/>
      <c r="I60" s="397"/>
      <c r="J60" s="398"/>
      <c r="K60" s="397"/>
    </row>
    <row r="61" spans="1:11" x14ac:dyDescent="0.2">
      <c r="A61" s="397"/>
      <c r="B61" s="397"/>
      <c r="C61" s="397"/>
      <c r="D61" s="397"/>
      <c r="E61" s="397"/>
      <c r="F61" s="398"/>
      <c r="G61" s="423"/>
      <c r="H61" s="397"/>
      <c r="I61" s="397"/>
      <c r="J61" s="398"/>
      <c r="K61" s="397"/>
    </row>
    <row r="62" spans="1:11" x14ac:dyDescent="0.2">
      <c r="A62" s="397"/>
      <c r="B62" s="397"/>
      <c r="C62" s="397"/>
      <c r="D62" s="397"/>
      <c r="E62" s="397"/>
      <c r="F62" s="398"/>
      <c r="G62" s="423"/>
      <c r="H62" s="397"/>
      <c r="I62" s="397"/>
      <c r="J62" s="398"/>
      <c r="K62" s="397"/>
    </row>
    <row r="63" spans="1:11" x14ac:dyDescent="0.2">
      <c r="A63" s="397"/>
      <c r="B63" s="397"/>
      <c r="C63" s="397"/>
      <c r="D63" s="397"/>
      <c r="E63" s="397"/>
      <c r="F63" s="398"/>
      <c r="G63" s="423"/>
      <c r="H63" s="397"/>
      <c r="I63" s="397"/>
      <c r="J63" s="398"/>
      <c r="K63" s="397"/>
    </row>
    <row r="64" spans="1:11" x14ac:dyDescent="0.2">
      <c r="A64" s="397"/>
      <c r="B64" s="397"/>
      <c r="C64" s="397"/>
      <c r="D64" s="397"/>
      <c r="E64" s="397"/>
      <c r="F64" s="398"/>
      <c r="G64" s="423"/>
      <c r="H64" s="397"/>
      <c r="I64" s="397"/>
      <c r="J64" s="398"/>
      <c r="K64" s="397"/>
    </row>
    <row r="65" spans="1:11" x14ac:dyDescent="0.2">
      <c r="A65" s="397"/>
      <c r="B65" s="397"/>
      <c r="C65" s="397"/>
      <c r="D65" s="397"/>
      <c r="E65" s="397"/>
      <c r="F65" s="398"/>
      <c r="G65" s="423"/>
      <c r="H65" s="397"/>
      <c r="I65" s="397"/>
      <c r="J65" s="398"/>
      <c r="K65" s="397"/>
    </row>
    <row r="66" spans="1:11" x14ac:dyDescent="0.2">
      <c r="A66" s="397"/>
      <c r="B66" s="397"/>
      <c r="C66" s="397"/>
      <c r="D66" s="397"/>
      <c r="E66" s="397"/>
      <c r="F66" s="398"/>
      <c r="G66" s="423"/>
      <c r="H66" s="397"/>
      <c r="I66" s="397"/>
      <c r="J66" s="398"/>
      <c r="K66" s="397"/>
    </row>
    <row r="67" spans="1:11" x14ac:dyDescent="0.2">
      <c r="A67" s="397"/>
      <c r="B67" s="397"/>
      <c r="C67" s="397"/>
      <c r="D67" s="397"/>
      <c r="E67" s="397"/>
      <c r="F67" s="398"/>
      <c r="G67" s="423"/>
      <c r="H67" s="397"/>
      <c r="I67" s="397"/>
      <c r="J67" s="398"/>
      <c r="K67" s="397"/>
    </row>
    <row r="68" spans="1:11" x14ac:dyDescent="0.2">
      <c r="A68" s="397"/>
      <c r="B68" s="397"/>
      <c r="C68" s="397"/>
      <c r="D68" s="397"/>
      <c r="E68" s="397"/>
      <c r="F68" s="398"/>
      <c r="G68" s="423"/>
      <c r="H68" s="397"/>
      <c r="I68" s="397"/>
      <c r="J68" s="398"/>
      <c r="K68" s="397"/>
    </row>
    <row r="69" spans="1:11" x14ac:dyDescent="0.2">
      <c r="A69" s="397"/>
      <c r="B69" s="397"/>
      <c r="C69" s="397"/>
      <c r="D69" s="397"/>
      <c r="E69" s="397"/>
      <c r="F69" s="398"/>
      <c r="G69" s="423"/>
      <c r="H69" s="397"/>
      <c r="I69" s="397"/>
      <c r="J69" s="398"/>
      <c r="K69" s="397"/>
    </row>
    <row r="70" spans="1:11" x14ac:dyDescent="0.2">
      <c r="A70" s="397"/>
      <c r="B70" s="397"/>
      <c r="C70" s="397"/>
      <c r="D70" s="397"/>
      <c r="E70" s="397"/>
      <c r="F70" s="398"/>
      <c r="G70" s="423"/>
      <c r="H70" s="397"/>
      <c r="I70" s="397"/>
      <c r="J70" s="398"/>
      <c r="K70" s="397"/>
    </row>
    <row r="71" spans="1:11" x14ac:dyDescent="0.2">
      <c r="A71" s="397"/>
      <c r="B71" s="397"/>
      <c r="C71" s="397"/>
      <c r="D71" s="397"/>
      <c r="E71" s="397"/>
      <c r="F71" s="398"/>
      <c r="G71" s="423"/>
      <c r="H71" s="397"/>
      <c r="I71" s="397"/>
      <c r="J71" s="398"/>
      <c r="K71" s="397"/>
    </row>
    <row r="72" spans="1:11" x14ac:dyDescent="0.2">
      <c r="A72" s="397"/>
      <c r="B72" s="397"/>
      <c r="C72" s="397"/>
      <c r="D72" s="397"/>
      <c r="E72" s="397"/>
      <c r="F72" s="398"/>
      <c r="G72" s="423"/>
      <c r="H72" s="397"/>
      <c r="I72" s="397"/>
      <c r="J72" s="398"/>
      <c r="K72" s="397"/>
    </row>
    <row r="73" spans="1:11" x14ac:dyDescent="0.2">
      <c r="A73" s="397"/>
      <c r="B73" s="397"/>
      <c r="C73" s="397"/>
      <c r="D73" s="397"/>
      <c r="E73" s="397"/>
      <c r="F73" s="398"/>
      <c r="G73" s="423"/>
      <c r="H73" s="397"/>
      <c r="I73" s="397"/>
      <c r="J73" s="398"/>
      <c r="K73" s="397"/>
    </row>
    <row r="74" spans="1:11" x14ac:dyDescent="0.2">
      <c r="A74" s="397"/>
      <c r="B74" s="397"/>
      <c r="C74" s="397"/>
      <c r="D74" s="397"/>
      <c r="E74" s="397"/>
      <c r="F74" s="398"/>
      <c r="G74" s="423"/>
      <c r="H74" s="397"/>
      <c r="I74" s="397"/>
      <c r="J74" s="398"/>
      <c r="K74" s="397"/>
    </row>
    <row r="75" spans="1:11" x14ac:dyDescent="0.2">
      <c r="A75" s="397"/>
      <c r="B75" s="397"/>
      <c r="C75" s="397"/>
      <c r="D75" s="397"/>
      <c r="E75" s="397"/>
      <c r="F75" s="398"/>
      <c r="G75" s="423"/>
      <c r="H75" s="397"/>
      <c r="I75" s="397"/>
      <c r="J75" s="398"/>
      <c r="K75" s="397"/>
    </row>
    <row r="76" spans="1:11" x14ac:dyDescent="0.2">
      <c r="A76" s="397"/>
      <c r="B76" s="397"/>
      <c r="C76" s="397"/>
      <c r="D76" s="397"/>
      <c r="E76" s="397"/>
      <c r="F76" s="398"/>
      <c r="G76" s="423"/>
      <c r="H76" s="397"/>
      <c r="I76" s="397"/>
      <c r="J76" s="398"/>
      <c r="K76" s="397"/>
    </row>
    <row r="77" spans="1:11" x14ac:dyDescent="0.2">
      <c r="A77" s="397"/>
      <c r="B77" s="397"/>
      <c r="C77" s="397"/>
      <c r="D77" s="397"/>
      <c r="E77" s="397"/>
      <c r="F77" s="398"/>
      <c r="G77" s="423"/>
      <c r="H77" s="397"/>
      <c r="I77" s="397"/>
      <c r="J77" s="398"/>
      <c r="K77" s="397"/>
    </row>
    <row r="78" spans="1:11" x14ac:dyDescent="0.2">
      <c r="A78" s="397"/>
      <c r="B78" s="397"/>
      <c r="C78" s="397"/>
      <c r="D78" s="397"/>
      <c r="E78" s="397"/>
      <c r="F78" s="398"/>
      <c r="G78" s="423"/>
      <c r="H78" s="397"/>
      <c r="I78" s="397"/>
      <c r="J78" s="398"/>
      <c r="K78" s="397"/>
    </row>
    <row r="79" spans="1:11" x14ac:dyDescent="0.2">
      <c r="A79" s="397"/>
      <c r="B79" s="397"/>
      <c r="C79" s="397"/>
      <c r="D79" s="397"/>
      <c r="E79" s="397"/>
      <c r="F79" s="398"/>
      <c r="G79" s="423"/>
      <c r="H79" s="397"/>
      <c r="I79" s="397"/>
      <c r="J79" s="398"/>
      <c r="K79" s="397"/>
    </row>
    <row r="80" spans="1:11" x14ac:dyDescent="0.2">
      <c r="A80" s="397"/>
      <c r="B80" s="397"/>
      <c r="C80" s="397"/>
      <c r="D80" s="397"/>
      <c r="E80" s="397"/>
      <c r="F80" s="398"/>
      <c r="G80" s="423"/>
      <c r="H80" s="397"/>
      <c r="I80" s="397"/>
      <c r="J80" s="398"/>
      <c r="K80" s="397"/>
    </row>
    <row r="81" spans="1:11" x14ac:dyDescent="0.2">
      <c r="A81" s="397"/>
      <c r="B81" s="397"/>
      <c r="C81" s="397"/>
      <c r="D81" s="397"/>
      <c r="E81" s="397"/>
      <c r="F81" s="398"/>
      <c r="G81" s="423"/>
      <c r="H81" s="397"/>
      <c r="I81" s="397"/>
      <c r="J81" s="398"/>
      <c r="K81" s="397"/>
    </row>
    <row r="82" spans="1:11" x14ac:dyDescent="0.2">
      <c r="A82" s="397"/>
      <c r="B82" s="397"/>
      <c r="C82" s="397"/>
      <c r="D82" s="397"/>
      <c r="E82" s="397"/>
      <c r="F82" s="398"/>
      <c r="G82" s="423"/>
      <c r="H82" s="397"/>
      <c r="I82" s="397"/>
      <c r="J82" s="398"/>
      <c r="K82" s="397"/>
    </row>
    <row r="83" spans="1:11" x14ac:dyDescent="0.2">
      <c r="A83" s="397"/>
      <c r="B83" s="397"/>
      <c r="C83" s="397"/>
      <c r="D83" s="397"/>
      <c r="E83" s="397"/>
      <c r="F83" s="398"/>
      <c r="G83" s="423"/>
      <c r="H83" s="397"/>
      <c r="I83" s="397"/>
      <c r="J83" s="398"/>
      <c r="K83" s="397"/>
    </row>
    <row r="84" spans="1:11" x14ac:dyDescent="0.2">
      <c r="A84" s="397"/>
      <c r="B84" s="397"/>
      <c r="C84" s="397"/>
      <c r="D84" s="397"/>
      <c r="E84" s="397"/>
      <c r="F84" s="398"/>
      <c r="G84" s="423"/>
      <c r="H84" s="397"/>
      <c r="I84" s="397"/>
      <c r="J84" s="398"/>
      <c r="K84" s="397"/>
    </row>
    <row r="85" spans="1:11" x14ac:dyDescent="0.2">
      <c r="A85" s="397"/>
      <c r="B85" s="397"/>
      <c r="C85" s="397"/>
      <c r="D85" s="397"/>
      <c r="E85" s="397"/>
      <c r="F85" s="398"/>
      <c r="G85" s="423"/>
      <c r="H85" s="397"/>
      <c r="I85" s="397"/>
      <c r="J85" s="398"/>
      <c r="K85" s="397"/>
    </row>
    <row r="86" spans="1:11" x14ac:dyDescent="0.2">
      <c r="A86" s="397"/>
      <c r="B86" s="397"/>
      <c r="C86" s="397"/>
      <c r="D86" s="397"/>
      <c r="E86" s="397"/>
      <c r="F86" s="398"/>
      <c r="G86" s="423"/>
      <c r="H86" s="397"/>
      <c r="I86" s="397"/>
      <c r="J86" s="398"/>
      <c r="K86" s="397"/>
    </row>
    <row r="87" spans="1:11" x14ac:dyDescent="0.2">
      <c r="A87" s="397"/>
      <c r="B87" s="397"/>
      <c r="C87" s="397"/>
      <c r="D87" s="397"/>
      <c r="E87" s="397"/>
      <c r="F87" s="398"/>
      <c r="G87" s="423"/>
      <c r="H87" s="397"/>
      <c r="I87" s="397"/>
      <c r="J87" s="398"/>
      <c r="K87" s="397"/>
    </row>
    <row r="88" spans="1:11" x14ac:dyDescent="0.2">
      <c r="A88" s="397"/>
      <c r="B88" s="397"/>
      <c r="C88" s="397"/>
      <c r="D88" s="397"/>
      <c r="E88" s="397"/>
      <c r="F88" s="398"/>
      <c r="G88" s="423"/>
      <c r="H88" s="397"/>
      <c r="I88" s="397"/>
      <c r="J88" s="398"/>
      <c r="K88" s="397"/>
    </row>
    <row r="89" spans="1:11" x14ac:dyDescent="0.2">
      <c r="A89" s="397"/>
      <c r="B89" s="397"/>
      <c r="C89" s="397"/>
      <c r="D89" s="397"/>
      <c r="E89" s="397"/>
      <c r="F89" s="398"/>
      <c r="G89" s="423"/>
      <c r="H89" s="397"/>
      <c r="I89" s="397"/>
      <c r="J89" s="398"/>
      <c r="K89" s="397"/>
    </row>
    <row r="90" spans="1:11" x14ac:dyDescent="0.2">
      <c r="A90" s="397"/>
      <c r="B90" s="397"/>
      <c r="C90" s="397"/>
      <c r="D90" s="397"/>
      <c r="E90" s="397"/>
      <c r="F90" s="398"/>
      <c r="G90" s="423"/>
      <c r="H90" s="397"/>
      <c r="I90" s="397"/>
      <c r="J90" s="398"/>
      <c r="K90" s="397"/>
    </row>
    <row r="91" spans="1:11" x14ac:dyDescent="0.2">
      <c r="A91" s="397"/>
      <c r="B91" s="397"/>
      <c r="C91" s="397"/>
      <c r="D91" s="397"/>
      <c r="E91" s="397"/>
      <c r="F91" s="398"/>
      <c r="G91" s="423"/>
      <c r="H91" s="397"/>
      <c r="I91" s="397"/>
      <c r="J91" s="398"/>
      <c r="K91" s="397"/>
    </row>
    <row r="92" spans="1:11" x14ac:dyDescent="0.2">
      <c r="A92" s="397"/>
      <c r="B92" s="397"/>
      <c r="C92" s="397"/>
      <c r="D92" s="397"/>
      <c r="E92" s="397"/>
      <c r="F92" s="398"/>
      <c r="G92" s="423"/>
      <c r="H92" s="397"/>
      <c r="I92" s="397"/>
      <c r="J92" s="398"/>
      <c r="K92" s="397"/>
    </row>
    <row r="93" spans="1:11" x14ac:dyDescent="0.2">
      <c r="A93" s="397"/>
      <c r="B93" s="397"/>
      <c r="C93" s="397"/>
      <c r="D93" s="397"/>
      <c r="E93" s="397"/>
      <c r="F93" s="398"/>
      <c r="G93" s="423"/>
      <c r="H93" s="397"/>
      <c r="I93" s="397"/>
      <c r="J93" s="398"/>
      <c r="K93" s="397"/>
    </row>
    <row r="94" spans="1:11" x14ac:dyDescent="0.2">
      <c r="A94" s="397"/>
      <c r="B94" s="397"/>
      <c r="C94" s="397"/>
      <c r="D94" s="397"/>
      <c r="E94" s="397"/>
      <c r="F94" s="398"/>
      <c r="G94" s="423"/>
      <c r="H94" s="397"/>
      <c r="I94" s="397"/>
      <c r="J94" s="398"/>
      <c r="K94" s="397"/>
    </row>
    <row r="95" spans="1:11" x14ac:dyDescent="0.2">
      <c r="A95" s="397"/>
      <c r="B95" s="397"/>
      <c r="C95" s="397"/>
      <c r="D95" s="397"/>
      <c r="E95" s="397"/>
      <c r="F95" s="398"/>
      <c r="G95" s="423"/>
      <c r="H95" s="397"/>
      <c r="I95" s="397"/>
      <c r="J95" s="398"/>
      <c r="K95" s="397"/>
    </row>
    <row r="96" spans="1:11" x14ac:dyDescent="0.2">
      <c r="A96" s="397"/>
      <c r="B96" s="397"/>
      <c r="C96" s="397"/>
      <c r="D96" s="397"/>
      <c r="E96" s="397"/>
      <c r="F96" s="398"/>
      <c r="G96" s="423"/>
      <c r="H96" s="397"/>
      <c r="I96" s="397"/>
      <c r="J96" s="398"/>
      <c r="K96" s="397"/>
    </row>
    <row r="97" spans="1:11" x14ac:dyDescent="0.2">
      <c r="A97" s="397"/>
      <c r="B97" s="397"/>
      <c r="C97" s="397"/>
      <c r="D97" s="397"/>
      <c r="E97" s="397"/>
      <c r="F97" s="398"/>
      <c r="G97" s="423"/>
      <c r="H97" s="397"/>
      <c r="I97" s="397"/>
      <c r="J97" s="398"/>
      <c r="K97" s="397"/>
    </row>
    <row r="98" spans="1:11" x14ac:dyDescent="0.2">
      <c r="A98" s="397"/>
      <c r="B98" s="397"/>
      <c r="C98" s="397"/>
      <c r="D98" s="397"/>
      <c r="E98" s="397"/>
      <c r="F98" s="398"/>
      <c r="G98" s="423"/>
      <c r="H98" s="397"/>
      <c r="I98" s="397"/>
      <c r="J98" s="398"/>
      <c r="K98" s="397"/>
    </row>
    <row r="99" spans="1:11" x14ac:dyDescent="0.2">
      <c r="A99" s="397"/>
      <c r="B99" s="397"/>
      <c r="C99" s="397"/>
      <c r="D99" s="397"/>
      <c r="E99" s="397"/>
      <c r="F99" s="398"/>
      <c r="G99" s="423"/>
      <c r="H99" s="397"/>
      <c r="I99" s="397"/>
      <c r="J99" s="398"/>
      <c r="K99" s="397"/>
    </row>
    <row r="100" spans="1:11" x14ac:dyDescent="0.2">
      <c r="A100" s="397"/>
      <c r="B100" s="397"/>
      <c r="C100" s="397"/>
      <c r="D100" s="397"/>
      <c r="E100" s="397"/>
      <c r="F100" s="398"/>
      <c r="G100" s="423"/>
      <c r="H100" s="397"/>
      <c r="I100" s="397"/>
      <c r="J100" s="398"/>
      <c r="K100" s="397"/>
    </row>
    <row r="101" spans="1:11" x14ac:dyDescent="0.2">
      <c r="A101" s="397"/>
      <c r="B101" s="397"/>
      <c r="C101" s="397"/>
      <c r="D101" s="397"/>
      <c r="E101" s="397"/>
      <c r="F101" s="398"/>
      <c r="G101" s="423"/>
      <c r="H101" s="397"/>
      <c r="I101" s="397"/>
      <c r="J101" s="398"/>
      <c r="K101" s="397"/>
    </row>
    <row r="102" spans="1:11" x14ac:dyDescent="0.2">
      <c r="A102" s="397"/>
      <c r="B102" s="397"/>
      <c r="C102" s="397"/>
      <c r="D102" s="397"/>
      <c r="E102" s="397"/>
      <c r="F102" s="398"/>
      <c r="G102" s="423"/>
      <c r="H102" s="397"/>
      <c r="I102" s="397"/>
      <c r="J102" s="398"/>
      <c r="K102" s="397"/>
    </row>
    <row r="103" spans="1:11" x14ac:dyDescent="0.2">
      <c r="A103" s="397"/>
      <c r="B103" s="397"/>
      <c r="C103" s="397"/>
      <c r="D103" s="397"/>
      <c r="E103" s="397"/>
      <c r="F103" s="398"/>
      <c r="G103" s="423"/>
      <c r="H103" s="397"/>
      <c r="I103" s="397"/>
      <c r="J103" s="398"/>
      <c r="K103" s="397"/>
    </row>
    <row r="104" spans="1:11" x14ac:dyDescent="0.2">
      <c r="A104" s="397"/>
      <c r="B104" s="397"/>
      <c r="C104" s="397"/>
      <c r="D104" s="397"/>
      <c r="E104" s="397"/>
      <c r="F104" s="398"/>
      <c r="G104" s="423"/>
      <c r="H104" s="397"/>
      <c r="I104" s="397"/>
      <c r="J104" s="398"/>
      <c r="K104" s="397"/>
    </row>
    <row r="105" spans="1:11" x14ac:dyDescent="0.2">
      <c r="A105" s="397"/>
      <c r="B105" s="397"/>
      <c r="C105" s="397"/>
      <c r="D105" s="397"/>
      <c r="E105" s="397"/>
      <c r="F105" s="398"/>
      <c r="G105" s="423"/>
      <c r="H105" s="397"/>
      <c r="I105" s="397"/>
      <c r="J105" s="398"/>
      <c r="K105" s="397"/>
    </row>
    <row r="106" spans="1:11" x14ac:dyDescent="0.2">
      <c r="A106" s="397"/>
      <c r="B106" s="397"/>
      <c r="C106" s="397"/>
      <c r="D106" s="397"/>
      <c r="E106" s="397"/>
      <c r="F106" s="398"/>
      <c r="G106" s="423"/>
      <c r="H106" s="397"/>
      <c r="I106" s="397"/>
      <c r="J106" s="398"/>
      <c r="K106" s="397"/>
    </row>
    <row r="107" spans="1:11" x14ac:dyDescent="0.2">
      <c r="A107" s="397"/>
      <c r="B107" s="397"/>
      <c r="C107" s="397"/>
      <c r="D107" s="397"/>
      <c r="E107" s="397"/>
      <c r="F107" s="398"/>
      <c r="G107" s="423"/>
      <c r="H107" s="397"/>
      <c r="I107" s="397"/>
      <c r="J107" s="398"/>
      <c r="K107" s="397"/>
    </row>
    <row r="108" spans="1:11" x14ac:dyDescent="0.2">
      <c r="A108" s="397"/>
      <c r="B108" s="397"/>
      <c r="C108" s="397"/>
      <c r="D108" s="397"/>
      <c r="E108" s="397"/>
      <c r="F108" s="398"/>
      <c r="G108" s="423"/>
      <c r="H108" s="397"/>
      <c r="I108" s="397"/>
      <c r="J108" s="398"/>
      <c r="K108" s="397"/>
    </row>
    <row r="109" spans="1:11" x14ac:dyDescent="0.2">
      <c r="A109" s="397"/>
      <c r="B109" s="397"/>
      <c r="C109" s="397"/>
      <c r="D109" s="397"/>
      <c r="E109" s="397"/>
      <c r="F109" s="398"/>
      <c r="G109" s="423"/>
      <c r="H109" s="397"/>
      <c r="I109" s="397"/>
      <c r="J109" s="398"/>
      <c r="K109" s="397"/>
    </row>
    <row r="110" spans="1:11" x14ac:dyDescent="0.2">
      <c r="A110" s="397"/>
      <c r="B110" s="397"/>
      <c r="C110" s="397"/>
      <c r="D110" s="397"/>
      <c r="E110" s="397"/>
      <c r="F110" s="398"/>
      <c r="G110" s="423"/>
      <c r="H110" s="397"/>
      <c r="I110" s="397"/>
      <c r="J110" s="398"/>
      <c r="K110" s="397"/>
    </row>
    <row r="111" spans="1:11" x14ac:dyDescent="0.2">
      <c r="A111" s="397"/>
      <c r="B111" s="397"/>
      <c r="C111" s="397"/>
      <c r="D111" s="397"/>
      <c r="E111" s="397"/>
      <c r="F111" s="398"/>
      <c r="G111" s="423"/>
      <c r="H111" s="397"/>
      <c r="I111" s="397"/>
      <c r="J111" s="398"/>
      <c r="K111" s="397"/>
    </row>
    <row r="112" spans="1:11" x14ac:dyDescent="0.2">
      <c r="A112" s="397"/>
      <c r="B112" s="397"/>
      <c r="C112" s="397"/>
      <c r="D112" s="397"/>
      <c r="E112" s="397"/>
      <c r="F112" s="398"/>
      <c r="G112" s="423"/>
      <c r="H112" s="397"/>
      <c r="I112" s="397"/>
      <c r="J112" s="398"/>
      <c r="K112" s="397"/>
    </row>
    <row r="113" spans="1:11" x14ac:dyDescent="0.2">
      <c r="A113" s="397"/>
      <c r="B113" s="397"/>
      <c r="C113" s="397"/>
      <c r="D113" s="397"/>
      <c r="E113" s="397"/>
      <c r="F113" s="398"/>
      <c r="G113" s="423"/>
      <c r="H113" s="397"/>
      <c r="I113" s="397"/>
      <c r="J113" s="398"/>
      <c r="K113" s="397"/>
    </row>
    <row r="114" spans="1:11" x14ac:dyDescent="0.2">
      <c r="A114" s="397"/>
      <c r="B114" s="397"/>
      <c r="C114" s="397"/>
      <c r="D114" s="397"/>
      <c r="E114" s="397"/>
      <c r="F114" s="398"/>
      <c r="G114" s="423"/>
      <c r="H114" s="397"/>
      <c r="I114" s="397"/>
      <c r="J114" s="398"/>
      <c r="K114" s="397"/>
    </row>
    <row r="115" spans="1:11" x14ac:dyDescent="0.2">
      <c r="A115" s="397"/>
      <c r="B115" s="397"/>
      <c r="C115" s="397"/>
      <c r="D115" s="397"/>
      <c r="E115" s="397"/>
      <c r="F115" s="398"/>
      <c r="G115" s="423"/>
      <c r="H115" s="397"/>
      <c r="I115" s="397"/>
      <c r="J115" s="398"/>
      <c r="K115" s="397"/>
    </row>
    <row r="116" spans="1:11" x14ac:dyDescent="0.2">
      <c r="A116" s="397"/>
      <c r="B116" s="397"/>
      <c r="C116" s="397"/>
      <c r="D116" s="397"/>
      <c r="E116" s="397"/>
      <c r="F116" s="398"/>
      <c r="G116" s="423"/>
      <c r="H116" s="397"/>
      <c r="I116" s="397"/>
      <c r="J116" s="398"/>
      <c r="K116" s="397"/>
    </row>
    <row r="117" spans="1:11" x14ac:dyDescent="0.2">
      <c r="A117" s="397"/>
      <c r="B117" s="397"/>
      <c r="C117" s="397"/>
      <c r="D117" s="397"/>
      <c r="E117" s="397"/>
      <c r="F117" s="398"/>
      <c r="G117" s="423"/>
      <c r="H117" s="397"/>
      <c r="I117" s="397"/>
      <c r="J117" s="398"/>
      <c r="K117" s="397"/>
    </row>
    <row r="118" spans="1:11" x14ac:dyDescent="0.2">
      <c r="A118" s="397"/>
      <c r="B118" s="397"/>
      <c r="C118" s="397"/>
      <c r="D118" s="397"/>
      <c r="E118" s="397"/>
      <c r="F118" s="398"/>
      <c r="G118" s="423"/>
      <c r="H118" s="397"/>
      <c r="I118" s="397"/>
      <c r="J118" s="398"/>
      <c r="K118" s="397"/>
    </row>
    <row r="119" spans="1:11" x14ac:dyDescent="0.2">
      <c r="A119" s="397"/>
      <c r="B119" s="397"/>
      <c r="C119" s="397"/>
      <c r="D119" s="397"/>
      <c r="E119" s="397"/>
      <c r="F119" s="398"/>
      <c r="G119" s="423"/>
      <c r="H119" s="397"/>
      <c r="I119" s="397"/>
      <c r="J119" s="398"/>
      <c r="K119" s="397"/>
    </row>
    <row r="120" spans="1:11" x14ac:dyDescent="0.2">
      <c r="A120" s="397"/>
      <c r="B120" s="397"/>
      <c r="C120" s="397"/>
      <c r="D120" s="397"/>
      <c r="E120" s="397"/>
      <c r="F120" s="398"/>
      <c r="G120" s="423"/>
      <c r="H120" s="397"/>
      <c r="I120" s="397"/>
      <c r="J120" s="398"/>
      <c r="K120" s="397"/>
    </row>
    <row r="121" spans="1:11" x14ac:dyDescent="0.2">
      <c r="A121" s="397"/>
      <c r="B121" s="397"/>
      <c r="C121" s="397"/>
      <c r="D121" s="397"/>
      <c r="E121" s="397"/>
      <c r="F121" s="398"/>
      <c r="G121" s="423"/>
      <c r="H121" s="397"/>
      <c r="I121" s="397"/>
      <c r="J121" s="398"/>
      <c r="K121" s="397"/>
    </row>
    <row r="122" spans="1:11" x14ac:dyDescent="0.2">
      <c r="A122" s="397"/>
      <c r="B122" s="397"/>
      <c r="C122" s="397"/>
      <c r="D122" s="397"/>
      <c r="E122" s="397"/>
      <c r="F122" s="398"/>
      <c r="G122" s="423"/>
      <c r="H122" s="397"/>
      <c r="I122" s="397"/>
      <c r="J122" s="398"/>
      <c r="K122" s="397"/>
    </row>
    <row r="123" spans="1:11" x14ac:dyDescent="0.2">
      <c r="A123" s="397"/>
      <c r="B123" s="397"/>
      <c r="C123" s="397"/>
      <c r="D123" s="397"/>
      <c r="E123" s="397"/>
      <c r="F123" s="398"/>
      <c r="G123" s="423"/>
      <c r="H123" s="397"/>
      <c r="I123" s="397"/>
      <c r="J123" s="398"/>
      <c r="K123" s="397"/>
    </row>
    <row r="124" spans="1:11" x14ac:dyDescent="0.2">
      <c r="A124" s="397"/>
      <c r="B124" s="397"/>
      <c r="C124" s="397"/>
      <c r="D124" s="397"/>
      <c r="E124" s="397"/>
      <c r="F124" s="398"/>
      <c r="G124" s="423"/>
      <c r="H124" s="397"/>
      <c r="I124" s="397"/>
      <c r="J124" s="398"/>
      <c r="K124" s="397"/>
    </row>
    <row r="125" spans="1:11" x14ac:dyDescent="0.2">
      <c r="A125" s="397"/>
      <c r="B125" s="397"/>
      <c r="C125" s="397"/>
      <c r="D125" s="397"/>
      <c r="E125" s="397"/>
      <c r="F125" s="398"/>
      <c r="G125" s="423"/>
      <c r="H125" s="397"/>
      <c r="I125" s="397"/>
      <c r="J125" s="398"/>
      <c r="K125" s="397"/>
    </row>
    <row r="126" spans="1:11" x14ac:dyDescent="0.2">
      <c r="A126" s="397"/>
      <c r="B126" s="397"/>
      <c r="C126" s="397"/>
      <c r="D126" s="397"/>
      <c r="E126" s="397"/>
      <c r="F126" s="398"/>
      <c r="G126" s="423"/>
      <c r="H126" s="397"/>
      <c r="I126" s="397"/>
      <c r="J126" s="398"/>
      <c r="K126" s="397"/>
    </row>
    <row r="127" spans="1:11" x14ac:dyDescent="0.2">
      <c r="A127" s="397"/>
      <c r="B127" s="397"/>
      <c r="C127" s="397"/>
      <c r="D127" s="397"/>
      <c r="E127" s="397"/>
      <c r="F127" s="398"/>
      <c r="G127" s="423"/>
      <c r="H127" s="397"/>
      <c r="I127" s="397"/>
      <c r="J127" s="398"/>
      <c r="K127" s="397"/>
    </row>
    <row r="128" spans="1:11" x14ac:dyDescent="0.2">
      <c r="A128" s="397"/>
      <c r="B128" s="397"/>
      <c r="C128" s="397"/>
      <c r="D128" s="397"/>
      <c r="E128" s="397"/>
      <c r="F128" s="398"/>
      <c r="G128" s="423"/>
      <c r="H128" s="397"/>
      <c r="I128" s="397"/>
      <c r="J128" s="398"/>
      <c r="K128" s="397"/>
    </row>
    <row r="129" spans="1:11" x14ac:dyDescent="0.2">
      <c r="A129" s="397"/>
      <c r="B129" s="397"/>
      <c r="C129" s="397"/>
      <c r="D129" s="397"/>
      <c r="E129" s="397"/>
      <c r="F129" s="398"/>
      <c r="G129" s="423"/>
      <c r="H129" s="397"/>
      <c r="I129" s="397"/>
      <c r="J129" s="398"/>
      <c r="K129" s="397"/>
    </row>
    <row r="130" spans="1:11" x14ac:dyDescent="0.2">
      <c r="A130" s="397"/>
      <c r="B130" s="397"/>
      <c r="C130" s="397"/>
      <c r="D130" s="397"/>
      <c r="E130" s="397"/>
      <c r="F130" s="398"/>
      <c r="G130" s="423"/>
      <c r="H130" s="397"/>
      <c r="I130" s="397"/>
      <c r="J130" s="398"/>
      <c r="K130" s="397"/>
    </row>
    <row r="131" spans="1:11" x14ac:dyDescent="0.2">
      <c r="A131" s="397"/>
      <c r="B131" s="397"/>
      <c r="C131" s="397"/>
      <c r="D131" s="397"/>
      <c r="E131" s="397"/>
      <c r="F131" s="398"/>
      <c r="G131" s="423"/>
      <c r="H131" s="397"/>
      <c r="I131" s="397"/>
      <c r="J131" s="398"/>
      <c r="K131" s="397"/>
    </row>
    <row r="132" spans="1:11" x14ac:dyDescent="0.2">
      <c r="A132" s="397"/>
      <c r="B132" s="397"/>
      <c r="C132" s="397"/>
      <c r="D132" s="397"/>
      <c r="E132" s="397"/>
      <c r="F132" s="398"/>
      <c r="G132" s="423"/>
      <c r="H132" s="397"/>
      <c r="I132" s="397"/>
      <c r="J132" s="398"/>
      <c r="K132" s="397"/>
    </row>
    <row r="133" spans="1:11" x14ac:dyDescent="0.2">
      <c r="A133" s="397"/>
      <c r="B133" s="397"/>
      <c r="C133" s="397"/>
      <c r="D133" s="397"/>
      <c r="E133" s="397"/>
      <c r="F133" s="398"/>
      <c r="G133" s="423"/>
      <c r="H133" s="397"/>
      <c r="I133" s="397"/>
      <c r="J133" s="398"/>
      <c r="K133" s="397"/>
    </row>
    <row r="134" spans="1:11" x14ac:dyDescent="0.2">
      <c r="A134" s="397"/>
      <c r="B134" s="397"/>
      <c r="C134" s="397"/>
      <c r="D134" s="397"/>
      <c r="E134" s="397"/>
      <c r="F134" s="398"/>
      <c r="G134" s="423"/>
      <c r="H134" s="397"/>
      <c r="I134" s="397"/>
      <c r="J134" s="398"/>
      <c r="K134" s="397"/>
    </row>
    <row r="135" spans="1:11" x14ac:dyDescent="0.2">
      <c r="A135" s="397"/>
      <c r="B135" s="397"/>
      <c r="C135" s="397"/>
      <c r="D135" s="397"/>
      <c r="E135" s="397"/>
      <c r="F135" s="398"/>
      <c r="G135" s="423"/>
      <c r="H135" s="397"/>
      <c r="I135" s="397"/>
      <c r="J135" s="398"/>
      <c r="K135" s="397"/>
    </row>
    <row r="136" spans="1:11" x14ac:dyDescent="0.2">
      <c r="A136" s="397"/>
      <c r="B136" s="397"/>
      <c r="C136" s="397"/>
      <c r="D136" s="397"/>
      <c r="E136" s="397"/>
      <c r="F136" s="398"/>
      <c r="G136" s="423"/>
      <c r="H136" s="397"/>
      <c r="I136" s="397"/>
      <c r="J136" s="398"/>
      <c r="K136" s="397"/>
    </row>
    <row r="137" spans="1:11" x14ac:dyDescent="0.2">
      <c r="A137" s="397"/>
      <c r="B137" s="397"/>
      <c r="C137" s="397"/>
      <c r="D137" s="397"/>
      <c r="E137" s="397"/>
      <c r="F137" s="398"/>
      <c r="G137" s="423"/>
      <c r="H137" s="397"/>
      <c r="I137" s="397"/>
      <c r="J137" s="398"/>
      <c r="K137" s="397"/>
    </row>
    <row r="138" spans="1:11" x14ac:dyDescent="0.2">
      <c r="A138" s="397"/>
      <c r="B138" s="397"/>
      <c r="C138" s="397"/>
      <c r="D138" s="397"/>
      <c r="E138" s="397"/>
      <c r="F138" s="398"/>
      <c r="G138" s="423"/>
      <c r="H138" s="397"/>
      <c r="I138" s="397"/>
      <c r="J138" s="398"/>
      <c r="K138" s="397"/>
    </row>
    <row r="139" spans="1:11" x14ac:dyDescent="0.2">
      <c r="A139" s="397"/>
      <c r="B139" s="397"/>
      <c r="C139" s="397"/>
      <c r="D139" s="397"/>
      <c r="E139" s="397"/>
      <c r="F139" s="398"/>
      <c r="G139" s="423"/>
      <c r="H139" s="397"/>
      <c r="I139" s="397"/>
      <c r="J139" s="398"/>
      <c r="K139" s="397"/>
    </row>
    <row r="140" spans="1:11" x14ac:dyDescent="0.2">
      <c r="A140" s="397"/>
      <c r="B140" s="397"/>
      <c r="C140" s="397"/>
      <c r="D140" s="397"/>
      <c r="E140" s="397"/>
      <c r="F140" s="398"/>
      <c r="G140" s="423"/>
      <c r="H140" s="397"/>
      <c r="I140" s="397"/>
      <c r="J140" s="398"/>
      <c r="K140" s="397"/>
    </row>
    <row r="141" spans="1:11" x14ac:dyDescent="0.2">
      <c r="A141" s="397"/>
      <c r="B141" s="397"/>
      <c r="C141" s="397"/>
      <c r="D141" s="397"/>
      <c r="E141" s="397"/>
      <c r="F141" s="398"/>
      <c r="G141" s="423"/>
      <c r="H141" s="397"/>
      <c r="I141" s="397"/>
      <c r="J141" s="398"/>
      <c r="K141" s="397"/>
    </row>
    <row r="142" spans="1:11" x14ac:dyDescent="0.2">
      <c r="A142" s="397"/>
      <c r="B142" s="397"/>
      <c r="C142" s="397"/>
      <c r="D142" s="397"/>
      <c r="E142" s="397"/>
      <c r="F142" s="398"/>
      <c r="G142" s="423"/>
      <c r="H142" s="397"/>
      <c r="I142" s="397"/>
      <c r="J142" s="398"/>
      <c r="K142" s="397"/>
    </row>
    <row r="143" spans="1:11" x14ac:dyDescent="0.2">
      <c r="A143" s="397"/>
      <c r="B143" s="397"/>
      <c r="C143" s="397"/>
      <c r="D143" s="397"/>
      <c r="E143" s="397"/>
      <c r="F143" s="398"/>
      <c r="G143" s="423"/>
      <c r="H143" s="397"/>
      <c r="I143" s="397"/>
      <c r="J143" s="398"/>
      <c r="K143" s="397"/>
    </row>
    <row r="144" spans="1:11" x14ac:dyDescent="0.2">
      <c r="A144" s="397"/>
      <c r="B144" s="397"/>
      <c r="C144" s="397"/>
      <c r="D144" s="397"/>
      <c r="E144" s="397"/>
      <c r="F144" s="398"/>
      <c r="G144" s="423"/>
      <c r="H144" s="397"/>
      <c r="I144" s="397"/>
      <c r="J144" s="398"/>
      <c r="K144" s="397"/>
    </row>
    <row r="145" spans="1:11" x14ac:dyDescent="0.2">
      <c r="A145" s="397"/>
      <c r="B145" s="397"/>
      <c r="C145" s="397"/>
      <c r="D145" s="397"/>
      <c r="E145" s="397"/>
      <c r="F145" s="398"/>
      <c r="G145" s="423"/>
      <c r="H145" s="397"/>
      <c r="I145" s="397"/>
      <c r="J145" s="398"/>
      <c r="K145" s="397"/>
    </row>
    <row r="146" spans="1:11" x14ac:dyDescent="0.2">
      <c r="A146" s="397"/>
      <c r="B146" s="397"/>
      <c r="C146" s="397"/>
      <c r="D146" s="397"/>
      <c r="E146" s="397"/>
      <c r="F146" s="398"/>
      <c r="G146" s="423"/>
      <c r="H146" s="397"/>
      <c r="I146" s="397"/>
      <c r="J146" s="398"/>
      <c r="K146" s="397"/>
    </row>
    <row r="147" spans="1:11" x14ac:dyDescent="0.2">
      <c r="A147" s="397"/>
      <c r="B147" s="397"/>
      <c r="C147" s="397"/>
      <c r="D147" s="397"/>
      <c r="E147" s="397"/>
      <c r="F147" s="398"/>
      <c r="G147" s="423"/>
      <c r="H147" s="397"/>
      <c r="I147" s="397"/>
      <c r="J147" s="398"/>
      <c r="K147" s="397"/>
    </row>
    <row r="148" spans="1:11" x14ac:dyDescent="0.2">
      <c r="A148" s="397"/>
      <c r="B148" s="397"/>
      <c r="C148" s="397"/>
      <c r="D148" s="397"/>
      <c r="E148" s="397"/>
      <c r="F148" s="398"/>
      <c r="G148" s="423"/>
      <c r="H148" s="397"/>
      <c r="I148" s="397"/>
      <c r="J148" s="398"/>
      <c r="K148" s="397"/>
    </row>
    <row r="149" spans="1:11" x14ac:dyDescent="0.2">
      <c r="A149" s="397"/>
      <c r="B149" s="397"/>
      <c r="C149" s="397"/>
      <c r="D149" s="397"/>
      <c r="E149" s="397"/>
      <c r="F149" s="398"/>
      <c r="G149" s="423"/>
      <c r="H149" s="397"/>
      <c r="I149" s="397"/>
      <c r="J149" s="398"/>
      <c r="K149" s="397"/>
    </row>
    <row r="150" spans="1:11" x14ac:dyDescent="0.2">
      <c r="A150" s="397"/>
      <c r="B150" s="397"/>
      <c r="C150" s="397"/>
      <c r="D150" s="397"/>
      <c r="E150" s="397"/>
      <c r="F150" s="398"/>
      <c r="G150" s="423"/>
      <c r="H150" s="397"/>
      <c r="I150" s="397"/>
      <c r="J150" s="398"/>
      <c r="K150" s="397"/>
    </row>
    <row r="151" spans="1:11" x14ac:dyDescent="0.2">
      <c r="A151" s="397"/>
      <c r="B151" s="397"/>
      <c r="C151" s="397"/>
      <c r="D151" s="397"/>
      <c r="E151" s="397"/>
      <c r="F151" s="398"/>
      <c r="G151" s="423"/>
      <c r="H151" s="397"/>
      <c r="I151" s="397"/>
      <c r="J151" s="398"/>
      <c r="K151" s="397"/>
    </row>
    <row r="152" spans="1:11" x14ac:dyDescent="0.2">
      <c r="A152" s="397"/>
      <c r="B152" s="397"/>
      <c r="C152" s="397"/>
      <c r="D152" s="397"/>
      <c r="E152" s="397"/>
      <c r="F152" s="398"/>
      <c r="G152" s="423"/>
      <c r="H152" s="397"/>
      <c r="I152" s="397"/>
      <c r="J152" s="398"/>
      <c r="K152" s="397"/>
    </row>
    <row r="153" spans="1:11" x14ac:dyDescent="0.2">
      <c r="A153" s="397"/>
      <c r="B153" s="397"/>
      <c r="C153" s="397"/>
      <c r="D153" s="397"/>
      <c r="E153" s="397"/>
      <c r="F153" s="398"/>
      <c r="G153" s="423"/>
      <c r="H153" s="397"/>
      <c r="I153" s="397"/>
      <c r="J153" s="398"/>
      <c r="K153" s="397"/>
    </row>
    <row r="154" spans="1:11" x14ac:dyDescent="0.2">
      <c r="A154" s="397"/>
      <c r="B154" s="397"/>
      <c r="C154" s="397"/>
      <c r="D154" s="397"/>
      <c r="E154" s="397"/>
      <c r="F154" s="398"/>
      <c r="G154" s="423"/>
      <c r="H154" s="397"/>
      <c r="I154" s="397"/>
      <c r="J154" s="398"/>
      <c r="K154" s="397"/>
    </row>
    <row r="155" spans="1:11" x14ac:dyDescent="0.2">
      <c r="A155" s="397"/>
      <c r="B155" s="397"/>
      <c r="C155" s="397"/>
      <c r="D155" s="397"/>
      <c r="E155" s="397"/>
      <c r="F155" s="398"/>
      <c r="G155" s="423"/>
      <c r="H155" s="397"/>
      <c r="I155" s="397"/>
      <c r="J155" s="398"/>
      <c r="K155" s="397"/>
    </row>
    <row r="156" spans="1:11" x14ac:dyDescent="0.2">
      <c r="A156" s="397"/>
      <c r="B156" s="397"/>
      <c r="C156" s="397"/>
      <c r="D156" s="397"/>
      <c r="E156" s="397"/>
      <c r="F156" s="398"/>
      <c r="G156" s="423"/>
      <c r="H156" s="397"/>
      <c r="I156" s="397"/>
      <c r="J156" s="398"/>
      <c r="K156" s="397"/>
    </row>
    <row r="157" spans="1:11" x14ac:dyDescent="0.2">
      <c r="A157" s="397"/>
      <c r="B157" s="397"/>
      <c r="C157" s="397"/>
      <c r="D157" s="397"/>
      <c r="E157" s="397"/>
      <c r="F157" s="398"/>
      <c r="G157" s="423"/>
      <c r="H157" s="397"/>
      <c r="I157" s="397"/>
      <c r="J157" s="398"/>
      <c r="K157" s="397"/>
    </row>
    <row r="158" spans="1:11" x14ac:dyDescent="0.2">
      <c r="A158" s="397"/>
      <c r="B158" s="397"/>
      <c r="C158" s="397"/>
      <c r="D158" s="397"/>
      <c r="E158" s="397"/>
      <c r="F158" s="398"/>
      <c r="G158" s="423"/>
      <c r="H158" s="397"/>
      <c r="I158" s="397"/>
      <c r="J158" s="398"/>
      <c r="K158" s="397"/>
    </row>
    <row r="159" spans="1:11" x14ac:dyDescent="0.2">
      <c r="A159" s="397"/>
      <c r="B159" s="397"/>
      <c r="C159" s="397"/>
      <c r="D159" s="397"/>
      <c r="E159" s="397"/>
      <c r="F159" s="398"/>
      <c r="G159" s="423"/>
      <c r="H159" s="397"/>
      <c r="I159" s="397"/>
      <c r="J159" s="398"/>
      <c r="K159" s="397"/>
    </row>
    <row r="160" spans="1:11" x14ac:dyDescent="0.2">
      <c r="A160" s="397"/>
      <c r="B160" s="397"/>
      <c r="C160" s="397"/>
      <c r="D160" s="397"/>
      <c r="E160" s="397"/>
      <c r="F160" s="398"/>
      <c r="G160" s="423"/>
      <c r="H160" s="397"/>
      <c r="I160" s="397"/>
      <c r="J160" s="398"/>
      <c r="K160" s="397"/>
    </row>
    <row r="161" spans="1:11" x14ac:dyDescent="0.2">
      <c r="A161" s="397"/>
      <c r="B161" s="397"/>
      <c r="C161" s="397"/>
      <c r="D161" s="397"/>
      <c r="E161" s="397"/>
      <c r="F161" s="398"/>
      <c r="G161" s="423"/>
      <c r="H161" s="397"/>
      <c r="I161" s="397"/>
      <c r="J161" s="398"/>
      <c r="K161" s="397"/>
    </row>
    <row r="162" spans="1:11" x14ac:dyDescent="0.2">
      <c r="A162" s="372"/>
      <c r="B162" s="372"/>
      <c r="C162" s="372"/>
      <c r="D162" s="372"/>
      <c r="E162" s="372"/>
      <c r="F162" s="374"/>
      <c r="G162" s="233"/>
      <c r="H162" s="372"/>
      <c r="I162" s="372"/>
      <c r="J162" s="374"/>
      <c r="K162" s="372"/>
    </row>
    <row r="163" spans="1:11" x14ac:dyDescent="0.2">
      <c r="A163" s="372"/>
      <c r="B163" s="372"/>
      <c r="C163" s="372"/>
      <c r="D163" s="372"/>
      <c r="E163" s="372"/>
      <c r="F163" s="374"/>
      <c r="G163" s="423"/>
      <c r="H163" s="372"/>
      <c r="I163" s="372"/>
      <c r="J163" s="374"/>
      <c r="K163" s="372"/>
    </row>
    <row r="164" spans="1:11" x14ac:dyDescent="0.2">
      <c r="A164" s="372"/>
      <c r="B164" s="372"/>
      <c r="C164" s="372"/>
      <c r="D164" s="372"/>
      <c r="E164" s="372"/>
      <c r="F164" s="374"/>
      <c r="G164" s="423"/>
      <c r="H164" s="372"/>
      <c r="I164" s="372"/>
      <c r="J164" s="374"/>
      <c r="K164" s="372"/>
    </row>
    <row r="165" spans="1:11" x14ac:dyDescent="0.2">
      <c r="A165" s="372"/>
      <c r="B165" s="372"/>
      <c r="C165" s="372"/>
      <c r="D165" s="372"/>
      <c r="E165" s="372"/>
      <c r="F165" s="374"/>
      <c r="G165" s="423"/>
      <c r="H165" s="372"/>
      <c r="I165" s="372"/>
      <c r="J165" s="374"/>
      <c r="K165" s="372"/>
    </row>
    <row r="166" spans="1:11" x14ac:dyDescent="0.2">
      <c r="A166" s="372"/>
      <c r="B166" s="372"/>
      <c r="C166" s="372"/>
      <c r="D166" s="372"/>
      <c r="E166" s="372"/>
      <c r="F166" s="374"/>
      <c r="G166" s="423"/>
      <c r="H166" s="372"/>
      <c r="I166" s="372"/>
      <c r="J166" s="374"/>
      <c r="K166" s="372"/>
    </row>
    <row r="167" spans="1:11" x14ac:dyDescent="0.2">
      <c r="A167" s="372"/>
      <c r="B167" s="372"/>
      <c r="C167" s="372"/>
      <c r="D167" s="372"/>
      <c r="E167" s="372"/>
      <c r="F167" s="374"/>
      <c r="G167" s="423"/>
      <c r="H167" s="372"/>
      <c r="I167" s="372"/>
      <c r="J167" s="374"/>
      <c r="K167" s="372"/>
    </row>
    <row r="168" spans="1:11" x14ac:dyDescent="0.2">
      <c r="A168" s="372"/>
      <c r="B168" s="372"/>
      <c r="C168" s="372"/>
      <c r="D168" s="372"/>
      <c r="E168" s="372"/>
      <c r="F168" s="374"/>
      <c r="G168" s="423"/>
      <c r="H168" s="372"/>
      <c r="I168" s="372"/>
      <c r="J168" s="374"/>
      <c r="K168" s="372"/>
    </row>
    <row r="169" spans="1:11" x14ac:dyDescent="0.2">
      <c r="A169" s="372"/>
      <c r="B169" s="372"/>
      <c r="C169" s="372"/>
      <c r="D169" s="372"/>
      <c r="E169" s="372"/>
      <c r="F169" s="374"/>
      <c r="G169" s="423"/>
      <c r="H169" s="372"/>
      <c r="I169" s="372"/>
      <c r="J169" s="374"/>
      <c r="K169" s="372"/>
    </row>
    <row r="170" spans="1:11" x14ac:dyDescent="0.2">
      <c r="A170" s="372"/>
      <c r="B170" s="372"/>
      <c r="C170" s="372"/>
      <c r="D170" s="372"/>
      <c r="E170" s="372"/>
      <c r="F170" s="374"/>
      <c r="G170" s="423"/>
      <c r="H170" s="372"/>
      <c r="I170" s="372"/>
      <c r="J170" s="374"/>
      <c r="K170" s="372"/>
    </row>
    <row r="171" spans="1:11" x14ac:dyDescent="0.2">
      <c r="G171" s="426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3"/>
  <sheetViews>
    <sheetView workbookViewId="0">
      <selection activeCell="A2" sqref="A2:XFD5"/>
    </sheetView>
  </sheetViews>
  <sheetFormatPr defaultRowHeight="12.75" x14ac:dyDescent="0.2"/>
  <cols>
    <col min="4" max="4" width="13.5703125" customWidth="1"/>
    <col min="5" max="5" width="14.85546875" customWidth="1"/>
    <col min="6" max="6" width="14.42578125" customWidth="1"/>
    <col min="7" max="7" width="15.7109375" style="314" customWidth="1"/>
    <col min="8" max="8" width="13" customWidth="1"/>
    <col min="9" max="9" width="20.5703125" customWidth="1"/>
    <col min="10" max="10" width="17.5703125" customWidth="1"/>
    <col min="11" max="11" width="15.42578125" customWidth="1"/>
    <col min="12" max="12" width="17.85546875" customWidth="1"/>
  </cols>
  <sheetData>
    <row r="1" spans="1:12" s="313" customFormat="1" x14ac:dyDescent="0.2">
      <c r="A1" s="400" t="s">
        <v>0</v>
      </c>
      <c r="B1" s="400" t="s">
        <v>1</v>
      </c>
      <c r="C1" s="400" t="s">
        <v>31</v>
      </c>
      <c r="D1" s="400" t="s">
        <v>32</v>
      </c>
      <c r="E1" s="400" t="s">
        <v>40</v>
      </c>
      <c r="F1" s="400" t="s">
        <v>33</v>
      </c>
      <c r="G1" s="567" t="s">
        <v>2</v>
      </c>
      <c r="H1" s="400" t="s">
        <v>36</v>
      </c>
      <c r="I1" s="400" t="s">
        <v>3</v>
      </c>
      <c r="J1" s="400" t="s">
        <v>34</v>
      </c>
      <c r="K1" s="400" t="s">
        <v>35</v>
      </c>
    </row>
    <row r="2" spans="1:12" s="589" customFormat="1" x14ac:dyDescent="0.2">
      <c r="A2" s="589" t="s">
        <v>307</v>
      </c>
      <c r="B2" s="589" t="s">
        <v>309</v>
      </c>
      <c r="C2" s="589" t="s">
        <v>310</v>
      </c>
      <c r="D2" s="589" t="s">
        <v>311</v>
      </c>
      <c r="E2" s="589" t="s">
        <v>336</v>
      </c>
      <c r="F2" s="590">
        <v>42452</v>
      </c>
      <c r="G2" s="591">
        <v>5292.54</v>
      </c>
      <c r="H2" s="589" t="s">
        <v>313</v>
      </c>
      <c r="I2" s="589" t="s">
        <v>161</v>
      </c>
      <c r="J2" s="590">
        <v>42458</v>
      </c>
      <c r="K2" s="589" t="s">
        <v>71</v>
      </c>
      <c r="L2" s="589" t="s">
        <v>749</v>
      </c>
    </row>
    <row r="3" spans="1:12" s="589" customFormat="1" x14ac:dyDescent="0.2">
      <c r="A3" s="589" t="s">
        <v>307</v>
      </c>
      <c r="B3" s="589" t="s">
        <v>309</v>
      </c>
      <c r="C3" s="589" t="s">
        <v>310</v>
      </c>
      <c r="D3" s="589" t="s">
        <v>311</v>
      </c>
      <c r="E3" s="589" t="s">
        <v>337</v>
      </c>
      <c r="F3" s="590">
        <v>42424</v>
      </c>
      <c r="G3" s="591">
        <v>2646.27</v>
      </c>
      <c r="H3" s="589" t="s">
        <v>313</v>
      </c>
      <c r="I3" s="589" t="s">
        <v>161</v>
      </c>
      <c r="J3" s="590">
        <v>42430</v>
      </c>
      <c r="K3" s="589" t="s">
        <v>71</v>
      </c>
      <c r="L3" s="589" t="s">
        <v>749</v>
      </c>
    </row>
    <row r="4" spans="1:12" s="589" customFormat="1" x14ac:dyDescent="0.2">
      <c r="A4" s="589" t="s">
        <v>307</v>
      </c>
      <c r="B4" s="589" t="s">
        <v>257</v>
      </c>
      <c r="C4" s="589" t="s">
        <v>258</v>
      </c>
      <c r="D4" s="589" t="s">
        <v>259</v>
      </c>
      <c r="E4" s="589" t="s">
        <v>339</v>
      </c>
      <c r="F4" s="590">
        <v>42429</v>
      </c>
      <c r="G4" s="591">
        <v>580.28</v>
      </c>
      <c r="H4" s="589" t="s">
        <v>474</v>
      </c>
      <c r="I4" s="589" t="s">
        <v>306</v>
      </c>
      <c r="J4" s="590">
        <v>42430</v>
      </c>
      <c r="K4" s="589" t="s">
        <v>71</v>
      </c>
      <c r="L4" s="589" t="s">
        <v>474</v>
      </c>
    </row>
    <row r="5" spans="1:12" s="589" customFormat="1" x14ac:dyDescent="0.2">
      <c r="A5" s="589" t="s">
        <v>307</v>
      </c>
      <c r="B5" s="589" t="s">
        <v>2089</v>
      </c>
      <c r="C5" s="589" t="s">
        <v>2090</v>
      </c>
      <c r="D5" s="589" t="s">
        <v>2091</v>
      </c>
      <c r="E5" s="589" t="s">
        <v>2092</v>
      </c>
      <c r="F5" s="590">
        <v>42417</v>
      </c>
      <c r="G5" s="591">
        <v>83</v>
      </c>
      <c r="H5" s="589" t="s">
        <v>474</v>
      </c>
      <c r="I5" s="589" t="s">
        <v>2093</v>
      </c>
      <c r="J5" s="590">
        <v>42433</v>
      </c>
      <c r="K5" s="589" t="s">
        <v>71</v>
      </c>
      <c r="L5" s="589" t="s">
        <v>474</v>
      </c>
    </row>
    <row r="6" spans="1:12" s="589" customFormat="1" x14ac:dyDescent="0.2">
      <c r="G6" s="610">
        <f>SUM(G2:G5)</f>
        <v>8602.09</v>
      </c>
    </row>
    <row r="7" spans="1:12" x14ac:dyDescent="0.2">
      <c r="A7" s="399"/>
      <c r="B7" s="399"/>
      <c r="C7" s="399"/>
      <c r="D7" s="399"/>
      <c r="E7" s="399"/>
      <c r="F7" s="401"/>
      <c r="G7" s="568"/>
      <c r="H7" s="399"/>
      <c r="I7" s="399"/>
      <c r="J7" s="401"/>
      <c r="K7" s="399"/>
    </row>
    <row r="8" spans="1:12" x14ac:dyDescent="0.2">
      <c r="A8" s="399"/>
      <c r="B8" s="399"/>
      <c r="C8" s="399"/>
      <c r="D8" s="399"/>
      <c r="E8" s="399"/>
      <c r="F8" s="401"/>
      <c r="G8" s="568"/>
      <c r="H8" s="399"/>
      <c r="I8" s="399"/>
      <c r="J8" s="401"/>
      <c r="K8" s="399"/>
    </row>
    <row r="9" spans="1:12" x14ac:dyDescent="0.2">
      <c r="A9" s="399"/>
      <c r="B9" s="399"/>
      <c r="C9" s="399"/>
      <c r="D9" s="399"/>
      <c r="E9" s="399"/>
      <c r="F9" s="401"/>
      <c r="G9" s="568"/>
      <c r="H9" s="399"/>
      <c r="I9" s="399"/>
      <c r="J9" s="401"/>
      <c r="K9" s="399"/>
    </row>
    <row r="10" spans="1:12" x14ac:dyDescent="0.2">
      <c r="A10" s="399"/>
      <c r="B10" s="399"/>
      <c r="C10" s="399"/>
      <c r="D10" s="399"/>
      <c r="E10" s="399"/>
      <c r="F10" s="401"/>
      <c r="G10" s="568"/>
      <c r="H10" s="399"/>
      <c r="I10" s="399"/>
      <c r="J10" s="401"/>
      <c r="K10" s="399"/>
    </row>
    <row r="11" spans="1:12" x14ac:dyDescent="0.2">
      <c r="A11" s="399"/>
      <c r="B11" s="399"/>
      <c r="C11" s="399"/>
      <c r="D11" s="399"/>
      <c r="E11" s="399"/>
      <c r="F11" s="401"/>
      <c r="G11" s="568"/>
      <c r="H11" s="399"/>
      <c r="I11" s="399"/>
      <c r="J11" s="401"/>
      <c r="K11" s="399"/>
    </row>
    <row r="12" spans="1:12" x14ac:dyDescent="0.2">
      <c r="A12" s="399"/>
      <c r="B12" s="399"/>
      <c r="C12" s="399"/>
      <c r="D12" s="399"/>
      <c r="E12" s="399"/>
      <c r="F12" s="401"/>
      <c r="G12" s="568"/>
      <c r="H12" s="399"/>
      <c r="I12" s="399"/>
      <c r="J12" s="401"/>
      <c r="K12" s="399"/>
    </row>
    <row r="13" spans="1:12" x14ac:dyDescent="0.2">
      <c r="A13" s="399"/>
      <c r="B13" s="399"/>
      <c r="C13" s="399"/>
      <c r="D13" s="399"/>
      <c r="E13" s="399"/>
      <c r="F13" s="401"/>
      <c r="G13" s="568"/>
      <c r="H13" s="399"/>
      <c r="I13" s="399"/>
      <c r="J13" s="401"/>
      <c r="K13" s="399"/>
    </row>
    <row r="14" spans="1:12" x14ac:dyDescent="0.2">
      <c r="A14" s="399"/>
      <c r="B14" s="399"/>
      <c r="C14" s="399"/>
      <c r="D14" s="399"/>
      <c r="E14" s="399"/>
      <c r="F14" s="401"/>
      <c r="G14" s="568"/>
      <c r="H14" s="399"/>
      <c r="I14" s="399"/>
      <c r="J14" s="401"/>
      <c r="K14" s="399"/>
    </row>
    <row r="15" spans="1:12" x14ac:dyDescent="0.2">
      <c r="A15" s="399"/>
      <c r="B15" s="399"/>
      <c r="C15" s="399"/>
      <c r="D15" s="399"/>
      <c r="E15" s="399"/>
      <c r="F15" s="401"/>
      <c r="G15" s="568"/>
      <c r="H15" s="399"/>
      <c r="I15" s="399"/>
      <c r="J15" s="401"/>
      <c r="K15" s="399"/>
    </row>
    <row r="16" spans="1:12" x14ac:dyDescent="0.2">
      <c r="A16" s="399"/>
      <c r="B16" s="399"/>
      <c r="C16" s="399"/>
      <c r="D16" s="399"/>
      <c r="E16" s="399"/>
      <c r="F16" s="401"/>
      <c r="G16" s="568"/>
      <c r="H16" s="399"/>
      <c r="I16" s="399"/>
      <c r="J16" s="401"/>
      <c r="K16" s="399"/>
    </row>
    <row r="17" spans="1:11" x14ac:dyDescent="0.2">
      <c r="A17" s="399"/>
      <c r="B17" s="399"/>
      <c r="C17" s="399"/>
      <c r="D17" s="399"/>
      <c r="E17" s="399"/>
      <c r="F17" s="401"/>
      <c r="G17" s="568"/>
      <c r="H17" s="399"/>
      <c r="I17" s="399"/>
      <c r="J17" s="401"/>
      <c r="K17" s="399"/>
    </row>
    <row r="18" spans="1:11" x14ac:dyDescent="0.2">
      <c r="A18" s="399"/>
      <c r="B18" s="399"/>
      <c r="C18" s="399"/>
      <c r="D18" s="399"/>
      <c r="E18" s="399"/>
      <c r="F18" s="401"/>
      <c r="G18" s="568"/>
      <c r="H18" s="399"/>
      <c r="I18" s="399"/>
      <c r="J18" s="401"/>
      <c r="K18" s="399"/>
    </row>
    <row r="19" spans="1:11" x14ac:dyDescent="0.2">
      <c r="A19" s="399"/>
      <c r="B19" s="399"/>
      <c r="C19" s="399"/>
      <c r="D19" s="399"/>
      <c r="E19" s="399"/>
      <c r="F19" s="401"/>
      <c r="G19" s="568"/>
      <c r="H19" s="399"/>
      <c r="I19" s="399"/>
      <c r="J19" s="401"/>
      <c r="K19" s="399"/>
    </row>
    <row r="20" spans="1:11" x14ac:dyDescent="0.2">
      <c r="A20" s="399"/>
      <c r="B20" s="399"/>
      <c r="C20" s="399"/>
      <c r="D20" s="399"/>
      <c r="E20" s="399"/>
      <c r="F20" s="401"/>
      <c r="G20" s="568"/>
      <c r="H20" s="399"/>
      <c r="I20" s="399"/>
      <c r="J20" s="401"/>
      <c r="K20" s="399"/>
    </row>
    <row r="21" spans="1:11" x14ac:dyDescent="0.2">
      <c r="A21" s="399"/>
      <c r="B21" s="399"/>
      <c r="C21" s="399"/>
      <c r="D21" s="399"/>
      <c r="E21" s="399"/>
      <c r="F21" s="401"/>
      <c r="G21" s="568"/>
      <c r="H21" s="399"/>
      <c r="I21" s="399"/>
      <c r="J21" s="401"/>
      <c r="K21" s="399"/>
    </row>
    <row r="22" spans="1:11" x14ac:dyDescent="0.2">
      <c r="A22" s="399"/>
      <c r="B22" s="399"/>
      <c r="C22" s="399"/>
      <c r="D22" s="399"/>
      <c r="E22" s="399"/>
      <c r="F22" s="401"/>
      <c r="G22" s="568"/>
      <c r="H22" s="399"/>
      <c r="I22" s="399"/>
      <c r="J22" s="401"/>
      <c r="K22" s="399"/>
    </row>
    <row r="23" spans="1:11" x14ac:dyDescent="0.2">
      <c r="A23" s="399"/>
      <c r="B23" s="399"/>
      <c r="C23" s="399"/>
      <c r="D23" s="399"/>
      <c r="E23" s="399"/>
      <c r="F23" s="401"/>
      <c r="G23" s="568"/>
      <c r="H23" s="399"/>
      <c r="I23" s="399"/>
      <c r="J23" s="401"/>
      <c r="K23" s="399"/>
    </row>
    <row r="24" spans="1:11" x14ac:dyDescent="0.2">
      <c r="A24" s="399"/>
      <c r="B24" s="399"/>
      <c r="C24" s="399"/>
      <c r="D24" s="399"/>
      <c r="E24" s="399"/>
      <c r="F24" s="401"/>
      <c r="G24" s="568"/>
      <c r="H24" s="399"/>
      <c r="I24" s="399"/>
      <c r="J24" s="401"/>
      <c r="K24" s="399"/>
    </row>
    <row r="25" spans="1:11" x14ac:dyDescent="0.2">
      <c r="A25" s="399"/>
      <c r="B25" s="399"/>
      <c r="C25" s="399"/>
      <c r="D25" s="399"/>
      <c r="E25" s="399"/>
      <c r="F25" s="401"/>
      <c r="G25" s="568"/>
      <c r="H25" s="399"/>
      <c r="I25" s="399"/>
      <c r="J25" s="401"/>
      <c r="K25" s="399"/>
    </row>
    <row r="26" spans="1:11" x14ac:dyDescent="0.2">
      <c r="A26" s="399"/>
      <c r="B26" s="399"/>
      <c r="C26" s="399"/>
      <c r="D26" s="399"/>
      <c r="E26" s="399"/>
      <c r="F26" s="401"/>
      <c r="G26" s="568"/>
      <c r="H26" s="399"/>
      <c r="I26" s="399"/>
      <c r="J26" s="401"/>
      <c r="K26" s="399"/>
    </row>
    <row r="27" spans="1:11" x14ac:dyDescent="0.2">
      <c r="A27" s="399"/>
      <c r="B27" s="399"/>
      <c r="C27" s="399"/>
      <c r="D27" s="399"/>
      <c r="E27" s="399"/>
      <c r="F27" s="401"/>
      <c r="G27" s="568"/>
      <c r="H27" s="399"/>
      <c r="I27" s="399"/>
      <c r="J27" s="401"/>
      <c r="K27" s="399"/>
    </row>
    <row r="28" spans="1:11" x14ac:dyDescent="0.2">
      <c r="A28" s="399"/>
      <c r="B28" s="399"/>
      <c r="C28" s="399"/>
      <c r="D28" s="399"/>
      <c r="E28" s="399"/>
      <c r="F28" s="401"/>
      <c r="G28" s="568"/>
      <c r="H28" s="399"/>
      <c r="I28" s="399"/>
      <c r="J28" s="401"/>
      <c r="K28" s="399"/>
    </row>
    <row r="29" spans="1:11" x14ac:dyDescent="0.2">
      <c r="A29" s="399"/>
      <c r="B29" s="399"/>
      <c r="C29" s="399"/>
      <c r="D29" s="399"/>
      <c r="E29" s="399"/>
      <c r="F29" s="401"/>
      <c r="G29" s="568"/>
      <c r="H29" s="399"/>
      <c r="I29" s="399"/>
      <c r="J29" s="401"/>
      <c r="K29" s="399"/>
    </row>
    <row r="30" spans="1:11" x14ac:dyDescent="0.2">
      <c r="A30" s="399"/>
      <c r="B30" s="399"/>
      <c r="C30" s="399"/>
      <c r="D30" s="399"/>
      <c r="E30" s="399"/>
      <c r="F30" s="401"/>
      <c r="G30" s="568"/>
      <c r="H30" s="399"/>
      <c r="I30" s="399"/>
      <c r="J30" s="401"/>
      <c r="K30" s="399"/>
    </row>
    <row r="31" spans="1:11" x14ac:dyDescent="0.2">
      <c r="A31" s="399"/>
      <c r="B31" s="399"/>
      <c r="C31" s="399"/>
      <c r="D31" s="399"/>
      <c r="E31" s="399"/>
      <c r="F31" s="401"/>
      <c r="G31" s="568"/>
      <c r="H31" s="399"/>
      <c r="I31" s="399"/>
      <c r="J31" s="401"/>
      <c r="K31" s="399"/>
    </row>
    <row r="32" spans="1:11" x14ac:dyDescent="0.2">
      <c r="A32" s="399"/>
      <c r="B32" s="399"/>
      <c r="C32" s="399"/>
      <c r="D32" s="399"/>
      <c r="E32" s="399"/>
      <c r="F32" s="401"/>
      <c r="G32" s="568"/>
      <c r="H32" s="399"/>
      <c r="I32" s="399"/>
      <c r="J32" s="401"/>
      <c r="K32" s="399"/>
    </row>
    <row r="33" spans="1:11" x14ac:dyDescent="0.2">
      <c r="A33" s="399"/>
      <c r="B33" s="399"/>
      <c r="C33" s="399"/>
      <c r="D33" s="399"/>
      <c r="E33" s="399"/>
      <c r="F33" s="401"/>
      <c r="G33" s="568"/>
      <c r="H33" s="399"/>
      <c r="I33" s="399"/>
      <c r="J33" s="401"/>
      <c r="K33" s="399"/>
    </row>
    <row r="34" spans="1:11" x14ac:dyDescent="0.2">
      <c r="A34" s="399"/>
      <c r="B34" s="399"/>
      <c r="C34" s="399"/>
      <c r="D34" s="399"/>
      <c r="E34" s="399"/>
      <c r="F34" s="401"/>
      <c r="G34" s="568"/>
      <c r="H34" s="399"/>
      <c r="I34" s="399"/>
      <c r="J34" s="401"/>
      <c r="K34" s="399"/>
    </row>
    <row r="35" spans="1:11" x14ac:dyDescent="0.2">
      <c r="A35" s="399"/>
      <c r="B35" s="399"/>
      <c r="C35" s="399"/>
      <c r="D35" s="399"/>
      <c r="E35" s="399"/>
      <c r="F35" s="401"/>
      <c r="G35" s="568"/>
      <c r="H35" s="399"/>
      <c r="I35" s="399"/>
      <c r="J35" s="401"/>
      <c r="K35" s="399"/>
    </row>
    <row r="36" spans="1:11" x14ac:dyDescent="0.2">
      <c r="A36" s="399"/>
      <c r="B36" s="399"/>
      <c r="C36" s="399"/>
      <c r="D36" s="399"/>
      <c r="E36" s="399"/>
      <c r="F36" s="401"/>
      <c r="G36" s="568"/>
      <c r="H36" s="399"/>
      <c r="I36" s="399"/>
      <c r="J36" s="401"/>
      <c r="K36" s="399"/>
    </row>
    <row r="37" spans="1:11" x14ac:dyDescent="0.2">
      <c r="A37" s="399"/>
      <c r="B37" s="399"/>
      <c r="C37" s="399"/>
      <c r="D37" s="399"/>
      <c r="E37" s="399"/>
      <c r="F37" s="401"/>
      <c r="G37" s="568"/>
      <c r="H37" s="399"/>
      <c r="I37" s="399"/>
      <c r="J37" s="401"/>
      <c r="K37" s="399"/>
    </row>
    <row r="38" spans="1:11" x14ac:dyDescent="0.2">
      <c r="A38" s="399"/>
      <c r="B38" s="399"/>
      <c r="C38" s="399"/>
      <c r="D38" s="399"/>
      <c r="E38" s="399"/>
      <c r="F38" s="401"/>
      <c r="G38" s="568"/>
      <c r="H38" s="399"/>
      <c r="I38" s="399"/>
      <c r="J38" s="401"/>
      <c r="K38" s="399"/>
    </row>
    <row r="39" spans="1:11" x14ac:dyDescent="0.2">
      <c r="A39" s="399"/>
      <c r="B39" s="399"/>
      <c r="C39" s="399"/>
      <c r="D39" s="399"/>
      <c r="E39" s="399"/>
      <c r="F39" s="401"/>
      <c r="G39" s="568"/>
      <c r="H39" s="399"/>
      <c r="I39" s="399"/>
      <c r="J39" s="401"/>
      <c r="K39" s="399"/>
    </row>
    <row r="40" spans="1:11" x14ac:dyDescent="0.2">
      <c r="A40" s="399"/>
      <c r="B40" s="399"/>
      <c r="C40" s="399"/>
      <c r="D40" s="399"/>
      <c r="E40" s="399"/>
      <c r="F40" s="401"/>
      <c r="G40" s="568"/>
      <c r="H40" s="399"/>
      <c r="I40" s="399"/>
      <c r="J40" s="401"/>
      <c r="K40" s="399"/>
    </row>
    <row r="41" spans="1:11" x14ac:dyDescent="0.2">
      <c r="A41" s="399"/>
      <c r="B41" s="399"/>
      <c r="C41" s="399"/>
      <c r="D41" s="399"/>
      <c r="E41" s="399"/>
      <c r="F41" s="401"/>
      <c r="G41" s="568"/>
      <c r="H41" s="399"/>
      <c r="I41" s="399"/>
      <c r="J41" s="401"/>
      <c r="K41" s="399"/>
    </row>
    <row r="42" spans="1:11" x14ac:dyDescent="0.2">
      <c r="A42" s="399"/>
      <c r="B42" s="399"/>
      <c r="C42" s="399"/>
      <c r="D42" s="399"/>
      <c r="E42" s="399"/>
      <c r="F42" s="401"/>
      <c r="G42" s="568"/>
      <c r="H42" s="399"/>
      <c r="I42" s="399"/>
      <c r="J42" s="401"/>
      <c r="K42" s="399"/>
    </row>
    <row r="43" spans="1:11" x14ac:dyDescent="0.2">
      <c r="A43" s="399"/>
      <c r="B43" s="399"/>
      <c r="C43" s="399"/>
      <c r="D43" s="399"/>
      <c r="E43" s="399"/>
      <c r="F43" s="401"/>
      <c r="G43" s="568"/>
      <c r="H43" s="399"/>
      <c r="I43" s="399"/>
      <c r="J43" s="401"/>
      <c r="K43" s="399"/>
    </row>
    <row r="44" spans="1:11" x14ac:dyDescent="0.2">
      <c r="A44" s="399"/>
      <c r="B44" s="399"/>
      <c r="C44" s="399"/>
      <c r="D44" s="399"/>
      <c r="E44" s="399"/>
      <c r="F44" s="401"/>
      <c r="G44" s="568"/>
      <c r="H44" s="399"/>
      <c r="I44" s="399"/>
      <c r="J44" s="401"/>
      <c r="K44" s="399"/>
    </row>
    <row r="45" spans="1:11" x14ac:dyDescent="0.2">
      <c r="A45" s="399"/>
      <c r="B45" s="399"/>
      <c r="C45" s="399"/>
      <c r="D45" s="399"/>
      <c r="E45" s="399"/>
      <c r="F45" s="401"/>
      <c r="G45" s="568"/>
      <c r="H45" s="399"/>
      <c r="I45" s="399"/>
      <c r="J45" s="401"/>
      <c r="K45" s="399"/>
    </row>
    <row r="46" spans="1:11" x14ac:dyDescent="0.2">
      <c r="A46" s="399"/>
      <c r="B46" s="399"/>
      <c r="C46" s="399"/>
      <c r="D46" s="399"/>
      <c r="E46" s="399"/>
      <c r="F46" s="401"/>
      <c r="G46" s="568"/>
      <c r="H46" s="399"/>
      <c r="I46" s="399"/>
      <c r="J46" s="401"/>
      <c r="K46" s="399"/>
    </row>
    <row r="47" spans="1:11" x14ac:dyDescent="0.2">
      <c r="A47" s="399"/>
      <c r="B47" s="399"/>
      <c r="C47" s="399"/>
      <c r="D47" s="399"/>
      <c r="E47" s="399"/>
      <c r="F47" s="401"/>
      <c r="G47" s="568"/>
      <c r="H47" s="399"/>
      <c r="I47" s="399"/>
      <c r="J47" s="401"/>
      <c r="K47" s="399"/>
    </row>
    <row r="48" spans="1:11" x14ac:dyDescent="0.2">
      <c r="A48" s="399"/>
      <c r="B48" s="399"/>
      <c r="C48" s="399"/>
      <c r="D48" s="399"/>
      <c r="E48" s="399"/>
      <c r="F48" s="401"/>
      <c r="G48" s="568"/>
      <c r="H48" s="399"/>
      <c r="I48" s="399"/>
      <c r="J48" s="401"/>
      <c r="K48" s="399"/>
    </row>
    <row r="49" spans="1:11" x14ac:dyDescent="0.2">
      <c r="A49" s="399"/>
      <c r="B49" s="399"/>
      <c r="C49" s="399"/>
      <c r="D49" s="399"/>
      <c r="E49" s="399"/>
      <c r="F49" s="401"/>
      <c r="G49" s="568"/>
      <c r="H49" s="399"/>
      <c r="I49" s="399"/>
      <c r="J49" s="401"/>
      <c r="K49" s="399"/>
    </row>
    <row r="50" spans="1:11" x14ac:dyDescent="0.2">
      <c r="A50" s="399"/>
      <c r="B50" s="399"/>
      <c r="C50" s="399"/>
      <c r="D50" s="399"/>
      <c r="E50" s="399"/>
      <c r="F50" s="401"/>
      <c r="G50" s="568"/>
      <c r="H50" s="399"/>
      <c r="I50" s="399"/>
      <c r="J50" s="401"/>
      <c r="K50" s="399"/>
    </row>
    <row r="51" spans="1:11" x14ac:dyDescent="0.2">
      <c r="A51" s="399"/>
      <c r="B51" s="399"/>
      <c r="C51" s="399"/>
      <c r="D51" s="399"/>
      <c r="E51" s="399"/>
      <c r="F51" s="401"/>
      <c r="G51" s="568"/>
      <c r="H51" s="399"/>
      <c r="I51" s="399"/>
      <c r="J51" s="401"/>
      <c r="K51" s="399"/>
    </row>
    <row r="52" spans="1:11" x14ac:dyDescent="0.2">
      <c r="A52" s="399"/>
      <c r="B52" s="399"/>
      <c r="C52" s="399"/>
      <c r="D52" s="399"/>
      <c r="E52" s="399"/>
      <c r="F52" s="401"/>
      <c r="G52" s="568"/>
      <c r="H52" s="399"/>
      <c r="I52" s="399"/>
      <c r="J52" s="401"/>
      <c r="K52" s="399"/>
    </row>
    <row r="53" spans="1:11" x14ac:dyDescent="0.2">
      <c r="A53" s="399"/>
      <c r="B53" s="399"/>
      <c r="C53" s="399"/>
      <c r="D53" s="399"/>
      <c r="E53" s="399"/>
      <c r="F53" s="401"/>
      <c r="G53" s="568"/>
      <c r="H53" s="399"/>
      <c r="I53" s="399"/>
      <c r="J53" s="401"/>
      <c r="K53" s="399"/>
    </row>
    <row r="54" spans="1:11" x14ac:dyDescent="0.2">
      <c r="A54" s="399"/>
      <c r="B54" s="399"/>
      <c r="C54" s="399"/>
      <c r="D54" s="399"/>
      <c r="E54" s="399"/>
      <c r="F54" s="401"/>
      <c r="G54" s="568"/>
      <c r="H54" s="399"/>
      <c r="I54" s="399"/>
      <c r="J54" s="401"/>
      <c r="K54" s="399"/>
    </row>
    <row r="55" spans="1:11" x14ac:dyDescent="0.2">
      <c r="A55" s="399"/>
      <c r="B55" s="399"/>
      <c r="C55" s="399"/>
      <c r="D55" s="399"/>
      <c r="E55" s="399"/>
      <c r="F55" s="401"/>
      <c r="G55" s="568"/>
      <c r="H55" s="399"/>
      <c r="I55" s="399"/>
      <c r="J55" s="401"/>
      <c r="K55" s="399"/>
    </row>
    <row r="56" spans="1:11" x14ac:dyDescent="0.2">
      <c r="A56" s="399"/>
      <c r="B56" s="399"/>
      <c r="C56" s="399"/>
      <c r="D56" s="399"/>
      <c r="E56" s="399"/>
      <c r="F56" s="401"/>
      <c r="G56" s="568"/>
      <c r="H56" s="399"/>
      <c r="I56" s="399"/>
      <c r="J56" s="401"/>
      <c r="K56" s="399"/>
    </row>
    <row r="57" spans="1:11" x14ac:dyDescent="0.2">
      <c r="A57" s="399"/>
      <c r="B57" s="399"/>
      <c r="C57" s="399"/>
      <c r="D57" s="399"/>
      <c r="E57" s="399"/>
      <c r="F57" s="401"/>
      <c r="G57" s="568"/>
      <c r="H57" s="399"/>
      <c r="I57" s="399"/>
      <c r="J57" s="401"/>
      <c r="K57" s="399"/>
    </row>
    <row r="58" spans="1:11" x14ac:dyDescent="0.2">
      <c r="A58" s="399"/>
      <c r="B58" s="399"/>
      <c r="C58" s="399"/>
      <c r="D58" s="399"/>
      <c r="E58" s="399"/>
      <c r="F58" s="401"/>
      <c r="G58" s="568"/>
      <c r="H58" s="399"/>
      <c r="I58" s="399"/>
      <c r="J58" s="401"/>
      <c r="K58" s="399"/>
    </row>
    <row r="59" spans="1:11" x14ac:dyDescent="0.2">
      <c r="A59" s="399"/>
      <c r="B59" s="399"/>
      <c r="C59" s="399"/>
      <c r="D59" s="399"/>
      <c r="E59" s="399"/>
      <c r="F59" s="401"/>
      <c r="G59" s="568"/>
      <c r="H59" s="399"/>
      <c r="I59" s="399"/>
      <c r="J59" s="401"/>
      <c r="K59" s="399"/>
    </row>
    <row r="60" spans="1:11" x14ac:dyDescent="0.2">
      <c r="A60" s="399"/>
      <c r="B60" s="399"/>
      <c r="C60" s="399"/>
      <c r="D60" s="399"/>
      <c r="E60" s="399"/>
      <c r="F60" s="401"/>
      <c r="G60" s="568"/>
      <c r="H60" s="399"/>
      <c r="I60" s="399"/>
      <c r="J60" s="401"/>
      <c r="K60" s="399"/>
    </row>
    <row r="61" spans="1:11" x14ac:dyDescent="0.2">
      <c r="A61" s="399"/>
      <c r="B61" s="399"/>
      <c r="C61" s="399"/>
      <c r="D61" s="399"/>
      <c r="E61" s="399"/>
      <c r="F61" s="401"/>
      <c r="G61" s="568"/>
      <c r="H61" s="399"/>
      <c r="I61" s="399"/>
      <c r="J61" s="401"/>
      <c r="K61" s="399"/>
    </row>
    <row r="62" spans="1:11" x14ac:dyDescent="0.2">
      <c r="A62" s="399"/>
      <c r="B62" s="399"/>
      <c r="C62" s="399"/>
      <c r="D62" s="399"/>
      <c r="E62" s="399"/>
      <c r="F62" s="401"/>
      <c r="G62" s="568"/>
      <c r="H62" s="399"/>
      <c r="I62" s="399"/>
      <c r="J62" s="401"/>
      <c r="K62" s="399"/>
    </row>
    <row r="63" spans="1:11" x14ac:dyDescent="0.2">
      <c r="A63" s="399"/>
      <c r="B63" s="399"/>
      <c r="C63" s="399"/>
      <c r="D63" s="399"/>
      <c r="E63" s="399"/>
      <c r="F63" s="401"/>
      <c r="G63" s="568"/>
      <c r="H63" s="399"/>
      <c r="I63" s="399"/>
      <c r="J63" s="401"/>
      <c r="K63" s="399"/>
    </row>
    <row r="64" spans="1:11" x14ac:dyDescent="0.2">
      <c r="A64" s="399"/>
      <c r="B64" s="399"/>
      <c r="C64" s="399"/>
      <c r="D64" s="399"/>
      <c r="E64" s="399"/>
      <c r="F64" s="401"/>
      <c r="G64" s="568"/>
      <c r="H64" s="399"/>
      <c r="I64" s="399"/>
      <c r="J64" s="401"/>
      <c r="K64" s="399"/>
    </row>
    <row r="65" spans="1:11" x14ac:dyDescent="0.2">
      <c r="A65" s="399"/>
      <c r="B65" s="399"/>
      <c r="C65" s="399"/>
      <c r="D65" s="399"/>
      <c r="E65" s="399"/>
      <c r="F65" s="401"/>
      <c r="G65" s="568"/>
      <c r="H65" s="399"/>
      <c r="I65" s="399"/>
      <c r="J65" s="401"/>
      <c r="K65" s="399"/>
    </row>
    <row r="66" spans="1:11" x14ac:dyDescent="0.2">
      <c r="A66" s="399"/>
      <c r="B66" s="399"/>
      <c r="C66" s="399"/>
      <c r="D66" s="399"/>
      <c r="E66" s="399"/>
      <c r="F66" s="401"/>
      <c r="G66" s="568"/>
      <c r="H66" s="399"/>
      <c r="I66" s="399"/>
      <c r="J66" s="401"/>
      <c r="K66" s="399"/>
    </row>
    <row r="67" spans="1:11" x14ac:dyDescent="0.2">
      <c r="A67" s="399"/>
      <c r="B67" s="399"/>
      <c r="C67" s="399"/>
      <c r="D67" s="399"/>
      <c r="E67" s="399"/>
      <c r="F67" s="401"/>
      <c r="G67" s="568"/>
      <c r="H67" s="399"/>
      <c r="I67" s="399"/>
      <c r="J67" s="401"/>
      <c r="K67" s="399"/>
    </row>
    <row r="68" spans="1:11" x14ac:dyDescent="0.2">
      <c r="A68" s="399"/>
      <c r="B68" s="399"/>
      <c r="C68" s="399"/>
      <c r="D68" s="399"/>
      <c r="E68" s="399"/>
      <c r="F68" s="401"/>
      <c r="G68" s="568"/>
      <c r="H68" s="399"/>
      <c r="I68" s="399"/>
      <c r="J68" s="401"/>
      <c r="K68" s="399"/>
    </row>
    <row r="69" spans="1:11" x14ac:dyDescent="0.2">
      <c r="A69" s="399"/>
      <c r="B69" s="399"/>
      <c r="C69" s="399"/>
      <c r="D69" s="399"/>
      <c r="E69" s="399"/>
      <c r="F69" s="401"/>
      <c r="G69" s="568"/>
      <c r="H69" s="399"/>
      <c r="I69" s="399"/>
      <c r="J69" s="401"/>
      <c r="K69" s="399"/>
    </row>
    <row r="70" spans="1:11" x14ac:dyDescent="0.2">
      <c r="A70" s="399"/>
      <c r="B70" s="399"/>
      <c r="C70" s="399"/>
      <c r="D70" s="399"/>
      <c r="E70" s="399"/>
      <c r="F70" s="401"/>
      <c r="G70" s="568"/>
      <c r="H70" s="399"/>
      <c r="I70" s="399"/>
      <c r="J70" s="401"/>
      <c r="K70" s="399"/>
    </row>
    <row r="71" spans="1:11" x14ac:dyDescent="0.2">
      <c r="A71" s="399"/>
      <c r="B71" s="399"/>
      <c r="C71" s="399"/>
      <c r="D71" s="399"/>
      <c r="E71" s="399"/>
      <c r="F71" s="401"/>
      <c r="G71" s="568"/>
      <c r="H71" s="399"/>
      <c r="I71" s="399"/>
      <c r="J71" s="401"/>
      <c r="K71" s="399"/>
    </row>
    <row r="72" spans="1:11" x14ac:dyDescent="0.2">
      <c r="A72" s="399"/>
      <c r="B72" s="399"/>
      <c r="C72" s="399"/>
      <c r="D72" s="399"/>
      <c r="E72" s="399"/>
      <c r="F72" s="401"/>
      <c r="G72" s="568"/>
      <c r="H72" s="399"/>
      <c r="I72" s="399"/>
      <c r="J72" s="401"/>
      <c r="K72" s="399"/>
    </row>
    <row r="73" spans="1:11" x14ac:dyDescent="0.2">
      <c r="A73" s="399"/>
      <c r="B73" s="399"/>
      <c r="C73" s="399"/>
      <c r="D73" s="399"/>
      <c r="E73" s="399"/>
      <c r="F73" s="401"/>
      <c r="G73" s="568"/>
      <c r="H73" s="399"/>
      <c r="I73" s="399"/>
      <c r="J73" s="401"/>
      <c r="K73" s="399"/>
    </row>
    <row r="74" spans="1:11" x14ac:dyDescent="0.2">
      <c r="A74" s="399"/>
      <c r="B74" s="399"/>
      <c r="C74" s="399"/>
      <c r="D74" s="399"/>
      <c r="E74" s="399"/>
      <c r="F74" s="401"/>
      <c r="G74" s="568"/>
      <c r="H74" s="399"/>
      <c r="I74" s="399"/>
      <c r="J74" s="401"/>
      <c r="K74" s="399"/>
    </row>
    <row r="75" spans="1:11" x14ac:dyDescent="0.2">
      <c r="A75" s="399"/>
      <c r="B75" s="399"/>
      <c r="C75" s="399"/>
      <c r="D75" s="399"/>
      <c r="E75" s="399"/>
      <c r="F75" s="401"/>
      <c r="G75" s="568"/>
      <c r="H75" s="399"/>
      <c r="I75" s="399"/>
      <c r="J75" s="401"/>
      <c r="K75" s="399"/>
    </row>
    <row r="76" spans="1:11" x14ac:dyDescent="0.2">
      <c r="A76" s="399"/>
      <c r="B76" s="399"/>
      <c r="C76" s="399"/>
      <c r="D76" s="399"/>
      <c r="E76" s="399"/>
      <c r="F76" s="401"/>
      <c r="G76" s="568"/>
      <c r="H76" s="399"/>
      <c r="I76" s="399"/>
      <c r="J76" s="401"/>
      <c r="K76" s="399"/>
    </row>
    <row r="77" spans="1:11" x14ac:dyDescent="0.2">
      <c r="A77" s="399"/>
      <c r="B77" s="399"/>
      <c r="C77" s="399"/>
      <c r="D77" s="399"/>
      <c r="E77" s="399"/>
      <c r="F77" s="401"/>
      <c r="G77" s="568"/>
      <c r="H77" s="399"/>
      <c r="I77" s="399"/>
      <c r="J77" s="401"/>
      <c r="K77" s="399"/>
    </row>
    <row r="78" spans="1:11" x14ac:dyDescent="0.2">
      <c r="A78" s="399"/>
      <c r="B78" s="399"/>
      <c r="C78" s="399"/>
      <c r="D78" s="399"/>
      <c r="E78" s="399"/>
      <c r="F78" s="401"/>
      <c r="G78" s="568"/>
      <c r="H78" s="399"/>
      <c r="I78" s="399"/>
      <c r="J78" s="401"/>
      <c r="K78" s="399"/>
    </row>
    <row r="79" spans="1:11" x14ac:dyDescent="0.2">
      <c r="A79" s="399"/>
      <c r="B79" s="399"/>
      <c r="C79" s="399"/>
      <c r="D79" s="399"/>
      <c r="E79" s="399"/>
      <c r="F79" s="401"/>
      <c r="G79" s="568"/>
      <c r="H79" s="399"/>
      <c r="I79" s="399"/>
      <c r="J79" s="401"/>
      <c r="K79" s="399"/>
    </row>
    <row r="80" spans="1:11" x14ac:dyDescent="0.2">
      <c r="A80" s="399"/>
      <c r="B80" s="399"/>
      <c r="C80" s="399"/>
      <c r="D80" s="399"/>
      <c r="E80" s="399"/>
      <c r="F80" s="401"/>
      <c r="G80" s="568"/>
      <c r="H80" s="399"/>
      <c r="I80" s="399"/>
      <c r="J80" s="401"/>
      <c r="K80" s="399"/>
    </row>
    <row r="81" spans="1:11" x14ac:dyDescent="0.2">
      <c r="A81" s="399"/>
      <c r="B81" s="399"/>
      <c r="C81" s="399"/>
      <c r="D81" s="399"/>
      <c r="E81" s="399"/>
      <c r="F81" s="401"/>
      <c r="G81" s="568"/>
      <c r="H81" s="399"/>
      <c r="I81" s="399"/>
      <c r="J81" s="401"/>
      <c r="K81" s="399"/>
    </row>
    <row r="82" spans="1:11" x14ac:dyDescent="0.2">
      <c r="A82" s="399"/>
      <c r="B82" s="399"/>
      <c r="C82" s="399"/>
      <c r="D82" s="399"/>
      <c r="E82" s="399"/>
      <c r="F82" s="401"/>
      <c r="G82" s="568"/>
      <c r="H82" s="399"/>
      <c r="I82" s="399"/>
      <c r="J82" s="401"/>
      <c r="K82" s="399"/>
    </row>
    <row r="83" spans="1:11" x14ac:dyDescent="0.2">
      <c r="A83" s="399"/>
      <c r="B83" s="399"/>
      <c r="C83" s="399"/>
      <c r="D83" s="399"/>
      <c r="E83" s="399"/>
      <c r="F83" s="401"/>
      <c r="G83" s="568"/>
      <c r="H83" s="399"/>
      <c r="I83" s="399"/>
      <c r="J83" s="401"/>
      <c r="K83" s="399"/>
    </row>
    <row r="84" spans="1:11" x14ac:dyDescent="0.2">
      <c r="A84" s="399"/>
      <c r="B84" s="399"/>
      <c r="C84" s="399"/>
      <c r="D84" s="399"/>
      <c r="E84" s="399"/>
      <c r="F84" s="401"/>
      <c r="G84" s="568"/>
      <c r="H84" s="399"/>
      <c r="I84" s="399"/>
      <c r="J84" s="401"/>
      <c r="K84" s="399"/>
    </row>
    <row r="85" spans="1:11" x14ac:dyDescent="0.2">
      <c r="A85" s="399"/>
      <c r="B85" s="399"/>
      <c r="C85" s="399"/>
      <c r="D85" s="399"/>
      <c r="E85" s="399"/>
      <c r="F85" s="401"/>
      <c r="G85" s="568"/>
      <c r="H85" s="399"/>
      <c r="I85" s="399"/>
      <c r="J85" s="401"/>
      <c r="K85" s="399"/>
    </row>
    <row r="86" spans="1:11" x14ac:dyDescent="0.2">
      <c r="A86" s="399"/>
      <c r="B86" s="399"/>
      <c r="C86" s="399"/>
      <c r="D86" s="399"/>
      <c r="E86" s="399"/>
      <c r="F86" s="401"/>
      <c r="G86" s="568"/>
      <c r="H86" s="399"/>
      <c r="I86" s="399"/>
      <c r="J86" s="401"/>
      <c r="K86" s="399"/>
    </row>
    <row r="87" spans="1:11" x14ac:dyDescent="0.2">
      <c r="A87" s="399"/>
      <c r="B87" s="399"/>
      <c r="C87" s="399"/>
      <c r="D87" s="399"/>
      <c r="E87" s="399"/>
      <c r="F87" s="401"/>
      <c r="G87" s="568"/>
      <c r="H87" s="399"/>
      <c r="I87" s="399"/>
      <c r="J87" s="401"/>
      <c r="K87" s="399"/>
    </row>
    <row r="88" spans="1:11" x14ac:dyDescent="0.2">
      <c r="A88" s="399"/>
      <c r="B88" s="399"/>
      <c r="C88" s="399"/>
      <c r="D88" s="399"/>
      <c r="E88" s="399"/>
      <c r="F88" s="401"/>
      <c r="G88" s="568"/>
      <c r="H88" s="399"/>
      <c r="I88" s="399"/>
      <c r="J88" s="401"/>
      <c r="K88" s="399"/>
    </row>
    <row r="89" spans="1:11" x14ac:dyDescent="0.2">
      <c r="A89" s="399"/>
      <c r="B89" s="399"/>
      <c r="C89" s="399"/>
      <c r="D89" s="399"/>
      <c r="E89" s="399"/>
      <c r="F89" s="401"/>
      <c r="G89" s="568"/>
      <c r="H89" s="399"/>
      <c r="I89" s="399"/>
      <c r="J89" s="401"/>
      <c r="K89" s="399"/>
    </row>
    <row r="90" spans="1:11" x14ac:dyDescent="0.2">
      <c r="A90" s="399"/>
      <c r="B90" s="399"/>
      <c r="C90" s="399"/>
      <c r="D90" s="399"/>
      <c r="E90" s="399"/>
      <c r="F90" s="401"/>
      <c r="G90" s="568"/>
      <c r="H90" s="399"/>
      <c r="I90" s="399"/>
      <c r="J90" s="401"/>
      <c r="K90" s="399"/>
    </row>
    <row r="91" spans="1:11" x14ac:dyDescent="0.2">
      <c r="A91" s="399"/>
      <c r="B91" s="399"/>
      <c r="C91" s="399"/>
      <c r="D91" s="399"/>
      <c r="E91" s="399"/>
      <c r="F91" s="401"/>
      <c r="G91" s="568"/>
      <c r="H91" s="399"/>
      <c r="I91" s="399"/>
      <c r="J91" s="401"/>
      <c r="K91" s="399"/>
    </row>
    <row r="92" spans="1:11" x14ac:dyDescent="0.2">
      <c r="A92" s="399"/>
      <c r="B92" s="399"/>
      <c r="C92" s="399"/>
      <c r="D92" s="399"/>
      <c r="E92" s="399"/>
      <c r="F92" s="401"/>
      <c r="G92" s="568"/>
      <c r="H92" s="399"/>
      <c r="I92" s="399"/>
      <c r="J92" s="401"/>
      <c r="K92" s="399"/>
    </row>
    <row r="93" spans="1:11" x14ac:dyDescent="0.2">
      <c r="A93" s="399"/>
      <c r="B93" s="399"/>
      <c r="C93" s="399"/>
      <c r="D93" s="399"/>
      <c r="E93" s="399"/>
      <c r="F93" s="401"/>
      <c r="G93" s="568"/>
      <c r="H93" s="399"/>
      <c r="I93" s="399"/>
      <c r="J93" s="401"/>
      <c r="K93" s="399"/>
    </row>
    <row r="94" spans="1:11" x14ac:dyDescent="0.2">
      <c r="A94" s="399"/>
      <c r="B94" s="399"/>
      <c r="C94" s="399"/>
      <c r="D94" s="399"/>
      <c r="E94" s="399"/>
      <c r="F94" s="401"/>
      <c r="G94" s="568"/>
      <c r="H94" s="399"/>
      <c r="I94" s="399"/>
      <c r="J94" s="401"/>
      <c r="K94" s="399"/>
    </row>
    <row r="95" spans="1:11" x14ac:dyDescent="0.2">
      <c r="A95" s="399"/>
      <c r="B95" s="399"/>
      <c r="C95" s="399"/>
      <c r="D95" s="399"/>
      <c r="E95" s="399"/>
      <c r="F95" s="401"/>
      <c r="G95" s="568"/>
      <c r="H95" s="399"/>
      <c r="I95" s="399"/>
      <c r="J95" s="401"/>
      <c r="K95" s="399"/>
    </row>
    <row r="96" spans="1:11" x14ac:dyDescent="0.2">
      <c r="A96" s="399"/>
      <c r="B96" s="399"/>
      <c r="C96" s="399"/>
      <c r="D96" s="399"/>
      <c r="E96" s="399"/>
      <c r="F96" s="401"/>
      <c r="G96" s="568"/>
      <c r="H96" s="399"/>
      <c r="I96" s="399"/>
      <c r="J96" s="401"/>
      <c r="K96" s="399"/>
    </row>
    <row r="97" spans="1:11" x14ac:dyDescent="0.2">
      <c r="A97" s="399"/>
      <c r="B97" s="399"/>
      <c r="C97" s="399"/>
      <c r="D97" s="399"/>
      <c r="E97" s="399"/>
      <c r="F97" s="401"/>
      <c r="G97" s="568"/>
      <c r="H97" s="399"/>
      <c r="I97" s="399"/>
      <c r="J97" s="401"/>
      <c r="K97" s="399"/>
    </row>
    <row r="98" spans="1:11" x14ac:dyDescent="0.2">
      <c r="A98" s="399"/>
      <c r="B98" s="399"/>
      <c r="C98" s="399"/>
      <c r="D98" s="399"/>
      <c r="E98" s="399"/>
      <c r="F98" s="401"/>
      <c r="G98" s="568"/>
      <c r="H98" s="399"/>
      <c r="I98" s="399"/>
      <c r="J98" s="401"/>
      <c r="K98" s="399"/>
    </row>
    <row r="99" spans="1:11" x14ac:dyDescent="0.2">
      <c r="A99" s="399"/>
      <c r="B99" s="399"/>
      <c r="C99" s="399"/>
      <c r="D99" s="399"/>
      <c r="E99" s="399"/>
      <c r="F99" s="401"/>
      <c r="G99" s="568"/>
      <c r="H99" s="399"/>
      <c r="I99" s="399"/>
      <c r="J99" s="401"/>
      <c r="K99" s="399"/>
    </row>
    <row r="100" spans="1:11" x14ac:dyDescent="0.2">
      <c r="A100" s="399"/>
      <c r="B100" s="399"/>
      <c r="C100" s="399"/>
      <c r="D100" s="399"/>
      <c r="E100" s="399"/>
      <c r="F100" s="401"/>
      <c r="G100" s="568"/>
      <c r="H100" s="399"/>
      <c r="I100" s="399"/>
      <c r="J100" s="401"/>
      <c r="K100" s="399"/>
    </row>
    <row r="101" spans="1:11" x14ac:dyDescent="0.2">
      <c r="A101" s="399"/>
      <c r="B101" s="399"/>
      <c r="C101" s="399"/>
      <c r="D101" s="399"/>
      <c r="E101" s="399"/>
      <c r="F101" s="401"/>
      <c r="G101" s="568"/>
      <c r="H101" s="399"/>
      <c r="I101" s="399"/>
      <c r="J101" s="401"/>
      <c r="K101" s="399"/>
    </row>
    <row r="102" spans="1:11" x14ac:dyDescent="0.2">
      <c r="A102" s="399"/>
      <c r="B102" s="399"/>
      <c r="C102" s="399"/>
      <c r="D102" s="399"/>
      <c r="E102" s="399"/>
      <c r="F102" s="401"/>
      <c r="G102" s="568"/>
      <c r="H102" s="399"/>
      <c r="I102" s="399"/>
      <c r="J102" s="401"/>
      <c r="K102" s="399"/>
    </row>
    <row r="103" spans="1:11" x14ac:dyDescent="0.2">
      <c r="A103" s="399"/>
      <c r="B103" s="399"/>
      <c r="C103" s="399"/>
      <c r="D103" s="399"/>
      <c r="E103" s="399"/>
      <c r="F103" s="401"/>
      <c r="G103" s="568"/>
      <c r="H103" s="399"/>
      <c r="I103" s="399"/>
      <c r="J103" s="401"/>
      <c r="K103" s="399"/>
    </row>
    <row r="104" spans="1:11" x14ac:dyDescent="0.2">
      <c r="A104" s="399"/>
      <c r="B104" s="399"/>
      <c r="C104" s="399"/>
      <c r="D104" s="399"/>
      <c r="E104" s="399"/>
      <c r="F104" s="401"/>
      <c r="G104" s="568"/>
      <c r="H104" s="399"/>
      <c r="I104" s="399"/>
      <c r="J104" s="401"/>
      <c r="K104" s="399"/>
    </row>
    <row r="105" spans="1:11" x14ac:dyDescent="0.2">
      <c r="A105" s="399"/>
      <c r="B105" s="399"/>
      <c r="C105" s="399"/>
      <c r="D105" s="399"/>
      <c r="E105" s="399"/>
      <c r="F105" s="401"/>
      <c r="G105" s="568"/>
      <c r="H105" s="399"/>
      <c r="I105" s="399"/>
      <c r="J105" s="401"/>
      <c r="K105" s="399"/>
    </row>
    <row r="106" spans="1:11" x14ac:dyDescent="0.2">
      <c r="A106" s="399"/>
      <c r="B106" s="399"/>
      <c r="C106" s="399"/>
      <c r="D106" s="399"/>
      <c r="E106" s="399"/>
      <c r="F106" s="401"/>
      <c r="G106" s="568"/>
      <c r="H106" s="399"/>
      <c r="I106" s="399"/>
      <c r="J106" s="401"/>
      <c r="K106" s="399"/>
    </row>
    <row r="107" spans="1:11" x14ac:dyDescent="0.2">
      <c r="A107" s="399"/>
      <c r="B107" s="399"/>
      <c r="C107" s="399"/>
      <c r="D107" s="399"/>
      <c r="E107" s="399"/>
      <c r="F107" s="401"/>
      <c r="G107" s="568"/>
      <c r="H107" s="399"/>
      <c r="I107" s="399"/>
      <c r="J107" s="401"/>
      <c r="K107" s="399"/>
    </row>
    <row r="108" spans="1:11" x14ac:dyDescent="0.2">
      <c r="A108" s="399"/>
      <c r="B108" s="399"/>
      <c r="C108" s="399"/>
      <c r="D108" s="399"/>
      <c r="E108" s="399"/>
      <c r="F108" s="401"/>
      <c r="G108" s="568"/>
      <c r="H108" s="399"/>
      <c r="I108" s="399"/>
      <c r="J108" s="401"/>
      <c r="K108" s="399"/>
    </row>
    <row r="109" spans="1:11" x14ac:dyDescent="0.2">
      <c r="A109" s="399"/>
      <c r="B109" s="399"/>
      <c r="C109" s="399"/>
      <c r="D109" s="399"/>
      <c r="E109" s="399"/>
      <c r="F109" s="401"/>
      <c r="G109" s="568"/>
      <c r="H109" s="399"/>
      <c r="I109" s="399"/>
      <c r="J109" s="401"/>
      <c r="K109" s="399"/>
    </row>
    <row r="110" spans="1:11" x14ac:dyDescent="0.2">
      <c r="A110" s="399"/>
      <c r="B110" s="399"/>
      <c r="C110" s="399"/>
      <c r="D110" s="399"/>
      <c r="E110" s="399"/>
      <c r="F110" s="401"/>
      <c r="G110" s="568"/>
      <c r="H110" s="399"/>
      <c r="I110" s="399"/>
      <c r="J110" s="401"/>
      <c r="K110" s="399"/>
    </row>
    <row r="111" spans="1:11" x14ac:dyDescent="0.2">
      <c r="A111" s="399"/>
      <c r="B111" s="399"/>
      <c r="C111" s="399"/>
      <c r="D111" s="399"/>
      <c r="E111" s="399"/>
      <c r="F111" s="401"/>
      <c r="G111" s="568"/>
      <c r="H111" s="399"/>
      <c r="I111" s="399"/>
      <c r="J111" s="401"/>
      <c r="K111" s="399"/>
    </row>
    <row r="112" spans="1:11" x14ac:dyDescent="0.2">
      <c r="A112" s="399"/>
      <c r="B112" s="399"/>
      <c r="C112" s="399"/>
      <c r="D112" s="399"/>
      <c r="E112" s="399"/>
      <c r="F112" s="401"/>
      <c r="G112" s="568"/>
      <c r="H112" s="399"/>
      <c r="I112" s="399"/>
      <c r="J112" s="401"/>
      <c r="K112" s="399"/>
    </row>
    <row r="113" spans="1:11" x14ac:dyDescent="0.2">
      <c r="A113" s="399"/>
      <c r="B113" s="399"/>
      <c r="C113" s="399"/>
      <c r="D113" s="399"/>
      <c r="E113" s="399"/>
      <c r="F113" s="401"/>
      <c r="G113" s="568"/>
      <c r="H113" s="399"/>
      <c r="I113" s="399"/>
      <c r="J113" s="401"/>
      <c r="K113" s="399"/>
    </row>
    <row r="114" spans="1:11" x14ac:dyDescent="0.2">
      <c r="A114" s="399"/>
      <c r="B114" s="399"/>
      <c r="C114" s="399"/>
      <c r="D114" s="399"/>
      <c r="E114" s="399"/>
      <c r="F114" s="401"/>
      <c r="G114" s="568"/>
      <c r="H114" s="399"/>
      <c r="I114" s="399"/>
      <c r="J114" s="401"/>
      <c r="K114" s="399"/>
    </row>
    <row r="115" spans="1:11" x14ac:dyDescent="0.2">
      <c r="A115" s="399"/>
      <c r="B115" s="399"/>
      <c r="C115" s="399"/>
      <c r="D115" s="399"/>
      <c r="E115" s="399"/>
      <c r="F115" s="401"/>
      <c r="G115" s="568"/>
      <c r="H115" s="399"/>
      <c r="I115" s="399"/>
      <c r="J115" s="401"/>
      <c r="K115" s="399"/>
    </row>
    <row r="116" spans="1:11" x14ac:dyDescent="0.2">
      <c r="A116" s="399"/>
      <c r="B116" s="399"/>
      <c r="C116" s="399"/>
      <c r="D116" s="399"/>
      <c r="E116" s="399"/>
      <c r="F116" s="401"/>
      <c r="G116" s="568"/>
      <c r="H116" s="399"/>
      <c r="I116" s="399"/>
      <c r="J116" s="401"/>
      <c r="K116" s="399"/>
    </row>
    <row r="117" spans="1:11" x14ac:dyDescent="0.2">
      <c r="A117" s="399"/>
      <c r="B117" s="399"/>
      <c r="C117" s="399"/>
      <c r="D117" s="399"/>
      <c r="E117" s="399"/>
      <c r="F117" s="401"/>
      <c r="G117" s="568"/>
      <c r="H117" s="399"/>
      <c r="I117" s="399"/>
      <c r="J117" s="401"/>
      <c r="K117" s="399"/>
    </row>
    <row r="118" spans="1:11" x14ac:dyDescent="0.2">
      <c r="A118" s="399"/>
      <c r="B118" s="399"/>
      <c r="C118" s="399"/>
      <c r="D118" s="399"/>
      <c r="E118" s="399"/>
      <c r="F118" s="401"/>
      <c r="G118" s="568"/>
      <c r="H118" s="399"/>
      <c r="I118" s="399"/>
      <c r="J118" s="401"/>
      <c r="K118" s="399"/>
    </row>
    <row r="119" spans="1:11" x14ac:dyDescent="0.2">
      <c r="A119" s="399"/>
      <c r="B119" s="399"/>
      <c r="C119" s="399"/>
      <c r="D119" s="399"/>
      <c r="E119" s="399"/>
      <c r="F119" s="401"/>
      <c r="G119" s="568"/>
      <c r="H119" s="399"/>
      <c r="I119" s="399"/>
      <c r="J119" s="401"/>
      <c r="K119" s="399"/>
    </row>
    <row r="120" spans="1:11" x14ac:dyDescent="0.2">
      <c r="A120" s="399"/>
      <c r="B120" s="399"/>
      <c r="C120" s="399"/>
      <c r="D120" s="399"/>
      <c r="E120" s="399"/>
      <c r="F120" s="401"/>
      <c r="G120" s="568"/>
      <c r="H120" s="399"/>
      <c r="I120" s="399"/>
      <c r="J120" s="401"/>
      <c r="K120" s="399"/>
    </row>
    <row r="121" spans="1:11" x14ac:dyDescent="0.2">
      <c r="A121" s="399"/>
      <c r="B121" s="399"/>
      <c r="C121" s="399"/>
      <c r="D121" s="399"/>
      <c r="E121" s="399"/>
      <c r="F121" s="401"/>
      <c r="G121" s="568"/>
      <c r="H121" s="399"/>
      <c r="I121" s="399"/>
      <c r="J121" s="401"/>
      <c r="K121" s="399"/>
    </row>
    <row r="122" spans="1:11" x14ac:dyDescent="0.2">
      <c r="A122" s="399"/>
      <c r="B122" s="399"/>
      <c r="C122" s="399"/>
      <c r="D122" s="399"/>
      <c r="E122" s="399"/>
      <c r="F122" s="401"/>
      <c r="G122" s="568"/>
      <c r="H122" s="399"/>
      <c r="I122" s="399"/>
      <c r="J122" s="401"/>
      <c r="K122" s="399"/>
    </row>
    <row r="123" spans="1:11" x14ac:dyDescent="0.2">
      <c r="A123" s="399"/>
      <c r="B123" s="399"/>
      <c r="C123" s="399"/>
      <c r="D123" s="399"/>
      <c r="E123" s="399"/>
      <c r="F123" s="401"/>
      <c r="G123" s="568"/>
      <c r="H123" s="399"/>
      <c r="I123" s="399"/>
      <c r="J123" s="401"/>
      <c r="K123" s="399"/>
    </row>
    <row r="124" spans="1:11" x14ac:dyDescent="0.2">
      <c r="A124" s="399"/>
      <c r="B124" s="399"/>
      <c r="C124" s="399"/>
      <c r="D124" s="399"/>
      <c r="E124" s="399"/>
      <c r="F124" s="401"/>
      <c r="G124" s="568"/>
      <c r="H124" s="399"/>
      <c r="I124" s="399"/>
      <c r="J124" s="401"/>
      <c r="K124" s="399"/>
    </row>
    <row r="125" spans="1:11" x14ac:dyDescent="0.2">
      <c r="A125" s="399"/>
      <c r="B125" s="399"/>
      <c r="C125" s="399"/>
      <c r="D125" s="399"/>
      <c r="E125" s="399"/>
      <c r="F125" s="401"/>
      <c r="G125" s="568"/>
      <c r="H125" s="399"/>
      <c r="I125" s="399"/>
      <c r="J125" s="401"/>
      <c r="K125" s="399"/>
    </row>
    <row r="126" spans="1:11" x14ac:dyDescent="0.2">
      <c r="A126" s="399"/>
      <c r="B126" s="399"/>
      <c r="C126" s="399"/>
      <c r="D126" s="399"/>
      <c r="E126" s="399"/>
      <c r="F126" s="401"/>
      <c r="G126" s="568"/>
      <c r="H126" s="399"/>
      <c r="I126" s="399"/>
      <c r="J126" s="401"/>
      <c r="K126" s="399"/>
    </row>
    <row r="127" spans="1:11" x14ac:dyDescent="0.2">
      <c r="A127" s="399"/>
      <c r="B127" s="399"/>
      <c r="C127" s="399"/>
      <c r="D127" s="399"/>
      <c r="E127" s="399"/>
      <c r="F127" s="401"/>
      <c r="G127" s="568"/>
      <c r="H127" s="399"/>
      <c r="I127" s="399"/>
      <c r="J127" s="401"/>
      <c r="K127" s="399"/>
    </row>
    <row r="128" spans="1:11" x14ac:dyDescent="0.2">
      <c r="A128" s="399"/>
      <c r="B128" s="399"/>
      <c r="C128" s="399"/>
      <c r="D128" s="399"/>
      <c r="E128" s="399"/>
      <c r="F128" s="401"/>
      <c r="G128" s="568"/>
      <c r="H128" s="399"/>
      <c r="I128" s="399"/>
      <c r="J128" s="401"/>
      <c r="K128" s="399"/>
    </row>
    <row r="129" spans="1:11" x14ac:dyDescent="0.2">
      <c r="A129" s="399"/>
      <c r="B129" s="399"/>
      <c r="C129" s="399"/>
      <c r="D129" s="399"/>
      <c r="E129" s="399"/>
      <c r="F129" s="401"/>
      <c r="G129" s="568"/>
      <c r="H129" s="399"/>
      <c r="I129" s="399"/>
      <c r="J129" s="401"/>
      <c r="K129" s="399"/>
    </row>
    <row r="130" spans="1:11" x14ac:dyDescent="0.2">
      <c r="A130" s="399"/>
      <c r="B130" s="399"/>
      <c r="C130" s="399"/>
      <c r="D130" s="399"/>
      <c r="E130" s="399"/>
      <c r="F130" s="401"/>
      <c r="G130" s="568"/>
      <c r="H130" s="399"/>
      <c r="I130" s="399"/>
      <c r="J130" s="401"/>
      <c r="K130" s="399"/>
    </row>
    <row r="131" spans="1:11" x14ac:dyDescent="0.2">
      <c r="A131" s="399"/>
      <c r="B131" s="399"/>
      <c r="C131" s="399"/>
      <c r="D131" s="399"/>
      <c r="E131" s="399"/>
      <c r="F131" s="401"/>
      <c r="G131" s="568"/>
      <c r="H131" s="399"/>
      <c r="I131" s="399"/>
      <c r="J131" s="401"/>
      <c r="K131" s="399"/>
    </row>
    <row r="132" spans="1:11" x14ac:dyDescent="0.2">
      <c r="A132" s="399"/>
      <c r="B132" s="399"/>
      <c r="C132" s="399"/>
      <c r="D132" s="399"/>
      <c r="E132" s="399"/>
      <c r="F132" s="401"/>
      <c r="G132" s="568"/>
      <c r="H132" s="399"/>
      <c r="I132" s="399"/>
      <c r="J132" s="401"/>
      <c r="K132" s="399"/>
    </row>
    <row r="133" spans="1:11" x14ac:dyDescent="0.2">
      <c r="A133" s="399"/>
      <c r="B133" s="399"/>
      <c r="C133" s="399"/>
      <c r="D133" s="399"/>
      <c r="E133" s="399"/>
      <c r="F133" s="401"/>
      <c r="G133" s="568"/>
      <c r="H133" s="399"/>
      <c r="I133" s="399"/>
      <c r="J133" s="401"/>
      <c r="K133" s="399"/>
    </row>
    <row r="134" spans="1:11" x14ac:dyDescent="0.2">
      <c r="A134" s="399"/>
      <c r="B134" s="399"/>
      <c r="C134" s="399"/>
      <c r="D134" s="399"/>
      <c r="E134" s="399"/>
      <c r="F134" s="401"/>
      <c r="G134" s="568"/>
      <c r="H134" s="399"/>
      <c r="I134" s="399"/>
      <c r="J134" s="401"/>
      <c r="K134" s="399"/>
    </row>
    <row r="135" spans="1:11" x14ac:dyDescent="0.2">
      <c r="A135" s="399"/>
      <c r="B135" s="399"/>
      <c r="C135" s="399"/>
      <c r="D135" s="399"/>
      <c r="E135" s="399"/>
      <c r="F135" s="401"/>
      <c r="G135" s="568"/>
      <c r="H135" s="399"/>
      <c r="I135" s="399"/>
      <c r="J135" s="401"/>
      <c r="K135" s="399"/>
    </row>
    <row r="136" spans="1:11" x14ac:dyDescent="0.2">
      <c r="A136" s="399"/>
      <c r="B136" s="399"/>
      <c r="C136" s="399"/>
      <c r="D136" s="399"/>
      <c r="E136" s="399"/>
      <c r="F136" s="401"/>
      <c r="G136" s="568"/>
      <c r="H136" s="399"/>
      <c r="I136" s="399"/>
      <c r="J136" s="401"/>
      <c r="K136" s="399"/>
    </row>
    <row r="137" spans="1:11" x14ac:dyDescent="0.2">
      <c r="A137" s="399"/>
      <c r="B137" s="399"/>
      <c r="C137" s="399"/>
      <c r="D137" s="399"/>
      <c r="E137" s="399"/>
      <c r="F137" s="401"/>
      <c r="G137" s="568"/>
      <c r="H137" s="399"/>
      <c r="I137" s="399"/>
      <c r="J137" s="401"/>
      <c r="K137" s="399"/>
    </row>
    <row r="138" spans="1:11" x14ac:dyDescent="0.2">
      <c r="A138" s="399"/>
      <c r="B138" s="399"/>
      <c r="C138" s="399"/>
      <c r="D138" s="399"/>
      <c r="E138" s="399"/>
      <c r="F138" s="401"/>
      <c r="G138" s="568"/>
      <c r="H138" s="399"/>
      <c r="I138" s="399"/>
      <c r="J138" s="401"/>
      <c r="K138" s="399"/>
    </row>
    <row r="139" spans="1:11" x14ac:dyDescent="0.2">
      <c r="A139" s="399"/>
      <c r="B139" s="399"/>
      <c r="C139" s="399"/>
      <c r="D139" s="399"/>
      <c r="E139" s="399"/>
      <c r="F139" s="401"/>
      <c r="G139" s="568"/>
      <c r="H139" s="399"/>
      <c r="I139" s="399"/>
      <c r="J139" s="401"/>
      <c r="K139" s="399"/>
    </row>
    <row r="140" spans="1:11" x14ac:dyDescent="0.2">
      <c r="A140" s="399"/>
      <c r="B140" s="399"/>
      <c r="C140" s="399"/>
      <c r="D140" s="399"/>
      <c r="E140" s="399"/>
      <c r="F140" s="401"/>
      <c r="G140" s="568"/>
      <c r="H140" s="399"/>
      <c r="I140" s="399"/>
      <c r="J140" s="401"/>
      <c r="K140" s="399"/>
    </row>
    <row r="141" spans="1:11" x14ac:dyDescent="0.2">
      <c r="A141" s="399"/>
      <c r="B141" s="399"/>
      <c r="C141" s="399"/>
      <c r="D141" s="399"/>
      <c r="E141" s="399"/>
      <c r="F141" s="401"/>
      <c r="G141" s="568"/>
      <c r="H141" s="399"/>
      <c r="I141" s="399"/>
      <c r="J141" s="401"/>
      <c r="K141" s="399"/>
    </row>
    <row r="142" spans="1:11" x14ac:dyDescent="0.2">
      <c r="A142" s="399"/>
      <c r="B142" s="399"/>
      <c r="C142" s="399"/>
      <c r="D142" s="399"/>
      <c r="E142" s="399"/>
      <c r="F142" s="401"/>
      <c r="G142" s="568"/>
      <c r="H142" s="399"/>
      <c r="I142" s="399"/>
      <c r="J142" s="401"/>
      <c r="K142" s="399"/>
    </row>
    <row r="143" spans="1:11" x14ac:dyDescent="0.2">
      <c r="A143" s="399"/>
      <c r="B143" s="399"/>
      <c r="C143" s="399"/>
      <c r="D143" s="399"/>
      <c r="E143" s="399"/>
      <c r="F143" s="401"/>
      <c r="G143" s="568"/>
      <c r="H143" s="399"/>
      <c r="I143" s="399"/>
      <c r="J143" s="401"/>
      <c r="K143" s="399"/>
    </row>
    <row r="144" spans="1:11" x14ac:dyDescent="0.2">
      <c r="A144" s="399"/>
      <c r="B144" s="399"/>
      <c r="C144" s="399"/>
      <c r="D144" s="399"/>
      <c r="E144" s="399"/>
      <c r="F144" s="401"/>
      <c r="G144" s="568"/>
      <c r="H144" s="399"/>
      <c r="I144" s="399"/>
      <c r="J144" s="401"/>
      <c r="K144" s="399"/>
    </row>
    <row r="145" spans="1:11" x14ac:dyDescent="0.2">
      <c r="A145" s="399"/>
      <c r="B145" s="399"/>
      <c r="C145" s="399"/>
      <c r="D145" s="399"/>
      <c r="E145" s="399"/>
      <c r="F145" s="401"/>
      <c r="G145" s="568"/>
      <c r="H145" s="399"/>
      <c r="I145" s="399"/>
      <c r="J145" s="401"/>
      <c r="K145" s="399"/>
    </row>
    <row r="146" spans="1:11" x14ac:dyDescent="0.2">
      <c r="A146" s="399"/>
      <c r="B146" s="399"/>
      <c r="C146" s="399"/>
      <c r="D146" s="399"/>
      <c r="E146" s="399"/>
      <c r="F146" s="401"/>
      <c r="G146" s="568"/>
      <c r="H146" s="399"/>
      <c r="I146" s="399"/>
      <c r="J146" s="401"/>
      <c r="K146" s="399"/>
    </row>
    <row r="147" spans="1:11" x14ac:dyDescent="0.2">
      <c r="A147" s="399"/>
      <c r="B147" s="399"/>
      <c r="C147" s="399"/>
      <c r="D147" s="399"/>
      <c r="E147" s="399"/>
      <c r="F147" s="401"/>
      <c r="G147" s="568"/>
      <c r="H147" s="399"/>
      <c r="I147" s="399"/>
      <c r="J147" s="401"/>
      <c r="K147" s="399"/>
    </row>
    <row r="148" spans="1:11" x14ac:dyDescent="0.2">
      <c r="A148" s="399"/>
      <c r="B148" s="399"/>
      <c r="C148" s="399"/>
      <c r="D148" s="399"/>
      <c r="E148" s="399"/>
      <c r="F148" s="401"/>
      <c r="G148" s="568"/>
      <c r="H148" s="399"/>
      <c r="I148" s="399"/>
      <c r="J148" s="401"/>
      <c r="K148" s="399"/>
    </row>
    <row r="149" spans="1:11" x14ac:dyDescent="0.2">
      <c r="A149" s="399"/>
      <c r="B149" s="399"/>
      <c r="C149" s="399"/>
      <c r="D149" s="399"/>
      <c r="E149" s="399"/>
      <c r="F149" s="401"/>
      <c r="G149" s="568"/>
      <c r="H149" s="399"/>
      <c r="I149" s="399"/>
      <c r="J149" s="401"/>
      <c r="K149" s="399"/>
    </row>
    <row r="150" spans="1:11" x14ac:dyDescent="0.2">
      <c r="A150" s="399"/>
      <c r="B150" s="399"/>
      <c r="C150" s="399"/>
      <c r="D150" s="399"/>
      <c r="E150" s="399"/>
      <c r="F150" s="401"/>
      <c r="G150" s="568"/>
      <c r="H150" s="399"/>
      <c r="I150" s="399"/>
      <c r="J150" s="401"/>
      <c r="K150" s="399"/>
    </row>
    <row r="151" spans="1:11" x14ac:dyDescent="0.2">
      <c r="A151" s="399"/>
      <c r="B151" s="399"/>
      <c r="C151" s="399"/>
      <c r="D151" s="399"/>
      <c r="E151" s="399"/>
      <c r="F151" s="401"/>
      <c r="G151" s="568"/>
      <c r="H151" s="399"/>
      <c r="I151" s="399"/>
      <c r="J151" s="401"/>
      <c r="K151" s="399"/>
    </row>
    <row r="152" spans="1:11" x14ac:dyDescent="0.2">
      <c r="A152" s="399"/>
      <c r="B152" s="399"/>
      <c r="C152" s="399"/>
      <c r="D152" s="399"/>
      <c r="E152" s="399"/>
      <c r="F152" s="401"/>
      <c r="G152" s="568"/>
      <c r="H152" s="399"/>
      <c r="I152" s="399"/>
      <c r="J152" s="401"/>
      <c r="K152" s="399"/>
    </row>
    <row r="153" spans="1:11" x14ac:dyDescent="0.2">
      <c r="A153" s="399"/>
      <c r="B153" s="399"/>
      <c r="C153" s="399"/>
      <c r="D153" s="399"/>
      <c r="E153" s="399"/>
      <c r="F153" s="401"/>
      <c r="G153" s="568"/>
      <c r="H153" s="399"/>
      <c r="I153" s="399"/>
      <c r="J153" s="401"/>
      <c r="K153" s="399"/>
    </row>
    <row r="154" spans="1:11" x14ac:dyDescent="0.2">
      <c r="A154" s="399"/>
      <c r="B154" s="399"/>
      <c r="C154" s="399"/>
      <c r="D154" s="399"/>
      <c r="E154" s="399"/>
      <c r="F154" s="401"/>
      <c r="G154" s="568"/>
      <c r="H154" s="399"/>
      <c r="I154" s="399"/>
      <c r="J154" s="401"/>
      <c r="K154" s="399"/>
    </row>
    <row r="155" spans="1:11" x14ac:dyDescent="0.2">
      <c r="A155" s="399"/>
      <c r="B155" s="399"/>
      <c r="C155" s="399"/>
      <c r="D155" s="399"/>
      <c r="E155" s="399"/>
      <c r="F155" s="401"/>
      <c r="G155" s="568"/>
      <c r="H155" s="399"/>
      <c r="I155" s="399"/>
      <c r="J155" s="401"/>
      <c r="K155" s="399"/>
    </row>
    <row r="156" spans="1:11" x14ac:dyDescent="0.2">
      <c r="A156" s="399"/>
      <c r="B156" s="399"/>
      <c r="C156" s="399"/>
      <c r="D156" s="399"/>
      <c r="E156" s="399"/>
      <c r="F156" s="401"/>
      <c r="G156" s="568"/>
      <c r="H156" s="399"/>
      <c r="I156" s="399"/>
      <c r="J156" s="401"/>
      <c r="K156" s="399"/>
    </row>
    <row r="157" spans="1:11" x14ac:dyDescent="0.2">
      <c r="A157" s="399"/>
      <c r="B157" s="399"/>
      <c r="C157" s="399"/>
      <c r="D157" s="399"/>
      <c r="E157" s="399"/>
      <c r="F157" s="401"/>
      <c r="G157" s="568"/>
      <c r="H157" s="399"/>
      <c r="I157" s="399"/>
      <c r="J157" s="401"/>
      <c r="K157" s="399"/>
    </row>
    <row r="158" spans="1:11" x14ac:dyDescent="0.2">
      <c r="A158" s="399"/>
      <c r="B158" s="399"/>
      <c r="C158" s="399"/>
      <c r="D158" s="399"/>
      <c r="E158" s="399"/>
      <c r="F158" s="401"/>
      <c r="G158" s="568"/>
      <c r="H158" s="399"/>
      <c r="I158" s="399"/>
      <c r="J158" s="401"/>
      <c r="K158" s="399"/>
    </row>
    <row r="159" spans="1:11" x14ac:dyDescent="0.2">
      <c r="A159" s="399"/>
      <c r="B159" s="399"/>
      <c r="C159" s="399"/>
      <c r="D159" s="399"/>
      <c r="E159" s="399"/>
      <c r="F159" s="401"/>
      <c r="G159" s="568"/>
      <c r="H159" s="399"/>
      <c r="I159" s="399"/>
      <c r="J159" s="401"/>
      <c r="K159" s="399"/>
    </row>
    <row r="160" spans="1:11" x14ac:dyDescent="0.2">
      <c r="A160" s="399"/>
      <c r="B160" s="399"/>
      <c r="C160" s="399"/>
      <c r="D160" s="399"/>
      <c r="E160" s="399"/>
      <c r="F160" s="401"/>
      <c r="G160" s="568"/>
      <c r="H160" s="399"/>
      <c r="I160" s="399"/>
      <c r="J160" s="401"/>
      <c r="K160" s="399"/>
    </row>
    <row r="161" spans="1:11" x14ac:dyDescent="0.2">
      <c r="A161" s="399"/>
      <c r="B161" s="399"/>
      <c r="C161" s="399"/>
      <c r="D161" s="399"/>
      <c r="E161" s="399"/>
      <c r="F161" s="401"/>
      <c r="G161" s="568"/>
      <c r="H161" s="399"/>
      <c r="I161" s="399"/>
      <c r="J161" s="401"/>
      <c r="K161" s="399"/>
    </row>
    <row r="162" spans="1:11" x14ac:dyDescent="0.2">
      <c r="A162" s="399"/>
      <c r="B162" s="399"/>
      <c r="C162" s="399"/>
      <c r="D162" s="399"/>
      <c r="E162" s="399"/>
      <c r="F162" s="401"/>
      <c r="G162" s="568"/>
      <c r="H162" s="399"/>
      <c r="I162" s="399"/>
      <c r="J162" s="401"/>
      <c r="K162" s="399"/>
    </row>
    <row r="163" spans="1:11" x14ac:dyDescent="0.2">
      <c r="A163" s="399"/>
      <c r="B163" s="399"/>
      <c r="C163" s="399"/>
      <c r="D163" s="399"/>
      <c r="E163" s="399"/>
      <c r="F163" s="401"/>
      <c r="G163" s="568"/>
      <c r="H163" s="399"/>
      <c r="I163" s="399"/>
      <c r="J163" s="401"/>
      <c r="K163" s="399"/>
    </row>
    <row r="164" spans="1:11" x14ac:dyDescent="0.2">
      <c r="A164" s="399"/>
      <c r="B164" s="399"/>
      <c r="C164" s="399"/>
      <c r="D164" s="399"/>
      <c r="E164" s="399"/>
      <c r="F164" s="401"/>
      <c r="G164" s="568"/>
      <c r="H164" s="399"/>
      <c r="I164" s="399"/>
      <c r="J164" s="401"/>
      <c r="K164" s="399"/>
    </row>
    <row r="165" spans="1:11" x14ac:dyDescent="0.2">
      <c r="A165" s="399"/>
      <c r="B165" s="399"/>
      <c r="C165" s="399"/>
      <c r="D165" s="399"/>
      <c r="E165" s="399"/>
      <c r="F165" s="401"/>
      <c r="G165" s="568"/>
      <c r="H165" s="399"/>
      <c r="I165" s="399"/>
      <c r="J165" s="401"/>
      <c r="K165" s="399"/>
    </row>
    <row r="166" spans="1:11" x14ac:dyDescent="0.2">
      <c r="A166" s="399"/>
      <c r="B166" s="399"/>
      <c r="C166" s="399"/>
      <c r="D166" s="399"/>
      <c r="E166" s="399"/>
      <c r="F166" s="401"/>
      <c r="G166" s="568"/>
      <c r="H166" s="399"/>
      <c r="I166" s="399"/>
      <c r="J166" s="401"/>
      <c r="K166" s="399"/>
    </row>
    <row r="167" spans="1:11" x14ac:dyDescent="0.2">
      <c r="A167" s="399"/>
      <c r="B167" s="399"/>
      <c r="C167" s="399"/>
      <c r="D167" s="399"/>
      <c r="E167" s="399"/>
      <c r="F167" s="401"/>
      <c r="G167" s="568"/>
      <c r="H167" s="399"/>
      <c r="I167" s="399"/>
      <c r="J167" s="401"/>
      <c r="K167" s="399"/>
    </row>
    <row r="168" spans="1:11" x14ac:dyDescent="0.2">
      <c r="A168" s="399"/>
      <c r="B168" s="399"/>
      <c r="C168" s="399"/>
      <c r="D168" s="399"/>
      <c r="E168" s="399"/>
      <c r="F168" s="401"/>
      <c r="G168" s="568"/>
      <c r="H168" s="399"/>
      <c r="I168" s="399"/>
      <c r="J168" s="401"/>
      <c r="K168" s="399"/>
    </row>
    <row r="169" spans="1:11" x14ac:dyDescent="0.2">
      <c r="A169" s="399"/>
      <c r="B169" s="399"/>
      <c r="C169" s="399"/>
      <c r="D169" s="399"/>
      <c r="E169" s="399"/>
      <c r="F169" s="401"/>
      <c r="G169" s="568"/>
      <c r="H169" s="399"/>
      <c r="I169" s="399"/>
      <c r="J169" s="401"/>
      <c r="K169" s="399"/>
    </row>
    <row r="170" spans="1:11" x14ac:dyDescent="0.2">
      <c r="A170" s="399"/>
      <c r="B170" s="399"/>
      <c r="C170" s="399"/>
      <c r="D170" s="399"/>
      <c r="E170" s="399"/>
      <c r="F170" s="401"/>
      <c r="G170" s="568"/>
      <c r="H170" s="399"/>
      <c r="I170" s="399"/>
      <c r="J170" s="401"/>
      <c r="K170" s="399"/>
    </row>
    <row r="171" spans="1:11" x14ac:dyDescent="0.2">
      <c r="A171" s="399"/>
      <c r="B171" s="399"/>
      <c r="C171" s="399"/>
      <c r="D171" s="399"/>
      <c r="E171" s="399"/>
      <c r="F171" s="401"/>
      <c r="G171" s="568"/>
      <c r="H171" s="399"/>
      <c r="I171" s="399"/>
      <c r="J171" s="401"/>
      <c r="K171" s="399"/>
    </row>
    <row r="172" spans="1:11" x14ac:dyDescent="0.2">
      <c r="A172" s="399"/>
      <c r="B172" s="399"/>
      <c r="C172" s="399"/>
      <c r="D172" s="399"/>
      <c r="E172" s="399"/>
      <c r="F172" s="401"/>
      <c r="G172" s="568"/>
      <c r="H172" s="399"/>
      <c r="I172" s="399"/>
      <c r="J172" s="401"/>
      <c r="K172" s="399"/>
    </row>
    <row r="173" spans="1:11" x14ac:dyDescent="0.2">
      <c r="A173" s="399"/>
      <c r="B173" s="399"/>
      <c r="C173" s="399"/>
      <c r="D173" s="399"/>
      <c r="E173" s="399"/>
      <c r="F173" s="401"/>
      <c r="G173" s="568"/>
      <c r="H173" s="399"/>
      <c r="I173" s="399"/>
      <c r="J173" s="401"/>
      <c r="K173" s="399"/>
    </row>
    <row r="174" spans="1:11" x14ac:dyDescent="0.2">
      <c r="A174" s="399"/>
      <c r="B174" s="399"/>
      <c r="C174" s="399"/>
      <c r="D174" s="399"/>
      <c r="E174" s="399"/>
      <c r="F174" s="401"/>
      <c r="G174" s="568"/>
      <c r="H174" s="399"/>
      <c r="I174" s="399"/>
      <c r="J174" s="401"/>
      <c r="K174" s="399"/>
    </row>
    <row r="175" spans="1:11" x14ac:dyDescent="0.2">
      <c r="A175" s="399"/>
      <c r="B175" s="399"/>
      <c r="C175" s="399"/>
      <c r="D175" s="399"/>
      <c r="E175" s="399"/>
      <c r="F175" s="401"/>
      <c r="G175" s="568"/>
      <c r="H175" s="399"/>
      <c r="I175" s="399"/>
      <c r="J175" s="401"/>
      <c r="K175" s="399"/>
    </row>
    <row r="176" spans="1:11" x14ac:dyDescent="0.2">
      <c r="A176" s="399"/>
      <c r="B176" s="399"/>
      <c r="C176" s="399"/>
      <c r="D176" s="399"/>
      <c r="E176" s="399"/>
      <c r="F176" s="401"/>
      <c r="G176" s="568"/>
      <c r="H176" s="399"/>
      <c r="I176" s="399"/>
      <c r="J176" s="401"/>
      <c r="K176" s="399"/>
    </row>
    <row r="177" spans="1:11" x14ac:dyDescent="0.2">
      <c r="A177" s="399"/>
      <c r="B177" s="399"/>
      <c r="C177" s="399"/>
      <c r="D177" s="399"/>
      <c r="E177" s="399"/>
      <c r="F177" s="401"/>
      <c r="G177" s="568"/>
      <c r="H177" s="399"/>
      <c r="I177" s="399"/>
      <c r="J177" s="401"/>
      <c r="K177" s="399"/>
    </row>
    <row r="178" spans="1:11" x14ac:dyDescent="0.2">
      <c r="A178" s="399"/>
      <c r="B178" s="399"/>
      <c r="C178" s="399"/>
      <c r="D178" s="399"/>
      <c r="E178" s="399"/>
      <c r="F178" s="401"/>
      <c r="G178" s="568"/>
      <c r="H178" s="399"/>
      <c r="I178" s="399"/>
      <c r="J178" s="401"/>
      <c r="K178" s="399"/>
    </row>
    <row r="179" spans="1:11" x14ac:dyDescent="0.2">
      <c r="A179" s="399"/>
      <c r="B179" s="399"/>
      <c r="C179" s="399"/>
      <c r="D179" s="399"/>
      <c r="E179" s="399"/>
      <c r="F179" s="401"/>
      <c r="G179" s="568"/>
      <c r="H179" s="399"/>
      <c r="I179" s="399"/>
      <c r="J179" s="401"/>
      <c r="K179" s="399"/>
    </row>
    <row r="180" spans="1:11" x14ac:dyDescent="0.2">
      <c r="A180" s="399"/>
      <c r="B180" s="399"/>
      <c r="C180" s="399"/>
      <c r="D180" s="399"/>
      <c r="E180" s="399"/>
      <c r="F180" s="401"/>
      <c r="G180" s="568"/>
      <c r="H180" s="399"/>
      <c r="I180" s="399"/>
      <c r="J180" s="401"/>
      <c r="K180" s="399"/>
    </row>
    <row r="181" spans="1:11" x14ac:dyDescent="0.2">
      <c r="A181" s="399"/>
      <c r="B181" s="399"/>
      <c r="C181" s="399"/>
      <c r="D181" s="399"/>
      <c r="E181" s="399"/>
      <c r="F181" s="401"/>
      <c r="G181" s="568"/>
      <c r="H181" s="399"/>
      <c r="I181" s="399"/>
      <c r="J181" s="401"/>
      <c r="K181" s="399"/>
    </row>
    <row r="182" spans="1:11" x14ac:dyDescent="0.2">
      <c r="A182" s="399"/>
      <c r="B182" s="399"/>
      <c r="C182" s="399"/>
      <c r="D182" s="399"/>
      <c r="E182" s="399"/>
      <c r="F182" s="401"/>
      <c r="G182" s="568"/>
      <c r="H182" s="399"/>
      <c r="I182" s="399"/>
      <c r="J182" s="401"/>
      <c r="K182" s="399"/>
    </row>
    <row r="183" spans="1:11" x14ac:dyDescent="0.2">
      <c r="A183" s="399"/>
      <c r="B183" s="399"/>
      <c r="C183" s="399"/>
      <c r="D183" s="399"/>
      <c r="E183" s="399"/>
      <c r="F183" s="401"/>
      <c r="G183" s="568"/>
      <c r="H183" s="399"/>
      <c r="I183" s="399"/>
      <c r="J183" s="401"/>
      <c r="K183" s="399"/>
    </row>
    <row r="184" spans="1:11" x14ac:dyDescent="0.2">
      <c r="A184" s="399"/>
      <c r="B184" s="399"/>
      <c r="C184" s="399"/>
      <c r="D184" s="399"/>
      <c r="E184" s="399"/>
      <c r="F184" s="401"/>
      <c r="G184" s="568"/>
      <c r="H184" s="399"/>
      <c r="I184" s="399"/>
      <c r="J184" s="401"/>
      <c r="K184" s="399"/>
    </row>
    <row r="185" spans="1:11" x14ac:dyDescent="0.2">
      <c r="A185" s="399"/>
      <c r="B185" s="399"/>
      <c r="C185" s="399"/>
      <c r="D185" s="399"/>
      <c r="E185" s="399"/>
      <c r="F185" s="401"/>
      <c r="G185" s="568"/>
      <c r="H185" s="399"/>
      <c r="I185" s="399"/>
      <c r="J185" s="401"/>
      <c r="K185" s="399"/>
    </row>
    <row r="186" spans="1:11" x14ac:dyDescent="0.2">
      <c r="A186" s="399"/>
      <c r="B186" s="399"/>
      <c r="C186" s="399"/>
      <c r="D186" s="399"/>
      <c r="E186" s="399"/>
      <c r="F186" s="401"/>
      <c r="G186" s="568"/>
      <c r="H186" s="399"/>
      <c r="I186" s="399"/>
      <c r="J186" s="401"/>
      <c r="K186" s="399"/>
    </row>
    <row r="187" spans="1:11" x14ac:dyDescent="0.2">
      <c r="A187" s="399"/>
      <c r="B187" s="399"/>
      <c r="C187" s="399"/>
      <c r="D187" s="399"/>
      <c r="E187" s="399"/>
      <c r="F187" s="401"/>
      <c r="G187" s="568"/>
      <c r="H187" s="399"/>
      <c r="I187" s="399"/>
      <c r="J187" s="401"/>
      <c r="K187" s="399"/>
    </row>
    <row r="188" spans="1:11" x14ac:dyDescent="0.2">
      <c r="A188" s="399"/>
      <c r="B188" s="399"/>
      <c r="C188" s="399"/>
      <c r="D188" s="399"/>
      <c r="E188" s="399"/>
      <c r="F188" s="401"/>
      <c r="G188" s="568"/>
      <c r="H188" s="399"/>
      <c r="I188" s="399"/>
      <c r="J188" s="401"/>
      <c r="K188" s="399"/>
    </row>
    <row r="189" spans="1:11" x14ac:dyDescent="0.2">
      <c r="A189" s="399"/>
      <c r="B189" s="399"/>
      <c r="C189" s="399"/>
      <c r="D189" s="399"/>
      <c r="E189" s="399"/>
      <c r="F189" s="401"/>
      <c r="G189" s="568"/>
      <c r="H189" s="399"/>
      <c r="I189" s="399"/>
      <c r="J189" s="401"/>
      <c r="K189" s="399"/>
    </row>
    <row r="190" spans="1:11" x14ac:dyDescent="0.2">
      <c r="A190" s="399"/>
      <c r="B190" s="399"/>
      <c r="C190" s="399"/>
      <c r="D190" s="399"/>
      <c r="E190" s="399"/>
      <c r="F190" s="401"/>
      <c r="G190" s="568"/>
      <c r="H190" s="399"/>
      <c r="I190" s="399"/>
      <c r="J190" s="401"/>
      <c r="K190" s="399"/>
    </row>
    <row r="191" spans="1:11" x14ac:dyDescent="0.2">
      <c r="A191" s="399"/>
      <c r="B191" s="399"/>
      <c r="C191" s="399"/>
      <c r="D191" s="399"/>
      <c r="E191" s="399"/>
      <c r="F191" s="401"/>
      <c r="G191" s="568"/>
      <c r="H191" s="399"/>
      <c r="I191" s="399"/>
      <c r="J191" s="401"/>
      <c r="K191" s="399"/>
    </row>
    <row r="192" spans="1:11" x14ac:dyDescent="0.2">
      <c r="A192" s="399"/>
      <c r="B192" s="399"/>
      <c r="C192" s="399"/>
      <c r="D192" s="399"/>
      <c r="E192" s="399"/>
      <c r="F192" s="401"/>
      <c r="G192" s="568"/>
      <c r="H192" s="399"/>
      <c r="I192" s="399"/>
      <c r="J192" s="401"/>
      <c r="K192" s="399"/>
    </row>
    <row r="193" spans="1:11" x14ac:dyDescent="0.2">
      <c r="A193" s="399"/>
      <c r="B193" s="399"/>
      <c r="C193" s="399"/>
      <c r="D193" s="399"/>
      <c r="E193" s="399"/>
      <c r="F193" s="401"/>
      <c r="G193" s="568"/>
      <c r="H193" s="399"/>
      <c r="I193" s="399"/>
      <c r="J193" s="401"/>
      <c r="K193" s="399"/>
    </row>
    <row r="194" spans="1:11" x14ac:dyDescent="0.2">
      <c r="A194" s="399"/>
      <c r="B194" s="399"/>
      <c r="C194" s="399"/>
      <c r="D194" s="399"/>
      <c r="E194" s="399"/>
      <c r="F194" s="401"/>
      <c r="G194" s="568"/>
      <c r="H194" s="399"/>
      <c r="I194" s="399"/>
      <c r="J194" s="401"/>
      <c r="K194" s="399"/>
    </row>
    <row r="195" spans="1:11" x14ac:dyDescent="0.2">
      <c r="A195" s="399"/>
      <c r="B195" s="399"/>
      <c r="C195" s="399"/>
      <c r="D195" s="399"/>
      <c r="E195" s="399"/>
      <c r="F195" s="401"/>
      <c r="G195" s="568"/>
      <c r="H195" s="399"/>
      <c r="I195" s="399"/>
      <c r="J195" s="401"/>
      <c r="K195" s="399"/>
    </row>
    <row r="196" spans="1:11" x14ac:dyDescent="0.2">
      <c r="A196" s="399"/>
      <c r="B196" s="399"/>
      <c r="C196" s="399"/>
      <c r="D196" s="399"/>
      <c r="E196" s="399"/>
      <c r="F196" s="401"/>
      <c r="G196" s="568"/>
      <c r="H196" s="399"/>
      <c r="I196" s="399"/>
      <c r="J196" s="401"/>
      <c r="K196" s="399"/>
    </row>
    <row r="197" spans="1:11" x14ac:dyDescent="0.2">
      <c r="A197" s="399"/>
      <c r="B197" s="399"/>
      <c r="C197" s="399"/>
      <c r="D197" s="399"/>
      <c r="E197" s="399"/>
      <c r="F197" s="401"/>
      <c r="G197" s="568"/>
      <c r="H197" s="399"/>
      <c r="I197" s="399"/>
      <c r="J197" s="401"/>
      <c r="K197" s="399"/>
    </row>
    <row r="198" spans="1:11" x14ac:dyDescent="0.2">
      <c r="A198" s="399"/>
      <c r="B198" s="399"/>
      <c r="C198" s="399"/>
      <c r="D198" s="399"/>
      <c r="E198" s="399"/>
      <c r="F198" s="401"/>
      <c r="G198" s="568"/>
      <c r="H198" s="399"/>
      <c r="I198" s="399"/>
      <c r="J198" s="401"/>
      <c r="K198" s="399"/>
    </row>
    <row r="199" spans="1:11" x14ac:dyDescent="0.2">
      <c r="A199" s="399"/>
      <c r="B199" s="399"/>
      <c r="C199" s="399"/>
      <c r="D199" s="399"/>
      <c r="E199" s="399"/>
      <c r="F199" s="401"/>
      <c r="G199" s="568"/>
      <c r="H199" s="399"/>
      <c r="I199" s="399"/>
      <c r="J199" s="401"/>
      <c r="K199" s="399"/>
    </row>
    <row r="200" spans="1:11" x14ac:dyDescent="0.2">
      <c r="A200" s="399"/>
      <c r="B200" s="399"/>
      <c r="C200" s="399"/>
      <c r="D200" s="399"/>
      <c r="E200" s="399"/>
      <c r="F200" s="401"/>
      <c r="G200" s="568"/>
      <c r="H200" s="399"/>
      <c r="I200" s="399"/>
      <c r="J200" s="401"/>
      <c r="K200" s="399"/>
    </row>
    <row r="201" spans="1:11" x14ac:dyDescent="0.2">
      <c r="A201" s="399"/>
      <c r="B201" s="399"/>
      <c r="C201" s="399"/>
      <c r="D201" s="399"/>
      <c r="E201" s="399"/>
      <c r="F201" s="401"/>
      <c r="G201" s="568"/>
      <c r="H201" s="399"/>
      <c r="I201" s="399"/>
      <c r="J201" s="401"/>
      <c r="K201" s="399"/>
    </row>
    <row r="202" spans="1:11" x14ac:dyDescent="0.2">
      <c r="A202" s="399"/>
      <c r="B202" s="399"/>
      <c r="C202" s="399"/>
      <c r="D202" s="399"/>
      <c r="E202" s="399"/>
      <c r="F202" s="401"/>
      <c r="G202" s="568"/>
      <c r="H202" s="399"/>
      <c r="I202" s="399"/>
      <c r="J202" s="401"/>
      <c r="K202" s="399"/>
    </row>
    <row r="203" spans="1:11" x14ac:dyDescent="0.2">
      <c r="A203" s="399"/>
      <c r="B203" s="399"/>
      <c r="C203" s="399"/>
      <c r="D203" s="399"/>
      <c r="E203" s="399"/>
      <c r="F203" s="401"/>
      <c r="G203" s="568"/>
      <c r="H203" s="399"/>
      <c r="I203" s="399"/>
      <c r="J203" s="401"/>
      <c r="K203" s="399"/>
    </row>
    <row r="204" spans="1:11" x14ac:dyDescent="0.2">
      <c r="A204" s="399"/>
      <c r="B204" s="399"/>
      <c r="C204" s="399"/>
      <c r="D204" s="399"/>
      <c r="E204" s="399"/>
      <c r="F204" s="401"/>
      <c r="G204" s="568"/>
      <c r="H204" s="399"/>
      <c r="I204" s="399"/>
      <c r="J204" s="401"/>
      <c r="K204" s="399"/>
    </row>
    <row r="205" spans="1:11" x14ac:dyDescent="0.2">
      <c r="A205" s="399"/>
      <c r="B205" s="399"/>
      <c r="C205" s="399"/>
      <c r="D205" s="399"/>
      <c r="E205" s="399"/>
      <c r="F205" s="401"/>
      <c r="G205" s="568"/>
      <c r="H205" s="399"/>
      <c r="I205" s="399"/>
      <c r="J205" s="401"/>
      <c r="K205" s="399"/>
    </row>
    <row r="206" spans="1:11" x14ac:dyDescent="0.2">
      <c r="A206" s="399"/>
      <c r="B206" s="399"/>
      <c r="C206" s="399"/>
      <c r="D206" s="399"/>
      <c r="E206" s="399"/>
      <c r="F206" s="401"/>
      <c r="G206" s="568"/>
      <c r="H206" s="399"/>
      <c r="I206" s="399"/>
      <c r="J206" s="401"/>
      <c r="K206" s="399"/>
    </row>
    <row r="207" spans="1:11" x14ac:dyDescent="0.2">
      <c r="A207" s="399"/>
      <c r="B207" s="399"/>
      <c r="C207" s="399"/>
      <c r="D207" s="399"/>
      <c r="E207" s="399"/>
      <c r="F207" s="401"/>
      <c r="G207" s="568"/>
      <c r="H207" s="399"/>
      <c r="I207" s="399"/>
      <c r="J207" s="401"/>
      <c r="K207" s="399"/>
    </row>
    <row r="208" spans="1:11" x14ac:dyDescent="0.2">
      <c r="A208" s="399"/>
      <c r="B208" s="399"/>
      <c r="C208" s="399"/>
      <c r="D208" s="399"/>
      <c r="E208" s="399"/>
      <c r="F208" s="401"/>
      <c r="G208" s="568"/>
      <c r="H208" s="399"/>
      <c r="I208" s="399"/>
      <c r="J208" s="401"/>
      <c r="K208" s="399"/>
    </row>
    <row r="209" spans="1:11" x14ac:dyDescent="0.2">
      <c r="A209" s="399"/>
      <c r="B209" s="399"/>
      <c r="C209" s="399"/>
      <c r="D209" s="399"/>
      <c r="E209" s="399"/>
      <c r="F209" s="401"/>
      <c r="G209" s="568"/>
      <c r="H209" s="399"/>
      <c r="I209" s="399"/>
      <c r="J209" s="401"/>
      <c r="K209" s="399"/>
    </row>
    <row r="210" spans="1:11" x14ac:dyDescent="0.2">
      <c r="A210" s="399"/>
      <c r="B210" s="399"/>
      <c r="C210" s="399"/>
      <c r="D210" s="399"/>
      <c r="E210" s="399"/>
      <c r="F210" s="401"/>
      <c r="G210" s="568"/>
      <c r="H210" s="399"/>
      <c r="I210" s="399"/>
      <c r="J210" s="401"/>
      <c r="K210" s="399"/>
    </row>
    <row r="211" spans="1:11" x14ac:dyDescent="0.2">
      <c r="A211" s="399"/>
      <c r="B211" s="399"/>
      <c r="C211" s="399"/>
      <c r="D211" s="399"/>
      <c r="E211" s="399"/>
      <c r="F211" s="401"/>
      <c r="G211" s="568"/>
      <c r="H211" s="399"/>
      <c r="I211" s="399"/>
      <c r="J211" s="401"/>
      <c r="K211" s="399"/>
    </row>
    <row r="212" spans="1:11" x14ac:dyDescent="0.2">
      <c r="A212" s="399"/>
      <c r="B212" s="399"/>
      <c r="C212" s="399"/>
      <c r="D212" s="399"/>
      <c r="E212" s="399"/>
      <c r="F212" s="401"/>
      <c r="G212" s="568"/>
      <c r="H212" s="399"/>
      <c r="I212" s="399"/>
      <c r="J212" s="401"/>
      <c r="K212" s="399"/>
    </row>
    <row r="213" spans="1:11" x14ac:dyDescent="0.2">
      <c r="A213" s="399"/>
      <c r="B213" s="399"/>
      <c r="C213" s="399"/>
      <c r="D213" s="399"/>
      <c r="E213" s="399"/>
      <c r="F213" s="401"/>
      <c r="G213" s="568"/>
      <c r="H213" s="399"/>
      <c r="I213" s="399"/>
      <c r="J213" s="401"/>
      <c r="K213" s="399"/>
    </row>
    <row r="214" spans="1:11" x14ac:dyDescent="0.2">
      <c r="A214" s="399"/>
      <c r="B214" s="399"/>
      <c r="C214" s="399"/>
      <c r="D214" s="399"/>
      <c r="E214" s="399"/>
      <c r="F214" s="401"/>
      <c r="G214" s="568"/>
      <c r="H214" s="399"/>
      <c r="I214" s="399"/>
      <c r="J214" s="401"/>
      <c r="K214" s="399"/>
    </row>
    <row r="215" spans="1:11" x14ac:dyDescent="0.2">
      <c r="A215" s="399"/>
      <c r="B215" s="399"/>
      <c r="C215" s="399"/>
      <c r="D215" s="399"/>
      <c r="E215" s="399"/>
      <c r="F215" s="401"/>
      <c r="G215" s="568"/>
      <c r="H215" s="399"/>
      <c r="I215" s="399"/>
      <c r="J215" s="401"/>
      <c r="K215" s="399"/>
    </row>
    <row r="216" spans="1:11" x14ac:dyDescent="0.2">
      <c r="A216" s="399"/>
      <c r="B216" s="399"/>
      <c r="C216" s="399"/>
      <c r="D216" s="399"/>
      <c r="E216" s="399"/>
      <c r="F216" s="401"/>
      <c r="G216" s="568"/>
      <c r="H216" s="399"/>
      <c r="I216" s="399"/>
      <c r="J216" s="401"/>
      <c r="K216" s="399"/>
    </row>
    <row r="217" spans="1:11" x14ac:dyDescent="0.2">
      <c r="A217" s="399"/>
      <c r="B217" s="399"/>
      <c r="C217" s="399"/>
      <c r="D217" s="399"/>
      <c r="E217" s="399"/>
      <c r="F217" s="401"/>
      <c r="G217" s="568"/>
      <c r="H217" s="399"/>
      <c r="I217" s="399"/>
      <c r="J217" s="401"/>
      <c r="K217" s="399"/>
    </row>
    <row r="218" spans="1:11" x14ac:dyDescent="0.2">
      <c r="A218" s="399"/>
      <c r="B218" s="399"/>
      <c r="C218" s="399"/>
      <c r="D218" s="399"/>
      <c r="E218" s="399"/>
      <c r="F218" s="401"/>
      <c r="G218" s="568"/>
      <c r="H218" s="399"/>
      <c r="I218" s="399"/>
      <c r="J218" s="401"/>
      <c r="K218" s="399"/>
    </row>
    <row r="219" spans="1:11" x14ac:dyDescent="0.2">
      <c r="A219" s="399"/>
      <c r="B219" s="399"/>
      <c r="C219" s="399"/>
      <c r="D219" s="399"/>
      <c r="E219" s="399"/>
      <c r="F219" s="401"/>
      <c r="G219" s="568"/>
      <c r="H219" s="399"/>
      <c r="I219" s="399"/>
      <c r="J219" s="401"/>
      <c r="K219" s="399"/>
    </row>
    <row r="220" spans="1:11" x14ac:dyDescent="0.2">
      <c r="A220" s="399"/>
      <c r="B220" s="399"/>
      <c r="C220" s="399"/>
      <c r="D220" s="399"/>
      <c r="E220" s="399"/>
      <c r="F220" s="401"/>
      <c r="G220" s="568"/>
      <c r="H220" s="399"/>
      <c r="I220" s="399"/>
      <c r="J220" s="401"/>
      <c r="K220" s="399"/>
    </row>
    <row r="221" spans="1:11" x14ac:dyDescent="0.2">
      <c r="A221" s="399"/>
      <c r="B221" s="399"/>
      <c r="C221" s="399"/>
      <c r="D221" s="399"/>
      <c r="E221" s="399"/>
      <c r="F221" s="401"/>
      <c r="G221" s="568"/>
      <c r="H221" s="399"/>
      <c r="I221" s="399"/>
      <c r="J221" s="401"/>
      <c r="K221" s="399"/>
    </row>
    <row r="222" spans="1:11" x14ac:dyDescent="0.2">
      <c r="A222" s="399"/>
      <c r="B222" s="399"/>
      <c r="C222" s="399"/>
      <c r="D222" s="399"/>
      <c r="E222" s="399"/>
      <c r="F222" s="401"/>
      <c r="G222" s="568"/>
      <c r="H222" s="399"/>
      <c r="I222" s="399"/>
      <c r="J222" s="401"/>
      <c r="K222" s="399"/>
    </row>
    <row r="223" spans="1:11" x14ac:dyDescent="0.2">
      <c r="A223" s="399"/>
      <c r="B223" s="399"/>
      <c r="C223" s="399"/>
      <c r="D223" s="399"/>
      <c r="E223" s="399"/>
      <c r="F223" s="401"/>
      <c r="G223" s="568"/>
      <c r="H223" s="399"/>
      <c r="I223" s="399"/>
      <c r="J223" s="401"/>
      <c r="K223" s="399"/>
    </row>
    <row r="224" spans="1:11" x14ac:dyDescent="0.2">
      <c r="A224" s="399"/>
      <c r="B224" s="399"/>
      <c r="C224" s="399"/>
      <c r="D224" s="399"/>
      <c r="E224" s="399"/>
      <c r="F224" s="401"/>
      <c r="G224" s="568"/>
      <c r="H224" s="399"/>
      <c r="I224" s="399"/>
      <c r="J224" s="401"/>
      <c r="K224" s="399"/>
    </row>
    <row r="225" spans="1:11" x14ac:dyDescent="0.2">
      <c r="A225" s="399"/>
      <c r="B225" s="399"/>
      <c r="C225" s="399"/>
      <c r="D225" s="399"/>
      <c r="E225" s="399"/>
      <c r="F225" s="401"/>
      <c r="G225" s="568"/>
      <c r="H225" s="399"/>
      <c r="I225" s="399"/>
      <c r="J225" s="401"/>
      <c r="K225" s="399"/>
    </row>
    <row r="226" spans="1:11" x14ac:dyDescent="0.2">
      <c r="A226" s="399"/>
      <c r="B226" s="399"/>
      <c r="C226" s="399"/>
      <c r="D226" s="399"/>
      <c r="E226" s="399"/>
      <c r="F226" s="401"/>
      <c r="G226" s="568"/>
      <c r="H226" s="399"/>
      <c r="I226" s="399"/>
      <c r="J226" s="401"/>
      <c r="K226" s="399"/>
    </row>
    <row r="227" spans="1:11" x14ac:dyDescent="0.2">
      <c r="A227" s="399"/>
      <c r="B227" s="399"/>
      <c r="C227" s="399"/>
      <c r="D227" s="399"/>
      <c r="E227" s="399"/>
      <c r="F227" s="401"/>
      <c r="G227" s="568"/>
      <c r="H227" s="399"/>
      <c r="I227" s="399"/>
      <c r="J227" s="401"/>
      <c r="K227" s="399"/>
    </row>
    <row r="228" spans="1:11" x14ac:dyDescent="0.2">
      <c r="A228" s="399"/>
      <c r="B228" s="399"/>
      <c r="C228" s="399"/>
      <c r="D228" s="399"/>
      <c r="E228" s="399"/>
      <c r="F228" s="401"/>
      <c r="G228" s="568"/>
      <c r="H228" s="399"/>
      <c r="I228" s="399"/>
      <c r="J228" s="401"/>
      <c r="K228" s="399"/>
    </row>
    <row r="229" spans="1:11" x14ac:dyDescent="0.2">
      <c r="A229" s="399"/>
      <c r="B229" s="399"/>
      <c r="C229" s="399"/>
      <c r="D229" s="399"/>
      <c r="E229" s="399"/>
      <c r="F229" s="401"/>
      <c r="G229" s="568"/>
      <c r="H229" s="399"/>
      <c r="I229" s="399"/>
      <c r="J229" s="401"/>
      <c r="K229" s="399"/>
    </row>
    <row r="230" spans="1:11" x14ac:dyDescent="0.2">
      <c r="A230" s="399"/>
      <c r="B230" s="399"/>
      <c r="C230" s="399"/>
      <c r="D230" s="399"/>
      <c r="E230" s="399"/>
      <c r="F230" s="401"/>
      <c r="G230" s="568"/>
      <c r="H230" s="399"/>
      <c r="I230" s="399"/>
      <c r="J230" s="401"/>
      <c r="K230" s="399"/>
    </row>
    <row r="231" spans="1:11" x14ac:dyDescent="0.2">
      <c r="A231" s="399"/>
      <c r="B231" s="399"/>
      <c r="C231" s="399"/>
      <c r="D231" s="399"/>
      <c r="E231" s="399"/>
      <c r="F231" s="401"/>
      <c r="G231" s="568"/>
      <c r="H231" s="399"/>
      <c r="I231" s="399"/>
      <c r="J231" s="401"/>
      <c r="K231" s="399"/>
    </row>
    <row r="232" spans="1:11" x14ac:dyDescent="0.2">
      <c r="A232" s="399"/>
      <c r="B232" s="399"/>
      <c r="C232" s="399"/>
      <c r="D232" s="399"/>
      <c r="E232" s="399"/>
      <c r="F232" s="401"/>
      <c r="G232" s="568"/>
      <c r="H232" s="399"/>
      <c r="I232" s="399"/>
      <c r="J232" s="401"/>
      <c r="K232" s="399"/>
    </row>
    <row r="233" spans="1:11" x14ac:dyDescent="0.2">
      <c r="A233" s="399"/>
      <c r="B233" s="399"/>
      <c r="C233" s="399"/>
      <c r="D233" s="399"/>
      <c r="E233" s="399"/>
      <c r="F233" s="401"/>
      <c r="G233" s="568"/>
      <c r="H233" s="399"/>
      <c r="I233" s="399"/>
      <c r="J233" s="401"/>
      <c r="K233" s="399"/>
    </row>
    <row r="234" spans="1:11" x14ac:dyDescent="0.2">
      <c r="A234" s="399"/>
      <c r="B234" s="399"/>
      <c r="C234" s="399"/>
      <c r="D234" s="399"/>
      <c r="E234" s="399"/>
      <c r="F234" s="401"/>
      <c r="G234" s="568"/>
      <c r="H234" s="399"/>
      <c r="I234" s="399"/>
      <c r="J234" s="401"/>
      <c r="K234" s="399"/>
    </row>
    <row r="235" spans="1:11" x14ac:dyDescent="0.2">
      <c r="A235" s="399"/>
      <c r="B235" s="399"/>
      <c r="C235" s="399"/>
      <c r="D235" s="399"/>
      <c r="E235" s="399"/>
      <c r="F235" s="401"/>
      <c r="G235" s="568"/>
      <c r="H235" s="399"/>
      <c r="I235" s="399"/>
      <c r="J235" s="401"/>
      <c r="K235" s="399"/>
    </row>
    <row r="236" spans="1:11" x14ac:dyDescent="0.2">
      <c r="A236" s="399"/>
      <c r="B236" s="399"/>
      <c r="C236" s="399"/>
      <c r="D236" s="399"/>
      <c r="E236" s="399"/>
      <c r="F236" s="401"/>
      <c r="G236" s="568"/>
      <c r="H236" s="399"/>
      <c r="I236" s="399"/>
      <c r="J236" s="401"/>
      <c r="K236" s="399"/>
    </row>
    <row r="237" spans="1:11" x14ac:dyDescent="0.2">
      <c r="A237" s="399"/>
      <c r="B237" s="399"/>
      <c r="C237" s="399"/>
      <c r="D237" s="399"/>
      <c r="E237" s="399"/>
      <c r="F237" s="401"/>
      <c r="G237" s="568"/>
      <c r="H237" s="399"/>
      <c r="I237" s="399"/>
      <c r="J237" s="401"/>
      <c r="K237" s="399"/>
    </row>
    <row r="238" spans="1:11" x14ac:dyDescent="0.2">
      <c r="A238" s="399"/>
      <c r="B238" s="399"/>
      <c r="C238" s="399"/>
      <c r="D238" s="399"/>
      <c r="E238" s="399"/>
      <c r="F238" s="401"/>
      <c r="G238" s="568"/>
      <c r="H238" s="399"/>
      <c r="I238" s="399"/>
      <c r="J238" s="401"/>
      <c r="K238" s="399"/>
    </row>
    <row r="239" spans="1:11" x14ac:dyDescent="0.2">
      <c r="A239" s="399"/>
      <c r="B239" s="399"/>
      <c r="C239" s="399"/>
      <c r="D239" s="399"/>
      <c r="E239" s="399"/>
      <c r="F239" s="401"/>
      <c r="G239" s="568"/>
      <c r="H239" s="399"/>
      <c r="I239" s="399"/>
      <c r="J239" s="401"/>
      <c r="K239" s="399"/>
    </row>
    <row r="240" spans="1:11" x14ac:dyDescent="0.2">
      <c r="A240" s="399"/>
      <c r="B240" s="399"/>
      <c r="C240" s="399"/>
      <c r="D240" s="399"/>
      <c r="E240" s="399"/>
      <c r="F240" s="401"/>
      <c r="G240" s="568"/>
      <c r="H240" s="399"/>
      <c r="I240" s="399"/>
      <c r="J240" s="401"/>
      <c r="K240" s="399"/>
    </row>
    <row r="241" spans="1:11" x14ac:dyDescent="0.2">
      <c r="A241" s="399"/>
      <c r="B241" s="399"/>
      <c r="C241" s="399"/>
      <c r="D241" s="399"/>
      <c r="E241" s="399"/>
      <c r="F241" s="401"/>
      <c r="G241" s="568"/>
      <c r="H241" s="399"/>
      <c r="I241" s="399"/>
      <c r="J241" s="401"/>
      <c r="K241" s="399"/>
    </row>
    <row r="242" spans="1:11" x14ac:dyDescent="0.2">
      <c r="A242" s="399"/>
      <c r="B242" s="399"/>
      <c r="C242" s="399"/>
      <c r="D242" s="399"/>
      <c r="E242" s="399"/>
      <c r="F242" s="401"/>
      <c r="G242" s="568"/>
      <c r="H242" s="399"/>
      <c r="I242" s="399"/>
      <c r="J242" s="401"/>
      <c r="K242" s="399"/>
    </row>
    <row r="243" spans="1:11" x14ac:dyDescent="0.2">
      <c r="A243" s="399"/>
      <c r="B243" s="399"/>
      <c r="C243" s="399"/>
      <c r="D243" s="399"/>
      <c r="E243" s="399"/>
      <c r="F243" s="401"/>
      <c r="G243" s="568"/>
      <c r="H243" s="399"/>
      <c r="I243" s="399"/>
      <c r="J243" s="401"/>
      <c r="K243" s="399"/>
    </row>
    <row r="244" spans="1:11" x14ac:dyDescent="0.2">
      <c r="A244" s="399"/>
      <c r="B244" s="399"/>
      <c r="C244" s="399"/>
      <c r="D244" s="399"/>
      <c r="E244" s="399"/>
      <c r="F244" s="401"/>
      <c r="G244" s="568"/>
      <c r="H244" s="399"/>
      <c r="I244" s="399"/>
      <c r="J244" s="401"/>
      <c r="K244" s="399"/>
    </row>
    <row r="245" spans="1:11" x14ac:dyDescent="0.2">
      <c r="A245" s="399"/>
      <c r="B245" s="399"/>
      <c r="C245" s="399"/>
      <c r="D245" s="399"/>
      <c r="E245" s="399"/>
      <c r="F245" s="401"/>
      <c r="G245" s="568"/>
      <c r="H245" s="399"/>
      <c r="I245" s="399"/>
      <c r="J245" s="401"/>
      <c r="K245" s="399"/>
    </row>
    <row r="246" spans="1:11" x14ac:dyDescent="0.2">
      <c r="A246" s="399"/>
      <c r="B246" s="399"/>
      <c r="C246" s="399"/>
      <c r="D246" s="399"/>
      <c r="E246" s="399"/>
      <c r="F246" s="401"/>
      <c r="G246" s="568"/>
      <c r="H246" s="399"/>
      <c r="I246" s="399"/>
      <c r="J246" s="401"/>
      <c r="K246" s="399"/>
    </row>
    <row r="247" spans="1:11" x14ac:dyDescent="0.2">
      <c r="A247" s="399"/>
      <c r="B247" s="399"/>
      <c r="C247" s="399"/>
      <c r="D247" s="399"/>
      <c r="E247" s="399"/>
      <c r="F247" s="401"/>
      <c r="G247" s="568"/>
      <c r="H247" s="399"/>
      <c r="I247" s="399"/>
      <c r="J247" s="401"/>
      <c r="K247" s="399"/>
    </row>
    <row r="248" spans="1:11" x14ac:dyDescent="0.2">
      <c r="A248" s="399"/>
      <c r="B248" s="399"/>
      <c r="C248" s="399"/>
      <c r="D248" s="399"/>
      <c r="E248" s="399"/>
      <c r="F248" s="401"/>
      <c r="G248" s="568"/>
      <c r="H248" s="399"/>
      <c r="I248" s="399"/>
      <c r="J248" s="401"/>
      <c r="K248" s="399"/>
    </row>
    <row r="249" spans="1:11" x14ac:dyDescent="0.2">
      <c r="A249" s="399"/>
      <c r="B249" s="399"/>
      <c r="C249" s="399"/>
      <c r="D249" s="399"/>
      <c r="E249" s="399"/>
      <c r="F249" s="401"/>
      <c r="G249" s="568"/>
      <c r="H249" s="399"/>
      <c r="I249" s="399"/>
      <c r="J249" s="401"/>
      <c r="K249" s="399"/>
    </row>
    <row r="250" spans="1:11" x14ac:dyDescent="0.2">
      <c r="A250" s="399"/>
      <c r="B250" s="399"/>
      <c r="C250" s="399"/>
      <c r="D250" s="399"/>
      <c r="E250" s="399"/>
      <c r="F250" s="401"/>
      <c r="G250" s="568"/>
      <c r="H250" s="399"/>
      <c r="I250" s="399"/>
      <c r="J250" s="401"/>
      <c r="K250" s="399"/>
    </row>
    <row r="251" spans="1:11" x14ac:dyDescent="0.2">
      <c r="A251" s="399"/>
      <c r="B251" s="399"/>
      <c r="C251" s="399"/>
      <c r="D251" s="399"/>
      <c r="E251" s="399"/>
      <c r="F251" s="401"/>
      <c r="G251" s="568"/>
      <c r="H251" s="399"/>
      <c r="I251" s="399"/>
      <c r="J251" s="401"/>
      <c r="K251" s="399"/>
    </row>
    <row r="252" spans="1:11" x14ac:dyDescent="0.2">
      <c r="A252" s="399"/>
      <c r="B252" s="399"/>
      <c r="C252" s="399"/>
      <c r="D252" s="399"/>
      <c r="E252" s="399"/>
      <c r="F252" s="401"/>
      <c r="G252" s="568"/>
      <c r="H252" s="399"/>
      <c r="I252" s="399"/>
      <c r="J252" s="401"/>
      <c r="K252" s="399"/>
    </row>
    <row r="253" spans="1:11" x14ac:dyDescent="0.2">
      <c r="A253" s="399"/>
      <c r="B253" s="399"/>
      <c r="C253" s="399"/>
      <c r="D253" s="399"/>
      <c r="E253" s="399"/>
      <c r="F253" s="401"/>
      <c r="G253" s="568"/>
      <c r="H253" s="399"/>
      <c r="I253" s="399"/>
      <c r="J253" s="401"/>
      <c r="K253" s="399"/>
    </row>
    <row r="254" spans="1:11" x14ac:dyDescent="0.2">
      <c r="A254" s="399"/>
      <c r="B254" s="399"/>
      <c r="C254" s="399"/>
      <c r="D254" s="399"/>
      <c r="E254" s="399"/>
      <c r="F254" s="401"/>
      <c r="G254" s="568"/>
      <c r="H254" s="399"/>
      <c r="I254" s="399"/>
      <c r="J254" s="401"/>
      <c r="K254" s="399"/>
    </row>
    <row r="255" spans="1:11" x14ac:dyDescent="0.2">
      <c r="A255" s="399"/>
      <c r="B255" s="399"/>
      <c r="C255" s="399"/>
      <c r="D255" s="399"/>
      <c r="E255" s="399"/>
      <c r="F255" s="401"/>
      <c r="G255" s="568"/>
      <c r="H255" s="399"/>
      <c r="I255" s="399"/>
      <c r="J255" s="401"/>
      <c r="K255" s="399"/>
    </row>
    <row r="256" spans="1:11" x14ac:dyDescent="0.2">
      <c r="A256" s="399"/>
      <c r="B256" s="399"/>
      <c r="C256" s="399"/>
      <c r="D256" s="399"/>
      <c r="E256" s="399"/>
      <c r="F256" s="401"/>
      <c r="G256" s="568"/>
      <c r="H256" s="399"/>
      <c r="I256" s="399"/>
      <c r="J256" s="401"/>
      <c r="K256" s="399"/>
    </row>
    <row r="257" spans="1:11" x14ac:dyDescent="0.2">
      <c r="A257" s="399"/>
      <c r="B257" s="399"/>
      <c r="C257" s="399"/>
      <c r="D257" s="399"/>
      <c r="E257" s="399"/>
      <c r="F257" s="401"/>
      <c r="G257" s="568"/>
      <c r="H257" s="399"/>
      <c r="I257" s="399"/>
      <c r="J257" s="401"/>
      <c r="K257" s="399"/>
    </row>
    <row r="258" spans="1:11" x14ac:dyDescent="0.2">
      <c r="A258" s="399"/>
      <c r="B258" s="399"/>
      <c r="C258" s="399"/>
      <c r="D258" s="399"/>
      <c r="E258" s="399"/>
      <c r="F258" s="401"/>
      <c r="G258" s="568"/>
      <c r="H258" s="399"/>
      <c r="I258" s="399"/>
      <c r="J258" s="401"/>
      <c r="K258" s="399"/>
    </row>
    <row r="259" spans="1:11" x14ac:dyDescent="0.2">
      <c r="A259" s="399"/>
      <c r="B259" s="399"/>
      <c r="C259" s="399"/>
      <c r="D259" s="399"/>
      <c r="E259" s="399"/>
      <c r="F259" s="401"/>
      <c r="G259" s="568"/>
      <c r="H259" s="399"/>
      <c r="I259" s="399"/>
      <c r="J259" s="401"/>
      <c r="K259" s="399"/>
    </row>
    <row r="260" spans="1:11" x14ac:dyDescent="0.2">
      <c r="A260" s="399"/>
      <c r="B260" s="399"/>
      <c r="C260" s="399"/>
      <c r="D260" s="399"/>
      <c r="E260" s="399"/>
      <c r="F260" s="401"/>
      <c r="G260" s="568"/>
      <c r="H260" s="399"/>
      <c r="I260" s="399"/>
      <c r="J260" s="401"/>
      <c r="K260" s="399"/>
    </row>
    <row r="261" spans="1:11" x14ac:dyDescent="0.2">
      <c r="A261" s="399"/>
      <c r="B261" s="399"/>
      <c r="C261" s="399"/>
      <c r="D261" s="399"/>
      <c r="E261" s="399"/>
      <c r="F261" s="401"/>
      <c r="G261" s="568"/>
      <c r="H261" s="399"/>
      <c r="I261" s="399"/>
      <c r="J261" s="401"/>
      <c r="K261" s="399"/>
    </row>
    <row r="262" spans="1:11" x14ac:dyDescent="0.2">
      <c r="A262" s="399"/>
      <c r="B262" s="399"/>
      <c r="C262" s="399"/>
      <c r="D262" s="399"/>
      <c r="E262" s="399"/>
      <c r="F262" s="401"/>
      <c r="G262" s="568"/>
      <c r="H262" s="399"/>
      <c r="I262" s="399"/>
      <c r="J262" s="401"/>
      <c r="K262" s="399"/>
    </row>
    <row r="263" spans="1:11" x14ac:dyDescent="0.2">
      <c r="A263" s="399"/>
      <c r="B263" s="399"/>
      <c r="C263" s="399"/>
      <c r="D263" s="399"/>
      <c r="E263" s="399"/>
      <c r="F263" s="401"/>
      <c r="G263" s="568"/>
      <c r="H263" s="399"/>
      <c r="I263" s="399"/>
      <c r="J263" s="401"/>
      <c r="K263" s="399"/>
    </row>
    <row r="264" spans="1:11" x14ac:dyDescent="0.2">
      <c r="A264" s="399"/>
      <c r="B264" s="399"/>
      <c r="C264" s="399"/>
      <c r="D264" s="399"/>
      <c r="E264" s="399"/>
      <c r="F264" s="401"/>
      <c r="G264" s="568"/>
      <c r="H264" s="399"/>
      <c r="I264" s="399"/>
      <c r="J264" s="401"/>
      <c r="K264" s="399"/>
    </row>
    <row r="265" spans="1:11" x14ac:dyDescent="0.2">
      <c r="A265" s="399"/>
      <c r="B265" s="399"/>
      <c r="C265" s="399"/>
      <c r="D265" s="399"/>
      <c r="E265" s="399"/>
      <c r="F265" s="401"/>
      <c r="G265" s="568"/>
      <c r="H265" s="399"/>
      <c r="I265" s="399"/>
      <c r="J265" s="401"/>
      <c r="K265" s="399"/>
    </row>
    <row r="266" spans="1:11" x14ac:dyDescent="0.2">
      <c r="A266" s="399"/>
      <c r="B266" s="399"/>
      <c r="C266" s="399"/>
      <c r="D266" s="399"/>
      <c r="E266" s="399"/>
      <c r="F266" s="401"/>
      <c r="G266" s="568"/>
      <c r="H266" s="399"/>
      <c r="I266" s="399"/>
      <c r="J266" s="401"/>
      <c r="K266" s="399"/>
    </row>
    <row r="267" spans="1:11" x14ac:dyDescent="0.2">
      <c r="A267" s="399"/>
      <c r="B267" s="399"/>
      <c r="C267" s="399"/>
      <c r="D267" s="399"/>
      <c r="E267" s="399"/>
      <c r="F267" s="401"/>
      <c r="G267" s="568"/>
      <c r="H267" s="399"/>
      <c r="I267" s="399"/>
      <c r="J267" s="401"/>
      <c r="K267" s="399"/>
    </row>
    <row r="268" spans="1:11" x14ac:dyDescent="0.2">
      <c r="A268" s="399"/>
      <c r="B268" s="399"/>
      <c r="C268" s="399"/>
      <c r="D268" s="399"/>
      <c r="E268" s="399"/>
      <c r="F268" s="401"/>
      <c r="G268" s="568"/>
      <c r="H268" s="399"/>
      <c r="I268" s="399"/>
      <c r="J268" s="401"/>
      <c r="K268" s="399"/>
    </row>
    <row r="269" spans="1:11" x14ac:dyDescent="0.2">
      <c r="A269" s="399"/>
      <c r="B269" s="399"/>
      <c r="C269" s="399"/>
      <c r="D269" s="399"/>
      <c r="E269" s="399"/>
      <c r="F269" s="401"/>
      <c r="G269" s="568"/>
      <c r="H269" s="399"/>
      <c r="I269" s="399"/>
      <c r="J269" s="401"/>
      <c r="K269" s="399"/>
    </row>
    <row r="270" spans="1:11" x14ac:dyDescent="0.2">
      <c r="A270" s="399"/>
      <c r="B270" s="399"/>
      <c r="C270" s="399"/>
      <c r="D270" s="399"/>
      <c r="E270" s="399"/>
      <c r="F270" s="401"/>
      <c r="G270" s="568"/>
      <c r="H270" s="399"/>
      <c r="I270" s="399"/>
      <c r="J270" s="401"/>
      <c r="K270" s="399"/>
    </row>
    <row r="271" spans="1:11" x14ac:dyDescent="0.2">
      <c r="A271" s="399"/>
      <c r="B271" s="399"/>
      <c r="C271" s="399"/>
      <c r="D271" s="399"/>
      <c r="E271" s="399"/>
      <c r="F271" s="401"/>
      <c r="G271" s="568"/>
      <c r="H271" s="399"/>
      <c r="I271" s="399"/>
      <c r="J271" s="401"/>
      <c r="K271" s="399"/>
    </row>
    <row r="272" spans="1:11" x14ac:dyDescent="0.2">
      <c r="A272" s="399"/>
      <c r="B272" s="399"/>
      <c r="C272" s="399"/>
      <c r="D272" s="399"/>
      <c r="E272" s="399"/>
      <c r="F272" s="401"/>
      <c r="G272" s="568"/>
      <c r="H272" s="399"/>
      <c r="I272" s="399"/>
      <c r="J272" s="401"/>
      <c r="K272" s="399"/>
    </row>
    <row r="273" spans="1:11" x14ac:dyDescent="0.2">
      <c r="A273" s="399"/>
      <c r="B273" s="399"/>
      <c r="C273" s="399"/>
      <c r="D273" s="399"/>
      <c r="E273" s="399"/>
      <c r="F273" s="401"/>
      <c r="G273" s="568"/>
      <c r="H273" s="399"/>
      <c r="I273" s="399"/>
      <c r="J273" s="401"/>
      <c r="K273" s="399"/>
    </row>
    <row r="274" spans="1:11" x14ac:dyDescent="0.2">
      <c r="A274" s="399"/>
      <c r="B274" s="399"/>
      <c r="C274" s="399"/>
      <c r="D274" s="399"/>
      <c r="E274" s="399"/>
      <c r="F274" s="401"/>
      <c r="G274" s="568"/>
      <c r="H274" s="399"/>
      <c r="I274" s="399"/>
      <c r="J274" s="401"/>
      <c r="K274" s="399"/>
    </row>
    <row r="275" spans="1:11" x14ac:dyDescent="0.2">
      <c r="A275" s="399"/>
      <c r="B275" s="399"/>
      <c r="C275" s="399"/>
      <c r="D275" s="399"/>
      <c r="E275" s="399"/>
      <c r="F275" s="401"/>
      <c r="G275" s="568"/>
      <c r="H275" s="399"/>
      <c r="I275" s="399"/>
      <c r="J275" s="401"/>
      <c r="K275" s="399"/>
    </row>
    <row r="276" spans="1:11" x14ac:dyDescent="0.2">
      <c r="A276" s="399"/>
      <c r="B276" s="399"/>
      <c r="C276" s="399"/>
      <c r="D276" s="399"/>
      <c r="E276" s="399"/>
      <c r="F276" s="401"/>
      <c r="G276" s="568"/>
      <c r="H276" s="399"/>
      <c r="I276" s="399"/>
      <c r="J276" s="401"/>
      <c r="K276" s="399"/>
    </row>
    <row r="277" spans="1:11" x14ac:dyDescent="0.2">
      <c r="A277" s="399"/>
      <c r="B277" s="399"/>
      <c r="C277" s="399"/>
      <c r="D277" s="399"/>
      <c r="E277" s="399"/>
      <c r="F277" s="401"/>
      <c r="G277" s="568"/>
      <c r="H277" s="399"/>
      <c r="I277" s="399"/>
      <c r="J277" s="401"/>
      <c r="K277" s="399"/>
    </row>
    <row r="278" spans="1:11" x14ac:dyDescent="0.2">
      <c r="A278" s="399"/>
      <c r="B278" s="399"/>
      <c r="C278" s="399"/>
      <c r="D278" s="399"/>
      <c r="E278" s="399"/>
      <c r="F278" s="401"/>
      <c r="G278" s="568"/>
      <c r="H278" s="399"/>
      <c r="I278" s="399"/>
      <c r="J278" s="401"/>
      <c r="K278" s="399"/>
    </row>
    <row r="279" spans="1:11" x14ac:dyDescent="0.2">
      <c r="A279" s="399"/>
      <c r="B279" s="399"/>
      <c r="C279" s="399"/>
      <c r="D279" s="399"/>
      <c r="E279" s="399"/>
      <c r="F279" s="401"/>
      <c r="G279" s="568"/>
      <c r="H279" s="399"/>
      <c r="I279" s="399"/>
      <c r="J279" s="401"/>
      <c r="K279" s="399"/>
    </row>
    <row r="280" spans="1:11" x14ac:dyDescent="0.2">
      <c r="A280" s="399"/>
      <c r="B280" s="399"/>
      <c r="C280" s="399"/>
      <c r="D280" s="399"/>
      <c r="E280" s="399"/>
      <c r="F280" s="401"/>
      <c r="G280" s="568"/>
      <c r="H280" s="399"/>
      <c r="I280" s="399"/>
      <c r="J280" s="401"/>
      <c r="K280" s="399"/>
    </row>
    <row r="281" spans="1:11" x14ac:dyDescent="0.2">
      <c r="A281" s="399"/>
      <c r="B281" s="399"/>
      <c r="C281" s="399"/>
      <c r="D281" s="399"/>
      <c r="E281" s="399"/>
      <c r="F281" s="401"/>
      <c r="G281" s="568"/>
      <c r="H281" s="399"/>
      <c r="I281" s="399"/>
      <c r="J281" s="401"/>
      <c r="K281" s="399"/>
    </row>
    <row r="282" spans="1:11" x14ac:dyDescent="0.2">
      <c r="A282" s="399"/>
      <c r="B282" s="399"/>
      <c r="C282" s="399"/>
      <c r="D282" s="399"/>
      <c r="E282" s="399"/>
      <c r="F282" s="401"/>
      <c r="G282" s="568"/>
      <c r="H282" s="399"/>
      <c r="I282" s="399"/>
      <c r="J282" s="401"/>
      <c r="K282" s="399"/>
    </row>
    <row r="283" spans="1:11" x14ac:dyDescent="0.2">
      <c r="A283" s="399"/>
      <c r="B283" s="399"/>
      <c r="C283" s="399"/>
      <c r="D283" s="399"/>
      <c r="E283" s="399"/>
      <c r="F283" s="401"/>
      <c r="G283" s="568"/>
      <c r="H283" s="399"/>
      <c r="I283" s="399"/>
      <c r="J283" s="401"/>
      <c r="K283" s="399"/>
    </row>
    <row r="284" spans="1:11" x14ac:dyDescent="0.2">
      <c r="A284" s="399"/>
      <c r="B284" s="399"/>
      <c r="C284" s="399"/>
      <c r="D284" s="399"/>
      <c r="E284" s="399"/>
      <c r="F284" s="401"/>
      <c r="G284" s="568"/>
      <c r="H284" s="399"/>
      <c r="I284" s="399"/>
      <c r="J284" s="401"/>
      <c r="K284" s="399"/>
    </row>
    <row r="285" spans="1:11" x14ac:dyDescent="0.2">
      <c r="A285" s="399"/>
      <c r="B285" s="399"/>
      <c r="C285" s="399"/>
      <c r="D285" s="399"/>
      <c r="E285" s="399"/>
      <c r="F285" s="401"/>
      <c r="G285" s="568"/>
      <c r="H285" s="399"/>
      <c r="I285" s="399"/>
      <c r="J285" s="401"/>
      <c r="K285" s="399"/>
    </row>
    <row r="286" spans="1:11" x14ac:dyDescent="0.2">
      <c r="A286" s="399"/>
      <c r="B286" s="399"/>
      <c r="C286" s="399"/>
      <c r="D286" s="399"/>
      <c r="E286" s="399"/>
      <c r="F286" s="401"/>
      <c r="G286" s="568"/>
      <c r="H286" s="399"/>
      <c r="I286" s="399"/>
      <c r="J286" s="401"/>
      <c r="K286" s="399"/>
    </row>
    <row r="287" spans="1:11" x14ac:dyDescent="0.2">
      <c r="A287" s="399"/>
      <c r="B287" s="399"/>
      <c r="C287" s="399"/>
      <c r="D287" s="399"/>
      <c r="E287" s="399"/>
      <c r="F287" s="401"/>
      <c r="G287" s="568"/>
      <c r="H287" s="399"/>
      <c r="I287" s="399"/>
      <c r="J287" s="401"/>
      <c r="K287" s="399"/>
    </row>
    <row r="288" spans="1:11" x14ac:dyDescent="0.2">
      <c r="A288" s="399"/>
      <c r="B288" s="399"/>
      <c r="C288" s="399"/>
      <c r="D288" s="399"/>
      <c r="E288" s="399"/>
      <c r="F288" s="401"/>
      <c r="G288" s="568"/>
      <c r="H288" s="399"/>
      <c r="I288" s="399"/>
      <c r="J288" s="401"/>
      <c r="K288" s="399"/>
    </row>
    <row r="289" spans="1:11" x14ac:dyDescent="0.2">
      <c r="A289" s="399"/>
      <c r="B289" s="399"/>
      <c r="C289" s="399"/>
      <c r="D289" s="399"/>
      <c r="E289" s="399"/>
      <c r="F289" s="401"/>
      <c r="G289" s="568"/>
      <c r="H289" s="399"/>
      <c r="I289" s="399"/>
      <c r="J289" s="401"/>
      <c r="K289" s="399"/>
    </row>
    <row r="290" spans="1:11" x14ac:dyDescent="0.2">
      <c r="A290" s="399"/>
      <c r="B290" s="399"/>
      <c r="C290" s="399"/>
      <c r="D290" s="399"/>
      <c r="E290" s="399"/>
      <c r="F290" s="401"/>
      <c r="G290" s="568"/>
      <c r="H290" s="399"/>
      <c r="I290" s="399"/>
      <c r="J290" s="401"/>
      <c r="K290" s="399"/>
    </row>
    <row r="291" spans="1:11" x14ac:dyDescent="0.2">
      <c r="A291" s="399"/>
      <c r="B291" s="399"/>
      <c r="C291" s="399"/>
      <c r="D291" s="399"/>
      <c r="E291" s="399"/>
      <c r="F291" s="401"/>
      <c r="G291" s="568"/>
      <c r="H291" s="399"/>
      <c r="I291" s="399"/>
      <c r="J291" s="401"/>
      <c r="K291" s="399"/>
    </row>
    <row r="292" spans="1:11" x14ac:dyDescent="0.2">
      <c r="A292" s="399"/>
      <c r="B292" s="399"/>
      <c r="C292" s="399"/>
      <c r="D292" s="399"/>
      <c r="E292" s="399"/>
      <c r="F292" s="401"/>
      <c r="G292" s="568"/>
      <c r="H292" s="399"/>
      <c r="I292" s="399"/>
      <c r="J292" s="401"/>
      <c r="K292" s="399"/>
    </row>
    <row r="293" spans="1:11" x14ac:dyDescent="0.2">
      <c r="A293" s="399"/>
      <c r="B293" s="399"/>
      <c r="C293" s="399"/>
      <c r="D293" s="399"/>
      <c r="E293" s="399"/>
      <c r="F293" s="401"/>
      <c r="G293" s="568"/>
      <c r="H293" s="399"/>
      <c r="I293" s="399"/>
      <c r="J293" s="401"/>
      <c r="K293" s="399"/>
    </row>
    <row r="294" spans="1:11" x14ac:dyDescent="0.2">
      <c r="A294" s="399"/>
      <c r="B294" s="399"/>
      <c r="C294" s="399"/>
      <c r="D294" s="399"/>
      <c r="E294" s="399"/>
      <c r="F294" s="401"/>
      <c r="G294" s="568"/>
      <c r="H294" s="399"/>
      <c r="I294" s="399"/>
      <c r="J294" s="401"/>
      <c r="K294" s="399"/>
    </row>
    <row r="295" spans="1:11" x14ac:dyDescent="0.2">
      <c r="A295" s="399"/>
      <c r="B295" s="399"/>
      <c r="C295" s="399"/>
      <c r="D295" s="399"/>
      <c r="E295" s="399"/>
      <c r="F295" s="401"/>
      <c r="G295" s="568"/>
      <c r="H295" s="399"/>
      <c r="I295" s="399"/>
      <c r="J295" s="401"/>
      <c r="K295" s="399"/>
    </row>
    <row r="296" spans="1:11" x14ac:dyDescent="0.2">
      <c r="A296" s="399"/>
      <c r="B296" s="399"/>
      <c r="C296" s="399"/>
      <c r="D296" s="399"/>
      <c r="E296" s="399"/>
      <c r="F296" s="401"/>
      <c r="G296" s="568"/>
      <c r="H296" s="399"/>
      <c r="I296" s="399"/>
      <c r="J296" s="401"/>
      <c r="K296" s="399"/>
    </row>
    <row r="297" spans="1:11" x14ac:dyDescent="0.2">
      <c r="A297" s="399"/>
      <c r="B297" s="399"/>
      <c r="C297" s="399"/>
      <c r="D297" s="399"/>
      <c r="E297" s="399"/>
      <c r="F297" s="401"/>
      <c r="G297" s="568"/>
      <c r="H297" s="399"/>
      <c r="I297" s="399"/>
      <c r="J297" s="401"/>
      <c r="K297" s="399"/>
    </row>
    <row r="298" spans="1:11" x14ac:dyDescent="0.2">
      <c r="A298" s="399"/>
      <c r="B298" s="399"/>
      <c r="C298" s="399"/>
      <c r="D298" s="399"/>
      <c r="E298" s="399"/>
      <c r="F298" s="401"/>
      <c r="G298" s="568"/>
      <c r="H298" s="399"/>
      <c r="I298" s="399"/>
      <c r="J298" s="401"/>
      <c r="K298" s="399"/>
    </row>
    <row r="299" spans="1:11" x14ac:dyDescent="0.2">
      <c r="A299" s="399"/>
      <c r="B299" s="399"/>
      <c r="C299" s="399"/>
      <c r="D299" s="399"/>
      <c r="E299" s="399"/>
      <c r="F299" s="401"/>
      <c r="G299" s="568"/>
      <c r="H299" s="399"/>
      <c r="I299" s="399"/>
      <c r="J299" s="401"/>
      <c r="K299" s="399"/>
    </row>
    <row r="300" spans="1:11" x14ac:dyDescent="0.2">
      <c r="A300" s="399"/>
      <c r="B300" s="399"/>
      <c r="C300" s="399"/>
      <c r="D300" s="399"/>
      <c r="E300" s="399"/>
      <c r="F300" s="401"/>
      <c r="G300" s="568"/>
      <c r="H300" s="399"/>
      <c r="I300" s="399"/>
      <c r="J300" s="401"/>
      <c r="K300" s="399"/>
    </row>
    <row r="301" spans="1:11" x14ac:dyDescent="0.2">
      <c r="A301" s="399"/>
      <c r="B301" s="399"/>
      <c r="C301" s="399"/>
      <c r="D301" s="399"/>
      <c r="E301" s="399"/>
      <c r="F301" s="401"/>
      <c r="G301" s="568"/>
      <c r="H301" s="399"/>
      <c r="I301" s="399"/>
      <c r="J301" s="401"/>
      <c r="K301" s="399"/>
    </row>
    <row r="302" spans="1:11" x14ac:dyDescent="0.2">
      <c r="A302" s="399"/>
      <c r="B302" s="399"/>
      <c r="C302" s="399"/>
      <c r="D302" s="399"/>
      <c r="E302" s="399"/>
      <c r="F302" s="401"/>
      <c r="G302" s="568"/>
      <c r="H302" s="399"/>
      <c r="I302" s="399"/>
      <c r="J302" s="401"/>
      <c r="K302" s="399"/>
    </row>
    <row r="303" spans="1:11" x14ac:dyDescent="0.2">
      <c r="A303" s="399"/>
      <c r="B303" s="399"/>
      <c r="C303" s="399"/>
      <c r="D303" s="399"/>
      <c r="E303" s="399"/>
      <c r="F303" s="401"/>
      <c r="G303" s="568"/>
      <c r="H303" s="399"/>
      <c r="I303" s="399"/>
      <c r="J303" s="401"/>
      <c r="K303" s="399"/>
    </row>
    <row r="304" spans="1:11" x14ac:dyDescent="0.2">
      <c r="A304" s="399"/>
      <c r="B304" s="399"/>
      <c r="C304" s="399"/>
      <c r="D304" s="399"/>
      <c r="E304" s="399"/>
      <c r="F304" s="401"/>
      <c r="G304" s="568"/>
      <c r="H304" s="399"/>
      <c r="I304" s="399"/>
      <c r="J304" s="401"/>
      <c r="K304" s="399"/>
    </row>
    <row r="305" spans="1:11" x14ac:dyDescent="0.2">
      <c r="A305" s="399"/>
      <c r="B305" s="399"/>
      <c r="C305" s="399"/>
      <c r="D305" s="399"/>
      <c r="E305" s="399"/>
      <c r="F305" s="401"/>
      <c r="G305" s="568"/>
      <c r="H305" s="399"/>
      <c r="I305" s="399"/>
      <c r="J305" s="401"/>
      <c r="K305" s="399"/>
    </row>
    <row r="306" spans="1:11" x14ac:dyDescent="0.2">
      <c r="A306" s="399"/>
      <c r="B306" s="399"/>
      <c r="C306" s="399"/>
      <c r="D306" s="399"/>
      <c r="E306" s="399"/>
      <c r="F306" s="401"/>
      <c r="G306" s="568"/>
      <c r="H306" s="399"/>
      <c r="I306" s="399"/>
      <c r="J306" s="401"/>
      <c r="K306" s="399"/>
    </row>
    <row r="307" spans="1:11" x14ac:dyDescent="0.2">
      <c r="A307" s="399"/>
      <c r="B307" s="399"/>
      <c r="C307" s="399"/>
      <c r="D307" s="399"/>
      <c r="E307" s="399"/>
      <c r="F307" s="401"/>
      <c r="G307" s="568"/>
      <c r="H307" s="399"/>
      <c r="I307" s="399"/>
      <c r="J307" s="401"/>
      <c r="K307" s="399"/>
    </row>
    <row r="308" spans="1:11" x14ac:dyDescent="0.2">
      <c r="A308" s="399"/>
      <c r="B308" s="399"/>
      <c r="C308" s="399"/>
      <c r="D308" s="399"/>
      <c r="E308" s="399"/>
      <c r="F308" s="401"/>
      <c r="G308" s="568"/>
      <c r="H308" s="399"/>
      <c r="I308" s="399"/>
      <c r="J308" s="401"/>
      <c r="K308" s="399"/>
    </row>
    <row r="309" spans="1:11" x14ac:dyDescent="0.2">
      <c r="A309" s="399"/>
      <c r="B309" s="399"/>
      <c r="C309" s="399"/>
      <c r="D309" s="399"/>
      <c r="E309" s="399"/>
      <c r="F309" s="401"/>
      <c r="G309" s="568"/>
      <c r="H309" s="399"/>
      <c r="I309" s="399"/>
      <c r="J309" s="401"/>
      <c r="K309" s="399"/>
    </row>
    <row r="310" spans="1:11" x14ac:dyDescent="0.2">
      <c r="A310" s="399"/>
      <c r="B310" s="399"/>
      <c r="C310" s="399"/>
      <c r="D310" s="399"/>
      <c r="E310" s="399"/>
      <c r="F310" s="401"/>
      <c r="G310" s="568"/>
      <c r="H310" s="399"/>
      <c r="I310" s="399"/>
      <c r="J310" s="401"/>
      <c r="K310" s="399"/>
    </row>
    <row r="311" spans="1:11" x14ac:dyDescent="0.2">
      <c r="A311" s="399"/>
      <c r="B311" s="399"/>
      <c r="C311" s="399"/>
      <c r="D311" s="399"/>
      <c r="E311" s="399"/>
      <c r="F311" s="401"/>
      <c r="G311" s="568"/>
      <c r="H311" s="399"/>
      <c r="I311" s="399"/>
      <c r="J311" s="401"/>
      <c r="K311" s="399"/>
    </row>
    <row r="312" spans="1:11" x14ac:dyDescent="0.2">
      <c r="A312" s="399"/>
      <c r="B312" s="399"/>
      <c r="C312" s="399"/>
      <c r="D312" s="399"/>
      <c r="E312" s="399"/>
      <c r="F312" s="401"/>
      <c r="G312" s="568"/>
      <c r="H312" s="399"/>
      <c r="I312" s="399"/>
      <c r="J312" s="401"/>
      <c r="K312" s="399"/>
    </row>
    <row r="313" spans="1:11" x14ac:dyDescent="0.2">
      <c r="A313" s="399"/>
      <c r="B313" s="399"/>
      <c r="C313" s="399"/>
      <c r="D313" s="399"/>
      <c r="E313" s="399"/>
      <c r="F313" s="401"/>
      <c r="G313" s="568"/>
      <c r="H313" s="399"/>
      <c r="I313" s="399"/>
      <c r="J313" s="401"/>
      <c r="K313" s="399"/>
    </row>
    <row r="314" spans="1:11" x14ac:dyDescent="0.2">
      <c r="A314" s="399"/>
      <c r="B314" s="399"/>
      <c r="C314" s="399"/>
      <c r="D314" s="399"/>
      <c r="E314" s="399"/>
      <c r="F314" s="401"/>
      <c r="G314" s="568"/>
      <c r="H314" s="399"/>
      <c r="I314" s="399"/>
      <c r="J314" s="401"/>
      <c r="K314" s="399"/>
    </row>
    <row r="315" spans="1:11" x14ac:dyDescent="0.2">
      <c r="A315" s="399"/>
      <c r="B315" s="399"/>
      <c r="C315" s="399"/>
      <c r="D315" s="399"/>
      <c r="E315" s="399"/>
      <c r="F315" s="401"/>
      <c r="G315" s="568"/>
      <c r="H315" s="399"/>
      <c r="I315" s="399"/>
      <c r="J315" s="401"/>
      <c r="K315" s="399"/>
    </row>
    <row r="316" spans="1:11" x14ac:dyDescent="0.2">
      <c r="A316" s="399"/>
      <c r="B316" s="399"/>
      <c r="C316" s="399"/>
      <c r="D316" s="399"/>
      <c r="E316" s="399"/>
      <c r="F316" s="401"/>
      <c r="G316" s="568"/>
      <c r="H316" s="399"/>
      <c r="I316" s="399"/>
      <c r="J316" s="401"/>
      <c r="K316" s="399"/>
    </row>
    <row r="317" spans="1:11" x14ac:dyDescent="0.2">
      <c r="A317" s="399"/>
      <c r="B317" s="399"/>
      <c r="C317" s="399"/>
      <c r="D317" s="399"/>
      <c r="E317" s="399"/>
      <c r="F317" s="401"/>
      <c r="G317" s="568"/>
      <c r="H317" s="399"/>
      <c r="I317" s="399"/>
      <c r="J317" s="401"/>
      <c r="K317" s="399"/>
    </row>
    <row r="318" spans="1:11" x14ac:dyDescent="0.2">
      <c r="A318" s="399"/>
      <c r="B318" s="399"/>
      <c r="C318" s="399"/>
      <c r="D318" s="399"/>
      <c r="E318" s="399"/>
      <c r="F318" s="401"/>
      <c r="G318" s="568"/>
      <c r="H318" s="399"/>
      <c r="I318" s="399"/>
      <c r="J318" s="401"/>
      <c r="K318" s="399"/>
    </row>
    <row r="319" spans="1:11" x14ac:dyDescent="0.2">
      <c r="A319" s="399"/>
      <c r="B319" s="399"/>
      <c r="C319" s="399"/>
      <c r="D319" s="399"/>
      <c r="E319" s="399"/>
      <c r="F319" s="401"/>
      <c r="G319" s="568"/>
      <c r="H319" s="399"/>
      <c r="I319" s="399"/>
      <c r="J319" s="401"/>
      <c r="K319" s="399"/>
    </row>
    <row r="320" spans="1:11" x14ac:dyDescent="0.2">
      <c r="A320" s="399"/>
      <c r="B320" s="399"/>
      <c r="C320" s="399"/>
      <c r="D320" s="399"/>
      <c r="E320" s="399"/>
      <c r="F320" s="401"/>
      <c r="G320" s="568"/>
      <c r="H320" s="399"/>
      <c r="I320" s="399"/>
      <c r="J320" s="401"/>
      <c r="K320" s="399"/>
    </row>
    <row r="321" spans="1:11" x14ac:dyDescent="0.2">
      <c r="A321" s="399"/>
      <c r="B321" s="399"/>
      <c r="C321" s="399"/>
      <c r="D321" s="399"/>
      <c r="E321" s="399"/>
      <c r="F321" s="401"/>
      <c r="G321" s="568"/>
      <c r="H321" s="399"/>
      <c r="I321" s="399"/>
      <c r="J321" s="401"/>
      <c r="K321" s="399"/>
    </row>
    <row r="322" spans="1:11" x14ac:dyDescent="0.2">
      <c r="A322" s="399"/>
      <c r="B322" s="399"/>
      <c r="C322" s="399"/>
      <c r="D322" s="399"/>
      <c r="E322" s="399"/>
      <c r="F322" s="401"/>
      <c r="G322" s="568"/>
      <c r="H322" s="399"/>
      <c r="I322" s="399"/>
      <c r="J322" s="401"/>
      <c r="K322" s="399"/>
    </row>
    <row r="323" spans="1:11" x14ac:dyDescent="0.2">
      <c r="A323" s="399"/>
      <c r="B323" s="399"/>
      <c r="C323" s="399"/>
      <c r="D323" s="399"/>
      <c r="E323" s="399"/>
      <c r="F323" s="401"/>
      <c r="G323" s="568"/>
      <c r="H323" s="399"/>
      <c r="I323" s="399"/>
      <c r="J323" s="401"/>
      <c r="K323" s="399"/>
    </row>
    <row r="324" spans="1:11" x14ac:dyDescent="0.2">
      <c r="A324" s="399"/>
      <c r="B324" s="399"/>
      <c r="C324" s="399"/>
      <c r="D324" s="399"/>
      <c r="E324" s="399"/>
      <c r="F324" s="401"/>
      <c r="G324" s="568"/>
      <c r="H324" s="399"/>
      <c r="I324" s="399"/>
      <c r="J324" s="401"/>
      <c r="K324" s="399"/>
    </row>
    <row r="325" spans="1:11" x14ac:dyDescent="0.2">
      <c r="A325" s="399"/>
      <c r="B325" s="399"/>
      <c r="C325" s="399"/>
      <c r="D325" s="399"/>
      <c r="E325" s="399"/>
      <c r="F325" s="401"/>
      <c r="G325" s="568"/>
      <c r="H325" s="399"/>
      <c r="I325" s="399"/>
      <c r="J325" s="401"/>
      <c r="K325" s="399"/>
    </row>
    <row r="326" spans="1:11" x14ac:dyDescent="0.2">
      <c r="A326" s="399"/>
      <c r="B326" s="399"/>
      <c r="C326" s="399"/>
      <c r="D326" s="399"/>
      <c r="E326" s="399"/>
      <c r="F326" s="401"/>
      <c r="G326" s="568"/>
      <c r="H326" s="399"/>
      <c r="I326" s="399"/>
      <c r="J326" s="401"/>
      <c r="K326" s="399"/>
    </row>
    <row r="327" spans="1:11" x14ac:dyDescent="0.2">
      <c r="A327" s="399"/>
      <c r="B327" s="399"/>
      <c r="C327" s="399"/>
      <c r="D327" s="399"/>
      <c r="E327" s="399"/>
      <c r="F327" s="401"/>
      <c r="G327" s="568"/>
      <c r="H327" s="399"/>
      <c r="I327" s="399"/>
      <c r="J327" s="401"/>
      <c r="K327" s="399"/>
    </row>
    <row r="328" spans="1:11" x14ac:dyDescent="0.2">
      <c r="A328" s="399"/>
      <c r="B328" s="399"/>
      <c r="C328" s="399"/>
      <c r="D328" s="399"/>
      <c r="E328" s="399"/>
      <c r="F328" s="401"/>
      <c r="G328" s="568"/>
      <c r="H328" s="399"/>
      <c r="I328" s="399"/>
      <c r="J328" s="401"/>
      <c r="K328" s="399"/>
    </row>
    <row r="329" spans="1:11" x14ac:dyDescent="0.2">
      <c r="A329" s="399"/>
      <c r="B329" s="399"/>
      <c r="C329" s="399"/>
      <c r="D329" s="399"/>
      <c r="E329" s="399"/>
      <c r="F329" s="401"/>
      <c r="G329" s="568"/>
      <c r="H329" s="399"/>
      <c r="I329" s="399"/>
      <c r="J329" s="401"/>
      <c r="K329" s="399"/>
    </row>
    <row r="330" spans="1:11" x14ac:dyDescent="0.2">
      <c r="A330" s="399"/>
      <c r="B330" s="399"/>
      <c r="C330" s="399"/>
      <c r="D330" s="399"/>
      <c r="E330" s="399"/>
      <c r="F330" s="401"/>
      <c r="G330" s="568"/>
      <c r="H330" s="399"/>
      <c r="I330" s="399"/>
      <c r="J330" s="401"/>
      <c r="K330" s="399"/>
    </row>
    <row r="331" spans="1:11" x14ac:dyDescent="0.2">
      <c r="A331" s="399"/>
      <c r="B331" s="399"/>
      <c r="C331" s="399"/>
      <c r="D331" s="399"/>
      <c r="E331" s="399"/>
      <c r="F331" s="401"/>
      <c r="G331" s="568"/>
      <c r="H331" s="399"/>
      <c r="I331" s="399"/>
      <c r="J331" s="401"/>
      <c r="K331" s="399"/>
    </row>
    <row r="332" spans="1:11" x14ac:dyDescent="0.2">
      <c r="A332" s="399"/>
      <c r="B332" s="399"/>
      <c r="C332" s="399"/>
      <c r="D332" s="399"/>
      <c r="E332" s="399"/>
      <c r="F332" s="401"/>
      <c r="G332" s="568"/>
      <c r="H332" s="399"/>
      <c r="I332" s="399"/>
      <c r="J332" s="401"/>
      <c r="K332" s="399"/>
    </row>
    <row r="333" spans="1:11" x14ac:dyDescent="0.2">
      <c r="A333" s="399"/>
      <c r="B333" s="399"/>
      <c r="C333" s="399"/>
      <c r="D333" s="399"/>
      <c r="E333" s="399"/>
      <c r="F333" s="401"/>
      <c r="G333" s="568"/>
      <c r="H333" s="399"/>
      <c r="I333" s="399"/>
      <c r="J333" s="401"/>
      <c r="K333" s="399"/>
    </row>
    <row r="334" spans="1:11" x14ac:dyDescent="0.2">
      <c r="A334" s="399"/>
      <c r="B334" s="399"/>
      <c r="C334" s="399"/>
      <c r="D334" s="399"/>
      <c r="E334" s="399"/>
      <c r="F334" s="401"/>
      <c r="G334" s="568"/>
      <c r="H334" s="399"/>
      <c r="I334" s="399"/>
      <c r="J334" s="401"/>
      <c r="K334" s="399"/>
    </row>
    <row r="335" spans="1:11" x14ac:dyDescent="0.2">
      <c r="A335" s="399"/>
      <c r="B335" s="399"/>
      <c r="C335" s="399"/>
      <c r="D335" s="399"/>
      <c r="E335" s="399"/>
      <c r="F335" s="401"/>
      <c r="G335" s="568"/>
      <c r="H335" s="399"/>
      <c r="I335" s="399"/>
      <c r="J335" s="401"/>
      <c r="K335" s="399"/>
    </row>
    <row r="336" spans="1:11" x14ac:dyDescent="0.2">
      <c r="A336" s="399"/>
      <c r="B336" s="399"/>
      <c r="C336" s="399"/>
      <c r="D336" s="399"/>
      <c r="E336" s="399"/>
      <c r="F336" s="401"/>
      <c r="G336" s="568"/>
      <c r="H336" s="399"/>
      <c r="I336" s="399"/>
      <c r="J336" s="401"/>
      <c r="K336" s="399"/>
    </row>
    <row r="337" spans="1:11" x14ac:dyDescent="0.2">
      <c r="A337" s="399"/>
      <c r="B337" s="399"/>
      <c r="C337" s="399"/>
      <c r="D337" s="399"/>
      <c r="E337" s="399"/>
      <c r="F337" s="401"/>
      <c r="G337" s="568"/>
      <c r="H337" s="399"/>
      <c r="I337" s="399"/>
      <c r="J337" s="401"/>
      <c r="K337" s="399"/>
    </row>
    <row r="338" spans="1:11" x14ac:dyDescent="0.2">
      <c r="A338" s="399"/>
      <c r="B338" s="399"/>
      <c r="C338" s="399"/>
      <c r="D338" s="399"/>
      <c r="E338" s="399"/>
      <c r="F338" s="401"/>
      <c r="G338" s="568"/>
      <c r="H338" s="399"/>
      <c r="I338" s="399"/>
      <c r="J338" s="401"/>
      <c r="K338" s="399"/>
    </row>
    <row r="339" spans="1:11" x14ac:dyDescent="0.2">
      <c r="A339" s="399"/>
      <c r="B339" s="399"/>
      <c r="C339" s="399"/>
      <c r="D339" s="399"/>
      <c r="E339" s="399"/>
      <c r="F339" s="401"/>
      <c r="G339" s="568"/>
      <c r="H339" s="399"/>
      <c r="I339" s="399"/>
      <c r="J339" s="401"/>
      <c r="K339" s="399"/>
    </row>
    <row r="340" spans="1:11" x14ac:dyDescent="0.2">
      <c r="A340" s="399"/>
      <c r="B340" s="399"/>
      <c r="C340" s="399"/>
      <c r="D340" s="399"/>
      <c r="E340" s="399"/>
      <c r="F340" s="401"/>
      <c r="G340" s="568"/>
      <c r="H340" s="399"/>
      <c r="I340" s="399"/>
      <c r="J340" s="401"/>
      <c r="K340" s="399"/>
    </row>
    <row r="341" spans="1:11" x14ac:dyDescent="0.2">
      <c r="A341" s="399"/>
      <c r="B341" s="399"/>
      <c r="C341" s="399"/>
      <c r="D341" s="399"/>
      <c r="E341" s="399"/>
      <c r="F341" s="401"/>
      <c r="G341" s="568"/>
      <c r="H341" s="399"/>
      <c r="I341" s="399"/>
      <c r="J341" s="401"/>
      <c r="K341" s="399"/>
    </row>
    <row r="342" spans="1:11" x14ac:dyDescent="0.2">
      <c r="A342" s="399"/>
      <c r="B342" s="399"/>
      <c r="C342" s="399"/>
      <c r="D342" s="399"/>
      <c r="E342" s="399"/>
      <c r="F342" s="401"/>
      <c r="G342" s="568"/>
      <c r="H342" s="399"/>
      <c r="I342" s="399"/>
      <c r="J342" s="401"/>
      <c r="K342" s="399"/>
    </row>
    <row r="343" spans="1:11" x14ac:dyDescent="0.2">
      <c r="A343" s="399"/>
      <c r="B343" s="399"/>
      <c r="C343" s="399"/>
      <c r="D343" s="399"/>
      <c r="E343" s="399"/>
      <c r="F343" s="401"/>
      <c r="G343" s="568"/>
      <c r="H343" s="399"/>
      <c r="I343" s="399"/>
      <c r="J343" s="401"/>
      <c r="K343" s="399"/>
    </row>
    <row r="344" spans="1:11" x14ac:dyDescent="0.2">
      <c r="A344" s="399"/>
      <c r="B344" s="399"/>
      <c r="C344" s="399"/>
      <c r="D344" s="399"/>
      <c r="E344" s="399"/>
      <c r="F344" s="401"/>
      <c r="G344" s="568"/>
      <c r="H344" s="399"/>
      <c r="I344" s="399"/>
      <c r="J344" s="401"/>
      <c r="K344" s="399"/>
    </row>
    <row r="345" spans="1:11" x14ac:dyDescent="0.2">
      <c r="A345" s="399"/>
      <c r="B345" s="399"/>
      <c r="C345" s="399"/>
      <c r="D345" s="399"/>
      <c r="E345" s="399"/>
      <c r="F345" s="401"/>
      <c r="G345" s="568"/>
      <c r="H345" s="399"/>
      <c r="I345" s="399"/>
      <c r="J345" s="401"/>
      <c r="K345" s="399"/>
    </row>
    <row r="346" spans="1:11" x14ac:dyDescent="0.2">
      <c r="A346" s="399"/>
      <c r="B346" s="399"/>
      <c r="C346" s="399"/>
      <c r="D346" s="399"/>
      <c r="E346" s="399"/>
      <c r="F346" s="401"/>
      <c r="G346" s="568"/>
      <c r="H346" s="399"/>
      <c r="I346" s="399"/>
      <c r="J346" s="401"/>
      <c r="K346" s="399"/>
    </row>
    <row r="347" spans="1:11" x14ac:dyDescent="0.2">
      <c r="A347" s="399"/>
      <c r="B347" s="399"/>
      <c r="C347" s="399"/>
      <c r="D347" s="399"/>
      <c r="E347" s="399"/>
      <c r="F347" s="401"/>
      <c r="G347" s="568"/>
      <c r="H347" s="399"/>
      <c r="I347" s="399"/>
      <c r="J347" s="401"/>
      <c r="K347" s="399"/>
    </row>
    <row r="348" spans="1:11" x14ac:dyDescent="0.2">
      <c r="A348" s="399"/>
      <c r="B348" s="399"/>
      <c r="C348" s="399"/>
      <c r="D348" s="399"/>
      <c r="E348" s="399"/>
      <c r="F348" s="401"/>
      <c r="G348" s="568"/>
      <c r="H348" s="399"/>
      <c r="I348" s="399"/>
      <c r="J348" s="401"/>
      <c r="K348" s="399"/>
    </row>
    <row r="349" spans="1:11" x14ac:dyDescent="0.2">
      <c r="A349" s="399"/>
      <c r="B349" s="399"/>
      <c r="C349" s="399"/>
      <c r="D349" s="399"/>
      <c r="E349" s="399"/>
      <c r="F349" s="401"/>
      <c r="G349" s="568"/>
      <c r="H349" s="399"/>
      <c r="I349" s="399"/>
      <c r="J349" s="401"/>
      <c r="K349" s="399"/>
    </row>
    <row r="350" spans="1:11" x14ac:dyDescent="0.2">
      <c r="A350" s="399"/>
      <c r="B350" s="399"/>
      <c r="C350" s="399"/>
      <c r="D350" s="399"/>
      <c r="E350" s="399"/>
      <c r="F350" s="401"/>
      <c r="G350" s="568"/>
      <c r="H350" s="399"/>
      <c r="I350" s="399"/>
      <c r="J350" s="401"/>
      <c r="K350" s="399"/>
    </row>
    <row r="351" spans="1:11" x14ac:dyDescent="0.2">
      <c r="A351" s="399"/>
      <c r="B351" s="399"/>
      <c r="C351" s="399"/>
      <c r="D351" s="399"/>
      <c r="E351" s="399"/>
      <c r="F351" s="401"/>
      <c r="G351" s="568"/>
      <c r="H351" s="399"/>
      <c r="I351" s="399"/>
      <c r="J351" s="401"/>
      <c r="K351" s="399"/>
    </row>
    <row r="352" spans="1:11" x14ac:dyDescent="0.2">
      <c r="A352" s="399"/>
      <c r="B352" s="399"/>
      <c r="C352" s="399"/>
      <c r="D352" s="399"/>
      <c r="E352" s="399"/>
      <c r="F352" s="401"/>
      <c r="G352" s="568"/>
      <c r="H352" s="399"/>
      <c r="I352" s="399"/>
      <c r="J352" s="401"/>
      <c r="K352" s="399"/>
    </row>
    <row r="353" spans="1:11" x14ac:dyDescent="0.2">
      <c r="A353" s="399"/>
      <c r="B353" s="399"/>
      <c r="C353" s="399"/>
      <c r="D353" s="399"/>
      <c r="E353" s="399"/>
      <c r="F353" s="401"/>
      <c r="G353" s="568"/>
      <c r="H353" s="399"/>
      <c r="I353" s="399"/>
      <c r="J353" s="401"/>
      <c r="K353" s="399"/>
    </row>
    <row r="354" spans="1:11" x14ac:dyDescent="0.2">
      <c r="A354" s="399"/>
      <c r="B354" s="399"/>
      <c r="C354" s="399"/>
      <c r="D354" s="399"/>
      <c r="E354" s="399"/>
      <c r="F354" s="401"/>
      <c r="G354" s="568"/>
      <c r="H354" s="399"/>
      <c r="I354" s="399"/>
      <c r="J354" s="401"/>
      <c r="K354" s="399"/>
    </row>
    <row r="355" spans="1:11" x14ac:dyDescent="0.2">
      <c r="A355" s="399"/>
      <c r="B355" s="399"/>
      <c r="C355" s="399"/>
      <c r="D355" s="399"/>
      <c r="E355" s="399"/>
      <c r="F355" s="401"/>
      <c r="G355" s="568"/>
      <c r="H355" s="399"/>
      <c r="I355" s="399"/>
      <c r="J355" s="401"/>
      <c r="K355" s="399"/>
    </row>
    <row r="356" spans="1:11" x14ac:dyDescent="0.2">
      <c r="A356" s="399"/>
      <c r="B356" s="399"/>
      <c r="C356" s="399"/>
      <c r="D356" s="399"/>
      <c r="E356" s="399"/>
      <c r="F356" s="401"/>
      <c r="G356" s="568"/>
      <c r="H356" s="399"/>
      <c r="I356" s="399"/>
      <c r="J356" s="401"/>
      <c r="K356" s="399"/>
    </row>
    <row r="357" spans="1:11" x14ac:dyDescent="0.2">
      <c r="A357" s="399"/>
      <c r="B357" s="399"/>
      <c r="C357" s="399"/>
      <c r="D357" s="399"/>
      <c r="E357" s="399"/>
      <c r="F357" s="401"/>
      <c r="G357" s="568"/>
      <c r="H357" s="399"/>
      <c r="I357" s="399"/>
      <c r="J357" s="401"/>
      <c r="K357" s="399"/>
    </row>
    <row r="358" spans="1:11" x14ac:dyDescent="0.2">
      <c r="A358" s="399"/>
      <c r="B358" s="399"/>
      <c r="C358" s="399"/>
      <c r="D358" s="399"/>
      <c r="E358" s="399"/>
      <c r="F358" s="401"/>
      <c r="G358" s="568"/>
      <c r="H358" s="399"/>
      <c r="I358" s="399"/>
      <c r="J358" s="401"/>
      <c r="K358" s="399"/>
    </row>
    <row r="359" spans="1:11" x14ac:dyDescent="0.2">
      <c r="A359" s="399"/>
      <c r="B359" s="399"/>
      <c r="C359" s="399"/>
      <c r="D359" s="399"/>
      <c r="E359" s="399"/>
      <c r="F359" s="401"/>
      <c r="G359" s="568"/>
      <c r="H359" s="399"/>
      <c r="I359" s="399"/>
      <c r="J359" s="401"/>
      <c r="K359" s="399"/>
    </row>
    <row r="360" spans="1:11" x14ac:dyDescent="0.2">
      <c r="A360" s="399"/>
      <c r="B360" s="399"/>
      <c r="C360" s="399"/>
      <c r="D360" s="399"/>
      <c r="E360" s="399"/>
      <c r="F360" s="401"/>
      <c r="G360" s="568"/>
      <c r="H360" s="399"/>
      <c r="I360" s="399"/>
      <c r="J360" s="401"/>
      <c r="K360" s="399"/>
    </row>
    <row r="361" spans="1:11" x14ac:dyDescent="0.2">
      <c r="A361" s="399"/>
      <c r="B361" s="399"/>
      <c r="C361" s="399"/>
      <c r="D361" s="399"/>
      <c r="E361" s="399"/>
      <c r="F361" s="401"/>
      <c r="G361" s="568"/>
      <c r="H361" s="399"/>
      <c r="I361" s="399"/>
      <c r="J361" s="401"/>
      <c r="K361" s="399"/>
    </row>
    <row r="362" spans="1:11" x14ac:dyDescent="0.2">
      <c r="A362" s="399"/>
      <c r="B362" s="399"/>
      <c r="C362" s="399"/>
      <c r="D362" s="399"/>
      <c r="E362" s="399"/>
      <c r="F362" s="401"/>
      <c r="G362" s="568"/>
      <c r="H362" s="399"/>
      <c r="I362" s="399"/>
      <c r="J362" s="401"/>
      <c r="K362" s="399"/>
    </row>
    <row r="363" spans="1:11" x14ac:dyDescent="0.2">
      <c r="A363" s="399"/>
      <c r="B363" s="399"/>
      <c r="C363" s="399"/>
      <c r="D363" s="399"/>
      <c r="E363" s="399"/>
      <c r="F363" s="401"/>
      <c r="G363" s="568"/>
      <c r="H363" s="399"/>
      <c r="I363" s="399"/>
      <c r="J363" s="401"/>
      <c r="K363" s="399"/>
    </row>
    <row r="364" spans="1:11" x14ac:dyDescent="0.2">
      <c r="A364" s="399"/>
      <c r="B364" s="399"/>
      <c r="C364" s="399"/>
      <c r="D364" s="399"/>
      <c r="E364" s="399"/>
      <c r="F364" s="401"/>
      <c r="G364" s="568"/>
      <c r="H364" s="399"/>
      <c r="I364" s="399"/>
      <c r="J364" s="401"/>
      <c r="K364" s="399"/>
    </row>
    <row r="365" spans="1:11" x14ac:dyDescent="0.2">
      <c r="A365" s="399"/>
      <c r="B365" s="399"/>
      <c r="C365" s="399"/>
      <c r="D365" s="399"/>
      <c r="E365" s="399"/>
      <c r="F365" s="401"/>
      <c r="G365" s="568"/>
      <c r="H365" s="399"/>
      <c r="I365" s="399"/>
      <c r="J365" s="401"/>
      <c r="K365" s="399"/>
    </row>
    <row r="366" spans="1:11" x14ac:dyDescent="0.2">
      <c r="A366" s="399"/>
      <c r="B366" s="399"/>
      <c r="C366" s="399"/>
      <c r="D366" s="399"/>
      <c r="E366" s="399"/>
      <c r="F366" s="401"/>
      <c r="G366" s="568"/>
      <c r="H366" s="399"/>
      <c r="I366" s="399"/>
      <c r="J366" s="401"/>
      <c r="K366" s="399"/>
    </row>
    <row r="367" spans="1:11" x14ac:dyDescent="0.2">
      <c r="A367" s="399"/>
      <c r="B367" s="399"/>
      <c r="C367" s="399"/>
      <c r="D367" s="399"/>
      <c r="E367" s="399"/>
      <c r="F367" s="401"/>
      <c r="G367" s="568"/>
      <c r="H367" s="399"/>
      <c r="I367" s="399"/>
      <c r="J367" s="401"/>
      <c r="K367" s="399"/>
    </row>
    <row r="368" spans="1:11" x14ac:dyDescent="0.2">
      <c r="A368" s="399"/>
      <c r="B368" s="399"/>
      <c r="C368" s="399"/>
      <c r="D368" s="399"/>
      <c r="E368" s="399"/>
      <c r="F368" s="401"/>
      <c r="G368" s="568"/>
      <c r="H368" s="399"/>
      <c r="I368" s="399"/>
      <c r="J368" s="401"/>
      <c r="K368" s="399"/>
    </row>
    <row r="369" spans="1:11" x14ac:dyDescent="0.2">
      <c r="A369" s="399"/>
      <c r="B369" s="399"/>
      <c r="C369" s="399"/>
      <c r="D369" s="399"/>
      <c r="E369" s="399"/>
      <c r="F369" s="401"/>
      <c r="G369" s="568"/>
      <c r="H369" s="399"/>
      <c r="I369" s="399"/>
      <c r="J369" s="401"/>
      <c r="K369" s="399"/>
    </row>
    <row r="370" spans="1:11" x14ac:dyDescent="0.2">
      <c r="A370" s="399"/>
      <c r="B370" s="399"/>
      <c r="C370" s="399"/>
      <c r="D370" s="399"/>
      <c r="E370" s="399"/>
      <c r="F370" s="401"/>
      <c r="G370" s="568"/>
      <c r="H370" s="399"/>
      <c r="I370" s="399"/>
      <c r="J370" s="401"/>
      <c r="K370" s="399"/>
    </row>
    <row r="371" spans="1:11" x14ac:dyDescent="0.2">
      <c r="A371" s="399"/>
      <c r="B371" s="399"/>
      <c r="C371" s="399"/>
      <c r="D371" s="399"/>
      <c r="E371" s="399"/>
      <c r="F371" s="401"/>
      <c r="G371" s="568"/>
      <c r="H371" s="399"/>
      <c r="I371" s="399"/>
      <c r="J371" s="401"/>
      <c r="K371" s="399"/>
    </row>
    <row r="372" spans="1:11" x14ac:dyDescent="0.2">
      <c r="A372" s="399"/>
      <c r="B372" s="399"/>
      <c r="C372" s="399"/>
      <c r="D372" s="399"/>
      <c r="E372" s="399"/>
      <c r="F372" s="401"/>
      <c r="G372" s="568"/>
      <c r="H372" s="399"/>
      <c r="I372" s="399"/>
      <c r="J372" s="401"/>
      <c r="K372" s="399"/>
    </row>
    <row r="373" spans="1:11" x14ac:dyDescent="0.2">
      <c r="A373" s="399"/>
      <c r="B373" s="399"/>
      <c r="C373" s="399"/>
      <c r="D373" s="399"/>
      <c r="E373" s="399"/>
      <c r="F373" s="401"/>
      <c r="G373" s="568"/>
      <c r="H373" s="399"/>
      <c r="I373" s="399"/>
      <c r="J373" s="401"/>
      <c r="K373" s="399"/>
    </row>
    <row r="374" spans="1:11" x14ac:dyDescent="0.2">
      <c r="A374" s="399"/>
      <c r="B374" s="399"/>
      <c r="C374" s="399"/>
      <c r="D374" s="399"/>
      <c r="E374" s="399"/>
      <c r="F374" s="401"/>
      <c r="G374" s="568"/>
      <c r="H374" s="399"/>
      <c r="I374" s="399"/>
      <c r="J374" s="401"/>
      <c r="K374" s="399"/>
    </row>
    <row r="375" spans="1:11" x14ac:dyDescent="0.2">
      <c r="A375" s="399"/>
      <c r="B375" s="399"/>
      <c r="C375" s="399"/>
      <c r="D375" s="399"/>
      <c r="E375" s="399"/>
      <c r="F375" s="401"/>
      <c r="G375" s="568"/>
      <c r="H375" s="399"/>
      <c r="I375" s="399"/>
      <c r="J375" s="401"/>
      <c r="K375" s="399"/>
    </row>
    <row r="376" spans="1:11" x14ac:dyDescent="0.2">
      <c r="A376" s="399"/>
      <c r="B376" s="399"/>
      <c r="C376" s="399"/>
      <c r="D376" s="399"/>
      <c r="E376" s="399"/>
      <c r="F376" s="401"/>
      <c r="G376" s="568"/>
      <c r="H376" s="399"/>
      <c r="I376" s="399"/>
      <c r="J376" s="401"/>
      <c r="K376" s="399"/>
    </row>
    <row r="377" spans="1:11" x14ac:dyDescent="0.2">
      <c r="A377" s="399"/>
      <c r="B377" s="399"/>
      <c r="C377" s="399"/>
      <c r="D377" s="399"/>
      <c r="E377" s="399"/>
      <c r="F377" s="401"/>
      <c r="G377" s="568"/>
      <c r="H377" s="399"/>
      <c r="I377" s="399"/>
      <c r="J377" s="401"/>
      <c r="K377" s="399"/>
    </row>
    <row r="378" spans="1:11" x14ac:dyDescent="0.2">
      <c r="A378" s="399"/>
      <c r="B378" s="399"/>
      <c r="C378" s="399"/>
      <c r="D378" s="399"/>
      <c r="E378" s="399"/>
      <c r="F378" s="401"/>
      <c r="G378" s="568"/>
      <c r="H378" s="399"/>
      <c r="I378" s="399"/>
      <c r="J378" s="401"/>
      <c r="K378" s="399"/>
    </row>
    <row r="379" spans="1:11" x14ac:dyDescent="0.2">
      <c r="A379" s="399"/>
      <c r="B379" s="399"/>
      <c r="C379" s="399"/>
      <c r="D379" s="399"/>
      <c r="E379" s="399"/>
      <c r="F379" s="401"/>
      <c r="G379" s="568"/>
      <c r="H379" s="399"/>
      <c r="I379" s="399"/>
      <c r="J379" s="401"/>
      <c r="K379" s="399"/>
    </row>
    <row r="380" spans="1:11" x14ac:dyDescent="0.2">
      <c r="A380" s="399"/>
      <c r="B380" s="399"/>
      <c r="C380" s="399"/>
      <c r="D380" s="399"/>
      <c r="E380" s="399"/>
      <c r="F380" s="401"/>
      <c r="G380" s="568"/>
      <c r="H380" s="399"/>
      <c r="I380" s="399"/>
      <c r="J380" s="401"/>
      <c r="K380" s="399"/>
    </row>
    <row r="381" spans="1:11" x14ac:dyDescent="0.2">
      <c r="A381" s="399"/>
      <c r="B381" s="399"/>
      <c r="C381" s="399"/>
      <c r="D381" s="399"/>
      <c r="E381" s="399"/>
      <c r="F381" s="401"/>
      <c r="G381" s="568"/>
      <c r="H381" s="399"/>
      <c r="I381" s="399"/>
      <c r="J381" s="401"/>
      <c r="K381" s="399"/>
    </row>
    <row r="382" spans="1:11" x14ac:dyDescent="0.2">
      <c r="A382" s="399"/>
      <c r="B382" s="399"/>
      <c r="C382" s="399"/>
      <c r="D382" s="399"/>
      <c r="E382" s="399"/>
      <c r="F382" s="401"/>
      <c r="G382" s="568"/>
      <c r="H382" s="399"/>
      <c r="I382" s="399"/>
      <c r="J382" s="401"/>
      <c r="K382" s="399"/>
    </row>
    <row r="383" spans="1:11" x14ac:dyDescent="0.2">
      <c r="A383" s="399"/>
      <c r="B383" s="399"/>
      <c r="C383" s="399"/>
      <c r="D383" s="399"/>
      <c r="E383" s="399"/>
      <c r="F383" s="401"/>
      <c r="G383" s="568"/>
      <c r="H383" s="399"/>
      <c r="I383" s="399"/>
      <c r="J383" s="401"/>
      <c r="K383" s="399"/>
    </row>
    <row r="384" spans="1:11" x14ac:dyDescent="0.2">
      <c r="A384" s="399"/>
      <c r="B384" s="399"/>
      <c r="C384" s="399"/>
      <c r="D384" s="399"/>
      <c r="E384" s="399"/>
      <c r="F384" s="401"/>
      <c r="G384" s="568"/>
      <c r="H384" s="399"/>
      <c r="I384" s="399"/>
      <c r="J384" s="401"/>
      <c r="K384" s="399"/>
    </row>
    <row r="385" spans="1:11" x14ac:dyDescent="0.2">
      <c r="A385" s="399"/>
      <c r="B385" s="399"/>
      <c r="C385" s="399"/>
      <c r="D385" s="399"/>
      <c r="E385" s="399"/>
      <c r="F385" s="401"/>
      <c r="G385" s="568"/>
      <c r="H385" s="399"/>
      <c r="I385" s="399"/>
      <c r="J385" s="401"/>
      <c r="K385" s="399"/>
    </row>
    <row r="386" spans="1:11" x14ac:dyDescent="0.2">
      <c r="A386" s="399"/>
      <c r="B386" s="399"/>
      <c r="C386" s="399"/>
      <c r="D386" s="399"/>
      <c r="E386" s="399"/>
      <c r="F386" s="401"/>
      <c r="G386" s="568"/>
      <c r="H386" s="399"/>
      <c r="I386" s="399"/>
      <c r="J386" s="401"/>
      <c r="K386" s="399"/>
    </row>
    <row r="387" spans="1:11" x14ac:dyDescent="0.2">
      <c r="A387" s="399"/>
      <c r="B387" s="399"/>
      <c r="C387" s="399"/>
      <c r="D387" s="399"/>
      <c r="E387" s="399"/>
      <c r="F387" s="401"/>
      <c r="G387" s="568"/>
      <c r="H387" s="399"/>
      <c r="I387" s="399"/>
      <c r="J387" s="401"/>
      <c r="K387" s="399"/>
    </row>
    <row r="388" spans="1:11" x14ac:dyDescent="0.2">
      <c r="A388" s="399"/>
      <c r="B388" s="399"/>
      <c r="C388" s="399"/>
      <c r="D388" s="399"/>
      <c r="E388" s="399"/>
      <c r="F388" s="401"/>
      <c r="G388" s="568"/>
      <c r="H388" s="399"/>
      <c r="I388" s="399"/>
      <c r="J388" s="401"/>
      <c r="K388" s="399"/>
    </row>
    <row r="389" spans="1:11" x14ac:dyDescent="0.2">
      <c r="A389" s="399"/>
      <c r="B389" s="399"/>
      <c r="C389" s="399"/>
      <c r="D389" s="399"/>
      <c r="E389" s="399"/>
      <c r="F389" s="401"/>
      <c r="G389" s="568"/>
      <c r="H389" s="399"/>
      <c r="I389" s="399"/>
      <c r="J389" s="401"/>
      <c r="K389" s="399"/>
    </row>
    <row r="390" spans="1:11" x14ac:dyDescent="0.2">
      <c r="A390" s="399"/>
      <c r="B390" s="399"/>
      <c r="C390" s="399"/>
      <c r="D390" s="399"/>
      <c r="E390" s="399"/>
      <c r="F390" s="401"/>
      <c r="G390" s="568"/>
      <c r="H390" s="399"/>
      <c r="I390" s="399"/>
      <c r="J390" s="401"/>
      <c r="K390" s="399"/>
    </row>
    <row r="391" spans="1:11" x14ac:dyDescent="0.2">
      <c r="A391" s="399"/>
      <c r="B391" s="399"/>
      <c r="C391" s="399"/>
      <c r="D391" s="399"/>
      <c r="E391" s="399"/>
      <c r="F391" s="401"/>
      <c r="G391" s="568"/>
      <c r="H391" s="399"/>
      <c r="I391" s="399"/>
      <c r="J391" s="401"/>
      <c r="K391" s="399"/>
    </row>
    <row r="392" spans="1:11" x14ac:dyDescent="0.2">
      <c r="A392" s="399"/>
      <c r="B392" s="399"/>
      <c r="C392" s="399"/>
      <c r="D392" s="399"/>
      <c r="E392" s="399"/>
      <c r="F392" s="401"/>
      <c r="G392" s="568"/>
      <c r="H392" s="399"/>
      <c r="I392" s="399"/>
      <c r="J392" s="401"/>
      <c r="K392" s="399"/>
    </row>
    <row r="393" spans="1:11" x14ac:dyDescent="0.2">
      <c r="A393" s="399"/>
      <c r="B393" s="399"/>
      <c r="C393" s="399"/>
      <c r="D393" s="399"/>
      <c r="E393" s="399"/>
      <c r="F393" s="401"/>
      <c r="G393" s="568"/>
      <c r="H393" s="399"/>
      <c r="I393" s="399"/>
      <c r="J393" s="401"/>
      <c r="K393" s="399"/>
    </row>
    <row r="394" spans="1:11" x14ac:dyDescent="0.2">
      <c r="A394" s="399"/>
      <c r="B394" s="399"/>
      <c r="C394" s="399"/>
      <c r="D394" s="399"/>
      <c r="E394" s="399"/>
      <c r="F394" s="401"/>
      <c r="G394" s="568"/>
      <c r="H394" s="399"/>
      <c r="I394" s="399"/>
      <c r="J394" s="401"/>
      <c r="K394" s="399"/>
    </row>
    <row r="395" spans="1:11" x14ac:dyDescent="0.2">
      <c r="A395" s="399"/>
      <c r="B395" s="399"/>
      <c r="C395" s="399"/>
      <c r="D395" s="399"/>
      <c r="E395" s="399"/>
      <c r="F395" s="401"/>
      <c r="G395" s="568"/>
      <c r="H395" s="399"/>
      <c r="I395" s="399"/>
      <c r="J395" s="401"/>
      <c r="K395" s="399"/>
    </row>
    <row r="396" spans="1:11" x14ac:dyDescent="0.2">
      <c r="A396" s="399"/>
      <c r="B396" s="399"/>
      <c r="C396" s="399"/>
      <c r="D396" s="399"/>
      <c r="E396" s="399"/>
      <c r="F396" s="401"/>
      <c r="G396" s="568"/>
      <c r="H396" s="399"/>
      <c r="I396" s="399"/>
      <c r="J396" s="401"/>
      <c r="K396" s="399"/>
    </row>
    <row r="397" spans="1:11" x14ac:dyDescent="0.2">
      <c r="A397" s="399"/>
      <c r="B397" s="399"/>
      <c r="C397" s="399"/>
      <c r="D397" s="399"/>
      <c r="E397" s="399"/>
      <c r="F397" s="401"/>
      <c r="G397" s="568"/>
      <c r="H397" s="399"/>
      <c r="I397" s="399"/>
      <c r="J397" s="401"/>
      <c r="K397" s="399"/>
    </row>
    <row r="398" spans="1:11" x14ac:dyDescent="0.2">
      <c r="A398" s="399"/>
      <c r="B398" s="399"/>
      <c r="C398" s="399"/>
      <c r="D398" s="399"/>
      <c r="E398" s="399"/>
      <c r="F398" s="401"/>
      <c r="G398" s="568"/>
      <c r="H398" s="399"/>
      <c r="I398" s="399"/>
      <c r="J398" s="401"/>
      <c r="K398" s="399"/>
    </row>
    <row r="399" spans="1:11" x14ac:dyDescent="0.2">
      <c r="A399" s="399"/>
      <c r="B399" s="399"/>
      <c r="C399" s="399"/>
      <c r="D399" s="399"/>
      <c r="E399" s="399"/>
      <c r="F399" s="401"/>
      <c r="G399" s="568"/>
      <c r="H399" s="399"/>
      <c r="I399" s="399"/>
      <c r="J399" s="401"/>
      <c r="K399" s="399"/>
    </row>
    <row r="400" spans="1:11" x14ac:dyDescent="0.2">
      <c r="A400" s="399"/>
      <c r="B400" s="399"/>
      <c r="C400" s="399"/>
      <c r="D400" s="399"/>
      <c r="E400" s="399"/>
      <c r="F400" s="401"/>
      <c r="G400" s="568"/>
      <c r="H400" s="399"/>
      <c r="I400" s="399"/>
      <c r="J400" s="401"/>
      <c r="K400" s="399"/>
    </row>
    <row r="401" spans="1:11" x14ac:dyDescent="0.2">
      <c r="A401" s="399"/>
      <c r="B401" s="399"/>
      <c r="C401" s="399"/>
      <c r="D401" s="399"/>
      <c r="E401" s="399"/>
      <c r="F401" s="401"/>
      <c r="G401" s="568"/>
      <c r="H401" s="399"/>
      <c r="I401" s="399"/>
      <c r="J401" s="401"/>
      <c r="K401" s="399"/>
    </row>
    <row r="402" spans="1:11" x14ac:dyDescent="0.2">
      <c r="A402" s="399"/>
      <c r="B402" s="399"/>
      <c r="C402" s="399"/>
      <c r="D402" s="399"/>
      <c r="E402" s="399"/>
      <c r="F402" s="401"/>
      <c r="G402" s="568"/>
      <c r="H402" s="399"/>
      <c r="I402" s="399"/>
      <c r="J402" s="401"/>
      <c r="K402" s="399"/>
    </row>
    <row r="403" spans="1:11" x14ac:dyDescent="0.2">
      <c r="A403" s="399"/>
      <c r="B403" s="399"/>
      <c r="C403" s="399"/>
      <c r="D403" s="399"/>
      <c r="E403" s="399"/>
      <c r="F403" s="401"/>
      <c r="G403" s="568"/>
      <c r="H403" s="399"/>
      <c r="I403" s="399"/>
      <c r="J403" s="401"/>
      <c r="K403" s="399"/>
    </row>
    <row r="404" spans="1:11" x14ac:dyDescent="0.2">
      <c r="A404" s="399"/>
      <c r="B404" s="399"/>
      <c r="C404" s="399"/>
      <c r="D404" s="399"/>
      <c r="E404" s="399"/>
      <c r="F404" s="401"/>
      <c r="G404" s="568"/>
      <c r="H404" s="399"/>
      <c r="I404" s="399"/>
      <c r="J404" s="401"/>
      <c r="K404" s="399"/>
    </row>
    <row r="405" spans="1:11" x14ac:dyDescent="0.2">
      <c r="A405" s="399"/>
      <c r="B405" s="399"/>
      <c r="C405" s="399"/>
      <c r="D405" s="399"/>
      <c r="E405" s="399"/>
      <c r="F405" s="401"/>
      <c r="G405" s="568"/>
      <c r="H405" s="399"/>
      <c r="I405" s="399"/>
      <c r="J405" s="401"/>
      <c r="K405" s="399"/>
    </row>
    <row r="406" spans="1:11" x14ac:dyDescent="0.2">
      <c r="A406" s="399"/>
      <c r="B406" s="399"/>
      <c r="C406" s="399"/>
      <c r="D406" s="399"/>
      <c r="E406" s="399"/>
      <c r="F406" s="401"/>
      <c r="G406" s="568"/>
      <c r="H406" s="399"/>
      <c r="I406" s="399"/>
      <c r="J406" s="401"/>
      <c r="K406" s="399"/>
    </row>
    <row r="407" spans="1:11" x14ac:dyDescent="0.2">
      <c r="A407" s="399"/>
      <c r="B407" s="399"/>
      <c r="C407" s="399"/>
      <c r="D407" s="399"/>
      <c r="E407" s="399"/>
      <c r="F407" s="401"/>
      <c r="G407" s="568"/>
      <c r="H407" s="399"/>
      <c r="I407" s="399"/>
      <c r="J407" s="401"/>
      <c r="K407" s="399"/>
    </row>
    <row r="408" spans="1:11" x14ac:dyDescent="0.2">
      <c r="A408" s="399"/>
      <c r="B408" s="399"/>
      <c r="C408" s="399"/>
      <c r="D408" s="399"/>
      <c r="E408" s="399"/>
      <c r="F408" s="401"/>
      <c r="G408" s="568"/>
      <c r="H408" s="399"/>
      <c r="I408" s="399"/>
      <c r="J408" s="401"/>
      <c r="K408" s="399"/>
    </row>
    <row r="409" spans="1:11" x14ac:dyDescent="0.2">
      <c r="A409" s="399"/>
      <c r="B409" s="399"/>
      <c r="C409" s="399"/>
      <c r="D409" s="399"/>
      <c r="E409" s="399"/>
      <c r="F409" s="401"/>
      <c r="G409" s="568"/>
      <c r="H409" s="399"/>
      <c r="I409" s="399"/>
      <c r="J409" s="401"/>
      <c r="K409" s="399"/>
    </row>
    <row r="410" spans="1:11" x14ac:dyDescent="0.2">
      <c r="A410" s="399"/>
      <c r="B410" s="399"/>
      <c r="C410" s="399"/>
      <c r="D410" s="399"/>
      <c r="E410" s="399"/>
      <c r="F410" s="401"/>
      <c r="G410" s="568"/>
      <c r="H410" s="399"/>
      <c r="I410" s="399"/>
      <c r="J410" s="401"/>
      <c r="K410" s="399"/>
    </row>
    <row r="411" spans="1:11" x14ac:dyDescent="0.2">
      <c r="A411" s="399"/>
      <c r="B411" s="399"/>
      <c r="C411" s="399"/>
      <c r="D411" s="399"/>
      <c r="E411" s="399"/>
      <c r="F411" s="401"/>
      <c r="G411" s="568"/>
      <c r="H411" s="399"/>
      <c r="I411" s="399"/>
      <c r="J411" s="401"/>
      <c r="K411" s="399"/>
    </row>
    <row r="412" spans="1:11" x14ac:dyDescent="0.2">
      <c r="A412" s="399"/>
      <c r="B412" s="399"/>
      <c r="C412" s="399"/>
      <c r="D412" s="399"/>
      <c r="E412" s="399"/>
      <c r="F412" s="401"/>
      <c r="G412" s="568"/>
      <c r="H412" s="399"/>
      <c r="I412" s="399"/>
      <c r="J412" s="401"/>
      <c r="K412" s="399"/>
    </row>
    <row r="413" spans="1:11" x14ac:dyDescent="0.2">
      <c r="A413" s="399"/>
      <c r="B413" s="399"/>
      <c r="C413" s="399"/>
      <c r="D413" s="399"/>
      <c r="E413" s="399"/>
      <c r="F413" s="401"/>
      <c r="G413" s="568"/>
      <c r="H413" s="399"/>
      <c r="I413" s="399"/>
      <c r="J413" s="401"/>
      <c r="K413" s="399"/>
    </row>
    <row r="414" spans="1:11" x14ac:dyDescent="0.2">
      <c r="A414" s="399"/>
      <c r="B414" s="399"/>
      <c r="C414" s="399"/>
      <c r="D414" s="399"/>
      <c r="E414" s="399"/>
      <c r="F414" s="401"/>
      <c r="G414" s="568"/>
      <c r="H414" s="399"/>
      <c r="I414" s="399"/>
      <c r="J414" s="401"/>
      <c r="K414" s="399"/>
    </row>
    <row r="415" spans="1:11" x14ac:dyDescent="0.2">
      <c r="A415" s="399"/>
      <c r="B415" s="399"/>
      <c r="C415" s="399"/>
      <c r="D415" s="399"/>
      <c r="E415" s="399"/>
      <c r="F415" s="401"/>
      <c r="G415" s="568"/>
      <c r="H415" s="399"/>
      <c r="I415" s="399"/>
      <c r="J415" s="401"/>
      <c r="K415" s="399"/>
    </row>
    <row r="416" spans="1:11" x14ac:dyDescent="0.2">
      <c r="A416" s="399"/>
      <c r="B416" s="399"/>
      <c r="C416" s="399"/>
      <c r="D416" s="399"/>
      <c r="E416" s="399"/>
      <c r="F416" s="401"/>
      <c r="G416" s="568"/>
      <c r="H416" s="399"/>
      <c r="I416" s="399"/>
      <c r="J416" s="401"/>
      <c r="K416" s="399"/>
    </row>
    <row r="417" spans="1:11" x14ac:dyDescent="0.2">
      <c r="A417" s="399"/>
      <c r="B417" s="399"/>
      <c r="C417" s="399"/>
      <c r="D417" s="399"/>
      <c r="E417" s="399"/>
      <c r="F417" s="401"/>
      <c r="G417" s="568"/>
      <c r="H417" s="399"/>
      <c r="I417" s="399"/>
      <c r="J417" s="401"/>
      <c r="K417" s="399"/>
    </row>
    <row r="418" spans="1:11" x14ac:dyDescent="0.2">
      <c r="A418" s="399"/>
      <c r="B418" s="399"/>
      <c r="C418" s="399"/>
      <c r="D418" s="399"/>
      <c r="E418" s="399"/>
      <c r="F418" s="401"/>
      <c r="G418" s="568"/>
      <c r="H418" s="399"/>
      <c r="I418" s="399"/>
      <c r="J418" s="401"/>
      <c r="K418" s="399"/>
    </row>
    <row r="419" spans="1:11" x14ac:dyDescent="0.2">
      <c r="A419" s="399"/>
      <c r="B419" s="399"/>
      <c r="C419" s="399"/>
      <c r="D419" s="399"/>
      <c r="E419" s="399"/>
      <c r="F419" s="401"/>
      <c r="G419" s="568"/>
      <c r="H419" s="399"/>
      <c r="I419" s="399"/>
      <c r="J419" s="401"/>
      <c r="K419" s="399"/>
    </row>
    <row r="420" spans="1:11" x14ac:dyDescent="0.2">
      <c r="A420" s="399"/>
      <c r="B420" s="399"/>
      <c r="C420" s="399"/>
      <c r="D420" s="399"/>
      <c r="E420" s="399"/>
      <c r="F420" s="401"/>
      <c r="G420" s="568"/>
      <c r="H420" s="399"/>
      <c r="I420" s="399"/>
      <c r="J420" s="401"/>
      <c r="K420" s="399"/>
    </row>
    <row r="421" spans="1:11" x14ac:dyDescent="0.2">
      <c r="A421" s="399"/>
      <c r="B421" s="399"/>
      <c r="C421" s="399"/>
      <c r="D421" s="399"/>
      <c r="E421" s="399"/>
      <c r="F421" s="401"/>
      <c r="G421" s="568"/>
      <c r="H421" s="399"/>
      <c r="I421" s="399"/>
      <c r="J421" s="401"/>
      <c r="K421" s="399"/>
    </row>
    <row r="422" spans="1:11" x14ac:dyDescent="0.2">
      <c r="A422" s="399"/>
      <c r="B422" s="399"/>
      <c r="C422" s="399"/>
      <c r="D422" s="399"/>
      <c r="E422" s="399"/>
      <c r="F422" s="401"/>
      <c r="G422" s="568"/>
      <c r="H422" s="399"/>
      <c r="I422" s="399"/>
      <c r="J422" s="401"/>
      <c r="K422" s="399"/>
    </row>
    <row r="423" spans="1:11" x14ac:dyDescent="0.2">
      <c r="A423" s="399"/>
      <c r="B423" s="399"/>
      <c r="C423" s="399"/>
      <c r="D423" s="399"/>
      <c r="E423" s="399"/>
      <c r="F423" s="401"/>
      <c r="G423" s="568"/>
      <c r="H423" s="399"/>
      <c r="I423" s="399"/>
      <c r="J423" s="401"/>
      <c r="K423" s="399"/>
    </row>
    <row r="424" spans="1:11" x14ac:dyDescent="0.2">
      <c r="A424" s="399"/>
      <c r="B424" s="399"/>
      <c r="C424" s="399"/>
      <c r="D424" s="399"/>
      <c r="E424" s="399"/>
      <c r="F424" s="401"/>
      <c r="G424" s="568"/>
      <c r="H424" s="399"/>
      <c r="I424" s="399"/>
      <c r="J424" s="401"/>
      <c r="K424" s="399"/>
    </row>
    <row r="425" spans="1:11" x14ac:dyDescent="0.2">
      <c r="A425" s="399"/>
      <c r="B425" s="399"/>
      <c r="C425" s="399"/>
      <c r="D425" s="399"/>
      <c r="E425" s="399"/>
      <c r="F425" s="401"/>
      <c r="G425" s="568"/>
      <c r="H425" s="399"/>
      <c r="I425" s="399"/>
      <c r="J425" s="401"/>
      <c r="K425" s="399"/>
    </row>
    <row r="426" spans="1:11" x14ac:dyDescent="0.2">
      <c r="A426" s="399"/>
      <c r="B426" s="399"/>
      <c r="C426" s="399"/>
      <c r="D426" s="399"/>
      <c r="E426" s="399"/>
      <c r="F426" s="401"/>
      <c r="G426" s="568"/>
      <c r="H426" s="399"/>
      <c r="I426" s="399"/>
      <c r="J426" s="401"/>
      <c r="K426" s="399"/>
    </row>
    <row r="427" spans="1:11" x14ac:dyDescent="0.2">
      <c r="A427" s="399"/>
      <c r="B427" s="399"/>
      <c r="C427" s="399"/>
      <c r="D427" s="399"/>
      <c r="E427" s="399"/>
      <c r="F427" s="401"/>
      <c r="G427" s="568"/>
      <c r="H427" s="399"/>
      <c r="I427" s="399"/>
      <c r="J427" s="401"/>
      <c r="K427" s="399"/>
    </row>
    <row r="428" spans="1:11" x14ac:dyDescent="0.2">
      <c r="A428" s="399"/>
      <c r="B428" s="399"/>
      <c r="C428" s="399"/>
      <c r="D428" s="399"/>
      <c r="E428" s="399"/>
      <c r="F428" s="401"/>
      <c r="G428" s="568"/>
      <c r="H428" s="399"/>
      <c r="I428" s="399"/>
      <c r="J428" s="401"/>
      <c r="K428" s="399"/>
    </row>
    <row r="429" spans="1:11" x14ac:dyDescent="0.2">
      <c r="A429" s="399"/>
      <c r="B429" s="399"/>
      <c r="C429" s="399"/>
      <c r="D429" s="399"/>
      <c r="E429" s="399"/>
      <c r="F429" s="401"/>
      <c r="G429" s="568"/>
      <c r="H429" s="399"/>
      <c r="I429" s="399"/>
      <c r="J429" s="401"/>
      <c r="K429" s="399"/>
    </row>
    <row r="430" spans="1:11" x14ac:dyDescent="0.2">
      <c r="A430" s="399"/>
      <c r="B430" s="399"/>
      <c r="C430" s="399"/>
      <c r="D430" s="399"/>
      <c r="E430" s="399"/>
      <c r="F430" s="401"/>
      <c r="G430" s="568"/>
      <c r="H430" s="399"/>
      <c r="I430" s="399"/>
      <c r="J430" s="401"/>
      <c r="K430" s="399"/>
    </row>
    <row r="431" spans="1:11" x14ac:dyDescent="0.2">
      <c r="A431" s="399"/>
      <c r="B431" s="399"/>
      <c r="C431" s="399"/>
      <c r="D431" s="399"/>
      <c r="E431" s="399"/>
      <c r="F431" s="401"/>
      <c r="G431" s="568"/>
      <c r="H431" s="399"/>
      <c r="I431" s="399"/>
      <c r="J431" s="401"/>
      <c r="K431" s="399"/>
    </row>
    <row r="432" spans="1:11" x14ac:dyDescent="0.2">
      <c r="A432" s="399"/>
      <c r="B432" s="399"/>
      <c r="C432" s="399"/>
      <c r="D432" s="399"/>
      <c r="E432" s="399"/>
      <c r="F432" s="401"/>
      <c r="G432" s="568"/>
      <c r="H432" s="399"/>
      <c r="I432" s="399"/>
      <c r="J432" s="401"/>
      <c r="K432" s="399"/>
    </row>
    <row r="433" spans="1:11" x14ac:dyDescent="0.2">
      <c r="A433" s="399"/>
      <c r="B433" s="399"/>
      <c r="C433" s="399"/>
      <c r="D433" s="399"/>
      <c r="E433" s="399"/>
      <c r="F433" s="401"/>
      <c r="G433" s="568"/>
      <c r="H433" s="399"/>
      <c r="I433" s="399"/>
      <c r="J433" s="401"/>
      <c r="K433" s="399"/>
    </row>
    <row r="434" spans="1:11" x14ac:dyDescent="0.2">
      <c r="A434" s="399"/>
      <c r="B434" s="399"/>
      <c r="C434" s="399"/>
      <c r="D434" s="399"/>
      <c r="E434" s="399"/>
      <c r="F434" s="401"/>
      <c r="G434" s="568"/>
      <c r="H434" s="399"/>
      <c r="I434" s="399"/>
      <c r="J434" s="401"/>
      <c r="K434" s="399"/>
    </row>
    <row r="435" spans="1:11" x14ac:dyDescent="0.2">
      <c r="A435" s="399"/>
      <c r="B435" s="399"/>
      <c r="C435" s="399"/>
      <c r="D435" s="399"/>
      <c r="E435" s="399"/>
      <c r="F435" s="401"/>
      <c r="G435" s="568"/>
      <c r="H435" s="399"/>
      <c r="I435" s="399"/>
      <c r="J435" s="401"/>
      <c r="K435" s="399"/>
    </row>
    <row r="436" spans="1:11" x14ac:dyDescent="0.2">
      <c r="A436" s="399"/>
      <c r="B436" s="399"/>
      <c r="C436" s="399"/>
      <c r="D436" s="399"/>
      <c r="E436" s="399"/>
      <c r="F436" s="401"/>
      <c r="G436" s="568"/>
      <c r="H436" s="399"/>
      <c r="I436" s="399"/>
      <c r="J436" s="401"/>
      <c r="K436" s="399"/>
    </row>
    <row r="437" spans="1:11" x14ac:dyDescent="0.2">
      <c r="A437" s="399"/>
      <c r="B437" s="399"/>
      <c r="C437" s="399"/>
      <c r="D437" s="399"/>
      <c r="E437" s="399"/>
      <c r="F437" s="401"/>
      <c r="G437" s="568"/>
      <c r="H437" s="399"/>
      <c r="I437" s="399"/>
      <c r="J437" s="401"/>
      <c r="K437" s="399"/>
    </row>
    <row r="438" spans="1:11" x14ac:dyDescent="0.2">
      <c r="A438" s="399"/>
      <c r="B438" s="399"/>
      <c r="C438" s="399"/>
      <c r="D438" s="399"/>
      <c r="E438" s="399"/>
      <c r="F438" s="401"/>
      <c r="G438" s="568"/>
      <c r="H438" s="399"/>
      <c r="I438" s="399"/>
      <c r="J438" s="401"/>
      <c r="K438" s="399"/>
    </row>
    <row r="439" spans="1:11" x14ac:dyDescent="0.2">
      <c r="A439" s="399"/>
      <c r="B439" s="399"/>
      <c r="C439" s="399"/>
      <c r="D439" s="399"/>
      <c r="E439" s="399"/>
      <c r="F439" s="401"/>
      <c r="G439" s="568"/>
      <c r="H439" s="399"/>
      <c r="I439" s="399"/>
      <c r="J439" s="401"/>
      <c r="K439" s="399"/>
    </row>
    <row r="440" spans="1:11" x14ac:dyDescent="0.2">
      <c r="A440" s="399"/>
      <c r="B440" s="399"/>
      <c r="C440" s="399"/>
      <c r="D440" s="399"/>
      <c r="E440" s="399"/>
      <c r="F440" s="401"/>
      <c r="G440" s="568"/>
      <c r="H440" s="399"/>
      <c r="I440" s="399"/>
      <c r="J440" s="401"/>
      <c r="K440" s="399"/>
    </row>
    <row r="441" spans="1:11" x14ac:dyDescent="0.2">
      <c r="A441" s="399"/>
      <c r="B441" s="399"/>
      <c r="C441" s="399"/>
      <c r="D441" s="399"/>
      <c r="E441" s="399"/>
      <c r="F441" s="401"/>
      <c r="G441" s="568"/>
      <c r="H441" s="399"/>
      <c r="I441" s="399"/>
      <c r="J441" s="401"/>
      <c r="K441" s="399"/>
    </row>
    <row r="442" spans="1:11" x14ac:dyDescent="0.2">
      <c r="A442" s="399"/>
      <c r="B442" s="399"/>
      <c r="C442" s="399"/>
      <c r="D442" s="399"/>
      <c r="E442" s="399"/>
      <c r="F442" s="401"/>
      <c r="G442" s="568"/>
      <c r="H442" s="399"/>
      <c r="I442" s="399"/>
      <c r="J442" s="401"/>
      <c r="K442" s="399"/>
    </row>
    <row r="443" spans="1:11" x14ac:dyDescent="0.2">
      <c r="A443" s="399"/>
      <c r="B443" s="399"/>
      <c r="C443" s="399"/>
      <c r="D443" s="399"/>
      <c r="E443" s="399"/>
      <c r="F443" s="401"/>
      <c r="G443" s="568"/>
      <c r="H443" s="399"/>
      <c r="I443" s="399"/>
      <c r="J443" s="401"/>
      <c r="K443" s="399"/>
    </row>
    <row r="444" spans="1:11" x14ac:dyDescent="0.2">
      <c r="A444" s="399"/>
      <c r="B444" s="399"/>
      <c r="C444" s="399"/>
      <c r="D444" s="399"/>
      <c r="E444" s="399"/>
      <c r="F444" s="401"/>
      <c r="G444" s="568"/>
      <c r="H444" s="399"/>
      <c r="I444" s="399"/>
      <c r="J444" s="401"/>
      <c r="K444" s="399"/>
    </row>
    <row r="445" spans="1:11" x14ac:dyDescent="0.2">
      <c r="A445" s="399"/>
      <c r="B445" s="399"/>
      <c r="C445" s="399"/>
      <c r="D445" s="399"/>
      <c r="E445" s="399"/>
      <c r="F445" s="401"/>
      <c r="G445" s="568"/>
      <c r="H445" s="399"/>
      <c r="I445" s="399"/>
      <c r="J445" s="401"/>
      <c r="K445" s="399"/>
    </row>
    <row r="446" spans="1:11" x14ac:dyDescent="0.2">
      <c r="A446" s="399"/>
      <c r="B446" s="399"/>
      <c r="C446" s="399"/>
      <c r="D446" s="399"/>
      <c r="E446" s="399"/>
      <c r="F446" s="401"/>
      <c r="G446" s="568"/>
      <c r="H446" s="399"/>
      <c r="I446" s="399"/>
      <c r="J446" s="401"/>
      <c r="K446" s="399"/>
    </row>
    <row r="447" spans="1:11" x14ac:dyDescent="0.2">
      <c r="A447" s="399"/>
      <c r="B447" s="399"/>
      <c r="C447" s="399"/>
      <c r="D447" s="399"/>
      <c r="E447" s="399"/>
      <c r="F447" s="401"/>
      <c r="G447" s="568"/>
      <c r="H447" s="399"/>
      <c r="I447" s="399"/>
      <c r="J447" s="401"/>
      <c r="K447" s="399"/>
    </row>
    <row r="448" spans="1:11" x14ac:dyDescent="0.2">
      <c r="A448" s="399"/>
      <c r="B448" s="399"/>
      <c r="C448" s="399"/>
      <c r="D448" s="399"/>
      <c r="E448" s="399"/>
      <c r="F448" s="401"/>
      <c r="G448" s="568"/>
      <c r="H448" s="399"/>
      <c r="I448" s="399"/>
      <c r="J448" s="401"/>
      <c r="K448" s="399"/>
    </row>
    <row r="449" spans="1:11" x14ac:dyDescent="0.2">
      <c r="A449" s="399"/>
      <c r="B449" s="399"/>
      <c r="C449" s="399"/>
      <c r="D449" s="399"/>
      <c r="E449" s="399"/>
      <c r="F449" s="401"/>
      <c r="G449" s="568"/>
      <c r="H449" s="399"/>
      <c r="I449" s="399"/>
      <c r="J449" s="401"/>
      <c r="K449" s="399"/>
    </row>
    <row r="450" spans="1:11" x14ac:dyDescent="0.2">
      <c r="A450" s="399"/>
      <c r="B450" s="399"/>
      <c r="C450" s="399"/>
      <c r="D450" s="399"/>
      <c r="E450" s="399"/>
      <c r="F450" s="401"/>
      <c r="G450" s="568"/>
      <c r="H450" s="399"/>
      <c r="I450" s="399"/>
      <c r="J450" s="401"/>
      <c r="K450" s="399"/>
    </row>
    <row r="451" spans="1:11" x14ac:dyDescent="0.2">
      <c r="A451" s="399"/>
      <c r="B451" s="399"/>
      <c r="C451" s="399"/>
      <c r="D451" s="399"/>
      <c r="E451" s="399"/>
      <c r="F451" s="401"/>
      <c r="G451" s="568"/>
      <c r="H451" s="399"/>
      <c r="I451" s="399"/>
      <c r="J451" s="401"/>
      <c r="K451" s="399"/>
    </row>
    <row r="452" spans="1:11" x14ac:dyDescent="0.2">
      <c r="A452" s="399"/>
      <c r="B452" s="399"/>
      <c r="C452" s="399"/>
      <c r="D452" s="399"/>
      <c r="E452" s="399"/>
      <c r="F452" s="401"/>
      <c r="G452" s="568"/>
      <c r="H452" s="399"/>
      <c r="I452" s="399"/>
      <c r="J452" s="401"/>
      <c r="K452" s="399"/>
    </row>
    <row r="453" spans="1:11" x14ac:dyDescent="0.2">
      <c r="A453" s="399"/>
      <c r="B453" s="399"/>
      <c r="C453" s="399"/>
      <c r="D453" s="399"/>
      <c r="E453" s="399"/>
      <c r="F453" s="401"/>
      <c r="G453" s="568"/>
      <c r="H453" s="399"/>
      <c r="I453" s="399"/>
      <c r="J453" s="401"/>
      <c r="K453" s="399"/>
    </row>
    <row r="454" spans="1:11" x14ac:dyDescent="0.2">
      <c r="A454" s="399"/>
      <c r="B454" s="399"/>
      <c r="C454" s="399"/>
      <c r="D454" s="399"/>
      <c r="E454" s="399"/>
      <c r="F454" s="401"/>
      <c r="G454" s="568"/>
      <c r="H454" s="399"/>
      <c r="I454" s="399"/>
      <c r="J454" s="401"/>
      <c r="K454" s="399"/>
    </row>
    <row r="455" spans="1:11" x14ac:dyDescent="0.2">
      <c r="A455" s="399"/>
      <c r="B455" s="399"/>
      <c r="C455" s="399"/>
      <c r="D455" s="399"/>
      <c r="E455" s="399"/>
      <c r="F455" s="401"/>
      <c r="G455" s="568"/>
      <c r="H455" s="399"/>
      <c r="I455" s="399"/>
      <c r="J455" s="401"/>
      <c r="K455" s="399"/>
    </row>
    <row r="456" spans="1:11" x14ac:dyDescent="0.2">
      <c r="A456" s="399"/>
      <c r="B456" s="399"/>
      <c r="C456" s="399"/>
      <c r="D456" s="399"/>
      <c r="E456" s="399"/>
      <c r="F456" s="401"/>
      <c r="G456" s="568"/>
      <c r="H456" s="399"/>
      <c r="I456" s="399"/>
      <c r="J456" s="401"/>
      <c r="K456" s="399"/>
    </row>
    <row r="457" spans="1:11" x14ac:dyDescent="0.2">
      <c r="A457" s="399"/>
      <c r="B457" s="399"/>
      <c r="C457" s="399"/>
      <c r="D457" s="399"/>
      <c r="E457" s="399"/>
      <c r="F457" s="401"/>
      <c r="G457" s="568"/>
      <c r="H457" s="399"/>
      <c r="I457" s="399"/>
      <c r="J457" s="401"/>
      <c r="K457" s="399"/>
    </row>
    <row r="458" spans="1:11" x14ac:dyDescent="0.2">
      <c r="A458" s="399"/>
      <c r="B458" s="399"/>
      <c r="C458" s="399"/>
      <c r="D458" s="399"/>
      <c r="E458" s="399"/>
      <c r="F458" s="401"/>
      <c r="G458" s="568"/>
      <c r="H458" s="399"/>
      <c r="I458" s="399"/>
      <c r="J458" s="401"/>
      <c r="K458" s="399"/>
    </row>
    <row r="459" spans="1:11" x14ac:dyDescent="0.2">
      <c r="A459" s="399"/>
      <c r="B459" s="399"/>
      <c r="C459" s="399"/>
      <c r="D459" s="399"/>
      <c r="E459" s="399"/>
      <c r="F459" s="401"/>
      <c r="G459" s="568"/>
      <c r="H459" s="399"/>
      <c r="I459" s="399"/>
      <c r="J459" s="401"/>
      <c r="K459" s="399"/>
    </row>
    <row r="460" spans="1:11" x14ac:dyDescent="0.2">
      <c r="A460" s="399"/>
      <c r="B460" s="399"/>
      <c r="C460" s="399"/>
      <c r="D460" s="399"/>
      <c r="E460" s="399"/>
      <c r="F460" s="401"/>
      <c r="G460" s="568"/>
      <c r="H460" s="399"/>
      <c r="I460" s="399"/>
      <c r="J460" s="401"/>
      <c r="K460" s="399"/>
    </row>
    <row r="461" spans="1:11" x14ac:dyDescent="0.2">
      <c r="A461" s="399"/>
      <c r="B461" s="399"/>
      <c r="C461" s="399"/>
      <c r="D461" s="399"/>
      <c r="E461" s="399"/>
      <c r="F461" s="401"/>
      <c r="G461" s="568"/>
      <c r="H461" s="399"/>
      <c r="I461" s="399"/>
      <c r="J461" s="401"/>
      <c r="K461" s="399"/>
    </row>
    <row r="462" spans="1:11" x14ac:dyDescent="0.2">
      <c r="A462" s="399"/>
      <c r="B462" s="399"/>
      <c r="C462" s="399"/>
      <c r="D462" s="399"/>
      <c r="E462" s="399"/>
      <c r="F462" s="401"/>
      <c r="G462" s="568"/>
      <c r="H462" s="399"/>
      <c r="I462" s="399"/>
      <c r="J462" s="401"/>
      <c r="K462" s="399"/>
    </row>
    <row r="463" spans="1:11" x14ac:dyDescent="0.2">
      <c r="A463" s="399"/>
      <c r="B463" s="399"/>
      <c r="C463" s="399"/>
      <c r="D463" s="399"/>
      <c r="E463" s="399"/>
      <c r="F463" s="401"/>
      <c r="G463" s="568"/>
      <c r="H463" s="399"/>
      <c r="I463" s="399"/>
      <c r="J463" s="401"/>
      <c r="K463" s="399"/>
    </row>
    <row r="464" spans="1:11" x14ac:dyDescent="0.2">
      <c r="A464" s="399"/>
      <c r="B464" s="399"/>
      <c r="C464" s="399"/>
      <c r="D464" s="399"/>
      <c r="E464" s="399"/>
      <c r="F464" s="401"/>
      <c r="G464" s="568"/>
      <c r="H464" s="399"/>
      <c r="I464" s="399"/>
      <c r="J464" s="401"/>
      <c r="K464" s="399"/>
    </row>
    <row r="465" spans="1:11" x14ac:dyDescent="0.2">
      <c r="A465" s="399"/>
      <c r="B465" s="399"/>
      <c r="C465" s="399"/>
      <c r="D465" s="399"/>
      <c r="E465" s="399"/>
      <c r="F465" s="401"/>
      <c r="G465" s="568"/>
      <c r="H465" s="399"/>
      <c r="I465" s="399"/>
      <c r="J465" s="401"/>
      <c r="K465" s="399"/>
    </row>
    <row r="466" spans="1:11" x14ac:dyDescent="0.2">
      <c r="A466" s="399"/>
      <c r="B466" s="399"/>
      <c r="C466" s="399"/>
      <c r="D466" s="399"/>
      <c r="E466" s="399"/>
      <c r="F466" s="401"/>
      <c r="G466" s="568"/>
      <c r="H466" s="399"/>
      <c r="I466" s="399"/>
      <c r="J466" s="401"/>
      <c r="K466" s="399"/>
    </row>
    <row r="467" spans="1:11" x14ac:dyDescent="0.2">
      <c r="A467" s="399"/>
      <c r="B467" s="399"/>
      <c r="C467" s="399"/>
      <c r="D467" s="399"/>
      <c r="E467" s="399"/>
      <c r="F467" s="401"/>
      <c r="G467" s="568"/>
      <c r="H467" s="399"/>
      <c r="I467" s="399"/>
      <c r="J467" s="401"/>
      <c r="K467" s="399"/>
    </row>
    <row r="468" spans="1:11" x14ac:dyDescent="0.2">
      <c r="A468" s="399"/>
      <c r="B468" s="399"/>
      <c r="C468" s="399"/>
      <c r="D468" s="399"/>
      <c r="E468" s="399"/>
      <c r="F468" s="401"/>
      <c r="G468" s="568"/>
      <c r="H468" s="399"/>
      <c r="I468" s="399"/>
      <c r="J468" s="401"/>
      <c r="K468" s="399"/>
    </row>
    <row r="469" spans="1:11" x14ac:dyDescent="0.2">
      <c r="A469" s="399"/>
      <c r="B469" s="399"/>
      <c r="C469" s="399"/>
      <c r="D469" s="399"/>
      <c r="E469" s="399"/>
      <c r="F469" s="401"/>
      <c r="G469" s="568"/>
      <c r="H469" s="399"/>
      <c r="I469" s="399"/>
      <c r="J469" s="401"/>
      <c r="K469" s="399"/>
    </row>
    <row r="470" spans="1:11" x14ac:dyDescent="0.2">
      <c r="A470" s="399"/>
      <c r="B470" s="399"/>
      <c r="C470" s="399"/>
      <c r="D470" s="399"/>
      <c r="E470" s="399"/>
      <c r="F470" s="401"/>
      <c r="G470" s="568"/>
      <c r="H470" s="399"/>
      <c r="I470" s="399"/>
      <c r="J470" s="401"/>
      <c r="K470" s="399"/>
    </row>
    <row r="471" spans="1:11" x14ac:dyDescent="0.2">
      <c r="A471" s="399"/>
      <c r="B471" s="399"/>
      <c r="C471" s="399"/>
      <c r="D471" s="399"/>
      <c r="E471" s="399"/>
      <c r="F471" s="401"/>
      <c r="G471" s="568"/>
      <c r="H471" s="399"/>
      <c r="I471" s="399"/>
      <c r="J471" s="401"/>
      <c r="K471" s="399"/>
    </row>
    <row r="472" spans="1:11" x14ac:dyDescent="0.2">
      <c r="A472" s="399"/>
      <c r="B472" s="399"/>
      <c r="C472" s="399"/>
      <c r="D472" s="399"/>
      <c r="E472" s="399"/>
      <c r="F472" s="401"/>
      <c r="G472" s="568"/>
      <c r="H472" s="399"/>
      <c r="I472" s="399"/>
      <c r="J472" s="401"/>
      <c r="K472" s="399"/>
    </row>
    <row r="473" spans="1:11" x14ac:dyDescent="0.2">
      <c r="A473" s="399"/>
      <c r="B473" s="399"/>
      <c r="C473" s="399"/>
      <c r="D473" s="399"/>
      <c r="E473" s="399"/>
      <c r="F473" s="401"/>
      <c r="G473" s="568"/>
      <c r="H473" s="399"/>
      <c r="I473" s="399"/>
      <c r="J473" s="401"/>
      <c r="K473" s="399"/>
    </row>
    <row r="474" spans="1:11" x14ac:dyDescent="0.2">
      <c r="A474" s="399"/>
      <c r="B474" s="399"/>
      <c r="C474" s="399"/>
      <c r="D474" s="399"/>
      <c r="E474" s="399"/>
      <c r="F474" s="401"/>
      <c r="G474" s="568"/>
      <c r="H474" s="399"/>
      <c r="I474" s="399"/>
      <c r="J474" s="401"/>
      <c r="K474" s="399"/>
    </row>
    <row r="475" spans="1:11" x14ac:dyDescent="0.2">
      <c r="A475" s="399"/>
      <c r="B475" s="399"/>
      <c r="C475" s="399"/>
      <c r="D475" s="399"/>
      <c r="E475" s="399"/>
      <c r="F475" s="401"/>
      <c r="G475" s="568"/>
      <c r="H475" s="399"/>
      <c r="I475" s="399"/>
      <c r="J475" s="401"/>
      <c r="K475" s="399"/>
    </row>
    <row r="476" spans="1:11" x14ac:dyDescent="0.2">
      <c r="A476" s="399"/>
      <c r="B476" s="399"/>
      <c r="C476" s="399"/>
      <c r="D476" s="399"/>
      <c r="E476" s="399"/>
      <c r="F476" s="401"/>
      <c r="G476" s="568"/>
      <c r="H476" s="399"/>
      <c r="I476" s="399"/>
      <c r="J476" s="401"/>
      <c r="K476" s="399"/>
    </row>
    <row r="477" spans="1:11" x14ac:dyDescent="0.2">
      <c r="A477" s="399"/>
      <c r="B477" s="399"/>
      <c r="C477" s="399"/>
      <c r="D477" s="399"/>
      <c r="E477" s="399"/>
      <c r="F477" s="401"/>
      <c r="G477" s="568"/>
      <c r="H477" s="399"/>
      <c r="I477" s="399"/>
      <c r="J477" s="401"/>
      <c r="K477" s="399"/>
    </row>
    <row r="478" spans="1:11" x14ac:dyDescent="0.2">
      <c r="A478" s="399"/>
      <c r="B478" s="399"/>
      <c r="C478" s="399"/>
      <c r="D478" s="399"/>
      <c r="E478" s="399"/>
      <c r="F478" s="401"/>
      <c r="G478" s="568"/>
      <c r="H478" s="399"/>
      <c r="I478" s="399"/>
      <c r="J478" s="401"/>
      <c r="K478" s="399"/>
    </row>
    <row r="479" spans="1:11" x14ac:dyDescent="0.2">
      <c r="A479" s="399"/>
      <c r="B479" s="399"/>
      <c r="C479" s="399"/>
      <c r="D479" s="399"/>
      <c r="E479" s="399"/>
      <c r="F479" s="401"/>
      <c r="G479" s="568"/>
      <c r="H479" s="399"/>
      <c r="I479" s="399"/>
      <c r="J479" s="401"/>
      <c r="K479" s="399"/>
    </row>
    <row r="480" spans="1:11" x14ac:dyDescent="0.2">
      <c r="A480" s="399"/>
      <c r="B480" s="399"/>
      <c r="C480" s="399"/>
      <c r="D480" s="399"/>
      <c r="E480" s="399"/>
      <c r="F480" s="401"/>
      <c r="G480" s="568"/>
      <c r="H480" s="399"/>
      <c r="I480" s="399"/>
      <c r="J480" s="401"/>
      <c r="K480" s="399"/>
    </row>
    <row r="481" spans="1:11" x14ac:dyDescent="0.2">
      <c r="A481" s="399"/>
      <c r="B481" s="399"/>
      <c r="C481" s="399"/>
      <c r="D481" s="399"/>
      <c r="E481" s="399"/>
      <c r="F481" s="401"/>
      <c r="G481" s="568"/>
      <c r="H481" s="399"/>
      <c r="I481" s="399"/>
      <c r="J481" s="401"/>
      <c r="K481" s="399"/>
    </row>
    <row r="482" spans="1:11" x14ac:dyDescent="0.2">
      <c r="A482" s="399"/>
      <c r="B482" s="399"/>
      <c r="C482" s="399"/>
      <c r="D482" s="399"/>
      <c r="E482" s="399"/>
      <c r="F482" s="401"/>
      <c r="G482" s="568"/>
      <c r="H482" s="399"/>
      <c r="I482" s="399"/>
      <c r="J482" s="401"/>
      <c r="K482" s="399"/>
    </row>
    <row r="483" spans="1:11" x14ac:dyDescent="0.2">
      <c r="A483" s="399"/>
      <c r="B483" s="399"/>
      <c r="C483" s="399"/>
      <c r="D483" s="399"/>
      <c r="E483" s="399"/>
      <c r="F483" s="401"/>
      <c r="G483" s="568"/>
      <c r="H483" s="399"/>
      <c r="I483" s="399"/>
      <c r="J483" s="401"/>
      <c r="K483" s="399"/>
    </row>
    <row r="484" spans="1:11" x14ac:dyDescent="0.2">
      <c r="A484" s="399"/>
      <c r="B484" s="399"/>
      <c r="C484" s="399"/>
      <c r="D484" s="399"/>
      <c r="E484" s="399"/>
      <c r="F484" s="401"/>
      <c r="G484" s="568"/>
      <c r="H484" s="399"/>
      <c r="I484" s="399"/>
      <c r="J484" s="401"/>
      <c r="K484" s="399"/>
    </row>
    <row r="485" spans="1:11" x14ac:dyDescent="0.2">
      <c r="A485" s="399"/>
      <c r="B485" s="399"/>
      <c r="C485" s="399"/>
      <c r="D485" s="399"/>
      <c r="E485" s="399"/>
      <c r="F485" s="401"/>
      <c r="G485" s="568"/>
      <c r="H485" s="399"/>
      <c r="I485" s="399"/>
      <c r="J485" s="401"/>
      <c r="K485" s="399"/>
    </row>
    <row r="486" spans="1:11" x14ac:dyDescent="0.2">
      <c r="A486" s="399"/>
      <c r="B486" s="399"/>
      <c r="C486" s="399"/>
      <c r="D486" s="399"/>
      <c r="E486" s="399"/>
      <c r="F486" s="401"/>
      <c r="G486" s="568"/>
      <c r="H486" s="399"/>
      <c r="I486" s="399"/>
      <c r="J486" s="401"/>
      <c r="K486" s="399"/>
    </row>
    <row r="487" spans="1:11" x14ac:dyDescent="0.2">
      <c r="A487" s="399"/>
      <c r="B487" s="399"/>
      <c r="C487" s="399"/>
      <c r="D487" s="399"/>
      <c r="E487" s="399"/>
      <c r="F487" s="401"/>
      <c r="G487" s="568"/>
      <c r="H487" s="399"/>
      <c r="I487" s="399"/>
      <c r="J487" s="401"/>
      <c r="K487" s="399"/>
    </row>
    <row r="488" spans="1:11" x14ac:dyDescent="0.2">
      <c r="A488" s="399"/>
      <c r="B488" s="399"/>
      <c r="C488" s="399"/>
      <c r="D488" s="399"/>
      <c r="E488" s="399"/>
      <c r="F488" s="401"/>
      <c r="G488" s="568"/>
      <c r="H488" s="399"/>
      <c r="I488" s="399"/>
      <c r="J488" s="401"/>
      <c r="K488" s="399"/>
    </row>
    <row r="489" spans="1:11" x14ac:dyDescent="0.2">
      <c r="A489" s="399"/>
      <c r="B489" s="399"/>
      <c r="C489" s="399"/>
      <c r="D489" s="399"/>
      <c r="E489" s="399"/>
      <c r="F489" s="401"/>
      <c r="G489" s="568"/>
      <c r="H489" s="399"/>
      <c r="I489" s="399"/>
      <c r="J489" s="401"/>
      <c r="K489" s="399"/>
    </row>
    <row r="490" spans="1:11" x14ac:dyDescent="0.2">
      <c r="A490" s="399"/>
      <c r="B490" s="399"/>
      <c r="C490" s="399"/>
      <c r="D490" s="399"/>
      <c r="E490" s="399"/>
      <c r="F490" s="401"/>
      <c r="G490" s="568"/>
      <c r="H490" s="399"/>
      <c r="I490" s="399"/>
      <c r="J490" s="401"/>
      <c r="K490" s="399"/>
    </row>
    <row r="491" spans="1:11" x14ac:dyDescent="0.2">
      <c r="A491" s="399"/>
      <c r="B491" s="399"/>
      <c r="C491" s="399"/>
      <c r="D491" s="399"/>
      <c r="E491" s="399"/>
      <c r="F491" s="401"/>
      <c r="G491" s="568"/>
      <c r="H491" s="399"/>
      <c r="I491" s="399"/>
      <c r="J491" s="401"/>
      <c r="K491" s="399"/>
    </row>
    <row r="492" spans="1:11" x14ac:dyDescent="0.2">
      <c r="A492" s="399"/>
      <c r="B492" s="399"/>
      <c r="C492" s="399"/>
      <c r="D492" s="399"/>
      <c r="E492" s="399"/>
      <c r="F492" s="401"/>
      <c r="G492" s="568"/>
      <c r="H492" s="399"/>
      <c r="I492" s="399"/>
      <c r="J492" s="401"/>
      <c r="K492" s="399"/>
    </row>
    <row r="493" spans="1:11" x14ac:dyDescent="0.2">
      <c r="A493" s="399"/>
      <c r="B493" s="399"/>
      <c r="C493" s="399"/>
      <c r="D493" s="399"/>
      <c r="E493" s="399"/>
      <c r="F493" s="401"/>
      <c r="G493" s="568"/>
      <c r="H493" s="399"/>
      <c r="I493" s="399"/>
      <c r="J493" s="401"/>
      <c r="K493" s="399"/>
    </row>
    <row r="494" spans="1:11" x14ac:dyDescent="0.2">
      <c r="A494" s="399"/>
      <c r="B494" s="399"/>
      <c r="C494" s="399"/>
      <c r="D494" s="399"/>
      <c r="E494" s="399"/>
      <c r="F494" s="401"/>
      <c r="G494" s="568"/>
      <c r="H494" s="399"/>
      <c r="I494" s="399"/>
      <c r="J494" s="401"/>
      <c r="K494" s="399"/>
    </row>
    <row r="495" spans="1:11" x14ac:dyDescent="0.2">
      <c r="A495" s="399"/>
      <c r="B495" s="399"/>
      <c r="C495" s="399"/>
      <c r="D495" s="399"/>
      <c r="E495" s="399"/>
      <c r="F495" s="401"/>
      <c r="G495" s="568"/>
      <c r="H495" s="399"/>
      <c r="I495" s="399"/>
      <c r="J495" s="401"/>
      <c r="K495" s="399"/>
    </row>
    <row r="496" spans="1:11" x14ac:dyDescent="0.2">
      <c r="A496" s="399"/>
      <c r="B496" s="399"/>
      <c r="C496" s="399"/>
      <c r="D496" s="399"/>
      <c r="E496" s="399"/>
      <c r="F496" s="401"/>
      <c r="G496" s="568"/>
      <c r="H496" s="399"/>
      <c r="I496" s="399"/>
      <c r="J496" s="401"/>
      <c r="K496" s="399"/>
    </row>
    <row r="497" spans="1:11" x14ac:dyDescent="0.2">
      <c r="A497" s="399"/>
      <c r="B497" s="399"/>
      <c r="C497" s="399"/>
      <c r="D497" s="399"/>
      <c r="E497" s="399"/>
      <c r="F497" s="401"/>
      <c r="G497" s="568"/>
      <c r="H497" s="399"/>
      <c r="I497" s="399"/>
      <c r="J497" s="401"/>
      <c r="K497" s="399"/>
    </row>
    <row r="498" spans="1:11" x14ac:dyDescent="0.2">
      <c r="A498" s="399"/>
      <c r="B498" s="399"/>
      <c r="C498" s="399"/>
      <c r="D498" s="399"/>
      <c r="E498" s="399"/>
      <c r="F498" s="401"/>
      <c r="G498" s="568"/>
      <c r="H498" s="399"/>
      <c r="I498" s="399"/>
      <c r="J498" s="401"/>
      <c r="K498" s="399"/>
    </row>
    <row r="499" spans="1:11" x14ac:dyDescent="0.2">
      <c r="A499" s="399"/>
      <c r="B499" s="399"/>
      <c r="C499" s="399"/>
      <c r="D499" s="399"/>
      <c r="E499" s="399"/>
      <c r="F499" s="401"/>
      <c r="G499" s="568"/>
      <c r="H499" s="399"/>
      <c r="I499" s="399"/>
      <c r="J499" s="401"/>
      <c r="K499" s="399"/>
    </row>
    <row r="500" spans="1:11" x14ac:dyDescent="0.2">
      <c r="A500" s="399"/>
      <c r="B500" s="399"/>
      <c r="C500" s="399"/>
      <c r="D500" s="399"/>
      <c r="E500" s="399"/>
      <c r="F500" s="401"/>
      <c r="G500" s="568"/>
      <c r="H500" s="399"/>
      <c r="I500" s="399"/>
      <c r="J500" s="401"/>
      <c r="K500" s="399"/>
    </row>
    <row r="501" spans="1:11" x14ac:dyDescent="0.2">
      <c r="A501" s="399"/>
      <c r="B501" s="399"/>
      <c r="C501" s="399"/>
      <c r="D501" s="399"/>
      <c r="E501" s="399"/>
      <c r="F501" s="401"/>
      <c r="G501" s="568"/>
      <c r="H501" s="399"/>
      <c r="I501" s="399"/>
      <c r="J501" s="401"/>
      <c r="K501" s="399"/>
    </row>
    <row r="502" spans="1:11" x14ac:dyDescent="0.2">
      <c r="A502" s="399"/>
      <c r="B502" s="399"/>
      <c r="C502" s="399"/>
      <c r="D502" s="399"/>
      <c r="E502" s="399"/>
      <c r="F502" s="401"/>
      <c r="G502" s="568"/>
      <c r="H502" s="399"/>
      <c r="I502" s="399"/>
      <c r="J502" s="401"/>
      <c r="K502" s="399"/>
    </row>
    <row r="503" spans="1:11" x14ac:dyDescent="0.2">
      <c r="A503" s="399"/>
      <c r="B503" s="399"/>
      <c r="C503" s="399"/>
      <c r="D503" s="399"/>
      <c r="E503" s="399"/>
      <c r="F503" s="401"/>
      <c r="G503" s="568"/>
      <c r="H503" s="399"/>
      <c r="I503" s="399"/>
      <c r="J503" s="401"/>
      <c r="K503" s="399"/>
    </row>
    <row r="504" spans="1:11" x14ac:dyDescent="0.2">
      <c r="A504" s="399"/>
      <c r="B504" s="399"/>
      <c r="C504" s="399"/>
      <c r="D504" s="399"/>
      <c r="E504" s="399"/>
      <c r="F504" s="401"/>
      <c r="G504" s="568"/>
      <c r="H504" s="399"/>
      <c r="I504" s="399"/>
      <c r="J504" s="401"/>
      <c r="K504" s="399"/>
    </row>
    <row r="505" spans="1:11" x14ac:dyDescent="0.2">
      <c r="A505" s="399"/>
      <c r="B505" s="399"/>
      <c r="C505" s="399"/>
      <c r="D505" s="399"/>
      <c r="E505" s="399"/>
      <c r="F505" s="401"/>
      <c r="G505" s="568"/>
      <c r="H505" s="399"/>
      <c r="I505" s="399"/>
      <c r="J505" s="401"/>
      <c r="K505" s="399"/>
    </row>
    <row r="506" spans="1:11" x14ac:dyDescent="0.2">
      <c r="A506" s="399"/>
      <c r="B506" s="399"/>
      <c r="C506" s="399"/>
      <c r="D506" s="399"/>
      <c r="E506" s="399"/>
      <c r="F506" s="401"/>
      <c r="G506" s="568"/>
      <c r="H506" s="399"/>
      <c r="I506" s="399"/>
      <c r="J506" s="401"/>
      <c r="K506" s="399"/>
    </row>
    <row r="507" spans="1:11" x14ac:dyDescent="0.2">
      <c r="A507" s="399"/>
      <c r="B507" s="399"/>
      <c r="C507" s="399"/>
      <c r="D507" s="399"/>
      <c r="E507" s="399"/>
      <c r="F507" s="401"/>
      <c r="G507" s="568"/>
      <c r="H507" s="399"/>
      <c r="I507" s="399"/>
      <c r="J507" s="401"/>
      <c r="K507" s="399"/>
    </row>
    <row r="508" spans="1:11" x14ac:dyDescent="0.2">
      <c r="A508" s="399"/>
      <c r="B508" s="399"/>
      <c r="C508" s="399"/>
      <c r="D508" s="399"/>
      <c r="E508" s="399"/>
      <c r="F508" s="401"/>
      <c r="G508" s="568"/>
      <c r="H508" s="399"/>
      <c r="I508" s="399"/>
      <c r="J508" s="401"/>
      <c r="K508" s="399"/>
    </row>
    <row r="509" spans="1:11" x14ac:dyDescent="0.2">
      <c r="A509" s="399"/>
      <c r="B509" s="399"/>
      <c r="C509" s="399"/>
      <c r="D509" s="399"/>
      <c r="E509" s="399"/>
      <c r="F509" s="401"/>
      <c r="G509" s="568"/>
      <c r="H509" s="399"/>
      <c r="I509" s="399"/>
      <c r="J509" s="401"/>
      <c r="K509" s="399"/>
    </row>
    <row r="510" spans="1:11" x14ac:dyDescent="0.2">
      <c r="A510" s="399"/>
      <c r="B510" s="399"/>
      <c r="C510" s="399"/>
      <c r="D510" s="399"/>
      <c r="E510" s="399"/>
      <c r="F510" s="401"/>
      <c r="G510" s="568"/>
      <c r="H510" s="399"/>
      <c r="I510" s="399"/>
      <c r="J510" s="401"/>
      <c r="K510" s="399"/>
    </row>
    <row r="511" spans="1:11" x14ac:dyDescent="0.2">
      <c r="A511" s="399"/>
      <c r="B511" s="399"/>
      <c r="C511" s="399"/>
      <c r="D511" s="399"/>
      <c r="E511" s="399"/>
      <c r="F511" s="401"/>
      <c r="G511" s="568"/>
      <c r="H511" s="399"/>
      <c r="I511" s="399"/>
      <c r="J511" s="401"/>
      <c r="K511" s="399"/>
    </row>
    <row r="512" spans="1:11" x14ac:dyDescent="0.2">
      <c r="A512" s="399"/>
      <c r="B512" s="399"/>
      <c r="C512" s="399"/>
      <c r="D512" s="399"/>
      <c r="E512" s="399"/>
      <c r="F512" s="401"/>
      <c r="G512" s="568"/>
      <c r="H512" s="399"/>
      <c r="I512" s="399"/>
      <c r="J512" s="401"/>
      <c r="K512" s="399"/>
    </row>
    <row r="513" spans="1:11" x14ac:dyDescent="0.2">
      <c r="A513" s="399"/>
      <c r="B513" s="399"/>
      <c r="C513" s="399"/>
      <c r="D513" s="399"/>
      <c r="E513" s="399"/>
      <c r="F513" s="401"/>
      <c r="G513" s="568"/>
      <c r="H513" s="399"/>
      <c r="I513" s="399"/>
      <c r="J513" s="401"/>
      <c r="K513" s="399"/>
    </row>
    <row r="514" spans="1:11" x14ac:dyDescent="0.2">
      <c r="A514" s="399"/>
      <c r="B514" s="399"/>
      <c r="C514" s="399"/>
      <c r="D514" s="399"/>
      <c r="E514" s="399"/>
      <c r="F514" s="401"/>
      <c r="G514" s="568"/>
      <c r="H514" s="399"/>
      <c r="I514" s="399"/>
      <c r="J514" s="401"/>
      <c r="K514" s="399"/>
    </row>
    <row r="515" spans="1:11" x14ac:dyDescent="0.2">
      <c r="A515" s="399"/>
      <c r="B515" s="399"/>
      <c r="C515" s="399"/>
      <c r="D515" s="399"/>
      <c r="E515" s="399"/>
      <c r="F515" s="401"/>
      <c r="G515" s="568"/>
      <c r="H515" s="399"/>
      <c r="I515" s="399"/>
      <c r="J515" s="401"/>
      <c r="K515" s="399"/>
    </row>
    <row r="516" spans="1:11" x14ac:dyDescent="0.2">
      <c r="A516" s="399"/>
      <c r="B516" s="399"/>
      <c r="C516" s="399"/>
      <c r="D516" s="399"/>
      <c r="E516" s="399"/>
      <c r="F516" s="401"/>
      <c r="G516" s="568"/>
      <c r="H516" s="399"/>
      <c r="I516" s="399"/>
      <c r="J516" s="401"/>
      <c r="K516" s="399"/>
    </row>
    <row r="517" spans="1:11" x14ac:dyDescent="0.2">
      <c r="A517" s="399"/>
      <c r="B517" s="399"/>
      <c r="C517" s="399"/>
      <c r="D517" s="399"/>
      <c r="E517" s="399"/>
      <c r="F517" s="401"/>
      <c r="G517" s="568"/>
      <c r="H517" s="399"/>
      <c r="I517" s="399"/>
      <c r="J517" s="401"/>
      <c r="K517" s="399"/>
    </row>
    <row r="518" spans="1:11" x14ac:dyDescent="0.2">
      <c r="A518" s="399"/>
      <c r="B518" s="399"/>
      <c r="C518" s="399"/>
      <c r="D518" s="399"/>
      <c r="E518" s="399"/>
      <c r="F518" s="401"/>
      <c r="G518" s="568"/>
      <c r="H518" s="399"/>
      <c r="I518" s="399"/>
      <c r="J518" s="401"/>
      <c r="K518" s="399"/>
    </row>
    <row r="519" spans="1:11" x14ac:dyDescent="0.2">
      <c r="A519" s="399"/>
      <c r="B519" s="399"/>
      <c r="C519" s="399"/>
      <c r="D519" s="399"/>
      <c r="E519" s="399"/>
      <c r="F519" s="401"/>
      <c r="G519" s="568"/>
      <c r="H519" s="399"/>
      <c r="I519" s="399"/>
      <c r="J519" s="401"/>
      <c r="K519" s="399"/>
    </row>
    <row r="520" spans="1:11" x14ac:dyDescent="0.2">
      <c r="A520" s="399"/>
      <c r="B520" s="399"/>
      <c r="C520" s="399"/>
      <c r="D520" s="399"/>
      <c r="E520" s="399"/>
      <c r="F520" s="401"/>
      <c r="G520" s="568"/>
      <c r="H520" s="399"/>
      <c r="I520" s="399"/>
      <c r="J520" s="401"/>
      <c r="K520" s="399"/>
    </row>
    <row r="521" spans="1:11" x14ac:dyDescent="0.2">
      <c r="A521" s="399"/>
      <c r="B521" s="399"/>
      <c r="C521" s="399"/>
      <c r="D521" s="399"/>
      <c r="E521" s="399"/>
      <c r="F521" s="401"/>
      <c r="G521" s="568"/>
      <c r="H521" s="399"/>
      <c r="I521" s="399"/>
      <c r="J521" s="401"/>
      <c r="K521" s="399"/>
    </row>
    <row r="522" spans="1:11" x14ac:dyDescent="0.2">
      <c r="A522" s="399"/>
      <c r="B522" s="399"/>
      <c r="C522" s="399"/>
      <c r="D522" s="399"/>
      <c r="E522" s="399"/>
      <c r="F522" s="401"/>
      <c r="G522" s="568"/>
      <c r="H522" s="399"/>
      <c r="I522" s="399"/>
      <c r="J522" s="401"/>
      <c r="K522" s="399"/>
    </row>
    <row r="523" spans="1:11" x14ac:dyDescent="0.2">
      <c r="A523" s="399"/>
      <c r="B523" s="399"/>
      <c r="C523" s="399"/>
      <c r="D523" s="399"/>
      <c r="E523" s="399"/>
      <c r="F523" s="401"/>
      <c r="G523" s="568"/>
      <c r="H523" s="399"/>
      <c r="I523" s="399"/>
      <c r="J523" s="401"/>
      <c r="K523" s="399"/>
    </row>
    <row r="524" spans="1:11" x14ac:dyDescent="0.2">
      <c r="A524" s="399"/>
      <c r="B524" s="399"/>
      <c r="C524" s="399"/>
      <c r="D524" s="399"/>
      <c r="E524" s="399"/>
      <c r="F524" s="401"/>
      <c r="G524" s="568"/>
      <c r="H524" s="399"/>
      <c r="I524" s="399"/>
      <c r="J524" s="401"/>
      <c r="K524" s="399"/>
    </row>
    <row r="525" spans="1:11" x14ac:dyDescent="0.2">
      <c r="A525" s="399"/>
      <c r="B525" s="399"/>
      <c r="C525" s="399"/>
      <c r="D525" s="399"/>
      <c r="E525" s="399"/>
      <c r="F525" s="401"/>
      <c r="G525" s="568"/>
      <c r="H525" s="399"/>
      <c r="I525" s="399"/>
      <c r="J525" s="401"/>
      <c r="K525" s="399"/>
    </row>
    <row r="526" spans="1:11" x14ac:dyDescent="0.2">
      <c r="A526" s="399"/>
      <c r="B526" s="399"/>
      <c r="C526" s="399"/>
      <c r="D526" s="399"/>
      <c r="E526" s="399"/>
      <c r="F526" s="401"/>
      <c r="G526" s="568"/>
      <c r="H526" s="399"/>
      <c r="I526" s="399"/>
      <c r="J526" s="401"/>
      <c r="K526" s="399"/>
    </row>
    <row r="527" spans="1:11" x14ac:dyDescent="0.2">
      <c r="A527" s="399"/>
      <c r="B527" s="399"/>
      <c r="C527" s="399"/>
      <c r="D527" s="399"/>
      <c r="E527" s="399"/>
      <c r="F527" s="401"/>
      <c r="G527" s="568"/>
      <c r="H527" s="399"/>
      <c r="I527" s="399"/>
      <c r="J527" s="401"/>
      <c r="K527" s="399"/>
    </row>
    <row r="528" spans="1:11" x14ac:dyDescent="0.2">
      <c r="A528" s="399"/>
      <c r="B528" s="399"/>
      <c r="C528" s="399"/>
      <c r="D528" s="399"/>
      <c r="E528" s="399"/>
      <c r="F528" s="401"/>
      <c r="G528" s="568"/>
      <c r="H528" s="399"/>
      <c r="I528" s="399"/>
      <c r="J528" s="401"/>
      <c r="K528" s="399"/>
    </row>
    <row r="529" spans="1:11" x14ac:dyDescent="0.2">
      <c r="A529" s="399"/>
      <c r="B529" s="399"/>
      <c r="C529" s="399"/>
      <c r="D529" s="399"/>
      <c r="E529" s="399"/>
      <c r="F529" s="401"/>
      <c r="G529" s="568"/>
      <c r="H529" s="399"/>
      <c r="I529" s="399"/>
      <c r="J529" s="401"/>
      <c r="K529" s="399"/>
    </row>
    <row r="530" spans="1:11" x14ac:dyDescent="0.2">
      <c r="A530" s="399"/>
      <c r="B530" s="399"/>
      <c r="C530" s="399"/>
      <c r="D530" s="399"/>
      <c r="E530" s="399"/>
      <c r="F530" s="401"/>
      <c r="G530" s="568"/>
      <c r="H530" s="399"/>
      <c r="I530" s="399"/>
      <c r="J530" s="401"/>
      <c r="K530" s="399"/>
    </row>
    <row r="531" spans="1:11" x14ac:dyDescent="0.2">
      <c r="A531" s="399"/>
      <c r="B531" s="399"/>
      <c r="C531" s="399"/>
      <c r="D531" s="399"/>
      <c r="E531" s="399"/>
      <c r="F531" s="401"/>
      <c r="G531" s="568"/>
      <c r="H531" s="399"/>
      <c r="I531" s="399"/>
      <c r="J531" s="401"/>
      <c r="K531" s="399"/>
    </row>
    <row r="532" spans="1:11" x14ac:dyDescent="0.2">
      <c r="A532" s="399"/>
      <c r="B532" s="399"/>
      <c r="C532" s="399"/>
      <c r="D532" s="399"/>
      <c r="E532" s="399"/>
      <c r="F532" s="401"/>
      <c r="G532" s="568"/>
      <c r="H532" s="399"/>
      <c r="I532" s="399"/>
      <c r="J532" s="401"/>
      <c r="K532" s="399"/>
    </row>
    <row r="533" spans="1:11" x14ac:dyDescent="0.2">
      <c r="A533" s="399"/>
      <c r="B533" s="399"/>
      <c r="C533" s="399"/>
      <c r="D533" s="399"/>
      <c r="E533" s="399"/>
      <c r="F533" s="401"/>
      <c r="G533" s="568"/>
      <c r="H533" s="399"/>
      <c r="I533" s="399"/>
      <c r="J533" s="401"/>
      <c r="K533" s="399"/>
    </row>
    <row r="534" spans="1:11" x14ac:dyDescent="0.2">
      <c r="A534" s="399"/>
      <c r="B534" s="399"/>
      <c r="C534" s="399"/>
      <c r="D534" s="399"/>
      <c r="E534" s="399"/>
      <c r="F534" s="401"/>
      <c r="G534" s="568"/>
      <c r="H534" s="399"/>
      <c r="I534" s="399"/>
      <c r="J534" s="401"/>
      <c r="K534" s="399"/>
    </row>
    <row r="535" spans="1:11" x14ac:dyDescent="0.2">
      <c r="A535" s="399"/>
      <c r="B535" s="399"/>
      <c r="C535" s="399"/>
      <c r="D535" s="399"/>
      <c r="E535" s="399"/>
      <c r="F535" s="401"/>
      <c r="G535" s="568"/>
      <c r="H535" s="399"/>
      <c r="I535" s="399"/>
      <c r="J535" s="401"/>
      <c r="K535" s="399"/>
    </row>
    <row r="536" spans="1:11" x14ac:dyDescent="0.2">
      <c r="A536" s="399"/>
      <c r="B536" s="399"/>
      <c r="C536" s="399"/>
      <c r="D536" s="399"/>
      <c r="E536" s="399"/>
      <c r="F536" s="401"/>
      <c r="G536" s="568"/>
      <c r="H536" s="399"/>
      <c r="I536" s="399"/>
      <c r="J536" s="401"/>
      <c r="K536" s="399"/>
    </row>
    <row r="537" spans="1:11" x14ac:dyDescent="0.2">
      <c r="A537" s="399"/>
      <c r="B537" s="399"/>
      <c r="C537" s="399"/>
      <c r="D537" s="399"/>
      <c r="E537" s="399"/>
      <c r="F537" s="401"/>
      <c r="G537" s="568"/>
      <c r="H537" s="399"/>
      <c r="I537" s="399"/>
      <c r="J537" s="401"/>
      <c r="K537" s="399"/>
    </row>
    <row r="538" spans="1:11" x14ac:dyDescent="0.2">
      <c r="A538" s="399"/>
      <c r="B538" s="399"/>
      <c r="C538" s="399"/>
      <c r="D538" s="399"/>
      <c r="E538" s="399"/>
      <c r="F538" s="401"/>
      <c r="G538" s="568"/>
      <c r="H538" s="399"/>
      <c r="I538" s="399"/>
      <c r="J538" s="401"/>
      <c r="K538" s="399"/>
    </row>
    <row r="539" spans="1:11" x14ac:dyDescent="0.2">
      <c r="A539" s="399"/>
      <c r="B539" s="399"/>
      <c r="C539" s="399"/>
      <c r="D539" s="399"/>
      <c r="E539" s="399"/>
      <c r="F539" s="401"/>
      <c r="G539" s="568"/>
      <c r="H539" s="399"/>
      <c r="I539" s="399"/>
      <c r="J539" s="401"/>
      <c r="K539" s="399"/>
    </row>
    <row r="540" spans="1:11" x14ac:dyDescent="0.2">
      <c r="A540" s="399"/>
      <c r="B540" s="399"/>
      <c r="C540" s="399"/>
      <c r="D540" s="399"/>
      <c r="E540" s="399"/>
      <c r="F540" s="401"/>
      <c r="G540" s="568"/>
      <c r="H540" s="399"/>
      <c r="I540" s="399"/>
      <c r="J540" s="401"/>
      <c r="K540" s="399"/>
    </row>
    <row r="541" spans="1:11" x14ac:dyDescent="0.2">
      <c r="A541" s="399"/>
      <c r="B541" s="399"/>
      <c r="C541" s="399"/>
      <c r="D541" s="399"/>
      <c r="E541" s="399"/>
      <c r="F541" s="401"/>
      <c r="G541" s="568"/>
      <c r="H541" s="399"/>
      <c r="I541" s="399"/>
      <c r="J541" s="401"/>
      <c r="K541" s="399"/>
    </row>
    <row r="542" spans="1:11" x14ac:dyDescent="0.2">
      <c r="A542" s="399"/>
      <c r="B542" s="399"/>
      <c r="C542" s="399"/>
      <c r="D542" s="399"/>
      <c r="E542" s="399"/>
      <c r="F542" s="401"/>
      <c r="G542" s="568"/>
      <c r="H542" s="399"/>
      <c r="I542" s="399"/>
      <c r="J542" s="401"/>
      <c r="K542" s="399"/>
    </row>
    <row r="543" spans="1:11" x14ac:dyDescent="0.2">
      <c r="A543" s="399"/>
      <c r="B543" s="399"/>
      <c r="C543" s="399"/>
      <c r="D543" s="399"/>
      <c r="E543" s="399"/>
      <c r="F543" s="401"/>
      <c r="G543" s="568"/>
      <c r="H543" s="399"/>
      <c r="I543" s="399"/>
      <c r="J543" s="401"/>
      <c r="K543" s="399"/>
    </row>
    <row r="544" spans="1:11" x14ac:dyDescent="0.2">
      <c r="A544" s="399"/>
      <c r="B544" s="399"/>
      <c r="C544" s="399"/>
      <c r="D544" s="399"/>
      <c r="E544" s="399"/>
      <c r="F544" s="401"/>
      <c r="G544" s="568"/>
      <c r="H544" s="399"/>
      <c r="I544" s="399"/>
      <c r="J544" s="401"/>
      <c r="K544" s="399"/>
    </row>
    <row r="545" spans="1:11" x14ac:dyDescent="0.2">
      <c r="A545" s="399"/>
      <c r="B545" s="399"/>
      <c r="C545" s="399"/>
      <c r="D545" s="399"/>
      <c r="E545" s="399"/>
      <c r="F545" s="401"/>
      <c r="G545" s="568"/>
      <c r="H545" s="399"/>
      <c r="I545" s="399"/>
      <c r="J545" s="401"/>
      <c r="K545" s="399"/>
    </row>
    <row r="546" spans="1:11" x14ac:dyDescent="0.2">
      <c r="A546" s="399"/>
      <c r="B546" s="399"/>
      <c r="C546" s="399"/>
      <c r="D546" s="399"/>
      <c r="E546" s="399"/>
      <c r="F546" s="401"/>
      <c r="G546" s="568"/>
      <c r="H546" s="399"/>
      <c r="I546" s="399"/>
      <c r="J546" s="401"/>
      <c r="K546" s="399"/>
    </row>
    <row r="547" spans="1:11" x14ac:dyDescent="0.2">
      <c r="A547" s="399"/>
      <c r="B547" s="399"/>
      <c r="C547" s="399"/>
      <c r="D547" s="399"/>
      <c r="E547" s="399"/>
      <c r="F547" s="401"/>
      <c r="G547" s="568"/>
      <c r="H547" s="399"/>
      <c r="I547" s="399"/>
      <c r="J547" s="401"/>
      <c r="K547" s="399"/>
    </row>
    <row r="548" spans="1:11" x14ac:dyDescent="0.2">
      <c r="A548" s="399"/>
      <c r="B548" s="399"/>
      <c r="C548" s="399"/>
      <c r="D548" s="399"/>
      <c r="E548" s="399"/>
      <c r="F548" s="401"/>
      <c r="G548" s="568"/>
      <c r="H548" s="399"/>
      <c r="I548" s="399"/>
      <c r="J548" s="401"/>
      <c r="K548" s="399"/>
    </row>
    <row r="549" spans="1:11" x14ac:dyDescent="0.2">
      <c r="A549" s="399"/>
      <c r="B549" s="399"/>
      <c r="C549" s="399"/>
      <c r="D549" s="399"/>
      <c r="E549" s="399"/>
      <c r="F549" s="401"/>
      <c r="G549" s="568"/>
      <c r="H549" s="399"/>
      <c r="I549" s="399"/>
      <c r="J549" s="401"/>
      <c r="K549" s="399"/>
    </row>
    <row r="550" spans="1:11" x14ac:dyDescent="0.2">
      <c r="A550" s="399"/>
      <c r="B550" s="399"/>
      <c r="C550" s="399"/>
      <c r="D550" s="399"/>
      <c r="E550" s="399"/>
      <c r="F550" s="401"/>
      <c r="G550" s="568"/>
      <c r="H550" s="399"/>
      <c r="I550" s="399"/>
      <c r="J550" s="401"/>
      <c r="K550" s="399"/>
    </row>
    <row r="551" spans="1:11" x14ac:dyDescent="0.2">
      <c r="A551" s="399"/>
      <c r="B551" s="399"/>
      <c r="C551" s="399"/>
      <c r="D551" s="399"/>
      <c r="E551" s="399"/>
      <c r="F551" s="401"/>
      <c r="G551" s="568"/>
      <c r="H551" s="399"/>
      <c r="I551" s="399"/>
      <c r="J551" s="401"/>
      <c r="K551" s="399"/>
    </row>
    <row r="552" spans="1:11" x14ac:dyDescent="0.2">
      <c r="A552" s="399"/>
      <c r="B552" s="399"/>
      <c r="C552" s="399"/>
      <c r="D552" s="399"/>
      <c r="E552" s="399"/>
      <c r="F552" s="401"/>
      <c r="G552" s="568"/>
      <c r="H552" s="399"/>
      <c r="I552" s="399"/>
      <c r="J552" s="401"/>
      <c r="K552" s="399"/>
    </row>
    <row r="553" spans="1:11" x14ac:dyDescent="0.2">
      <c r="A553" s="399"/>
      <c r="B553" s="399"/>
      <c r="C553" s="399"/>
      <c r="D553" s="399"/>
      <c r="E553" s="399"/>
      <c r="F553" s="401"/>
      <c r="G553" s="568"/>
      <c r="H553" s="399"/>
      <c r="I553" s="399"/>
      <c r="J553" s="401"/>
      <c r="K553" s="399"/>
    </row>
    <row r="554" spans="1:11" x14ac:dyDescent="0.2">
      <c r="A554" s="399"/>
      <c r="B554" s="399"/>
      <c r="C554" s="399"/>
      <c r="D554" s="399"/>
      <c r="E554" s="399"/>
      <c r="F554" s="401"/>
      <c r="G554" s="568"/>
      <c r="H554" s="399"/>
      <c r="I554" s="399"/>
      <c r="J554" s="401"/>
      <c r="K554" s="399"/>
    </row>
    <row r="555" spans="1:11" x14ac:dyDescent="0.2">
      <c r="A555" s="399"/>
      <c r="B555" s="399"/>
      <c r="C555" s="399"/>
      <c r="D555" s="399"/>
      <c r="E555" s="399"/>
      <c r="F555" s="401"/>
      <c r="G555" s="568"/>
      <c r="H555" s="399"/>
      <c r="I555" s="399"/>
      <c r="J555" s="401"/>
      <c r="K555" s="399"/>
    </row>
    <row r="556" spans="1:11" x14ac:dyDescent="0.2">
      <c r="A556" s="399"/>
      <c r="B556" s="399"/>
      <c r="C556" s="399"/>
      <c r="D556" s="399"/>
      <c r="E556" s="399"/>
      <c r="F556" s="401"/>
      <c r="G556" s="568"/>
      <c r="H556" s="399"/>
      <c r="I556" s="399"/>
      <c r="J556" s="401"/>
      <c r="K556" s="399"/>
    </row>
    <row r="557" spans="1:11" x14ac:dyDescent="0.2">
      <c r="A557" s="399"/>
      <c r="B557" s="399"/>
      <c r="C557" s="399"/>
      <c r="D557" s="399"/>
      <c r="E557" s="399"/>
      <c r="F557" s="401"/>
      <c r="G557" s="568"/>
      <c r="H557" s="399"/>
      <c r="I557" s="399"/>
      <c r="J557" s="401"/>
      <c r="K557" s="399"/>
    </row>
    <row r="558" spans="1:11" x14ac:dyDescent="0.2">
      <c r="A558" s="399"/>
      <c r="B558" s="399"/>
      <c r="C558" s="399"/>
      <c r="D558" s="399"/>
      <c r="E558" s="399"/>
      <c r="F558" s="401"/>
      <c r="G558" s="568"/>
      <c r="H558" s="399"/>
      <c r="I558" s="399"/>
      <c r="J558" s="401"/>
      <c r="K558" s="399"/>
    </row>
    <row r="559" spans="1:11" x14ac:dyDescent="0.2">
      <c r="A559" s="399"/>
      <c r="B559" s="399"/>
      <c r="C559" s="399"/>
      <c r="D559" s="399"/>
      <c r="E559" s="399"/>
      <c r="F559" s="401"/>
      <c r="G559" s="568"/>
      <c r="H559" s="399"/>
      <c r="I559" s="399"/>
      <c r="J559" s="401"/>
      <c r="K559" s="399"/>
    </row>
    <row r="560" spans="1:11" x14ac:dyDescent="0.2">
      <c r="A560" s="399"/>
      <c r="B560" s="399"/>
      <c r="C560" s="399"/>
      <c r="D560" s="399"/>
      <c r="E560" s="399"/>
      <c r="F560" s="401"/>
      <c r="G560" s="568"/>
      <c r="H560" s="399"/>
      <c r="I560" s="399"/>
      <c r="J560" s="401"/>
      <c r="K560" s="399"/>
    </row>
    <row r="561" spans="1:11" x14ac:dyDescent="0.2">
      <c r="A561" s="399"/>
      <c r="B561" s="399"/>
      <c r="C561" s="399"/>
      <c r="D561" s="399"/>
      <c r="E561" s="399"/>
      <c r="F561" s="401"/>
      <c r="G561" s="568"/>
      <c r="H561" s="399"/>
      <c r="I561" s="399"/>
      <c r="J561" s="401"/>
      <c r="K561" s="399"/>
    </row>
    <row r="562" spans="1:11" x14ac:dyDescent="0.2">
      <c r="A562" s="399"/>
      <c r="B562" s="399"/>
      <c r="C562" s="399"/>
      <c r="D562" s="399"/>
      <c r="E562" s="399"/>
      <c r="F562" s="401"/>
      <c r="G562" s="568"/>
      <c r="H562" s="399"/>
      <c r="I562" s="399"/>
      <c r="J562" s="401"/>
      <c r="K562" s="399"/>
    </row>
    <row r="563" spans="1:11" x14ac:dyDescent="0.2">
      <c r="A563" s="399"/>
      <c r="B563" s="399"/>
      <c r="C563" s="399"/>
      <c r="D563" s="399"/>
      <c r="E563" s="399"/>
      <c r="F563" s="401"/>
      <c r="G563" s="568"/>
      <c r="H563" s="399"/>
      <c r="I563" s="399"/>
      <c r="J563" s="401"/>
      <c r="K563" s="399"/>
    </row>
    <row r="564" spans="1:11" x14ac:dyDescent="0.2">
      <c r="A564" s="399"/>
      <c r="B564" s="399"/>
      <c r="C564" s="399"/>
      <c r="D564" s="399"/>
      <c r="E564" s="399"/>
      <c r="F564" s="401"/>
      <c r="G564" s="568"/>
      <c r="H564" s="399"/>
      <c r="I564" s="399"/>
      <c r="J564" s="401"/>
      <c r="K564" s="399"/>
    </row>
    <row r="565" spans="1:11" x14ac:dyDescent="0.2">
      <c r="A565" s="399"/>
      <c r="B565" s="399"/>
      <c r="C565" s="399"/>
      <c r="D565" s="399"/>
      <c r="E565" s="399"/>
      <c r="F565" s="401"/>
      <c r="G565" s="568"/>
      <c r="H565" s="399"/>
      <c r="I565" s="399"/>
      <c r="J565" s="401"/>
      <c r="K565" s="399"/>
    </row>
    <row r="566" spans="1:11" x14ac:dyDescent="0.2">
      <c r="A566" s="399"/>
      <c r="B566" s="399"/>
      <c r="C566" s="399"/>
      <c r="D566" s="399"/>
      <c r="E566" s="399"/>
      <c r="F566" s="401"/>
      <c r="G566" s="568"/>
      <c r="H566" s="399"/>
      <c r="I566" s="399"/>
      <c r="J566" s="401"/>
      <c r="K566" s="399"/>
    </row>
    <row r="567" spans="1:11" x14ac:dyDescent="0.2">
      <c r="A567" s="399"/>
      <c r="B567" s="399"/>
      <c r="C567" s="399"/>
      <c r="D567" s="399"/>
      <c r="E567" s="399"/>
      <c r="F567" s="401"/>
      <c r="G567" s="568"/>
      <c r="H567" s="399"/>
      <c r="I567" s="399"/>
      <c r="J567" s="401"/>
      <c r="K567" s="399"/>
    </row>
    <row r="568" spans="1:11" x14ac:dyDescent="0.2">
      <c r="A568" s="399"/>
      <c r="B568" s="399"/>
      <c r="C568" s="399"/>
      <c r="D568" s="399"/>
      <c r="E568" s="399"/>
      <c r="F568" s="401"/>
      <c r="G568" s="568"/>
      <c r="H568" s="399"/>
      <c r="I568" s="399"/>
      <c r="J568" s="401"/>
      <c r="K568" s="399"/>
    </row>
    <row r="569" spans="1:11" x14ac:dyDescent="0.2">
      <c r="A569" s="399"/>
      <c r="B569" s="399"/>
      <c r="C569" s="399"/>
      <c r="D569" s="399"/>
      <c r="E569" s="399"/>
      <c r="F569" s="401"/>
      <c r="G569" s="568"/>
      <c r="H569" s="399"/>
      <c r="I569" s="399"/>
      <c r="J569" s="401"/>
      <c r="K569" s="399"/>
    </row>
    <row r="570" spans="1:11" x14ac:dyDescent="0.2">
      <c r="A570" s="399"/>
      <c r="B570" s="399"/>
      <c r="C570" s="399"/>
      <c r="D570" s="399"/>
      <c r="E570" s="399"/>
      <c r="F570" s="401"/>
      <c r="G570" s="568"/>
      <c r="H570" s="399"/>
      <c r="I570" s="399"/>
      <c r="J570" s="401"/>
      <c r="K570" s="399"/>
    </row>
    <row r="571" spans="1:11" x14ac:dyDescent="0.2">
      <c r="A571" s="399"/>
      <c r="B571" s="399"/>
      <c r="C571" s="399"/>
      <c r="D571" s="399"/>
      <c r="E571" s="399"/>
      <c r="F571" s="401"/>
      <c r="G571" s="568"/>
      <c r="H571" s="399"/>
      <c r="I571" s="399"/>
      <c r="J571" s="401"/>
      <c r="K571" s="399"/>
    </row>
    <row r="572" spans="1:11" x14ac:dyDescent="0.2">
      <c r="A572" s="399"/>
      <c r="B572" s="399"/>
      <c r="C572" s="399"/>
      <c r="D572" s="399"/>
      <c r="E572" s="399"/>
      <c r="F572" s="401"/>
      <c r="G572" s="568"/>
      <c r="H572" s="399"/>
      <c r="I572" s="399"/>
      <c r="J572" s="401"/>
      <c r="K572" s="399"/>
    </row>
    <row r="573" spans="1:11" x14ac:dyDescent="0.2">
      <c r="A573" s="399"/>
      <c r="B573" s="399"/>
      <c r="C573" s="399"/>
      <c r="D573" s="399"/>
      <c r="E573" s="399"/>
      <c r="F573" s="401"/>
      <c r="G573" s="568"/>
      <c r="H573" s="399"/>
      <c r="I573" s="399"/>
      <c r="J573" s="401"/>
      <c r="K573" s="399"/>
    </row>
    <row r="574" spans="1:11" x14ac:dyDescent="0.2">
      <c r="A574" s="399"/>
      <c r="B574" s="399"/>
      <c r="C574" s="399"/>
      <c r="D574" s="399"/>
      <c r="E574" s="399"/>
      <c r="F574" s="401"/>
      <c r="G574" s="568"/>
      <c r="H574" s="399"/>
      <c r="I574" s="399"/>
      <c r="J574" s="401"/>
      <c r="K574" s="399"/>
    </row>
    <row r="575" spans="1:11" x14ac:dyDescent="0.2">
      <c r="A575" s="399"/>
      <c r="B575" s="399"/>
      <c r="C575" s="399"/>
      <c r="D575" s="399"/>
      <c r="E575" s="399"/>
      <c r="F575" s="401"/>
      <c r="G575" s="568"/>
      <c r="H575" s="399"/>
      <c r="I575" s="399"/>
      <c r="J575" s="401"/>
      <c r="K575" s="399"/>
    </row>
    <row r="576" spans="1:11" x14ac:dyDescent="0.2">
      <c r="A576" s="399"/>
      <c r="B576" s="399"/>
      <c r="C576" s="399"/>
      <c r="D576" s="399"/>
      <c r="E576" s="399"/>
      <c r="F576" s="401"/>
      <c r="G576" s="568"/>
      <c r="H576" s="399"/>
      <c r="I576" s="399"/>
      <c r="J576" s="401"/>
      <c r="K576" s="399"/>
    </row>
    <row r="577" spans="1:11" x14ac:dyDescent="0.2">
      <c r="A577" s="399"/>
      <c r="B577" s="399"/>
      <c r="C577" s="399"/>
      <c r="D577" s="399"/>
      <c r="E577" s="399"/>
      <c r="F577" s="401"/>
      <c r="G577" s="568"/>
      <c r="H577" s="399"/>
      <c r="I577" s="399"/>
      <c r="J577" s="401"/>
      <c r="K577" s="399"/>
    </row>
    <row r="578" spans="1:11" x14ac:dyDescent="0.2">
      <c r="A578" s="399"/>
      <c r="B578" s="399"/>
      <c r="C578" s="399"/>
      <c r="D578" s="399"/>
      <c r="E578" s="399"/>
      <c r="F578" s="401"/>
      <c r="G578" s="568"/>
      <c r="H578" s="399"/>
      <c r="I578" s="399"/>
      <c r="J578" s="401"/>
      <c r="K578" s="399"/>
    </row>
    <row r="579" spans="1:11" x14ac:dyDescent="0.2">
      <c r="A579" s="399"/>
      <c r="B579" s="399"/>
      <c r="C579" s="399"/>
      <c r="D579" s="399"/>
      <c r="E579" s="399"/>
      <c r="F579" s="401"/>
      <c r="G579" s="568"/>
      <c r="H579" s="399"/>
      <c r="I579" s="399"/>
      <c r="J579" s="401"/>
      <c r="K579" s="399"/>
    </row>
    <row r="580" spans="1:11" x14ac:dyDescent="0.2">
      <c r="A580" s="399"/>
      <c r="B580" s="399"/>
      <c r="C580" s="399"/>
      <c r="D580" s="399"/>
      <c r="E580" s="399"/>
      <c r="F580" s="401"/>
      <c r="G580" s="568"/>
      <c r="H580" s="399"/>
      <c r="I580" s="399"/>
      <c r="J580" s="401"/>
      <c r="K580" s="399"/>
    </row>
    <row r="581" spans="1:11" x14ac:dyDescent="0.2">
      <c r="A581" s="399"/>
      <c r="B581" s="399"/>
      <c r="C581" s="399"/>
      <c r="D581" s="399"/>
      <c r="E581" s="399"/>
      <c r="F581" s="401"/>
      <c r="G581" s="568"/>
      <c r="H581" s="399"/>
      <c r="I581" s="399"/>
      <c r="J581" s="401"/>
      <c r="K581" s="399"/>
    </row>
    <row r="582" spans="1:11" x14ac:dyDescent="0.2">
      <c r="A582" s="399"/>
      <c r="B582" s="399"/>
      <c r="C582" s="399"/>
      <c r="D582" s="399"/>
      <c r="E582" s="399"/>
      <c r="F582" s="401"/>
      <c r="G582" s="568"/>
      <c r="H582" s="399"/>
      <c r="I582" s="399"/>
      <c r="J582" s="401"/>
      <c r="K582" s="399"/>
    </row>
    <row r="583" spans="1:11" x14ac:dyDescent="0.2">
      <c r="A583" s="399"/>
      <c r="B583" s="399"/>
      <c r="C583" s="399"/>
      <c r="D583" s="399"/>
      <c r="E583" s="399"/>
      <c r="F583" s="401"/>
      <c r="G583" s="568"/>
      <c r="H583" s="399"/>
      <c r="I583" s="399"/>
      <c r="J583" s="401"/>
      <c r="K583" s="399"/>
    </row>
    <row r="584" spans="1:11" x14ac:dyDescent="0.2">
      <c r="A584" s="399"/>
      <c r="B584" s="399"/>
      <c r="C584" s="399"/>
      <c r="D584" s="399"/>
      <c r="E584" s="399"/>
      <c r="F584" s="401"/>
      <c r="G584" s="568"/>
      <c r="H584" s="399"/>
      <c r="I584" s="399"/>
      <c r="J584" s="401"/>
      <c r="K584" s="399"/>
    </row>
    <row r="585" spans="1:11" x14ac:dyDescent="0.2">
      <c r="A585" s="399"/>
      <c r="B585" s="399"/>
      <c r="C585" s="399"/>
      <c r="D585" s="399"/>
      <c r="E585" s="399"/>
      <c r="F585" s="401"/>
      <c r="G585" s="568"/>
      <c r="H585" s="399"/>
      <c r="I585" s="399"/>
      <c r="J585" s="401"/>
      <c r="K585" s="399"/>
    </row>
    <row r="586" spans="1:11" x14ac:dyDescent="0.2">
      <c r="A586" s="399"/>
      <c r="B586" s="399"/>
      <c r="C586" s="399"/>
      <c r="D586" s="399"/>
      <c r="E586" s="399"/>
      <c r="F586" s="401"/>
      <c r="G586" s="568"/>
      <c r="H586" s="399"/>
      <c r="I586" s="399"/>
      <c r="J586" s="401"/>
      <c r="K586" s="399"/>
    </row>
    <row r="587" spans="1:11" x14ac:dyDescent="0.2">
      <c r="A587" s="399"/>
      <c r="B587" s="399"/>
      <c r="C587" s="399"/>
      <c r="D587" s="399"/>
      <c r="E587" s="399"/>
      <c r="F587" s="401"/>
      <c r="G587" s="568"/>
      <c r="H587" s="399"/>
      <c r="I587" s="399"/>
      <c r="J587" s="401"/>
      <c r="K587" s="399"/>
    </row>
    <row r="588" spans="1:11" x14ac:dyDescent="0.2">
      <c r="A588" s="399"/>
      <c r="B588" s="399"/>
      <c r="C588" s="399"/>
      <c r="D588" s="399"/>
      <c r="E588" s="399"/>
      <c r="F588" s="401"/>
      <c r="G588" s="568"/>
      <c r="H588" s="399"/>
      <c r="I588" s="399"/>
      <c r="J588" s="401"/>
      <c r="K588" s="399"/>
    </row>
    <row r="589" spans="1:11" x14ac:dyDescent="0.2">
      <c r="A589" s="399"/>
      <c r="B589" s="399"/>
      <c r="C589" s="399"/>
      <c r="D589" s="399"/>
      <c r="E589" s="399"/>
      <c r="F589" s="401"/>
      <c r="G589" s="568"/>
      <c r="H589" s="399"/>
      <c r="I589" s="399"/>
      <c r="J589" s="401"/>
      <c r="K589" s="399"/>
    </row>
    <row r="590" spans="1:11" x14ac:dyDescent="0.2">
      <c r="A590" s="399"/>
      <c r="B590" s="399"/>
      <c r="C590" s="399"/>
      <c r="D590" s="399"/>
      <c r="E590" s="399"/>
      <c r="F590" s="401"/>
      <c r="G590" s="568"/>
      <c r="H590" s="399"/>
      <c r="I590" s="399"/>
      <c r="J590" s="401"/>
      <c r="K590" s="399"/>
    </row>
    <row r="591" spans="1:11" x14ac:dyDescent="0.2">
      <c r="A591" s="399"/>
      <c r="B591" s="399"/>
      <c r="C591" s="399"/>
      <c r="D591" s="399"/>
      <c r="E591" s="399"/>
      <c r="F591" s="401"/>
      <c r="G591" s="568"/>
      <c r="H591" s="399"/>
      <c r="I591" s="399"/>
      <c r="J591" s="401"/>
      <c r="K591" s="399"/>
    </row>
    <row r="592" spans="1:11" x14ac:dyDescent="0.2">
      <c r="A592" s="399"/>
      <c r="B592" s="399"/>
      <c r="C592" s="399"/>
      <c r="D592" s="399"/>
      <c r="E592" s="399"/>
      <c r="F592" s="401"/>
      <c r="G592" s="568"/>
      <c r="H592" s="399"/>
      <c r="I592" s="399"/>
      <c r="J592" s="401"/>
      <c r="K592" s="399"/>
    </row>
    <row r="593" spans="1:11" x14ac:dyDescent="0.2">
      <c r="A593" s="399"/>
      <c r="B593" s="399"/>
      <c r="C593" s="399"/>
      <c r="D593" s="399"/>
      <c r="E593" s="399"/>
      <c r="F593" s="401"/>
      <c r="G593" s="568"/>
      <c r="H593" s="399"/>
      <c r="I593" s="399"/>
      <c r="J593" s="401"/>
      <c r="K593" s="399"/>
    </row>
    <row r="594" spans="1:11" x14ac:dyDescent="0.2">
      <c r="A594" s="399"/>
      <c r="B594" s="399"/>
      <c r="C594" s="399"/>
      <c r="D594" s="399"/>
      <c r="E594" s="399"/>
      <c r="F594" s="401"/>
      <c r="G594" s="568"/>
      <c r="H594" s="399"/>
      <c r="I594" s="399"/>
      <c r="J594" s="401"/>
      <c r="K594" s="399"/>
    </row>
    <row r="595" spans="1:11" x14ac:dyDescent="0.2">
      <c r="A595" s="399"/>
      <c r="B595" s="399"/>
      <c r="C595" s="399"/>
      <c r="D595" s="399"/>
      <c r="E595" s="399"/>
      <c r="F595" s="401"/>
      <c r="G595" s="568"/>
      <c r="H595" s="399"/>
      <c r="I595" s="399"/>
      <c r="J595" s="401"/>
      <c r="K595" s="399"/>
    </row>
    <row r="596" spans="1:11" x14ac:dyDescent="0.2">
      <c r="A596" s="399"/>
      <c r="B596" s="399"/>
      <c r="C596" s="399"/>
      <c r="D596" s="399"/>
      <c r="E596" s="399"/>
      <c r="F596" s="401"/>
      <c r="G596" s="568"/>
      <c r="H596" s="399"/>
      <c r="I596" s="399"/>
      <c r="J596" s="401"/>
      <c r="K596" s="399"/>
    </row>
    <row r="597" spans="1:11" x14ac:dyDescent="0.2">
      <c r="A597" s="399"/>
      <c r="B597" s="399"/>
      <c r="C597" s="399"/>
      <c r="D597" s="399"/>
      <c r="E597" s="399"/>
      <c r="F597" s="401"/>
      <c r="G597" s="568"/>
      <c r="H597" s="399"/>
      <c r="I597" s="399"/>
      <c r="J597" s="401"/>
      <c r="K597" s="399"/>
    </row>
    <row r="598" spans="1:11" x14ac:dyDescent="0.2">
      <c r="A598" s="399"/>
      <c r="B598" s="399"/>
      <c r="C598" s="399"/>
      <c r="D598" s="399"/>
      <c r="E598" s="399"/>
      <c r="F598" s="401"/>
      <c r="G598" s="568"/>
      <c r="H598" s="399"/>
      <c r="I598" s="399"/>
      <c r="J598" s="401"/>
      <c r="K598" s="399"/>
    </row>
    <row r="599" spans="1:11" x14ac:dyDescent="0.2">
      <c r="A599" s="399"/>
      <c r="B599" s="399"/>
      <c r="C599" s="399"/>
      <c r="D599" s="399"/>
      <c r="E599" s="399"/>
      <c r="F599" s="401"/>
      <c r="G599" s="568"/>
      <c r="H599" s="399"/>
      <c r="I599" s="399"/>
      <c r="J599" s="401"/>
      <c r="K599" s="399"/>
    </row>
    <row r="600" spans="1:11" x14ac:dyDescent="0.2">
      <c r="A600" s="399"/>
      <c r="B600" s="399"/>
      <c r="C600" s="399"/>
      <c r="D600" s="399"/>
      <c r="E600" s="399"/>
      <c r="F600" s="401"/>
      <c r="G600" s="568"/>
      <c r="H600" s="399"/>
      <c r="I600" s="399"/>
      <c r="J600" s="401"/>
      <c r="K600" s="399"/>
    </row>
    <row r="601" spans="1:11" x14ac:dyDescent="0.2">
      <c r="A601" s="399"/>
      <c r="B601" s="399"/>
      <c r="C601" s="399"/>
      <c r="D601" s="399"/>
      <c r="E601" s="399"/>
      <c r="F601" s="401"/>
      <c r="G601" s="568"/>
      <c r="H601" s="399"/>
      <c r="I601" s="399"/>
      <c r="J601" s="401"/>
      <c r="K601" s="399"/>
    </row>
    <row r="602" spans="1:11" x14ac:dyDescent="0.2">
      <c r="A602" s="399"/>
      <c r="B602" s="399"/>
      <c r="C602" s="399"/>
      <c r="D602" s="399"/>
      <c r="E602" s="399"/>
      <c r="F602" s="401"/>
      <c r="G602" s="568"/>
      <c r="H602" s="399"/>
      <c r="I602" s="399"/>
      <c r="J602" s="401"/>
      <c r="K602" s="399"/>
    </row>
    <row r="603" spans="1:11" x14ac:dyDescent="0.2">
      <c r="A603" s="399"/>
      <c r="B603" s="399"/>
      <c r="C603" s="399"/>
      <c r="D603" s="399"/>
      <c r="E603" s="399"/>
      <c r="F603" s="401"/>
      <c r="G603" s="568"/>
      <c r="H603" s="399"/>
      <c r="I603" s="399"/>
      <c r="J603" s="401"/>
      <c r="K603" s="399"/>
    </row>
    <row r="604" spans="1:11" x14ac:dyDescent="0.2">
      <c r="A604" s="399"/>
      <c r="B604" s="399"/>
      <c r="C604" s="399"/>
      <c r="D604" s="399"/>
      <c r="E604" s="399"/>
      <c r="F604" s="401"/>
      <c r="G604" s="568"/>
      <c r="H604" s="399"/>
      <c r="I604" s="399"/>
      <c r="J604" s="401"/>
      <c r="K604" s="399"/>
    </row>
    <row r="605" spans="1:11" x14ac:dyDescent="0.2">
      <c r="A605" s="399"/>
      <c r="B605" s="399"/>
      <c r="C605" s="399"/>
      <c r="D605" s="399"/>
      <c r="E605" s="399"/>
      <c r="F605" s="401"/>
      <c r="G605" s="568"/>
      <c r="H605" s="399"/>
      <c r="I605" s="399"/>
      <c r="J605" s="401"/>
      <c r="K605" s="399"/>
    </row>
    <row r="606" spans="1:11" x14ac:dyDescent="0.2">
      <c r="A606" s="399"/>
      <c r="B606" s="399"/>
      <c r="C606" s="399"/>
      <c r="D606" s="399"/>
      <c r="E606" s="399"/>
      <c r="F606" s="401"/>
      <c r="G606" s="568"/>
      <c r="H606" s="399"/>
      <c r="I606" s="399"/>
      <c r="J606" s="401"/>
      <c r="K606" s="399"/>
    </row>
    <row r="607" spans="1:11" x14ac:dyDescent="0.2">
      <c r="A607" s="399"/>
      <c r="B607" s="399"/>
      <c r="C607" s="399"/>
      <c r="D607" s="399"/>
      <c r="E607" s="399"/>
      <c r="F607" s="401"/>
      <c r="G607" s="568"/>
      <c r="H607" s="399"/>
      <c r="I607" s="399"/>
      <c r="J607" s="401"/>
      <c r="K607" s="399"/>
    </row>
    <row r="608" spans="1:11" x14ac:dyDescent="0.2">
      <c r="A608" s="399"/>
      <c r="B608" s="399"/>
      <c r="C608" s="399"/>
      <c r="D608" s="399"/>
      <c r="E608" s="399"/>
      <c r="F608" s="401"/>
      <c r="G608" s="568"/>
      <c r="H608" s="399"/>
      <c r="I608" s="399"/>
      <c r="J608" s="401"/>
      <c r="K608" s="399"/>
    </row>
    <row r="609" spans="1:11" x14ac:dyDescent="0.2">
      <c r="A609" s="399"/>
      <c r="B609" s="399"/>
      <c r="C609" s="399"/>
      <c r="D609" s="399"/>
      <c r="E609" s="399"/>
      <c r="F609" s="401"/>
      <c r="G609" s="568"/>
      <c r="H609" s="399"/>
      <c r="I609" s="399"/>
      <c r="J609" s="401"/>
      <c r="K609" s="399"/>
    </row>
    <row r="610" spans="1:11" x14ac:dyDescent="0.2">
      <c r="A610" s="399"/>
      <c r="B610" s="399"/>
      <c r="C610" s="399"/>
      <c r="D610" s="399"/>
      <c r="E610" s="399"/>
      <c r="F610" s="401"/>
      <c r="G610" s="568"/>
      <c r="H610" s="399"/>
      <c r="I610" s="399"/>
      <c r="J610" s="401"/>
      <c r="K610" s="399"/>
    </row>
    <row r="611" spans="1:11" x14ac:dyDescent="0.2">
      <c r="A611" s="399"/>
      <c r="B611" s="399"/>
      <c r="C611" s="399"/>
      <c r="D611" s="399"/>
      <c r="E611" s="399"/>
      <c r="F611" s="401"/>
      <c r="G611" s="568"/>
      <c r="H611" s="399"/>
      <c r="I611" s="399"/>
      <c r="J611" s="401"/>
      <c r="K611" s="399"/>
    </row>
    <row r="612" spans="1:11" x14ac:dyDescent="0.2">
      <c r="A612" s="399"/>
      <c r="B612" s="399"/>
      <c r="C612" s="399"/>
      <c r="D612" s="399"/>
      <c r="E612" s="399"/>
      <c r="F612" s="401"/>
      <c r="G612" s="568"/>
      <c r="H612" s="399"/>
      <c r="I612" s="399"/>
      <c r="J612" s="401"/>
      <c r="K612" s="399"/>
    </row>
    <row r="613" spans="1:11" x14ac:dyDescent="0.2">
      <c r="A613" s="399"/>
      <c r="B613" s="399"/>
      <c r="C613" s="399"/>
      <c r="D613" s="399"/>
      <c r="E613" s="399"/>
      <c r="F613" s="401"/>
      <c r="G613" s="568"/>
      <c r="H613" s="399"/>
      <c r="I613" s="399"/>
      <c r="J613" s="401"/>
      <c r="K613" s="399"/>
    </row>
    <row r="614" spans="1:11" x14ac:dyDescent="0.2">
      <c r="A614" s="399"/>
      <c r="B614" s="399"/>
      <c r="C614" s="399"/>
      <c r="D614" s="399"/>
      <c r="E614" s="399"/>
      <c r="F614" s="401"/>
      <c r="G614" s="568"/>
      <c r="H614" s="399"/>
      <c r="I614" s="399"/>
      <c r="J614" s="401"/>
      <c r="K614" s="399"/>
    </row>
    <row r="615" spans="1:11" x14ac:dyDescent="0.2">
      <c r="A615" s="399"/>
      <c r="B615" s="399"/>
      <c r="C615" s="399"/>
      <c r="D615" s="399"/>
      <c r="E615" s="399"/>
      <c r="F615" s="401"/>
      <c r="G615" s="568"/>
      <c r="H615" s="399"/>
      <c r="I615" s="399"/>
      <c r="J615" s="401"/>
      <c r="K615" s="399"/>
    </row>
    <row r="616" spans="1:11" x14ac:dyDescent="0.2">
      <c r="A616" s="399"/>
      <c r="B616" s="399"/>
      <c r="C616" s="399"/>
      <c r="D616" s="399"/>
      <c r="E616" s="399"/>
      <c r="F616" s="401"/>
      <c r="G616" s="568"/>
      <c r="H616" s="399"/>
      <c r="I616" s="399"/>
      <c r="J616" s="401"/>
      <c r="K616" s="399"/>
    </row>
    <row r="617" spans="1:11" x14ac:dyDescent="0.2">
      <c r="A617" s="399"/>
      <c r="B617" s="399"/>
      <c r="C617" s="399"/>
      <c r="D617" s="399"/>
      <c r="E617" s="399"/>
      <c r="F617" s="401"/>
      <c r="G617" s="568"/>
      <c r="H617" s="399"/>
      <c r="I617" s="399"/>
      <c r="J617" s="401"/>
      <c r="K617" s="399"/>
    </row>
    <row r="618" spans="1:11" x14ac:dyDescent="0.2">
      <c r="A618" s="399"/>
      <c r="B618" s="399"/>
      <c r="C618" s="399"/>
      <c r="D618" s="399"/>
      <c r="E618" s="399"/>
      <c r="F618" s="401"/>
      <c r="G618" s="568"/>
      <c r="H618" s="399"/>
      <c r="I618" s="399"/>
      <c r="J618" s="401"/>
      <c r="K618" s="399"/>
    </row>
    <row r="619" spans="1:11" x14ac:dyDescent="0.2">
      <c r="A619" s="399"/>
      <c r="B619" s="399"/>
      <c r="C619" s="399"/>
      <c r="D619" s="399"/>
      <c r="E619" s="399"/>
      <c r="F619" s="401"/>
      <c r="G619" s="568"/>
      <c r="H619" s="399"/>
      <c r="I619" s="399"/>
      <c r="J619" s="401"/>
      <c r="K619" s="399"/>
    </row>
    <row r="620" spans="1:11" x14ac:dyDescent="0.2">
      <c r="A620" s="399"/>
      <c r="B620" s="399"/>
      <c r="C620" s="399"/>
      <c r="D620" s="399"/>
      <c r="E620" s="399"/>
      <c r="F620" s="401"/>
      <c r="G620" s="568"/>
      <c r="H620" s="399"/>
      <c r="I620" s="399"/>
      <c r="J620" s="401"/>
      <c r="K620" s="399"/>
    </row>
    <row r="621" spans="1:11" x14ac:dyDescent="0.2">
      <c r="A621" s="399"/>
      <c r="B621" s="399"/>
      <c r="C621" s="399"/>
      <c r="D621" s="399"/>
      <c r="E621" s="399"/>
      <c r="F621" s="401"/>
      <c r="G621" s="568"/>
      <c r="H621" s="399"/>
      <c r="I621" s="399"/>
      <c r="J621" s="401"/>
      <c r="K621" s="399"/>
    </row>
    <row r="622" spans="1:11" x14ac:dyDescent="0.2">
      <c r="A622" s="399"/>
      <c r="B622" s="399"/>
      <c r="C622" s="399"/>
      <c r="D622" s="399"/>
      <c r="E622" s="399"/>
      <c r="F622" s="401"/>
      <c r="G622" s="568"/>
      <c r="H622" s="399"/>
      <c r="I622" s="399"/>
      <c r="J622" s="401"/>
      <c r="K622" s="399"/>
    </row>
    <row r="623" spans="1:11" x14ac:dyDescent="0.2">
      <c r="A623" s="399"/>
      <c r="B623" s="399"/>
      <c r="C623" s="399"/>
      <c r="D623" s="399"/>
      <c r="E623" s="399"/>
      <c r="F623" s="401"/>
      <c r="G623" s="568"/>
      <c r="H623" s="399"/>
      <c r="I623" s="399"/>
      <c r="J623" s="401"/>
      <c r="K623" s="399"/>
    </row>
    <row r="624" spans="1:11" x14ac:dyDescent="0.2">
      <c r="A624" s="399"/>
      <c r="B624" s="399"/>
      <c r="C624" s="399"/>
      <c r="D624" s="399"/>
      <c r="E624" s="399"/>
      <c r="F624" s="401"/>
      <c r="G624" s="568"/>
      <c r="H624" s="399"/>
      <c r="I624" s="399"/>
      <c r="J624" s="401"/>
      <c r="K624" s="399"/>
    </row>
    <row r="625" spans="1:11" x14ac:dyDescent="0.2">
      <c r="A625" s="399"/>
      <c r="B625" s="399"/>
      <c r="C625" s="399"/>
      <c r="D625" s="399"/>
      <c r="E625" s="399"/>
      <c r="F625" s="401"/>
      <c r="G625" s="568"/>
      <c r="H625" s="399"/>
      <c r="I625" s="399"/>
      <c r="J625" s="401"/>
      <c r="K625" s="399"/>
    </row>
    <row r="626" spans="1:11" x14ac:dyDescent="0.2">
      <c r="A626" s="399"/>
      <c r="B626" s="399"/>
      <c r="C626" s="399"/>
      <c r="D626" s="399"/>
      <c r="E626" s="399"/>
      <c r="F626" s="401"/>
      <c r="G626" s="568"/>
      <c r="H626" s="399"/>
      <c r="I626" s="399"/>
      <c r="J626" s="401"/>
      <c r="K626" s="399"/>
    </row>
    <row r="627" spans="1:11" x14ac:dyDescent="0.2">
      <c r="A627" s="399"/>
      <c r="B627" s="399"/>
      <c r="C627" s="399"/>
      <c r="D627" s="399"/>
      <c r="E627" s="399"/>
      <c r="F627" s="401"/>
      <c r="G627" s="568"/>
      <c r="H627" s="399"/>
      <c r="I627" s="399"/>
      <c r="J627" s="401"/>
      <c r="K627" s="399"/>
    </row>
    <row r="628" spans="1:11" x14ac:dyDescent="0.2">
      <c r="A628" s="399"/>
      <c r="B628" s="399"/>
      <c r="C628" s="399"/>
      <c r="D628" s="399"/>
      <c r="E628" s="399"/>
      <c r="F628" s="401"/>
      <c r="G628" s="568"/>
      <c r="H628" s="399"/>
      <c r="I628" s="399"/>
      <c r="J628" s="401"/>
      <c r="K628" s="399"/>
    </row>
    <row r="629" spans="1:11" x14ac:dyDescent="0.2">
      <c r="A629" s="399"/>
      <c r="B629" s="399"/>
      <c r="C629" s="399"/>
      <c r="D629" s="399"/>
      <c r="E629" s="399"/>
      <c r="F629" s="401"/>
      <c r="G629" s="568"/>
      <c r="H629" s="399"/>
      <c r="I629" s="399"/>
      <c r="J629" s="401"/>
      <c r="K629" s="399"/>
    </row>
    <row r="630" spans="1:11" x14ac:dyDescent="0.2">
      <c r="A630" s="399"/>
      <c r="B630" s="399"/>
      <c r="C630" s="399"/>
      <c r="D630" s="399"/>
      <c r="E630" s="399"/>
      <c r="F630" s="401"/>
      <c r="G630" s="568"/>
      <c r="H630" s="399"/>
      <c r="I630" s="399"/>
      <c r="J630" s="401"/>
      <c r="K630" s="399"/>
    </row>
    <row r="631" spans="1:11" x14ac:dyDescent="0.2">
      <c r="A631" s="399"/>
      <c r="B631" s="399"/>
      <c r="C631" s="399"/>
      <c r="D631" s="399"/>
      <c r="E631" s="399"/>
      <c r="F631" s="401"/>
      <c r="G631" s="568"/>
      <c r="H631" s="399"/>
      <c r="I631" s="399"/>
      <c r="J631" s="401"/>
      <c r="K631" s="399"/>
    </row>
    <row r="632" spans="1:11" x14ac:dyDescent="0.2">
      <c r="A632" s="399"/>
      <c r="B632" s="399"/>
      <c r="C632" s="399"/>
      <c r="D632" s="399"/>
      <c r="E632" s="399"/>
      <c r="F632" s="401"/>
      <c r="G632" s="568"/>
      <c r="H632" s="399"/>
      <c r="I632" s="399"/>
      <c r="J632" s="401"/>
      <c r="K632" s="399"/>
    </row>
    <row r="633" spans="1:11" x14ac:dyDescent="0.2">
      <c r="A633" s="399"/>
      <c r="B633" s="399"/>
      <c r="C633" s="399"/>
      <c r="D633" s="399"/>
      <c r="E633" s="399"/>
      <c r="F633" s="401"/>
      <c r="G633" s="568"/>
      <c r="H633" s="399"/>
      <c r="I633" s="399"/>
      <c r="J633" s="401"/>
      <c r="K633" s="399"/>
    </row>
    <row r="634" spans="1:11" x14ac:dyDescent="0.2">
      <c r="A634" s="399"/>
      <c r="B634" s="399"/>
      <c r="C634" s="399"/>
      <c r="D634" s="399"/>
      <c r="E634" s="399"/>
      <c r="F634" s="401"/>
      <c r="G634" s="568"/>
      <c r="H634" s="399"/>
      <c r="I634" s="399"/>
      <c r="J634" s="401"/>
      <c r="K634" s="399"/>
    </row>
    <row r="635" spans="1:11" x14ac:dyDescent="0.2">
      <c r="A635" s="399"/>
      <c r="B635" s="399"/>
      <c r="C635" s="399"/>
      <c r="D635" s="399"/>
      <c r="E635" s="399"/>
      <c r="F635" s="401"/>
      <c r="G635" s="568"/>
      <c r="H635" s="399"/>
      <c r="I635" s="399"/>
      <c r="J635" s="401"/>
      <c r="K635" s="399"/>
    </row>
    <row r="636" spans="1:11" x14ac:dyDescent="0.2">
      <c r="A636" s="399"/>
      <c r="B636" s="399"/>
      <c r="C636" s="399"/>
      <c r="D636" s="399"/>
      <c r="E636" s="399"/>
      <c r="F636" s="401"/>
      <c r="G636" s="568"/>
      <c r="H636" s="399"/>
      <c r="I636" s="399"/>
      <c r="J636" s="401"/>
      <c r="K636" s="399"/>
    </row>
    <row r="637" spans="1:11" x14ac:dyDescent="0.2">
      <c r="A637" s="399"/>
      <c r="B637" s="399"/>
      <c r="C637" s="399"/>
      <c r="D637" s="399"/>
      <c r="E637" s="399"/>
      <c r="F637" s="401"/>
      <c r="G637" s="568"/>
      <c r="H637" s="399"/>
      <c r="I637" s="399"/>
      <c r="J637" s="401"/>
      <c r="K637" s="399"/>
    </row>
    <row r="638" spans="1:11" x14ac:dyDescent="0.2">
      <c r="A638" s="399"/>
      <c r="B638" s="399"/>
      <c r="C638" s="399"/>
      <c r="D638" s="399"/>
      <c r="E638" s="399"/>
      <c r="F638" s="401"/>
      <c r="G638" s="568"/>
      <c r="H638" s="399"/>
      <c r="I638" s="399"/>
      <c r="J638" s="401"/>
      <c r="K638" s="399"/>
    </row>
    <row r="639" spans="1:11" x14ac:dyDescent="0.2">
      <c r="A639" s="399"/>
      <c r="B639" s="399"/>
      <c r="C639" s="399"/>
      <c r="D639" s="399"/>
      <c r="E639" s="399"/>
      <c r="F639" s="401"/>
      <c r="G639" s="568"/>
      <c r="H639" s="399"/>
      <c r="I639" s="399"/>
      <c r="J639" s="401"/>
      <c r="K639" s="399"/>
    </row>
    <row r="640" spans="1:11" x14ac:dyDescent="0.2">
      <c r="A640" s="399"/>
      <c r="B640" s="399"/>
      <c r="C640" s="399"/>
      <c r="D640" s="399"/>
      <c r="E640" s="399"/>
      <c r="F640" s="401"/>
      <c r="G640" s="568"/>
      <c r="H640" s="399"/>
      <c r="I640" s="399"/>
      <c r="J640" s="401"/>
      <c r="K640" s="399"/>
    </row>
    <row r="641" spans="1:11" x14ac:dyDescent="0.2">
      <c r="A641" s="399"/>
      <c r="B641" s="399"/>
      <c r="C641" s="399"/>
      <c r="D641" s="399"/>
      <c r="E641" s="399"/>
      <c r="F641" s="401"/>
      <c r="G641" s="568"/>
      <c r="H641" s="399"/>
      <c r="I641" s="399"/>
      <c r="J641" s="401"/>
      <c r="K641" s="399"/>
    </row>
    <row r="642" spans="1:11" x14ac:dyDescent="0.2">
      <c r="A642" s="399"/>
      <c r="B642" s="399"/>
      <c r="C642" s="399"/>
      <c r="D642" s="399"/>
      <c r="E642" s="399"/>
      <c r="F642" s="401"/>
      <c r="G642" s="568"/>
      <c r="H642" s="399"/>
      <c r="I642" s="399"/>
      <c r="J642" s="401"/>
      <c r="K642" s="399"/>
    </row>
    <row r="643" spans="1:11" x14ac:dyDescent="0.2">
      <c r="A643" s="399"/>
      <c r="B643" s="399"/>
      <c r="C643" s="399"/>
      <c r="D643" s="399"/>
      <c r="E643" s="399"/>
      <c r="F643" s="401"/>
      <c r="G643" s="568"/>
      <c r="H643" s="399"/>
      <c r="I643" s="399"/>
      <c r="J643" s="401"/>
      <c r="K643" s="399"/>
    </row>
    <row r="644" spans="1:11" x14ac:dyDescent="0.2">
      <c r="A644" s="399"/>
      <c r="B644" s="399"/>
      <c r="C644" s="399"/>
      <c r="D644" s="399"/>
      <c r="E644" s="399"/>
      <c r="F644" s="401"/>
      <c r="G644" s="568"/>
      <c r="H644" s="399"/>
      <c r="I644" s="399"/>
      <c r="J644" s="401"/>
      <c r="K644" s="399"/>
    </row>
    <row r="645" spans="1:11" x14ac:dyDescent="0.2">
      <c r="A645" s="399"/>
      <c r="B645" s="399"/>
      <c r="C645" s="399"/>
      <c r="D645" s="399"/>
      <c r="E645" s="399"/>
      <c r="F645" s="401"/>
      <c r="G645" s="568"/>
      <c r="H645" s="399"/>
      <c r="I645" s="399"/>
      <c r="J645" s="401"/>
      <c r="K645" s="399"/>
    </row>
    <row r="646" spans="1:11" x14ac:dyDescent="0.2">
      <c r="A646" s="399"/>
      <c r="B646" s="399"/>
      <c r="C646" s="399"/>
      <c r="D646" s="399"/>
      <c r="E646" s="399"/>
      <c r="F646" s="401"/>
      <c r="G646" s="568"/>
      <c r="H646" s="399"/>
      <c r="I646" s="399"/>
      <c r="J646" s="401"/>
      <c r="K646" s="399"/>
    </row>
    <row r="647" spans="1:11" x14ac:dyDescent="0.2">
      <c r="A647" s="399"/>
      <c r="B647" s="399"/>
      <c r="C647" s="399"/>
      <c r="D647" s="399"/>
      <c r="E647" s="399"/>
      <c r="F647" s="401"/>
      <c r="G647" s="568"/>
      <c r="H647" s="399"/>
      <c r="I647" s="399"/>
      <c r="J647" s="401"/>
      <c r="K647" s="399"/>
    </row>
    <row r="648" spans="1:11" x14ac:dyDescent="0.2">
      <c r="A648" s="399"/>
      <c r="B648" s="399"/>
      <c r="C648" s="399"/>
      <c r="D648" s="399"/>
      <c r="E648" s="399"/>
      <c r="F648" s="401"/>
      <c r="G648" s="568"/>
      <c r="H648" s="399"/>
      <c r="I648" s="399"/>
      <c r="J648" s="401"/>
      <c r="K648" s="399"/>
    </row>
    <row r="649" spans="1:11" x14ac:dyDescent="0.2">
      <c r="A649" s="399"/>
      <c r="B649" s="399"/>
      <c r="C649" s="399"/>
      <c r="D649" s="399"/>
      <c r="E649" s="399"/>
      <c r="F649" s="401"/>
      <c r="G649" s="568"/>
      <c r="H649" s="399"/>
      <c r="I649" s="399"/>
      <c r="J649" s="401"/>
      <c r="K649" s="399"/>
    </row>
    <row r="650" spans="1:11" x14ac:dyDescent="0.2">
      <c r="A650" s="399"/>
      <c r="B650" s="399"/>
      <c r="C650" s="399"/>
      <c r="D650" s="399"/>
      <c r="E650" s="399"/>
      <c r="F650" s="401"/>
      <c r="G650" s="568"/>
      <c r="H650" s="399"/>
      <c r="I650" s="399"/>
      <c r="J650" s="401"/>
      <c r="K650" s="399"/>
    </row>
    <row r="651" spans="1:11" x14ac:dyDescent="0.2">
      <c r="A651" s="399"/>
      <c r="B651" s="399"/>
      <c r="C651" s="399"/>
      <c r="D651" s="399"/>
      <c r="E651" s="399"/>
      <c r="F651" s="401"/>
      <c r="G651" s="568"/>
      <c r="H651" s="399"/>
      <c r="I651" s="399"/>
      <c r="J651" s="401"/>
      <c r="K651" s="399"/>
    </row>
    <row r="652" spans="1:11" x14ac:dyDescent="0.2">
      <c r="A652" s="399"/>
      <c r="B652" s="399"/>
      <c r="C652" s="399"/>
      <c r="D652" s="399"/>
      <c r="E652" s="399"/>
      <c r="F652" s="401"/>
      <c r="G652" s="568"/>
      <c r="H652" s="399"/>
      <c r="I652" s="399"/>
      <c r="J652" s="401"/>
      <c r="K652" s="399"/>
    </row>
    <row r="653" spans="1:11" x14ac:dyDescent="0.2">
      <c r="A653" s="399"/>
      <c r="B653" s="399"/>
      <c r="C653" s="399"/>
      <c r="D653" s="399"/>
      <c r="E653" s="399"/>
      <c r="F653" s="401"/>
      <c r="G653" s="568"/>
      <c r="H653" s="399"/>
      <c r="I653" s="399"/>
      <c r="J653" s="401"/>
      <c r="K653" s="399"/>
    </row>
    <row r="654" spans="1:11" x14ac:dyDescent="0.2">
      <c r="A654" s="399"/>
      <c r="B654" s="399"/>
      <c r="C654" s="399"/>
      <c r="D654" s="399"/>
      <c r="E654" s="399"/>
      <c r="F654" s="401"/>
      <c r="G654" s="568"/>
      <c r="H654" s="399"/>
      <c r="I654" s="399"/>
      <c r="J654" s="401"/>
      <c r="K654" s="399"/>
    </row>
    <row r="655" spans="1:11" x14ac:dyDescent="0.2">
      <c r="A655" s="399"/>
      <c r="B655" s="399"/>
      <c r="C655" s="399"/>
      <c r="D655" s="399"/>
      <c r="E655" s="399"/>
      <c r="F655" s="401"/>
      <c r="G655" s="568"/>
      <c r="H655" s="399"/>
      <c r="I655" s="399"/>
      <c r="J655" s="401"/>
      <c r="K655" s="399"/>
    </row>
    <row r="656" spans="1:11" x14ac:dyDescent="0.2">
      <c r="A656" s="399"/>
      <c r="B656" s="399"/>
      <c r="C656" s="399"/>
      <c r="D656" s="399"/>
      <c r="E656" s="399"/>
      <c r="F656" s="401"/>
      <c r="G656" s="568"/>
      <c r="H656" s="399"/>
      <c r="I656" s="399"/>
      <c r="J656" s="401"/>
      <c r="K656" s="399"/>
    </row>
    <row r="657" spans="1:11" x14ac:dyDescent="0.2">
      <c r="A657" s="399"/>
      <c r="B657" s="399"/>
      <c r="C657" s="399"/>
      <c r="D657" s="399"/>
      <c r="E657" s="399"/>
      <c r="F657" s="401"/>
      <c r="G657" s="568"/>
      <c r="H657" s="399"/>
      <c r="I657" s="399"/>
      <c r="J657" s="401"/>
      <c r="K657" s="399"/>
    </row>
    <row r="658" spans="1:11" x14ac:dyDescent="0.2">
      <c r="A658" s="399"/>
      <c r="B658" s="399"/>
      <c r="C658" s="399"/>
      <c r="D658" s="399"/>
      <c r="E658" s="399"/>
      <c r="F658" s="401"/>
      <c r="G658" s="568"/>
      <c r="H658" s="399"/>
      <c r="I658" s="399"/>
      <c r="J658" s="401"/>
      <c r="K658" s="399"/>
    </row>
    <row r="659" spans="1:11" x14ac:dyDescent="0.2">
      <c r="A659" s="399"/>
      <c r="B659" s="399"/>
      <c r="C659" s="399"/>
      <c r="D659" s="399"/>
      <c r="E659" s="399"/>
      <c r="F659" s="401"/>
      <c r="G659" s="568"/>
      <c r="H659" s="399"/>
      <c r="I659" s="399"/>
      <c r="J659" s="401"/>
      <c r="K659" s="399"/>
    </row>
    <row r="660" spans="1:11" x14ac:dyDescent="0.2">
      <c r="A660" s="399"/>
      <c r="B660" s="399"/>
      <c r="C660" s="399"/>
      <c r="D660" s="399"/>
      <c r="E660" s="399"/>
      <c r="F660" s="401"/>
      <c r="G660" s="568"/>
      <c r="H660" s="399"/>
      <c r="I660" s="399"/>
      <c r="J660" s="401"/>
      <c r="K660" s="399"/>
    </row>
    <row r="661" spans="1:11" x14ac:dyDescent="0.2">
      <c r="A661" s="399"/>
      <c r="B661" s="399"/>
      <c r="C661" s="399"/>
      <c r="D661" s="399"/>
      <c r="E661" s="399"/>
      <c r="F661" s="401"/>
      <c r="G661" s="568"/>
      <c r="H661" s="399"/>
      <c r="I661" s="399"/>
      <c r="J661" s="401"/>
      <c r="K661" s="399"/>
    </row>
    <row r="662" spans="1:11" x14ac:dyDescent="0.2">
      <c r="A662" s="399"/>
      <c r="B662" s="399"/>
      <c r="C662" s="399"/>
      <c r="D662" s="399"/>
      <c r="E662" s="399"/>
      <c r="F662" s="401"/>
      <c r="G662" s="568"/>
      <c r="H662" s="399"/>
      <c r="I662" s="399"/>
      <c r="J662" s="401"/>
      <c r="K662" s="399"/>
    </row>
    <row r="663" spans="1:11" x14ac:dyDescent="0.2">
      <c r="A663" s="399"/>
      <c r="B663" s="399"/>
      <c r="C663" s="399"/>
      <c r="D663" s="399"/>
      <c r="E663" s="399"/>
      <c r="F663" s="401"/>
      <c r="G663" s="568"/>
      <c r="H663" s="399"/>
      <c r="I663" s="399"/>
      <c r="J663" s="401"/>
      <c r="K663" s="399"/>
    </row>
    <row r="664" spans="1:11" x14ac:dyDescent="0.2">
      <c r="A664" s="399"/>
      <c r="B664" s="399"/>
      <c r="C664" s="399"/>
      <c r="D664" s="399"/>
      <c r="E664" s="399"/>
      <c r="F664" s="401"/>
      <c r="G664" s="568"/>
      <c r="H664" s="399"/>
      <c r="I664" s="399"/>
      <c r="J664" s="401"/>
      <c r="K664" s="399"/>
    </row>
    <row r="665" spans="1:11" x14ac:dyDescent="0.2">
      <c r="A665" s="399"/>
      <c r="B665" s="399"/>
      <c r="C665" s="399"/>
      <c r="D665" s="399"/>
      <c r="E665" s="399"/>
      <c r="F665" s="401"/>
      <c r="G665" s="568"/>
      <c r="H665" s="399"/>
      <c r="I665" s="399"/>
      <c r="J665" s="401"/>
      <c r="K665" s="399"/>
    </row>
    <row r="666" spans="1:11" x14ac:dyDescent="0.2">
      <c r="A666" s="399"/>
      <c r="B666" s="399"/>
      <c r="C666" s="399"/>
      <c r="D666" s="399"/>
      <c r="E666" s="399"/>
      <c r="F666" s="401"/>
      <c r="G666" s="568"/>
      <c r="H666" s="399"/>
      <c r="I666" s="399"/>
      <c r="J666" s="401"/>
      <c r="K666" s="399"/>
    </row>
    <row r="667" spans="1:11" x14ac:dyDescent="0.2">
      <c r="A667" s="399"/>
      <c r="B667" s="399"/>
      <c r="C667" s="399"/>
      <c r="D667" s="399"/>
      <c r="E667" s="399"/>
      <c r="F667" s="401"/>
      <c r="G667" s="568"/>
      <c r="H667" s="399"/>
      <c r="I667" s="399"/>
      <c r="J667" s="401"/>
      <c r="K667" s="399"/>
    </row>
    <row r="668" spans="1:11" x14ac:dyDescent="0.2">
      <c r="A668" s="399"/>
      <c r="B668" s="399"/>
      <c r="C668" s="399"/>
      <c r="D668" s="399"/>
      <c r="E668" s="399"/>
      <c r="F668" s="401"/>
      <c r="G668" s="568"/>
      <c r="H668" s="399"/>
      <c r="I668" s="399"/>
      <c r="J668" s="401"/>
      <c r="K668" s="399"/>
    </row>
    <row r="669" spans="1:11" x14ac:dyDescent="0.2">
      <c r="A669" s="399"/>
      <c r="B669" s="399"/>
      <c r="C669" s="399"/>
      <c r="D669" s="399"/>
      <c r="E669" s="399"/>
      <c r="F669" s="401"/>
      <c r="G669" s="568"/>
      <c r="H669" s="399"/>
      <c r="I669" s="399"/>
      <c r="J669" s="401"/>
      <c r="K669" s="399"/>
    </row>
    <row r="670" spans="1:11" x14ac:dyDescent="0.2">
      <c r="A670" s="399"/>
      <c r="B670" s="399"/>
      <c r="C670" s="399"/>
      <c r="D670" s="399"/>
      <c r="E670" s="399"/>
      <c r="F670" s="401"/>
      <c r="G670" s="568"/>
      <c r="H670" s="399"/>
      <c r="I670" s="399"/>
      <c r="J670" s="401"/>
      <c r="K670" s="399"/>
    </row>
    <row r="671" spans="1:11" x14ac:dyDescent="0.2">
      <c r="A671" s="399"/>
      <c r="B671" s="399"/>
      <c r="C671" s="399"/>
      <c r="D671" s="399"/>
      <c r="E671" s="399"/>
      <c r="F671" s="401"/>
      <c r="G671" s="568"/>
      <c r="H671" s="399"/>
      <c r="I671" s="399"/>
      <c r="J671" s="401"/>
      <c r="K671" s="399"/>
    </row>
    <row r="672" spans="1:11" x14ac:dyDescent="0.2">
      <c r="A672" s="399"/>
      <c r="B672" s="399"/>
      <c r="C672" s="399"/>
      <c r="D672" s="399"/>
      <c r="E672" s="399"/>
      <c r="F672" s="401"/>
      <c r="G672" s="568"/>
      <c r="H672" s="399"/>
      <c r="I672" s="399"/>
      <c r="J672" s="401"/>
      <c r="K672" s="399"/>
    </row>
    <row r="673" spans="1:11" x14ac:dyDescent="0.2">
      <c r="A673" s="399"/>
      <c r="B673" s="399"/>
      <c r="C673" s="399"/>
      <c r="D673" s="399"/>
      <c r="E673" s="399"/>
      <c r="F673" s="401"/>
      <c r="G673" s="568"/>
      <c r="H673" s="399"/>
      <c r="I673" s="399"/>
      <c r="J673" s="401"/>
      <c r="K673" s="399"/>
    </row>
    <row r="674" spans="1:11" x14ac:dyDescent="0.2">
      <c r="A674" s="399"/>
      <c r="B674" s="399"/>
      <c r="C674" s="399"/>
      <c r="D674" s="399"/>
      <c r="E674" s="399"/>
      <c r="F674" s="401"/>
      <c r="G674" s="568"/>
      <c r="H674" s="399"/>
      <c r="I674" s="399"/>
      <c r="J674" s="401"/>
      <c r="K674" s="399"/>
    </row>
    <row r="675" spans="1:11" x14ac:dyDescent="0.2">
      <c r="A675" s="399"/>
      <c r="B675" s="399"/>
      <c r="C675" s="399"/>
      <c r="D675" s="399"/>
      <c r="E675" s="399"/>
      <c r="F675" s="401"/>
      <c r="G675" s="568"/>
      <c r="H675" s="399"/>
      <c r="I675" s="399"/>
      <c r="J675" s="401"/>
      <c r="K675" s="399"/>
    </row>
    <row r="676" spans="1:11" x14ac:dyDescent="0.2">
      <c r="A676" s="399"/>
      <c r="B676" s="399"/>
      <c r="C676" s="399"/>
      <c r="D676" s="399"/>
      <c r="E676" s="399"/>
      <c r="F676" s="401"/>
      <c r="G676" s="568"/>
      <c r="H676" s="399"/>
      <c r="I676" s="399"/>
      <c r="J676" s="401"/>
      <c r="K676" s="399"/>
    </row>
    <row r="677" spans="1:11" x14ac:dyDescent="0.2">
      <c r="A677" s="399"/>
      <c r="B677" s="399"/>
      <c r="C677" s="399"/>
      <c r="D677" s="399"/>
      <c r="E677" s="399"/>
      <c r="F677" s="401"/>
      <c r="G677" s="568"/>
      <c r="H677" s="399"/>
      <c r="I677" s="399"/>
      <c r="J677" s="401"/>
      <c r="K677" s="399"/>
    </row>
    <row r="678" spans="1:11" x14ac:dyDescent="0.2">
      <c r="A678" s="399"/>
      <c r="B678" s="399"/>
      <c r="C678" s="399"/>
      <c r="D678" s="399"/>
      <c r="E678" s="399"/>
      <c r="F678" s="401"/>
      <c r="G678" s="568"/>
      <c r="H678" s="399"/>
      <c r="I678" s="399"/>
      <c r="J678" s="401"/>
      <c r="K678" s="399"/>
    </row>
    <row r="679" spans="1:11" x14ac:dyDescent="0.2">
      <c r="A679" s="399"/>
      <c r="B679" s="399"/>
      <c r="C679" s="399"/>
      <c r="D679" s="399"/>
      <c r="E679" s="399"/>
      <c r="F679" s="401"/>
      <c r="G679" s="568"/>
      <c r="H679" s="399"/>
      <c r="I679" s="399"/>
      <c r="J679" s="401"/>
      <c r="K679" s="399"/>
    </row>
    <row r="680" spans="1:11" x14ac:dyDescent="0.2">
      <c r="A680" s="399"/>
      <c r="B680" s="399"/>
      <c r="C680" s="399"/>
      <c r="D680" s="399"/>
      <c r="E680" s="399"/>
      <c r="F680" s="401"/>
      <c r="G680" s="568"/>
      <c r="H680" s="399"/>
      <c r="I680" s="399"/>
      <c r="J680" s="401"/>
      <c r="K680" s="399"/>
    </row>
    <row r="681" spans="1:11" x14ac:dyDescent="0.2">
      <c r="A681" s="399"/>
      <c r="B681" s="399"/>
      <c r="C681" s="399"/>
      <c r="D681" s="399"/>
      <c r="E681" s="399"/>
      <c r="F681" s="401"/>
      <c r="G681" s="568"/>
      <c r="H681" s="399"/>
      <c r="I681" s="399"/>
      <c r="J681" s="401"/>
      <c r="K681" s="399"/>
    </row>
    <row r="682" spans="1:11" x14ac:dyDescent="0.2">
      <c r="A682" s="399"/>
      <c r="B682" s="399"/>
      <c r="C682" s="399"/>
      <c r="D682" s="399"/>
      <c r="E682" s="399"/>
      <c r="F682" s="401"/>
      <c r="G682" s="568"/>
      <c r="H682" s="399"/>
      <c r="I682" s="399"/>
      <c r="J682" s="401"/>
      <c r="K682" s="399"/>
    </row>
    <row r="683" spans="1:11" x14ac:dyDescent="0.2">
      <c r="A683" s="399"/>
      <c r="B683" s="399"/>
      <c r="C683" s="399"/>
      <c r="D683" s="399"/>
      <c r="E683" s="399"/>
      <c r="F683" s="401"/>
      <c r="G683" s="568"/>
      <c r="H683" s="399"/>
      <c r="I683" s="399"/>
      <c r="J683" s="401"/>
      <c r="K683" s="399"/>
    </row>
    <row r="684" spans="1:11" x14ac:dyDescent="0.2">
      <c r="A684" s="399"/>
      <c r="B684" s="399"/>
      <c r="C684" s="399"/>
      <c r="D684" s="399"/>
      <c r="E684" s="399"/>
      <c r="F684" s="401"/>
      <c r="G684" s="568"/>
      <c r="H684" s="399"/>
      <c r="I684" s="399"/>
      <c r="J684" s="401"/>
      <c r="K684" s="399"/>
    </row>
    <row r="685" spans="1:11" x14ac:dyDescent="0.2">
      <c r="A685" s="399"/>
      <c r="B685" s="399"/>
      <c r="C685" s="399"/>
      <c r="D685" s="399"/>
      <c r="E685" s="399"/>
      <c r="F685" s="401"/>
      <c r="G685" s="568"/>
      <c r="H685" s="399"/>
      <c r="I685" s="399"/>
      <c r="J685" s="401"/>
      <c r="K685" s="399"/>
    </row>
    <row r="686" spans="1:11" x14ac:dyDescent="0.2">
      <c r="A686" s="399"/>
      <c r="B686" s="399"/>
      <c r="C686" s="399"/>
      <c r="D686" s="399"/>
      <c r="E686" s="399"/>
      <c r="F686" s="401"/>
      <c r="G686" s="568"/>
      <c r="H686" s="399"/>
      <c r="I686" s="399"/>
      <c r="J686" s="401"/>
      <c r="K686" s="399"/>
    </row>
    <row r="687" spans="1:11" x14ac:dyDescent="0.2">
      <c r="A687" s="399"/>
      <c r="B687" s="399"/>
      <c r="C687" s="399"/>
      <c r="D687" s="399"/>
      <c r="E687" s="399"/>
      <c r="F687" s="401"/>
      <c r="G687" s="568"/>
      <c r="H687" s="399"/>
      <c r="I687" s="399"/>
      <c r="J687" s="401"/>
      <c r="K687" s="399"/>
    </row>
    <row r="688" spans="1:11" x14ac:dyDescent="0.2">
      <c r="A688" s="399"/>
      <c r="B688" s="399"/>
      <c r="C688" s="399"/>
      <c r="D688" s="399"/>
      <c r="E688" s="399"/>
      <c r="F688" s="401"/>
      <c r="G688" s="568"/>
      <c r="H688" s="399"/>
      <c r="I688" s="399"/>
      <c r="J688" s="401"/>
      <c r="K688" s="399"/>
    </row>
    <row r="689" spans="1:11" x14ac:dyDescent="0.2">
      <c r="A689" s="399"/>
      <c r="B689" s="399"/>
      <c r="C689" s="399"/>
      <c r="D689" s="399"/>
      <c r="E689" s="399"/>
      <c r="F689" s="401"/>
      <c r="G689" s="568"/>
      <c r="H689" s="399"/>
      <c r="I689" s="399"/>
      <c r="J689" s="401"/>
      <c r="K689" s="399"/>
    </row>
    <row r="690" spans="1:11" x14ac:dyDescent="0.2">
      <c r="A690" s="399"/>
      <c r="B690" s="399"/>
      <c r="C690" s="399"/>
      <c r="D690" s="399"/>
      <c r="E690" s="399"/>
      <c r="F690" s="401"/>
      <c r="G690" s="568"/>
      <c r="H690" s="399"/>
      <c r="I690" s="399"/>
      <c r="J690" s="401"/>
      <c r="K690" s="399"/>
    </row>
    <row r="691" spans="1:11" x14ac:dyDescent="0.2">
      <c r="A691" s="399"/>
      <c r="B691" s="399"/>
      <c r="C691" s="399"/>
      <c r="D691" s="399"/>
      <c r="E691" s="399"/>
      <c r="F691" s="401"/>
      <c r="G691" s="568"/>
      <c r="H691" s="399"/>
      <c r="I691" s="399"/>
      <c r="J691" s="401"/>
      <c r="K691" s="399"/>
    </row>
    <row r="692" spans="1:11" x14ac:dyDescent="0.2">
      <c r="A692" s="399"/>
      <c r="B692" s="399"/>
      <c r="C692" s="399"/>
      <c r="D692" s="399"/>
      <c r="E692" s="399"/>
      <c r="F692" s="401"/>
      <c r="G692" s="568"/>
      <c r="H692" s="399"/>
      <c r="I692" s="399"/>
      <c r="J692" s="401"/>
      <c r="K692" s="399"/>
    </row>
    <row r="693" spans="1:11" x14ac:dyDescent="0.2">
      <c r="A693" s="399"/>
      <c r="B693" s="399"/>
      <c r="C693" s="399"/>
      <c r="D693" s="399"/>
      <c r="E693" s="399"/>
      <c r="F693" s="401"/>
      <c r="G693" s="568"/>
      <c r="H693" s="399"/>
      <c r="I693" s="399"/>
      <c r="J693" s="401"/>
      <c r="K693" s="399"/>
    </row>
    <row r="694" spans="1:11" x14ac:dyDescent="0.2">
      <c r="A694" s="399"/>
      <c r="B694" s="399"/>
      <c r="C694" s="399"/>
      <c r="D694" s="399"/>
      <c r="E694" s="399"/>
      <c r="F694" s="401"/>
      <c r="G694" s="568"/>
      <c r="H694" s="399"/>
      <c r="I694" s="399"/>
      <c r="J694" s="401"/>
      <c r="K694" s="399"/>
    </row>
    <row r="695" spans="1:11" x14ac:dyDescent="0.2">
      <c r="A695" s="399"/>
      <c r="B695" s="399"/>
      <c r="C695" s="399"/>
      <c r="D695" s="399"/>
      <c r="E695" s="399"/>
      <c r="F695" s="401"/>
      <c r="G695" s="568"/>
      <c r="H695" s="399"/>
      <c r="I695" s="399"/>
      <c r="J695" s="401"/>
      <c r="K695" s="399"/>
    </row>
    <row r="696" spans="1:11" x14ac:dyDescent="0.2">
      <c r="A696" s="399"/>
      <c r="B696" s="399"/>
      <c r="C696" s="399"/>
      <c r="D696" s="399"/>
      <c r="E696" s="399"/>
      <c r="F696" s="401"/>
      <c r="G696" s="568"/>
      <c r="H696" s="399"/>
      <c r="I696" s="399"/>
      <c r="J696" s="401"/>
      <c r="K696" s="399"/>
    </row>
    <row r="697" spans="1:11" x14ac:dyDescent="0.2">
      <c r="A697" s="399"/>
      <c r="B697" s="399"/>
      <c r="C697" s="399"/>
      <c r="D697" s="399"/>
      <c r="E697" s="399"/>
      <c r="F697" s="401"/>
      <c r="G697" s="568"/>
      <c r="H697" s="399"/>
      <c r="I697" s="399"/>
      <c r="J697" s="401"/>
      <c r="K697" s="399"/>
    </row>
    <row r="698" spans="1:11" x14ac:dyDescent="0.2">
      <c r="A698" s="399"/>
      <c r="B698" s="399"/>
      <c r="C698" s="399"/>
      <c r="D698" s="399"/>
      <c r="E698" s="399"/>
      <c r="F698" s="401"/>
      <c r="G698" s="568"/>
      <c r="H698" s="399"/>
      <c r="I698" s="399"/>
      <c r="J698" s="401"/>
      <c r="K698" s="399"/>
    </row>
    <row r="699" spans="1:11" x14ac:dyDescent="0.2">
      <c r="A699" s="399"/>
      <c r="B699" s="399"/>
      <c r="C699" s="399"/>
      <c r="D699" s="399"/>
      <c r="E699" s="399"/>
      <c r="F699" s="401"/>
      <c r="G699" s="568"/>
      <c r="H699" s="399"/>
      <c r="I699" s="399"/>
      <c r="J699" s="401"/>
      <c r="K699" s="399"/>
    </row>
    <row r="700" spans="1:11" x14ac:dyDescent="0.2">
      <c r="A700" s="399"/>
      <c r="B700" s="399"/>
      <c r="C700" s="399"/>
      <c r="D700" s="399"/>
      <c r="E700" s="399"/>
      <c r="F700" s="401"/>
      <c r="G700" s="568"/>
      <c r="H700" s="399"/>
      <c r="I700" s="399"/>
      <c r="J700" s="401"/>
      <c r="K700" s="399"/>
    </row>
    <row r="701" spans="1:11" x14ac:dyDescent="0.2">
      <c r="A701" s="399"/>
      <c r="B701" s="399"/>
      <c r="C701" s="399"/>
      <c r="D701" s="399"/>
      <c r="E701" s="399"/>
      <c r="F701" s="401"/>
      <c r="G701" s="568"/>
      <c r="H701" s="399"/>
      <c r="I701" s="399"/>
      <c r="J701" s="401"/>
      <c r="K701" s="399"/>
    </row>
    <row r="702" spans="1:11" x14ac:dyDescent="0.2">
      <c r="A702" s="399"/>
      <c r="B702" s="399"/>
      <c r="C702" s="399"/>
      <c r="D702" s="399"/>
      <c r="E702" s="399"/>
      <c r="F702" s="401"/>
      <c r="G702" s="568"/>
      <c r="H702" s="399"/>
      <c r="I702" s="399"/>
      <c r="J702" s="401"/>
      <c r="K702" s="399"/>
    </row>
    <row r="703" spans="1:11" x14ac:dyDescent="0.2">
      <c r="A703" s="399"/>
      <c r="B703" s="399"/>
      <c r="C703" s="399"/>
      <c r="D703" s="399"/>
      <c r="E703" s="399"/>
      <c r="F703" s="401"/>
      <c r="G703" s="568"/>
      <c r="H703" s="399"/>
      <c r="I703" s="399"/>
      <c r="J703" s="401"/>
      <c r="K703" s="399"/>
    </row>
    <row r="704" spans="1:11" x14ac:dyDescent="0.2">
      <c r="A704" s="399"/>
      <c r="B704" s="399"/>
      <c r="C704" s="399"/>
      <c r="D704" s="399"/>
      <c r="E704" s="399"/>
      <c r="F704" s="401"/>
      <c r="G704" s="568"/>
      <c r="H704" s="399"/>
      <c r="I704" s="399"/>
      <c r="J704" s="401"/>
      <c r="K704" s="399"/>
    </row>
    <row r="705" spans="1:11" x14ac:dyDescent="0.2">
      <c r="A705" s="399"/>
      <c r="B705" s="399"/>
      <c r="C705" s="399"/>
      <c r="D705" s="399"/>
      <c r="E705" s="399"/>
      <c r="F705" s="401"/>
      <c r="G705" s="568"/>
      <c r="H705" s="399"/>
      <c r="I705" s="399"/>
      <c r="J705" s="401"/>
      <c r="K705" s="399"/>
    </row>
    <row r="706" spans="1:11" x14ac:dyDescent="0.2">
      <c r="A706" s="399"/>
      <c r="B706" s="399"/>
      <c r="C706" s="399"/>
      <c r="D706" s="399"/>
      <c r="E706" s="399"/>
      <c r="F706" s="401"/>
      <c r="G706" s="568"/>
      <c r="H706" s="399"/>
      <c r="I706" s="399"/>
      <c r="J706" s="401"/>
      <c r="K706" s="399"/>
    </row>
    <row r="707" spans="1:11" x14ac:dyDescent="0.2">
      <c r="A707" s="399"/>
      <c r="B707" s="399"/>
      <c r="C707" s="399"/>
      <c r="D707" s="399"/>
      <c r="E707" s="399"/>
      <c r="F707" s="401"/>
      <c r="G707" s="568"/>
      <c r="H707" s="399"/>
      <c r="I707" s="399"/>
      <c r="J707" s="401"/>
      <c r="K707" s="399"/>
    </row>
    <row r="708" spans="1:11" x14ac:dyDescent="0.2">
      <c r="A708" s="399"/>
      <c r="B708" s="399"/>
      <c r="C708" s="399"/>
      <c r="D708" s="399"/>
      <c r="E708" s="399"/>
      <c r="F708" s="401"/>
      <c r="G708" s="568"/>
      <c r="H708" s="399"/>
      <c r="I708" s="399"/>
      <c r="J708" s="401"/>
      <c r="K708" s="399"/>
    </row>
    <row r="709" spans="1:11" x14ac:dyDescent="0.2">
      <c r="A709" s="399"/>
      <c r="B709" s="399"/>
      <c r="C709" s="399"/>
      <c r="D709" s="399"/>
      <c r="E709" s="399"/>
      <c r="F709" s="401"/>
      <c r="G709" s="568"/>
      <c r="H709" s="399"/>
      <c r="I709" s="399"/>
      <c r="J709" s="401"/>
      <c r="K709" s="399"/>
    </row>
    <row r="710" spans="1:11" x14ac:dyDescent="0.2">
      <c r="A710" s="399"/>
      <c r="B710" s="399"/>
      <c r="C710" s="399"/>
      <c r="D710" s="399"/>
      <c r="E710" s="399"/>
      <c r="F710" s="401"/>
      <c r="G710" s="568"/>
      <c r="H710" s="399"/>
      <c r="I710" s="399"/>
      <c r="J710" s="401"/>
      <c r="K710" s="399"/>
    </row>
    <row r="711" spans="1:11" x14ac:dyDescent="0.2">
      <c r="A711" s="399"/>
      <c r="B711" s="399"/>
      <c r="C711" s="399"/>
      <c r="D711" s="399"/>
      <c r="E711" s="399"/>
      <c r="F711" s="401"/>
      <c r="G711" s="568"/>
      <c r="H711" s="399"/>
      <c r="I711" s="399"/>
      <c r="J711" s="401"/>
      <c r="K711" s="399"/>
    </row>
    <row r="712" spans="1:11" x14ac:dyDescent="0.2">
      <c r="A712" s="399"/>
      <c r="B712" s="399"/>
      <c r="C712" s="399"/>
      <c r="D712" s="399"/>
      <c r="E712" s="399"/>
      <c r="F712" s="401"/>
      <c r="G712" s="568"/>
      <c r="H712" s="399"/>
      <c r="I712" s="399"/>
      <c r="J712" s="401"/>
      <c r="K712" s="399"/>
    </row>
    <row r="713" spans="1:11" x14ac:dyDescent="0.2">
      <c r="A713" s="399"/>
      <c r="B713" s="399"/>
      <c r="C713" s="399"/>
      <c r="D713" s="399"/>
      <c r="E713" s="399"/>
      <c r="F713" s="401"/>
      <c r="G713" s="568"/>
      <c r="H713" s="399"/>
      <c r="I713" s="399"/>
      <c r="J713" s="401"/>
      <c r="K713" s="399"/>
    </row>
    <row r="714" spans="1:11" x14ac:dyDescent="0.2">
      <c r="A714" s="399"/>
      <c r="B714" s="399"/>
      <c r="C714" s="399"/>
      <c r="D714" s="399"/>
      <c r="E714" s="399"/>
      <c r="F714" s="401"/>
      <c r="G714" s="568"/>
      <c r="H714" s="399"/>
      <c r="I714" s="399"/>
      <c r="J714" s="401"/>
      <c r="K714" s="399"/>
    </row>
    <row r="715" spans="1:11" x14ac:dyDescent="0.2">
      <c r="A715" s="399"/>
      <c r="B715" s="399"/>
      <c r="C715" s="399"/>
      <c r="D715" s="399"/>
      <c r="E715" s="399"/>
      <c r="F715" s="401"/>
      <c r="G715" s="568"/>
      <c r="H715" s="399"/>
      <c r="I715" s="399"/>
      <c r="J715" s="401"/>
      <c r="K715" s="399"/>
    </row>
    <row r="716" spans="1:11" x14ac:dyDescent="0.2">
      <c r="A716" s="399"/>
      <c r="B716" s="399"/>
      <c r="C716" s="399"/>
      <c r="D716" s="399"/>
      <c r="E716" s="399"/>
      <c r="F716" s="401"/>
      <c r="G716" s="568"/>
      <c r="H716" s="399"/>
      <c r="I716" s="399"/>
      <c r="J716" s="401"/>
      <c r="K716" s="399"/>
    </row>
    <row r="717" spans="1:11" x14ac:dyDescent="0.2">
      <c r="A717" s="399"/>
      <c r="B717" s="399"/>
      <c r="C717" s="399"/>
      <c r="D717" s="399"/>
      <c r="E717" s="399"/>
      <c r="F717" s="401"/>
      <c r="G717" s="568"/>
      <c r="H717" s="399"/>
      <c r="I717" s="399"/>
      <c r="J717" s="401"/>
      <c r="K717" s="399"/>
    </row>
    <row r="718" spans="1:11" x14ac:dyDescent="0.2">
      <c r="A718" s="399"/>
      <c r="B718" s="399"/>
      <c r="C718" s="399"/>
      <c r="D718" s="399"/>
      <c r="E718" s="399"/>
      <c r="F718" s="401"/>
      <c r="G718" s="568"/>
      <c r="H718" s="399"/>
      <c r="I718" s="399"/>
      <c r="J718" s="401"/>
      <c r="K718" s="399"/>
    </row>
    <row r="719" spans="1:11" x14ac:dyDescent="0.2">
      <c r="A719" s="399"/>
      <c r="B719" s="399"/>
      <c r="C719" s="399"/>
      <c r="D719" s="399"/>
      <c r="E719" s="399"/>
      <c r="F719" s="401"/>
      <c r="G719" s="568"/>
      <c r="H719" s="399"/>
      <c r="I719" s="399"/>
      <c r="J719" s="401"/>
      <c r="K719" s="399"/>
    </row>
    <row r="720" spans="1:11" x14ac:dyDescent="0.2">
      <c r="A720" s="399"/>
      <c r="B720" s="399"/>
      <c r="C720" s="399"/>
      <c r="D720" s="399"/>
      <c r="E720" s="399"/>
      <c r="F720" s="401"/>
      <c r="G720" s="568"/>
      <c r="H720" s="399"/>
      <c r="I720" s="399"/>
      <c r="J720" s="401"/>
      <c r="K720" s="399"/>
    </row>
    <row r="721" spans="1:11" x14ac:dyDescent="0.2">
      <c r="A721" s="399"/>
      <c r="B721" s="399"/>
      <c r="C721" s="399"/>
      <c r="D721" s="399"/>
      <c r="E721" s="399"/>
      <c r="F721" s="401"/>
      <c r="G721" s="568"/>
      <c r="H721" s="399"/>
      <c r="I721" s="399"/>
      <c r="J721" s="401"/>
      <c r="K721" s="399"/>
    </row>
    <row r="722" spans="1:11" x14ac:dyDescent="0.2">
      <c r="A722" s="399"/>
      <c r="B722" s="399"/>
      <c r="C722" s="399"/>
      <c r="D722" s="399"/>
      <c r="E722" s="399"/>
      <c r="F722" s="401"/>
      <c r="G722" s="568"/>
      <c r="H722" s="399"/>
      <c r="I722" s="399"/>
      <c r="J722" s="401"/>
      <c r="K722" s="399"/>
    </row>
    <row r="723" spans="1:11" x14ac:dyDescent="0.2">
      <c r="A723" s="399"/>
      <c r="B723" s="399"/>
      <c r="C723" s="399"/>
      <c r="D723" s="399"/>
      <c r="E723" s="399"/>
      <c r="F723" s="401"/>
      <c r="G723" s="568"/>
      <c r="H723" s="399"/>
      <c r="I723" s="399"/>
      <c r="J723" s="401"/>
      <c r="K723" s="399"/>
    </row>
    <row r="724" spans="1:11" x14ac:dyDescent="0.2">
      <c r="A724" s="399"/>
      <c r="B724" s="399"/>
      <c r="C724" s="399"/>
      <c r="D724" s="399"/>
      <c r="E724" s="399"/>
      <c r="F724" s="401"/>
      <c r="G724" s="568"/>
      <c r="H724" s="399"/>
      <c r="I724" s="399"/>
      <c r="J724" s="401"/>
      <c r="K724" s="399"/>
    </row>
    <row r="725" spans="1:11" x14ac:dyDescent="0.2">
      <c r="A725" s="399"/>
      <c r="B725" s="399"/>
      <c r="C725" s="399"/>
      <c r="D725" s="399"/>
      <c r="E725" s="399"/>
      <c r="F725" s="401"/>
      <c r="G725" s="568"/>
      <c r="H725" s="399"/>
      <c r="I725" s="399"/>
      <c r="J725" s="401"/>
      <c r="K725" s="399"/>
    </row>
    <row r="726" spans="1:11" x14ac:dyDescent="0.2">
      <c r="A726" s="399"/>
      <c r="B726" s="399"/>
      <c r="C726" s="399"/>
      <c r="D726" s="399"/>
      <c r="E726" s="399"/>
      <c r="F726" s="401"/>
      <c r="G726" s="568"/>
      <c r="H726" s="399"/>
      <c r="I726" s="399"/>
      <c r="J726" s="401"/>
      <c r="K726" s="399"/>
    </row>
    <row r="727" spans="1:11" x14ac:dyDescent="0.2">
      <c r="A727" s="399"/>
      <c r="B727" s="399"/>
      <c r="C727" s="399"/>
      <c r="D727" s="399"/>
      <c r="E727" s="399"/>
      <c r="F727" s="401"/>
      <c r="G727" s="568"/>
      <c r="H727" s="399"/>
      <c r="I727" s="399"/>
      <c r="J727" s="401"/>
      <c r="K727" s="399"/>
    </row>
    <row r="728" spans="1:11" x14ac:dyDescent="0.2">
      <c r="A728" s="399"/>
      <c r="B728" s="399"/>
      <c r="C728" s="399"/>
      <c r="D728" s="399"/>
      <c r="E728" s="399"/>
      <c r="F728" s="401"/>
      <c r="G728" s="568"/>
      <c r="H728" s="399"/>
      <c r="I728" s="399"/>
      <c r="J728" s="401"/>
      <c r="K728" s="399"/>
    </row>
    <row r="729" spans="1:11" x14ac:dyDescent="0.2">
      <c r="A729" s="399"/>
      <c r="B729" s="399"/>
      <c r="C729" s="399"/>
      <c r="D729" s="399"/>
      <c r="E729" s="399"/>
      <c r="F729" s="401"/>
      <c r="G729" s="568"/>
      <c r="H729" s="399"/>
      <c r="I729" s="399"/>
      <c r="J729" s="401"/>
      <c r="K729" s="399"/>
    </row>
    <row r="730" spans="1:11" x14ac:dyDescent="0.2">
      <c r="A730" s="399"/>
      <c r="B730" s="399"/>
      <c r="C730" s="399"/>
      <c r="D730" s="399"/>
      <c r="E730" s="399"/>
      <c r="F730" s="401"/>
      <c r="G730" s="568"/>
      <c r="H730" s="399"/>
      <c r="I730" s="399"/>
      <c r="J730" s="401"/>
      <c r="K730" s="399"/>
    </row>
    <row r="731" spans="1:11" x14ac:dyDescent="0.2">
      <c r="A731" s="399"/>
      <c r="B731" s="399"/>
      <c r="C731" s="399"/>
      <c r="D731" s="399"/>
      <c r="E731" s="399"/>
      <c r="F731" s="401"/>
      <c r="G731" s="568"/>
      <c r="H731" s="399"/>
      <c r="I731" s="399"/>
      <c r="J731" s="401"/>
      <c r="K731" s="399"/>
    </row>
    <row r="732" spans="1:11" x14ac:dyDescent="0.2">
      <c r="A732" s="399"/>
      <c r="B732" s="399"/>
      <c r="C732" s="399"/>
      <c r="D732" s="399"/>
      <c r="E732" s="399"/>
      <c r="F732" s="401"/>
      <c r="G732" s="568"/>
      <c r="H732" s="399"/>
      <c r="I732" s="399"/>
      <c r="J732" s="401"/>
      <c r="K732" s="399"/>
    </row>
    <row r="733" spans="1:11" x14ac:dyDescent="0.2">
      <c r="A733" s="399"/>
      <c r="B733" s="399"/>
      <c r="C733" s="399"/>
      <c r="D733" s="399"/>
      <c r="E733" s="399"/>
      <c r="F733" s="401"/>
      <c r="G733" s="568"/>
      <c r="H733" s="399"/>
      <c r="I733" s="399"/>
      <c r="J733" s="401"/>
      <c r="K733" s="399"/>
    </row>
    <row r="734" spans="1:11" x14ac:dyDescent="0.2">
      <c r="A734" s="399"/>
      <c r="B734" s="399"/>
      <c r="C734" s="399"/>
      <c r="D734" s="399"/>
      <c r="E734" s="399"/>
      <c r="F734" s="401"/>
      <c r="G734" s="568"/>
      <c r="H734" s="399"/>
      <c r="I734" s="399"/>
      <c r="J734" s="401"/>
      <c r="K734" s="399"/>
    </row>
    <row r="735" spans="1:11" x14ac:dyDescent="0.2">
      <c r="A735" s="399"/>
      <c r="B735" s="399"/>
      <c r="C735" s="399"/>
      <c r="D735" s="399"/>
      <c r="E735" s="399"/>
      <c r="F735" s="401"/>
      <c r="G735" s="568"/>
      <c r="H735" s="399"/>
      <c r="I735" s="399"/>
      <c r="J735" s="401"/>
      <c r="K735" s="399"/>
    </row>
    <row r="736" spans="1:11" x14ac:dyDescent="0.2">
      <c r="A736" s="399"/>
      <c r="B736" s="399"/>
      <c r="C736" s="399"/>
      <c r="D736" s="399"/>
      <c r="E736" s="399"/>
      <c r="F736" s="401"/>
      <c r="G736" s="568"/>
      <c r="H736" s="399"/>
      <c r="I736" s="399"/>
      <c r="J736" s="401"/>
      <c r="K736" s="399"/>
    </row>
    <row r="737" spans="1:11" x14ac:dyDescent="0.2">
      <c r="A737" s="399"/>
      <c r="B737" s="399"/>
      <c r="C737" s="399"/>
      <c r="D737" s="399"/>
      <c r="E737" s="399"/>
      <c r="F737" s="401"/>
      <c r="G737" s="568"/>
      <c r="H737" s="399"/>
      <c r="I737" s="399"/>
      <c r="J737" s="401"/>
      <c r="K737" s="399"/>
    </row>
    <row r="738" spans="1:11" x14ac:dyDescent="0.2">
      <c r="A738" s="399"/>
      <c r="B738" s="399"/>
      <c r="C738" s="399"/>
      <c r="D738" s="399"/>
      <c r="E738" s="399"/>
      <c r="F738" s="401"/>
      <c r="G738" s="568"/>
      <c r="H738" s="399"/>
      <c r="I738" s="399"/>
      <c r="J738" s="401"/>
      <c r="K738" s="399"/>
    </row>
    <row r="739" spans="1:11" x14ac:dyDescent="0.2">
      <c r="A739" s="399"/>
      <c r="B739" s="399"/>
      <c r="C739" s="399"/>
      <c r="D739" s="399"/>
      <c r="E739" s="399"/>
      <c r="F739" s="401"/>
      <c r="G739" s="568"/>
      <c r="H739" s="399"/>
      <c r="I739" s="399"/>
      <c r="J739" s="401"/>
      <c r="K739" s="399"/>
    </row>
    <row r="740" spans="1:11" x14ac:dyDescent="0.2">
      <c r="A740" s="399"/>
      <c r="B740" s="399"/>
      <c r="C740" s="399"/>
      <c r="D740" s="399"/>
      <c r="E740" s="399"/>
      <c r="F740" s="401"/>
      <c r="G740" s="568"/>
      <c r="H740" s="399"/>
      <c r="I740" s="399"/>
      <c r="J740" s="401"/>
      <c r="K740" s="399"/>
    </row>
    <row r="741" spans="1:11" x14ac:dyDescent="0.2">
      <c r="A741" s="399"/>
      <c r="B741" s="399"/>
      <c r="C741" s="399"/>
      <c r="D741" s="399"/>
      <c r="E741" s="399"/>
      <c r="F741" s="401"/>
      <c r="G741" s="568"/>
      <c r="H741" s="399"/>
      <c r="I741" s="399"/>
      <c r="J741" s="401"/>
      <c r="K741" s="399"/>
    </row>
    <row r="742" spans="1:11" x14ac:dyDescent="0.2">
      <c r="A742" s="399"/>
      <c r="B742" s="399"/>
      <c r="C742" s="399"/>
      <c r="D742" s="399"/>
      <c r="E742" s="399"/>
      <c r="F742" s="401"/>
      <c r="G742" s="568"/>
      <c r="H742" s="399"/>
      <c r="I742" s="399"/>
      <c r="J742" s="401"/>
      <c r="K742" s="399"/>
    </row>
    <row r="743" spans="1:11" x14ac:dyDescent="0.2">
      <c r="A743" s="399"/>
      <c r="B743" s="399"/>
      <c r="C743" s="399"/>
      <c r="D743" s="399"/>
      <c r="E743" s="399"/>
      <c r="F743" s="401"/>
      <c r="G743" s="568"/>
      <c r="H743" s="399"/>
      <c r="I743" s="399"/>
      <c r="J743" s="401"/>
      <c r="K743" s="399"/>
    </row>
    <row r="744" spans="1:11" x14ac:dyDescent="0.2">
      <c r="A744" s="399"/>
      <c r="B744" s="399"/>
      <c r="C744" s="399"/>
      <c r="D744" s="399"/>
      <c r="E744" s="399"/>
      <c r="F744" s="401"/>
      <c r="G744" s="568"/>
      <c r="H744" s="399"/>
      <c r="I744" s="399"/>
      <c r="J744" s="401"/>
      <c r="K744" s="399"/>
    </row>
    <row r="745" spans="1:11" x14ac:dyDescent="0.2">
      <c r="A745" s="399"/>
      <c r="B745" s="399"/>
      <c r="C745" s="399"/>
      <c r="D745" s="399"/>
      <c r="E745" s="399"/>
      <c r="F745" s="401"/>
      <c r="G745" s="568"/>
      <c r="H745" s="399"/>
      <c r="I745" s="399"/>
      <c r="J745" s="401"/>
      <c r="K745" s="399"/>
    </row>
    <row r="746" spans="1:11" x14ac:dyDescent="0.2">
      <c r="A746" s="399"/>
      <c r="B746" s="399"/>
      <c r="C746" s="399"/>
      <c r="D746" s="399"/>
      <c r="E746" s="399"/>
      <c r="F746" s="401"/>
      <c r="G746" s="568"/>
      <c r="H746" s="399"/>
      <c r="I746" s="399"/>
      <c r="J746" s="401"/>
      <c r="K746" s="399"/>
    </row>
    <row r="747" spans="1:11" x14ac:dyDescent="0.2">
      <c r="A747" s="399"/>
      <c r="B747" s="399"/>
      <c r="C747" s="399"/>
      <c r="D747" s="399"/>
      <c r="E747" s="399"/>
      <c r="F747" s="401"/>
      <c r="G747" s="568"/>
      <c r="H747" s="399"/>
      <c r="I747" s="399"/>
      <c r="J747" s="401"/>
      <c r="K747" s="399"/>
    </row>
    <row r="748" spans="1:11" x14ac:dyDescent="0.2">
      <c r="A748" s="399"/>
      <c r="B748" s="399"/>
      <c r="C748" s="399"/>
      <c r="D748" s="399"/>
      <c r="E748" s="399"/>
      <c r="F748" s="401"/>
      <c r="G748" s="568"/>
      <c r="H748" s="399"/>
      <c r="I748" s="399"/>
      <c r="J748" s="401"/>
      <c r="K748" s="399"/>
    </row>
    <row r="749" spans="1:11" x14ac:dyDescent="0.2">
      <c r="A749" s="399"/>
      <c r="B749" s="399"/>
      <c r="C749" s="399"/>
      <c r="D749" s="399"/>
      <c r="E749" s="399"/>
      <c r="F749" s="401"/>
      <c r="G749" s="568"/>
      <c r="H749" s="399"/>
      <c r="I749" s="399"/>
      <c r="J749" s="401"/>
      <c r="K749" s="399"/>
    </row>
    <row r="750" spans="1:11" x14ac:dyDescent="0.2">
      <c r="A750" s="399"/>
      <c r="B750" s="399"/>
      <c r="C750" s="399"/>
      <c r="D750" s="399"/>
      <c r="E750" s="399"/>
      <c r="F750" s="401"/>
      <c r="G750" s="568"/>
      <c r="H750" s="399"/>
      <c r="I750" s="399"/>
      <c r="J750" s="401"/>
      <c r="K750" s="399"/>
    </row>
    <row r="751" spans="1:11" x14ac:dyDescent="0.2">
      <c r="A751" s="399"/>
      <c r="B751" s="399"/>
      <c r="C751" s="399"/>
      <c r="D751" s="399"/>
      <c r="E751" s="399"/>
      <c r="F751" s="401"/>
      <c r="G751" s="568"/>
      <c r="H751" s="399"/>
      <c r="I751" s="399"/>
      <c r="J751" s="401"/>
      <c r="K751" s="399"/>
    </row>
    <row r="752" spans="1:11" x14ac:dyDescent="0.2">
      <c r="A752" s="399"/>
      <c r="B752" s="399"/>
      <c r="C752" s="399"/>
      <c r="D752" s="399"/>
      <c r="E752" s="399"/>
      <c r="F752" s="401"/>
      <c r="G752" s="568"/>
      <c r="H752" s="399"/>
      <c r="I752" s="399"/>
      <c r="J752" s="401"/>
      <c r="K752" s="399"/>
    </row>
    <row r="753" spans="1:11" x14ac:dyDescent="0.2">
      <c r="A753" s="399"/>
      <c r="B753" s="399"/>
      <c r="C753" s="399"/>
      <c r="D753" s="399"/>
      <c r="E753" s="399"/>
      <c r="F753" s="401"/>
      <c r="G753" s="568"/>
      <c r="H753" s="399"/>
      <c r="I753" s="399"/>
      <c r="J753" s="401"/>
      <c r="K753" s="399"/>
    </row>
    <row r="754" spans="1:11" x14ac:dyDescent="0.2">
      <c r="A754" s="399"/>
      <c r="B754" s="399"/>
      <c r="C754" s="399"/>
      <c r="D754" s="399"/>
      <c r="E754" s="399"/>
      <c r="F754" s="401"/>
      <c r="G754" s="568"/>
      <c r="H754" s="399"/>
      <c r="I754" s="399"/>
      <c r="J754" s="401"/>
      <c r="K754" s="399"/>
    </row>
    <row r="755" spans="1:11" x14ac:dyDescent="0.2">
      <c r="A755" s="399"/>
      <c r="B755" s="399"/>
      <c r="C755" s="399"/>
      <c r="D755" s="399"/>
      <c r="E755" s="399"/>
      <c r="F755" s="401"/>
      <c r="G755" s="568"/>
      <c r="H755" s="399"/>
      <c r="I755" s="399"/>
      <c r="J755" s="401"/>
      <c r="K755" s="399"/>
    </row>
    <row r="756" spans="1:11" x14ac:dyDescent="0.2">
      <c r="A756" s="399"/>
      <c r="B756" s="399"/>
      <c r="C756" s="399"/>
      <c r="D756" s="399"/>
      <c r="E756" s="399"/>
      <c r="F756" s="401"/>
      <c r="G756" s="568"/>
      <c r="H756" s="399"/>
      <c r="I756" s="399"/>
      <c r="J756" s="401"/>
      <c r="K756" s="399"/>
    </row>
    <row r="757" spans="1:11" x14ac:dyDescent="0.2">
      <c r="A757" s="399"/>
      <c r="B757" s="399"/>
      <c r="C757" s="399"/>
      <c r="D757" s="399"/>
      <c r="E757" s="399"/>
      <c r="F757" s="401"/>
      <c r="G757" s="568"/>
      <c r="H757" s="399"/>
      <c r="I757" s="399"/>
      <c r="J757" s="401"/>
      <c r="K757" s="399"/>
    </row>
    <row r="758" spans="1:11" x14ac:dyDescent="0.2">
      <c r="A758" s="399"/>
      <c r="B758" s="399"/>
      <c r="C758" s="399"/>
      <c r="D758" s="399"/>
      <c r="E758" s="399"/>
      <c r="F758" s="401"/>
      <c r="G758" s="568"/>
      <c r="H758" s="399"/>
      <c r="I758" s="399"/>
      <c r="J758" s="401"/>
      <c r="K758" s="399"/>
    </row>
    <row r="759" spans="1:11" x14ac:dyDescent="0.2">
      <c r="A759" s="399"/>
      <c r="B759" s="399"/>
      <c r="C759" s="399"/>
      <c r="D759" s="399"/>
      <c r="E759" s="399"/>
      <c r="F759" s="401"/>
      <c r="G759" s="568"/>
      <c r="H759" s="399"/>
      <c r="I759" s="399"/>
      <c r="J759" s="401"/>
      <c r="K759" s="399"/>
    </row>
    <row r="760" spans="1:11" x14ac:dyDescent="0.2">
      <c r="A760" s="399"/>
      <c r="B760" s="399"/>
      <c r="C760" s="399"/>
      <c r="D760" s="399"/>
      <c r="E760" s="399"/>
      <c r="F760" s="401"/>
      <c r="G760" s="568"/>
      <c r="H760" s="399"/>
      <c r="I760" s="399"/>
      <c r="J760" s="401"/>
      <c r="K760" s="399"/>
    </row>
    <row r="761" spans="1:11" x14ac:dyDescent="0.2">
      <c r="A761" s="399"/>
      <c r="B761" s="399"/>
      <c r="C761" s="399"/>
      <c r="D761" s="399"/>
      <c r="E761" s="399"/>
      <c r="F761" s="401"/>
      <c r="G761" s="568"/>
      <c r="H761" s="399"/>
      <c r="I761" s="399"/>
      <c r="J761" s="401"/>
      <c r="K761" s="399"/>
    </row>
    <row r="762" spans="1:11" x14ac:dyDescent="0.2">
      <c r="A762" s="399"/>
      <c r="B762" s="399"/>
      <c r="C762" s="399"/>
      <c r="D762" s="399"/>
      <c r="E762" s="399"/>
      <c r="F762" s="401"/>
      <c r="G762" s="568"/>
      <c r="H762" s="399"/>
      <c r="I762" s="399"/>
      <c r="J762" s="401"/>
      <c r="K762" s="399"/>
    </row>
    <row r="763" spans="1:11" x14ac:dyDescent="0.2">
      <c r="A763" s="399"/>
      <c r="B763" s="399"/>
      <c r="C763" s="399"/>
      <c r="D763" s="399"/>
      <c r="E763" s="399"/>
      <c r="F763" s="401"/>
      <c r="G763" s="568"/>
      <c r="H763" s="399"/>
      <c r="I763" s="399"/>
      <c r="J763" s="401"/>
      <c r="K763" s="399"/>
    </row>
    <row r="764" spans="1:11" x14ac:dyDescent="0.2">
      <c r="A764" s="399"/>
      <c r="B764" s="399"/>
      <c r="C764" s="399"/>
      <c r="D764" s="399"/>
      <c r="E764" s="399"/>
      <c r="F764" s="401"/>
      <c r="G764" s="568"/>
      <c r="H764" s="399"/>
      <c r="I764" s="399"/>
      <c r="J764" s="401"/>
      <c r="K764" s="399"/>
    </row>
    <row r="765" spans="1:11" x14ac:dyDescent="0.2">
      <c r="A765" s="399"/>
      <c r="B765" s="399"/>
      <c r="C765" s="399"/>
      <c r="D765" s="399"/>
      <c r="E765" s="399"/>
      <c r="F765" s="401"/>
      <c r="G765" s="568"/>
      <c r="H765" s="399"/>
      <c r="I765" s="399"/>
      <c r="J765" s="401"/>
      <c r="K765" s="399"/>
    </row>
    <row r="766" spans="1:11" x14ac:dyDescent="0.2">
      <c r="A766" s="399"/>
      <c r="B766" s="399"/>
      <c r="C766" s="399"/>
      <c r="D766" s="399"/>
      <c r="E766" s="399"/>
      <c r="F766" s="401"/>
      <c r="G766" s="568"/>
      <c r="H766" s="399"/>
      <c r="I766" s="399"/>
      <c r="J766" s="401"/>
      <c r="K766" s="399"/>
    </row>
    <row r="767" spans="1:11" x14ac:dyDescent="0.2">
      <c r="A767" s="399"/>
      <c r="B767" s="399"/>
      <c r="C767" s="399"/>
      <c r="D767" s="399"/>
      <c r="E767" s="399"/>
      <c r="F767" s="401"/>
      <c r="G767" s="568"/>
      <c r="H767" s="399"/>
      <c r="I767" s="399"/>
      <c r="J767" s="401"/>
      <c r="K767" s="399"/>
    </row>
    <row r="768" spans="1:11" x14ac:dyDescent="0.2">
      <c r="A768" s="399"/>
      <c r="B768" s="399"/>
      <c r="C768" s="399"/>
      <c r="D768" s="399"/>
      <c r="E768" s="399"/>
      <c r="F768" s="401"/>
      <c r="G768" s="568"/>
      <c r="H768" s="399"/>
      <c r="I768" s="399"/>
      <c r="J768" s="401"/>
      <c r="K768" s="399"/>
    </row>
    <row r="769" spans="1:11" x14ac:dyDescent="0.2">
      <c r="A769" s="399"/>
      <c r="B769" s="399"/>
      <c r="C769" s="399"/>
      <c r="D769" s="399"/>
      <c r="E769" s="399"/>
      <c r="F769" s="401"/>
      <c r="G769" s="568"/>
      <c r="H769" s="399"/>
      <c r="I769" s="399"/>
      <c r="J769" s="401"/>
      <c r="K769" s="399"/>
    </row>
    <row r="770" spans="1:11" x14ac:dyDescent="0.2">
      <c r="A770" s="399"/>
      <c r="B770" s="399"/>
      <c r="C770" s="399"/>
      <c r="D770" s="399"/>
      <c r="E770" s="399"/>
      <c r="F770" s="401"/>
      <c r="G770" s="568"/>
      <c r="H770" s="399"/>
      <c r="I770" s="399"/>
      <c r="J770" s="401"/>
      <c r="K770" s="399"/>
    </row>
    <row r="771" spans="1:11" x14ac:dyDescent="0.2">
      <c r="A771" s="399"/>
      <c r="B771" s="399"/>
      <c r="C771" s="399"/>
      <c r="D771" s="399"/>
      <c r="E771" s="399"/>
      <c r="F771" s="401"/>
      <c r="G771" s="568"/>
      <c r="H771" s="399"/>
      <c r="I771" s="399"/>
      <c r="J771" s="401"/>
      <c r="K771" s="399"/>
    </row>
    <row r="772" spans="1:11" x14ac:dyDescent="0.2">
      <c r="A772" s="399"/>
      <c r="B772" s="399"/>
      <c r="C772" s="399"/>
      <c r="D772" s="399"/>
      <c r="E772" s="399"/>
      <c r="F772" s="401"/>
      <c r="G772" s="568"/>
      <c r="H772" s="399"/>
      <c r="I772" s="399"/>
      <c r="J772" s="401"/>
      <c r="K772" s="399"/>
    </row>
    <row r="773" spans="1:11" x14ac:dyDescent="0.2">
      <c r="A773" s="399"/>
      <c r="B773" s="399"/>
      <c r="C773" s="399"/>
      <c r="D773" s="399"/>
      <c r="E773" s="399"/>
      <c r="F773" s="401"/>
      <c r="G773" s="568"/>
      <c r="H773" s="399"/>
      <c r="I773" s="399"/>
      <c r="J773" s="401"/>
      <c r="K773" s="399"/>
    </row>
    <row r="774" spans="1:11" x14ac:dyDescent="0.2">
      <c r="A774" s="399"/>
      <c r="B774" s="399"/>
      <c r="C774" s="399"/>
      <c r="D774" s="399"/>
      <c r="E774" s="399"/>
      <c r="F774" s="401"/>
      <c r="G774" s="568"/>
      <c r="H774" s="399"/>
      <c r="I774" s="399"/>
      <c r="J774" s="401"/>
      <c r="K774" s="399"/>
    </row>
    <row r="775" spans="1:11" x14ac:dyDescent="0.2">
      <c r="A775" s="399"/>
      <c r="B775" s="399"/>
      <c r="C775" s="399"/>
      <c r="D775" s="399"/>
      <c r="E775" s="399"/>
      <c r="F775" s="401"/>
      <c r="G775" s="568"/>
      <c r="H775" s="399"/>
      <c r="I775" s="399"/>
      <c r="J775" s="401"/>
      <c r="K775" s="399"/>
    </row>
    <row r="776" spans="1:11" x14ac:dyDescent="0.2">
      <c r="A776" s="399"/>
      <c r="B776" s="399"/>
      <c r="C776" s="399"/>
      <c r="D776" s="399"/>
      <c r="E776" s="399"/>
      <c r="F776" s="401"/>
      <c r="G776" s="568"/>
      <c r="H776" s="399"/>
      <c r="I776" s="399"/>
      <c r="J776" s="401"/>
      <c r="K776" s="399"/>
    </row>
    <row r="777" spans="1:11" x14ac:dyDescent="0.2">
      <c r="A777" s="399"/>
      <c r="B777" s="399"/>
      <c r="C777" s="399"/>
      <c r="D777" s="399"/>
      <c r="E777" s="399"/>
      <c r="F777" s="401"/>
      <c r="G777" s="568"/>
      <c r="H777" s="399"/>
      <c r="I777" s="399"/>
      <c r="J777" s="401"/>
      <c r="K777" s="399"/>
    </row>
    <row r="778" spans="1:11" x14ac:dyDescent="0.2">
      <c r="A778" s="399"/>
      <c r="B778" s="399"/>
      <c r="C778" s="399"/>
      <c r="D778" s="399"/>
      <c r="E778" s="399"/>
      <c r="F778" s="401"/>
      <c r="G778" s="568"/>
      <c r="H778" s="399"/>
      <c r="I778" s="399"/>
      <c r="J778" s="401"/>
      <c r="K778" s="399"/>
    </row>
    <row r="779" spans="1:11" x14ac:dyDescent="0.2">
      <c r="A779" s="399"/>
      <c r="B779" s="399"/>
      <c r="C779" s="399"/>
      <c r="D779" s="399"/>
      <c r="E779" s="399"/>
      <c r="F779" s="401"/>
      <c r="G779" s="568"/>
      <c r="H779" s="399"/>
      <c r="I779" s="399"/>
      <c r="J779" s="401"/>
      <c r="K779" s="399"/>
    </row>
    <row r="780" spans="1:11" x14ac:dyDescent="0.2">
      <c r="A780" s="399"/>
      <c r="B780" s="399"/>
      <c r="C780" s="399"/>
      <c r="D780" s="399"/>
      <c r="E780" s="399"/>
      <c r="F780" s="401"/>
      <c r="G780" s="568"/>
      <c r="H780" s="399"/>
      <c r="I780" s="399"/>
      <c r="J780" s="401"/>
      <c r="K780" s="399"/>
    </row>
    <row r="781" spans="1:11" x14ac:dyDescent="0.2">
      <c r="A781" s="399"/>
      <c r="B781" s="399"/>
      <c r="C781" s="399"/>
      <c r="D781" s="399"/>
      <c r="E781" s="399"/>
      <c r="F781" s="401"/>
      <c r="G781" s="568"/>
      <c r="H781" s="399"/>
      <c r="I781" s="399"/>
      <c r="J781" s="401"/>
      <c r="K781" s="399"/>
    </row>
    <row r="782" spans="1:11" x14ac:dyDescent="0.2">
      <c r="A782" s="399"/>
      <c r="B782" s="399"/>
      <c r="C782" s="399"/>
      <c r="D782" s="399"/>
      <c r="E782" s="399"/>
      <c r="F782" s="401"/>
      <c r="G782" s="568"/>
      <c r="H782" s="399"/>
      <c r="I782" s="399"/>
      <c r="J782" s="401"/>
      <c r="K782" s="399"/>
    </row>
    <row r="783" spans="1:11" x14ac:dyDescent="0.2">
      <c r="A783" s="399"/>
      <c r="B783" s="399"/>
      <c r="C783" s="399"/>
      <c r="D783" s="399"/>
      <c r="E783" s="399"/>
      <c r="F783" s="401"/>
      <c r="G783" s="568"/>
      <c r="H783" s="399"/>
      <c r="I783" s="399"/>
      <c r="J783" s="401"/>
      <c r="K783" s="399"/>
    </row>
    <row r="784" spans="1:11" x14ac:dyDescent="0.2">
      <c r="A784" s="399"/>
      <c r="B784" s="399"/>
      <c r="C784" s="399"/>
      <c r="D784" s="399"/>
      <c r="E784" s="399"/>
      <c r="F784" s="401"/>
      <c r="G784" s="568"/>
      <c r="H784" s="399"/>
      <c r="I784" s="399"/>
      <c r="J784" s="401"/>
      <c r="K784" s="399"/>
    </row>
    <row r="785" spans="1:11" x14ac:dyDescent="0.2">
      <c r="A785" s="399"/>
      <c r="B785" s="399"/>
      <c r="C785" s="399"/>
      <c r="D785" s="399"/>
      <c r="E785" s="399"/>
      <c r="F785" s="401"/>
      <c r="G785" s="568"/>
      <c r="H785" s="399"/>
      <c r="I785" s="399"/>
      <c r="J785" s="401"/>
      <c r="K785" s="399"/>
    </row>
    <row r="786" spans="1:11" x14ac:dyDescent="0.2">
      <c r="A786" s="399"/>
      <c r="B786" s="399"/>
      <c r="C786" s="399"/>
      <c r="D786" s="399"/>
      <c r="E786" s="399"/>
      <c r="F786" s="401"/>
      <c r="G786" s="568"/>
      <c r="H786" s="399"/>
      <c r="I786" s="399"/>
      <c r="J786" s="401"/>
      <c r="K786" s="399"/>
    </row>
    <row r="787" spans="1:11" x14ac:dyDescent="0.2">
      <c r="A787" s="399"/>
      <c r="B787" s="399"/>
      <c r="C787" s="399"/>
      <c r="D787" s="399"/>
      <c r="E787" s="399"/>
      <c r="F787" s="401"/>
      <c r="G787" s="568"/>
      <c r="H787" s="399"/>
      <c r="I787" s="399"/>
      <c r="J787" s="401"/>
      <c r="K787" s="399"/>
    </row>
    <row r="788" spans="1:11" x14ac:dyDescent="0.2">
      <c r="A788" s="399"/>
      <c r="B788" s="399"/>
      <c r="C788" s="399"/>
      <c r="D788" s="399"/>
      <c r="E788" s="399"/>
      <c r="F788" s="401"/>
      <c r="G788" s="568"/>
      <c r="H788" s="399"/>
      <c r="I788" s="399"/>
      <c r="J788" s="401"/>
      <c r="K788" s="399"/>
    </row>
    <row r="789" spans="1:11" x14ac:dyDescent="0.2">
      <c r="A789" s="399"/>
      <c r="B789" s="399"/>
      <c r="C789" s="399"/>
      <c r="D789" s="399"/>
      <c r="E789" s="399"/>
      <c r="F789" s="401"/>
      <c r="G789" s="568"/>
      <c r="H789" s="399"/>
      <c r="I789" s="399"/>
      <c r="J789" s="401"/>
      <c r="K789" s="399"/>
    </row>
    <row r="790" spans="1:11" x14ac:dyDescent="0.2">
      <c r="A790" s="399"/>
      <c r="B790" s="399"/>
      <c r="C790" s="399"/>
      <c r="D790" s="399"/>
      <c r="E790" s="399"/>
      <c r="F790" s="401"/>
      <c r="G790" s="568"/>
      <c r="H790" s="399"/>
      <c r="I790" s="399"/>
      <c r="J790" s="401"/>
      <c r="K790" s="399"/>
    </row>
    <row r="791" spans="1:11" x14ac:dyDescent="0.2">
      <c r="A791" s="399"/>
      <c r="B791" s="399"/>
      <c r="C791" s="399"/>
      <c r="D791" s="399"/>
      <c r="E791" s="399"/>
      <c r="F791" s="401"/>
      <c r="G791" s="568"/>
      <c r="H791" s="399"/>
      <c r="I791" s="399"/>
      <c r="J791" s="401"/>
      <c r="K791" s="399"/>
    </row>
    <row r="792" spans="1:11" x14ac:dyDescent="0.2">
      <c r="A792" s="399"/>
      <c r="B792" s="399"/>
      <c r="C792" s="399"/>
      <c r="D792" s="399"/>
      <c r="E792" s="399"/>
      <c r="F792" s="401"/>
      <c r="G792" s="568"/>
      <c r="H792" s="399"/>
      <c r="I792" s="399"/>
      <c r="J792" s="401"/>
      <c r="K792" s="399"/>
    </row>
    <row r="793" spans="1:11" x14ac:dyDescent="0.2">
      <c r="A793" s="399"/>
      <c r="B793" s="399"/>
      <c r="C793" s="399"/>
      <c r="D793" s="399"/>
      <c r="E793" s="399"/>
      <c r="F793" s="401"/>
      <c r="G793" s="568"/>
      <c r="H793" s="399"/>
      <c r="I793" s="399"/>
      <c r="J793" s="401"/>
      <c r="K793" s="399"/>
    </row>
    <row r="794" spans="1:11" x14ac:dyDescent="0.2">
      <c r="A794" s="399"/>
      <c r="B794" s="399"/>
      <c r="C794" s="399"/>
      <c r="D794" s="399"/>
      <c r="E794" s="399"/>
      <c r="F794" s="401"/>
      <c r="G794" s="568"/>
      <c r="H794" s="399"/>
      <c r="I794" s="399"/>
      <c r="J794" s="401"/>
      <c r="K794" s="399"/>
    </row>
    <row r="795" spans="1:11" x14ac:dyDescent="0.2">
      <c r="A795" s="399"/>
      <c r="B795" s="399"/>
      <c r="C795" s="399"/>
      <c r="D795" s="399"/>
      <c r="E795" s="399"/>
      <c r="F795" s="401"/>
      <c r="G795" s="568"/>
      <c r="H795" s="399"/>
      <c r="I795" s="399"/>
      <c r="J795" s="401"/>
      <c r="K795" s="399"/>
    </row>
    <row r="796" spans="1:11" x14ac:dyDescent="0.2">
      <c r="A796" s="399"/>
      <c r="B796" s="399"/>
      <c r="C796" s="399"/>
      <c r="D796" s="399"/>
      <c r="E796" s="399"/>
      <c r="F796" s="401"/>
      <c r="G796" s="568"/>
      <c r="H796" s="399"/>
      <c r="I796" s="399"/>
      <c r="J796" s="401"/>
      <c r="K796" s="399"/>
    </row>
    <row r="797" spans="1:11" x14ac:dyDescent="0.2">
      <c r="A797" s="399"/>
      <c r="B797" s="399"/>
      <c r="C797" s="399"/>
      <c r="D797" s="399"/>
      <c r="E797" s="399"/>
      <c r="F797" s="401"/>
      <c r="G797" s="568"/>
      <c r="H797" s="399"/>
      <c r="I797" s="399"/>
      <c r="J797" s="401"/>
      <c r="K797" s="399"/>
    </row>
    <row r="798" spans="1:11" x14ac:dyDescent="0.2">
      <c r="A798" s="399"/>
      <c r="B798" s="399"/>
      <c r="C798" s="399"/>
      <c r="D798" s="399"/>
      <c r="E798" s="399"/>
      <c r="F798" s="401"/>
      <c r="G798" s="568"/>
      <c r="H798" s="399"/>
      <c r="I798" s="399"/>
      <c r="J798" s="401"/>
      <c r="K798" s="399"/>
    </row>
    <row r="799" spans="1:11" x14ac:dyDescent="0.2">
      <c r="A799" s="399"/>
      <c r="B799" s="399"/>
      <c r="C799" s="399"/>
      <c r="D799" s="399"/>
      <c r="E799" s="399"/>
      <c r="F799" s="401"/>
      <c r="G799" s="568"/>
      <c r="H799" s="399"/>
      <c r="I799" s="399"/>
      <c r="J799" s="401"/>
      <c r="K799" s="399"/>
    </row>
    <row r="800" spans="1:11" x14ac:dyDescent="0.2">
      <c r="A800" s="399"/>
      <c r="B800" s="399"/>
      <c r="C800" s="399"/>
      <c r="D800" s="399"/>
      <c r="E800" s="399"/>
      <c r="F800" s="401"/>
      <c r="G800" s="568"/>
      <c r="H800" s="399"/>
      <c r="I800" s="399"/>
      <c r="J800" s="401"/>
      <c r="K800" s="399"/>
    </row>
    <row r="801" spans="1:11" x14ac:dyDescent="0.2">
      <c r="A801" s="399"/>
      <c r="B801" s="399"/>
      <c r="C801" s="399"/>
      <c r="D801" s="399"/>
      <c r="E801" s="399"/>
      <c r="F801" s="401"/>
      <c r="G801" s="568"/>
      <c r="H801" s="399"/>
      <c r="I801" s="399"/>
      <c r="J801" s="401"/>
      <c r="K801" s="399"/>
    </row>
    <row r="802" spans="1:11" x14ac:dyDescent="0.2">
      <c r="A802" s="399"/>
      <c r="B802" s="399"/>
      <c r="C802" s="399"/>
      <c r="D802" s="399"/>
      <c r="E802" s="399"/>
      <c r="F802" s="401"/>
      <c r="G802" s="568"/>
      <c r="H802" s="399"/>
      <c r="I802" s="399"/>
      <c r="J802" s="401"/>
      <c r="K802" s="399"/>
    </row>
    <row r="803" spans="1:11" x14ac:dyDescent="0.2">
      <c r="A803" s="399"/>
      <c r="B803" s="399"/>
      <c r="C803" s="399"/>
      <c r="D803" s="399"/>
      <c r="E803" s="399"/>
      <c r="F803" s="401"/>
      <c r="G803" s="568"/>
      <c r="H803" s="399"/>
      <c r="I803" s="399"/>
      <c r="J803" s="401"/>
      <c r="K803" s="399"/>
    </row>
    <row r="804" spans="1:11" x14ac:dyDescent="0.2">
      <c r="A804" s="399"/>
      <c r="B804" s="399"/>
      <c r="C804" s="399"/>
      <c r="D804" s="399"/>
      <c r="E804" s="399"/>
      <c r="F804" s="401"/>
      <c r="G804" s="568"/>
      <c r="H804" s="399"/>
      <c r="I804" s="399"/>
      <c r="J804" s="401"/>
      <c r="K804" s="399"/>
    </row>
    <row r="805" spans="1:11" x14ac:dyDescent="0.2">
      <c r="A805" s="399"/>
      <c r="B805" s="399"/>
      <c r="C805" s="399"/>
      <c r="D805" s="399"/>
      <c r="E805" s="399"/>
      <c r="F805" s="401"/>
      <c r="G805" s="568"/>
      <c r="H805" s="399"/>
      <c r="I805" s="399"/>
      <c r="J805" s="401"/>
      <c r="K805" s="399"/>
    </row>
    <row r="806" spans="1:11" x14ac:dyDescent="0.2">
      <c r="A806" s="399"/>
      <c r="B806" s="399"/>
      <c r="C806" s="399"/>
      <c r="D806" s="399"/>
      <c r="E806" s="399"/>
      <c r="F806" s="401"/>
      <c r="G806" s="568"/>
      <c r="H806" s="399"/>
      <c r="I806" s="399"/>
      <c r="J806" s="401"/>
      <c r="K806" s="399"/>
    </row>
    <row r="807" spans="1:11" x14ac:dyDescent="0.2">
      <c r="A807" s="399"/>
      <c r="B807" s="399"/>
      <c r="C807" s="399"/>
      <c r="D807" s="399"/>
      <c r="E807" s="399"/>
      <c r="F807" s="401"/>
      <c r="G807" s="568"/>
      <c r="H807" s="399"/>
      <c r="I807" s="399"/>
      <c r="J807" s="401"/>
      <c r="K807" s="399"/>
    </row>
    <row r="808" spans="1:11" x14ac:dyDescent="0.2">
      <c r="A808" s="399"/>
      <c r="B808" s="399"/>
      <c r="C808" s="399"/>
      <c r="D808" s="399"/>
      <c r="E808" s="399"/>
      <c r="F808" s="401"/>
      <c r="G808" s="568"/>
      <c r="H808" s="399"/>
      <c r="I808" s="399"/>
      <c r="J808" s="401"/>
      <c r="K808" s="399"/>
    </row>
    <row r="809" spans="1:11" x14ac:dyDescent="0.2">
      <c r="A809" s="399"/>
      <c r="B809" s="399"/>
      <c r="C809" s="399"/>
      <c r="D809" s="399"/>
      <c r="E809" s="399"/>
      <c r="F809" s="401"/>
      <c r="G809" s="568"/>
      <c r="H809" s="399"/>
      <c r="I809" s="399"/>
      <c r="J809" s="401"/>
      <c r="K809" s="399"/>
    </row>
    <row r="810" spans="1:11" x14ac:dyDescent="0.2">
      <c r="A810" s="399"/>
      <c r="B810" s="399"/>
      <c r="C810" s="399"/>
      <c r="D810" s="399"/>
      <c r="E810" s="399"/>
      <c r="F810" s="401"/>
      <c r="G810" s="568"/>
      <c r="H810" s="399"/>
      <c r="I810" s="399"/>
      <c r="J810" s="401"/>
      <c r="K810" s="399"/>
    </row>
    <row r="811" spans="1:11" x14ac:dyDescent="0.2">
      <c r="A811" s="399"/>
      <c r="B811" s="399"/>
      <c r="C811" s="399"/>
      <c r="D811" s="399"/>
      <c r="E811" s="399"/>
      <c r="F811" s="401"/>
      <c r="G811" s="568"/>
      <c r="H811" s="399"/>
      <c r="I811" s="399"/>
      <c r="J811" s="401"/>
      <c r="K811" s="399"/>
    </row>
    <row r="812" spans="1:11" x14ac:dyDescent="0.2">
      <c r="A812" s="399"/>
      <c r="B812" s="399"/>
      <c r="C812" s="399"/>
      <c r="D812" s="399"/>
      <c r="E812" s="399"/>
      <c r="F812" s="401"/>
      <c r="G812" s="568"/>
      <c r="H812" s="399"/>
      <c r="I812" s="399"/>
      <c r="J812" s="401"/>
      <c r="K812" s="399"/>
    </row>
    <row r="813" spans="1:11" x14ac:dyDescent="0.2">
      <c r="A813" s="399"/>
      <c r="B813" s="399"/>
      <c r="C813" s="399"/>
      <c r="D813" s="399"/>
      <c r="E813" s="399"/>
      <c r="F813" s="401"/>
      <c r="G813" s="568"/>
      <c r="H813" s="399"/>
      <c r="I813" s="399"/>
      <c r="J813" s="401"/>
      <c r="K813" s="399"/>
    </row>
    <row r="814" spans="1:11" x14ac:dyDescent="0.2">
      <c r="A814" s="399"/>
      <c r="B814" s="399"/>
      <c r="C814" s="399"/>
      <c r="D814" s="399"/>
      <c r="E814" s="399"/>
      <c r="F814" s="401"/>
      <c r="G814" s="568"/>
      <c r="H814" s="399"/>
      <c r="I814" s="399"/>
      <c r="J814" s="401"/>
      <c r="K814" s="399"/>
    </row>
    <row r="815" spans="1:11" x14ac:dyDescent="0.2">
      <c r="A815" s="399"/>
      <c r="B815" s="399"/>
      <c r="C815" s="399"/>
      <c r="D815" s="399"/>
      <c r="E815" s="399"/>
      <c r="F815" s="401"/>
      <c r="G815" s="568"/>
      <c r="H815" s="399"/>
      <c r="I815" s="399"/>
      <c r="J815" s="401"/>
      <c r="K815" s="399"/>
    </row>
    <row r="816" spans="1:11" x14ac:dyDescent="0.2">
      <c r="A816" s="399"/>
      <c r="B816" s="399"/>
      <c r="C816" s="399"/>
      <c r="D816" s="399"/>
      <c r="E816" s="399"/>
      <c r="F816" s="401"/>
      <c r="G816" s="568"/>
      <c r="H816" s="399"/>
      <c r="I816" s="399"/>
      <c r="J816" s="401"/>
      <c r="K816" s="399"/>
    </row>
    <row r="817" spans="1:11" x14ac:dyDescent="0.2">
      <c r="A817" s="399"/>
      <c r="B817" s="399"/>
      <c r="C817" s="399"/>
      <c r="D817" s="399"/>
      <c r="E817" s="399"/>
      <c r="F817" s="401"/>
      <c r="G817" s="568"/>
      <c r="H817" s="399"/>
      <c r="I817" s="399"/>
      <c r="J817" s="401"/>
      <c r="K817" s="399"/>
    </row>
    <row r="818" spans="1:11" x14ac:dyDescent="0.2">
      <c r="A818" s="399"/>
      <c r="B818" s="399"/>
      <c r="C818" s="399"/>
      <c r="D818" s="399"/>
      <c r="E818" s="399"/>
      <c r="F818" s="401"/>
      <c r="G818" s="568"/>
      <c r="H818" s="399"/>
      <c r="I818" s="399"/>
      <c r="J818" s="401"/>
      <c r="K818" s="399"/>
    </row>
    <row r="819" spans="1:11" x14ac:dyDescent="0.2">
      <c r="A819" s="399"/>
      <c r="B819" s="399"/>
      <c r="C819" s="399"/>
      <c r="D819" s="399"/>
      <c r="E819" s="399"/>
      <c r="F819" s="401"/>
      <c r="G819" s="568"/>
      <c r="H819" s="399"/>
      <c r="I819" s="399"/>
      <c r="J819" s="401"/>
      <c r="K819" s="399"/>
    </row>
    <row r="820" spans="1:11" x14ac:dyDescent="0.2">
      <c r="A820" s="399"/>
      <c r="B820" s="399"/>
      <c r="C820" s="399"/>
      <c r="D820" s="399"/>
      <c r="E820" s="399"/>
      <c r="F820" s="401"/>
      <c r="G820" s="568"/>
      <c r="H820" s="399"/>
      <c r="I820" s="399"/>
      <c r="J820" s="401"/>
      <c r="K820" s="399"/>
    </row>
    <row r="821" spans="1:11" x14ac:dyDescent="0.2">
      <c r="A821" s="399"/>
      <c r="B821" s="399"/>
      <c r="C821" s="399"/>
      <c r="D821" s="399"/>
      <c r="E821" s="399"/>
      <c r="F821" s="401"/>
      <c r="G821" s="568"/>
      <c r="H821" s="399"/>
      <c r="I821" s="399"/>
      <c r="J821" s="401"/>
      <c r="K821" s="399"/>
    </row>
    <row r="822" spans="1:11" x14ac:dyDescent="0.2">
      <c r="A822" s="399"/>
      <c r="B822" s="399"/>
      <c r="C822" s="399"/>
      <c r="D822" s="399"/>
      <c r="E822" s="399"/>
      <c r="F822" s="401"/>
      <c r="G822" s="568"/>
      <c r="H822" s="399"/>
      <c r="I822" s="399"/>
      <c r="J822" s="401"/>
      <c r="K822" s="399"/>
    </row>
    <row r="823" spans="1:11" x14ac:dyDescent="0.2">
      <c r="A823" s="399"/>
      <c r="B823" s="399"/>
      <c r="C823" s="399"/>
      <c r="D823" s="399"/>
      <c r="E823" s="399"/>
      <c r="F823" s="401"/>
      <c r="G823" s="568"/>
      <c r="H823" s="399"/>
      <c r="I823" s="399"/>
      <c r="J823" s="401"/>
      <c r="K823" s="399"/>
    </row>
    <row r="824" spans="1:11" x14ac:dyDescent="0.2">
      <c r="A824" s="399"/>
      <c r="B824" s="399"/>
      <c r="C824" s="399"/>
      <c r="D824" s="399"/>
      <c r="E824" s="399"/>
      <c r="F824" s="401"/>
      <c r="G824" s="568"/>
      <c r="H824" s="399"/>
      <c r="I824" s="399"/>
      <c r="J824" s="401"/>
      <c r="K824" s="399"/>
    </row>
    <row r="825" spans="1:11" x14ac:dyDescent="0.2">
      <c r="A825" s="399"/>
      <c r="B825" s="399"/>
      <c r="C825" s="399"/>
      <c r="D825" s="399"/>
      <c r="E825" s="399"/>
      <c r="F825" s="401"/>
      <c r="G825" s="568"/>
      <c r="H825" s="399"/>
      <c r="I825" s="399"/>
      <c r="J825" s="401"/>
      <c r="K825" s="399"/>
    </row>
    <row r="826" spans="1:11" x14ac:dyDescent="0.2">
      <c r="A826" s="399"/>
      <c r="B826" s="399"/>
      <c r="C826" s="399"/>
      <c r="D826" s="399"/>
      <c r="E826" s="399"/>
      <c r="F826" s="401"/>
      <c r="G826" s="568"/>
      <c r="H826" s="399"/>
      <c r="I826" s="399"/>
      <c r="J826" s="401"/>
      <c r="K826" s="399"/>
    </row>
    <row r="827" spans="1:11" x14ac:dyDescent="0.2">
      <c r="A827" s="399"/>
      <c r="B827" s="399"/>
      <c r="C827" s="399"/>
      <c r="D827" s="399"/>
      <c r="E827" s="399"/>
      <c r="F827" s="401"/>
      <c r="G827" s="568"/>
      <c r="H827" s="399"/>
      <c r="I827" s="399"/>
      <c r="J827" s="401"/>
      <c r="K827" s="399"/>
    </row>
    <row r="828" spans="1:11" x14ac:dyDescent="0.2">
      <c r="A828" s="399"/>
      <c r="B828" s="399"/>
      <c r="C828" s="399"/>
      <c r="D828" s="399"/>
      <c r="E828" s="399"/>
      <c r="F828" s="401"/>
      <c r="G828" s="568"/>
      <c r="H828" s="399"/>
      <c r="I828" s="399"/>
      <c r="J828" s="401"/>
      <c r="K828" s="399"/>
    </row>
    <row r="829" spans="1:11" x14ac:dyDescent="0.2">
      <c r="A829" s="399"/>
      <c r="B829" s="399"/>
      <c r="C829" s="399"/>
      <c r="D829" s="399"/>
      <c r="E829" s="399"/>
      <c r="F829" s="401"/>
      <c r="G829" s="568"/>
      <c r="H829" s="399"/>
      <c r="I829" s="399"/>
      <c r="J829" s="401"/>
      <c r="K829" s="399"/>
    </row>
    <row r="830" spans="1:11" x14ac:dyDescent="0.2">
      <c r="A830" s="399"/>
      <c r="B830" s="399"/>
      <c r="C830" s="399"/>
      <c r="D830" s="399"/>
      <c r="E830" s="399"/>
      <c r="F830" s="401"/>
      <c r="G830" s="568"/>
      <c r="H830" s="399"/>
      <c r="I830" s="399"/>
      <c r="J830" s="401"/>
      <c r="K830" s="399"/>
    </row>
    <row r="831" spans="1:11" x14ac:dyDescent="0.2">
      <c r="A831" s="399"/>
      <c r="B831" s="399"/>
      <c r="C831" s="399"/>
      <c r="D831" s="399"/>
      <c r="E831" s="399"/>
      <c r="F831" s="401"/>
      <c r="G831" s="568"/>
      <c r="H831" s="399"/>
      <c r="I831" s="399"/>
      <c r="J831" s="401"/>
      <c r="K831" s="399"/>
    </row>
    <row r="832" spans="1:11" x14ac:dyDescent="0.2">
      <c r="A832" s="399"/>
      <c r="B832" s="399"/>
      <c r="C832" s="399"/>
      <c r="D832" s="399"/>
      <c r="E832" s="399"/>
      <c r="F832" s="401"/>
      <c r="G832" s="568"/>
      <c r="H832" s="399"/>
      <c r="I832" s="399"/>
      <c r="J832" s="401"/>
      <c r="K832" s="399"/>
    </row>
    <row r="833" spans="1:11" x14ac:dyDescent="0.2">
      <c r="A833" s="399"/>
      <c r="B833" s="399"/>
      <c r="C833" s="399"/>
      <c r="D833" s="399"/>
      <c r="E833" s="399"/>
      <c r="F833" s="401"/>
      <c r="G833" s="568"/>
      <c r="H833" s="399"/>
      <c r="I833" s="399"/>
      <c r="J833" s="401"/>
      <c r="K833" s="399"/>
    </row>
    <row r="834" spans="1:11" x14ac:dyDescent="0.2">
      <c r="A834" s="399"/>
      <c r="B834" s="399"/>
      <c r="C834" s="399"/>
      <c r="D834" s="399"/>
      <c r="E834" s="399"/>
      <c r="F834" s="401"/>
      <c r="G834" s="568"/>
      <c r="H834" s="399"/>
      <c r="I834" s="399"/>
      <c r="J834" s="401"/>
      <c r="K834" s="399"/>
    </row>
    <row r="835" spans="1:11" x14ac:dyDescent="0.2">
      <c r="A835" s="399"/>
      <c r="B835" s="399"/>
      <c r="C835" s="399"/>
      <c r="D835" s="399"/>
      <c r="E835" s="399"/>
      <c r="F835" s="401"/>
      <c r="G835" s="568"/>
      <c r="H835" s="399"/>
      <c r="I835" s="399"/>
      <c r="J835" s="401"/>
      <c r="K835" s="399"/>
    </row>
    <row r="836" spans="1:11" x14ac:dyDescent="0.2">
      <c r="A836" s="399"/>
      <c r="B836" s="399"/>
      <c r="C836" s="399"/>
      <c r="D836" s="399"/>
      <c r="E836" s="399"/>
      <c r="F836" s="401"/>
      <c r="G836" s="568"/>
      <c r="H836" s="399"/>
      <c r="I836" s="399"/>
      <c r="J836" s="401"/>
      <c r="K836" s="399"/>
    </row>
    <row r="837" spans="1:11" x14ac:dyDescent="0.2">
      <c r="A837" s="399"/>
      <c r="B837" s="399"/>
      <c r="C837" s="399"/>
      <c r="D837" s="399"/>
      <c r="E837" s="399"/>
      <c r="F837" s="401"/>
      <c r="G837" s="568"/>
      <c r="H837" s="399"/>
      <c r="I837" s="399"/>
      <c r="J837" s="401"/>
      <c r="K837" s="399"/>
    </row>
    <row r="838" spans="1:11" x14ac:dyDescent="0.2">
      <c r="A838" s="399"/>
      <c r="B838" s="399"/>
      <c r="C838" s="399"/>
      <c r="D838" s="399"/>
      <c r="E838" s="399"/>
      <c r="F838" s="401"/>
      <c r="G838" s="568"/>
      <c r="H838" s="399"/>
      <c r="I838" s="399"/>
      <c r="J838" s="401"/>
      <c r="K838" s="399"/>
    </row>
    <row r="839" spans="1:11" x14ac:dyDescent="0.2">
      <c r="A839" s="399"/>
      <c r="B839" s="399"/>
      <c r="C839" s="399"/>
      <c r="D839" s="399"/>
      <c r="E839" s="399"/>
      <c r="F839" s="401"/>
      <c r="G839" s="568"/>
      <c r="H839" s="399"/>
      <c r="I839" s="399"/>
      <c r="J839" s="401"/>
      <c r="K839" s="399"/>
    </row>
    <row r="840" spans="1:11" x14ac:dyDescent="0.2">
      <c r="A840" s="399"/>
      <c r="B840" s="399"/>
      <c r="C840" s="399"/>
      <c r="D840" s="399"/>
      <c r="E840" s="399"/>
      <c r="F840" s="401"/>
      <c r="G840" s="568"/>
      <c r="H840" s="399"/>
      <c r="I840" s="399"/>
      <c r="J840" s="401"/>
      <c r="K840" s="399"/>
    </row>
    <row r="841" spans="1:11" x14ac:dyDescent="0.2">
      <c r="A841" s="399"/>
      <c r="B841" s="399"/>
      <c r="C841" s="399"/>
      <c r="D841" s="399"/>
      <c r="E841" s="399"/>
      <c r="F841" s="401"/>
      <c r="G841" s="568"/>
      <c r="H841" s="399"/>
      <c r="I841" s="399"/>
      <c r="J841" s="401"/>
      <c r="K841" s="399"/>
    </row>
    <row r="842" spans="1:11" x14ac:dyDescent="0.2">
      <c r="A842" s="399"/>
      <c r="B842" s="399"/>
      <c r="C842" s="399"/>
      <c r="D842" s="399"/>
      <c r="E842" s="399"/>
      <c r="F842" s="401"/>
      <c r="G842" s="568"/>
      <c r="H842" s="399"/>
      <c r="I842" s="399"/>
      <c r="J842" s="401"/>
      <c r="K842" s="399"/>
    </row>
    <row r="843" spans="1:11" x14ac:dyDescent="0.2">
      <c r="A843" s="399"/>
      <c r="B843" s="399"/>
      <c r="C843" s="399"/>
      <c r="D843" s="399"/>
      <c r="E843" s="399"/>
      <c r="F843" s="401"/>
      <c r="G843" s="568"/>
      <c r="H843" s="399"/>
      <c r="I843" s="399"/>
      <c r="J843" s="401"/>
      <c r="K843" s="399"/>
    </row>
    <row r="844" spans="1:11" x14ac:dyDescent="0.2">
      <c r="A844" s="399"/>
      <c r="B844" s="399"/>
      <c r="C844" s="399"/>
      <c r="D844" s="399"/>
      <c r="E844" s="399"/>
      <c r="F844" s="401"/>
      <c r="G844" s="568"/>
      <c r="H844" s="399"/>
      <c r="I844" s="399"/>
      <c r="J844" s="401"/>
      <c r="K844" s="399"/>
    </row>
    <row r="845" spans="1:11" x14ac:dyDescent="0.2">
      <c r="A845" s="399"/>
      <c r="B845" s="399"/>
      <c r="C845" s="399"/>
      <c r="D845" s="399"/>
      <c r="E845" s="399"/>
      <c r="F845" s="401"/>
      <c r="G845" s="568"/>
      <c r="H845" s="399"/>
      <c r="I845" s="399"/>
      <c r="J845" s="401"/>
      <c r="K845" s="399"/>
    </row>
    <row r="846" spans="1:11" x14ac:dyDescent="0.2">
      <c r="A846" s="399"/>
      <c r="B846" s="399"/>
      <c r="C846" s="399"/>
      <c r="D846" s="399"/>
      <c r="E846" s="399"/>
      <c r="F846" s="401"/>
      <c r="G846" s="568"/>
      <c r="H846" s="399"/>
      <c r="I846" s="399"/>
      <c r="J846" s="401"/>
      <c r="K846" s="399"/>
    </row>
    <row r="847" spans="1:11" x14ac:dyDescent="0.2">
      <c r="A847" s="399"/>
      <c r="B847" s="399"/>
      <c r="C847" s="399"/>
      <c r="D847" s="399"/>
      <c r="E847" s="399"/>
      <c r="F847" s="401"/>
      <c r="G847" s="568"/>
      <c r="H847" s="399"/>
      <c r="I847" s="399"/>
      <c r="J847" s="401"/>
      <c r="K847" s="399"/>
    </row>
    <row r="848" spans="1:11" x14ac:dyDescent="0.2">
      <c r="A848" s="399"/>
      <c r="B848" s="399"/>
      <c r="C848" s="399"/>
      <c r="D848" s="399"/>
      <c r="E848" s="399"/>
      <c r="F848" s="401"/>
      <c r="G848" s="568"/>
      <c r="H848" s="399"/>
      <c r="I848" s="399"/>
      <c r="J848" s="401"/>
      <c r="K848" s="399"/>
    </row>
    <row r="849" spans="1:11" x14ac:dyDescent="0.2">
      <c r="A849" s="399"/>
      <c r="B849" s="399"/>
      <c r="C849" s="399"/>
      <c r="D849" s="399"/>
      <c r="E849" s="399"/>
      <c r="F849" s="401"/>
      <c r="G849" s="568"/>
      <c r="H849" s="399"/>
      <c r="I849" s="399"/>
      <c r="J849" s="401"/>
      <c r="K849" s="399"/>
    </row>
    <row r="850" spans="1:11" x14ac:dyDescent="0.2">
      <c r="A850" s="399"/>
      <c r="B850" s="399"/>
      <c r="C850" s="399"/>
      <c r="D850" s="399"/>
      <c r="E850" s="399"/>
      <c r="F850" s="401"/>
      <c r="G850" s="568"/>
      <c r="H850" s="399"/>
      <c r="I850" s="399"/>
      <c r="J850" s="401"/>
      <c r="K850" s="399"/>
    </row>
    <row r="851" spans="1:11" x14ac:dyDescent="0.2">
      <c r="A851" s="399"/>
      <c r="B851" s="399"/>
      <c r="C851" s="399"/>
      <c r="D851" s="399"/>
      <c r="E851" s="399"/>
      <c r="F851" s="401"/>
      <c r="G851" s="568"/>
      <c r="H851" s="399"/>
      <c r="I851" s="399"/>
      <c r="J851" s="401"/>
      <c r="K851" s="399"/>
    </row>
    <row r="852" spans="1:11" x14ac:dyDescent="0.2">
      <c r="A852" s="399"/>
      <c r="B852" s="399"/>
      <c r="C852" s="399"/>
      <c r="D852" s="399"/>
      <c r="E852" s="399"/>
      <c r="F852" s="401"/>
      <c r="G852" s="568"/>
      <c r="H852" s="399"/>
      <c r="I852" s="399"/>
      <c r="J852" s="401"/>
      <c r="K852" s="399"/>
    </row>
    <row r="853" spans="1:11" x14ac:dyDescent="0.2">
      <c r="A853" s="399"/>
      <c r="B853" s="399"/>
      <c r="C853" s="399"/>
      <c r="D853" s="399"/>
      <c r="E853" s="399"/>
      <c r="F853" s="401"/>
      <c r="G853" s="568"/>
      <c r="H853" s="399"/>
      <c r="I853" s="399"/>
      <c r="J853" s="401"/>
      <c r="K853" s="399"/>
    </row>
    <row r="854" spans="1:11" x14ac:dyDescent="0.2">
      <c r="A854" s="399"/>
      <c r="B854" s="399"/>
      <c r="C854" s="399"/>
      <c r="D854" s="399"/>
      <c r="E854" s="399"/>
      <c r="F854" s="401"/>
      <c r="G854" s="568"/>
      <c r="H854" s="399"/>
      <c r="I854" s="399"/>
      <c r="J854" s="401"/>
      <c r="K854" s="399"/>
    </row>
    <row r="855" spans="1:11" x14ac:dyDescent="0.2">
      <c r="A855" s="399"/>
      <c r="B855" s="399"/>
      <c r="C855" s="399"/>
      <c r="D855" s="399"/>
      <c r="E855" s="399"/>
      <c r="F855" s="401"/>
      <c r="G855" s="568"/>
      <c r="H855" s="399"/>
      <c r="I855" s="399"/>
      <c r="J855" s="401"/>
      <c r="K855" s="399"/>
    </row>
    <row r="856" spans="1:11" x14ac:dyDescent="0.2">
      <c r="A856" s="399"/>
      <c r="B856" s="399"/>
      <c r="C856" s="399"/>
      <c r="D856" s="399"/>
      <c r="E856" s="399"/>
      <c r="F856" s="401"/>
      <c r="G856" s="568"/>
      <c r="H856" s="399"/>
      <c r="I856" s="399"/>
      <c r="J856" s="401"/>
      <c r="K856" s="399"/>
    </row>
    <row r="857" spans="1:11" x14ac:dyDescent="0.2">
      <c r="A857" s="399"/>
      <c r="B857" s="399"/>
      <c r="C857" s="399"/>
      <c r="D857" s="399"/>
      <c r="E857" s="399"/>
      <c r="F857" s="401"/>
      <c r="G857" s="568"/>
      <c r="H857" s="399"/>
      <c r="I857" s="399"/>
      <c r="J857" s="401"/>
      <c r="K857" s="399"/>
    </row>
    <row r="858" spans="1:11" x14ac:dyDescent="0.2">
      <c r="A858" s="399"/>
      <c r="B858" s="399"/>
      <c r="C858" s="399"/>
      <c r="D858" s="399"/>
      <c r="E858" s="399"/>
      <c r="F858" s="401"/>
      <c r="G858" s="568"/>
      <c r="H858" s="399"/>
      <c r="I858" s="399"/>
      <c r="J858" s="401"/>
      <c r="K858" s="399"/>
    </row>
    <row r="859" spans="1:11" x14ac:dyDescent="0.2">
      <c r="A859" s="399"/>
      <c r="B859" s="399"/>
      <c r="C859" s="399"/>
      <c r="D859" s="399"/>
      <c r="E859" s="399"/>
      <c r="F859" s="401"/>
      <c r="G859" s="568"/>
      <c r="H859" s="399"/>
      <c r="I859" s="399"/>
      <c r="J859" s="401"/>
      <c r="K859" s="399"/>
    </row>
    <row r="860" spans="1:11" x14ac:dyDescent="0.2">
      <c r="A860" s="399"/>
      <c r="B860" s="399"/>
      <c r="C860" s="399"/>
      <c r="D860" s="399"/>
      <c r="E860" s="399"/>
      <c r="F860" s="401"/>
      <c r="G860" s="568"/>
      <c r="H860" s="399"/>
      <c r="I860" s="399"/>
      <c r="J860" s="401"/>
      <c r="K860" s="399"/>
    </row>
    <row r="861" spans="1:11" x14ac:dyDescent="0.2">
      <c r="A861" s="399"/>
      <c r="B861" s="399"/>
      <c r="C861" s="399"/>
      <c r="D861" s="399"/>
      <c r="E861" s="399"/>
      <c r="F861" s="401"/>
      <c r="G861" s="568"/>
      <c r="H861" s="399"/>
      <c r="I861" s="399"/>
      <c r="J861" s="401"/>
      <c r="K861" s="399"/>
    </row>
    <row r="862" spans="1:11" x14ac:dyDescent="0.2">
      <c r="A862" s="399"/>
      <c r="B862" s="399"/>
      <c r="C862" s="399"/>
      <c r="D862" s="399"/>
      <c r="E862" s="399"/>
      <c r="F862" s="401"/>
      <c r="G862" s="568"/>
      <c r="H862" s="399"/>
      <c r="I862" s="399"/>
      <c r="J862" s="401"/>
      <c r="K862" s="399"/>
    </row>
    <row r="863" spans="1:11" x14ac:dyDescent="0.2">
      <c r="A863" s="399"/>
      <c r="B863" s="399"/>
      <c r="C863" s="399"/>
      <c r="D863" s="399"/>
      <c r="E863" s="399"/>
      <c r="F863" s="401"/>
      <c r="G863" s="568"/>
      <c r="H863" s="399"/>
      <c r="I863" s="399"/>
      <c r="J863" s="401"/>
      <c r="K863" s="399"/>
    </row>
    <row r="864" spans="1:11" x14ac:dyDescent="0.2">
      <c r="A864" s="399"/>
      <c r="B864" s="399"/>
      <c r="C864" s="399"/>
      <c r="D864" s="399"/>
      <c r="E864" s="399"/>
      <c r="F864" s="401"/>
      <c r="G864" s="568"/>
      <c r="H864" s="399"/>
      <c r="I864" s="399"/>
      <c r="J864" s="401"/>
      <c r="K864" s="399"/>
    </row>
    <row r="865" spans="1:11" x14ac:dyDescent="0.2">
      <c r="A865" s="399"/>
      <c r="B865" s="399"/>
      <c r="C865" s="399"/>
      <c r="D865" s="399"/>
      <c r="E865" s="399"/>
      <c r="F865" s="401"/>
      <c r="G865" s="568"/>
      <c r="H865" s="399"/>
      <c r="I865" s="399"/>
      <c r="J865" s="401"/>
      <c r="K865" s="399"/>
    </row>
    <row r="866" spans="1:11" x14ac:dyDescent="0.2">
      <c r="A866" s="399"/>
      <c r="B866" s="399"/>
      <c r="C866" s="399"/>
      <c r="D866" s="399"/>
      <c r="E866" s="399"/>
      <c r="F866" s="401"/>
      <c r="G866" s="568"/>
      <c r="H866" s="399"/>
      <c r="I866" s="399"/>
      <c r="J866" s="401"/>
      <c r="K866" s="399"/>
    </row>
    <row r="867" spans="1:11" x14ac:dyDescent="0.2">
      <c r="A867" s="399"/>
      <c r="B867" s="399"/>
      <c r="C867" s="399"/>
      <c r="D867" s="399"/>
      <c r="E867" s="399"/>
      <c r="F867" s="401"/>
      <c r="G867" s="568"/>
      <c r="H867" s="399"/>
      <c r="I867" s="399"/>
      <c r="J867" s="401"/>
      <c r="K867" s="399"/>
    </row>
    <row r="868" spans="1:11" x14ac:dyDescent="0.2">
      <c r="A868" s="399"/>
      <c r="B868" s="399"/>
      <c r="C868" s="399"/>
      <c r="D868" s="399"/>
      <c r="E868" s="399"/>
      <c r="F868" s="401"/>
      <c r="G868" s="568"/>
      <c r="H868" s="399"/>
      <c r="I868" s="399"/>
      <c r="J868" s="401"/>
      <c r="K868" s="399"/>
    </row>
    <row r="869" spans="1:11" x14ac:dyDescent="0.2">
      <c r="A869" s="399"/>
      <c r="B869" s="399"/>
      <c r="C869" s="399"/>
      <c r="D869" s="399"/>
      <c r="E869" s="399"/>
      <c r="F869" s="401"/>
      <c r="G869" s="568"/>
      <c r="H869" s="399"/>
      <c r="I869" s="399"/>
      <c r="J869" s="401"/>
      <c r="K869" s="399"/>
    </row>
    <row r="870" spans="1:11" x14ac:dyDescent="0.2">
      <c r="A870" s="399"/>
      <c r="B870" s="399"/>
      <c r="C870" s="399"/>
      <c r="D870" s="399"/>
      <c r="E870" s="399"/>
      <c r="F870" s="401"/>
      <c r="G870" s="568"/>
      <c r="H870" s="399"/>
      <c r="I870" s="399"/>
      <c r="J870" s="401"/>
      <c r="K870" s="399"/>
    </row>
    <row r="871" spans="1:11" x14ac:dyDescent="0.2">
      <c r="A871" s="399"/>
      <c r="B871" s="399"/>
      <c r="C871" s="399"/>
      <c r="D871" s="399"/>
      <c r="E871" s="399"/>
      <c r="F871" s="401"/>
      <c r="G871" s="568"/>
      <c r="H871" s="399"/>
      <c r="I871" s="399"/>
      <c r="J871" s="401"/>
      <c r="K871" s="399"/>
    </row>
    <row r="872" spans="1:11" x14ac:dyDescent="0.2">
      <c r="A872" s="399"/>
      <c r="B872" s="399"/>
      <c r="C872" s="399"/>
      <c r="D872" s="399"/>
      <c r="E872" s="399"/>
      <c r="F872" s="401"/>
      <c r="G872" s="568"/>
      <c r="H872" s="399"/>
      <c r="I872" s="399"/>
      <c r="J872" s="401"/>
      <c r="K872" s="399"/>
    </row>
    <row r="873" spans="1:11" x14ac:dyDescent="0.2">
      <c r="A873" s="399"/>
      <c r="B873" s="399"/>
      <c r="C873" s="399"/>
      <c r="D873" s="399"/>
      <c r="E873" s="399"/>
      <c r="F873" s="401"/>
      <c r="G873" s="568"/>
      <c r="H873" s="399"/>
      <c r="I873" s="399"/>
      <c r="J873" s="401"/>
      <c r="K873" s="399"/>
    </row>
    <row r="874" spans="1:11" x14ac:dyDescent="0.2">
      <c r="A874" s="399"/>
      <c r="B874" s="399"/>
      <c r="C874" s="399"/>
      <c r="D874" s="399"/>
      <c r="E874" s="399"/>
      <c r="F874" s="401"/>
      <c r="G874" s="568"/>
      <c r="H874" s="399"/>
      <c r="I874" s="399"/>
      <c r="J874" s="401"/>
      <c r="K874" s="399"/>
    </row>
    <row r="875" spans="1:11" x14ac:dyDescent="0.2">
      <c r="A875" s="399"/>
      <c r="B875" s="399"/>
      <c r="C875" s="399"/>
      <c r="D875" s="399"/>
      <c r="E875" s="399"/>
      <c r="F875" s="401"/>
      <c r="G875" s="568"/>
      <c r="H875" s="399"/>
      <c r="I875" s="399"/>
      <c r="J875" s="401"/>
      <c r="K875" s="399"/>
    </row>
    <row r="876" spans="1:11" x14ac:dyDescent="0.2">
      <c r="A876" s="399"/>
      <c r="B876" s="399"/>
      <c r="C876" s="399"/>
      <c r="D876" s="399"/>
      <c r="E876" s="399"/>
      <c r="F876" s="401"/>
      <c r="G876" s="568"/>
      <c r="H876" s="399"/>
      <c r="I876" s="399"/>
      <c r="J876" s="401"/>
      <c r="K876" s="399"/>
    </row>
    <row r="877" spans="1:11" x14ac:dyDescent="0.2">
      <c r="A877" s="399"/>
      <c r="B877" s="399"/>
      <c r="C877" s="399"/>
      <c r="D877" s="399"/>
      <c r="E877" s="399"/>
      <c r="F877" s="401"/>
      <c r="G877" s="568"/>
      <c r="H877" s="399"/>
      <c r="I877" s="399"/>
      <c r="J877" s="401"/>
      <c r="K877" s="399"/>
    </row>
    <row r="878" spans="1:11" x14ac:dyDescent="0.2">
      <c r="A878" s="399"/>
      <c r="B878" s="399"/>
      <c r="C878" s="399"/>
      <c r="D878" s="399"/>
      <c r="E878" s="399"/>
      <c r="F878" s="401"/>
      <c r="G878" s="568"/>
      <c r="H878" s="399"/>
      <c r="I878" s="399"/>
      <c r="J878" s="401"/>
      <c r="K878" s="399"/>
    </row>
    <row r="879" spans="1:11" x14ac:dyDescent="0.2">
      <c r="A879" s="399"/>
      <c r="B879" s="399"/>
      <c r="C879" s="399"/>
      <c r="D879" s="399"/>
      <c r="E879" s="399"/>
      <c r="F879" s="401"/>
      <c r="G879" s="568"/>
      <c r="H879" s="399"/>
      <c r="I879" s="399"/>
      <c r="J879" s="401"/>
      <c r="K879" s="399"/>
    </row>
    <row r="880" spans="1:11" x14ac:dyDescent="0.2">
      <c r="A880" s="399"/>
      <c r="B880" s="399"/>
      <c r="C880" s="399"/>
      <c r="D880" s="399"/>
      <c r="E880" s="399"/>
      <c r="F880" s="401"/>
      <c r="G880" s="568"/>
      <c r="H880" s="399"/>
      <c r="I880" s="399"/>
      <c r="J880" s="401"/>
      <c r="K880" s="399"/>
    </row>
    <row r="881" spans="1:11" x14ac:dyDescent="0.2">
      <c r="A881" s="399"/>
      <c r="B881" s="399"/>
      <c r="C881" s="399"/>
      <c r="D881" s="399"/>
      <c r="E881" s="399"/>
      <c r="F881" s="401"/>
      <c r="G881" s="568"/>
      <c r="H881" s="399"/>
      <c r="I881" s="399"/>
      <c r="J881" s="401"/>
      <c r="K881" s="399"/>
    </row>
    <row r="882" spans="1:11" x14ac:dyDescent="0.2">
      <c r="A882" s="399"/>
      <c r="B882" s="399"/>
      <c r="C882" s="399"/>
      <c r="D882" s="399"/>
      <c r="E882" s="399"/>
      <c r="F882" s="401"/>
      <c r="G882" s="568"/>
      <c r="H882" s="399"/>
      <c r="I882" s="399"/>
      <c r="J882" s="401"/>
      <c r="K882" s="399"/>
    </row>
    <row r="883" spans="1:11" x14ac:dyDescent="0.2">
      <c r="A883" s="399"/>
      <c r="B883" s="399"/>
      <c r="C883" s="399"/>
      <c r="D883" s="399"/>
      <c r="E883" s="399"/>
      <c r="F883" s="401"/>
      <c r="G883" s="568"/>
      <c r="H883" s="399"/>
      <c r="I883" s="399"/>
      <c r="J883" s="401"/>
      <c r="K883" s="399"/>
    </row>
    <row r="884" spans="1:11" x14ac:dyDescent="0.2">
      <c r="A884" s="399"/>
      <c r="B884" s="399"/>
      <c r="C884" s="399"/>
      <c r="D884" s="399"/>
      <c r="E884" s="399"/>
      <c r="F884" s="401"/>
      <c r="G884" s="568"/>
      <c r="H884" s="399"/>
      <c r="I884" s="399"/>
      <c r="J884" s="401"/>
      <c r="K884" s="399"/>
    </row>
    <row r="885" spans="1:11" x14ac:dyDescent="0.2">
      <c r="A885" s="399"/>
      <c r="B885" s="399"/>
      <c r="C885" s="399"/>
      <c r="D885" s="399"/>
      <c r="E885" s="399"/>
      <c r="F885" s="401"/>
      <c r="G885" s="568"/>
      <c r="H885" s="399"/>
      <c r="I885" s="399"/>
      <c r="J885" s="401"/>
      <c r="K885" s="399"/>
    </row>
    <row r="886" spans="1:11" x14ac:dyDescent="0.2">
      <c r="A886" s="399"/>
      <c r="B886" s="399"/>
      <c r="C886" s="399"/>
      <c r="D886" s="399"/>
      <c r="E886" s="399"/>
      <c r="F886" s="401"/>
      <c r="G886" s="568"/>
      <c r="H886" s="399"/>
      <c r="I886" s="399"/>
      <c r="J886" s="401"/>
      <c r="K886" s="399"/>
    </row>
    <row r="887" spans="1:11" x14ac:dyDescent="0.2">
      <c r="A887" s="399"/>
      <c r="B887" s="399"/>
      <c r="C887" s="399"/>
      <c r="D887" s="399"/>
      <c r="E887" s="399"/>
      <c r="F887" s="401"/>
      <c r="G887" s="568"/>
      <c r="H887" s="399"/>
      <c r="I887" s="399"/>
      <c r="J887" s="401"/>
      <c r="K887" s="399"/>
    </row>
    <row r="888" spans="1:11" x14ac:dyDescent="0.2">
      <c r="A888" s="399"/>
      <c r="B888" s="399"/>
      <c r="C888" s="399"/>
      <c r="D888" s="399"/>
      <c r="E888" s="399"/>
      <c r="F888" s="401"/>
      <c r="G888" s="568"/>
      <c r="H888" s="399"/>
      <c r="I888" s="399"/>
      <c r="J888" s="401"/>
      <c r="K888" s="399"/>
    </row>
    <row r="889" spans="1:11" x14ac:dyDescent="0.2">
      <c r="A889" s="399"/>
      <c r="B889" s="399"/>
      <c r="C889" s="399"/>
      <c r="D889" s="399"/>
      <c r="E889" s="399"/>
      <c r="F889" s="401"/>
      <c r="G889" s="568"/>
      <c r="H889" s="399"/>
      <c r="I889" s="399"/>
      <c r="J889" s="401"/>
      <c r="K889" s="399"/>
    </row>
    <row r="890" spans="1:11" x14ac:dyDescent="0.2">
      <c r="A890" s="399"/>
      <c r="B890" s="399"/>
      <c r="C890" s="399"/>
      <c r="D890" s="399"/>
      <c r="E890" s="399"/>
      <c r="F890" s="401"/>
      <c r="G890" s="568"/>
      <c r="H890" s="399"/>
      <c r="I890" s="399"/>
      <c r="J890" s="401"/>
      <c r="K890" s="399"/>
    </row>
    <row r="891" spans="1:11" x14ac:dyDescent="0.2">
      <c r="A891" s="399"/>
      <c r="B891" s="399"/>
      <c r="C891" s="399"/>
      <c r="D891" s="399"/>
      <c r="E891" s="399"/>
      <c r="F891" s="401"/>
      <c r="G891" s="568"/>
      <c r="H891" s="399"/>
      <c r="I891" s="399"/>
      <c r="J891" s="401"/>
      <c r="K891" s="399"/>
    </row>
    <row r="892" spans="1:11" x14ac:dyDescent="0.2">
      <c r="A892" s="399"/>
      <c r="B892" s="399"/>
      <c r="C892" s="399"/>
      <c r="D892" s="399"/>
      <c r="E892" s="399"/>
      <c r="F892" s="401"/>
      <c r="G892" s="568"/>
      <c r="H892" s="399"/>
      <c r="I892" s="399"/>
      <c r="J892" s="401"/>
      <c r="K892" s="399"/>
    </row>
    <row r="893" spans="1:11" x14ac:dyDescent="0.2">
      <c r="A893" s="399"/>
      <c r="B893" s="399"/>
      <c r="C893" s="399"/>
      <c r="D893" s="399"/>
      <c r="E893" s="399"/>
      <c r="F893" s="401"/>
      <c r="G893" s="568"/>
      <c r="H893" s="399"/>
      <c r="I893" s="399"/>
      <c r="J893" s="401"/>
      <c r="K893" s="399"/>
    </row>
    <row r="894" spans="1:11" x14ac:dyDescent="0.2">
      <c r="A894" s="399"/>
      <c r="B894" s="399"/>
      <c r="C894" s="399"/>
      <c r="D894" s="399"/>
      <c r="E894" s="399"/>
      <c r="F894" s="401"/>
      <c r="G894" s="568"/>
      <c r="H894" s="399"/>
      <c r="I894" s="399"/>
      <c r="J894" s="401"/>
      <c r="K894" s="399"/>
    </row>
    <row r="895" spans="1:11" x14ac:dyDescent="0.2">
      <c r="A895" s="399"/>
      <c r="B895" s="399"/>
      <c r="C895" s="399"/>
      <c r="D895" s="399"/>
      <c r="E895" s="399"/>
      <c r="F895" s="401"/>
      <c r="G895" s="568"/>
      <c r="H895" s="399"/>
      <c r="I895" s="399"/>
      <c r="J895" s="401"/>
      <c r="K895" s="399"/>
    </row>
    <row r="896" spans="1:11" x14ac:dyDescent="0.2">
      <c r="A896" s="399"/>
      <c r="B896" s="399"/>
      <c r="C896" s="399"/>
      <c r="D896" s="399"/>
      <c r="E896" s="399"/>
      <c r="F896" s="401"/>
      <c r="G896" s="568"/>
      <c r="H896" s="399"/>
      <c r="I896" s="399"/>
      <c r="J896" s="401"/>
      <c r="K896" s="399"/>
    </row>
    <row r="897" spans="1:11" x14ac:dyDescent="0.2">
      <c r="A897" s="399"/>
      <c r="B897" s="399"/>
      <c r="C897" s="399"/>
      <c r="D897" s="399"/>
      <c r="E897" s="399"/>
      <c r="F897" s="401"/>
      <c r="G897" s="568"/>
      <c r="H897" s="399"/>
      <c r="I897" s="399"/>
      <c r="J897" s="401"/>
      <c r="K897" s="399"/>
    </row>
    <row r="898" spans="1:11" x14ac:dyDescent="0.2">
      <c r="A898" s="399"/>
      <c r="B898" s="399"/>
      <c r="C898" s="399"/>
      <c r="D898" s="399"/>
      <c r="E898" s="399"/>
      <c r="F898" s="401"/>
      <c r="G898" s="568"/>
      <c r="H898" s="399"/>
      <c r="I898" s="399"/>
      <c r="J898" s="401"/>
      <c r="K898" s="399"/>
    </row>
    <row r="899" spans="1:11" x14ac:dyDescent="0.2">
      <c r="A899" s="399"/>
      <c r="B899" s="399"/>
      <c r="C899" s="399"/>
      <c r="D899" s="399"/>
      <c r="E899" s="399"/>
      <c r="F899" s="401"/>
      <c r="G899" s="568"/>
      <c r="H899" s="399"/>
      <c r="I899" s="399"/>
      <c r="J899" s="401"/>
      <c r="K899" s="399"/>
    </row>
    <row r="900" spans="1:11" x14ac:dyDescent="0.2">
      <c r="A900" s="399"/>
      <c r="B900" s="399"/>
      <c r="C900" s="399"/>
      <c r="D900" s="399"/>
      <c r="E900" s="399"/>
      <c r="F900" s="401"/>
      <c r="G900" s="568"/>
      <c r="H900" s="399"/>
      <c r="I900" s="399"/>
      <c r="J900" s="401"/>
      <c r="K900" s="399"/>
    </row>
    <row r="901" spans="1:11" x14ac:dyDescent="0.2">
      <c r="A901" s="399"/>
      <c r="B901" s="399"/>
      <c r="C901" s="399"/>
      <c r="D901" s="399"/>
      <c r="E901" s="399"/>
      <c r="F901" s="401"/>
      <c r="G901" s="568"/>
      <c r="H901" s="399"/>
      <c r="I901" s="399"/>
      <c r="J901" s="401"/>
      <c r="K901" s="399"/>
    </row>
    <row r="902" spans="1:11" x14ac:dyDescent="0.2">
      <c r="A902" s="399"/>
      <c r="B902" s="399"/>
      <c r="C902" s="399"/>
      <c r="D902" s="399"/>
      <c r="E902" s="399"/>
      <c r="F902" s="401"/>
      <c r="G902" s="568"/>
      <c r="H902" s="399"/>
      <c r="I902" s="399"/>
      <c r="J902" s="401"/>
      <c r="K902" s="399"/>
    </row>
    <row r="903" spans="1:11" x14ac:dyDescent="0.2">
      <c r="G903" s="426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F17" sqref="F17:F18"/>
    </sheetView>
  </sheetViews>
  <sheetFormatPr defaultRowHeight="12.75" x14ac:dyDescent="0.2"/>
  <cols>
    <col min="6" max="6" width="14.7109375" customWidth="1"/>
    <col min="7" max="7" width="13.5703125" style="314" customWidth="1"/>
    <col min="9" max="9" width="20.85546875" customWidth="1"/>
    <col min="10" max="10" width="17.85546875" customWidth="1"/>
  </cols>
  <sheetData>
    <row r="1" spans="1:13" s="313" customFormat="1" x14ac:dyDescent="0.2">
      <c r="A1" s="402" t="s">
        <v>0</v>
      </c>
      <c r="B1" s="402" t="s">
        <v>1</v>
      </c>
      <c r="C1" s="402" t="s">
        <v>31</v>
      </c>
      <c r="D1" s="402" t="s">
        <v>32</v>
      </c>
      <c r="E1" s="402" t="s">
        <v>40</v>
      </c>
      <c r="F1" s="402" t="s">
        <v>33</v>
      </c>
      <c r="G1" s="422" t="s">
        <v>2</v>
      </c>
      <c r="H1" s="402" t="s">
        <v>36</v>
      </c>
      <c r="I1" s="402" t="s">
        <v>3</v>
      </c>
      <c r="J1" s="402" t="s">
        <v>34</v>
      </c>
      <c r="K1" s="402" t="s">
        <v>35</v>
      </c>
      <c r="L1" s="402"/>
      <c r="M1" s="402"/>
    </row>
    <row r="2" spans="1:13" x14ac:dyDescent="0.2">
      <c r="G2" s="426" t="e">
        <f>SUM(#REF!)</f>
        <v>#REF!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3"/>
  <sheetViews>
    <sheetView workbookViewId="0">
      <selection activeCell="A2" sqref="A2:XFD6"/>
    </sheetView>
  </sheetViews>
  <sheetFormatPr defaultRowHeight="12.75" x14ac:dyDescent="0.2"/>
  <cols>
    <col min="6" max="6" width="13.85546875" customWidth="1"/>
    <col min="7" max="7" width="16.7109375" style="314" customWidth="1"/>
    <col min="8" max="8" width="19.85546875" customWidth="1"/>
    <col min="9" max="9" width="15.28515625" customWidth="1"/>
    <col min="10" max="10" width="15.140625" customWidth="1"/>
    <col min="11" max="11" width="19.28515625" customWidth="1"/>
  </cols>
  <sheetData>
    <row r="1" spans="1:12" ht="13.5" customHeight="1" x14ac:dyDescent="0.2">
      <c r="A1" s="428" t="s">
        <v>0</v>
      </c>
      <c r="B1" s="428" t="s">
        <v>1</v>
      </c>
      <c r="C1" s="428" t="s">
        <v>31</v>
      </c>
      <c r="D1" s="428" t="s">
        <v>32</v>
      </c>
      <c r="E1" s="428" t="s">
        <v>40</v>
      </c>
      <c r="F1" s="428" t="s">
        <v>33</v>
      </c>
      <c r="G1" s="593" t="s">
        <v>2</v>
      </c>
      <c r="H1" s="428" t="s">
        <v>36</v>
      </c>
      <c r="I1" s="428" t="s">
        <v>3</v>
      </c>
      <c r="J1" s="428" t="s">
        <v>34</v>
      </c>
      <c r="K1" s="428" t="s">
        <v>35</v>
      </c>
    </row>
    <row r="2" spans="1:12" s="589" customFormat="1" x14ac:dyDescent="0.2">
      <c r="A2" s="589" t="s">
        <v>307</v>
      </c>
      <c r="B2" s="589" t="s">
        <v>171</v>
      </c>
      <c r="C2" s="589" t="s">
        <v>172</v>
      </c>
      <c r="D2" s="589" t="s">
        <v>173</v>
      </c>
      <c r="E2" s="589" t="s">
        <v>351</v>
      </c>
      <c r="F2" s="590">
        <v>42478</v>
      </c>
      <c r="G2" s="591">
        <v>-314.10000000000002</v>
      </c>
      <c r="H2" s="589" t="s">
        <v>474</v>
      </c>
      <c r="I2" s="589" t="s">
        <v>476</v>
      </c>
      <c r="J2" s="590">
        <v>42478</v>
      </c>
      <c r="K2" s="589" t="s">
        <v>71</v>
      </c>
      <c r="L2" s="589" t="s">
        <v>474</v>
      </c>
    </row>
    <row r="3" spans="1:12" s="589" customFormat="1" x14ac:dyDescent="0.2">
      <c r="A3" s="589" t="s">
        <v>307</v>
      </c>
      <c r="B3" s="589" t="s">
        <v>171</v>
      </c>
      <c r="C3" s="589" t="s">
        <v>172</v>
      </c>
      <c r="D3" s="589" t="s">
        <v>173</v>
      </c>
      <c r="E3" s="589" t="s">
        <v>352</v>
      </c>
      <c r="F3" s="590">
        <v>42478</v>
      </c>
      <c r="G3" s="591">
        <v>-19.43</v>
      </c>
      <c r="H3" s="589" t="s">
        <v>474</v>
      </c>
      <c r="I3" s="589" t="s">
        <v>183</v>
      </c>
      <c r="J3" s="590">
        <v>42478</v>
      </c>
      <c r="K3" s="589" t="s">
        <v>71</v>
      </c>
      <c r="L3" s="589" t="s">
        <v>474</v>
      </c>
    </row>
    <row r="4" spans="1:12" s="589" customFormat="1" x14ac:dyDescent="0.2">
      <c r="A4" s="589" t="s">
        <v>307</v>
      </c>
      <c r="B4" s="589" t="s">
        <v>171</v>
      </c>
      <c r="C4" s="589" t="s">
        <v>172</v>
      </c>
      <c r="D4" s="589" t="s">
        <v>173</v>
      </c>
      <c r="E4" s="589" t="s">
        <v>354</v>
      </c>
      <c r="F4" s="590">
        <v>42478</v>
      </c>
      <c r="G4" s="591">
        <v>-218.16</v>
      </c>
      <c r="H4" s="589" t="s">
        <v>474</v>
      </c>
      <c r="I4" s="589" t="s">
        <v>181</v>
      </c>
      <c r="J4" s="590">
        <v>42478</v>
      </c>
      <c r="K4" s="589" t="s">
        <v>71</v>
      </c>
      <c r="L4" s="589" t="s">
        <v>474</v>
      </c>
    </row>
    <row r="5" spans="1:12" s="589" customFormat="1" x14ac:dyDescent="0.2">
      <c r="A5" s="589" t="s">
        <v>307</v>
      </c>
      <c r="B5" s="589" t="s">
        <v>197</v>
      </c>
      <c r="C5" s="589" t="s">
        <v>198</v>
      </c>
      <c r="D5" s="589" t="s">
        <v>199</v>
      </c>
      <c r="E5" s="589" t="s">
        <v>361</v>
      </c>
      <c r="F5" s="590">
        <v>42445</v>
      </c>
      <c r="G5" s="591">
        <v>-99</v>
      </c>
      <c r="H5" s="589" t="s">
        <v>474</v>
      </c>
      <c r="I5" s="589" t="s">
        <v>254</v>
      </c>
      <c r="J5" s="590">
        <v>42461</v>
      </c>
      <c r="K5" s="589" t="s">
        <v>71</v>
      </c>
      <c r="L5" s="589" t="s">
        <v>474</v>
      </c>
    </row>
    <row r="6" spans="1:12" s="589" customFormat="1" x14ac:dyDescent="0.2">
      <c r="A6" s="589" t="s">
        <v>174</v>
      </c>
      <c r="B6" s="589" t="s">
        <v>369</v>
      </c>
      <c r="C6" s="589" t="s">
        <v>370</v>
      </c>
      <c r="D6" s="589" t="s">
        <v>371</v>
      </c>
      <c r="E6" s="589" t="s">
        <v>372</v>
      </c>
      <c r="F6" s="590">
        <v>42275</v>
      </c>
      <c r="G6" s="591">
        <v>8.5399999999999991</v>
      </c>
      <c r="H6" s="589" t="s">
        <v>373</v>
      </c>
      <c r="I6" s="589" t="s">
        <v>231</v>
      </c>
      <c r="J6" s="590">
        <v>42467</v>
      </c>
      <c r="K6" s="589" t="s">
        <v>71</v>
      </c>
      <c r="L6" s="589" t="s">
        <v>752</v>
      </c>
    </row>
    <row r="7" spans="1:12" x14ac:dyDescent="0.2">
      <c r="A7" s="427"/>
      <c r="B7" s="427"/>
      <c r="C7" s="427"/>
      <c r="D7" s="427"/>
      <c r="E7" s="427"/>
      <c r="F7" s="429"/>
      <c r="G7" s="545">
        <f>SUM(G2:G6)</f>
        <v>-642.15000000000009</v>
      </c>
      <c r="H7" s="427"/>
      <c r="I7" s="427"/>
      <c r="J7" s="429"/>
      <c r="K7" s="427"/>
    </row>
    <row r="8" spans="1:12" x14ac:dyDescent="0.2">
      <c r="A8" s="427"/>
      <c r="B8" s="427"/>
      <c r="C8" s="427"/>
      <c r="D8" s="427"/>
      <c r="E8" s="427"/>
      <c r="F8" s="429"/>
      <c r="G8" s="545"/>
      <c r="H8" s="427"/>
      <c r="I8" s="427"/>
      <c r="J8" s="429"/>
      <c r="K8" s="427"/>
    </row>
    <row r="9" spans="1:12" x14ac:dyDescent="0.2">
      <c r="A9" s="427"/>
      <c r="B9" s="427"/>
      <c r="C9" s="427"/>
      <c r="D9" s="427"/>
      <c r="E9" s="427"/>
      <c r="F9" s="429"/>
      <c r="G9" s="545"/>
      <c r="H9" s="427"/>
      <c r="I9" s="427"/>
      <c r="J9" s="429"/>
      <c r="K9" s="427"/>
    </row>
    <row r="10" spans="1:12" s="589" customFormat="1" x14ac:dyDescent="0.2">
      <c r="F10" s="590"/>
      <c r="G10" s="591"/>
      <c r="J10" s="590"/>
    </row>
    <row r="11" spans="1:12" s="589" customFormat="1" x14ac:dyDescent="0.2">
      <c r="F11" s="590"/>
      <c r="G11" s="591"/>
      <c r="J11" s="590"/>
    </row>
    <row r="12" spans="1:12" s="589" customFormat="1" x14ac:dyDescent="0.2">
      <c r="F12" s="590"/>
      <c r="G12" s="591"/>
      <c r="J12" s="590"/>
    </row>
    <row r="13" spans="1:12" s="589" customFormat="1" x14ac:dyDescent="0.2">
      <c r="F13" s="590"/>
      <c r="G13" s="591"/>
      <c r="J13" s="590"/>
    </row>
    <row r="14" spans="1:12" s="589" customFormat="1" x14ac:dyDescent="0.2">
      <c r="F14" s="590"/>
      <c r="G14" s="591"/>
      <c r="J14" s="590"/>
    </row>
    <row r="15" spans="1:12" s="589" customFormat="1" x14ac:dyDescent="0.2">
      <c r="F15" s="590"/>
      <c r="G15" s="591"/>
      <c r="J15" s="590"/>
    </row>
    <row r="16" spans="1:12" s="589" customFormat="1" x14ac:dyDescent="0.2">
      <c r="F16" s="590"/>
      <c r="G16" s="591"/>
      <c r="J16" s="590"/>
    </row>
    <row r="18" spans="1:11" x14ac:dyDescent="0.2">
      <c r="A18" s="427"/>
      <c r="B18" s="427"/>
      <c r="C18" s="427"/>
      <c r="D18" s="427"/>
      <c r="E18" s="427"/>
      <c r="F18" s="429"/>
      <c r="G18" s="545"/>
      <c r="H18" s="427"/>
      <c r="I18" s="427"/>
      <c r="J18" s="429"/>
      <c r="K18" s="427"/>
    </row>
    <row r="19" spans="1:11" x14ac:dyDescent="0.2">
      <c r="A19" s="427"/>
      <c r="B19" s="427"/>
      <c r="C19" s="427"/>
      <c r="D19" s="427"/>
      <c r="E19" s="427"/>
      <c r="F19" s="429"/>
      <c r="G19" s="545"/>
      <c r="H19" s="427"/>
      <c r="I19" s="427"/>
      <c r="J19" s="429"/>
      <c r="K19" s="427"/>
    </row>
    <row r="20" spans="1:11" x14ac:dyDescent="0.2">
      <c r="A20" s="427"/>
      <c r="B20" s="427"/>
      <c r="C20" s="427"/>
      <c r="D20" s="427"/>
      <c r="E20" s="427"/>
      <c r="F20" s="429"/>
      <c r="G20" s="545"/>
      <c r="H20" s="427"/>
      <c r="I20" s="427"/>
      <c r="J20" s="429"/>
      <c r="K20" s="427"/>
    </row>
    <row r="21" spans="1:11" x14ac:dyDescent="0.2">
      <c r="A21" s="427"/>
      <c r="B21" s="427"/>
      <c r="C21" s="427"/>
      <c r="D21" s="427"/>
      <c r="E21" s="427"/>
      <c r="F21" s="429"/>
      <c r="G21" s="545"/>
      <c r="H21" s="427"/>
      <c r="I21" s="427"/>
      <c r="J21" s="429"/>
      <c r="K21" s="427"/>
    </row>
    <row r="22" spans="1:11" x14ac:dyDescent="0.2">
      <c r="A22" s="427"/>
      <c r="B22" s="427"/>
      <c r="C22" s="427"/>
      <c r="D22" s="427"/>
      <c r="E22" s="427"/>
      <c r="F22" s="429"/>
      <c r="G22" s="545"/>
      <c r="H22" s="427"/>
      <c r="I22" s="427"/>
      <c r="J22" s="429"/>
      <c r="K22" s="427"/>
    </row>
    <row r="23" spans="1:11" x14ac:dyDescent="0.2">
      <c r="A23" s="427"/>
      <c r="B23" s="427"/>
      <c r="C23" s="427"/>
      <c r="D23" s="427"/>
      <c r="E23" s="427"/>
      <c r="F23" s="429"/>
      <c r="G23" s="545"/>
      <c r="H23" s="427"/>
      <c r="I23" s="427"/>
      <c r="J23" s="429"/>
      <c r="K23" s="427"/>
    </row>
    <row r="24" spans="1:11" x14ac:dyDescent="0.2">
      <c r="A24" s="427"/>
      <c r="B24" s="427"/>
      <c r="C24" s="427"/>
      <c r="D24" s="427"/>
      <c r="E24" s="427"/>
      <c r="F24" s="429"/>
      <c r="G24" s="545"/>
      <c r="H24" s="427"/>
      <c r="I24" s="427"/>
      <c r="J24" s="429"/>
      <c r="K24" s="427"/>
    </row>
    <row r="25" spans="1:11" x14ac:dyDescent="0.2">
      <c r="A25" s="427"/>
      <c r="B25" s="427"/>
      <c r="C25" s="427"/>
      <c r="D25" s="427"/>
      <c r="E25" s="427"/>
      <c r="F25" s="429"/>
      <c r="G25" s="545"/>
      <c r="H25" s="427"/>
      <c r="I25" s="427"/>
      <c r="J25" s="429"/>
      <c r="K25" s="427"/>
    </row>
    <row r="26" spans="1:11" x14ac:dyDescent="0.2">
      <c r="A26" s="427"/>
      <c r="B26" s="427"/>
      <c r="C26" s="427"/>
      <c r="D26" s="427"/>
      <c r="E26" s="427"/>
      <c r="F26" s="429"/>
      <c r="G26" s="545"/>
      <c r="H26" s="427"/>
      <c r="I26" s="427"/>
      <c r="J26" s="429"/>
      <c r="K26" s="427"/>
    </row>
    <row r="27" spans="1:11" x14ac:dyDescent="0.2">
      <c r="A27" s="427"/>
      <c r="B27" s="427"/>
      <c r="C27" s="427"/>
      <c r="D27" s="427"/>
      <c r="E27" s="427"/>
      <c r="F27" s="429"/>
      <c r="G27" s="545"/>
      <c r="H27" s="427"/>
      <c r="I27" s="427"/>
      <c r="J27" s="429"/>
      <c r="K27" s="427"/>
    </row>
    <row r="28" spans="1:11" x14ac:dyDescent="0.2">
      <c r="A28" s="427"/>
      <c r="B28" s="427"/>
      <c r="C28" s="427"/>
      <c r="D28" s="427"/>
      <c r="E28" s="427"/>
      <c r="F28" s="429"/>
      <c r="G28" s="545"/>
      <c r="H28" s="427"/>
      <c r="I28" s="427"/>
      <c r="J28" s="429"/>
      <c r="K28" s="427"/>
    </row>
    <row r="29" spans="1:11" x14ac:dyDescent="0.2">
      <c r="A29" s="427"/>
      <c r="B29" s="427"/>
      <c r="C29" s="427"/>
      <c r="D29" s="427"/>
      <c r="E29" s="427"/>
      <c r="F29" s="429"/>
      <c r="G29" s="545"/>
      <c r="H29" s="427"/>
      <c r="I29" s="427"/>
      <c r="J29" s="429"/>
      <c r="K29" s="427"/>
    </row>
    <row r="30" spans="1:11" x14ac:dyDescent="0.2">
      <c r="A30" s="427"/>
      <c r="B30" s="427"/>
      <c r="C30" s="427"/>
      <c r="D30" s="427"/>
      <c r="E30" s="427"/>
      <c r="F30" s="429"/>
      <c r="G30" s="545"/>
      <c r="H30" s="427"/>
      <c r="I30" s="427"/>
      <c r="J30" s="429"/>
      <c r="K30" s="427"/>
    </row>
    <row r="31" spans="1:11" x14ac:dyDescent="0.2">
      <c r="A31" s="427"/>
      <c r="B31" s="427"/>
      <c r="C31" s="427"/>
      <c r="D31" s="427"/>
      <c r="E31" s="427"/>
      <c r="F31" s="429"/>
      <c r="G31" s="545"/>
      <c r="H31" s="427"/>
      <c r="I31" s="427"/>
      <c r="J31" s="429"/>
      <c r="K31" s="427"/>
    </row>
    <row r="32" spans="1:11" x14ac:dyDescent="0.2">
      <c r="A32" s="427"/>
      <c r="B32" s="427"/>
      <c r="C32" s="427"/>
      <c r="D32" s="427"/>
      <c r="E32" s="427"/>
      <c r="F32" s="429"/>
      <c r="G32" s="545"/>
      <c r="H32" s="427"/>
      <c r="I32" s="427"/>
      <c r="J32" s="429"/>
      <c r="K32" s="427"/>
    </row>
    <row r="33" spans="1:11" x14ac:dyDescent="0.2">
      <c r="A33" s="427"/>
      <c r="B33" s="427"/>
      <c r="C33" s="427"/>
      <c r="D33" s="427"/>
      <c r="E33" s="427"/>
      <c r="F33" s="429"/>
      <c r="G33" s="545"/>
      <c r="H33" s="427"/>
      <c r="I33" s="427"/>
      <c r="J33" s="429"/>
      <c r="K33" s="427"/>
    </row>
    <row r="34" spans="1:11" x14ac:dyDescent="0.2">
      <c r="A34" s="427"/>
      <c r="B34" s="427"/>
      <c r="C34" s="427"/>
      <c r="D34" s="427"/>
      <c r="E34" s="427"/>
      <c r="F34" s="429"/>
      <c r="G34" s="545"/>
      <c r="H34" s="427"/>
      <c r="I34" s="427"/>
      <c r="J34" s="429"/>
      <c r="K34" s="427"/>
    </row>
    <row r="35" spans="1:11" x14ac:dyDescent="0.2">
      <c r="A35" s="427"/>
      <c r="B35" s="427"/>
      <c r="C35" s="427"/>
      <c r="D35" s="427"/>
      <c r="E35" s="427"/>
      <c r="F35" s="429"/>
      <c r="G35" s="545"/>
      <c r="H35" s="427"/>
      <c r="I35" s="427"/>
      <c r="J35" s="429"/>
      <c r="K35" s="427"/>
    </row>
    <row r="36" spans="1:11" x14ac:dyDescent="0.2">
      <c r="A36" s="427"/>
      <c r="B36" s="427"/>
      <c r="C36" s="427"/>
      <c r="D36" s="427"/>
      <c r="E36" s="427"/>
      <c r="F36" s="429"/>
      <c r="G36" s="545"/>
      <c r="H36" s="427"/>
      <c r="I36" s="427"/>
      <c r="J36" s="429"/>
      <c r="K36" s="427"/>
    </row>
    <row r="37" spans="1:11" x14ac:dyDescent="0.2">
      <c r="A37" s="427"/>
      <c r="B37" s="427"/>
      <c r="C37" s="427"/>
      <c r="D37" s="427"/>
      <c r="E37" s="427"/>
      <c r="F37" s="429"/>
      <c r="G37" s="545"/>
      <c r="H37" s="427"/>
      <c r="I37" s="427"/>
      <c r="J37" s="429"/>
      <c r="K37" s="427"/>
    </row>
    <row r="38" spans="1:11" x14ac:dyDescent="0.2">
      <c r="A38" s="427"/>
      <c r="B38" s="427"/>
      <c r="C38" s="427"/>
      <c r="D38" s="427"/>
      <c r="E38" s="427"/>
      <c r="F38" s="429"/>
      <c r="G38" s="545"/>
      <c r="H38" s="427"/>
      <c r="I38" s="427"/>
      <c r="J38" s="429"/>
      <c r="K38" s="427"/>
    </row>
    <row r="39" spans="1:11" x14ac:dyDescent="0.2">
      <c r="A39" s="427"/>
      <c r="B39" s="427"/>
      <c r="C39" s="427"/>
      <c r="D39" s="427"/>
      <c r="E39" s="427"/>
      <c r="F39" s="429"/>
      <c r="G39" s="545"/>
      <c r="H39" s="427"/>
      <c r="I39" s="427"/>
      <c r="J39" s="429"/>
      <c r="K39" s="427"/>
    </row>
    <row r="40" spans="1:11" x14ac:dyDescent="0.2">
      <c r="A40" s="427"/>
      <c r="B40" s="427"/>
      <c r="C40" s="427"/>
      <c r="D40" s="427"/>
      <c r="E40" s="427"/>
      <c r="F40" s="429"/>
      <c r="G40" s="545"/>
      <c r="H40" s="427"/>
      <c r="I40" s="427"/>
      <c r="J40" s="429"/>
      <c r="K40" s="427"/>
    </row>
    <row r="41" spans="1:11" x14ac:dyDescent="0.2">
      <c r="A41" s="427"/>
      <c r="B41" s="427"/>
      <c r="C41" s="427"/>
      <c r="D41" s="427"/>
      <c r="E41" s="427"/>
      <c r="F41" s="429"/>
      <c r="G41" s="545"/>
      <c r="H41" s="427"/>
      <c r="I41" s="427"/>
      <c r="J41" s="429"/>
      <c r="K41" s="427"/>
    </row>
    <row r="42" spans="1:11" x14ac:dyDescent="0.2">
      <c r="A42" s="427"/>
      <c r="B42" s="427"/>
      <c r="C42" s="427"/>
      <c r="D42" s="427"/>
      <c r="E42" s="427"/>
      <c r="F42" s="429"/>
      <c r="G42" s="545"/>
      <c r="H42" s="427"/>
      <c r="I42" s="427"/>
      <c r="J42" s="429"/>
      <c r="K42" s="427"/>
    </row>
    <row r="43" spans="1:11" x14ac:dyDescent="0.2">
      <c r="A43" s="427"/>
      <c r="B43" s="427"/>
      <c r="C43" s="427"/>
      <c r="D43" s="427"/>
      <c r="E43" s="427"/>
      <c r="F43" s="429"/>
      <c r="G43" s="545"/>
      <c r="H43" s="427"/>
      <c r="I43" s="427"/>
      <c r="J43" s="429"/>
      <c r="K43" s="427"/>
    </row>
    <row r="44" spans="1:11" x14ac:dyDescent="0.2">
      <c r="A44" s="427"/>
      <c r="B44" s="427"/>
      <c r="C44" s="427"/>
      <c r="D44" s="427"/>
      <c r="E44" s="427"/>
      <c r="F44" s="429"/>
      <c r="G44" s="545"/>
      <c r="H44" s="427"/>
      <c r="I44" s="427"/>
      <c r="J44" s="429"/>
      <c r="K44" s="427"/>
    </row>
    <row r="45" spans="1:11" x14ac:dyDescent="0.2">
      <c r="A45" s="427"/>
      <c r="B45" s="427"/>
      <c r="C45" s="427"/>
      <c r="D45" s="427"/>
      <c r="E45" s="427"/>
      <c r="F45" s="429"/>
      <c r="G45" s="545"/>
      <c r="H45" s="427"/>
      <c r="I45" s="427"/>
      <c r="J45" s="429"/>
      <c r="K45" s="427"/>
    </row>
    <row r="46" spans="1:11" x14ac:dyDescent="0.2">
      <c r="A46" s="427"/>
      <c r="B46" s="427"/>
      <c r="C46" s="427"/>
      <c r="D46" s="427"/>
      <c r="E46" s="427"/>
      <c r="F46" s="429"/>
      <c r="G46" s="545"/>
      <c r="H46" s="427"/>
      <c r="I46" s="427"/>
      <c r="J46" s="429"/>
      <c r="K46" s="427"/>
    </row>
    <row r="47" spans="1:11" x14ac:dyDescent="0.2">
      <c r="A47" s="427"/>
      <c r="B47" s="427"/>
      <c r="C47" s="427"/>
      <c r="D47" s="427"/>
      <c r="E47" s="427"/>
      <c r="F47" s="429"/>
      <c r="G47" s="545"/>
      <c r="H47" s="427"/>
      <c r="I47" s="427"/>
      <c r="J47" s="429"/>
      <c r="K47" s="427"/>
    </row>
    <row r="48" spans="1:11" x14ac:dyDescent="0.2">
      <c r="A48" s="427"/>
      <c r="B48" s="427"/>
      <c r="C48" s="427"/>
      <c r="D48" s="427"/>
      <c r="E48" s="427"/>
      <c r="F48" s="429"/>
      <c r="G48" s="545"/>
      <c r="H48" s="427"/>
      <c r="I48" s="427"/>
      <c r="J48" s="429"/>
      <c r="K48" s="427"/>
    </row>
    <row r="49" spans="1:11" x14ac:dyDescent="0.2">
      <c r="A49" s="427"/>
      <c r="B49" s="427"/>
      <c r="C49" s="427"/>
      <c r="D49" s="427"/>
      <c r="E49" s="427"/>
      <c r="F49" s="429"/>
      <c r="G49" s="545"/>
      <c r="H49" s="427"/>
      <c r="I49" s="427"/>
      <c r="J49" s="429"/>
      <c r="K49" s="427"/>
    </row>
    <row r="50" spans="1:11" x14ac:dyDescent="0.2">
      <c r="A50" s="427"/>
      <c r="B50" s="427"/>
      <c r="C50" s="427"/>
      <c r="D50" s="427"/>
      <c r="E50" s="427"/>
      <c r="F50" s="429"/>
      <c r="G50" s="545"/>
      <c r="H50" s="427"/>
      <c r="I50" s="427"/>
      <c r="J50" s="429"/>
      <c r="K50" s="427"/>
    </row>
    <row r="51" spans="1:11" x14ac:dyDescent="0.2">
      <c r="A51" s="427"/>
      <c r="B51" s="427"/>
      <c r="C51" s="427"/>
      <c r="D51" s="427"/>
      <c r="E51" s="427"/>
      <c r="F51" s="429"/>
      <c r="G51" s="545"/>
      <c r="H51" s="427"/>
      <c r="I51" s="427"/>
      <c r="J51" s="429"/>
      <c r="K51" s="427"/>
    </row>
    <row r="52" spans="1:11" x14ac:dyDescent="0.2">
      <c r="A52" s="427"/>
      <c r="B52" s="427"/>
      <c r="C52" s="427"/>
      <c r="D52" s="427"/>
      <c r="E52" s="427"/>
      <c r="F52" s="429"/>
      <c r="G52" s="545"/>
      <c r="H52" s="427"/>
      <c r="I52" s="427"/>
      <c r="J52" s="429"/>
      <c r="K52" s="427"/>
    </row>
    <row r="53" spans="1:11" x14ac:dyDescent="0.2">
      <c r="A53" s="427"/>
      <c r="B53" s="427"/>
      <c r="C53" s="427"/>
      <c r="D53" s="427"/>
      <c r="E53" s="427"/>
      <c r="F53" s="429"/>
      <c r="G53" s="545"/>
      <c r="H53" s="427"/>
      <c r="I53" s="427"/>
      <c r="J53" s="429"/>
      <c r="K53" s="427"/>
    </row>
    <row r="54" spans="1:11" x14ac:dyDescent="0.2">
      <c r="A54" s="427"/>
      <c r="B54" s="427"/>
      <c r="C54" s="427"/>
      <c r="D54" s="427"/>
      <c r="E54" s="427"/>
      <c r="F54" s="429"/>
      <c r="G54" s="545"/>
      <c r="H54" s="427"/>
      <c r="I54" s="427"/>
      <c r="J54" s="429"/>
      <c r="K54" s="427"/>
    </row>
    <row r="55" spans="1:11" x14ac:dyDescent="0.2">
      <c r="A55" s="427"/>
      <c r="B55" s="427"/>
      <c r="C55" s="427"/>
      <c r="D55" s="427"/>
      <c r="E55" s="427"/>
      <c r="F55" s="429"/>
      <c r="G55" s="545"/>
      <c r="H55" s="427"/>
      <c r="I55" s="427"/>
      <c r="J55" s="429"/>
      <c r="K55" s="427"/>
    </row>
    <row r="56" spans="1:11" x14ac:dyDescent="0.2">
      <c r="A56" s="427"/>
      <c r="B56" s="427"/>
      <c r="C56" s="427"/>
      <c r="D56" s="427"/>
      <c r="E56" s="427"/>
      <c r="F56" s="429"/>
      <c r="G56" s="545"/>
      <c r="H56" s="427"/>
      <c r="I56" s="427"/>
      <c r="J56" s="429"/>
      <c r="K56" s="427"/>
    </row>
    <row r="57" spans="1:11" x14ac:dyDescent="0.2">
      <c r="A57" s="427"/>
      <c r="B57" s="427"/>
      <c r="C57" s="427"/>
      <c r="D57" s="427"/>
      <c r="E57" s="427"/>
      <c r="F57" s="429"/>
      <c r="G57" s="545"/>
      <c r="H57" s="427"/>
      <c r="I57" s="427"/>
      <c r="J57" s="429"/>
      <c r="K57" s="427"/>
    </row>
    <row r="58" spans="1:11" x14ac:dyDescent="0.2">
      <c r="A58" s="427"/>
      <c r="B58" s="427"/>
      <c r="C58" s="427"/>
      <c r="D58" s="427"/>
      <c r="E58" s="427"/>
      <c r="F58" s="429"/>
      <c r="G58" s="545"/>
      <c r="H58" s="427"/>
      <c r="I58" s="427"/>
      <c r="J58" s="429"/>
      <c r="K58" s="427"/>
    </row>
    <row r="59" spans="1:11" x14ac:dyDescent="0.2">
      <c r="A59" s="427"/>
      <c r="B59" s="427"/>
      <c r="C59" s="427"/>
      <c r="D59" s="427"/>
      <c r="E59" s="427"/>
      <c r="F59" s="429"/>
      <c r="G59" s="545"/>
      <c r="H59" s="427"/>
      <c r="I59" s="427"/>
      <c r="J59" s="429"/>
      <c r="K59" s="427"/>
    </row>
    <row r="60" spans="1:11" x14ac:dyDescent="0.2">
      <c r="A60" s="427"/>
      <c r="B60" s="427"/>
      <c r="C60" s="427"/>
      <c r="D60" s="427"/>
      <c r="E60" s="427"/>
      <c r="F60" s="429"/>
      <c r="G60" s="545"/>
      <c r="H60" s="427"/>
      <c r="I60" s="427"/>
      <c r="J60" s="429"/>
      <c r="K60" s="427"/>
    </row>
    <row r="61" spans="1:11" x14ac:dyDescent="0.2">
      <c r="A61" s="427"/>
      <c r="B61" s="427"/>
      <c r="C61" s="427"/>
      <c r="D61" s="427"/>
      <c r="E61" s="427"/>
      <c r="F61" s="429"/>
      <c r="G61" s="545"/>
      <c r="H61" s="427"/>
      <c r="I61" s="427"/>
      <c r="J61" s="429"/>
      <c r="K61" s="427"/>
    </row>
    <row r="62" spans="1:11" x14ac:dyDescent="0.2">
      <c r="A62" s="427"/>
      <c r="B62" s="427"/>
      <c r="C62" s="427"/>
      <c r="D62" s="427"/>
      <c r="E62" s="427"/>
      <c r="F62" s="429"/>
      <c r="G62" s="545"/>
      <c r="H62" s="427"/>
      <c r="I62" s="427"/>
      <c r="J62" s="429"/>
      <c r="K62" s="427"/>
    </row>
    <row r="63" spans="1:11" x14ac:dyDescent="0.2">
      <c r="A63" s="427"/>
      <c r="B63" s="427"/>
      <c r="C63" s="427"/>
      <c r="D63" s="427"/>
      <c r="E63" s="427"/>
      <c r="F63" s="429"/>
      <c r="G63" s="545"/>
      <c r="H63" s="427"/>
      <c r="I63" s="427"/>
      <c r="J63" s="429"/>
      <c r="K63" s="427"/>
    </row>
    <row r="64" spans="1:11" x14ac:dyDescent="0.2">
      <c r="A64" s="427"/>
      <c r="B64" s="427"/>
      <c r="C64" s="427"/>
      <c r="D64" s="427"/>
      <c r="E64" s="427"/>
      <c r="F64" s="429"/>
      <c r="G64" s="545"/>
      <c r="H64" s="427"/>
      <c r="I64" s="427"/>
      <c r="J64" s="429"/>
      <c r="K64" s="427"/>
    </row>
    <row r="65" spans="1:11" x14ac:dyDescent="0.2">
      <c r="A65" s="427"/>
      <c r="B65" s="427"/>
      <c r="C65" s="427"/>
      <c r="D65" s="427"/>
      <c r="E65" s="427"/>
      <c r="F65" s="429"/>
      <c r="G65" s="545"/>
      <c r="H65" s="427"/>
      <c r="I65" s="427"/>
      <c r="J65" s="429"/>
      <c r="K65" s="427"/>
    </row>
    <row r="66" spans="1:11" x14ac:dyDescent="0.2">
      <c r="A66" s="427"/>
      <c r="B66" s="427"/>
      <c r="C66" s="427"/>
      <c r="D66" s="427"/>
      <c r="E66" s="427"/>
      <c r="F66" s="429"/>
      <c r="G66" s="545"/>
      <c r="H66" s="427"/>
      <c r="I66" s="427"/>
      <c r="J66" s="429"/>
      <c r="K66" s="427"/>
    </row>
    <row r="67" spans="1:11" x14ac:dyDescent="0.2">
      <c r="A67" s="427"/>
      <c r="B67" s="427"/>
      <c r="C67" s="427"/>
      <c r="D67" s="427"/>
      <c r="E67" s="427"/>
      <c r="F67" s="429"/>
      <c r="G67" s="545"/>
      <c r="H67" s="427"/>
      <c r="I67" s="427"/>
      <c r="J67" s="429"/>
      <c r="K67" s="427"/>
    </row>
    <row r="68" spans="1:11" x14ac:dyDescent="0.2">
      <c r="A68" s="427"/>
      <c r="B68" s="427"/>
      <c r="C68" s="427"/>
      <c r="D68" s="427"/>
      <c r="E68" s="427"/>
      <c r="F68" s="429"/>
      <c r="G68" s="545"/>
      <c r="H68" s="427"/>
      <c r="I68" s="427"/>
      <c r="J68" s="429"/>
      <c r="K68" s="427"/>
    </row>
    <row r="69" spans="1:11" x14ac:dyDescent="0.2">
      <c r="A69" s="427"/>
      <c r="B69" s="427"/>
      <c r="C69" s="427"/>
      <c r="D69" s="427"/>
      <c r="E69" s="427"/>
      <c r="F69" s="429"/>
      <c r="G69" s="545"/>
      <c r="H69" s="427"/>
      <c r="I69" s="427"/>
      <c r="J69" s="429"/>
      <c r="K69" s="427"/>
    </row>
    <row r="70" spans="1:11" x14ac:dyDescent="0.2">
      <c r="A70" s="427"/>
      <c r="B70" s="427"/>
      <c r="C70" s="427"/>
      <c r="D70" s="427"/>
      <c r="E70" s="427"/>
      <c r="F70" s="429"/>
      <c r="G70" s="545"/>
      <c r="H70" s="427"/>
      <c r="I70" s="427"/>
      <c r="J70" s="429"/>
      <c r="K70" s="427"/>
    </row>
    <row r="71" spans="1:11" x14ac:dyDescent="0.2">
      <c r="A71" s="427"/>
      <c r="B71" s="427"/>
      <c r="C71" s="427"/>
      <c r="D71" s="427"/>
      <c r="E71" s="427"/>
      <c r="F71" s="429"/>
      <c r="G71" s="545"/>
      <c r="H71" s="427"/>
      <c r="I71" s="427"/>
      <c r="J71" s="429"/>
      <c r="K71" s="427"/>
    </row>
    <row r="72" spans="1:11" x14ac:dyDescent="0.2">
      <c r="A72" s="427"/>
      <c r="B72" s="427"/>
      <c r="C72" s="427"/>
      <c r="D72" s="427"/>
      <c r="E72" s="427"/>
      <c r="F72" s="429"/>
      <c r="G72" s="545"/>
      <c r="H72" s="427"/>
      <c r="I72" s="427"/>
      <c r="J72" s="429"/>
      <c r="K72" s="427"/>
    </row>
    <row r="73" spans="1:11" x14ac:dyDescent="0.2">
      <c r="A73" s="427"/>
      <c r="B73" s="427"/>
      <c r="C73" s="427"/>
      <c r="D73" s="427"/>
      <c r="E73" s="427"/>
      <c r="F73" s="429"/>
      <c r="G73" s="545"/>
      <c r="H73" s="427"/>
      <c r="I73" s="427"/>
      <c r="J73" s="429"/>
      <c r="K73" s="427"/>
    </row>
    <row r="74" spans="1:11" x14ac:dyDescent="0.2">
      <c r="A74" s="427"/>
      <c r="B74" s="427"/>
      <c r="C74" s="427"/>
      <c r="D74" s="427"/>
      <c r="E74" s="427"/>
      <c r="F74" s="429"/>
      <c r="G74" s="545"/>
      <c r="H74" s="427"/>
      <c r="I74" s="427"/>
      <c r="J74" s="429"/>
      <c r="K74" s="427"/>
    </row>
    <row r="75" spans="1:11" x14ac:dyDescent="0.2">
      <c r="A75" s="427"/>
      <c r="B75" s="427"/>
      <c r="C75" s="427"/>
      <c r="D75" s="427"/>
      <c r="E75" s="427"/>
      <c r="F75" s="429"/>
      <c r="G75" s="545"/>
      <c r="H75" s="427"/>
      <c r="I75" s="427"/>
      <c r="J75" s="429"/>
      <c r="K75" s="427"/>
    </row>
    <row r="76" spans="1:11" x14ac:dyDescent="0.2">
      <c r="A76" s="427"/>
      <c r="B76" s="427"/>
      <c r="C76" s="427"/>
      <c r="D76" s="427"/>
      <c r="E76" s="427"/>
      <c r="F76" s="429"/>
      <c r="G76" s="545"/>
      <c r="H76" s="427"/>
      <c r="I76" s="427"/>
      <c r="J76" s="429"/>
      <c r="K76" s="427"/>
    </row>
    <row r="77" spans="1:11" x14ac:dyDescent="0.2">
      <c r="A77" s="427"/>
      <c r="B77" s="427"/>
      <c r="C77" s="427"/>
      <c r="D77" s="427"/>
      <c r="E77" s="427"/>
      <c r="F77" s="429"/>
      <c r="G77" s="545"/>
      <c r="H77" s="427"/>
      <c r="I77" s="427"/>
      <c r="J77" s="429"/>
      <c r="K77" s="427"/>
    </row>
    <row r="78" spans="1:11" x14ac:dyDescent="0.2">
      <c r="A78" s="427"/>
      <c r="B78" s="427"/>
      <c r="C78" s="427"/>
      <c r="D78" s="427"/>
      <c r="E78" s="427"/>
      <c r="F78" s="429"/>
      <c r="G78" s="545"/>
      <c r="H78" s="427"/>
      <c r="I78" s="427"/>
      <c r="J78" s="429"/>
      <c r="K78" s="427"/>
    </row>
    <row r="79" spans="1:11" x14ac:dyDescent="0.2">
      <c r="A79" s="427"/>
      <c r="B79" s="427"/>
      <c r="C79" s="427"/>
      <c r="D79" s="427"/>
      <c r="E79" s="427"/>
      <c r="F79" s="429"/>
      <c r="G79" s="545"/>
      <c r="H79" s="427"/>
      <c r="I79" s="427"/>
      <c r="J79" s="429"/>
      <c r="K79" s="427"/>
    </row>
    <row r="80" spans="1:11" x14ac:dyDescent="0.2">
      <c r="A80" s="427"/>
      <c r="B80" s="427"/>
      <c r="C80" s="427"/>
      <c r="D80" s="427"/>
      <c r="E80" s="427"/>
      <c r="F80" s="429"/>
      <c r="G80" s="545"/>
      <c r="H80" s="427"/>
      <c r="I80" s="427"/>
      <c r="J80" s="429"/>
      <c r="K80" s="427"/>
    </row>
    <row r="81" spans="1:11" x14ac:dyDescent="0.2">
      <c r="A81" s="427"/>
      <c r="B81" s="427"/>
      <c r="C81" s="427"/>
      <c r="D81" s="427"/>
      <c r="E81" s="427"/>
      <c r="F81" s="429"/>
      <c r="G81" s="545"/>
      <c r="H81" s="427"/>
      <c r="I81" s="427"/>
      <c r="J81" s="429"/>
      <c r="K81" s="427"/>
    </row>
    <row r="82" spans="1:11" x14ac:dyDescent="0.2">
      <c r="A82" s="427"/>
      <c r="B82" s="427"/>
      <c r="C82" s="427"/>
      <c r="D82" s="427"/>
      <c r="E82" s="427"/>
      <c r="F82" s="429"/>
      <c r="G82" s="545"/>
      <c r="H82" s="427"/>
      <c r="I82" s="427"/>
      <c r="J82" s="429"/>
      <c r="K82" s="427"/>
    </row>
    <row r="83" spans="1:11" x14ac:dyDescent="0.2">
      <c r="A83" s="427"/>
      <c r="B83" s="427"/>
      <c r="C83" s="427"/>
      <c r="D83" s="427"/>
      <c r="E83" s="427"/>
      <c r="F83" s="429"/>
      <c r="G83" s="545"/>
      <c r="H83" s="427"/>
      <c r="I83" s="427"/>
      <c r="J83" s="429"/>
      <c r="K83" s="427"/>
    </row>
    <row r="84" spans="1:11" x14ac:dyDescent="0.2">
      <c r="A84" s="427"/>
      <c r="B84" s="427"/>
      <c r="C84" s="427"/>
      <c r="D84" s="427"/>
      <c r="E84" s="427"/>
      <c r="F84" s="429"/>
      <c r="G84" s="545"/>
      <c r="H84" s="427"/>
      <c r="I84" s="427"/>
      <c r="J84" s="429"/>
      <c r="K84" s="427"/>
    </row>
    <row r="85" spans="1:11" x14ac:dyDescent="0.2">
      <c r="A85" s="427"/>
      <c r="B85" s="427"/>
      <c r="C85" s="427"/>
      <c r="D85" s="427"/>
      <c r="E85" s="427"/>
      <c r="F85" s="429"/>
      <c r="G85" s="545"/>
      <c r="H85" s="427"/>
      <c r="I85" s="427"/>
      <c r="J85" s="429"/>
      <c r="K85" s="427"/>
    </row>
    <row r="86" spans="1:11" x14ac:dyDescent="0.2">
      <c r="A86" s="427"/>
      <c r="B86" s="427"/>
      <c r="C86" s="427"/>
      <c r="D86" s="427"/>
      <c r="E86" s="427"/>
      <c r="F86" s="429"/>
      <c r="G86" s="545"/>
      <c r="H86" s="427"/>
      <c r="I86" s="427"/>
      <c r="J86" s="429"/>
      <c r="K86" s="427"/>
    </row>
    <row r="87" spans="1:11" x14ac:dyDescent="0.2">
      <c r="A87" s="427"/>
      <c r="B87" s="427"/>
      <c r="C87" s="427"/>
      <c r="D87" s="427"/>
      <c r="E87" s="427"/>
      <c r="F87" s="429"/>
      <c r="G87" s="545"/>
      <c r="H87" s="427"/>
      <c r="I87" s="427"/>
      <c r="J87" s="429"/>
      <c r="K87" s="427"/>
    </row>
    <row r="88" spans="1:11" x14ac:dyDescent="0.2">
      <c r="A88" s="427"/>
      <c r="B88" s="427"/>
      <c r="C88" s="427"/>
      <c r="D88" s="427"/>
      <c r="E88" s="427"/>
      <c r="F88" s="429"/>
      <c r="G88" s="545"/>
      <c r="H88" s="427"/>
      <c r="I88" s="427"/>
      <c r="J88" s="429"/>
      <c r="K88" s="427"/>
    </row>
    <row r="89" spans="1:11" x14ac:dyDescent="0.2">
      <c r="A89" s="427"/>
      <c r="B89" s="427"/>
      <c r="C89" s="427"/>
      <c r="D89" s="427"/>
      <c r="E89" s="427"/>
      <c r="F89" s="429"/>
      <c r="G89" s="545"/>
      <c r="H89" s="427"/>
      <c r="I89" s="427"/>
      <c r="J89" s="429"/>
      <c r="K89" s="427"/>
    </row>
    <row r="90" spans="1:11" x14ac:dyDescent="0.2">
      <c r="A90" s="427"/>
      <c r="B90" s="427"/>
      <c r="C90" s="427"/>
      <c r="D90" s="427"/>
      <c r="E90" s="427"/>
      <c r="F90" s="429"/>
      <c r="G90" s="545"/>
      <c r="H90" s="427"/>
      <c r="I90" s="427"/>
      <c r="J90" s="429"/>
      <c r="K90" s="427"/>
    </row>
    <row r="91" spans="1:11" x14ac:dyDescent="0.2">
      <c r="A91" s="427"/>
      <c r="B91" s="427"/>
      <c r="C91" s="427"/>
      <c r="D91" s="427"/>
      <c r="E91" s="427"/>
      <c r="F91" s="429"/>
      <c r="G91" s="545"/>
      <c r="H91" s="427"/>
      <c r="I91" s="427"/>
      <c r="J91" s="429"/>
      <c r="K91" s="427"/>
    </row>
    <row r="92" spans="1:11" x14ac:dyDescent="0.2">
      <c r="A92" s="427"/>
      <c r="B92" s="427"/>
      <c r="C92" s="427"/>
      <c r="D92" s="427"/>
      <c r="E92" s="427"/>
      <c r="F92" s="429"/>
      <c r="G92" s="545"/>
      <c r="H92" s="427"/>
      <c r="I92" s="427"/>
      <c r="J92" s="429"/>
      <c r="K92" s="427"/>
    </row>
    <row r="93" spans="1:11" x14ac:dyDescent="0.2">
      <c r="A93" s="427"/>
      <c r="B93" s="427"/>
      <c r="C93" s="427"/>
      <c r="D93" s="427"/>
      <c r="E93" s="427"/>
      <c r="F93" s="429"/>
      <c r="G93" s="545"/>
      <c r="H93" s="427"/>
      <c r="I93" s="427"/>
      <c r="J93" s="429"/>
      <c r="K93" s="427"/>
    </row>
    <row r="94" spans="1:11" x14ac:dyDescent="0.2">
      <c r="A94" s="427"/>
      <c r="B94" s="427"/>
      <c r="C94" s="427"/>
      <c r="D94" s="427"/>
      <c r="E94" s="427"/>
      <c r="F94" s="429"/>
      <c r="G94" s="545"/>
      <c r="H94" s="427"/>
      <c r="I94" s="427"/>
      <c r="J94" s="429"/>
      <c r="K94" s="427"/>
    </row>
    <row r="95" spans="1:11" x14ac:dyDescent="0.2">
      <c r="A95" s="427"/>
      <c r="B95" s="427"/>
      <c r="C95" s="427"/>
      <c r="D95" s="427"/>
      <c r="E95" s="427"/>
      <c r="F95" s="429"/>
      <c r="G95" s="545"/>
      <c r="H95" s="427"/>
      <c r="I95" s="427"/>
      <c r="J95" s="429"/>
      <c r="K95" s="427"/>
    </row>
    <row r="96" spans="1:11" x14ac:dyDescent="0.2">
      <c r="A96" s="427"/>
      <c r="B96" s="427"/>
      <c r="C96" s="427"/>
      <c r="D96" s="427"/>
      <c r="E96" s="427"/>
      <c r="F96" s="429"/>
      <c r="G96" s="545"/>
      <c r="H96" s="427"/>
      <c r="I96" s="427"/>
      <c r="J96" s="429"/>
      <c r="K96" s="427"/>
    </row>
    <row r="97" spans="1:11" x14ac:dyDescent="0.2">
      <c r="A97" s="427"/>
      <c r="B97" s="427"/>
      <c r="C97" s="427"/>
      <c r="D97" s="427"/>
      <c r="E97" s="427"/>
      <c r="F97" s="429"/>
      <c r="G97" s="545"/>
      <c r="H97" s="427"/>
      <c r="I97" s="427"/>
      <c r="J97" s="429"/>
      <c r="K97" s="427"/>
    </row>
    <row r="98" spans="1:11" x14ac:dyDescent="0.2">
      <c r="A98" s="427"/>
      <c r="B98" s="427"/>
      <c r="C98" s="427"/>
      <c r="D98" s="427"/>
      <c r="E98" s="427"/>
      <c r="F98" s="429"/>
      <c r="G98" s="545"/>
      <c r="H98" s="427"/>
      <c r="I98" s="427"/>
      <c r="J98" s="429"/>
      <c r="K98" s="427"/>
    </row>
    <row r="99" spans="1:11" x14ac:dyDescent="0.2">
      <c r="A99" s="427"/>
      <c r="B99" s="427"/>
      <c r="C99" s="427"/>
      <c r="D99" s="427"/>
      <c r="E99" s="427"/>
      <c r="F99" s="429"/>
      <c r="G99" s="545"/>
      <c r="H99" s="427"/>
      <c r="I99" s="427"/>
      <c r="J99" s="429"/>
      <c r="K99" s="427"/>
    </row>
    <row r="100" spans="1:11" x14ac:dyDescent="0.2">
      <c r="A100" s="427"/>
      <c r="B100" s="427"/>
      <c r="C100" s="427"/>
      <c r="D100" s="427"/>
      <c r="E100" s="427"/>
      <c r="F100" s="429"/>
      <c r="G100" s="545"/>
      <c r="H100" s="427"/>
      <c r="I100" s="427"/>
      <c r="J100" s="429"/>
      <c r="K100" s="427"/>
    </row>
    <row r="101" spans="1:11" x14ac:dyDescent="0.2">
      <c r="A101" s="427"/>
      <c r="B101" s="427"/>
      <c r="C101" s="427"/>
      <c r="D101" s="427"/>
      <c r="E101" s="427"/>
      <c r="F101" s="429"/>
      <c r="G101" s="545"/>
      <c r="H101" s="427"/>
      <c r="I101" s="427"/>
      <c r="J101" s="429"/>
      <c r="K101" s="427"/>
    </row>
    <row r="102" spans="1:11" x14ac:dyDescent="0.2">
      <c r="A102" s="427"/>
      <c r="B102" s="427"/>
      <c r="C102" s="427"/>
      <c r="D102" s="427"/>
      <c r="E102" s="427"/>
      <c r="F102" s="429"/>
      <c r="G102" s="545"/>
      <c r="H102" s="427"/>
      <c r="I102" s="427"/>
      <c r="J102" s="429"/>
      <c r="K102" s="427"/>
    </row>
    <row r="103" spans="1:11" x14ac:dyDescent="0.2">
      <c r="A103" s="427"/>
      <c r="B103" s="427"/>
      <c r="C103" s="427"/>
      <c r="D103" s="427"/>
      <c r="E103" s="427"/>
      <c r="F103" s="429"/>
      <c r="G103" s="545"/>
      <c r="H103" s="427"/>
      <c r="I103" s="427"/>
      <c r="J103" s="429"/>
      <c r="K103" s="427"/>
    </row>
    <row r="104" spans="1:11" x14ac:dyDescent="0.2">
      <c r="A104" s="427"/>
      <c r="B104" s="427"/>
      <c r="C104" s="427"/>
      <c r="D104" s="427"/>
      <c r="E104" s="427"/>
      <c r="F104" s="429"/>
      <c r="G104" s="545"/>
      <c r="H104" s="427"/>
      <c r="I104" s="427"/>
      <c r="J104" s="429"/>
      <c r="K104" s="427"/>
    </row>
    <row r="105" spans="1:11" x14ac:dyDescent="0.2">
      <c r="A105" s="427"/>
      <c r="B105" s="427"/>
      <c r="C105" s="427"/>
      <c r="D105" s="427"/>
      <c r="E105" s="427"/>
      <c r="F105" s="429"/>
      <c r="G105" s="545"/>
      <c r="H105" s="427"/>
      <c r="I105" s="427"/>
      <c r="J105" s="429"/>
      <c r="K105" s="427"/>
    </row>
    <row r="106" spans="1:11" x14ac:dyDescent="0.2">
      <c r="A106" s="427"/>
      <c r="B106" s="427"/>
      <c r="C106" s="427"/>
      <c r="D106" s="427"/>
      <c r="E106" s="427"/>
      <c r="F106" s="429"/>
      <c r="G106" s="545"/>
      <c r="H106" s="427"/>
      <c r="I106" s="427"/>
      <c r="J106" s="429"/>
      <c r="K106" s="427"/>
    </row>
    <row r="107" spans="1:11" x14ac:dyDescent="0.2">
      <c r="A107" s="427"/>
      <c r="B107" s="427"/>
      <c r="C107" s="427"/>
      <c r="D107" s="427"/>
      <c r="E107" s="427"/>
      <c r="F107" s="429"/>
      <c r="G107" s="545"/>
      <c r="H107" s="427"/>
      <c r="I107" s="427"/>
      <c r="J107" s="429"/>
      <c r="K107" s="427"/>
    </row>
    <row r="108" spans="1:11" x14ac:dyDescent="0.2">
      <c r="A108" s="427"/>
      <c r="B108" s="427"/>
      <c r="C108" s="427"/>
      <c r="D108" s="427"/>
      <c r="E108" s="427"/>
      <c r="F108" s="429"/>
      <c r="G108" s="545"/>
      <c r="H108" s="427"/>
      <c r="I108" s="427"/>
      <c r="J108" s="429"/>
      <c r="K108" s="427"/>
    </row>
    <row r="109" spans="1:11" x14ac:dyDescent="0.2">
      <c r="A109" s="427"/>
      <c r="B109" s="427"/>
      <c r="C109" s="427"/>
      <c r="D109" s="427"/>
      <c r="E109" s="427"/>
      <c r="F109" s="429"/>
      <c r="G109" s="545"/>
      <c r="H109" s="427"/>
      <c r="I109" s="427"/>
      <c r="J109" s="429"/>
      <c r="K109" s="427"/>
    </row>
    <row r="110" spans="1:11" x14ac:dyDescent="0.2">
      <c r="A110" s="427"/>
      <c r="B110" s="427"/>
      <c r="C110" s="427"/>
      <c r="D110" s="427"/>
      <c r="E110" s="427"/>
      <c r="F110" s="429"/>
      <c r="G110" s="545"/>
      <c r="H110" s="427"/>
      <c r="I110" s="427"/>
      <c r="J110" s="429"/>
      <c r="K110" s="427"/>
    </row>
    <row r="111" spans="1:11" x14ac:dyDescent="0.2">
      <c r="A111" s="427"/>
      <c r="B111" s="427"/>
      <c r="C111" s="427"/>
      <c r="D111" s="427"/>
      <c r="E111" s="427"/>
      <c r="F111" s="429"/>
      <c r="G111" s="545"/>
      <c r="H111" s="427"/>
      <c r="I111" s="427"/>
      <c r="J111" s="429"/>
      <c r="K111" s="427"/>
    </row>
    <row r="112" spans="1:11" x14ac:dyDescent="0.2">
      <c r="A112" s="427"/>
      <c r="B112" s="427"/>
      <c r="C112" s="427"/>
      <c r="D112" s="427"/>
      <c r="E112" s="427"/>
      <c r="F112" s="429"/>
      <c r="G112" s="545"/>
      <c r="H112" s="427"/>
      <c r="I112" s="427"/>
      <c r="J112" s="429"/>
      <c r="K112" s="427"/>
    </row>
    <row r="113" spans="1:11" x14ac:dyDescent="0.2">
      <c r="A113" s="427"/>
      <c r="B113" s="427"/>
      <c r="C113" s="427"/>
      <c r="D113" s="427"/>
      <c r="E113" s="427"/>
      <c r="F113" s="429"/>
      <c r="G113" s="545"/>
      <c r="H113" s="427"/>
      <c r="I113" s="427"/>
      <c r="J113" s="429"/>
      <c r="K113" s="427"/>
    </row>
    <row r="114" spans="1:11" x14ac:dyDescent="0.2">
      <c r="A114" s="427"/>
      <c r="B114" s="427"/>
      <c r="C114" s="427"/>
      <c r="D114" s="427"/>
      <c r="E114" s="427"/>
      <c r="F114" s="429"/>
      <c r="G114" s="545"/>
      <c r="H114" s="427"/>
      <c r="I114" s="427"/>
      <c r="J114" s="429"/>
      <c r="K114" s="427"/>
    </row>
    <row r="115" spans="1:11" x14ac:dyDescent="0.2">
      <c r="A115" s="427"/>
      <c r="B115" s="427"/>
      <c r="C115" s="427"/>
      <c r="D115" s="427"/>
      <c r="E115" s="427"/>
      <c r="F115" s="429"/>
      <c r="G115" s="545"/>
      <c r="H115" s="427"/>
      <c r="I115" s="427"/>
      <c r="J115" s="429"/>
      <c r="K115" s="427"/>
    </row>
    <row r="116" spans="1:11" x14ac:dyDescent="0.2">
      <c r="A116" s="427"/>
      <c r="B116" s="427"/>
      <c r="C116" s="427"/>
      <c r="D116" s="427"/>
      <c r="E116" s="427"/>
      <c r="F116" s="429"/>
      <c r="G116" s="545"/>
      <c r="H116" s="427"/>
      <c r="I116" s="427"/>
      <c r="J116" s="429"/>
      <c r="K116" s="427"/>
    </row>
    <row r="117" spans="1:11" x14ac:dyDescent="0.2">
      <c r="A117" s="427"/>
      <c r="B117" s="427"/>
      <c r="C117" s="427"/>
      <c r="D117" s="427"/>
      <c r="E117" s="427"/>
      <c r="F117" s="429"/>
      <c r="G117" s="545"/>
      <c r="H117" s="427"/>
      <c r="I117" s="427"/>
      <c r="J117" s="429"/>
      <c r="K117" s="427"/>
    </row>
    <row r="118" spans="1:11" x14ac:dyDescent="0.2">
      <c r="A118" s="427"/>
      <c r="B118" s="427"/>
      <c r="C118" s="427"/>
      <c r="D118" s="427"/>
      <c r="E118" s="427"/>
      <c r="F118" s="429"/>
      <c r="G118" s="545"/>
      <c r="H118" s="427"/>
      <c r="I118" s="427"/>
      <c r="J118" s="429"/>
      <c r="K118" s="427"/>
    </row>
    <row r="119" spans="1:11" x14ac:dyDescent="0.2">
      <c r="A119" s="427"/>
      <c r="B119" s="427"/>
      <c r="C119" s="427"/>
      <c r="D119" s="427"/>
      <c r="E119" s="427"/>
      <c r="F119" s="429"/>
      <c r="G119" s="545"/>
      <c r="H119" s="427"/>
      <c r="I119" s="427"/>
      <c r="J119" s="429"/>
      <c r="K119" s="427"/>
    </row>
    <row r="120" spans="1:11" x14ac:dyDescent="0.2">
      <c r="A120" s="427"/>
      <c r="B120" s="427"/>
      <c r="C120" s="427"/>
      <c r="D120" s="427"/>
      <c r="E120" s="427"/>
      <c r="F120" s="429"/>
      <c r="G120" s="545"/>
      <c r="H120" s="427"/>
      <c r="I120" s="427"/>
      <c r="J120" s="429"/>
      <c r="K120" s="427"/>
    </row>
    <row r="121" spans="1:11" x14ac:dyDescent="0.2">
      <c r="A121" s="427"/>
      <c r="B121" s="427"/>
      <c r="C121" s="427"/>
      <c r="D121" s="427"/>
      <c r="E121" s="427"/>
      <c r="F121" s="429"/>
      <c r="G121" s="545"/>
      <c r="H121" s="427"/>
      <c r="I121" s="427"/>
      <c r="J121" s="429"/>
      <c r="K121" s="427"/>
    </row>
    <row r="122" spans="1:11" x14ac:dyDescent="0.2">
      <c r="A122" s="427"/>
      <c r="B122" s="427"/>
      <c r="C122" s="427"/>
      <c r="D122" s="427"/>
      <c r="E122" s="427"/>
      <c r="F122" s="429"/>
      <c r="G122" s="545"/>
      <c r="H122" s="427"/>
      <c r="I122" s="427"/>
      <c r="J122" s="429"/>
      <c r="K122" s="427"/>
    </row>
    <row r="123" spans="1:11" x14ac:dyDescent="0.2">
      <c r="A123" s="427"/>
      <c r="B123" s="427"/>
      <c r="C123" s="427"/>
      <c r="D123" s="427"/>
      <c r="E123" s="427"/>
      <c r="F123" s="429"/>
      <c r="G123" s="545"/>
      <c r="H123" s="427"/>
      <c r="I123" s="427"/>
      <c r="J123" s="429"/>
      <c r="K123" s="427"/>
    </row>
    <row r="124" spans="1:11" x14ac:dyDescent="0.2">
      <c r="A124" s="427"/>
      <c r="B124" s="427"/>
      <c r="C124" s="427"/>
      <c r="D124" s="427"/>
      <c r="E124" s="427"/>
      <c r="F124" s="429"/>
      <c r="G124" s="545"/>
      <c r="H124" s="427"/>
      <c r="I124" s="427"/>
      <c r="J124" s="429"/>
      <c r="K124" s="427"/>
    </row>
    <row r="125" spans="1:11" x14ac:dyDescent="0.2">
      <c r="A125" s="427"/>
      <c r="B125" s="427"/>
      <c r="C125" s="427"/>
      <c r="D125" s="427"/>
      <c r="E125" s="427"/>
      <c r="F125" s="429"/>
      <c r="G125" s="545"/>
      <c r="H125" s="427"/>
      <c r="I125" s="427"/>
      <c r="J125" s="429"/>
      <c r="K125" s="427"/>
    </row>
    <row r="126" spans="1:11" x14ac:dyDescent="0.2">
      <c r="A126" s="427"/>
      <c r="B126" s="427"/>
      <c r="C126" s="427"/>
      <c r="D126" s="427"/>
      <c r="E126" s="427"/>
      <c r="F126" s="429"/>
      <c r="G126" s="545"/>
      <c r="H126" s="427"/>
      <c r="I126" s="427"/>
      <c r="J126" s="429"/>
      <c r="K126" s="427"/>
    </row>
    <row r="127" spans="1:11" x14ac:dyDescent="0.2">
      <c r="A127" s="427"/>
      <c r="B127" s="427"/>
      <c r="C127" s="427"/>
      <c r="D127" s="427"/>
      <c r="E127" s="427"/>
      <c r="F127" s="429"/>
      <c r="G127" s="545"/>
      <c r="H127" s="427"/>
      <c r="I127" s="427"/>
      <c r="J127" s="429"/>
      <c r="K127" s="427"/>
    </row>
    <row r="128" spans="1:11" x14ac:dyDescent="0.2">
      <c r="A128" s="427"/>
      <c r="B128" s="427"/>
      <c r="C128" s="427"/>
      <c r="D128" s="427"/>
      <c r="E128" s="427"/>
      <c r="F128" s="429"/>
      <c r="G128" s="545"/>
      <c r="H128" s="427"/>
      <c r="I128" s="427"/>
      <c r="J128" s="429"/>
      <c r="K128" s="427"/>
    </row>
    <row r="129" spans="1:11" x14ac:dyDescent="0.2">
      <c r="A129" s="427"/>
      <c r="B129" s="427"/>
      <c r="C129" s="427"/>
      <c r="D129" s="427"/>
      <c r="E129" s="427"/>
      <c r="F129" s="429"/>
      <c r="G129" s="545"/>
      <c r="H129" s="427"/>
      <c r="I129" s="427"/>
      <c r="J129" s="429"/>
      <c r="K129" s="427"/>
    </row>
    <row r="130" spans="1:11" x14ac:dyDescent="0.2">
      <c r="A130" s="427"/>
      <c r="B130" s="427"/>
      <c r="C130" s="427"/>
      <c r="D130" s="427"/>
      <c r="E130" s="427"/>
      <c r="F130" s="429"/>
      <c r="G130" s="545"/>
      <c r="H130" s="427"/>
      <c r="I130" s="427"/>
      <c r="J130" s="429"/>
      <c r="K130" s="427"/>
    </row>
    <row r="131" spans="1:11" x14ac:dyDescent="0.2">
      <c r="A131" s="427"/>
      <c r="B131" s="427"/>
      <c r="C131" s="427"/>
      <c r="D131" s="427"/>
      <c r="E131" s="427"/>
      <c r="F131" s="429"/>
      <c r="G131" s="545"/>
      <c r="H131" s="427"/>
      <c r="I131" s="427"/>
      <c r="J131" s="429"/>
      <c r="K131" s="427"/>
    </row>
    <row r="132" spans="1:11" x14ac:dyDescent="0.2">
      <c r="A132" s="427"/>
      <c r="B132" s="427"/>
      <c r="C132" s="427"/>
      <c r="D132" s="427"/>
      <c r="E132" s="427"/>
      <c r="F132" s="429"/>
      <c r="G132" s="545"/>
      <c r="H132" s="427"/>
      <c r="I132" s="427"/>
      <c r="J132" s="429"/>
      <c r="K132" s="427"/>
    </row>
    <row r="133" spans="1:11" x14ac:dyDescent="0.2">
      <c r="A133" s="427"/>
      <c r="B133" s="427"/>
      <c r="C133" s="427"/>
      <c r="D133" s="427"/>
      <c r="E133" s="427"/>
      <c r="F133" s="429"/>
      <c r="G133" s="545"/>
      <c r="H133" s="427"/>
      <c r="I133" s="427"/>
      <c r="J133" s="429"/>
      <c r="K133" s="427"/>
    </row>
    <row r="134" spans="1:11" x14ac:dyDescent="0.2">
      <c r="A134" s="427"/>
      <c r="B134" s="427"/>
      <c r="C134" s="427"/>
      <c r="D134" s="427"/>
      <c r="E134" s="427"/>
      <c r="F134" s="429"/>
      <c r="G134" s="545"/>
      <c r="H134" s="427"/>
      <c r="I134" s="427"/>
      <c r="J134" s="429"/>
      <c r="K134" s="427"/>
    </row>
    <row r="135" spans="1:11" x14ac:dyDescent="0.2">
      <c r="A135" s="427"/>
      <c r="B135" s="427"/>
      <c r="C135" s="427"/>
      <c r="D135" s="427"/>
      <c r="E135" s="427"/>
      <c r="F135" s="429"/>
      <c r="G135" s="545"/>
      <c r="H135" s="427"/>
      <c r="I135" s="427"/>
      <c r="J135" s="429"/>
      <c r="K135" s="427"/>
    </row>
    <row r="136" spans="1:11" x14ac:dyDescent="0.2">
      <c r="A136" s="427"/>
      <c r="B136" s="427"/>
      <c r="C136" s="427"/>
      <c r="D136" s="427"/>
      <c r="E136" s="427"/>
      <c r="F136" s="429"/>
      <c r="G136" s="545"/>
      <c r="H136" s="427"/>
      <c r="I136" s="427"/>
      <c r="J136" s="429"/>
      <c r="K136" s="427"/>
    </row>
    <row r="137" spans="1:11" x14ac:dyDescent="0.2">
      <c r="A137" s="427"/>
      <c r="B137" s="427"/>
      <c r="C137" s="427"/>
      <c r="D137" s="427"/>
      <c r="E137" s="427"/>
      <c r="F137" s="429"/>
      <c r="G137" s="545"/>
      <c r="H137" s="427"/>
      <c r="I137" s="427"/>
      <c r="J137" s="429"/>
      <c r="K137" s="427"/>
    </row>
    <row r="138" spans="1:11" x14ac:dyDescent="0.2">
      <c r="A138" s="427"/>
      <c r="B138" s="427"/>
      <c r="C138" s="427"/>
      <c r="D138" s="427"/>
      <c r="E138" s="427"/>
      <c r="F138" s="429"/>
      <c r="G138" s="545"/>
      <c r="H138" s="427"/>
      <c r="I138" s="427"/>
      <c r="J138" s="429"/>
      <c r="K138" s="427"/>
    </row>
    <row r="139" spans="1:11" x14ac:dyDescent="0.2">
      <c r="A139" s="427"/>
      <c r="B139" s="427"/>
      <c r="C139" s="427"/>
      <c r="D139" s="427"/>
      <c r="E139" s="427"/>
      <c r="F139" s="429"/>
      <c r="G139" s="545"/>
      <c r="H139" s="427"/>
      <c r="I139" s="427"/>
      <c r="J139" s="429"/>
      <c r="K139" s="427"/>
    </row>
    <row r="140" spans="1:11" x14ac:dyDescent="0.2">
      <c r="A140" s="427"/>
      <c r="B140" s="427"/>
      <c r="C140" s="427"/>
      <c r="D140" s="427"/>
      <c r="E140" s="427"/>
      <c r="F140" s="429"/>
      <c r="G140" s="545"/>
      <c r="H140" s="427"/>
      <c r="I140" s="427"/>
      <c r="J140" s="429"/>
      <c r="K140" s="427"/>
    </row>
    <row r="141" spans="1:11" x14ac:dyDescent="0.2">
      <c r="A141" s="427"/>
      <c r="B141" s="427"/>
      <c r="C141" s="427"/>
      <c r="D141" s="427"/>
      <c r="E141" s="427"/>
      <c r="F141" s="429"/>
      <c r="G141" s="545"/>
      <c r="H141" s="427"/>
      <c r="I141" s="427"/>
      <c r="J141" s="429"/>
      <c r="K141" s="427"/>
    </row>
    <row r="142" spans="1:11" x14ac:dyDescent="0.2">
      <c r="A142" s="427"/>
      <c r="B142" s="427"/>
      <c r="C142" s="427"/>
      <c r="D142" s="427"/>
      <c r="E142" s="427"/>
      <c r="F142" s="429"/>
      <c r="G142" s="545"/>
      <c r="H142" s="427"/>
      <c r="I142" s="427"/>
      <c r="J142" s="429"/>
      <c r="K142" s="427"/>
    </row>
    <row r="143" spans="1:11" x14ac:dyDescent="0.2">
      <c r="A143" s="427"/>
      <c r="B143" s="427"/>
      <c r="C143" s="427"/>
      <c r="D143" s="427"/>
      <c r="E143" s="427"/>
      <c r="F143" s="429"/>
      <c r="G143" s="545"/>
      <c r="H143" s="427"/>
      <c r="I143" s="427"/>
      <c r="J143" s="429"/>
      <c r="K143" s="427"/>
    </row>
    <row r="144" spans="1:11" x14ac:dyDescent="0.2">
      <c r="A144" s="427"/>
      <c r="B144" s="427"/>
      <c r="C144" s="427"/>
      <c r="D144" s="427"/>
      <c r="E144" s="427"/>
      <c r="F144" s="429"/>
      <c r="G144" s="545"/>
      <c r="H144" s="427"/>
      <c r="I144" s="427"/>
      <c r="J144" s="429"/>
      <c r="K144" s="427"/>
    </row>
    <row r="145" spans="1:11" x14ac:dyDescent="0.2">
      <c r="A145" s="427"/>
      <c r="B145" s="427"/>
      <c r="C145" s="427"/>
      <c r="D145" s="427"/>
      <c r="E145" s="427"/>
      <c r="F145" s="429"/>
      <c r="G145" s="545"/>
      <c r="H145" s="427"/>
      <c r="I145" s="427"/>
      <c r="J145" s="429"/>
      <c r="K145" s="427"/>
    </row>
    <row r="146" spans="1:11" x14ac:dyDescent="0.2">
      <c r="A146" s="427"/>
      <c r="B146" s="427"/>
      <c r="C146" s="427"/>
      <c r="D146" s="427"/>
      <c r="E146" s="427"/>
      <c r="F146" s="429"/>
      <c r="G146" s="545"/>
      <c r="H146" s="427"/>
      <c r="I146" s="427"/>
      <c r="J146" s="429"/>
      <c r="K146" s="427"/>
    </row>
    <row r="147" spans="1:11" x14ac:dyDescent="0.2">
      <c r="A147" s="427"/>
      <c r="B147" s="427"/>
      <c r="C147" s="427"/>
      <c r="D147" s="427"/>
      <c r="E147" s="427"/>
      <c r="F147" s="429"/>
      <c r="G147" s="545"/>
      <c r="H147" s="427"/>
      <c r="I147" s="427"/>
      <c r="J147" s="429"/>
      <c r="K147" s="427"/>
    </row>
    <row r="148" spans="1:11" x14ac:dyDescent="0.2">
      <c r="A148" s="427"/>
      <c r="B148" s="427"/>
      <c r="C148" s="427"/>
      <c r="D148" s="427"/>
      <c r="E148" s="427"/>
      <c r="F148" s="429"/>
      <c r="G148" s="545"/>
      <c r="H148" s="427"/>
      <c r="I148" s="427"/>
      <c r="J148" s="429"/>
      <c r="K148" s="427"/>
    </row>
    <row r="149" spans="1:11" x14ac:dyDescent="0.2">
      <c r="A149" s="427"/>
      <c r="B149" s="427"/>
      <c r="C149" s="427"/>
      <c r="D149" s="427"/>
      <c r="E149" s="427"/>
      <c r="F149" s="429"/>
      <c r="G149" s="545"/>
      <c r="H149" s="427"/>
      <c r="I149" s="427"/>
      <c r="J149" s="429"/>
      <c r="K149" s="427"/>
    </row>
    <row r="150" spans="1:11" x14ac:dyDescent="0.2">
      <c r="A150" s="427"/>
      <c r="B150" s="427"/>
      <c r="C150" s="427"/>
      <c r="D150" s="427"/>
      <c r="E150" s="427"/>
      <c r="F150" s="429"/>
      <c r="G150" s="545"/>
      <c r="H150" s="427"/>
      <c r="I150" s="427"/>
      <c r="J150" s="429"/>
      <c r="K150" s="427"/>
    </row>
    <row r="151" spans="1:11" x14ac:dyDescent="0.2">
      <c r="A151" s="427"/>
      <c r="B151" s="427"/>
      <c r="C151" s="427"/>
      <c r="D151" s="427"/>
      <c r="E151" s="427"/>
      <c r="F151" s="429"/>
      <c r="G151" s="545"/>
      <c r="H151" s="427"/>
      <c r="I151" s="427"/>
      <c r="J151" s="429"/>
      <c r="K151" s="427"/>
    </row>
    <row r="152" spans="1:11" x14ac:dyDescent="0.2">
      <c r="A152" s="427"/>
      <c r="B152" s="427"/>
      <c r="C152" s="427"/>
      <c r="D152" s="427"/>
      <c r="E152" s="427"/>
      <c r="F152" s="429"/>
      <c r="G152" s="545"/>
      <c r="H152" s="427"/>
      <c r="I152" s="427"/>
      <c r="J152" s="429"/>
      <c r="K152" s="427"/>
    </row>
    <row r="153" spans="1:11" x14ac:dyDescent="0.2">
      <c r="A153" s="427"/>
      <c r="B153" s="427"/>
      <c r="C153" s="427"/>
      <c r="D153" s="427"/>
      <c r="E153" s="427"/>
      <c r="F153" s="429"/>
      <c r="G153" s="545"/>
      <c r="H153" s="427"/>
      <c r="I153" s="427"/>
      <c r="J153" s="429"/>
      <c r="K153" s="427"/>
    </row>
    <row r="154" spans="1:11" x14ac:dyDescent="0.2">
      <c r="A154" s="427"/>
      <c r="B154" s="427"/>
      <c r="C154" s="427"/>
      <c r="D154" s="427"/>
      <c r="E154" s="427"/>
      <c r="F154" s="429"/>
      <c r="G154" s="545"/>
      <c r="H154" s="427"/>
      <c r="I154" s="427"/>
      <c r="J154" s="429"/>
      <c r="K154" s="427"/>
    </row>
    <row r="155" spans="1:11" x14ac:dyDescent="0.2">
      <c r="A155" s="427"/>
      <c r="B155" s="427"/>
      <c r="C155" s="427"/>
      <c r="D155" s="427"/>
      <c r="E155" s="427"/>
      <c r="F155" s="429"/>
      <c r="G155" s="545"/>
      <c r="H155" s="427"/>
      <c r="I155" s="427"/>
      <c r="J155" s="429"/>
      <c r="K155" s="427"/>
    </row>
    <row r="156" spans="1:11" x14ac:dyDescent="0.2">
      <c r="A156" s="427"/>
      <c r="B156" s="427"/>
      <c r="C156" s="427"/>
      <c r="D156" s="427"/>
      <c r="E156" s="427"/>
      <c r="F156" s="429"/>
      <c r="G156" s="545"/>
      <c r="H156" s="427"/>
      <c r="I156" s="427"/>
      <c r="J156" s="429"/>
      <c r="K156" s="427"/>
    </row>
    <row r="157" spans="1:11" x14ac:dyDescent="0.2">
      <c r="A157" s="427"/>
      <c r="B157" s="427"/>
      <c r="C157" s="427"/>
      <c r="D157" s="427"/>
      <c r="E157" s="427"/>
      <c r="F157" s="429"/>
      <c r="G157" s="545"/>
      <c r="H157" s="427"/>
      <c r="I157" s="427"/>
      <c r="J157" s="429"/>
      <c r="K157" s="427"/>
    </row>
    <row r="158" spans="1:11" x14ac:dyDescent="0.2">
      <c r="A158" s="427"/>
      <c r="B158" s="427"/>
      <c r="C158" s="427"/>
      <c r="D158" s="427"/>
      <c r="E158" s="427"/>
      <c r="F158" s="429"/>
      <c r="G158" s="545"/>
      <c r="H158" s="427"/>
      <c r="I158" s="427"/>
      <c r="J158" s="429"/>
      <c r="K158" s="427"/>
    </row>
    <row r="159" spans="1:11" x14ac:dyDescent="0.2">
      <c r="A159" s="427"/>
      <c r="B159" s="427"/>
      <c r="C159" s="427"/>
      <c r="D159" s="427"/>
      <c r="E159" s="427"/>
      <c r="F159" s="429"/>
      <c r="G159" s="545"/>
      <c r="H159" s="427"/>
      <c r="I159" s="427"/>
      <c r="J159" s="429"/>
      <c r="K159" s="427"/>
    </row>
    <row r="160" spans="1:11" x14ac:dyDescent="0.2">
      <c r="A160" s="427"/>
      <c r="B160" s="427"/>
      <c r="C160" s="427"/>
      <c r="D160" s="427"/>
      <c r="E160" s="427"/>
      <c r="F160" s="429"/>
      <c r="G160" s="545"/>
      <c r="H160" s="427"/>
      <c r="I160" s="427"/>
      <c r="J160" s="429"/>
      <c r="K160" s="427"/>
    </row>
    <row r="161" spans="1:11" x14ac:dyDescent="0.2">
      <c r="A161" s="427"/>
      <c r="B161" s="427"/>
      <c r="C161" s="427"/>
      <c r="D161" s="427"/>
      <c r="E161" s="427"/>
      <c r="F161" s="429"/>
      <c r="G161" s="545"/>
      <c r="H161" s="427"/>
      <c r="I161" s="427"/>
      <c r="J161" s="429"/>
      <c r="K161" s="427"/>
    </row>
    <row r="162" spans="1:11" x14ac:dyDescent="0.2">
      <c r="A162" s="427"/>
      <c r="B162" s="427"/>
      <c r="C162" s="427"/>
      <c r="D162" s="427"/>
      <c r="E162" s="427"/>
      <c r="F162" s="429"/>
      <c r="G162" s="545"/>
      <c r="H162" s="427"/>
      <c r="I162" s="427"/>
      <c r="J162" s="429"/>
      <c r="K162" s="427"/>
    </row>
    <row r="163" spans="1:11" x14ac:dyDescent="0.2">
      <c r="A163" s="427"/>
      <c r="B163" s="427"/>
      <c r="C163" s="427"/>
      <c r="D163" s="427"/>
      <c r="E163" s="427"/>
      <c r="F163" s="429"/>
      <c r="G163" s="545"/>
      <c r="H163" s="427"/>
      <c r="I163" s="427"/>
      <c r="J163" s="429"/>
      <c r="K163" s="427"/>
    </row>
    <row r="164" spans="1:11" x14ac:dyDescent="0.2">
      <c r="A164" s="427"/>
      <c r="B164" s="427"/>
      <c r="C164" s="427"/>
      <c r="D164" s="427"/>
      <c r="E164" s="427"/>
      <c r="F164" s="429"/>
      <c r="G164" s="545"/>
      <c r="H164" s="427"/>
      <c r="I164" s="427"/>
      <c r="J164" s="429"/>
      <c r="K164" s="427"/>
    </row>
    <row r="165" spans="1:11" x14ac:dyDescent="0.2">
      <c r="A165" s="427"/>
      <c r="B165" s="427"/>
      <c r="C165" s="427"/>
      <c r="D165" s="427"/>
      <c r="E165" s="427"/>
      <c r="F165" s="429"/>
      <c r="G165" s="545"/>
      <c r="H165" s="427"/>
      <c r="I165" s="427"/>
      <c r="J165" s="429"/>
      <c r="K165" s="427"/>
    </row>
    <row r="166" spans="1:11" x14ac:dyDescent="0.2">
      <c r="A166" s="427"/>
      <c r="B166" s="427"/>
      <c r="C166" s="427"/>
      <c r="D166" s="427"/>
      <c r="E166" s="427"/>
      <c r="F166" s="429"/>
      <c r="G166" s="545"/>
      <c r="H166" s="427"/>
      <c r="I166" s="427"/>
      <c r="J166" s="429"/>
      <c r="K166" s="427"/>
    </row>
    <row r="167" spans="1:11" x14ac:dyDescent="0.2">
      <c r="A167" s="427"/>
      <c r="B167" s="427"/>
      <c r="C167" s="427"/>
      <c r="D167" s="427"/>
      <c r="E167" s="427"/>
      <c r="F167" s="429"/>
      <c r="G167" s="545"/>
      <c r="H167" s="427"/>
      <c r="I167" s="427"/>
      <c r="J167" s="429"/>
      <c r="K167" s="427"/>
    </row>
    <row r="168" spans="1:11" x14ac:dyDescent="0.2">
      <c r="A168" s="427"/>
      <c r="B168" s="427"/>
      <c r="C168" s="427"/>
      <c r="D168" s="427"/>
      <c r="E168" s="427"/>
      <c r="F168" s="429"/>
      <c r="G168" s="545"/>
      <c r="H168" s="427"/>
      <c r="I168" s="427"/>
      <c r="J168" s="429"/>
      <c r="K168" s="427"/>
    </row>
    <row r="169" spans="1:11" x14ac:dyDescent="0.2">
      <c r="A169" s="427"/>
      <c r="B169" s="427"/>
      <c r="C169" s="427"/>
      <c r="D169" s="427"/>
      <c r="E169" s="427"/>
      <c r="F169" s="429"/>
      <c r="G169" s="545"/>
      <c r="H169" s="427"/>
      <c r="I169" s="427"/>
      <c r="J169" s="429"/>
      <c r="K169" s="427"/>
    </row>
    <row r="170" spans="1:11" x14ac:dyDescent="0.2">
      <c r="A170" s="427"/>
      <c r="B170" s="427"/>
      <c r="C170" s="427"/>
      <c r="D170" s="427"/>
      <c r="E170" s="427"/>
      <c r="F170" s="429"/>
      <c r="G170" s="545"/>
      <c r="H170" s="427"/>
      <c r="I170" s="427"/>
      <c r="J170" s="429"/>
      <c r="K170" s="427"/>
    </row>
    <row r="171" spans="1:11" x14ac:dyDescent="0.2">
      <c r="A171" s="427"/>
      <c r="B171" s="427"/>
      <c r="C171" s="427"/>
      <c r="D171" s="427"/>
      <c r="E171" s="427"/>
      <c r="F171" s="429"/>
      <c r="G171" s="545"/>
      <c r="H171" s="427"/>
      <c r="I171" s="427"/>
      <c r="J171" s="429"/>
      <c r="K171" s="427"/>
    </row>
    <row r="172" spans="1:11" x14ac:dyDescent="0.2">
      <c r="A172" s="427"/>
      <c r="B172" s="427"/>
      <c r="C172" s="427"/>
      <c r="D172" s="427"/>
      <c r="E172" s="427"/>
      <c r="F172" s="429"/>
      <c r="G172" s="545"/>
      <c r="H172" s="427"/>
      <c r="I172" s="427"/>
      <c r="J172" s="429"/>
      <c r="K172" s="427"/>
    </row>
    <row r="173" spans="1:11" x14ac:dyDescent="0.2">
      <c r="A173" s="427"/>
      <c r="B173" s="427"/>
      <c r="C173" s="427"/>
      <c r="D173" s="427"/>
      <c r="E173" s="427"/>
      <c r="F173" s="429"/>
      <c r="G173" s="545"/>
      <c r="H173" s="427"/>
      <c r="I173" s="427"/>
      <c r="J173" s="429"/>
      <c r="K173" s="427"/>
    </row>
    <row r="174" spans="1:11" x14ac:dyDescent="0.2">
      <c r="A174" s="427"/>
      <c r="B174" s="427"/>
      <c r="C174" s="427"/>
      <c r="D174" s="427"/>
      <c r="E174" s="427"/>
      <c r="F174" s="429"/>
      <c r="G174" s="545"/>
      <c r="H174" s="427"/>
      <c r="I174" s="427"/>
      <c r="J174" s="429"/>
      <c r="K174" s="427"/>
    </row>
    <row r="175" spans="1:11" x14ac:dyDescent="0.2">
      <c r="A175" s="427"/>
      <c r="B175" s="427"/>
      <c r="C175" s="427"/>
      <c r="D175" s="427"/>
      <c r="E175" s="427"/>
      <c r="F175" s="429"/>
      <c r="G175" s="545"/>
      <c r="H175" s="427"/>
      <c r="I175" s="427"/>
      <c r="J175" s="429"/>
      <c r="K175" s="427"/>
    </row>
    <row r="176" spans="1:11" x14ac:dyDescent="0.2">
      <c r="A176" s="427"/>
      <c r="B176" s="427"/>
      <c r="C176" s="427"/>
      <c r="D176" s="427"/>
      <c r="E176" s="427"/>
      <c r="F176" s="429"/>
      <c r="G176" s="545"/>
      <c r="H176" s="427"/>
      <c r="I176" s="427"/>
      <c r="J176" s="429"/>
      <c r="K176" s="427"/>
    </row>
    <row r="177" spans="1:11" x14ac:dyDescent="0.2">
      <c r="A177" s="427"/>
      <c r="B177" s="427"/>
      <c r="C177" s="427"/>
      <c r="D177" s="427"/>
      <c r="E177" s="427"/>
      <c r="F177" s="429"/>
      <c r="G177" s="545"/>
      <c r="H177" s="427"/>
      <c r="I177" s="427"/>
      <c r="J177" s="429"/>
      <c r="K177" s="427"/>
    </row>
    <row r="178" spans="1:11" x14ac:dyDescent="0.2">
      <c r="A178" s="427"/>
      <c r="B178" s="427"/>
      <c r="C178" s="427"/>
      <c r="D178" s="427"/>
      <c r="E178" s="427"/>
      <c r="F178" s="429"/>
      <c r="G178" s="545"/>
      <c r="H178" s="427"/>
      <c r="I178" s="427"/>
      <c r="J178" s="429"/>
      <c r="K178" s="427"/>
    </row>
    <row r="179" spans="1:11" x14ac:dyDescent="0.2">
      <c r="A179" s="427"/>
      <c r="B179" s="427"/>
      <c r="C179" s="427"/>
      <c r="D179" s="427"/>
      <c r="E179" s="427"/>
      <c r="F179" s="429"/>
      <c r="G179" s="545"/>
      <c r="H179" s="427"/>
      <c r="I179" s="427"/>
      <c r="J179" s="429"/>
      <c r="K179" s="427"/>
    </row>
    <row r="180" spans="1:11" x14ac:dyDescent="0.2">
      <c r="A180" s="427"/>
      <c r="B180" s="427"/>
      <c r="C180" s="427"/>
      <c r="D180" s="427"/>
      <c r="E180" s="427"/>
      <c r="F180" s="429"/>
      <c r="G180" s="545"/>
      <c r="H180" s="427"/>
      <c r="I180" s="427"/>
      <c r="J180" s="429"/>
      <c r="K180" s="427"/>
    </row>
    <row r="181" spans="1:11" x14ac:dyDescent="0.2">
      <c r="A181" s="427"/>
      <c r="B181" s="427"/>
      <c r="C181" s="427"/>
      <c r="D181" s="427"/>
      <c r="E181" s="427"/>
      <c r="F181" s="429"/>
      <c r="G181" s="545"/>
      <c r="H181" s="427"/>
      <c r="I181" s="427"/>
      <c r="J181" s="429"/>
      <c r="K181" s="427"/>
    </row>
    <row r="182" spans="1:11" x14ac:dyDescent="0.2">
      <c r="A182" s="427"/>
      <c r="B182" s="427"/>
      <c r="C182" s="427"/>
      <c r="D182" s="427"/>
      <c r="E182" s="427"/>
      <c r="F182" s="429"/>
      <c r="G182" s="545"/>
      <c r="H182" s="427"/>
      <c r="I182" s="427"/>
      <c r="J182" s="429"/>
      <c r="K182" s="427"/>
    </row>
    <row r="183" spans="1:11" x14ac:dyDescent="0.2">
      <c r="A183" s="427"/>
      <c r="B183" s="427"/>
      <c r="C183" s="427"/>
      <c r="D183" s="427"/>
      <c r="E183" s="427"/>
      <c r="F183" s="429"/>
      <c r="G183" s="545"/>
      <c r="H183" s="427"/>
      <c r="I183" s="427"/>
      <c r="J183" s="429"/>
      <c r="K183" s="427"/>
    </row>
    <row r="184" spans="1:11" x14ac:dyDescent="0.2">
      <c r="A184" s="427"/>
      <c r="B184" s="427"/>
      <c r="C184" s="427"/>
      <c r="D184" s="427"/>
      <c r="E184" s="427"/>
      <c r="F184" s="429"/>
      <c r="G184" s="545"/>
      <c r="H184" s="427"/>
      <c r="I184" s="427"/>
      <c r="J184" s="429"/>
      <c r="K184" s="427"/>
    </row>
    <row r="185" spans="1:11" x14ac:dyDescent="0.2">
      <c r="A185" s="427"/>
      <c r="B185" s="427"/>
      <c r="C185" s="427"/>
      <c r="D185" s="427"/>
      <c r="E185" s="427"/>
      <c r="F185" s="429"/>
      <c r="G185" s="545"/>
      <c r="H185" s="427"/>
      <c r="I185" s="427"/>
      <c r="J185" s="429"/>
      <c r="K185" s="427"/>
    </row>
    <row r="186" spans="1:11" x14ac:dyDescent="0.2">
      <c r="A186" s="427"/>
      <c r="B186" s="427"/>
      <c r="C186" s="427"/>
      <c r="D186" s="427"/>
      <c r="E186" s="427"/>
      <c r="F186" s="429"/>
      <c r="G186" s="545"/>
      <c r="H186" s="427"/>
      <c r="I186" s="427"/>
      <c r="J186" s="429"/>
      <c r="K186" s="427"/>
    </row>
    <row r="187" spans="1:11" x14ac:dyDescent="0.2">
      <c r="A187" s="427"/>
      <c r="B187" s="427"/>
      <c r="C187" s="427"/>
      <c r="D187" s="427"/>
      <c r="E187" s="427"/>
      <c r="F187" s="429"/>
      <c r="G187" s="545"/>
      <c r="H187" s="427"/>
      <c r="I187" s="427"/>
      <c r="J187" s="429"/>
      <c r="K187" s="427"/>
    </row>
    <row r="188" spans="1:11" x14ac:dyDescent="0.2">
      <c r="A188" s="427"/>
      <c r="B188" s="427"/>
      <c r="C188" s="427"/>
      <c r="D188" s="427"/>
      <c r="E188" s="427"/>
      <c r="F188" s="429"/>
      <c r="G188" s="545"/>
      <c r="H188" s="427"/>
      <c r="I188" s="427"/>
      <c r="J188" s="429"/>
      <c r="K188" s="427"/>
    </row>
    <row r="189" spans="1:11" x14ac:dyDescent="0.2">
      <c r="A189" s="427"/>
      <c r="B189" s="427"/>
      <c r="C189" s="427"/>
      <c r="D189" s="427"/>
      <c r="E189" s="427"/>
      <c r="F189" s="429"/>
      <c r="G189" s="545"/>
      <c r="H189" s="427"/>
      <c r="I189" s="427"/>
      <c r="J189" s="429"/>
      <c r="K189" s="427"/>
    </row>
    <row r="190" spans="1:11" x14ac:dyDescent="0.2">
      <c r="A190" s="427"/>
      <c r="B190" s="427"/>
      <c r="C190" s="427"/>
      <c r="D190" s="427"/>
      <c r="E190" s="427"/>
      <c r="F190" s="429"/>
      <c r="G190" s="545"/>
      <c r="H190" s="427"/>
      <c r="I190" s="427"/>
      <c r="J190" s="429"/>
      <c r="K190" s="427"/>
    </row>
    <row r="191" spans="1:11" x14ac:dyDescent="0.2">
      <c r="A191" s="427"/>
      <c r="B191" s="427"/>
      <c r="C191" s="427"/>
      <c r="D191" s="427"/>
      <c r="E191" s="427"/>
      <c r="F191" s="429"/>
      <c r="G191" s="545"/>
      <c r="H191" s="427"/>
      <c r="I191" s="427"/>
      <c r="J191" s="429"/>
      <c r="K191" s="427"/>
    </row>
    <row r="192" spans="1:11" x14ac:dyDescent="0.2">
      <c r="A192" s="427"/>
      <c r="B192" s="427"/>
      <c r="C192" s="427"/>
      <c r="D192" s="427"/>
      <c r="E192" s="427"/>
      <c r="F192" s="429"/>
      <c r="G192" s="545"/>
      <c r="H192" s="427"/>
      <c r="I192" s="427"/>
      <c r="J192" s="429"/>
      <c r="K192" s="427"/>
    </row>
    <row r="193" spans="1:11" x14ac:dyDescent="0.2">
      <c r="A193" s="427"/>
      <c r="B193" s="427"/>
      <c r="C193" s="427"/>
      <c r="D193" s="427"/>
      <c r="E193" s="427"/>
      <c r="F193" s="429"/>
      <c r="G193" s="545"/>
      <c r="H193" s="427"/>
      <c r="I193" s="427"/>
      <c r="J193" s="429"/>
      <c r="K193" s="427"/>
    </row>
    <row r="194" spans="1:11" x14ac:dyDescent="0.2">
      <c r="A194" s="427"/>
      <c r="B194" s="427"/>
      <c r="C194" s="427"/>
      <c r="D194" s="427"/>
      <c r="E194" s="427"/>
      <c r="F194" s="429"/>
      <c r="G194" s="545"/>
      <c r="H194" s="427"/>
      <c r="I194" s="427"/>
      <c r="J194" s="429"/>
      <c r="K194" s="427"/>
    </row>
    <row r="195" spans="1:11" x14ac:dyDescent="0.2">
      <c r="A195" s="427"/>
      <c r="B195" s="427"/>
      <c r="C195" s="427"/>
      <c r="D195" s="427"/>
      <c r="E195" s="427"/>
      <c r="F195" s="429"/>
      <c r="G195" s="545"/>
      <c r="H195" s="427"/>
      <c r="I195" s="427"/>
      <c r="J195" s="429"/>
      <c r="K195" s="427"/>
    </row>
    <row r="196" spans="1:11" x14ac:dyDescent="0.2">
      <c r="A196" s="427"/>
      <c r="B196" s="427"/>
      <c r="C196" s="427"/>
      <c r="D196" s="427"/>
      <c r="E196" s="427"/>
      <c r="F196" s="429"/>
      <c r="G196" s="545"/>
      <c r="H196" s="427"/>
      <c r="I196" s="427"/>
      <c r="J196" s="429"/>
      <c r="K196" s="427"/>
    </row>
    <row r="197" spans="1:11" x14ac:dyDescent="0.2">
      <c r="A197" s="427"/>
      <c r="B197" s="427"/>
      <c r="C197" s="427"/>
      <c r="D197" s="427"/>
      <c r="E197" s="427"/>
      <c r="F197" s="429"/>
      <c r="G197" s="545"/>
      <c r="H197" s="427"/>
      <c r="I197" s="427"/>
      <c r="J197" s="429"/>
      <c r="K197" s="427"/>
    </row>
    <row r="198" spans="1:11" x14ac:dyDescent="0.2">
      <c r="A198" s="427"/>
      <c r="B198" s="427"/>
      <c r="C198" s="427"/>
      <c r="D198" s="427"/>
      <c r="E198" s="427"/>
      <c r="F198" s="429"/>
      <c r="G198" s="545"/>
      <c r="H198" s="427"/>
      <c r="I198" s="427"/>
      <c r="J198" s="429"/>
      <c r="K198" s="427"/>
    </row>
    <row r="199" spans="1:11" x14ac:dyDescent="0.2">
      <c r="A199" s="427"/>
      <c r="B199" s="427"/>
      <c r="C199" s="427"/>
      <c r="D199" s="427"/>
      <c r="E199" s="427"/>
      <c r="F199" s="429"/>
      <c r="G199" s="545"/>
      <c r="H199" s="427"/>
      <c r="I199" s="427"/>
      <c r="J199" s="429"/>
      <c r="K199" s="427"/>
    </row>
    <row r="200" spans="1:11" x14ac:dyDescent="0.2">
      <c r="A200" s="427"/>
      <c r="B200" s="427"/>
      <c r="C200" s="427"/>
      <c r="D200" s="427"/>
      <c r="E200" s="427"/>
      <c r="F200" s="429"/>
      <c r="G200" s="545"/>
      <c r="H200" s="427"/>
      <c r="I200" s="427"/>
      <c r="J200" s="429"/>
      <c r="K200" s="427"/>
    </row>
    <row r="201" spans="1:11" x14ac:dyDescent="0.2">
      <c r="A201" s="427"/>
      <c r="B201" s="427"/>
      <c r="C201" s="427"/>
      <c r="D201" s="427"/>
      <c r="E201" s="427"/>
      <c r="F201" s="429"/>
      <c r="G201" s="545"/>
      <c r="H201" s="427"/>
      <c r="I201" s="427"/>
      <c r="J201" s="429"/>
      <c r="K201" s="427"/>
    </row>
    <row r="202" spans="1:11" x14ac:dyDescent="0.2">
      <c r="A202" s="427"/>
      <c r="B202" s="427"/>
      <c r="C202" s="427"/>
      <c r="D202" s="427"/>
      <c r="E202" s="427"/>
      <c r="F202" s="429"/>
      <c r="G202" s="545"/>
      <c r="H202" s="427"/>
      <c r="I202" s="427"/>
      <c r="J202" s="429"/>
      <c r="K202" s="427"/>
    </row>
    <row r="203" spans="1:11" x14ac:dyDescent="0.2">
      <c r="A203" s="427"/>
      <c r="B203" s="427"/>
      <c r="C203" s="427"/>
      <c r="D203" s="427"/>
      <c r="E203" s="427"/>
      <c r="F203" s="429"/>
      <c r="G203" s="545"/>
      <c r="H203" s="427"/>
      <c r="I203" s="427"/>
      <c r="J203" s="429"/>
      <c r="K203" s="427"/>
    </row>
    <row r="204" spans="1:11" x14ac:dyDescent="0.2">
      <c r="A204" s="427"/>
      <c r="B204" s="427"/>
      <c r="C204" s="427"/>
      <c r="D204" s="427"/>
      <c r="E204" s="427"/>
      <c r="F204" s="429"/>
      <c r="G204" s="545"/>
      <c r="H204" s="427"/>
      <c r="I204" s="427"/>
      <c r="J204" s="429"/>
      <c r="K204" s="427"/>
    </row>
    <row r="205" spans="1:11" x14ac:dyDescent="0.2">
      <c r="A205" s="427"/>
      <c r="B205" s="427"/>
      <c r="C205" s="427"/>
      <c r="D205" s="427"/>
      <c r="E205" s="427"/>
      <c r="F205" s="429"/>
      <c r="G205" s="545"/>
      <c r="H205" s="427"/>
      <c r="I205" s="427"/>
      <c r="J205" s="429"/>
      <c r="K205" s="427"/>
    </row>
    <row r="206" spans="1:11" x14ac:dyDescent="0.2">
      <c r="A206" s="427"/>
      <c r="B206" s="427"/>
      <c r="C206" s="427"/>
      <c r="D206" s="427"/>
      <c r="E206" s="427"/>
      <c r="F206" s="429"/>
      <c r="G206" s="545"/>
      <c r="H206" s="427"/>
      <c r="I206" s="427"/>
      <c r="J206" s="429"/>
      <c r="K206" s="427"/>
    </row>
    <row r="207" spans="1:11" x14ac:dyDescent="0.2">
      <c r="A207" s="427"/>
      <c r="B207" s="427"/>
      <c r="C207" s="427"/>
      <c r="D207" s="427"/>
      <c r="E207" s="427"/>
      <c r="F207" s="429"/>
      <c r="G207" s="545"/>
      <c r="H207" s="427"/>
      <c r="I207" s="427"/>
      <c r="J207" s="429"/>
      <c r="K207" s="427"/>
    </row>
    <row r="208" spans="1:11" x14ac:dyDescent="0.2">
      <c r="A208" s="427"/>
      <c r="B208" s="427"/>
      <c r="C208" s="427"/>
      <c r="D208" s="427"/>
      <c r="E208" s="427"/>
      <c r="F208" s="429"/>
      <c r="G208" s="545"/>
      <c r="H208" s="427"/>
      <c r="I208" s="427"/>
      <c r="J208" s="429"/>
      <c r="K208" s="427"/>
    </row>
    <row r="209" spans="1:11" x14ac:dyDescent="0.2">
      <c r="A209" s="427"/>
      <c r="B209" s="427"/>
      <c r="C209" s="427"/>
      <c r="D209" s="427"/>
      <c r="E209" s="427"/>
      <c r="F209" s="429"/>
      <c r="G209" s="545"/>
      <c r="H209" s="427"/>
      <c r="I209" s="427"/>
      <c r="J209" s="429"/>
      <c r="K209" s="427"/>
    </row>
    <row r="210" spans="1:11" x14ac:dyDescent="0.2">
      <c r="A210" s="427"/>
      <c r="B210" s="427"/>
      <c r="C210" s="427"/>
      <c r="D210" s="427"/>
      <c r="E210" s="427"/>
      <c r="F210" s="429"/>
      <c r="G210" s="545"/>
      <c r="H210" s="427"/>
      <c r="I210" s="427"/>
      <c r="J210" s="429"/>
      <c r="K210" s="427"/>
    </row>
    <row r="211" spans="1:11" x14ac:dyDescent="0.2">
      <c r="A211" s="427"/>
      <c r="B211" s="427"/>
      <c r="C211" s="427"/>
      <c r="D211" s="427"/>
      <c r="E211" s="427"/>
      <c r="F211" s="429"/>
      <c r="G211" s="545"/>
      <c r="H211" s="427"/>
      <c r="I211" s="427"/>
      <c r="J211" s="429"/>
      <c r="K211" s="427"/>
    </row>
    <row r="212" spans="1:11" x14ac:dyDescent="0.2">
      <c r="A212" s="427"/>
      <c r="B212" s="427"/>
      <c r="C212" s="427"/>
      <c r="D212" s="427"/>
      <c r="E212" s="427"/>
      <c r="F212" s="429"/>
      <c r="G212" s="545"/>
      <c r="H212" s="427"/>
      <c r="I212" s="427"/>
      <c r="J212" s="429"/>
      <c r="K212" s="427"/>
    </row>
    <row r="213" spans="1:11" x14ac:dyDescent="0.2">
      <c r="A213" s="427"/>
      <c r="B213" s="427"/>
      <c r="C213" s="427"/>
      <c r="D213" s="427"/>
      <c r="E213" s="427"/>
      <c r="F213" s="429"/>
      <c r="G213" s="545"/>
      <c r="H213" s="427"/>
      <c r="I213" s="427"/>
      <c r="J213" s="429"/>
      <c r="K213" s="427"/>
    </row>
    <row r="214" spans="1:11" x14ac:dyDescent="0.2">
      <c r="A214" s="427"/>
      <c r="B214" s="427"/>
      <c r="C214" s="427"/>
      <c r="D214" s="427"/>
      <c r="E214" s="427"/>
      <c r="F214" s="429"/>
      <c r="G214" s="545"/>
      <c r="H214" s="427"/>
      <c r="I214" s="427"/>
      <c r="J214" s="429"/>
      <c r="K214" s="427"/>
    </row>
    <row r="215" spans="1:11" x14ac:dyDescent="0.2">
      <c r="A215" s="427"/>
      <c r="B215" s="427"/>
      <c r="C215" s="427"/>
      <c r="D215" s="427"/>
      <c r="E215" s="427"/>
      <c r="F215" s="429"/>
      <c r="G215" s="545"/>
      <c r="H215" s="427"/>
      <c r="I215" s="427"/>
      <c r="J215" s="429"/>
      <c r="K215" s="427"/>
    </row>
    <row r="216" spans="1:11" x14ac:dyDescent="0.2">
      <c r="A216" s="427"/>
      <c r="B216" s="427"/>
      <c r="C216" s="427"/>
      <c r="D216" s="427"/>
      <c r="E216" s="427"/>
      <c r="F216" s="429"/>
      <c r="G216" s="545"/>
      <c r="H216" s="427"/>
      <c r="I216" s="427"/>
      <c r="J216" s="429"/>
      <c r="K216" s="427"/>
    </row>
    <row r="217" spans="1:11" x14ac:dyDescent="0.2">
      <c r="A217" s="427"/>
      <c r="B217" s="427"/>
      <c r="C217" s="427"/>
      <c r="D217" s="427"/>
      <c r="E217" s="427"/>
      <c r="F217" s="429"/>
      <c r="G217" s="545"/>
      <c r="H217" s="427"/>
      <c r="I217" s="427"/>
      <c r="J217" s="429"/>
      <c r="K217" s="427"/>
    </row>
    <row r="218" spans="1:11" x14ac:dyDescent="0.2">
      <c r="A218" s="427"/>
      <c r="B218" s="427"/>
      <c r="C218" s="427"/>
      <c r="D218" s="427"/>
      <c r="E218" s="427"/>
      <c r="F218" s="429"/>
      <c r="G218" s="545"/>
      <c r="H218" s="427"/>
      <c r="I218" s="427"/>
      <c r="J218" s="429"/>
      <c r="K218" s="427"/>
    </row>
    <row r="219" spans="1:11" x14ac:dyDescent="0.2">
      <c r="A219" s="427"/>
      <c r="B219" s="427"/>
      <c r="C219" s="427"/>
      <c r="D219" s="427"/>
      <c r="E219" s="427"/>
      <c r="F219" s="429"/>
      <c r="G219" s="545"/>
      <c r="H219" s="427"/>
      <c r="I219" s="427"/>
      <c r="J219" s="429"/>
      <c r="K219" s="427"/>
    </row>
    <row r="220" spans="1:11" x14ac:dyDescent="0.2">
      <c r="A220" s="427"/>
      <c r="B220" s="427"/>
      <c r="C220" s="427"/>
      <c r="D220" s="427"/>
      <c r="E220" s="427"/>
      <c r="F220" s="429"/>
      <c r="G220" s="545"/>
      <c r="H220" s="427"/>
      <c r="I220" s="427"/>
      <c r="J220" s="429"/>
      <c r="K220" s="427"/>
    </row>
    <row r="221" spans="1:11" x14ac:dyDescent="0.2">
      <c r="A221" s="427"/>
      <c r="B221" s="427"/>
      <c r="C221" s="427"/>
      <c r="D221" s="427"/>
      <c r="E221" s="427"/>
      <c r="F221" s="429"/>
      <c r="G221" s="545"/>
      <c r="H221" s="427"/>
      <c r="I221" s="427"/>
      <c r="J221" s="429"/>
      <c r="K221" s="427"/>
    </row>
    <row r="222" spans="1:11" x14ac:dyDescent="0.2">
      <c r="A222" s="427"/>
      <c r="B222" s="427"/>
      <c r="C222" s="427"/>
      <c r="D222" s="427"/>
      <c r="E222" s="427"/>
      <c r="F222" s="429"/>
      <c r="G222" s="545"/>
      <c r="H222" s="427"/>
      <c r="I222" s="427"/>
      <c r="J222" s="429"/>
      <c r="K222" s="427"/>
    </row>
    <row r="223" spans="1:11" x14ac:dyDescent="0.2">
      <c r="A223" s="427"/>
      <c r="B223" s="427"/>
      <c r="C223" s="427"/>
      <c r="D223" s="427"/>
      <c r="E223" s="427"/>
      <c r="F223" s="429"/>
      <c r="G223" s="545"/>
      <c r="H223" s="427"/>
      <c r="I223" s="427"/>
      <c r="J223" s="429"/>
      <c r="K223" s="427"/>
    </row>
    <row r="224" spans="1:11" x14ac:dyDescent="0.2">
      <c r="A224" s="427"/>
      <c r="B224" s="427"/>
      <c r="C224" s="427"/>
      <c r="D224" s="427"/>
      <c r="E224" s="427"/>
      <c r="F224" s="429"/>
      <c r="G224" s="545"/>
      <c r="H224" s="427"/>
      <c r="I224" s="427"/>
      <c r="J224" s="429"/>
      <c r="K224" s="427"/>
    </row>
    <row r="225" spans="1:11" x14ac:dyDescent="0.2">
      <c r="A225" s="427"/>
      <c r="B225" s="427"/>
      <c r="C225" s="427"/>
      <c r="D225" s="427"/>
      <c r="E225" s="427"/>
      <c r="F225" s="429"/>
      <c r="G225" s="545"/>
      <c r="H225" s="427"/>
      <c r="I225" s="427"/>
      <c r="J225" s="429"/>
      <c r="K225" s="427"/>
    </row>
    <row r="226" spans="1:11" x14ac:dyDescent="0.2">
      <c r="A226" s="427"/>
      <c r="B226" s="427"/>
      <c r="C226" s="427"/>
      <c r="D226" s="427"/>
      <c r="E226" s="427"/>
      <c r="F226" s="429"/>
      <c r="G226" s="545"/>
      <c r="H226" s="427"/>
      <c r="I226" s="427"/>
      <c r="J226" s="429"/>
      <c r="K226" s="427"/>
    </row>
    <row r="227" spans="1:11" x14ac:dyDescent="0.2">
      <c r="A227" s="427"/>
      <c r="B227" s="427"/>
      <c r="C227" s="427"/>
      <c r="D227" s="427"/>
      <c r="E227" s="427"/>
      <c r="F227" s="429"/>
      <c r="G227" s="545"/>
      <c r="H227" s="427"/>
      <c r="I227" s="427"/>
      <c r="J227" s="429"/>
      <c r="K227" s="427"/>
    </row>
    <row r="228" spans="1:11" x14ac:dyDescent="0.2">
      <c r="A228" s="427"/>
      <c r="B228" s="427"/>
      <c r="C228" s="427"/>
      <c r="D228" s="427"/>
      <c r="E228" s="427"/>
      <c r="F228" s="429"/>
      <c r="G228" s="545"/>
      <c r="H228" s="427"/>
      <c r="I228" s="427"/>
      <c r="J228" s="429"/>
      <c r="K228" s="427"/>
    </row>
    <row r="229" spans="1:11" x14ac:dyDescent="0.2">
      <c r="A229" s="427"/>
      <c r="B229" s="427"/>
      <c r="C229" s="427"/>
      <c r="D229" s="427"/>
      <c r="E229" s="427"/>
      <c r="F229" s="429"/>
      <c r="G229" s="545"/>
      <c r="H229" s="427"/>
      <c r="I229" s="427"/>
      <c r="J229" s="429"/>
      <c r="K229" s="427"/>
    </row>
    <row r="230" spans="1:11" x14ac:dyDescent="0.2">
      <c r="A230" s="427"/>
      <c r="B230" s="427"/>
      <c r="C230" s="427"/>
      <c r="D230" s="427"/>
      <c r="E230" s="427"/>
      <c r="F230" s="429"/>
      <c r="G230" s="545"/>
      <c r="H230" s="427"/>
      <c r="I230" s="427"/>
      <c r="J230" s="429"/>
      <c r="K230" s="427"/>
    </row>
    <row r="231" spans="1:11" x14ac:dyDescent="0.2">
      <c r="A231" s="427"/>
      <c r="B231" s="427"/>
      <c r="C231" s="427"/>
      <c r="D231" s="427"/>
      <c r="E231" s="427"/>
      <c r="F231" s="429"/>
      <c r="G231" s="545"/>
      <c r="H231" s="427"/>
      <c r="I231" s="427"/>
      <c r="J231" s="429"/>
      <c r="K231" s="427"/>
    </row>
    <row r="232" spans="1:11" x14ac:dyDescent="0.2">
      <c r="A232" s="427"/>
      <c r="B232" s="427"/>
      <c r="C232" s="427"/>
      <c r="D232" s="427"/>
      <c r="E232" s="427"/>
      <c r="F232" s="429"/>
      <c r="G232" s="545"/>
      <c r="H232" s="427"/>
      <c r="I232" s="427"/>
      <c r="J232" s="429"/>
      <c r="K232" s="427"/>
    </row>
    <row r="233" spans="1:11" x14ac:dyDescent="0.2">
      <c r="A233" s="427"/>
      <c r="B233" s="427"/>
      <c r="C233" s="427"/>
      <c r="D233" s="427"/>
      <c r="E233" s="427"/>
      <c r="F233" s="429"/>
      <c r="G233" s="545"/>
      <c r="H233" s="427"/>
      <c r="I233" s="427"/>
      <c r="J233" s="429"/>
      <c r="K233" s="427"/>
    </row>
    <row r="234" spans="1:11" x14ac:dyDescent="0.2">
      <c r="A234" s="427"/>
      <c r="B234" s="427"/>
      <c r="C234" s="427"/>
      <c r="D234" s="427"/>
      <c r="E234" s="427"/>
      <c r="F234" s="429"/>
      <c r="G234" s="545"/>
      <c r="H234" s="427"/>
      <c r="I234" s="427"/>
      <c r="J234" s="429"/>
      <c r="K234" s="427"/>
    </row>
    <row r="235" spans="1:11" x14ac:dyDescent="0.2">
      <c r="A235" s="427"/>
      <c r="B235" s="427"/>
      <c r="C235" s="427"/>
      <c r="D235" s="427"/>
      <c r="E235" s="427"/>
      <c r="F235" s="429"/>
      <c r="G235" s="545"/>
      <c r="H235" s="427"/>
      <c r="I235" s="427"/>
      <c r="J235" s="429"/>
      <c r="K235" s="427"/>
    </row>
    <row r="236" spans="1:11" x14ac:dyDescent="0.2">
      <c r="A236" s="427"/>
      <c r="B236" s="427"/>
      <c r="C236" s="427"/>
      <c r="D236" s="427"/>
      <c r="E236" s="427"/>
      <c r="F236" s="429"/>
      <c r="G236" s="545"/>
      <c r="H236" s="427"/>
      <c r="I236" s="427"/>
      <c r="J236" s="429"/>
      <c r="K236" s="427"/>
    </row>
    <row r="237" spans="1:11" x14ac:dyDescent="0.2">
      <c r="A237" s="427"/>
      <c r="B237" s="427"/>
      <c r="C237" s="427"/>
      <c r="D237" s="427"/>
      <c r="E237" s="427"/>
      <c r="F237" s="429"/>
      <c r="G237" s="545"/>
      <c r="H237" s="427"/>
      <c r="I237" s="427"/>
      <c r="J237" s="429"/>
      <c r="K237" s="427"/>
    </row>
    <row r="238" spans="1:11" x14ac:dyDescent="0.2">
      <c r="A238" s="427"/>
      <c r="B238" s="427"/>
      <c r="C238" s="427"/>
      <c r="D238" s="427"/>
      <c r="E238" s="427"/>
      <c r="F238" s="429"/>
      <c r="G238" s="545"/>
      <c r="H238" s="427"/>
      <c r="I238" s="427"/>
      <c r="J238" s="429"/>
      <c r="K238" s="427"/>
    </row>
    <row r="239" spans="1:11" x14ac:dyDescent="0.2">
      <c r="A239" s="427"/>
      <c r="B239" s="427"/>
      <c r="C239" s="427"/>
      <c r="D239" s="427"/>
      <c r="E239" s="427"/>
      <c r="F239" s="429"/>
      <c r="G239" s="545"/>
      <c r="H239" s="427"/>
      <c r="I239" s="427"/>
      <c r="J239" s="429"/>
      <c r="K239" s="427"/>
    </row>
    <row r="240" spans="1:11" x14ac:dyDescent="0.2">
      <c r="A240" s="427"/>
      <c r="B240" s="427"/>
      <c r="C240" s="427"/>
      <c r="D240" s="427"/>
      <c r="E240" s="427"/>
      <c r="F240" s="429"/>
      <c r="G240" s="545"/>
      <c r="H240" s="427"/>
      <c r="I240" s="427"/>
      <c r="J240" s="429"/>
      <c r="K240" s="427"/>
    </row>
    <row r="241" spans="1:11" x14ac:dyDescent="0.2">
      <c r="A241" s="427"/>
      <c r="B241" s="427"/>
      <c r="C241" s="427"/>
      <c r="D241" s="427"/>
      <c r="E241" s="427"/>
      <c r="F241" s="429"/>
      <c r="G241" s="545"/>
      <c r="H241" s="427"/>
      <c r="I241" s="427"/>
      <c r="J241" s="429"/>
      <c r="K241" s="427"/>
    </row>
    <row r="242" spans="1:11" x14ac:dyDescent="0.2">
      <c r="A242" s="427"/>
      <c r="B242" s="427"/>
      <c r="C242" s="427"/>
      <c r="D242" s="427"/>
      <c r="E242" s="427"/>
      <c r="F242" s="429"/>
      <c r="G242" s="545"/>
      <c r="H242" s="427"/>
      <c r="I242" s="427"/>
      <c r="J242" s="429"/>
      <c r="K242" s="427"/>
    </row>
    <row r="243" spans="1:11" x14ac:dyDescent="0.2">
      <c r="A243" s="427"/>
      <c r="B243" s="427"/>
      <c r="C243" s="427"/>
      <c r="D243" s="427"/>
      <c r="E243" s="427"/>
      <c r="F243" s="429"/>
      <c r="G243" s="545"/>
      <c r="H243" s="427"/>
      <c r="I243" s="427"/>
      <c r="J243" s="429"/>
      <c r="K243" s="427"/>
    </row>
    <row r="244" spans="1:11" x14ac:dyDescent="0.2">
      <c r="A244" s="427"/>
      <c r="B244" s="427"/>
      <c r="C244" s="427"/>
      <c r="D244" s="427"/>
      <c r="E244" s="427"/>
      <c r="F244" s="429"/>
      <c r="G244" s="545"/>
      <c r="H244" s="427"/>
      <c r="I244" s="427"/>
      <c r="J244" s="429"/>
      <c r="K244" s="427"/>
    </row>
    <row r="245" spans="1:11" x14ac:dyDescent="0.2">
      <c r="A245" s="427"/>
      <c r="B245" s="427"/>
      <c r="C245" s="427"/>
      <c r="D245" s="427"/>
      <c r="E245" s="427"/>
      <c r="F245" s="429"/>
      <c r="G245" s="545"/>
      <c r="H245" s="427"/>
      <c r="I245" s="427"/>
      <c r="J245" s="429"/>
      <c r="K245" s="427"/>
    </row>
    <row r="246" spans="1:11" x14ac:dyDescent="0.2">
      <c r="A246" s="427"/>
      <c r="B246" s="427"/>
      <c r="C246" s="427"/>
      <c r="D246" s="427"/>
      <c r="E246" s="427"/>
      <c r="F246" s="429"/>
      <c r="G246" s="545"/>
      <c r="H246" s="427"/>
      <c r="I246" s="427"/>
      <c r="J246" s="429"/>
      <c r="K246" s="427"/>
    </row>
    <row r="247" spans="1:11" x14ac:dyDescent="0.2">
      <c r="A247" s="427"/>
      <c r="B247" s="427"/>
      <c r="C247" s="427"/>
      <c r="D247" s="427"/>
      <c r="E247" s="427"/>
      <c r="F247" s="429"/>
      <c r="G247" s="545"/>
      <c r="H247" s="427"/>
      <c r="I247" s="427"/>
      <c r="J247" s="429"/>
      <c r="K247" s="427"/>
    </row>
    <row r="248" spans="1:11" x14ac:dyDescent="0.2">
      <c r="A248" s="427"/>
      <c r="B248" s="427"/>
      <c r="C248" s="427"/>
      <c r="D248" s="427"/>
      <c r="E248" s="427"/>
      <c r="F248" s="429"/>
      <c r="G248" s="545"/>
      <c r="H248" s="427"/>
      <c r="I248" s="427"/>
      <c r="J248" s="429"/>
      <c r="K248" s="427"/>
    </row>
    <row r="249" spans="1:11" x14ac:dyDescent="0.2">
      <c r="A249" s="427"/>
      <c r="B249" s="427"/>
      <c r="C249" s="427"/>
      <c r="D249" s="427"/>
      <c r="E249" s="427"/>
      <c r="F249" s="429"/>
      <c r="G249" s="545"/>
      <c r="H249" s="427"/>
      <c r="I249" s="427"/>
      <c r="J249" s="429"/>
      <c r="K249" s="427"/>
    </row>
    <row r="250" spans="1:11" x14ac:dyDescent="0.2">
      <c r="A250" s="427"/>
      <c r="B250" s="427"/>
      <c r="C250" s="427"/>
      <c r="D250" s="427"/>
      <c r="E250" s="427"/>
      <c r="F250" s="429"/>
      <c r="G250" s="545"/>
      <c r="H250" s="427"/>
      <c r="I250" s="427"/>
      <c r="J250" s="429"/>
      <c r="K250" s="427"/>
    </row>
    <row r="251" spans="1:11" x14ac:dyDescent="0.2">
      <c r="A251" s="427"/>
      <c r="B251" s="427"/>
      <c r="C251" s="427"/>
      <c r="D251" s="427"/>
      <c r="E251" s="427"/>
      <c r="F251" s="429"/>
      <c r="G251" s="545"/>
      <c r="H251" s="427"/>
      <c r="I251" s="427"/>
      <c r="J251" s="429"/>
      <c r="K251" s="427"/>
    </row>
    <row r="252" spans="1:11" x14ac:dyDescent="0.2">
      <c r="A252" s="427"/>
      <c r="B252" s="427"/>
      <c r="C252" s="427"/>
      <c r="D252" s="427"/>
      <c r="E252" s="427"/>
      <c r="F252" s="429"/>
      <c r="G252" s="545"/>
      <c r="H252" s="427"/>
      <c r="I252" s="427"/>
      <c r="J252" s="429"/>
      <c r="K252" s="427"/>
    </row>
    <row r="253" spans="1:11" x14ac:dyDescent="0.2">
      <c r="A253" s="427"/>
      <c r="B253" s="427"/>
      <c r="C253" s="427"/>
      <c r="D253" s="427"/>
      <c r="E253" s="427"/>
      <c r="F253" s="429"/>
      <c r="G253" s="545"/>
      <c r="H253" s="427"/>
      <c r="I253" s="427"/>
      <c r="J253" s="429"/>
      <c r="K253" s="427"/>
    </row>
    <row r="254" spans="1:11" x14ac:dyDescent="0.2">
      <c r="A254" s="427"/>
      <c r="B254" s="427"/>
      <c r="C254" s="427"/>
      <c r="D254" s="427"/>
      <c r="E254" s="427"/>
      <c r="F254" s="429"/>
      <c r="G254" s="545"/>
      <c r="H254" s="427"/>
      <c r="I254" s="427"/>
      <c r="J254" s="429"/>
      <c r="K254" s="427"/>
    </row>
    <row r="255" spans="1:11" x14ac:dyDescent="0.2">
      <c r="A255" s="427"/>
      <c r="B255" s="427"/>
      <c r="C255" s="427"/>
      <c r="D255" s="427"/>
      <c r="E255" s="427"/>
      <c r="F255" s="429"/>
      <c r="G255" s="545"/>
      <c r="H255" s="427"/>
      <c r="I255" s="427"/>
      <c r="J255" s="429"/>
      <c r="K255" s="427"/>
    </row>
    <row r="256" spans="1:11" x14ac:dyDescent="0.2">
      <c r="A256" s="427"/>
      <c r="B256" s="427"/>
      <c r="C256" s="427"/>
      <c r="D256" s="427"/>
      <c r="E256" s="427"/>
      <c r="F256" s="429"/>
      <c r="G256" s="545"/>
      <c r="H256" s="427"/>
      <c r="I256" s="427"/>
      <c r="J256" s="429"/>
      <c r="K256" s="427"/>
    </row>
    <row r="257" spans="1:11" x14ac:dyDescent="0.2">
      <c r="A257" s="427"/>
      <c r="B257" s="427"/>
      <c r="C257" s="427"/>
      <c r="D257" s="427"/>
      <c r="E257" s="427"/>
      <c r="F257" s="429"/>
      <c r="G257" s="545"/>
      <c r="H257" s="427"/>
      <c r="I257" s="427"/>
      <c r="J257" s="429"/>
      <c r="K257" s="427"/>
    </row>
    <row r="258" spans="1:11" x14ac:dyDescent="0.2">
      <c r="A258" s="427"/>
      <c r="B258" s="427"/>
      <c r="C258" s="427"/>
      <c r="D258" s="427"/>
      <c r="E258" s="427"/>
      <c r="F258" s="429"/>
      <c r="G258" s="545"/>
      <c r="H258" s="427"/>
      <c r="I258" s="427"/>
      <c r="J258" s="429"/>
      <c r="K258" s="427"/>
    </row>
    <row r="259" spans="1:11" x14ac:dyDescent="0.2">
      <c r="A259" s="427"/>
      <c r="B259" s="427"/>
      <c r="C259" s="427"/>
      <c r="D259" s="427"/>
      <c r="E259" s="427"/>
      <c r="F259" s="429"/>
      <c r="G259" s="545"/>
      <c r="H259" s="427"/>
      <c r="I259" s="427"/>
      <c r="J259" s="429"/>
      <c r="K259" s="427"/>
    </row>
    <row r="260" spans="1:11" x14ac:dyDescent="0.2">
      <c r="A260" s="427"/>
      <c r="B260" s="427"/>
      <c r="C260" s="427"/>
      <c r="D260" s="427"/>
      <c r="E260" s="427"/>
      <c r="F260" s="429"/>
      <c r="G260" s="545"/>
      <c r="H260" s="427"/>
      <c r="I260" s="427"/>
      <c r="J260" s="429"/>
      <c r="K260" s="427"/>
    </row>
    <row r="261" spans="1:11" x14ac:dyDescent="0.2">
      <c r="A261" s="427"/>
      <c r="B261" s="427"/>
      <c r="C261" s="427"/>
      <c r="D261" s="427"/>
      <c r="E261" s="427"/>
      <c r="F261" s="429"/>
      <c r="G261" s="545"/>
      <c r="H261" s="427"/>
      <c r="I261" s="427"/>
      <c r="J261" s="429"/>
      <c r="K261" s="427"/>
    </row>
    <row r="262" spans="1:11" x14ac:dyDescent="0.2">
      <c r="A262" s="427"/>
      <c r="B262" s="427"/>
      <c r="C262" s="427"/>
      <c r="D262" s="427"/>
      <c r="E262" s="427"/>
      <c r="F262" s="429"/>
      <c r="G262" s="545"/>
      <c r="H262" s="427"/>
      <c r="I262" s="427"/>
      <c r="J262" s="429"/>
      <c r="K262" s="427"/>
    </row>
    <row r="263" spans="1:11" x14ac:dyDescent="0.2">
      <c r="A263" s="427"/>
      <c r="B263" s="427"/>
      <c r="C263" s="427"/>
      <c r="D263" s="427"/>
      <c r="E263" s="427"/>
      <c r="F263" s="429"/>
      <c r="G263" s="545"/>
      <c r="H263" s="427"/>
      <c r="I263" s="427"/>
      <c r="J263" s="429"/>
      <c r="K263" s="427"/>
    </row>
    <row r="264" spans="1:11" x14ac:dyDescent="0.2">
      <c r="A264" s="427"/>
      <c r="B264" s="427"/>
      <c r="C264" s="427"/>
      <c r="D264" s="427"/>
      <c r="E264" s="427"/>
      <c r="F264" s="429"/>
      <c r="G264" s="545"/>
      <c r="H264" s="427"/>
      <c r="I264" s="427"/>
      <c r="J264" s="429"/>
      <c r="K264" s="427"/>
    </row>
    <row r="265" spans="1:11" x14ac:dyDescent="0.2">
      <c r="A265" s="427"/>
      <c r="B265" s="427"/>
      <c r="C265" s="427"/>
      <c r="D265" s="427"/>
      <c r="E265" s="427"/>
      <c r="F265" s="429"/>
      <c r="G265" s="545"/>
      <c r="H265" s="427"/>
      <c r="I265" s="427"/>
      <c r="J265" s="429"/>
      <c r="K265" s="427"/>
    </row>
    <row r="266" spans="1:11" x14ac:dyDescent="0.2">
      <c r="A266" s="427"/>
      <c r="B266" s="427"/>
      <c r="C266" s="427"/>
      <c r="D266" s="427"/>
      <c r="E266" s="427"/>
      <c r="F266" s="429"/>
      <c r="G266" s="545"/>
      <c r="H266" s="427"/>
      <c r="I266" s="427"/>
      <c r="J266" s="429"/>
      <c r="K266" s="427"/>
    </row>
    <row r="267" spans="1:11" x14ac:dyDescent="0.2">
      <c r="A267" s="427"/>
      <c r="B267" s="427"/>
      <c r="C267" s="427"/>
      <c r="D267" s="427"/>
      <c r="E267" s="427"/>
      <c r="F267" s="429"/>
      <c r="G267" s="545"/>
      <c r="H267" s="427"/>
      <c r="I267" s="427"/>
      <c r="J267" s="429"/>
      <c r="K267" s="427"/>
    </row>
    <row r="268" spans="1:11" x14ac:dyDescent="0.2">
      <c r="A268" s="427"/>
      <c r="B268" s="427"/>
      <c r="C268" s="427"/>
      <c r="D268" s="427"/>
      <c r="E268" s="427"/>
      <c r="F268" s="429"/>
      <c r="G268" s="545"/>
      <c r="H268" s="427"/>
      <c r="I268" s="427"/>
      <c r="J268" s="429"/>
      <c r="K268" s="427"/>
    </row>
    <row r="269" spans="1:11" x14ac:dyDescent="0.2">
      <c r="A269" s="427"/>
      <c r="B269" s="427"/>
      <c r="C269" s="427"/>
      <c r="D269" s="427"/>
      <c r="E269" s="427"/>
      <c r="F269" s="429"/>
      <c r="G269" s="545"/>
      <c r="H269" s="427"/>
      <c r="I269" s="427"/>
      <c r="J269" s="429"/>
      <c r="K269" s="427"/>
    </row>
    <row r="270" spans="1:11" x14ac:dyDescent="0.2">
      <c r="A270" s="427"/>
      <c r="B270" s="427"/>
      <c r="C270" s="427"/>
      <c r="D270" s="427"/>
      <c r="E270" s="427"/>
      <c r="F270" s="429"/>
      <c r="G270" s="545"/>
      <c r="H270" s="427"/>
      <c r="I270" s="427"/>
      <c r="J270" s="429"/>
      <c r="K270" s="427"/>
    </row>
    <row r="271" spans="1:11" x14ac:dyDescent="0.2">
      <c r="A271" s="427"/>
      <c r="B271" s="427"/>
      <c r="C271" s="427"/>
      <c r="D271" s="427"/>
      <c r="E271" s="427"/>
      <c r="F271" s="429"/>
      <c r="G271" s="545"/>
      <c r="H271" s="427"/>
      <c r="I271" s="427"/>
      <c r="J271" s="429"/>
      <c r="K271" s="427"/>
    </row>
    <row r="272" spans="1:11" x14ac:dyDescent="0.2">
      <c r="A272" s="427"/>
      <c r="B272" s="427"/>
      <c r="C272" s="427"/>
      <c r="D272" s="427"/>
      <c r="E272" s="427"/>
      <c r="F272" s="429"/>
      <c r="G272" s="545"/>
      <c r="H272" s="427"/>
      <c r="I272" s="427"/>
      <c r="J272" s="429"/>
      <c r="K272" s="427"/>
    </row>
    <row r="273" spans="1:11" x14ac:dyDescent="0.2">
      <c r="A273" s="427"/>
      <c r="B273" s="427"/>
      <c r="C273" s="427"/>
      <c r="D273" s="427"/>
      <c r="E273" s="427"/>
      <c r="F273" s="429"/>
      <c r="G273" s="545"/>
      <c r="H273" s="427"/>
      <c r="I273" s="427"/>
      <c r="J273" s="429"/>
      <c r="K273" s="427"/>
    </row>
    <row r="274" spans="1:11" x14ac:dyDescent="0.2">
      <c r="A274" s="427"/>
      <c r="B274" s="427"/>
      <c r="C274" s="427"/>
      <c r="D274" s="427"/>
      <c r="E274" s="427"/>
      <c r="F274" s="429"/>
      <c r="G274" s="545"/>
      <c r="H274" s="427"/>
      <c r="I274" s="427"/>
      <c r="J274" s="429"/>
      <c r="K274" s="427"/>
    </row>
    <row r="275" spans="1:11" x14ac:dyDescent="0.2">
      <c r="A275" s="427"/>
      <c r="B275" s="427"/>
      <c r="C275" s="427"/>
      <c r="D275" s="427"/>
      <c r="E275" s="427"/>
      <c r="F275" s="429"/>
      <c r="G275" s="545"/>
      <c r="H275" s="427"/>
      <c r="I275" s="427"/>
      <c r="J275" s="429"/>
      <c r="K275" s="427"/>
    </row>
    <row r="276" spans="1:11" x14ac:dyDescent="0.2">
      <c r="A276" s="427"/>
      <c r="B276" s="427"/>
      <c r="C276" s="427"/>
      <c r="D276" s="427"/>
      <c r="E276" s="427"/>
      <c r="F276" s="429"/>
      <c r="G276" s="545"/>
      <c r="H276" s="427"/>
      <c r="I276" s="427"/>
      <c r="J276" s="429"/>
      <c r="K276" s="427"/>
    </row>
    <row r="277" spans="1:11" x14ac:dyDescent="0.2">
      <c r="A277" s="427"/>
      <c r="B277" s="427"/>
      <c r="C277" s="427"/>
      <c r="D277" s="427"/>
      <c r="E277" s="427"/>
      <c r="F277" s="429"/>
      <c r="G277" s="545"/>
      <c r="H277" s="427"/>
      <c r="I277" s="427"/>
      <c r="J277" s="429"/>
      <c r="K277" s="427"/>
    </row>
    <row r="278" spans="1:11" x14ac:dyDescent="0.2">
      <c r="A278" s="427"/>
      <c r="B278" s="427"/>
      <c r="C278" s="427"/>
      <c r="D278" s="427"/>
      <c r="E278" s="427"/>
      <c r="F278" s="429"/>
      <c r="G278" s="545"/>
      <c r="H278" s="427"/>
      <c r="I278" s="427"/>
      <c r="J278" s="429"/>
      <c r="K278" s="427"/>
    </row>
    <row r="279" spans="1:11" x14ac:dyDescent="0.2">
      <c r="A279" s="427"/>
      <c r="B279" s="427"/>
      <c r="C279" s="427"/>
      <c r="D279" s="427"/>
      <c r="E279" s="427"/>
      <c r="F279" s="429"/>
      <c r="G279" s="545"/>
      <c r="H279" s="427"/>
      <c r="I279" s="427"/>
      <c r="J279" s="429"/>
      <c r="K279" s="427"/>
    </row>
    <row r="280" spans="1:11" x14ac:dyDescent="0.2">
      <c r="A280" s="427"/>
      <c r="B280" s="427"/>
      <c r="C280" s="427"/>
      <c r="D280" s="427"/>
      <c r="E280" s="427"/>
      <c r="F280" s="429"/>
      <c r="G280" s="545"/>
      <c r="H280" s="427"/>
      <c r="I280" s="427"/>
      <c r="J280" s="429"/>
      <c r="K280" s="427"/>
    </row>
    <row r="281" spans="1:11" x14ac:dyDescent="0.2">
      <c r="A281" s="427"/>
      <c r="B281" s="427"/>
      <c r="C281" s="427"/>
      <c r="D281" s="427"/>
      <c r="E281" s="427"/>
      <c r="F281" s="429"/>
      <c r="G281" s="545"/>
      <c r="H281" s="427"/>
      <c r="I281" s="427"/>
      <c r="J281" s="429"/>
      <c r="K281" s="427"/>
    </row>
    <row r="282" spans="1:11" x14ac:dyDescent="0.2">
      <c r="A282" s="427"/>
      <c r="B282" s="427"/>
      <c r="C282" s="427"/>
      <c r="D282" s="427"/>
      <c r="E282" s="427"/>
      <c r="F282" s="429"/>
      <c r="G282" s="545"/>
      <c r="H282" s="427"/>
      <c r="I282" s="427"/>
      <c r="J282" s="429"/>
      <c r="K282" s="427"/>
    </row>
    <row r="283" spans="1:11" x14ac:dyDescent="0.2">
      <c r="A283" s="427"/>
      <c r="B283" s="427"/>
      <c r="C283" s="427"/>
      <c r="D283" s="427"/>
      <c r="E283" s="427"/>
      <c r="F283" s="429"/>
      <c r="G283" s="545"/>
      <c r="H283" s="427"/>
      <c r="I283" s="427"/>
      <c r="J283" s="429"/>
      <c r="K283" s="427"/>
    </row>
    <row r="284" spans="1:11" x14ac:dyDescent="0.2">
      <c r="A284" s="427"/>
      <c r="B284" s="427"/>
      <c r="C284" s="427"/>
      <c r="D284" s="427"/>
      <c r="E284" s="427"/>
      <c r="F284" s="429"/>
      <c r="G284" s="545"/>
      <c r="H284" s="427"/>
      <c r="I284" s="427"/>
      <c r="J284" s="429"/>
      <c r="K284" s="427"/>
    </row>
    <row r="285" spans="1:11" x14ac:dyDescent="0.2">
      <c r="A285" s="427"/>
      <c r="B285" s="427"/>
      <c r="C285" s="427"/>
      <c r="D285" s="427"/>
      <c r="E285" s="427"/>
      <c r="F285" s="429"/>
      <c r="G285" s="545"/>
      <c r="H285" s="427"/>
      <c r="I285" s="427"/>
      <c r="J285" s="429"/>
      <c r="K285" s="427"/>
    </row>
    <row r="286" spans="1:11" x14ac:dyDescent="0.2">
      <c r="A286" s="427"/>
      <c r="B286" s="427"/>
      <c r="C286" s="427"/>
      <c r="D286" s="427"/>
      <c r="E286" s="427"/>
      <c r="F286" s="429"/>
      <c r="G286" s="545"/>
      <c r="H286" s="427"/>
      <c r="I286" s="427"/>
      <c r="J286" s="429"/>
      <c r="K286" s="427"/>
    </row>
    <row r="287" spans="1:11" x14ac:dyDescent="0.2">
      <c r="A287" s="427"/>
      <c r="B287" s="427"/>
      <c r="C287" s="427"/>
      <c r="D287" s="427"/>
      <c r="E287" s="427"/>
      <c r="F287" s="429"/>
      <c r="G287" s="545"/>
      <c r="H287" s="427"/>
      <c r="I287" s="427"/>
      <c r="J287" s="429"/>
      <c r="K287" s="427"/>
    </row>
    <row r="288" spans="1:11" x14ac:dyDescent="0.2">
      <c r="A288" s="427"/>
      <c r="B288" s="427"/>
      <c r="C288" s="427"/>
      <c r="D288" s="427"/>
      <c r="E288" s="427"/>
      <c r="F288" s="429"/>
      <c r="G288" s="545"/>
      <c r="H288" s="427"/>
      <c r="I288" s="427"/>
      <c r="J288" s="429"/>
      <c r="K288" s="427"/>
    </row>
    <row r="289" spans="1:11" x14ac:dyDescent="0.2">
      <c r="A289" s="427"/>
      <c r="B289" s="427"/>
      <c r="C289" s="427"/>
      <c r="D289" s="427"/>
      <c r="E289" s="427"/>
      <c r="F289" s="429"/>
      <c r="G289" s="545"/>
      <c r="H289" s="427"/>
      <c r="I289" s="427"/>
      <c r="J289" s="429"/>
      <c r="K289" s="427"/>
    </row>
    <row r="290" spans="1:11" x14ac:dyDescent="0.2">
      <c r="A290" s="427"/>
      <c r="B290" s="427"/>
      <c r="C290" s="427"/>
      <c r="D290" s="427"/>
      <c r="E290" s="427"/>
      <c r="F290" s="429"/>
      <c r="G290" s="545"/>
      <c r="H290" s="427"/>
      <c r="I290" s="427"/>
      <c r="J290" s="429"/>
      <c r="K290" s="427"/>
    </row>
    <row r="291" spans="1:11" x14ac:dyDescent="0.2">
      <c r="A291" s="427"/>
      <c r="B291" s="427"/>
      <c r="C291" s="427"/>
      <c r="D291" s="427"/>
      <c r="E291" s="427"/>
      <c r="F291" s="429"/>
      <c r="G291" s="545"/>
      <c r="H291" s="427"/>
      <c r="I291" s="427"/>
      <c r="J291" s="429"/>
      <c r="K291" s="427"/>
    </row>
    <row r="292" spans="1:11" x14ac:dyDescent="0.2">
      <c r="A292" s="427"/>
      <c r="B292" s="427"/>
      <c r="C292" s="427"/>
      <c r="D292" s="427"/>
      <c r="E292" s="427"/>
      <c r="F292" s="429"/>
      <c r="G292" s="545"/>
      <c r="H292" s="427"/>
      <c r="I292" s="427"/>
      <c r="J292" s="429"/>
      <c r="K292" s="427"/>
    </row>
    <row r="293" spans="1:11" x14ac:dyDescent="0.2">
      <c r="A293" s="427"/>
      <c r="B293" s="427"/>
      <c r="C293" s="427"/>
      <c r="D293" s="427"/>
      <c r="E293" s="427"/>
      <c r="F293" s="429"/>
      <c r="G293" s="545"/>
      <c r="H293" s="427"/>
      <c r="I293" s="427"/>
      <c r="J293" s="429"/>
      <c r="K293" s="427"/>
    </row>
    <row r="294" spans="1:11" x14ac:dyDescent="0.2">
      <c r="A294" s="427"/>
      <c r="B294" s="427"/>
      <c r="C294" s="427"/>
      <c r="D294" s="427"/>
      <c r="E294" s="427"/>
      <c r="F294" s="429"/>
      <c r="G294" s="545"/>
      <c r="H294" s="427"/>
      <c r="I294" s="427"/>
      <c r="J294" s="429"/>
      <c r="K294" s="427"/>
    </row>
    <row r="295" spans="1:11" x14ac:dyDescent="0.2">
      <c r="A295" s="427"/>
      <c r="B295" s="427"/>
      <c r="C295" s="427"/>
      <c r="D295" s="427"/>
      <c r="E295" s="427"/>
      <c r="F295" s="429"/>
      <c r="G295" s="545"/>
      <c r="H295" s="427"/>
      <c r="I295" s="427"/>
      <c r="J295" s="429"/>
      <c r="K295" s="427"/>
    </row>
    <row r="296" spans="1:11" x14ac:dyDescent="0.2">
      <c r="A296" s="427"/>
      <c r="B296" s="427"/>
      <c r="C296" s="427"/>
      <c r="D296" s="427"/>
      <c r="E296" s="427"/>
      <c r="F296" s="429"/>
      <c r="G296" s="545"/>
      <c r="H296" s="427"/>
      <c r="I296" s="427"/>
      <c r="J296" s="429"/>
      <c r="K296" s="427"/>
    </row>
    <row r="297" spans="1:11" x14ac:dyDescent="0.2">
      <c r="A297" s="427"/>
      <c r="B297" s="427"/>
      <c r="C297" s="427"/>
      <c r="D297" s="427"/>
      <c r="E297" s="427"/>
      <c r="F297" s="429"/>
      <c r="G297" s="545"/>
      <c r="H297" s="427"/>
      <c r="I297" s="427"/>
      <c r="J297" s="429"/>
      <c r="K297" s="427"/>
    </row>
    <row r="298" spans="1:11" x14ac:dyDescent="0.2">
      <c r="A298" s="427"/>
      <c r="B298" s="427"/>
      <c r="C298" s="427"/>
      <c r="D298" s="427"/>
      <c r="E298" s="427"/>
      <c r="F298" s="429"/>
      <c r="G298" s="545"/>
      <c r="H298" s="427"/>
      <c r="I298" s="427"/>
      <c r="J298" s="429"/>
      <c r="K298" s="427"/>
    </row>
    <row r="299" spans="1:11" x14ac:dyDescent="0.2">
      <c r="A299" s="427"/>
      <c r="B299" s="427"/>
      <c r="C299" s="427"/>
      <c r="D299" s="427"/>
      <c r="E299" s="427"/>
      <c r="F299" s="429"/>
      <c r="G299" s="545"/>
      <c r="H299" s="427"/>
      <c r="I299" s="427"/>
      <c r="J299" s="429"/>
      <c r="K299" s="427"/>
    </row>
    <row r="300" spans="1:11" x14ac:dyDescent="0.2">
      <c r="A300" s="427"/>
      <c r="B300" s="427"/>
      <c r="C300" s="427"/>
      <c r="D300" s="427"/>
      <c r="E300" s="427"/>
      <c r="F300" s="429"/>
      <c r="G300" s="545"/>
      <c r="H300" s="427"/>
      <c r="I300" s="427"/>
      <c r="J300" s="429"/>
      <c r="K300" s="427"/>
    </row>
    <row r="301" spans="1:11" x14ac:dyDescent="0.2">
      <c r="A301" s="427"/>
      <c r="B301" s="427"/>
      <c r="C301" s="427"/>
      <c r="D301" s="427"/>
      <c r="E301" s="427"/>
      <c r="F301" s="429"/>
      <c r="G301" s="545"/>
      <c r="H301" s="427"/>
      <c r="I301" s="427"/>
      <c r="J301" s="429"/>
      <c r="K301" s="427"/>
    </row>
    <row r="302" spans="1:11" x14ac:dyDescent="0.2">
      <c r="A302" s="427"/>
      <c r="B302" s="427"/>
      <c r="C302" s="427"/>
      <c r="D302" s="427"/>
      <c r="E302" s="427"/>
      <c r="F302" s="429"/>
      <c r="G302" s="545"/>
      <c r="H302" s="427"/>
      <c r="I302" s="427"/>
      <c r="J302" s="429"/>
      <c r="K302" s="427"/>
    </row>
    <row r="303" spans="1:11" x14ac:dyDescent="0.2">
      <c r="A303" s="427"/>
      <c r="B303" s="427"/>
      <c r="C303" s="427"/>
      <c r="D303" s="427"/>
      <c r="E303" s="427"/>
      <c r="F303" s="429"/>
      <c r="G303" s="545"/>
      <c r="H303" s="427"/>
      <c r="I303" s="427"/>
      <c r="J303" s="429"/>
      <c r="K303" s="427"/>
    </row>
    <row r="304" spans="1:11" x14ac:dyDescent="0.2">
      <c r="A304" s="427"/>
      <c r="B304" s="427"/>
      <c r="C304" s="427"/>
      <c r="D304" s="427"/>
      <c r="E304" s="427"/>
      <c r="F304" s="429"/>
      <c r="G304" s="545"/>
      <c r="H304" s="427"/>
      <c r="I304" s="427"/>
      <c r="J304" s="429"/>
      <c r="K304" s="427"/>
    </row>
    <row r="305" spans="1:11" x14ac:dyDescent="0.2">
      <c r="A305" s="427"/>
      <c r="B305" s="427"/>
      <c r="C305" s="427"/>
      <c r="D305" s="427"/>
      <c r="E305" s="427"/>
      <c r="F305" s="429"/>
      <c r="G305" s="545"/>
      <c r="H305" s="427"/>
      <c r="I305" s="427"/>
      <c r="J305" s="429"/>
      <c r="K305" s="427"/>
    </row>
    <row r="306" spans="1:11" x14ac:dyDescent="0.2">
      <c r="A306" s="427"/>
      <c r="B306" s="427"/>
      <c r="C306" s="427"/>
      <c r="D306" s="427"/>
      <c r="E306" s="427"/>
      <c r="F306" s="429"/>
      <c r="G306" s="545"/>
      <c r="H306" s="427"/>
      <c r="I306" s="427"/>
      <c r="J306" s="429"/>
      <c r="K306" s="427"/>
    </row>
    <row r="307" spans="1:11" x14ac:dyDescent="0.2">
      <c r="A307" s="427"/>
      <c r="B307" s="427"/>
      <c r="C307" s="427"/>
      <c r="D307" s="427"/>
      <c r="E307" s="427"/>
      <c r="F307" s="429"/>
      <c r="G307" s="545"/>
      <c r="H307" s="427"/>
      <c r="I307" s="427"/>
      <c r="J307" s="429"/>
      <c r="K307" s="427"/>
    </row>
    <row r="308" spans="1:11" x14ac:dyDescent="0.2">
      <c r="A308" s="427"/>
      <c r="B308" s="427"/>
      <c r="C308" s="427"/>
      <c r="D308" s="427"/>
      <c r="E308" s="427"/>
      <c r="F308" s="429"/>
      <c r="G308" s="545"/>
      <c r="H308" s="427"/>
      <c r="I308" s="427"/>
      <c r="J308" s="429"/>
      <c r="K308" s="427"/>
    </row>
    <row r="309" spans="1:11" x14ac:dyDescent="0.2">
      <c r="A309" s="427"/>
      <c r="B309" s="427"/>
      <c r="C309" s="427"/>
      <c r="D309" s="427"/>
      <c r="E309" s="427"/>
      <c r="F309" s="429"/>
      <c r="G309" s="545"/>
      <c r="H309" s="427"/>
      <c r="I309" s="427"/>
      <c r="J309" s="429"/>
      <c r="K309" s="427"/>
    </row>
    <row r="310" spans="1:11" x14ac:dyDescent="0.2">
      <c r="A310" s="427"/>
      <c r="B310" s="427"/>
      <c r="C310" s="427"/>
      <c r="D310" s="427"/>
      <c r="E310" s="427"/>
      <c r="F310" s="429"/>
      <c r="G310" s="545"/>
      <c r="H310" s="427"/>
      <c r="I310" s="427"/>
      <c r="J310" s="429"/>
      <c r="K310" s="427"/>
    </row>
    <row r="311" spans="1:11" x14ac:dyDescent="0.2">
      <c r="A311" s="427"/>
      <c r="B311" s="427"/>
      <c r="C311" s="427"/>
      <c r="D311" s="427"/>
      <c r="E311" s="427"/>
      <c r="F311" s="429"/>
      <c r="G311" s="545"/>
      <c r="H311" s="427"/>
      <c r="I311" s="427"/>
      <c r="J311" s="429"/>
      <c r="K311" s="427"/>
    </row>
    <row r="312" spans="1:11" x14ac:dyDescent="0.2">
      <c r="A312" s="427"/>
      <c r="B312" s="427"/>
      <c r="C312" s="427"/>
      <c r="D312" s="427"/>
      <c r="E312" s="427"/>
      <c r="F312" s="429"/>
      <c r="G312" s="545"/>
      <c r="H312" s="427"/>
      <c r="I312" s="427"/>
      <c r="J312" s="429"/>
      <c r="K312" s="427"/>
    </row>
    <row r="313" spans="1:11" x14ac:dyDescent="0.2">
      <c r="A313" s="427"/>
      <c r="B313" s="427"/>
      <c r="C313" s="427"/>
      <c r="D313" s="427"/>
      <c r="E313" s="427"/>
      <c r="F313" s="429"/>
      <c r="G313" s="545"/>
      <c r="H313" s="427"/>
      <c r="I313" s="427"/>
      <c r="J313" s="429"/>
      <c r="K313" s="427"/>
    </row>
    <row r="314" spans="1:11" x14ac:dyDescent="0.2">
      <c r="A314" s="427"/>
      <c r="B314" s="427"/>
      <c r="C314" s="427"/>
      <c r="D314" s="427"/>
      <c r="E314" s="427"/>
      <c r="F314" s="429"/>
      <c r="G314" s="545"/>
      <c r="H314" s="427"/>
      <c r="I314" s="427"/>
      <c r="J314" s="429"/>
      <c r="K314" s="427"/>
    </row>
    <row r="315" spans="1:11" x14ac:dyDescent="0.2">
      <c r="A315" s="427"/>
      <c r="B315" s="427"/>
      <c r="C315" s="427"/>
      <c r="D315" s="427"/>
      <c r="E315" s="427"/>
      <c r="F315" s="429"/>
      <c r="G315" s="545"/>
      <c r="H315" s="427"/>
      <c r="I315" s="427"/>
      <c r="J315" s="429"/>
      <c r="K315" s="427"/>
    </row>
    <row r="316" spans="1:11" x14ac:dyDescent="0.2">
      <c r="A316" s="427"/>
      <c r="B316" s="427"/>
      <c r="C316" s="427"/>
      <c r="D316" s="427"/>
      <c r="E316" s="427"/>
      <c r="F316" s="429"/>
      <c r="G316" s="545"/>
      <c r="H316" s="427"/>
      <c r="I316" s="427"/>
      <c r="J316" s="429"/>
      <c r="K316" s="427"/>
    </row>
    <row r="317" spans="1:11" x14ac:dyDescent="0.2">
      <c r="A317" s="427"/>
      <c r="B317" s="427"/>
      <c r="C317" s="427"/>
      <c r="D317" s="427"/>
      <c r="E317" s="427"/>
      <c r="F317" s="429"/>
      <c r="G317" s="545"/>
      <c r="H317" s="427"/>
      <c r="I317" s="427"/>
      <c r="J317" s="429"/>
      <c r="K317" s="427"/>
    </row>
    <row r="318" spans="1:11" x14ac:dyDescent="0.2">
      <c r="A318" s="427"/>
      <c r="B318" s="427"/>
      <c r="C318" s="427"/>
      <c r="D318" s="427"/>
      <c r="E318" s="427"/>
      <c r="F318" s="429"/>
      <c r="G318" s="545"/>
      <c r="H318" s="427"/>
      <c r="I318" s="427"/>
      <c r="J318" s="429"/>
      <c r="K318" s="427"/>
    </row>
    <row r="319" spans="1:11" x14ac:dyDescent="0.2">
      <c r="A319" s="427"/>
      <c r="B319" s="427"/>
      <c r="C319" s="427"/>
      <c r="D319" s="427"/>
      <c r="E319" s="427"/>
      <c r="F319" s="429"/>
      <c r="G319" s="545"/>
      <c r="H319" s="427"/>
      <c r="I319" s="427"/>
      <c r="J319" s="429"/>
      <c r="K319" s="427"/>
    </row>
    <row r="320" spans="1:11" x14ac:dyDescent="0.2">
      <c r="A320" s="427"/>
      <c r="B320" s="427"/>
      <c r="C320" s="427"/>
      <c r="D320" s="427"/>
      <c r="E320" s="427"/>
      <c r="F320" s="429"/>
      <c r="G320" s="545"/>
      <c r="H320" s="427"/>
      <c r="I320" s="427"/>
      <c r="J320" s="429"/>
      <c r="K320" s="427"/>
    </row>
    <row r="321" spans="1:11" x14ac:dyDescent="0.2">
      <c r="A321" s="427"/>
      <c r="B321" s="427"/>
      <c r="C321" s="427"/>
      <c r="D321" s="427"/>
      <c r="E321" s="427"/>
      <c r="F321" s="429"/>
      <c r="G321" s="545"/>
      <c r="H321" s="427"/>
      <c r="I321" s="427"/>
      <c r="J321" s="429"/>
      <c r="K321" s="427"/>
    </row>
    <row r="322" spans="1:11" x14ac:dyDescent="0.2">
      <c r="A322" s="427"/>
      <c r="B322" s="427"/>
      <c r="C322" s="427"/>
      <c r="D322" s="427"/>
      <c r="E322" s="427"/>
      <c r="F322" s="429"/>
      <c r="G322" s="545"/>
      <c r="H322" s="427"/>
      <c r="I322" s="427"/>
      <c r="J322" s="429"/>
      <c r="K322" s="427"/>
    </row>
    <row r="323" spans="1:11" x14ac:dyDescent="0.2">
      <c r="A323" s="427"/>
      <c r="B323" s="427"/>
      <c r="C323" s="427"/>
      <c r="D323" s="427"/>
      <c r="E323" s="427"/>
      <c r="F323" s="429"/>
      <c r="G323" s="545"/>
      <c r="H323" s="427"/>
      <c r="I323" s="427"/>
      <c r="J323" s="429"/>
      <c r="K323" s="427"/>
    </row>
    <row r="324" spans="1:11" x14ac:dyDescent="0.2">
      <c r="A324" s="427"/>
      <c r="B324" s="427"/>
      <c r="C324" s="427"/>
      <c r="D324" s="427"/>
      <c r="E324" s="427"/>
      <c r="F324" s="429"/>
      <c r="G324" s="545"/>
      <c r="H324" s="427"/>
      <c r="I324" s="427"/>
      <c r="J324" s="429"/>
      <c r="K324" s="427"/>
    </row>
    <row r="325" spans="1:11" x14ac:dyDescent="0.2">
      <c r="A325" s="427"/>
      <c r="B325" s="427"/>
      <c r="C325" s="427"/>
      <c r="D325" s="427"/>
      <c r="E325" s="427"/>
      <c r="F325" s="429"/>
      <c r="G325" s="545"/>
      <c r="H325" s="427"/>
      <c r="I325" s="427"/>
      <c r="J325" s="429"/>
      <c r="K325" s="427"/>
    </row>
    <row r="326" spans="1:11" x14ac:dyDescent="0.2">
      <c r="A326" s="427"/>
      <c r="B326" s="427"/>
      <c r="C326" s="427"/>
      <c r="D326" s="427"/>
      <c r="E326" s="427"/>
      <c r="F326" s="429"/>
      <c r="G326" s="545"/>
      <c r="H326" s="427"/>
      <c r="I326" s="427"/>
      <c r="J326" s="429"/>
      <c r="K326" s="427"/>
    </row>
    <row r="327" spans="1:11" x14ac:dyDescent="0.2">
      <c r="A327" s="427"/>
      <c r="B327" s="427"/>
      <c r="C327" s="427"/>
      <c r="D327" s="427"/>
      <c r="E327" s="427"/>
      <c r="F327" s="429"/>
      <c r="G327" s="545"/>
      <c r="H327" s="427"/>
      <c r="I327" s="427"/>
      <c r="J327" s="429"/>
      <c r="K327" s="427"/>
    </row>
    <row r="328" spans="1:11" x14ac:dyDescent="0.2">
      <c r="A328" s="427"/>
      <c r="B328" s="427"/>
      <c r="C328" s="427"/>
      <c r="D328" s="427"/>
      <c r="E328" s="427"/>
      <c r="F328" s="429"/>
      <c r="G328" s="545"/>
      <c r="H328" s="427"/>
      <c r="I328" s="427"/>
      <c r="J328" s="429"/>
      <c r="K328" s="427"/>
    </row>
    <row r="329" spans="1:11" x14ac:dyDescent="0.2">
      <c r="A329" s="427"/>
      <c r="B329" s="427"/>
      <c r="C329" s="427"/>
      <c r="D329" s="427"/>
      <c r="E329" s="427"/>
      <c r="F329" s="429"/>
      <c r="G329" s="545"/>
      <c r="H329" s="427"/>
      <c r="I329" s="427"/>
      <c r="J329" s="429"/>
      <c r="K329" s="427"/>
    </row>
    <row r="330" spans="1:11" x14ac:dyDescent="0.2">
      <c r="A330" s="427"/>
      <c r="B330" s="427"/>
      <c r="C330" s="427"/>
      <c r="D330" s="427"/>
      <c r="E330" s="427"/>
      <c r="F330" s="429"/>
      <c r="G330" s="545"/>
      <c r="H330" s="427"/>
      <c r="I330" s="427"/>
      <c r="J330" s="429"/>
      <c r="K330" s="427"/>
    </row>
    <row r="331" spans="1:11" x14ac:dyDescent="0.2">
      <c r="A331" s="427"/>
      <c r="B331" s="427"/>
      <c r="C331" s="427"/>
      <c r="D331" s="427"/>
      <c r="E331" s="427"/>
      <c r="F331" s="429"/>
      <c r="G331" s="545"/>
      <c r="H331" s="427"/>
      <c r="I331" s="427"/>
      <c r="J331" s="429"/>
      <c r="K331" s="427"/>
    </row>
    <row r="332" spans="1:11" x14ac:dyDescent="0.2">
      <c r="A332" s="427"/>
      <c r="B332" s="427"/>
      <c r="C332" s="427"/>
      <c r="D332" s="427"/>
      <c r="E332" s="427"/>
      <c r="F332" s="429"/>
      <c r="G332" s="545"/>
      <c r="H332" s="427"/>
      <c r="I332" s="427"/>
      <c r="J332" s="429"/>
      <c r="K332" s="427"/>
    </row>
    <row r="333" spans="1:11" x14ac:dyDescent="0.2">
      <c r="A333" s="427"/>
      <c r="B333" s="427"/>
      <c r="C333" s="427"/>
      <c r="D333" s="427"/>
      <c r="E333" s="427"/>
      <c r="F333" s="429"/>
      <c r="G333" s="545"/>
      <c r="H333" s="427"/>
      <c r="I333" s="427"/>
      <c r="J333" s="429"/>
      <c r="K333" s="427"/>
    </row>
    <row r="334" spans="1:11" x14ac:dyDescent="0.2">
      <c r="A334" s="427"/>
      <c r="B334" s="427"/>
      <c r="C334" s="427"/>
      <c r="D334" s="427"/>
      <c r="E334" s="427"/>
      <c r="F334" s="429"/>
      <c r="G334" s="545"/>
      <c r="H334" s="427"/>
      <c r="I334" s="427"/>
      <c r="J334" s="429"/>
      <c r="K334" s="427"/>
    </row>
    <row r="335" spans="1:11" x14ac:dyDescent="0.2">
      <c r="A335" s="427"/>
      <c r="B335" s="427"/>
      <c r="C335" s="427"/>
      <c r="D335" s="427"/>
      <c r="E335" s="427"/>
      <c r="F335" s="429"/>
      <c r="G335" s="545"/>
      <c r="H335" s="427"/>
      <c r="I335" s="427"/>
      <c r="J335" s="429"/>
      <c r="K335" s="427"/>
    </row>
    <row r="336" spans="1:11" x14ac:dyDescent="0.2">
      <c r="A336" s="427"/>
      <c r="B336" s="427"/>
      <c r="C336" s="427"/>
      <c r="D336" s="427"/>
      <c r="E336" s="427"/>
      <c r="F336" s="429"/>
      <c r="G336" s="545"/>
      <c r="H336" s="427"/>
      <c r="I336" s="427"/>
      <c r="J336" s="429"/>
      <c r="K336" s="427"/>
    </row>
    <row r="337" spans="1:11" x14ac:dyDescent="0.2">
      <c r="A337" s="427"/>
      <c r="B337" s="427"/>
      <c r="C337" s="427"/>
      <c r="D337" s="427"/>
      <c r="E337" s="427"/>
      <c r="F337" s="429"/>
      <c r="G337" s="545"/>
      <c r="H337" s="427"/>
      <c r="I337" s="427"/>
      <c r="J337" s="429"/>
      <c r="K337" s="427"/>
    </row>
    <row r="338" spans="1:11" x14ac:dyDescent="0.2">
      <c r="A338" s="427"/>
      <c r="B338" s="427"/>
      <c r="C338" s="427"/>
      <c r="D338" s="427"/>
      <c r="E338" s="427"/>
      <c r="F338" s="429"/>
      <c r="G338" s="545"/>
      <c r="H338" s="427"/>
      <c r="I338" s="427"/>
      <c r="J338" s="429"/>
      <c r="K338" s="427"/>
    </row>
    <row r="339" spans="1:11" x14ac:dyDescent="0.2">
      <c r="A339" s="427"/>
      <c r="B339" s="427"/>
      <c r="C339" s="427"/>
      <c r="D339" s="427"/>
      <c r="E339" s="427"/>
      <c r="F339" s="429"/>
      <c r="G339" s="545"/>
      <c r="H339" s="427"/>
      <c r="I339" s="427"/>
      <c r="J339" s="429"/>
      <c r="K339" s="427"/>
    </row>
    <row r="340" spans="1:11" x14ac:dyDescent="0.2">
      <c r="A340" s="427"/>
      <c r="B340" s="427"/>
      <c r="C340" s="427"/>
      <c r="D340" s="427"/>
      <c r="E340" s="427"/>
      <c r="F340" s="429"/>
      <c r="G340" s="545"/>
      <c r="H340" s="427"/>
      <c r="I340" s="427"/>
      <c r="J340" s="429"/>
      <c r="K340" s="427"/>
    </row>
    <row r="341" spans="1:11" x14ac:dyDescent="0.2">
      <c r="A341" s="427"/>
      <c r="B341" s="427"/>
      <c r="C341" s="427"/>
      <c r="D341" s="427"/>
      <c r="E341" s="427"/>
      <c r="F341" s="429"/>
      <c r="G341" s="545"/>
      <c r="H341" s="427"/>
      <c r="I341" s="427"/>
      <c r="J341" s="429"/>
      <c r="K341" s="427"/>
    </row>
    <row r="342" spans="1:11" x14ac:dyDescent="0.2">
      <c r="A342" s="427"/>
      <c r="B342" s="427"/>
      <c r="C342" s="427"/>
      <c r="D342" s="427"/>
      <c r="E342" s="427"/>
      <c r="F342" s="429"/>
      <c r="G342" s="545"/>
      <c r="H342" s="427"/>
      <c r="I342" s="427"/>
      <c r="J342" s="429"/>
      <c r="K342" s="427"/>
    </row>
    <row r="343" spans="1:11" x14ac:dyDescent="0.2">
      <c r="A343" s="427"/>
      <c r="B343" s="427"/>
      <c r="C343" s="427"/>
      <c r="D343" s="427"/>
      <c r="E343" s="427"/>
      <c r="F343" s="429"/>
      <c r="G343" s="545"/>
      <c r="H343" s="427"/>
      <c r="I343" s="427"/>
      <c r="J343" s="429"/>
      <c r="K343" s="427"/>
    </row>
    <row r="344" spans="1:11" x14ac:dyDescent="0.2">
      <c r="A344" s="427"/>
      <c r="B344" s="427"/>
      <c r="C344" s="427"/>
      <c r="D344" s="427"/>
      <c r="E344" s="427"/>
      <c r="F344" s="429"/>
      <c r="G344" s="545"/>
      <c r="H344" s="427"/>
      <c r="I344" s="427"/>
      <c r="J344" s="429"/>
      <c r="K344" s="427"/>
    </row>
    <row r="345" spans="1:11" x14ac:dyDescent="0.2">
      <c r="A345" s="427"/>
      <c r="B345" s="427"/>
      <c r="C345" s="427"/>
      <c r="D345" s="427"/>
      <c r="E345" s="427"/>
      <c r="F345" s="429"/>
      <c r="G345" s="545"/>
      <c r="H345" s="427"/>
      <c r="I345" s="427"/>
      <c r="J345" s="429"/>
      <c r="K345" s="427"/>
    </row>
    <row r="346" spans="1:11" x14ac:dyDescent="0.2">
      <c r="A346" s="427"/>
      <c r="B346" s="427"/>
      <c r="C346" s="427"/>
      <c r="D346" s="427"/>
      <c r="E346" s="427"/>
      <c r="F346" s="429"/>
      <c r="G346" s="545"/>
      <c r="H346" s="427"/>
      <c r="I346" s="427"/>
      <c r="J346" s="429"/>
      <c r="K346" s="427"/>
    </row>
    <row r="347" spans="1:11" x14ac:dyDescent="0.2">
      <c r="A347" s="427"/>
      <c r="B347" s="427"/>
      <c r="C347" s="427"/>
      <c r="D347" s="427"/>
      <c r="E347" s="427"/>
      <c r="F347" s="429"/>
      <c r="G347" s="545"/>
      <c r="H347" s="427"/>
      <c r="I347" s="427"/>
      <c r="J347" s="429"/>
      <c r="K347" s="427"/>
    </row>
    <row r="348" spans="1:11" x14ac:dyDescent="0.2">
      <c r="A348" s="427"/>
      <c r="B348" s="427"/>
      <c r="C348" s="427"/>
      <c r="D348" s="427"/>
      <c r="E348" s="427"/>
      <c r="F348" s="429"/>
      <c r="G348" s="545"/>
      <c r="H348" s="427"/>
      <c r="I348" s="427"/>
      <c r="J348" s="429"/>
      <c r="K348" s="427"/>
    </row>
    <row r="349" spans="1:11" x14ac:dyDescent="0.2">
      <c r="A349" s="427"/>
      <c r="B349" s="427"/>
      <c r="C349" s="427"/>
      <c r="D349" s="427"/>
      <c r="E349" s="427"/>
      <c r="F349" s="429"/>
      <c r="G349" s="545"/>
      <c r="H349" s="427"/>
      <c r="I349" s="427"/>
      <c r="J349" s="429"/>
      <c r="K349" s="427"/>
    </row>
    <row r="350" spans="1:11" x14ac:dyDescent="0.2">
      <c r="A350" s="427"/>
      <c r="B350" s="427"/>
      <c r="C350" s="427"/>
      <c r="D350" s="427"/>
      <c r="E350" s="427"/>
      <c r="F350" s="429"/>
      <c r="G350" s="545"/>
      <c r="H350" s="427"/>
      <c r="I350" s="427"/>
      <c r="J350" s="429"/>
      <c r="K350" s="427"/>
    </row>
    <row r="351" spans="1:11" x14ac:dyDescent="0.2">
      <c r="A351" s="427"/>
      <c r="B351" s="427"/>
      <c r="C351" s="427"/>
      <c r="D351" s="427"/>
      <c r="E351" s="427"/>
      <c r="F351" s="429"/>
      <c r="G351" s="545"/>
      <c r="H351" s="427"/>
      <c r="I351" s="427"/>
      <c r="J351" s="429"/>
      <c r="K351" s="427"/>
    </row>
    <row r="352" spans="1:11" x14ac:dyDescent="0.2">
      <c r="A352" s="427"/>
      <c r="B352" s="427"/>
      <c r="C352" s="427"/>
      <c r="D352" s="427"/>
      <c r="E352" s="427"/>
      <c r="F352" s="429"/>
      <c r="G352" s="545"/>
      <c r="H352" s="427"/>
      <c r="I352" s="427"/>
      <c r="J352" s="429"/>
      <c r="K352" s="427"/>
    </row>
    <row r="353" spans="1:11" x14ac:dyDescent="0.2">
      <c r="A353" s="427"/>
      <c r="B353" s="427"/>
      <c r="C353" s="427"/>
      <c r="D353" s="427"/>
      <c r="E353" s="427"/>
      <c r="F353" s="429"/>
      <c r="G353" s="545"/>
      <c r="H353" s="427"/>
      <c r="I353" s="427"/>
      <c r="J353" s="429"/>
      <c r="K353" s="427"/>
    </row>
    <row r="354" spans="1:11" x14ac:dyDescent="0.2">
      <c r="A354" s="427"/>
      <c r="B354" s="427"/>
      <c r="C354" s="427"/>
      <c r="D354" s="427"/>
      <c r="E354" s="427"/>
      <c r="F354" s="429"/>
      <c r="G354" s="545"/>
      <c r="H354" s="427"/>
      <c r="I354" s="427"/>
      <c r="J354" s="429"/>
      <c r="K354" s="427"/>
    </row>
    <row r="355" spans="1:11" x14ac:dyDescent="0.2">
      <c r="A355" s="427"/>
      <c r="B355" s="427"/>
      <c r="C355" s="427"/>
      <c r="D355" s="427"/>
      <c r="E355" s="427"/>
      <c r="F355" s="429"/>
      <c r="G355" s="545"/>
      <c r="H355" s="427"/>
      <c r="I355" s="427"/>
      <c r="J355" s="429"/>
      <c r="K355" s="427"/>
    </row>
    <row r="356" spans="1:11" x14ac:dyDescent="0.2">
      <c r="A356" s="427"/>
      <c r="B356" s="427"/>
      <c r="C356" s="427"/>
      <c r="D356" s="427"/>
      <c r="E356" s="427"/>
      <c r="F356" s="429"/>
      <c r="G356" s="545"/>
      <c r="H356" s="427"/>
      <c r="I356" s="427"/>
      <c r="J356" s="429"/>
      <c r="K356" s="427"/>
    </row>
    <row r="357" spans="1:11" x14ac:dyDescent="0.2">
      <c r="A357" s="427"/>
      <c r="B357" s="427"/>
      <c r="C357" s="427"/>
      <c r="D357" s="427"/>
      <c r="E357" s="427"/>
      <c r="F357" s="429"/>
      <c r="G357" s="545"/>
      <c r="H357" s="427"/>
      <c r="I357" s="427"/>
      <c r="J357" s="429"/>
      <c r="K357" s="427"/>
    </row>
    <row r="358" spans="1:11" x14ac:dyDescent="0.2">
      <c r="A358" s="427"/>
      <c r="B358" s="427"/>
      <c r="C358" s="427"/>
      <c r="D358" s="427"/>
      <c r="E358" s="427"/>
      <c r="F358" s="429"/>
      <c r="G358" s="545"/>
      <c r="H358" s="427"/>
      <c r="I358" s="427"/>
      <c r="J358" s="429"/>
      <c r="K358" s="427"/>
    </row>
    <row r="359" spans="1:11" x14ac:dyDescent="0.2">
      <c r="A359" s="427"/>
      <c r="B359" s="427"/>
      <c r="C359" s="427"/>
      <c r="D359" s="427"/>
      <c r="E359" s="427"/>
      <c r="F359" s="429"/>
      <c r="G359" s="545"/>
      <c r="H359" s="427"/>
      <c r="I359" s="427"/>
      <c r="J359" s="429"/>
      <c r="K359" s="427"/>
    </row>
    <row r="360" spans="1:11" x14ac:dyDescent="0.2">
      <c r="A360" s="427"/>
      <c r="B360" s="427"/>
      <c r="C360" s="427"/>
      <c r="D360" s="427"/>
      <c r="E360" s="427"/>
      <c r="F360" s="429"/>
      <c r="G360" s="545"/>
      <c r="H360" s="427"/>
      <c r="I360" s="427"/>
      <c r="J360" s="429"/>
      <c r="K360" s="427"/>
    </row>
    <row r="361" spans="1:11" x14ac:dyDescent="0.2">
      <c r="A361" s="427"/>
      <c r="B361" s="427"/>
      <c r="C361" s="427"/>
      <c r="D361" s="427"/>
      <c r="E361" s="427"/>
      <c r="F361" s="429"/>
      <c r="G361" s="545"/>
      <c r="H361" s="427"/>
      <c r="I361" s="427"/>
      <c r="J361" s="429"/>
      <c r="K361" s="427"/>
    </row>
    <row r="362" spans="1:11" x14ac:dyDescent="0.2">
      <c r="A362" s="427"/>
      <c r="B362" s="427"/>
      <c r="C362" s="427"/>
      <c r="D362" s="427"/>
      <c r="E362" s="427"/>
      <c r="F362" s="429"/>
      <c r="G362" s="545"/>
      <c r="H362" s="427"/>
      <c r="I362" s="427"/>
      <c r="J362" s="429"/>
      <c r="K362" s="427"/>
    </row>
    <row r="363" spans="1:11" x14ac:dyDescent="0.2">
      <c r="A363" s="427"/>
      <c r="B363" s="427"/>
      <c r="C363" s="427"/>
      <c r="D363" s="427"/>
      <c r="E363" s="427"/>
      <c r="F363" s="429"/>
      <c r="G363" s="545"/>
      <c r="H363" s="427"/>
      <c r="I363" s="427"/>
      <c r="J363" s="429"/>
      <c r="K363" s="427"/>
    </row>
    <row r="364" spans="1:11" x14ac:dyDescent="0.2">
      <c r="A364" s="427"/>
      <c r="B364" s="427"/>
      <c r="C364" s="427"/>
      <c r="D364" s="427"/>
      <c r="E364" s="427"/>
      <c r="F364" s="429"/>
      <c r="G364" s="545"/>
      <c r="H364" s="427"/>
      <c r="I364" s="427"/>
      <c r="J364" s="429"/>
      <c r="K364" s="427"/>
    </row>
    <row r="365" spans="1:11" x14ac:dyDescent="0.2">
      <c r="A365" s="427"/>
      <c r="B365" s="427"/>
      <c r="C365" s="427"/>
      <c r="D365" s="427"/>
      <c r="E365" s="427"/>
      <c r="F365" s="429"/>
      <c r="G365" s="545"/>
      <c r="H365" s="427"/>
      <c r="I365" s="427"/>
      <c r="J365" s="429"/>
      <c r="K365" s="427"/>
    </row>
    <row r="366" spans="1:11" x14ac:dyDescent="0.2">
      <c r="A366" s="427"/>
      <c r="B366" s="427"/>
      <c r="C366" s="427"/>
      <c r="D366" s="427"/>
      <c r="E366" s="427"/>
      <c r="F366" s="429"/>
      <c r="G366" s="545"/>
      <c r="H366" s="427"/>
      <c r="I366" s="427"/>
      <c r="J366" s="429"/>
      <c r="K366" s="427"/>
    </row>
    <row r="367" spans="1:11" x14ac:dyDescent="0.2">
      <c r="A367" s="427"/>
      <c r="B367" s="427"/>
      <c r="C367" s="427"/>
      <c r="D367" s="427"/>
      <c r="E367" s="427"/>
      <c r="F367" s="429"/>
      <c r="G367" s="545"/>
      <c r="H367" s="427"/>
      <c r="I367" s="427"/>
      <c r="J367" s="429"/>
      <c r="K367" s="427"/>
    </row>
    <row r="368" spans="1:11" x14ac:dyDescent="0.2">
      <c r="A368" s="427"/>
      <c r="B368" s="427"/>
      <c r="C368" s="427"/>
      <c r="D368" s="427"/>
      <c r="E368" s="427"/>
      <c r="F368" s="429"/>
      <c r="G368" s="545"/>
      <c r="H368" s="427"/>
      <c r="I368" s="427"/>
      <c r="J368" s="429"/>
      <c r="K368" s="427"/>
    </row>
    <row r="369" spans="1:11" x14ac:dyDescent="0.2">
      <c r="A369" s="427"/>
      <c r="B369" s="427"/>
      <c r="C369" s="427"/>
      <c r="D369" s="427"/>
      <c r="E369" s="427"/>
      <c r="F369" s="429"/>
      <c r="G369" s="545"/>
      <c r="H369" s="427"/>
      <c r="I369" s="427"/>
      <c r="J369" s="429"/>
      <c r="K369" s="427"/>
    </row>
    <row r="370" spans="1:11" x14ac:dyDescent="0.2">
      <c r="A370" s="427"/>
      <c r="B370" s="427"/>
      <c r="C370" s="427"/>
      <c r="D370" s="427"/>
      <c r="E370" s="427"/>
      <c r="F370" s="429"/>
      <c r="G370" s="545"/>
      <c r="H370" s="427"/>
      <c r="I370" s="427"/>
      <c r="J370" s="429"/>
      <c r="K370" s="427"/>
    </row>
    <row r="371" spans="1:11" x14ac:dyDescent="0.2">
      <c r="A371" s="427"/>
      <c r="B371" s="427"/>
      <c r="C371" s="427"/>
      <c r="D371" s="427"/>
      <c r="E371" s="427"/>
      <c r="F371" s="429"/>
      <c r="G371" s="545"/>
      <c r="H371" s="427"/>
      <c r="I371" s="427"/>
      <c r="J371" s="429"/>
      <c r="K371" s="427"/>
    </row>
    <row r="372" spans="1:11" x14ac:dyDescent="0.2">
      <c r="A372" s="427"/>
      <c r="B372" s="427"/>
      <c r="C372" s="427"/>
      <c r="D372" s="427"/>
      <c r="E372" s="427"/>
      <c r="F372" s="429"/>
      <c r="G372" s="545"/>
      <c r="H372" s="427"/>
      <c r="I372" s="427"/>
      <c r="J372" s="429"/>
      <c r="K372" s="427"/>
    </row>
    <row r="373" spans="1:11" x14ac:dyDescent="0.2">
      <c r="A373" s="427"/>
      <c r="B373" s="427"/>
      <c r="C373" s="427"/>
      <c r="D373" s="427"/>
      <c r="E373" s="427"/>
      <c r="F373" s="429"/>
      <c r="G373" s="545"/>
      <c r="H373" s="427"/>
      <c r="I373" s="427"/>
      <c r="J373" s="429"/>
      <c r="K373" s="427"/>
    </row>
    <row r="374" spans="1:11" x14ac:dyDescent="0.2">
      <c r="A374" s="427"/>
      <c r="B374" s="427"/>
      <c r="C374" s="427"/>
      <c r="D374" s="427"/>
      <c r="E374" s="427"/>
      <c r="F374" s="429"/>
      <c r="G374" s="545"/>
      <c r="H374" s="427"/>
      <c r="I374" s="427"/>
      <c r="J374" s="429"/>
      <c r="K374" s="427"/>
    </row>
    <row r="375" spans="1:11" x14ac:dyDescent="0.2">
      <c r="A375" s="427"/>
      <c r="B375" s="427"/>
      <c r="C375" s="427"/>
      <c r="D375" s="427"/>
      <c r="E375" s="427"/>
      <c r="F375" s="429"/>
      <c r="G375" s="545"/>
      <c r="H375" s="427"/>
      <c r="I375" s="427"/>
      <c r="J375" s="429"/>
      <c r="K375" s="427"/>
    </row>
    <row r="376" spans="1:11" x14ac:dyDescent="0.2">
      <c r="A376" s="427"/>
      <c r="B376" s="427"/>
      <c r="C376" s="427"/>
      <c r="D376" s="427"/>
      <c r="E376" s="427"/>
      <c r="F376" s="429"/>
      <c r="G376" s="545"/>
      <c r="H376" s="427"/>
      <c r="I376" s="427"/>
      <c r="J376" s="429"/>
      <c r="K376" s="427"/>
    </row>
    <row r="377" spans="1:11" x14ac:dyDescent="0.2">
      <c r="A377" s="427"/>
      <c r="B377" s="427"/>
      <c r="C377" s="427"/>
      <c r="D377" s="427"/>
      <c r="E377" s="427"/>
      <c r="F377" s="429"/>
      <c r="G377" s="545"/>
      <c r="H377" s="427"/>
      <c r="I377" s="427"/>
      <c r="J377" s="429"/>
      <c r="K377" s="427"/>
    </row>
    <row r="378" spans="1:11" x14ac:dyDescent="0.2">
      <c r="A378" s="427"/>
      <c r="B378" s="427"/>
      <c r="C378" s="427"/>
      <c r="D378" s="427"/>
      <c r="E378" s="427"/>
      <c r="F378" s="429"/>
      <c r="G378" s="545"/>
      <c r="H378" s="427"/>
      <c r="I378" s="427"/>
      <c r="J378" s="429"/>
      <c r="K378" s="427"/>
    </row>
    <row r="379" spans="1:11" x14ac:dyDescent="0.2">
      <c r="A379" s="427"/>
      <c r="B379" s="427"/>
      <c r="C379" s="427"/>
      <c r="D379" s="427"/>
      <c r="E379" s="427"/>
      <c r="F379" s="429"/>
      <c r="G379" s="545"/>
      <c r="H379" s="427"/>
      <c r="I379" s="427"/>
      <c r="J379" s="429"/>
      <c r="K379" s="427"/>
    </row>
    <row r="380" spans="1:11" x14ac:dyDescent="0.2">
      <c r="A380" s="427"/>
      <c r="B380" s="427"/>
      <c r="C380" s="427"/>
      <c r="D380" s="427"/>
      <c r="E380" s="427"/>
      <c r="F380" s="429"/>
      <c r="G380" s="545"/>
      <c r="H380" s="427"/>
      <c r="I380" s="427"/>
      <c r="J380" s="429"/>
      <c r="K380" s="427"/>
    </row>
    <row r="381" spans="1:11" x14ac:dyDescent="0.2">
      <c r="A381" s="427"/>
      <c r="B381" s="427"/>
      <c r="C381" s="427"/>
      <c r="D381" s="427"/>
      <c r="E381" s="427"/>
      <c r="F381" s="429"/>
      <c r="G381" s="545"/>
      <c r="H381" s="427"/>
      <c r="I381" s="427"/>
      <c r="J381" s="429"/>
      <c r="K381" s="427"/>
    </row>
    <row r="382" spans="1:11" x14ac:dyDescent="0.2">
      <c r="A382" s="427"/>
      <c r="B382" s="427"/>
      <c r="C382" s="427"/>
      <c r="D382" s="427"/>
      <c r="E382" s="427"/>
      <c r="F382" s="429"/>
      <c r="G382" s="545"/>
      <c r="H382" s="427"/>
      <c r="I382" s="427"/>
      <c r="J382" s="429"/>
      <c r="K382" s="427"/>
    </row>
    <row r="383" spans="1:11" x14ac:dyDescent="0.2">
      <c r="A383" s="427"/>
      <c r="B383" s="427"/>
      <c r="C383" s="427"/>
      <c r="D383" s="427"/>
      <c r="E383" s="427"/>
      <c r="F383" s="429"/>
      <c r="G383" s="545"/>
      <c r="H383" s="427"/>
      <c r="I383" s="427"/>
      <c r="J383" s="429"/>
      <c r="K383" s="427"/>
    </row>
    <row r="384" spans="1:11" x14ac:dyDescent="0.2">
      <c r="A384" s="427"/>
      <c r="B384" s="427"/>
      <c r="C384" s="427"/>
      <c r="D384" s="427"/>
      <c r="E384" s="427"/>
      <c r="F384" s="429"/>
      <c r="G384" s="545"/>
      <c r="H384" s="427"/>
      <c r="I384" s="427"/>
      <c r="J384" s="429"/>
      <c r="K384" s="427"/>
    </row>
    <row r="385" spans="1:11" x14ac:dyDescent="0.2">
      <c r="A385" s="427"/>
      <c r="B385" s="427"/>
      <c r="C385" s="427"/>
      <c r="D385" s="427"/>
      <c r="E385" s="427"/>
      <c r="F385" s="429"/>
      <c r="G385" s="545"/>
      <c r="H385" s="427"/>
      <c r="I385" s="427"/>
      <c r="J385" s="429"/>
      <c r="K385" s="427"/>
    </row>
    <row r="386" spans="1:11" x14ac:dyDescent="0.2">
      <c r="A386" s="427"/>
      <c r="B386" s="427"/>
      <c r="C386" s="427"/>
      <c r="D386" s="427"/>
      <c r="E386" s="427"/>
      <c r="F386" s="429"/>
      <c r="G386" s="545"/>
      <c r="H386" s="427"/>
      <c r="I386" s="427"/>
      <c r="J386" s="429"/>
      <c r="K386" s="427"/>
    </row>
    <row r="387" spans="1:11" x14ac:dyDescent="0.2">
      <c r="A387" s="427"/>
      <c r="B387" s="427"/>
      <c r="C387" s="427"/>
      <c r="D387" s="427"/>
      <c r="E387" s="427"/>
      <c r="F387" s="429"/>
      <c r="G387" s="545"/>
      <c r="H387" s="427"/>
      <c r="I387" s="427"/>
      <c r="J387" s="429"/>
      <c r="K387" s="427"/>
    </row>
    <row r="388" spans="1:11" x14ac:dyDescent="0.2">
      <c r="A388" s="427"/>
      <c r="B388" s="427"/>
      <c r="C388" s="427"/>
      <c r="D388" s="427"/>
      <c r="E388" s="427"/>
      <c r="F388" s="429"/>
      <c r="G388" s="545"/>
      <c r="H388" s="427"/>
      <c r="I388" s="427"/>
      <c r="J388" s="429"/>
      <c r="K388" s="427"/>
    </row>
    <row r="389" spans="1:11" x14ac:dyDescent="0.2">
      <c r="A389" s="427"/>
      <c r="B389" s="427"/>
      <c r="C389" s="427"/>
      <c r="D389" s="427"/>
      <c r="E389" s="427"/>
      <c r="F389" s="429"/>
      <c r="G389" s="545"/>
      <c r="H389" s="427"/>
      <c r="I389" s="427"/>
      <c r="J389" s="429"/>
      <c r="K389" s="427"/>
    </row>
    <row r="390" spans="1:11" x14ac:dyDescent="0.2">
      <c r="A390" s="427"/>
      <c r="B390" s="427"/>
      <c r="C390" s="427"/>
      <c r="D390" s="427"/>
      <c r="E390" s="427"/>
      <c r="F390" s="429"/>
      <c r="G390" s="545"/>
      <c r="H390" s="427"/>
      <c r="I390" s="427"/>
      <c r="J390" s="429"/>
      <c r="K390" s="427"/>
    </row>
    <row r="391" spans="1:11" x14ac:dyDescent="0.2">
      <c r="A391" s="427"/>
      <c r="B391" s="427"/>
      <c r="C391" s="427"/>
      <c r="D391" s="427"/>
      <c r="E391" s="427"/>
      <c r="F391" s="429"/>
      <c r="G391" s="545"/>
      <c r="H391" s="427"/>
      <c r="I391" s="427"/>
      <c r="J391" s="429"/>
      <c r="K391" s="427"/>
    </row>
    <row r="392" spans="1:11" x14ac:dyDescent="0.2">
      <c r="A392" s="427"/>
      <c r="B392" s="427"/>
      <c r="C392" s="427"/>
      <c r="D392" s="427"/>
      <c r="E392" s="427"/>
      <c r="F392" s="429"/>
      <c r="G392" s="545"/>
      <c r="H392" s="427"/>
      <c r="I392" s="427"/>
      <c r="J392" s="429"/>
      <c r="K392" s="427"/>
    </row>
    <row r="393" spans="1:11" x14ac:dyDescent="0.2">
      <c r="A393" s="427"/>
      <c r="B393" s="427"/>
      <c r="C393" s="427"/>
      <c r="D393" s="427"/>
      <c r="E393" s="427"/>
      <c r="F393" s="429"/>
      <c r="G393" s="545"/>
      <c r="H393" s="427"/>
      <c r="I393" s="427"/>
      <c r="J393" s="429"/>
      <c r="K393" s="427"/>
    </row>
    <row r="394" spans="1:11" x14ac:dyDescent="0.2">
      <c r="A394" s="427"/>
      <c r="B394" s="427"/>
      <c r="C394" s="427"/>
      <c r="D394" s="427"/>
      <c r="E394" s="427"/>
      <c r="F394" s="429"/>
      <c r="G394" s="545"/>
      <c r="H394" s="427"/>
      <c r="I394" s="427"/>
      <c r="J394" s="429"/>
      <c r="K394" s="427"/>
    </row>
    <row r="395" spans="1:11" x14ac:dyDescent="0.2">
      <c r="A395" s="427"/>
      <c r="B395" s="427"/>
      <c r="C395" s="427"/>
      <c r="D395" s="427"/>
      <c r="E395" s="427"/>
      <c r="F395" s="429"/>
      <c r="G395" s="545"/>
      <c r="H395" s="427"/>
      <c r="I395" s="427"/>
      <c r="J395" s="429"/>
      <c r="K395" s="427"/>
    </row>
    <row r="396" spans="1:11" x14ac:dyDescent="0.2">
      <c r="A396" s="427"/>
      <c r="B396" s="427"/>
      <c r="C396" s="427"/>
      <c r="D396" s="427"/>
      <c r="E396" s="427"/>
      <c r="F396" s="429"/>
      <c r="G396" s="545"/>
      <c r="H396" s="427"/>
      <c r="I396" s="427"/>
      <c r="J396" s="429"/>
      <c r="K396" s="427"/>
    </row>
    <row r="397" spans="1:11" x14ac:dyDescent="0.2">
      <c r="A397" s="427"/>
      <c r="B397" s="427"/>
      <c r="C397" s="427"/>
      <c r="D397" s="427"/>
      <c r="E397" s="427"/>
      <c r="F397" s="429"/>
      <c r="G397" s="545"/>
      <c r="H397" s="427"/>
      <c r="I397" s="427"/>
      <c r="J397" s="429"/>
      <c r="K397" s="427"/>
    </row>
    <row r="398" spans="1:11" x14ac:dyDescent="0.2">
      <c r="A398" s="427"/>
      <c r="B398" s="427"/>
      <c r="C398" s="427"/>
      <c r="D398" s="427"/>
      <c r="E398" s="427"/>
      <c r="F398" s="429"/>
      <c r="G398" s="545"/>
      <c r="H398" s="427"/>
      <c r="I398" s="427"/>
      <c r="J398" s="429"/>
      <c r="K398" s="427"/>
    </row>
    <row r="399" spans="1:11" x14ac:dyDescent="0.2">
      <c r="A399" s="427"/>
      <c r="B399" s="427"/>
      <c r="C399" s="427"/>
      <c r="D399" s="427"/>
      <c r="E399" s="427"/>
      <c r="F399" s="429"/>
      <c r="G399" s="545"/>
      <c r="H399" s="427"/>
      <c r="I399" s="427"/>
      <c r="J399" s="429"/>
      <c r="K399" s="427"/>
    </row>
    <row r="400" spans="1:11" x14ac:dyDescent="0.2">
      <c r="A400" s="427"/>
      <c r="B400" s="427"/>
      <c r="C400" s="427"/>
      <c r="D400" s="427"/>
      <c r="E400" s="427"/>
      <c r="F400" s="429"/>
      <c r="G400" s="545"/>
      <c r="H400" s="427"/>
      <c r="I400" s="427"/>
      <c r="J400" s="429"/>
      <c r="K400" s="427"/>
    </row>
    <row r="401" spans="1:11" x14ac:dyDescent="0.2">
      <c r="A401" s="427"/>
      <c r="B401" s="427"/>
      <c r="C401" s="427"/>
      <c r="D401" s="427"/>
      <c r="E401" s="427"/>
      <c r="F401" s="429"/>
      <c r="G401" s="545"/>
      <c r="H401" s="427"/>
      <c r="I401" s="427"/>
      <c r="J401" s="429"/>
      <c r="K401" s="427"/>
    </row>
    <row r="402" spans="1:11" x14ac:dyDescent="0.2">
      <c r="A402" s="427"/>
      <c r="B402" s="427"/>
      <c r="C402" s="427"/>
      <c r="D402" s="427"/>
      <c r="E402" s="427"/>
      <c r="F402" s="429"/>
      <c r="G402" s="545"/>
      <c r="H402" s="427"/>
      <c r="I402" s="427"/>
      <c r="J402" s="429"/>
      <c r="K402" s="427"/>
    </row>
    <row r="403" spans="1:11" x14ac:dyDescent="0.2">
      <c r="A403" s="427"/>
      <c r="B403" s="427"/>
      <c r="C403" s="427"/>
      <c r="D403" s="427"/>
      <c r="E403" s="427"/>
      <c r="F403" s="429"/>
      <c r="G403" s="545"/>
      <c r="H403" s="427"/>
      <c r="I403" s="427"/>
      <c r="J403" s="429"/>
      <c r="K403" s="427"/>
    </row>
    <row r="404" spans="1:11" x14ac:dyDescent="0.2">
      <c r="A404" s="427"/>
      <c r="B404" s="427"/>
      <c r="C404" s="427"/>
      <c r="D404" s="427"/>
      <c r="E404" s="427"/>
      <c r="F404" s="429"/>
      <c r="G404" s="545"/>
      <c r="H404" s="427"/>
      <c r="I404" s="427"/>
      <c r="J404" s="429"/>
      <c r="K404" s="427"/>
    </row>
    <row r="405" spans="1:11" x14ac:dyDescent="0.2">
      <c r="A405" s="427"/>
      <c r="B405" s="427"/>
      <c r="C405" s="427"/>
      <c r="D405" s="427"/>
      <c r="E405" s="427"/>
      <c r="F405" s="429"/>
      <c r="G405" s="545"/>
      <c r="H405" s="427"/>
      <c r="I405" s="427"/>
      <c r="J405" s="429"/>
      <c r="K405" s="427"/>
    </row>
    <row r="406" spans="1:11" x14ac:dyDescent="0.2">
      <c r="A406" s="427"/>
      <c r="B406" s="427"/>
      <c r="C406" s="427"/>
      <c r="D406" s="427"/>
      <c r="E406" s="427"/>
      <c r="F406" s="429"/>
      <c r="G406" s="545"/>
      <c r="H406" s="427"/>
      <c r="I406" s="427"/>
      <c r="J406" s="429"/>
      <c r="K406" s="427"/>
    </row>
    <row r="407" spans="1:11" x14ac:dyDescent="0.2">
      <c r="A407" s="427"/>
      <c r="B407" s="427"/>
      <c r="C407" s="427"/>
      <c r="D407" s="427"/>
      <c r="E407" s="427"/>
      <c r="F407" s="429"/>
      <c r="G407" s="545"/>
      <c r="H407" s="427"/>
      <c r="I407" s="427"/>
      <c r="J407" s="429"/>
      <c r="K407" s="427"/>
    </row>
    <row r="408" spans="1:11" x14ac:dyDescent="0.2">
      <c r="A408" s="427"/>
      <c r="B408" s="427"/>
      <c r="C408" s="427"/>
      <c r="D408" s="427"/>
      <c r="E408" s="427"/>
      <c r="F408" s="429"/>
      <c r="G408" s="545"/>
      <c r="H408" s="427"/>
      <c r="I408" s="427"/>
      <c r="J408" s="429"/>
      <c r="K408" s="427"/>
    </row>
    <row r="409" spans="1:11" x14ac:dyDescent="0.2">
      <c r="A409" s="427"/>
      <c r="B409" s="427"/>
      <c r="C409" s="427"/>
      <c r="D409" s="427"/>
      <c r="E409" s="427"/>
      <c r="F409" s="429"/>
      <c r="G409" s="545"/>
      <c r="H409" s="427"/>
      <c r="I409" s="427"/>
      <c r="J409" s="429"/>
      <c r="K409" s="427"/>
    </row>
    <row r="410" spans="1:11" x14ac:dyDescent="0.2">
      <c r="A410" s="427"/>
      <c r="B410" s="427"/>
      <c r="C410" s="427"/>
      <c r="D410" s="427"/>
      <c r="E410" s="427"/>
      <c r="F410" s="429"/>
      <c r="G410" s="545"/>
      <c r="H410" s="427"/>
      <c r="I410" s="427"/>
      <c r="J410" s="429"/>
      <c r="K410" s="427"/>
    </row>
    <row r="411" spans="1:11" x14ac:dyDescent="0.2">
      <c r="A411" s="427"/>
      <c r="B411" s="427"/>
      <c r="C411" s="427"/>
      <c r="D411" s="427"/>
      <c r="E411" s="427"/>
      <c r="F411" s="429"/>
      <c r="G411" s="545"/>
      <c r="H411" s="427"/>
      <c r="I411" s="427"/>
      <c r="J411" s="429"/>
      <c r="K411" s="427"/>
    </row>
    <row r="412" spans="1:11" x14ac:dyDescent="0.2">
      <c r="A412" s="427"/>
      <c r="B412" s="427"/>
      <c r="C412" s="427"/>
      <c r="D412" s="427"/>
      <c r="E412" s="427"/>
      <c r="F412" s="429"/>
      <c r="G412" s="545"/>
      <c r="H412" s="427"/>
      <c r="I412" s="427"/>
      <c r="J412" s="429"/>
      <c r="K412" s="427"/>
    </row>
    <row r="413" spans="1:11" x14ac:dyDescent="0.2">
      <c r="A413" s="427"/>
      <c r="B413" s="427"/>
      <c r="C413" s="427"/>
      <c r="D413" s="427"/>
      <c r="E413" s="427"/>
      <c r="F413" s="429"/>
      <c r="G413" s="545"/>
      <c r="H413" s="427"/>
      <c r="I413" s="427"/>
      <c r="J413" s="429"/>
      <c r="K413" s="427"/>
    </row>
    <row r="414" spans="1:11" x14ac:dyDescent="0.2">
      <c r="A414" s="427"/>
      <c r="B414" s="427"/>
      <c r="C414" s="427"/>
      <c r="D414" s="427"/>
      <c r="E414" s="427"/>
      <c r="F414" s="429"/>
      <c r="G414" s="545"/>
      <c r="H414" s="427"/>
      <c r="I414" s="427"/>
      <c r="J414" s="429"/>
      <c r="K414" s="427"/>
    </row>
    <row r="415" spans="1:11" x14ac:dyDescent="0.2">
      <c r="A415" s="427"/>
      <c r="B415" s="427"/>
      <c r="C415" s="427"/>
      <c r="D415" s="427"/>
      <c r="E415" s="427"/>
      <c r="F415" s="429"/>
      <c r="G415" s="545"/>
      <c r="H415" s="427"/>
      <c r="I415" s="427"/>
      <c r="J415" s="429"/>
      <c r="K415" s="427"/>
    </row>
    <row r="416" spans="1:11" x14ac:dyDescent="0.2">
      <c r="A416" s="427"/>
      <c r="B416" s="427"/>
      <c r="C416" s="427"/>
      <c r="D416" s="427"/>
      <c r="E416" s="427"/>
      <c r="F416" s="429"/>
      <c r="G416" s="545"/>
      <c r="H416" s="427"/>
      <c r="I416" s="427"/>
      <c r="J416" s="429"/>
      <c r="K416" s="427"/>
    </row>
    <row r="417" spans="1:11" x14ac:dyDescent="0.2">
      <c r="A417" s="427"/>
      <c r="B417" s="427"/>
      <c r="C417" s="427"/>
      <c r="D417" s="427"/>
      <c r="E417" s="427"/>
      <c r="F417" s="429"/>
      <c r="G417" s="545"/>
      <c r="H417" s="427"/>
      <c r="I417" s="427"/>
      <c r="J417" s="429"/>
      <c r="K417" s="427"/>
    </row>
    <row r="418" spans="1:11" x14ac:dyDescent="0.2">
      <c r="A418" s="427"/>
      <c r="B418" s="427"/>
      <c r="C418" s="427"/>
      <c r="D418" s="427"/>
      <c r="E418" s="427"/>
      <c r="F418" s="429"/>
      <c r="G418" s="545"/>
      <c r="H418" s="427"/>
      <c r="I418" s="427"/>
      <c r="J418" s="429"/>
      <c r="K418" s="427"/>
    </row>
    <row r="419" spans="1:11" x14ac:dyDescent="0.2">
      <c r="A419" s="427"/>
      <c r="B419" s="427"/>
      <c r="C419" s="427"/>
      <c r="D419" s="427"/>
      <c r="E419" s="427"/>
      <c r="F419" s="429"/>
      <c r="G419" s="545"/>
      <c r="H419" s="427"/>
      <c r="I419" s="427"/>
      <c r="J419" s="429"/>
      <c r="K419" s="427"/>
    </row>
    <row r="420" spans="1:11" x14ac:dyDescent="0.2">
      <c r="A420" s="427"/>
      <c r="B420" s="427"/>
      <c r="C420" s="427"/>
      <c r="D420" s="427"/>
      <c r="E420" s="427"/>
      <c r="F420" s="429"/>
      <c r="G420" s="545"/>
      <c r="H420" s="427"/>
      <c r="I420" s="427"/>
      <c r="J420" s="429"/>
      <c r="K420" s="427"/>
    </row>
    <row r="421" spans="1:11" x14ac:dyDescent="0.2">
      <c r="A421" s="427"/>
      <c r="B421" s="427"/>
      <c r="C421" s="427"/>
      <c r="D421" s="427"/>
      <c r="E421" s="427"/>
      <c r="F421" s="429"/>
      <c r="G421" s="545"/>
      <c r="H421" s="427"/>
      <c r="I421" s="427"/>
      <c r="J421" s="429"/>
      <c r="K421" s="427"/>
    </row>
    <row r="422" spans="1:11" x14ac:dyDescent="0.2">
      <c r="A422" s="427"/>
      <c r="B422" s="427"/>
      <c r="C422" s="427"/>
      <c r="D422" s="427"/>
      <c r="E422" s="427"/>
      <c r="F422" s="429"/>
      <c r="G422" s="545"/>
      <c r="H422" s="427"/>
      <c r="I422" s="427"/>
      <c r="J422" s="429"/>
      <c r="K422" s="427"/>
    </row>
    <row r="423" spans="1:11" x14ac:dyDescent="0.2">
      <c r="A423" s="427"/>
      <c r="B423" s="427"/>
      <c r="C423" s="427"/>
      <c r="D423" s="427"/>
      <c r="E423" s="427"/>
      <c r="F423" s="429"/>
      <c r="G423" s="545"/>
      <c r="H423" s="427"/>
      <c r="I423" s="427"/>
      <c r="J423" s="429"/>
      <c r="K423" s="427"/>
    </row>
    <row r="424" spans="1:11" x14ac:dyDescent="0.2">
      <c r="A424" s="427"/>
      <c r="B424" s="427"/>
      <c r="C424" s="427"/>
      <c r="D424" s="427"/>
      <c r="E424" s="427"/>
      <c r="F424" s="429"/>
      <c r="G424" s="545"/>
      <c r="H424" s="427"/>
      <c r="I424" s="427"/>
      <c r="J424" s="429"/>
      <c r="K424" s="427"/>
    </row>
    <row r="425" spans="1:11" x14ac:dyDescent="0.2">
      <c r="A425" s="427"/>
      <c r="B425" s="427"/>
      <c r="C425" s="427"/>
      <c r="D425" s="427"/>
      <c r="E425" s="427"/>
      <c r="F425" s="429"/>
      <c r="G425" s="545"/>
      <c r="H425" s="427"/>
      <c r="I425" s="427"/>
      <c r="J425" s="429"/>
      <c r="K425" s="427"/>
    </row>
    <row r="426" spans="1:11" x14ac:dyDescent="0.2">
      <c r="A426" s="427"/>
      <c r="B426" s="427"/>
      <c r="C426" s="427"/>
      <c r="D426" s="427"/>
      <c r="E426" s="427"/>
      <c r="F426" s="429"/>
      <c r="G426" s="545"/>
      <c r="H426" s="427"/>
      <c r="I426" s="427"/>
      <c r="J426" s="429"/>
      <c r="K426" s="427"/>
    </row>
    <row r="427" spans="1:11" x14ac:dyDescent="0.2">
      <c r="A427" s="427"/>
      <c r="B427" s="427"/>
      <c r="C427" s="427"/>
      <c r="D427" s="427"/>
      <c r="E427" s="427"/>
      <c r="F427" s="429"/>
      <c r="G427" s="545"/>
      <c r="H427" s="427"/>
      <c r="I427" s="427"/>
      <c r="J427" s="429"/>
      <c r="K427" s="427"/>
    </row>
    <row r="428" spans="1:11" x14ac:dyDescent="0.2">
      <c r="A428" s="427"/>
      <c r="B428" s="427"/>
      <c r="C428" s="427"/>
      <c r="D428" s="427"/>
      <c r="E428" s="427"/>
      <c r="F428" s="429"/>
      <c r="G428" s="545"/>
      <c r="H428" s="427"/>
      <c r="I428" s="427"/>
      <c r="J428" s="429"/>
      <c r="K428" s="427"/>
    </row>
    <row r="429" spans="1:11" x14ac:dyDescent="0.2">
      <c r="A429" s="427"/>
      <c r="B429" s="427"/>
      <c r="C429" s="427"/>
      <c r="D429" s="427"/>
      <c r="E429" s="427"/>
      <c r="F429" s="429"/>
      <c r="G429" s="545"/>
      <c r="H429" s="427"/>
      <c r="I429" s="427"/>
      <c r="J429" s="429"/>
      <c r="K429" s="427"/>
    </row>
    <row r="430" spans="1:11" x14ac:dyDescent="0.2">
      <c r="A430" s="427"/>
      <c r="B430" s="427"/>
      <c r="C430" s="427"/>
      <c r="D430" s="427"/>
      <c r="E430" s="427"/>
      <c r="F430" s="429"/>
      <c r="G430" s="545"/>
      <c r="H430" s="427"/>
      <c r="I430" s="427"/>
      <c r="J430" s="429"/>
      <c r="K430" s="427"/>
    </row>
    <row r="431" spans="1:11" x14ac:dyDescent="0.2">
      <c r="A431" s="427"/>
      <c r="B431" s="427"/>
      <c r="C431" s="427"/>
      <c r="D431" s="427"/>
      <c r="E431" s="427"/>
      <c r="F431" s="429"/>
      <c r="G431" s="545"/>
      <c r="H431" s="427"/>
      <c r="I431" s="427"/>
      <c r="J431" s="429"/>
      <c r="K431" s="427"/>
    </row>
    <row r="432" spans="1:11" x14ac:dyDescent="0.2">
      <c r="A432" s="427"/>
      <c r="B432" s="427"/>
      <c r="C432" s="427"/>
      <c r="D432" s="427"/>
      <c r="E432" s="427"/>
      <c r="F432" s="429"/>
      <c r="G432" s="545"/>
      <c r="H432" s="427"/>
      <c r="I432" s="427"/>
      <c r="J432" s="429"/>
      <c r="K432" s="427"/>
    </row>
    <row r="433" spans="1:11" x14ac:dyDescent="0.2">
      <c r="A433" s="427"/>
      <c r="B433" s="427"/>
      <c r="C433" s="427"/>
      <c r="D433" s="427"/>
      <c r="E433" s="427"/>
      <c r="F433" s="429"/>
      <c r="G433" s="545"/>
      <c r="H433" s="427"/>
      <c r="I433" s="427"/>
      <c r="J433" s="429"/>
      <c r="K433" s="427"/>
    </row>
    <row r="434" spans="1:11" x14ac:dyDescent="0.2">
      <c r="A434" s="427"/>
      <c r="B434" s="427"/>
      <c r="C434" s="427"/>
      <c r="D434" s="427"/>
      <c r="E434" s="427"/>
      <c r="F434" s="429"/>
      <c r="G434" s="545"/>
      <c r="H434" s="427"/>
      <c r="I434" s="427"/>
      <c r="J434" s="429"/>
      <c r="K434" s="427"/>
    </row>
    <row r="435" spans="1:11" x14ac:dyDescent="0.2">
      <c r="A435" s="427"/>
      <c r="B435" s="427"/>
      <c r="C435" s="427"/>
      <c r="D435" s="427"/>
      <c r="E435" s="427"/>
      <c r="F435" s="429"/>
      <c r="G435" s="545"/>
      <c r="H435" s="427"/>
      <c r="I435" s="427"/>
      <c r="J435" s="429"/>
      <c r="K435" s="427"/>
    </row>
    <row r="436" spans="1:11" x14ac:dyDescent="0.2">
      <c r="A436" s="427"/>
      <c r="B436" s="427"/>
      <c r="C436" s="427"/>
      <c r="D436" s="427"/>
      <c r="E436" s="427"/>
      <c r="F436" s="429"/>
      <c r="G436" s="545"/>
      <c r="H436" s="427"/>
      <c r="I436" s="427"/>
      <c r="J436" s="429"/>
      <c r="K436" s="427"/>
    </row>
    <row r="437" spans="1:11" x14ac:dyDescent="0.2">
      <c r="A437" s="427"/>
      <c r="B437" s="427"/>
      <c r="C437" s="427"/>
      <c r="D437" s="427"/>
      <c r="E437" s="427"/>
      <c r="F437" s="429"/>
      <c r="G437" s="545"/>
      <c r="H437" s="427"/>
      <c r="I437" s="427"/>
      <c r="J437" s="429"/>
      <c r="K437" s="427"/>
    </row>
    <row r="438" spans="1:11" x14ac:dyDescent="0.2">
      <c r="A438" s="427"/>
      <c r="B438" s="427"/>
      <c r="C438" s="427"/>
      <c r="D438" s="427"/>
      <c r="E438" s="427"/>
      <c r="F438" s="429"/>
      <c r="G438" s="545"/>
      <c r="H438" s="427"/>
      <c r="I438" s="427"/>
      <c r="J438" s="429"/>
      <c r="K438" s="427"/>
    </row>
    <row r="439" spans="1:11" x14ac:dyDescent="0.2">
      <c r="A439" s="427"/>
      <c r="B439" s="427"/>
      <c r="C439" s="427"/>
      <c r="D439" s="427"/>
      <c r="E439" s="427"/>
      <c r="F439" s="429"/>
      <c r="G439" s="545"/>
      <c r="H439" s="427"/>
      <c r="I439" s="427"/>
      <c r="J439" s="429"/>
      <c r="K439" s="427"/>
    </row>
    <row r="440" spans="1:11" x14ac:dyDescent="0.2">
      <c r="A440" s="427"/>
      <c r="B440" s="427"/>
      <c r="C440" s="427"/>
      <c r="D440" s="427"/>
      <c r="E440" s="427"/>
      <c r="F440" s="429"/>
      <c r="G440" s="545"/>
      <c r="H440" s="427"/>
      <c r="I440" s="427"/>
      <c r="J440" s="429"/>
      <c r="K440" s="427"/>
    </row>
    <row r="441" spans="1:11" x14ac:dyDescent="0.2">
      <c r="A441" s="427"/>
      <c r="B441" s="427"/>
      <c r="C441" s="427"/>
      <c r="D441" s="427"/>
      <c r="E441" s="427"/>
      <c r="F441" s="429"/>
      <c r="G441" s="545"/>
      <c r="H441" s="427"/>
      <c r="I441" s="427"/>
      <c r="J441" s="429"/>
      <c r="K441" s="427"/>
    </row>
    <row r="442" spans="1:11" x14ac:dyDescent="0.2">
      <c r="A442" s="427"/>
      <c r="B442" s="427"/>
      <c r="C442" s="427"/>
      <c r="D442" s="427"/>
      <c r="E442" s="427"/>
      <c r="F442" s="429"/>
      <c r="G442" s="545"/>
      <c r="H442" s="427"/>
      <c r="I442" s="427"/>
      <c r="J442" s="429"/>
      <c r="K442" s="427"/>
    </row>
    <row r="443" spans="1:11" x14ac:dyDescent="0.2">
      <c r="A443" s="427"/>
      <c r="B443" s="427"/>
      <c r="C443" s="427"/>
      <c r="D443" s="427"/>
      <c r="E443" s="427"/>
      <c r="F443" s="429"/>
      <c r="G443" s="545"/>
      <c r="H443" s="427"/>
      <c r="I443" s="427"/>
      <c r="J443" s="429"/>
      <c r="K443" s="427"/>
    </row>
    <row r="444" spans="1:11" x14ac:dyDescent="0.2">
      <c r="A444" s="427"/>
      <c r="B444" s="427"/>
      <c r="C444" s="427"/>
      <c r="D444" s="427"/>
      <c r="E444" s="427"/>
      <c r="F444" s="429"/>
      <c r="G444" s="545"/>
      <c r="H444" s="427"/>
      <c r="I444" s="427"/>
      <c r="J444" s="429"/>
      <c r="K444" s="427"/>
    </row>
    <row r="445" spans="1:11" x14ac:dyDescent="0.2">
      <c r="A445" s="427"/>
      <c r="B445" s="427"/>
      <c r="C445" s="427"/>
      <c r="D445" s="427"/>
      <c r="E445" s="427"/>
      <c r="F445" s="429"/>
      <c r="G445" s="545"/>
      <c r="H445" s="427"/>
      <c r="I445" s="427"/>
      <c r="J445" s="429"/>
      <c r="K445" s="427"/>
    </row>
    <row r="446" spans="1:11" x14ac:dyDescent="0.2">
      <c r="A446" s="427"/>
      <c r="B446" s="427"/>
      <c r="C446" s="427"/>
      <c r="D446" s="427"/>
      <c r="E446" s="427"/>
      <c r="F446" s="429"/>
      <c r="G446" s="545"/>
      <c r="H446" s="427"/>
      <c r="I446" s="427"/>
      <c r="J446" s="429"/>
      <c r="K446" s="427"/>
    </row>
    <row r="447" spans="1:11" x14ac:dyDescent="0.2">
      <c r="A447" s="427"/>
      <c r="B447" s="427"/>
      <c r="C447" s="427"/>
      <c r="D447" s="427"/>
      <c r="E447" s="427"/>
      <c r="F447" s="429"/>
      <c r="G447" s="545"/>
      <c r="H447" s="427"/>
      <c r="I447" s="427"/>
      <c r="J447" s="429"/>
      <c r="K447" s="427"/>
    </row>
    <row r="448" spans="1:11" x14ac:dyDescent="0.2">
      <c r="A448" s="427"/>
      <c r="B448" s="427"/>
      <c r="C448" s="427"/>
      <c r="D448" s="427"/>
      <c r="E448" s="427"/>
      <c r="F448" s="429"/>
      <c r="G448" s="545"/>
      <c r="H448" s="427"/>
      <c r="I448" s="427"/>
      <c r="J448" s="429"/>
      <c r="K448" s="427"/>
    </row>
    <row r="449" spans="1:11" x14ac:dyDescent="0.2">
      <c r="A449" s="427"/>
      <c r="B449" s="427"/>
      <c r="C449" s="427"/>
      <c r="D449" s="427"/>
      <c r="E449" s="427"/>
      <c r="F449" s="429"/>
      <c r="G449" s="545"/>
      <c r="H449" s="427"/>
      <c r="I449" s="427"/>
      <c r="J449" s="429"/>
      <c r="K449" s="427"/>
    </row>
    <row r="450" spans="1:11" x14ac:dyDescent="0.2">
      <c r="A450" s="427"/>
      <c r="B450" s="427"/>
      <c r="C450" s="427"/>
      <c r="D450" s="427"/>
      <c r="E450" s="427"/>
      <c r="F450" s="429"/>
      <c r="G450" s="545"/>
      <c r="H450" s="427"/>
      <c r="I450" s="427"/>
      <c r="J450" s="429"/>
      <c r="K450" s="427"/>
    </row>
    <row r="451" spans="1:11" x14ac:dyDescent="0.2">
      <c r="A451" s="427"/>
      <c r="B451" s="427"/>
      <c r="C451" s="427"/>
      <c r="D451" s="427"/>
      <c r="E451" s="427"/>
      <c r="F451" s="429"/>
      <c r="G451" s="545"/>
      <c r="H451" s="427"/>
      <c r="I451" s="427"/>
      <c r="J451" s="429"/>
      <c r="K451" s="427"/>
    </row>
    <row r="452" spans="1:11" x14ac:dyDescent="0.2">
      <c r="A452" s="427"/>
      <c r="B452" s="427"/>
      <c r="C452" s="427"/>
      <c r="D452" s="427"/>
      <c r="E452" s="427"/>
      <c r="F452" s="429"/>
      <c r="G452" s="545"/>
      <c r="H452" s="427"/>
      <c r="I452" s="427"/>
      <c r="J452" s="429"/>
      <c r="K452" s="427"/>
    </row>
    <row r="453" spans="1:11" x14ac:dyDescent="0.2">
      <c r="A453" s="427"/>
      <c r="B453" s="427"/>
      <c r="C453" s="427"/>
      <c r="D453" s="427"/>
      <c r="E453" s="427"/>
      <c r="F453" s="429"/>
      <c r="G453" s="545"/>
      <c r="H453" s="427"/>
      <c r="I453" s="427"/>
      <c r="J453" s="429"/>
      <c r="K453" s="427"/>
    </row>
    <row r="454" spans="1:11" x14ac:dyDescent="0.2">
      <c r="A454" s="427"/>
      <c r="B454" s="427"/>
      <c r="C454" s="427"/>
      <c r="D454" s="427"/>
      <c r="E454" s="427"/>
      <c r="F454" s="429"/>
      <c r="G454" s="545"/>
      <c r="H454" s="427"/>
      <c r="I454" s="427"/>
      <c r="J454" s="429"/>
      <c r="K454" s="427"/>
    </row>
    <row r="455" spans="1:11" x14ac:dyDescent="0.2">
      <c r="A455" s="427"/>
      <c r="B455" s="427"/>
      <c r="C455" s="427"/>
      <c r="D455" s="427"/>
      <c r="E455" s="427"/>
      <c r="F455" s="429"/>
      <c r="G455" s="545"/>
      <c r="H455" s="427"/>
      <c r="I455" s="427"/>
      <c r="J455" s="429"/>
      <c r="K455" s="427"/>
    </row>
    <row r="456" spans="1:11" x14ac:dyDescent="0.2">
      <c r="A456" s="427"/>
      <c r="B456" s="427"/>
      <c r="C456" s="427"/>
      <c r="D456" s="427"/>
      <c r="E456" s="427"/>
      <c r="F456" s="429"/>
      <c r="G456" s="545"/>
      <c r="H456" s="427"/>
      <c r="I456" s="427"/>
      <c r="J456" s="429"/>
      <c r="K456" s="427"/>
    </row>
    <row r="457" spans="1:11" x14ac:dyDescent="0.2">
      <c r="A457" s="427"/>
      <c r="B457" s="427"/>
      <c r="C457" s="427"/>
      <c r="D457" s="427"/>
      <c r="E457" s="427"/>
      <c r="F457" s="429"/>
      <c r="G457" s="545"/>
      <c r="H457" s="427"/>
      <c r="I457" s="427"/>
      <c r="J457" s="429"/>
      <c r="K457" s="427"/>
    </row>
    <row r="458" spans="1:11" x14ac:dyDescent="0.2">
      <c r="A458" s="427"/>
      <c r="B458" s="427"/>
      <c r="C458" s="427"/>
      <c r="D458" s="427"/>
      <c r="E458" s="427"/>
      <c r="F458" s="429"/>
      <c r="G458" s="545"/>
      <c r="H458" s="427"/>
      <c r="I458" s="427"/>
      <c r="J458" s="429"/>
      <c r="K458" s="427"/>
    </row>
    <row r="459" spans="1:11" x14ac:dyDescent="0.2">
      <c r="A459" s="427"/>
      <c r="B459" s="427"/>
      <c r="C459" s="427"/>
      <c r="D459" s="427"/>
      <c r="E459" s="427"/>
      <c r="F459" s="429"/>
      <c r="G459" s="545"/>
      <c r="H459" s="427"/>
      <c r="I459" s="427"/>
      <c r="J459" s="429"/>
      <c r="K459" s="427"/>
    </row>
    <row r="460" spans="1:11" x14ac:dyDescent="0.2">
      <c r="A460" s="427"/>
      <c r="B460" s="427"/>
      <c r="C460" s="427"/>
      <c r="D460" s="427"/>
      <c r="E460" s="427"/>
      <c r="F460" s="429"/>
      <c r="G460" s="545"/>
      <c r="H460" s="427"/>
      <c r="I460" s="427"/>
      <c r="J460" s="429"/>
      <c r="K460" s="427"/>
    </row>
    <row r="461" spans="1:11" x14ac:dyDescent="0.2">
      <c r="A461" s="427"/>
      <c r="B461" s="427"/>
      <c r="C461" s="427"/>
      <c r="D461" s="427"/>
      <c r="E461" s="427"/>
      <c r="F461" s="429"/>
      <c r="G461" s="545"/>
      <c r="H461" s="427"/>
      <c r="I461" s="427"/>
      <c r="J461" s="429"/>
      <c r="K461" s="427"/>
    </row>
    <row r="462" spans="1:11" x14ac:dyDescent="0.2">
      <c r="A462" s="427"/>
      <c r="B462" s="427"/>
      <c r="C462" s="427"/>
      <c r="D462" s="427"/>
      <c r="E462" s="427"/>
      <c r="F462" s="429"/>
      <c r="G462" s="545"/>
      <c r="H462" s="427"/>
      <c r="I462" s="427"/>
      <c r="J462" s="429"/>
      <c r="K462" s="427"/>
    </row>
    <row r="463" spans="1:11" x14ac:dyDescent="0.2">
      <c r="A463" s="427"/>
      <c r="B463" s="427"/>
      <c r="C463" s="427"/>
      <c r="D463" s="427"/>
      <c r="E463" s="427"/>
      <c r="F463" s="429"/>
      <c r="G463" s="545"/>
      <c r="H463" s="427"/>
      <c r="I463" s="427"/>
      <c r="J463" s="429"/>
      <c r="K463" s="42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A2" sqref="A2:XFD8"/>
    </sheetView>
  </sheetViews>
  <sheetFormatPr defaultColWidth="14.28515625" defaultRowHeight="12.75" x14ac:dyDescent="0.2"/>
  <cols>
    <col min="5" max="5" width="14.28515625" style="314"/>
  </cols>
  <sheetData>
    <row r="1" spans="1:12" s="589" customFormat="1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s="589" customFormat="1" x14ac:dyDescent="0.2">
      <c r="A2" s="589" t="s">
        <v>307</v>
      </c>
      <c r="B2" s="589" t="s">
        <v>220</v>
      </c>
      <c r="C2" s="589" t="s">
        <v>221</v>
      </c>
      <c r="D2" s="589" t="s">
        <v>222</v>
      </c>
      <c r="E2" s="589" t="s">
        <v>2097</v>
      </c>
      <c r="F2" s="590">
        <v>42451</v>
      </c>
      <c r="G2" s="591">
        <v>-79.959999999999994</v>
      </c>
      <c r="H2" s="589" t="s">
        <v>474</v>
      </c>
      <c r="I2" s="589" t="s">
        <v>314</v>
      </c>
      <c r="J2" s="590">
        <v>42461</v>
      </c>
      <c r="K2" s="589" t="s">
        <v>4</v>
      </c>
      <c r="L2" s="589" t="s">
        <v>474</v>
      </c>
    </row>
    <row r="3" spans="1:12" s="589" customFormat="1" x14ac:dyDescent="0.2">
      <c r="A3" s="589" t="s">
        <v>307</v>
      </c>
      <c r="B3" s="589" t="s">
        <v>171</v>
      </c>
      <c r="C3" s="589" t="s">
        <v>172</v>
      </c>
      <c r="D3" s="589" t="s">
        <v>173</v>
      </c>
      <c r="E3" s="589" t="s">
        <v>2098</v>
      </c>
      <c r="F3" s="590">
        <v>42478</v>
      </c>
      <c r="G3" s="591">
        <v>-61.18</v>
      </c>
      <c r="H3" s="589" t="s">
        <v>474</v>
      </c>
      <c r="I3" s="589" t="s">
        <v>152</v>
      </c>
      <c r="J3" s="590">
        <v>42478</v>
      </c>
      <c r="K3" s="589" t="s">
        <v>4</v>
      </c>
      <c r="L3" s="589" t="s">
        <v>474</v>
      </c>
    </row>
    <row r="4" spans="1:12" s="589" customFormat="1" x14ac:dyDescent="0.2">
      <c r="A4" s="589" t="s">
        <v>307</v>
      </c>
      <c r="B4" s="589" t="s">
        <v>171</v>
      </c>
      <c r="C4" s="589" t="s">
        <v>172</v>
      </c>
      <c r="D4" s="589" t="s">
        <v>173</v>
      </c>
      <c r="E4" s="589" t="s">
        <v>2099</v>
      </c>
      <c r="F4" s="590">
        <v>42478</v>
      </c>
      <c r="G4" s="591">
        <v>-14.06</v>
      </c>
      <c r="H4" s="589" t="s">
        <v>474</v>
      </c>
      <c r="I4" s="589" t="s">
        <v>152</v>
      </c>
      <c r="J4" s="590">
        <v>42478</v>
      </c>
      <c r="K4" s="589" t="s">
        <v>4</v>
      </c>
      <c r="L4" s="589" t="s">
        <v>474</v>
      </c>
    </row>
    <row r="5" spans="1:12" s="589" customFormat="1" x14ac:dyDescent="0.2">
      <c r="A5" s="589" t="s">
        <v>307</v>
      </c>
      <c r="B5" s="589" t="s">
        <v>171</v>
      </c>
      <c r="C5" s="589" t="s">
        <v>172</v>
      </c>
      <c r="D5" s="589" t="s">
        <v>173</v>
      </c>
      <c r="E5" s="589" t="s">
        <v>353</v>
      </c>
      <c r="F5" s="590">
        <v>42478</v>
      </c>
      <c r="G5" s="591">
        <v>-70.489999999999995</v>
      </c>
      <c r="H5" s="589" t="s">
        <v>474</v>
      </c>
      <c r="I5" s="589" t="s">
        <v>3815</v>
      </c>
      <c r="J5" s="590">
        <v>42478</v>
      </c>
      <c r="K5" s="589" t="s">
        <v>4</v>
      </c>
      <c r="L5" s="589" t="s">
        <v>474</v>
      </c>
    </row>
    <row r="6" spans="1:12" s="589" customFormat="1" x14ac:dyDescent="0.2">
      <c r="A6" s="589" t="s">
        <v>307</v>
      </c>
      <c r="B6" s="589" t="s">
        <v>171</v>
      </c>
      <c r="C6" s="589" t="s">
        <v>172</v>
      </c>
      <c r="D6" s="589" t="s">
        <v>173</v>
      </c>
      <c r="E6" s="589" t="s">
        <v>2100</v>
      </c>
      <c r="F6" s="590">
        <v>42478</v>
      </c>
      <c r="G6" s="591">
        <v>-103.54</v>
      </c>
      <c r="H6" s="589" t="s">
        <v>474</v>
      </c>
      <c r="I6" s="589" t="s">
        <v>2101</v>
      </c>
      <c r="J6" s="590">
        <v>42478</v>
      </c>
      <c r="K6" s="589" t="s">
        <v>4</v>
      </c>
      <c r="L6" s="589" t="s">
        <v>474</v>
      </c>
    </row>
    <row r="7" spans="1:12" s="589" customFormat="1" x14ac:dyDescent="0.2">
      <c r="A7" s="589" t="s">
        <v>307</v>
      </c>
      <c r="B7" s="589" t="s">
        <v>2102</v>
      </c>
      <c r="C7" s="589" t="s">
        <v>2103</v>
      </c>
      <c r="D7" s="589" t="s">
        <v>2104</v>
      </c>
      <c r="E7" s="589" t="s">
        <v>2105</v>
      </c>
      <c r="F7" s="590">
        <v>42468</v>
      </c>
      <c r="G7" s="591">
        <v>-828.82</v>
      </c>
      <c r="H7" s="589" t="s">
        <v>474</v>
      </c>
      <c r="I7" s="589" t="s">
        <v>2106</v>
      </c>
      <c r="J7" s="590">
        <v>42471</v>
      </c>
      <c r="K7" s="589" t="s">
        <v>4</v>
      </c>
      <c r="L7" s="589" t="s">
        <v>474</v>
      </c>
    </row>
    <row r="8" spans="1:12" s="589" customFormat="1" x14ac:dyDescent="0.2">
      <c r="A8" s="589" t="s">
        <v>174</v>
      </c>
      <c r="B8" s="589" t="s">
        <v>647</v>
      </c>
      <c r="C8" s="589" t="s">
        <v>648</v>
      </c>
      <c r="D8" s="589" t="s">
        <v>474</v>
      </c>
      <c r="E8" s="589" t="s">
        <v>649</v>
      </c>
      <c r="F8" s="590">
        <v>42214</v>
      </c>
      <c r="G8" s="591">
        <v>299.2</v>
      </c>
      <c r="H8" s="589" t="s">
        <v>474</v>
      </c>
      <c r="I8" s="589" t="s">
        <v>368</v>
      </c>
      <c r="J8" s="590">
        <v>42487</v>
      </c>
      <c r="K8" s="589" t="s">
        <v>4</v>
      </c>
      <c r="L8" s="589" t="s">
        <v>474</v>
      </c>
    </row>
    <row r="9" spans="1:12" x14ac:dyDescent="0.2">
      <c r="G9" s="314">
        <f>SUM(G2:G8)</f>
        <v>-858.85000000000014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8"/>
  <sheetViews>
    <sheetView workbookViewId="0">
      <selection activeCell="A2" sqref="A2:XFD4"/>
    </sheetView>
  </sheetViews>
  <sheetFormatPr defaultColWidth="12.140625" defaultRowHeight="12.75" x14ac:dyDescent="0.2"/>
  <cols>
    <col min="7" max="7" width="12.140625" style="314"/>
    <col min="8" max="8" width="12.140625" style="313"/>
    <col min="9" max="9" width="17.140625" style="314" customWidth="1"/>
    <col min="10" max="10" width="15.85546875" customWidth="1"/>
  </cols>
  <sheetData>
    <row r="1" spans="1:13" s="313" customFormat="1" x14ac:dyDescent="0.2">
      <c r="A1" s="431" t="s">
        <v>0</v>
      </c>
      <c r="B1" s="431" t="s">
        <v>1</v>
      </c>
      <c r="C1" s="431" t="s">
        <v>31</v>
      </c>
      <c r="D1" s="431" t="s">
        <v>32</v>
      </c>
      <c r="E1" s="431" t="s">
        <v>40</v>
      </c>
      <c r="F1" s="431" t="s">
        <v>33</v>
      </c>
      <c r="G1" s="570" t="s">
        <v>2</v>
      </c>
      <c r="H1" s="431" t="s">
        <v>36</v>
      </c>
      <c r="I1" s="431" t="s">
        <v>3</v>
      </c>
      <c r="J1" s="431" t="s">
        <v>34</v>
      </c>
      <c r="K1" s="431" t="s">
        <v>35</v>
      </c>
    </row>
    <row r="2" spans="1:13" s="589" customFormat="1" x14ac:dyDescent="0.2">
      <c r="A2" s="589" t="s">
        <v>307</v>
      </c>
      <c r="B2" s="589" t="s">
        <v>380</v>
      </c>
      <c r="C2" s="589" t="s">
        <v>381</v>
      </c>
      <c r="D2" s="589" t="s">
        <v>382</v>
      </c>
      <c r="E2" s="589" t="s">
        <v>383</v>
      </c>
      <c r="F2" s="590">
        <v>42499</v>
      </c>
      <c r="G2" s="591">
        <v>500</v>
      </c>
      <c r="H2" s="589" t="s">
        <v>474</v>
      </c>
      <c r="I2" s="589" t="s">
        <v>436</v>
      </c>
      <c r="J2" s="590">
        <v>42500</v>
      </c>
      <c r="K2" s="589" t="s">
        <v>71</v>
      </c>
      <c r="L2" s="589" t="s">
        <v>474</v>
      </c>
    </row>
    <row r="3" spans="1:13" s="589" customFormat="1" x14ac:dyDescent="0.2">
      <c r="A3" s="589" t="s">
        <v>307</v>
      </c>
      <c r="B3" s="589" t="s">
        <v>386</v>
      </c>
      <c r="C3" s="589" t="s">
        <v>387</v>
      </c>
      <c r="D3" s="589" t="s">
        <v>388</v>
      </c>
      <c r="E3" s="589" t="s">
        <v>389</v>
      </c>
      <c r="F3" s="590">
        <v>42429</v>
      </c>
      <c r="G3" s="591">
        <v>176.42</v>
      </c>
      <c r="H3" s="589" t="s">
        <v>390</v>
      </c>
      <c r="I3" s="589" t="s">
        <v>378</v>
      </c>
      <c r="J3" s="590">
        <v>42492</v>
      </c>
      <c r="K3" s="589" t="s">
        <v>71</v>
      </c>
      <c r="L3" s="589" t="s">
        <v>753</v>
      </c>
    </row>
    <row r="4" spans="1:13" s="589" customFormat="1" x14ac:dyDescent="0.2">
      <c r="A4" s="589" t="s">
        <v>174</v>
      </c>
      <c r="B4" s="589" t="s">
        <v>399</v>
      </c>
      <c r="C4" s="589" t="s">
        <v>400</v>
      </c>
      <c r="D4" s="589" t="s">
        <v>401</v>
      </c>
      <c r="E4" s="589" t="s">
        <v>402</v>
      </c>
      <c r="F4" s="590">
        <v>42036</v>
      </c>
      <c r="G4" s="591">
        <v>839</v>
      </c>
      <c r="H4" s="589" t="s">
        <v>474</v>
      </c>
      <c r="I4" s="589" t="s">
        <v>332</v>
      </c>
      <c r="J4" s="590">
        <v>42521</v>
      </c>
      <c r="K4" s="589" t="s">
        <v>71</v>
      </c>
      <c r="L4" s="589" t="s">
        <v>474</v>
      </c>
    </row>
    <row r="5" spans="1:13" s="589" customFormat="1" x14ac:dyDescent="0.2">
      <c r="G5" s="592">
        <f>SUM(G2:G4)</f>
        <v>1515.42</v>
      </c>
    </row>
    <row r="6" spans="1:13" x14ac:dyDescent="0.2">
      <c r="A6" s="433"/>
      <c r="B6" s="433"/>
      <c r="C6" s="433"/>
      <c r="D6" s="433"/>
      <c r="E6" s="433"/>
      <c r="F6" s="434"/>
      <c r="G6" s="425"/>
      <c r="H6" s="435"/>
      <c r="I6" s="425"/>
      <c r="J6" s="433"/>
      <c r="K6" s="433"/>
      <c r="L6" s="434"/>
      <c r="M6" s="433"/>
    </row>
    <row r="7" spans="1:13" x14ac:dyDescent="0.2">
      <c r="A7" s="433"/>
      <c r="B7" s="433"/>
      <c r="C7" s="433"/>
      <c r="D7" s="433"/>
      <c r="E7" s="433"/>
      <c r="F7" s="434"/>
      <c r="G7" s="425"/>
      <c r="H7" s="435"/>
      <c r="I7" s="425"/>
      <c r="J7" s="433"/>
      <c r="K7" s="433"/>
      <c r="L7" s="434"/>
      <c r="M7" s="433"/>
    </row>
    <row r="8" spans="1:13" x14ac:dyDescent="0.2">
      <c r="A8" s="433"/>
      <c r="B8" s="433"/>
      <c r="C8" s="433"/>
      <c r="D8" s="433"/>
      <c r="E8" s="433"/>
      <c r="F8" s="434"/>
      <c r="G8" s="425"/>
      <c r="H8" s="435"/>
      <c r="I8" s="425"/>
      <c r="J8" s="433"/>
      <c r="K8" s="433"/>
      <c r="L8" s="434"/>
      <c r="M8" s="433"/>
    </row>
    <row r="9" spans="1:13" x14ac:dyDescent="0.2">
      <c r="A9" s="433"/>
      <c r="B9" s="433"/>
      <c r="C9" s="433"/>
      <c r="D9" s="433"/>
      <c r="E9" s="433"/>
      <c r="F9" s="434"/>
      <c r="G9" s="425"/>
      <c r="H9" s="435"/>
      <c r="I9" s="425"/>
      <c r="J9" s="433"/>
      <c r="K9" s="433"/>
      <c r="L9" s="434"/>
      <c r="M9" s="433"/>
    </row>
    <row r="10" spans="1:13" x14ac:dyDescent="0.2">
      <c r="A10" s="433"/>
      <c r="B10" s="433"/>
      <c r="C10" s="433"/>
      <c r="D10" s="433"/>
      <c r="E10" s="433"/>
      <c r="F10" s="434"/>
      <c r="G10" s="425"/>
      <c r="H10" s="435"/>
      <c r="I10" s="425"/>
      <c r="J10" s="433"/>
      <c r="K10" s="433"/>
      <c r="L10" s="434"/>
      <c r="M10" s="433"/>
    </row>
    <row r="11" spans="1:13" x14ac:dyDescent="0.2">
      <c r="A11" s="433"/>
      <c r="B11" s="433"/>
      <c r="C11" s="433"/>
      <c r="D11" s="433"/>
      <c r="E11" s="433"/>
      <c r="F11" s="434"/>
      <c r="G11" s="425"/>
      <c r="H11" s="435"/>
      <c r="I11" s="425"/>
      <c r="J11" s="433"/>
      <c r="K11" s="433"/>
      <c r="L11" s="434"/>
      <c r="M11" s="433"/>
    </row>
    <row r="12" spans="1:13" x14ac:dyDescent="0.2">
      <c r="A12" s="433"/>
      <c r="B12" s="433"/>
      <c r="C12" s="433"/>
      <c r="D12" s="433"/>
      <c r="E12" s="433"/>
      <c r="F12" s="434"/>
      <c r="G12" s="425"/>
      <c r="H12" s="435"/>
      <c r="I12" s="425"/>
      <c r="J12" s="433"/>
      <c r="K12" s="433"/>
      <c r="L12" s="434"/>
      <c r="M12" s="433"/>
    </row>
    <row r="13" spans="1:13" x14ac:dyDescent="0.2">
      <c r="A13" s="433"/>
      <c r="B13" s="433"/>
      <c r="C13" s="433"/>
      <c r="D13" s="433"/>
      <c r="E13" s="433"/>
      <c r="F13" s="434"/>
      <c r="G13" s="425"/>
      <c r="H13" s="435"/>
      <c r="I13" s="425"/>
      <c r="J13" s="433"/>
      <c r="K13" s="433"/>
      <c r="L13" s="434"/>
      <c r="M13" s="433"/>
    </row>
    <row r="14" spans="1:13" x14ac:dyDescent="0.2">
      <c r="A14" s="433"/>
      <c r="B14" s="433"/>
      <c r="C14" s="433"/>
      <c r="D14" s="433"/>
      <c r="E14" s="433"/>
      <c r="F14" s="434"/>
      <c r="G14" s="425"/>
      <c r="H14" s="435"/>
      <c r="I14" s="425"/>
      <c r="J14" s="433"/>
      <c r="K14" s="433"/>
      <c r="L14" s="434"/>
      <c r="M14" s="433"/>
    </row>
    <row r="15" spans="1:13" x14ac:dyDescent="0.2">
      <c r="A15" s="433"/>
      <c r="B15" s="433"/>
      <c r="C15" s="433"/>
      <c r="D15" s="433"/>
      <c r="E15" s="433"/>
      <c r="F15" s="434"/>
      <c r="G15" s="425"/>
      <c r="H15" s="435"/>
      <c r="I15" s="425"/>
      <c r="J15" s="433"/>
      <c r="K15" s="433"/>
      <c r="L15" s="434"/>
      <c r="M15" s="433"/>
    </row>
    <row r="16" spans="1:13" x14ac:dyDescent="0.2">
      <c r="A16" s="433"/>
      <c r="B16" s="433"/>
      <c r="C16" s="433"/>
      <c r="D16" s="433"/>
      <c r="E16" s="433"/>
      <c r="F16" s="434"/>
      <c r="G16" s="425"/>
      <c r="H16" s="435"/>
      <c r="I16" s="425"/>
      <c r="J16" s="433"/>
      <c r="K16" s="433"/>
      <c r="L16" s="434"/>
      <c r="M16" s="433"/>
    </row>
    <row r="17" spans="1:13" x14ac:dyDescent="0.2">
      <c r="A17" s="433"/>
      <c r="B17" s="433"/>
      <c r="C17" s="433"/>
      <c r="D17" s="433"/>
      <c r="E17" s="433"/>
      <c r="F17" s="434"/>
      <c r="G17" s="425"/>
      <c r="H17" s="435"/>
      <c r="I17" s="425"/>
      <c r="J17" s="433"/>
      <c r="K17" s="433"/>
      <c r="L17" s="434"/>
      <c r="M17" s="433"/>
    </row>
    <row r="18" spans="1:13" x14ac:dyDescent="0.2">
      <c r="A18" s="433"/>
      <c r="B18" s="433"/>
      <c r="C18" s="433"/>
      <c r="D18" s="433"/>
      <c r="E18" s="433"/>
      <c r="F18" s="434"/>
      <c r="G18" s="425"/>
      <c r="H18" s="435"/>
      <c r="I18" s="425"/>
      <c r="J18" s="433"/>
      <c r="K18" s="433"/>
      <c r="L18" s="434"/>
      <c r="M18" s="433"/>
    </row>
    <row r="19" spans="1:13" x14ac:dyDescent="0.2">
      <c r="A19" s="433"/>
      <c r="B19" s="433"/>
      <c r="C19" s="433"/>
      <c r="D19" s="433"/>
      <c r="E19" s="433"/>
      <c r="F19" s="434"/>
      <c r="G19" s="425"/>
      <c r="H19" s="435"/>
      <c r="I19" s="425"/>
      <c r="J19" s="433"/>
      <c r="K19" s="433"/>
      <c r="L19" s="434"/>
      <c r="M19" s="433"/>
    </row>
    <row r="20" spans="1:13" x14ac:dyDescent="0.2">
      <c r="A20" s="433"/>
      <c r="B20" s="433"/>
      <c r="C20" s="433"/>
      <c r="D20" s="433"/>
      <c r="E20" s="433"/>
      <c r="F20" s="434"/>
      <c r="G20" s="425"/>
      <c r="H20" s="435"/>
      <c r="I20" s="425"/>
      <c r="J20" s="433"/>
      <c r="K20" s="433"/>
      <c r="L20" s="434"/>
      <c r="M20" s="433"/>
    </row>
    <row r="21" spans="1:13" x14ac:dyDescent="0.2">
      <c r="A21" s="433"/>
      <c r="B21" s="433"/>
      <c r="C21" s="433"/>
      <c r="D21" s="433"/>
      <c r="E21" s="433"/>
      <c r="F21" s="434"/>
      <c r="G21" s="425"/>
      <c r="H21" s="435"/>
      <c r="I21" s="425"/>
      <c r="J21" s="433"/>
      <c r="K21" s="433"/>
      <c r="L21" s="434"/>
      <c r="M21" s="433"/>
    </row>
    <row r="22" spans="1:13" x14ac:dyDescent="0.2">
      <c r="A22" s="433"/>
      <c r="B22" s="433"/>
      <c r="C22" s="433"/>
      <c r="D22" s="433"/>
      <c r="E22" s="433"/>
      <c r="F22" s="434"/>
      <c r="G22" s="425"/>
      <c r="H22" s="435"/>
      <c r="I22" s="425"/>
      <c r="J22" s="433"/>
      <c r="K22" s="433"/>
      <c r="L22" s="434"/>
      <c r="M22" s="433"/>
    </row>
    <row r="23" spans="1:13" x14ac:dyDescent="0.2">
      <c r="A23" s="433"/>
      <c r="B23" s="433"/>
      <c r="C23" s="433"/>
      <c r="D23" s="433"/>
      <c r="E23" s="433"/>
      <c r="F23" s="434"/>
      <c r="G23" s="425"/>
      <c r="H23" s="435"/>
      <c r="I23" s="425"/>
      <c r="J23" s="433"/>
      <c r="K23" s="433"/>
      <c r="L23" s="434"/>
      <c r="M23" s="433"/>
    </row>
    <row r="24" spans="1:13" x14ac:dyDescent="0.2">
      <c r="A24" s="433"/>
      <c r="B24" s="433"/>
      <c r="C24" s="433"/>
      <c r="D24" s="433"/>
      <c r="E24" s="433"/>
      <c r="F24" s="434"/>
      <c r="G24" s="425"/>
      <c r="H24" s="435"/>
      <c r="I24" s="425"/>
      <c r="J24" s="433"/>
      <c r="K24" s="433"/>
      <c r="L24" s="434"/>
      <c r="M24" s="433"/>
    </row>
    <row r="25" spans="1:13" x14ac:dyDescent="0.2">
      <c r="A25" s="433"/>
      <c r="B25" s="433"/>
      <c r="C25" s="433"/>
      <c r="D25" s="433"/>
      <c r="E25" s="433"/>
      <c r="F25" s="434"/>
      <c r="G25" s="425"/>
      <c r="H25" s="435"/>
      <c r="I25" s="425"/>
      <c r="J25" s="433"/>
      <c r="K25" s="433"/>
      <c r="L25" s="434"/>
      <c r="M25" s="433"/>
    </row>
    <row r="26" spans="1:13" x14ac:dyDescent="0.2">
      <c r="A26" s="433"/>
      <c r="B26" s="433"/>
      <c r="C26" s="433"/>
      <c r="D26" s="433"/>
      <c r="E26" s="433"/>
      <c r="F26" s="434"/>
      <c r="G26" s="425"/>
      <c r="H26" s="435"/>
      <c r="I26" s="425"/>
      <c r="J26" s="433"/>
      <c r="K26" s="433"/>
      <c r="L26" s="434"/>
      <c r="M26" s="433"/>
    </row>
    <row r="27" spans="1:13" x14ac:dyDescent="0.2">
      <c r="A27" s="433"/>
      <c r="B27" s="433"/>
      <c r="C27" s="433"/>
      <c r="D27" s="433"/>
      <c r="E27" s="433"/>
      <c r="F27" s="434"/>
      <c r="G27" s="425"/>
      <c r="H27" s="435"/>
      <c r="I27" s="425"/>
      <c r="J27" s="433"/>
      <c r="K27" s="433"/>
      <c r="L27" s="434"/>
      <c r="M27" s="433"/>
    </row>
    <row r="28" spans="1:13" x14ac:dyDescent="0.2">
      <c r="A28" s="433"/>
      <c r="B28" s="433"/>
      <c r="C28" s="433"/>
      <c r="D28" s="433"/>
      <c r="E28" s="433"/>
      <c r="F28" s="434"/>
      <c r="G28" s="425"/>
      <c r="H28" s="435"/>
      <c r="I28" s="425"/>
      <c r="J28" s="433"/>
      <c r="K28" s="433"/>
      <c r="L28" s="434"/>
      <c r="M28" s="433"/>
    </row>
    <row r="29" spans="1:13" x14ac:dyDescent="0.2">
      <c r="A29" s="433"/>
      <c r="B29" s="433"/>
      <c r="C29" s="433"/>
      <c r="D29" s="433"/>
      <c r="E29" s="433"/>
      <c r="F29" s="434"/>
      <c r="G29" s="425"/>
      <c r="H29" s="435"/>
      <c r="I29" s="425"/>
      <c r="J29" s="433"/>
      <c r="K29" s="433"/>
      <c r="L29" s="434"/>
      <c r="M29" s="433"/>
    </row>
    <row r="30" spans="1:13" x14ac:dyDescent="0.2">
      <c r="A30" s="433"/>
      <c r="B30" s="433"/>
      <c r="C30" s="433"/>
      <c r="D30" s="433"/>
      <c r="E30" s="433"/>
      <c r="F30" s="434"/>
      <c r="G30" s="425"/>
      <c r="H30" s="435"/>
      <c r="I30" s="425"/>
      <c r="J30" s="433"/>
      <c r="K30" s="433"/>
      <c r="L30" s="434"/>
      <c r="M30" s="433"/>
    </row>
    <row r="31" spans="1:13" x14ac:dyDescent="0.2">
      <c r="A31" s="433"/>
      <c r="B31" s="433"/>
      <c r="C31" s="433"/>
      <c r="D31" s="433"/>
      <c r="E31" s="433"/>
      <c r="F31" s="434"/>
      <c r="G31" s="425"/>
      <c r="H31" s="435"/>
      <c r="I31" s="425"/>
      <c r="J31" s="433"/>
      <c r="K31" s="433"/>
      <c r="L31" s="434"/>
      <c r="M31" s="433"/>
    </row>
    <row r="32" spans="1:13" x14ac:dyDescent="0.2">
      <c r="A32" s="433"/>
      <c r="B32" s="433"/>
      <c r="C32" s="433"/>
      <c r="D32" s="433"/>
      <c r="E32" s="433"/>
      <c r="F32" s="434"/>
      <c r="G32" s="425"/>
      <c r="H32" s="435"/>
      <c r="I32" s="425"/>
      <c r="J32" s="433"/>
      <c r="K32" s="433"/>
      <c r="L32" s="434"/>
      <c r="M32" s="433"/>
    </row>
    <row r="33" spans="1:13" x14ac:dyDescent="0.2">
      <c r="A33" s="433"/>
      <c r="B33" s="433"/>
      <c r="C33" s="433"/>
      <c r="D33" s="433"/>
      <c r="E33" s="433"/>
      <c r="F33" s="434"/>
      <c r="G33" s="425"/>
      <c r="H33" s="435"/>
      <c r="I33" s="425"/>
      <c r="J33" s="433"/>
      <c r="K33" s="433"/>
      <c r="L33" s="434"/>
      <c r="M33" s="433"/>
    </row>
    <row r="34" spans="1:13" x14ac:dyDescent="0.2">
      <c r="A34" s="433"/>
      <c r="B34" s="433"/>
      <c r="C34" s="433"/>
      <c r="D34" s="433"/>
      <c r="E34" s="433"/>
      <c r="F34" s="434"/>
      <c r="G34" s="425"/>
      <c r="H34" s="435"/>
      <c r="I34" s="425"/>
      <c r="J34" s="433"/>
      <c r="K34" s="433"/>
      <c r="L34" s="434"/>
      <c r="M34" s="433"/>
    </row>
    <row r="35" spans="1:13" x14ac:dyDescent="0.2">
      <c r="A35" s="433"/>
      <c r="B35" s="433"/>
      <c r="C35" s="433"/>
      <c r="D35" s="433"/>
      <c r="E35" s="433"/>
      <c r="F35" s="434"/>
      <c r="G35" s="425"/>
      <c r="H35" s="435"/>
      <c r="I35" s="425"/>
      <c r="J35" s="433"/>
      <c r="K35" s="433"/>
      <c r="L35" s="434"/>
      <c r="M35" s="433"/>
    </row>
    <row r="36" spans="1:13" x14ac:dyDescent="0.2">
      <c r="A36" s="433"/>
      <c r="B36" s="433"/>
      <c r="C36" s="433"/>
      <c r="D36" s="433"/>
      <c r="E36" s="433"/>
      <c r="F36" s="434"/>
      <c r="G36" s="425"/>
      <c r="H36" s="435"/>
      <c r="I36" s="425"/>
      <c r="J36" s="433"/>
      <c r="K36" s="433"/>
      <c r="L36" s="434"/>
      <c r="M36" s="433"/>
    </row>
    <row r="37" spans="1:13" x14ac:dyDescent="0.2">
      <c r="A37" s="433"/>
      <c r="B37" s="433"/>
      <c r="C37" s="433"/>
      <c r="D37" s="433"/>
      <c r="E37" s="433"/>
      <c r="F37" s="434"/>
      <c r="G37" s="425"/>
      <c r="H37" s="435"/>
      <c r="I37" s="425"/>
      <c r="J37" s="433"/>
      <c r="K37" s="433"/>
      <c r="L37" s="434"/>
      <c r="M37" s="433"/>
    </row>
    <row r="38" spans="1:13" x14ac:dyDescent="0.2">
      <c r="A38" s="433"/>
      <c r="B38" s="433"/>
      <c r="C38" s="433"/>
      <c r="D38" s="433"/>
      <c r="E38" s="433"/>
      <c r="F38" s="434"/>
      <c r="G38" s="425"/>
      <c r="H38" s="435"/>
      <c r="I38" s="425"/>
      <c r="J38" s="433"/>
      <c r="K38" s="433"/>
      <c r="L38" s="434"/>
      <c r="M38" s="433"/>
    </row>
    <row r="39" spans="1:13" x14ac:dyDescent="0.2">
      <c r="A39" s="433"/>
      <c r="B39" s="433"/>
      <c r="C39" s="433"/>
      <c r="D39" s="433"/>
      <c r="E39" s="433"/>
      <c r="F39" s="434"/>
      <c r="G39" s="425"/>
      <c r="H39" s="435"/>
      <c r="I39" s="425"/>
      <c r="J39" s="433"/>
      <c r="K39" s="433"/>
      <c r="L39" s="434"/>
      <c r="M39" s="433"/>
    </row>
    <row r="40" spans="1:13" x14ac:dyDescent="0.2">
      <c r="A40" s="433"/>
      <c r="B40" s="433"/>
      <c r="C40" s="433"/>
      <c r="D40" s="433"/>
      <c r="E40" s="433"/>
      <c r="F40" s="434"/>
      <c r="G40" s="425"/>
      <c r="H40" s="435"/>
      <c r="I40" s="425"/>
      <c r="J40" s="433"/>
      <c r="K40" s="433"/>
      <c r="L40" s="434"/>
      <c r="M40" s="433"/>
    </row>
    <row r="41" spans="1:13" x14ac:dyDescent="0.2">
      <c r="A41" s="433"/>
      <c r="B41" s="433"/>
      <c r="C41" s="433"/>
      <c r="D41" s="433"/>
      <c r="E41" s="433"/>
      <c r="F41" s="434"/>
      <c r="G41" s="425"/>
      <c r="H41" s="435"/>
      <c r="I41" s="425"/>
      <c r="J41" s="433"/>
      <c r="K41" s="433"/>
      <c r="L41" s="434"/>
      <c r="M41" s="433"/>
    </row>
    <row r="42" spans="1:13" x14ac:dyDescent="0.2">
      <c r="A42" s="433"/>
      <c r="B42" s="433"/>
      <c r="C42" s="433"/>
      <c r="D42" s="433"/>
      <c r="E42" s="433"/>
      <c r="F42" s="434"/>
      <c r="G42" s="425"/>
      <c r="H42" s="435"/>
      <c r="I42" s="425"/>
      <c r="J42" s="433"/>
      <c r="K42" s="433"/>
      <c r="L42" s="434"/>
      <c r="M42" s="433"/>
    </row>
    <row r="43" spans="1:13" x14ac:dyDescent="0.2">
      <c r="A43" s="433"/>
      <c r="B43" s="433"/>
      <c r="C43" s="433"/>
      <c r="D43" s="433"/>
      <c r="E43" s="433"/>
      <c r="F43" s="434"/>
      <c r="G43" s="425"/>
      <c r="H43" s="435"/>
      <c r="I43" s="425"/>
      <c r="J43" s="433"/>
      <c r="K43" s="433"/>
      <c r="L43" s="434"/>
      <c r="M43" s="433"/>
    </row>
    <row r="44" spans="1:13" x14ac:dyDescent="0.2">
      <c r="A44" s="433"/>
      <c r="B44" s="433"/>
      <c r="C44" s="433"/>
      <c r="D44" s="433"/>
      <c r="E44" s="433"/>
      <c r="F44" s="434"/>
      <c r="G44" s="425"/>
      <c r="H44" s="435"/>
      <c r="I44" s="425"/>
      <c r="J44" s="433"/>
      <c r="K44" s="433"/>
      <c r="L44" s="434"/>
      <c r="M44" s="433"/>
    </row>
    <row r="45" spans="1:13" x14ac:dyDescent="0.2">
      <c r="A45" s="433"/>
      <c r="B45" s="433"/>
      <c r="C45" s="433"/>
      <c r="D45" s="433"/>
      <c r="E45" s="433"/>
      <c r="F45" s="434"/>
      <c r="G45" s="425"/>
      <c r="H45" s="435"/>
      <c r="I45" s="425"/>
      <c r="J45" s="433"/>
      <c r="K45" s="433"/>
      <c r="L45" s="434"/>
      <c r="M45" s="433"/>
    </row>
    <row r="46" spans="1:13" x14ac:dyDescent="0.2">
      <c r="A46" s="433"/>
      <c r="B46" s="433"/>
      <c r="C46" s="433"/>
      <c r="D46" s="433"/>
      <c r="E46" s="433"/>
      <c r="F46" s="434"/>
      <c r="G46" s="425"/>
      <c r="H46" s="435"/>
      <c r="I46" s="425"/>
      <c r="J46" s="433"/>
      <c r="K46" s="433"/>
      <c r="L46" s="434"/>
      <c r="M46" s="433"/>
    </row>
    <row r="47" spans="1:13" x14ac:dyDescent="0.2">
      <c r="A47" s="433"/>
      <c r="B47" s="433"/>
      <c r="C47" s="433"/>
      <c r="D47" s="433"/>
      <c r="E47" s="433"/>
      <c r="F47" s="434"/>
      <c r="G47" s="425"/>
      <c r="H47" s="435"/>
      <c r="I47" s="425"/>
      <c r="J47" s="433"/>
      <c r="K47" s="433"/>
      <c r="L47" s="434"/>
      <c r="M47" s="433"/>
    </row>
    <row r="48" spans="1:13" x14ac:dyDescent="0.2">
      <c r="A48" s="433"/>
      <c r="B48" s="433"/>
      <c r="C48" s="433"/>
      <c r="D48" s="433"/>
      <c r="E48" s="433"/>
      <c r="F48" s="434"/>
      <c r="G48" s="425"/>
      <c r="H48" s="435"/>
      <c r="I48" s="425"/>
      <c r="J48" s="433"/>
      <c r="K48" s="433"/>
      <c r="L48" s="434"/>
      <c r="M48" s="433"/>
    </row>
    <row r="49" spans="1:13" x14ac:dyDescent="0.2">
      <c r="A49" s="433"/>
      <c r="B49" s="433"/>
      <c r="C49" s="433"/>
      <c r="D49" s="433"/>
      <c r="E49" s="433"/>
      <c r="F49" s="434"/>
      <c r="G49" s="425"/>
      <c r="H49" s="435"/>
      <c r="I49" s="425"/>
      <c r="J49" s="433"/>
      <c r="K49" s="433"/>
      <c r="L49" s="434"/>
      <c r="M49" s="433"/>
    </row>
    <row r="50" spans="1:13" x14ac:dyDescent="0.2">
      <c r="A50" s="433"/>
      <c r="B50" s="433"/>
      <c r="C50" s="433"/>
      <c r="D50" s="433"/>
      <c r="E50" s="433"/>
      <c r="F50" s="434"/>
      <c r="G50" s="425"/>
      <c r="H50" s="435"/>
      <c r="I50" s="425"/>
      <c r="J50" s="433"/>
      <c r="K50" s="433"/>
      <c r="L50" s="434"/>
      <c r="M50" s="433"/>
    </row>
    <row r="51" spans="1:13" x14ac:dyDescent="0.2">
      <c r="A51" s="433"/>
      <c r="B51" s="433"/>
      <c r="C51" s="433"/>
      <c r="D51" s="433"/>
      <c r="E51" s="433"/>
      <c r="F51" s="434"/>
      <c r="G51" s="425"/>
      <c r="H51" s="435"/>
      <c r="I51" s="425"/>
      <c r="J51" s="433"/>
      <c r="K51" s="433"/>
      <c r="L51" s="434"/>
      <c r="M51" s="433"/>
    </row>
    <row r="52" spans="1:13" x14ac:dyDescent="0.2">
      <c r="A52" s="433"/>
      <c r="B52" s="433"/>
      <c r="C52" s="433"/>
      <c r="D52" s="433"/>
      <c r="E52" s="433"/>
      <c r="F52" s="434"/>
      <c r="G52" s="425"/>
      <c r="H52" s="435"/>
      <c r="I52" s="425"/>
      <c r="J52" s="433"/>
      <c r="K52" s="433"/>
      <c r="L52" s="434"/>
      <c r="M52" s="433"/>
    </row>
    <row r="53" spans="1:13" x14ac:dyDescent="0.2">
      <c r="A53" s="433"/>
      <c r="B53" s="433"/>
      <c r="C53" s="433"/>
      <c r="D53" s="433"/>
      <c r="E53" s="433"/>
      <c r="F53" s="434"/>
      <c r="G53" s="425"/>
      <c r="H53" s="435"/>
      <c r="I53" s="425"/>
      <c r="J53" s="433"/>
      <c r="K53" s="433"/>
      <c r="L53" s="434"/>
      <c r="M53" s="433"/>
    </row>
    <row r="54" spans="1:13" x14ac:dyDescent="0.2">
      <c r="A54" s="433"/>
      <c r="B54" s="433"/>
      <c r="C54" s="433"/>
      <c r="D54" s="433"/>
      <c r="E54" s="433"/>
      <c r="F54" s="434"/>
      <c r="G54" s="425"/>
      <c r="H54" s="435"/>
      <c r="I54" s="425"/>
      <c r="J54" s="433"/>
      <c r="K54" s="433"/>
      <c r="L54" s="434"/>
      <c r="M54" s="433"/>
    </row>
    <row r="55" spans="1:13" x14ac:dyDescent="0.2">
      <c r="A55" s="433"/>
      <c r="B55" s="433"/>
      <c r="C55" s="433"/>
      <c r="D55" s="433"/>
      <c r="E55" s="433"/>
      <c r="F55" s="434"/>
      <c r="G55" s="425"/>
      <c r="H55" s="435"/>
      <c r="I55" s="425"/>
      <c r="J55" s="433"/>
      <c r="K55" s="433"/>
      <c r="L55" s="434"/>
      <c r="M55" s="433"/>
    </row>
    <row r="56" spans="1:13" x14ac:dyDescent="0.2">
      <c r="A56" s="433"/>
      <c r="B56" s="433"/>
      <c r="C56" s="433"/>
      <c r="D56" s="433"/>
      <c r="E56" s="433"/>
      <c r="F56" s="434"/>
      <c r="G56" s="425"/>
      <c r="H56" s="435"/>
      <c r="I56" s="425"/>
      <c r="J56" s="433"/>
      <c r="K56" s="433"/>
      <c r="L56" s="434"/>
      <c r="M56" s="433"/>
    </row>
    <row r="57" spans="1:13" x14ac:dyDescent="0.2">
      <c r="A57" s="433"/>
      <c r="B57" s="433"/>
      <c r="C57" s="433"/>
      <c r="D57" s="433"/>
      <c r="E57" s="433"/>
      <c r="F57" s="434"/>
      <c r="G57" s="425"/>
      <c r="H57" s="435"/>
      <c r="I57" s="425"/>
      <c r="J57" s="433"/>
      <c r="K57" s="433"/>
      <c r="L57" s="434"/>
      <c r="M57" s="433"/>
    </row>
    <row r="58" spans="1:13" x14ac:dyDescent="0.2">
      <c r="A58" s="433"/>
      <c r="B58" s="433"/>
      <c r="C58" s="433"/>
      <c r="D58" s="433"/>
      <c r="E58" s="433"/>
      <c r="F58" s="434"/>
      <c r="G58" s="425"/>
      <c r="H58" s="435"/>
      <c r="I58" s="425"/>
      <c r="J58" s="433"/>
      <c r="K58" s="433"/>
      <c r="L58" s="434"/>
      <c r="M58" s="433"/>
    </row>
    <row r="59" spans="1:13" x14ac:dyDescent="0.2">
      <c r="A59" s="433"/>
      <c r="B59" s="433"/>
      <c r="C59" s="433"/>
      <c r="D59" s="433"/>
      <c r="E59" s="433"/>
      <c r="F59" s="434"/>
      <c r="G59" s="425"/>
      <c r="H59" s="435"/>
      <c r="I59" s="425"/>
      <c r="J59" s="433"/>
      <c r="K59" s="433"/>
      <c r="L59" s="434"/>
      <c r="M59" s="433"/>
    </row>
    <row r="60" spans="1:13" x14ac:dyDescent="0.2">
      <c r="A60" s="433"/>
      <c r="B60" s="433"/>
      <c r="C60" s="433"/>
      <c r="D60" s="433"/>
      <c r="E60" s="433"/>
      <c r="F60" s="434"/>
      <c r="G60" s="425"/>
      <c r="H60" s="435"/>
      <c r="I60" s="425"/>
      <c r="J60" s="433"/>
      <c r="K60" s="433"/>
      <c r="L60" s="434"/>
      <c r="M60" s="433"/>
    </row>
    <row r="61" spans="1:13" x14ac:dyDescent="0.2">
      <c r="A61" s="433"/>
      <c r="B61" s="433"/>
      <c r="C61" s="433"/>
      <c r="D61" s="433"/>
      <c r="E61" s="433"/>
      <c r="F61" s="434"/>
      <c r="G61" s="425"/>
      <c r="H61" s="435"/>
      <c r="I61" s="425"/>
      <c r="J61" s="433"/>
      <c r="K61" s="433"/>
      <c r="L61" s="434"/>
      <c r="M61" s="433"/>
    </row>
    <row r="62" spans="1:13" x14ac:dyDescent="0.2">
      <c r="A62" s="433"/>
      <c r="B62" s="433"/>
      <c r="C62" s="433"/>
      <c r="D62" s="433"/>
      <c r="E62" s="433"/>
      <c r="F62" s="434"/>
      <c r="G62" s="425"/>
      <c r="H62" s="435"/>
      <c r="I62" s="425"/>
      <c r="J62" s="433"/>
      <c r="K62" s="433"/>
      <c r="L62" s="434"/>
      <c r="M62" s="433"/>
    </row>
    <row r="63" spans="1:13" x14ac:dyDescent="0.2">
      <c r="A63" s="433"/>
      <c r="B63" s="433"/>
      <c r="C63" s="433"/>
      <c r="D63" s="433"/>
      <c r="E63" s="433"/>
      <c r="F63" s="434"/>
      <c r="G63" s="425"/>
      <c r="H63" s="435"/>
      <c r="I63" s="425"/>
      <c r="J63" s="433"/>
      <c r="K63" s="433"/>
      <c r="L63" s="434"/>
      <c r="M63" s="433"/>
    </row>
    <row r="64" spans="1:13" x14ac:dyDescent="0.2">
      <c r="A64" s="433"/>
      <c r="B64" s="433"/>
      <c r="C64" s="433"/>
      <c r="D64" s="433"/>
      <c r="E64" s="433"/>
      <c r="F64" s="434"/>
      <c r="G64" s="425"/>
      <c r="H64" s="435"/>
      <c r="I64" s="425"/>
      <c r="J64" s="433"/>
      <c r="K64" s="433"/>
      <c r="L64" s="434"/>
      <c r="M64" s="433"/>
    </row>
    <row r="65" spans="1:13" x14ac:dyDescent="0.2">
      <c r="A65" s="433"/>
      <c r="B65" s="433"/>
      <c r="C65" s="433"/>
      <c r="D65" s="433"/>
      <c r="E65" s="433"/>
      <c r="F65" s="434"/>
      <c r="G65" s="425"/>
      <c r="H65" s="435"/>
      <c r="I65" s="425"/>
      <c r="J65" s="433"/>
      <c r="K65" s="433"/>
      <c r="L65" s="434"/>
      <c r="M65" s="433"/>
    </row>
    <row r="66" spans="1:13" x14ac:dyDescent="0.2">
      <c r="A66" s="433"/>
      <c r="B66" s="433"/>
      <c r="C66" s="433"/>
      <c r="D66" s="433"/>
      <c r="E66" s="433"/>
      <c r="F66" s="434"/>
      <c r="G66" s="425"/>
      <c r="H66" s="435"/>
      <c r="I66" s="425"/>
      <c r="J66" s="433"/>
      <c r="K66" s="433"/>
      <c r="L66" s="434"/>
      <c r="M66" s="433"/>
    </row>
    <row r="67" spans="1:13" x14ac:dyDescent="0.2">
      <c r="A67" s="433"/>
      <c r="B67" s="433"/>
      <c r="C67" s="433"/>
      <c r="D67" s="433"/>
      <c r="E67" s="433"/>
      <c r="F67" s="434"/>
      <c r="G67" s="425"/>
      <c r="H67" s="435"/>
      <c r="I67" s="425"/>
      <c r="J67" s="433"/>
      <c r="K67" s="433"/>
      <c r="L67" s="434"/>
      <c r="M67" s="433"/>
    </row>
    <row r="68" spans="1:13" x14ac:dyDescent="0.2">
      <c r="A68" s="433"/>
      <c r="B68" s="433"/>
      <c r="C68" s="433"/>
      <c r="D68" s="433"/>
      <c r="E68" s="433"/>
      <c r="F68" s="434"/>
      <c r="G68" s="425"/>
      <c r="H68" s="435"/>
      <c r="I68" s="425"/>
      <c r="J68" s="433"/>
      <c r="K68" s="433"/>
      <c r="L68" s="434"/>
      <c r="M68" s="433"/>
    </row>
    <row r="69" spans="1:13" x14ac:dyDescent="0.2">
      <c r="A69" s="433"/>
      <c r="B69" s="433"/>
      <c r="C69" s="433"/>
      <c r="D69" s="433"/>
      <c r="E69" s="433"/>
      <c r="F69" s="434"/>
      <c r="G69" s="425"/>
      <c r="H69" s="435"/>
      <c r="I69" s="425"/>
      <c r="J69" s="433"/>
      <c r="K69" s="433"/>
      <c r="L69" s="434"/>
      <c r="M69" s="433"/>
    </row>
    <row r="70" spans="1:13" x14ac:dyDescent="0.2">
      <c r="A70" s="433"/>
      <c r="B70" s="433"/>
      <c r="C70" s="433"/>
      <c r="D70" s="433"/>
      <c r="E70" s="433"/>
      <c r="F70" s="434"/>
      <c r="G70" s="425"/>
      <c r="H70" s="435"/>
      <c r="I70" s="425"/>
      <c r="J70" s="433"/>
      <c r="K70" s="433"/>
      <c r="L70" s="434"/>
      <c r="M70" s="433"/>
    </row>
    <row r="71" spans="1:13" x14ac:dyDescent="0.2">
      <c r="A71" s="433"/>
      <c r="B71" s="433"/>
      <c r="C71" s="433"/>
      <c r="D71" s="433"/>
      <c r="E71" s="433"/>
      <c r="F71" s="434"/>
      <c r="G71" s="425"/>
      <c r="H71" s="435"/>
      <c r="I71" s="425"/>
      <c r="J71" s="433"/>
      <c r="K71" s="433"/>
      <c r="L71" s="434"/>
      <c r="M71" s="433"/>
    </row>
    <row r="72" spans="1:13" x14ac:dyDescent="0.2">
      <c r="A72" s="433"/>
      <c r="B72" s="433"/>
      <c r="C72" s="433"/>
      <c r="D72" s="433"/>
      <c r="E72" s="433"/>
      <c r="F72" s="434"/>
      <c r="G72" s="425"/>
      <c r="H72" s="435"/>
      <c r="I72" s="425"/>
      <c r="J72" s="433"/>
      <c r="K72" s="433"/>
      <c r="L72" s="434"/>
      <c r="M72" s="433"/>
    </row>
    <row r="73" spans="1:13" x14ac:dyDescent="0.2">
      <c r="A73" s="433"/>
      <c r="B73" s="433"/>
      <c r="C73" s="433"/>
      <c r="D73" s="433"/>
      <c r="E73" s="433"/>
      <c r="F73" s="434"/>
      <c r="G73" s="425"/>
      <c r="H73" s="435"/>
      <c r="I73" s="425"/>
      <c r="J73" s="433"/>
      <c r="K73" s="433"/>
      <c r="L73" s="434"/>
      <c r="M73" s="433"/>
    </row>
    <row r="74" spans="1:13" x14ac:dyDescent="0.2">
      <c r="A74" s="433"/>
      <c r="B74" s="433"/>
      <c r="C74" s="433"/>
      <c r="D74" s="433"/>
      <c r="E74" s="433"/>
      <c r="F74" s="434"/>
      <c r="G74" s="425"/>
      <c r="H74" s="435"/>
      <c r="I74" s="425"/>
      <c r="J74" s="433"/>
      <c r="K74" s="433"/>
      <c r="L74" s="434"/>
      <c r="M74" s="433"/>
    </row>
    <row r="75" spans="1:13" x14ac:dyDescent="0.2">
      <c r="A75" s="433"/>
      <c r="B75" s="433"/>
      <c r="C75" s="433"/>
      <c r="D75" s="433"/>
      <c r="E75" s="433"/>
      <c r="F75" s="434"/>
      <c r="G75" s="425"/>
      <c r="H75" s="435"/>
      <c r="I75" s="425"/>
      <c r="J75" s="433"/>
      <c r="K75" s="433"/>
      <c r="L75" s="434"/>
      <c r="M75" s="433"/>
    </row>
    <row r="76" spans="1:13" x14ac:dyDescent="0.2">
      <c r="A76" s="433"/>
      <c r="B76" s="433"/>
      <c r="C76" s="433"/>
      <c r="D76" s="433"/>
      <c r="E76" s="433"/>
      <c r="F76" s="434"/>
      <c r="G76" s="425"/>
      <c r="H76" s="435"/>
      <c r="I76" s="425"/>
      <c r="J76" s="433"/>
      <c r="K76" s="433"/>
      <c r="L76" s="434"/>
      <c r="M76" s="433"/>
    </row>
    <row r="77" spans="1:13" x14ac:dyDescent="0.2">
      <c r="A77" s="433"/>
      <c r="B77" s="433"/>
      <c r="C77" s="433"/>
      <c r="D77" s="433"/>
      <c r="E77" s="433"/>
      <c r="F77" s="434"/>
      <c r="G77" s="425"/>
      <c r="H77" s="435"/>
      <c r="I77" s="425"/>
      <c r="J77" s="433"/>
      <c r="K77" s="433"/>
      <c r="L77" s="434"/>
      <c r="M77" s="433"/>
    </row>
    <row r="78" spans="1:13" x14ac:dyDescent="0.2">
      <c r="A78" s="433"/>
      <c r="B78" s="433"/>
      <c r="C78" s="433"/>
      <c r="D78" s="433"/>
      <c r="E78" s="433"/>
      <c r="F78" s="434"/>
      <c r="G78" s="425"/>
      <c r="H78" s="435"/>
      <c r="I78" s="425"/>
      <c r="J78" s="433"/>
      <c r="K78" s="433"/>
      <c r="L78" s="434"/>
      <c r="M78" s="433"/>
    </row>
    <row r="79" spans="1:13" x14ac:dyDescent="0.2">
      <c r="A79" s="433"/>
      <c r="B79" s="433"/>
      <c r="C79" s="433"/>
      <c r="D79" s="433"/>
      <c r="E79" s="433"/>
      <c r="F79" s="434"/>
      <c r="G79" s="425"/>
      <c r="H79" s="435"/>
      <c r="I79" s="425"/>
      <c r="J79" s="433"/>
      <c r="K79" s="433"/>
      <c r="L79" s="434"/>
      <c r="M79" s="433"/>
    </row>
    <row r="80" spans="1:13" x14ac:dyDescent="0.2">
      <c r="A80" s="433"/>
      <c r="B80" s="433"/>
      <c r="C80" s="433"/>
      <c r="D80" s="433"/>
      <c r="E80" s="433"/>
      <c r="F80" s="434"/>
      <c r="G80" s="425"/>
      <c r="H80" s="435"/>
      <c r="I80" s="425"/>
      <c r="J80" s="433"/>
      <c r="K80" s="433"/>
      <c r="L80" s="434"/>
      <c r="M80" s="433"/>
    </row>
    <row r="81" spans="1:13" x14ac:dyDescent="0.2">
      <c r="A81" s="433"/>
      <c r="B81" s="433"/>
      <c r="C81" s="433"/>
      <c r="D81" s="433"/>
      <c r="E81" s="433"/>
      <c r="F81" s="434"/>
      <c r="G81" s="425"/>
      <c r="H81" s="435"/>
      <c r="I81" s="425"/>
      <c r="J81" s="433"/>
      <c r="K81" s="433"/>
      <c r="L81" s="434"/>
      <c r="M81" s="433"/>
    </row>
    <row r="82" spans="1:13" x14ac:dyDescent="0.2">
      <c r="A82" s="433"/>
      <c r="B82" s="433"/>
      <c r="C82" s="433"/>
      <c r="D82" s="433"/>
      <c r="E82" s="433"/>
      <c r="F82" s="434"/>
      <c r="G82" s="425"/>
      <c r="H82" s="435"/>
      <c r="I82" s="425"/>
      <c r="J82" s="433"/>
      <c r="K82" s="433"/>
      <c r="L82" s="434"/>
      <c r="M82" s="433"/>
    </row>
    <row r="83" spans="1:13" x14ac:dyDescent="0.2">
      <c r="A83" s="433"/>
      <c r="B83" s="433"/>
      <c r="C83" s="433"/>
      <c r="D83" s="433"/>
      <c r="E83" s="433"/>
      <c r="F83" s="434"/>
      <c r="G83" s="425"/>
      <c r="H83" s="435"/>
      <c r="I83" s="425"/>
      <c r="J83" s="433"/>
      <c r="K83" s="433"/>
      <c r="L83" s="434"/>
      <c r="M83" s="433"/>
    </row>
    <row r="84" spans="1:13" x14ac:dyDescent="0.2">
      <c r="A84" s="433"/>
      <c r="B84" s="433"/>
      <c r="C84" s="433"/>
      <c r="D84" s="433"/>
      <c r="E84" s="433"/>
      <c r="F84" s="434"/>
      <c r="G84" s="425"/>
      <c r="H84" s="435"/>
      <c r="I84" s="425"/>
      <c r="J84" s="433"/>
      <c r="K84" s="433"/>
      <c r="L84" s="434"/>
      <c r="M84" s="433"/>
    </row>
    <row r="85" spans="1:13" x14ac:dyDescent="0.2">
      <c r="A85" s="433"/>
      <c r="B85" s="433"/>
      <c r="C85" s="433"/>
      <c r="D85" s="433"/>
      <c r="E85" s="433"/>
      <c r="F85" s="434"/>
      <c r="G85" s="425"/>
      <c r="H85" s="435"/>
      <c r="I85" s="425"/>
      <c r="J85" s="433"/>
      <c r="K85" s="433"/>
      <c r="L85" s="434"/>
      <c r="M85" s="433"/>
    </row>
    <row r="86" spans="1:13" x14ac:dyDescent="0.2">
      <c r="A86" s="433"/>
      <c r="B86" s="433"/>
      <c r="C86" s="433"/>
      <c r="D86" s="433"/>
      <c r="E86" s="433"/>
      <c r="F86" s="434"/>
      <c r="G86" s="425"/>
      <c r="H86" s="435"/>
      <c r="I86" s="425"/>
      <c r="J86" s="433"/>
      <c r="K86" s="433"/>
      <c r="L86" s="434"/>
      <c r="M86" s="433"/>
    </row>
    <row r="87" spans="1:13" x14ac:dyDescent="0.2">
      <c r="A87" s="433"/>
      <c r="B87" s="433"/>
      <c r="C87" s="433"/>
      <c r="D87" s="433"/>
      <c r="E87" s="433"/>
      <c r="F87" s="434"/>
      <c r="G87" s="425"/>
      <c r="H87" s="435"/>
      <c r="I87" s="425"/>
      <c r="J87" s="433"/>
      <c r="K87" s="433"/>
      <c r="L87" s="434"/>
      <c r="M87" s="433"/>
    </row>
    <row r="88" spans="1:13" x14ac:dyDescent="0.2">
      <c r="A88" s="433"/>
      <c r="B88" s="433"/>
      <c r="C88" s="433"/>
      <c r="D88" s="433"/>
      <c r="E88" s="433"/>
      <c r="F88" s="434"/>
      <c r="G88" s="425"/>
      <c r="H88" s="435"/>
      <c r="I88" s="425"/>
      <c r="J88" s="433"/>
      <c r="K88" s="433"/>
      <c r="L88" s="434"/>
      <c r="M88" s="433"/>
    </row>
    <row r="89" spans="1:13" x14ac:dyDescent="0.2">
      <c r="A89" s="433"/>
      <c r="B89" s="433"/>
      <c r="C89" s="433"/>
      <c r="D89" s="433"/>
      <c r="E89" s="433"/>
      <c r="F89" s="434"/>
      <c r="G89" s="425"/>
      <c r="H89" s="435"/>
      <c r="I89" s="425"/>
      <c r="J89" s="433"/>
      <c r="K89" s="433"/>
      <c r="L89" s="434"/>
      <c r="M89" s="433"/>
    </row>
    <row r="90" spans="1:13" x14ac:dyDescent="0.2">
      <c r="A90" s="433"/>
      <c r="B90" s="433"/>
      <c r="C90" s="433"/>
      <c r="D90" s="433"/>
      <c r="E90" s="433"/>
      <c r="F90" s="434"/>
      <c r="G90" s="425"/>
      <c r="H90" s="435"/>
      <c r="I90" s="425"/>
      <c r="J90" s="433"/>
      <c r="K90" s="433"/>
      <c r="L90" s="434"/>
      <c r="M90" s="433"/>
    </row>
    <row r="91" spans="1:13" x14ac:dyDescent="0.2">
      <c r="A91" s="433"/>
      <c r="B91" s="433"/>
      <c r="C91" s="433"/>
      <c r="D91" s="433"/>
      <c r="E91" s="433"/>
      <c r="F91" s="434"/>
      <c r="G91" s="425"/>
      <c r="H91" s="435"/>
      <c r="I91" s="425"/>
      <c r="J91" s="433"/>
      <c r="K91" s="433"/>
      <c r="L91" s="434"/>
      <c r="M91" s="433"/>
    </row>
    <row r="92" spans="1:13" x14ac:dyDescent="0.2">
      <c r="A92" s="433"/>
      <c r="B92" s="433"/>
      <c r="C92" s="433"/>
      <c r="D92" s="433"/>
      <c r="E92" s="433"/>
      <c r="F92" s="434"/>
      <c r="G92" s="425"/>
      <c r="H92" s="435"/>
      <c r="I92" s="425"/>
      <c r="J92" s="433"/>
      <c r="K92" s="433"/>
      <c r="L92" s="434"/>
      <c r="M92" s="433"/>
    </row>
    <row r="93" spans="1:13" x14ac:dyDescent="0.2">
      <c r="A93" s="433"/>
      <c r="B93" s="433"/>
      <c r="C93" s="433"/>
      <c r="D93" s="433"/>
      <c r="E93" s="433"/>
      <c r="F93" s="434"/>
      <c r="G93" s="425"/>
      <c r="H93" s="435"/>
      <c r="I93" s="425"/>
      <c r="J93" s="433"/>
      <c r="K93" s="433"/>
      <c r="L93" s="434"/>
      <c r="M93" s="433"/>
    </row>
    <row r="94" spans="1:13" x14ac:dyDescent="0.2">
      <c r="A94" s="433"/>
      <c r="B94" s="433"/>
      <c r="C94" s="433"/>
      <c r="D94" s="433"/>
      <c r="E94" s="433"/>
      <c r="F94" s="434"/>
      <c r="G94" s="425"/>
      <c r="H94" s="435"/>
      <c r="I94" s="425"/>
      <c r="J94" s="433"/>
      <c r="K94" s="433"/>
      <c r="L94" s="434"/>
      <c r="M94" s="433"/>
    </row>
    <row r="95" spans="1:13" x14ac:dyDescent="0.2">
      <c r="A95" s="433"/>
      <c r="B95" s="433"/>
      <c r="C95" s="433"/>
      <c r="D95" s="433"/>
      <c r="E95" s="433"/>
      <c r="F95" s="434"/>
      <c r="G95" s="425"/>
      <c r="H95" s="435"/>
      <c r="I95" s="425"/>
      <c r="J95" s="433"/>
      <c r="K95" s="433"/>
      <c r="L95" s="434"/>
      <c r="M95" s="433"/>
    </row>
    <row r="96" spans="1:13" x14ac:dyDescent="0.2">
      <c r="A96" s="433"/>
      <c r="B96" s="433"/>
      <c r="C96" s="433"/>
      <c r="D96" s="433"/>
      <c r="E96" s="433"/>
      <c r="F96" s="434"/>
      <c r="G96" s="425"/>
      <c r="H96" s="435"/>
      <c r="I96" s="425"/>
      <c r="J96" s="433"/>
      <c r="K96" s="433"/>
      <c r="L96" s="434"/>
      <c r="M96" s="433"/>
    </row>
    <row r="97" spans="1:13" x14ac:dyDescent="0.2">
      <c r="A97" s="433"/>
      <c r="B97" s="433"/>
      <c r="C97" s="433"/>
      <c r="D97" s="433"/>
      <c r="E97" s="433"/>
      <c r="F97" s="434"/>
      <c r="G97" s="425"/>
      <c r="H97" s="435"/>
      <c r="I97" s="425"/>
      <c r="J97" s="433"/>
      <c r="K97" s="433"/>
      <c r="L97" s="434"/>
      <c r="M97" s="433"/>
    </row>
    <row r="98" spans="1:13" x14ac:dyDescent="0.2">
      <c r="A98" s="433"/>
      <c r="B98" s="433"/>
      <c r="C98" s="433"/>
      <c r="D98" s="433"/>
      <c r="E98" s="433"/>
      <c r="F98" s="434"/>
      <c r="G98" s="425"/>
      <c r="H98" s="435"/>
      <c r="I98" s="425"/>
      <c r="J98" s="433"/>
      <c r="K98" s="433"/>
      <c r="L98" s="434"/>
      <c r="M98" s="433"/>
    </row>
    <row r="99" spans="1:13" x14ac:dyDescent="0.2">
      <c r="A99" s="433"/>
      <c r="B99" s="433"/>
      <c r="C99" s="433"/>
      <c r="D99" s="433"/>
      <c r="E99" s="433"/>
      <c r="F99" s="434"/>
      <c r="G99" s="425"/>
      <c r="H99" s="435"/>
      <c r="I99" s="425"/>
      <c r="J99" s="433"/>
      <c r="K99" s="433"/>
      <c r="L99" s="434"/>
      <c r="M99" s="433"/>
    </row>
    <row r="100" spans="1:13" x14ac:dyDescent="0.2">
      <c r="A100" s="433"/>
      <c r="B100" s="433"/>
      <c r="C100" s="433"/>
      <c r="D100" s="433"/>
      <c r="E100" s="433"/>
      <c r="F100" s="434"/>
      <c r="G100" s="425"/>
      <c r="H100" s="435"/>
      <c r="I100" s="425"/>
      <c r="J100" s="433"/>
      <c r="K100" s="433"/>
      <c r="L100" s="434"/>
      <c r="M100" s="433"/>
    </row>
    <row r="101" spans="1:13" x14ac:dyDescent="0.2">
      <c r="A101" s="433"/>
      <c r="B101" s="433"/>
      <c r="C101" s="433"/>
      <c r="D101" s="433"/>
      <c r="E101" s="433"/>
      <c r="F101" s="434"/>
      <c r="G101" s="425"/>
      <c r="H101" s="435"/>
      <c r="I101" s="425"/>
      <c r="J101" s="433"/>
      <c r="K101" s="433"/>
      <c r="L101" s="434"/>
      <c r="M101" s="433"/>
    </row>
    <row r="102" spans="1:13" x14ac:dyDescent="0.2">
      <c r="A102" s="433"/>
      <c r="B102" s="433"/>
      <c r="C102" s="433"/>
      <c r="D102" s="433"/>
      <c r="E102" s="433"/>
      <c r="F102" s="434"/>
      <c r="G102" s="425"/>
      <c r="H102" s="435"/>
      <c r="I102" s="425"/>
      <c r="J102" s="433"/>
      <c r="K102" s="433"/>
      <c r="L102" s="434"/>
      <c r="M102" s="433"/>
    </row>
    <row r="103" spans="1:13" x14ac:dyDescent="0.2">
      <c r="A103" s="433"/>
      <c r="B103" s="433"/>
      <c r="C103" s="433"/>
      <c r="D103" s="433"/>
      <c r="E103" s="433"/>
      <c r="F103" s="434"/>
      <c r="G103" s="425"/>
      <c r="H103" s="435"/>
      <c r="I103" s="425"/>
      <c r="J103" s="433"/>
      <c r="K103" s="433"/>
      <c r="L103" s="434"/>
      <c r="M103" s="433"/>
    </row>
    <row r="104" spans="1:13" x14ac:dyDescent="0.2">
      <c r="A104" s="433"/>
      <c r="B104" s="433"/>
      <c r="C104" s="433"/>
      <c r="D104" s="433"/>
      <c r="E104" s="433"/>
      <c r="F104" s="434"/>
      <c r="G104" s="425"/>
      <c r="H104" s="435"/>
      <c r="I104" s="425"/>
      <c r="J104" s="433"/>
      <c r="K104" s="433"/>
      <c r="L104" s="434"/>
      <c r="M104" s="433"/>
    </row>
    <row r="105" spans="1:13" x14ac:dyDescent="0.2">
      <c r="A105" s="433"/>
      <c r="B105" s="433"/>
      <c r="C105" s="433"/>
      <c r="D105" s="433"/>
      <c r="E105" s="433"/>
      <c r="F105" s="434"/>
      <c r="G105" s="425"/>
      <c r="H105" s="435"/>
      <c r="I105" s="425"/>
      <c r="J105" s="433"/>
      <c r="K105" s="433"/>
      <c r="L105" s="434"/>
      <c r="M105" s="433"/>
    </row>
    <row r="106" spans="1:13" x14ac:dyDescent="0.2">
      <c r="A106" s="433"/>
      <c r="B106" s="433"/>
      <c r="C106" s="433"/>
      <c r="D106" s="433"/>
      <c r="E106" s="433"/>
      <c r="F106" s="434"/>
      <c r="G106" s="425"/>
      <c r="H106" s="435"/>
      <c r="I106" s="425"/>
      <c r="J106" s="433"/>
      <c r="K106" s="433"/>
      <c r="L106" s="434"/>
      <c r="M106" s="433"/>
    </row>
    <row r="107" spans="1:13" x14ac:dyDescent="0.2">
      <c r="A107" s="433"/>
      <c r="B107" s="433"/>
      <c r="C107" s="433"/>
      <c r="D107" s="433"/>
      <c r="E107" s="433"/>
      <c r="F107" s="434"/>
      <c r="G107" s="425"/>
      <c r="H107" s="435"/>
      <c r="I107" s="425"/>
      <c r="J107" s="433"/>
      <c r="K107" s="433"/>
      <c r="L107" s="434"/>
      <c r="M107" s="433"/>
    </row>
    <row r="108" spans="1:13" x14ac:dyDescent="0.2">
      <c r="A108" s="433"/>
      <c r="B108" s="433"/>
      <c r="C108" s="433"/>
      <c r="D108" s="433"/>
      <c r="E108" s="433"/>
      <c r="F108" s="434"/>
      <c r="G108" s="425"/>
      <c r="H108" s="435"/>
      <c r="I108" s="425"/>
      <c r="J108" s="433"/>
      <c r="K108" s="433"/>
      <c r="L108" s="434"/>
      <c r="M108" s="433"/>
    </row>
    <row r="109" spans="1:13" x14ac:dyDescent="0.2">
      <c r="A109" s="433"/>
      <c r="B109" s="433"/>
      <c r="C109" s="433"/>
      <c r="D109" s="433"/>
      <c r="E109" s="433"/>
      <c r="F109" s="434"/>
      <c r="G109" s="425"/>
      <c r="H109" s="435"/>
      <c r="I109" s="425"/>
      <c r="J109" s="433"/>
      <c r="K109" s="433"/>
      <c r="L109" s="434"/>
      <c r="M109" s="433"/>
    </row>
    <row r="110" spans="1:13" x14ac:dyDescent="0.2">
      <c r="A110" s="433"/>
      <c r="B110" s="433"/>
      <c r="C110" s="433"/>
      <c r="D110" s="433"/>
      <c r="E110" s="433"/>
      <c r="F110" s="434"/>
      <c r="G110" s="425"/>
      <c r="H110" s="435"/>
      <c r="I110" s="425"/>
      <c r="J110" s="433"/>
      <c r="K110" s="433"/>
      <c r="L110" s="434"/>
      <c r="M110" s="433"/>
    </row>
    <row r="111" spans="1:13" x14ac:dyDescent="0.2">
      <c r="A111" s="433"/>
      <c r="B111" s="433"/>
      <c r="C111" s="433"/>
      <c r="D111" s="433"/>
      <c r="E111" s="433"/>
      <c r="F111" s="434"/>
      <c r="G111" s="425"/>
      <c r="H111" s="435"/>
      <c r="I111" s="425"/>
      <c r="J111" s="433"/>
      <c r="K111" s="433"/>
      <c r="L111" s="434"/>
      <c r="M111" s="433"/>
    </row>
    <row r="112" spans="1:13" x14ac:dyDescent="0.2">
      <c r="A112" s="433"/>
      <c r="B112" s="433"/>
      <c r="C112" s="433"/>
      <c r="D112" s="433"/>
      <c r="E112" s="433"/>
      <c r="F112" s="434"/>
      <c r="G112" s="425"/>
      <c r="H112" s="435"/>
      <c r="I112" s="425"/>
      <c r="J112" s="433"/>
      <c r="K112" s="433"/>
      <c r="L112" s="434"/>
      <c r="M112" s="433"/>
    </row>
    <row r="113" spans="1:13" x14ac:dyDescent="0.2">
      <c r="A113" s="433"/>
      <c r="B113" s="433"/>
      <c r="C113" s="433"/>
      <c r="D113" s="433"/>
      <c r="E113" s="433"/>
      <c r="F113" s="434"/>
      <c r="G113" s="425"/>
      <c r="H113" s="435"/>
      <c r="I113" s="425"/>
      <c r="J113" s="433"/>
      <c r="K113" s="433"/>
      <c r="L113" s="434"/>
      <c r="M113" s="433"/>
    </row>
    <row r="114" spans="1:13" x14ac:dyDescent="0.2">
      <c r="A114" s="433"/>
      <c r="B114" s="433"/>
      <c r="C114" s="433"/>
      <c r="D114" s="433"/>
      <c r="E114" s="433"/>
      <c r="F114" s="434"/>
      <c r="G114" s="425"/>
      <c r="H114" s="435"/>
      <c r="I114" s="425"/>
      <c r="J114" s="433"/>
      <c r="K114" s="433"/>
      <c r="L114" s="434"/>
      <c r="M114" s="433"/>
    </row>
    <row r="115" spans="1:13" x14ac:dyDescent="0.2">
      <c r="A115" s="433"/>
      <c r="B115" s="433"/>
      <c r="C115" s="433"/>
      <c r="D115" s="433"/>
      <c r="E115" s="433"/>
      <c r="F115" s="434"/>
      <c r="G115" s="425"/>
      <c r="H115" s="435"/>
      <c r="I115" s="425"/>
      <c r="J115" s="433"/>
      <c r="K115" s="433"/>
      <c r="L115" s="434"/>
      <c r="M115" s="433"/>
    </row>
    <row r="116" spans="1:13" x14ac:dyDescent="0.2">
      <c r="A116" s="433"/>
      <c r="B116" s="433"/>
      <c r="C116" s="433"/>
      <c r="D116" s="433"/>
      <c r="E116" s="433"/>
      <c r="F116" s="434"/>
      <c r="G116" s="425"/>
      <c r="H116" s="435"/>
      <c r="I116" s="425"/>
      <c r="J116" s="433"/>
      <c r="K116" s="433"/>
      <c r="L116" s="434"/>
      <c r="M116" s="433"/>
    </row>
    <row r="117" spans="1:13" x14ac:dyDescent="0.2">
      <c r="A117" s="433"/>
      <c r="B117" s="433"/>
      <c r="C117" s="433"/>
      <c r="D117" s="433"/>
      <c r="E117" s="433"/>
      <c r="F117" s="434"/>
      <c r="G117" s="425"/>
      <c r="H117" s="435"/>
      <c r="I117" s="425"/>
      <c r="J117" s="433"/>
      <c r="K117" s="433"/>
      <c r="L117" s="434"/>
      <c r="M117" s="433"/>
    </row>
    <row r="118" spans="1:13" x14ac:dyDescent="0.2">
      <c r="A118" s="433"/>
      <c r="B118" s="433"/>
      <c r="C118" s="433"/>
      <c r="D118" s="433"/>
      <c r="E118" s="433"/>
      <c r="F118" s="434"/>
      <c r="G118" s="425"/>
      <c r="H118" s="435"/>
      <c r="I118" s="425"/>
      <c r="J118" s="433"/>
      <c r="K118" s="433"/>
      <c r="L118" s="434"/>
      <c r="M118" s="433"/>
    </row>
    <row r="119" spans="1:13" x14ac:dyDescent="0.2">
      <c r="A119" s="433"/>
      <c r="B119" s="433"/>
      <c r="C119" s="433"/>
      <c r="D119" s="433"/>
      <c r="E119" s="433"/>
      <c r="F119" s="434"/>
      <c r="G119" s="425"/>
      <c r="H119" s="435"/>
      <c r="I119" s="425"/>
      <c r="J119" s="433"/>
      <c r="K119" s="433"/>
      <c r="L119" s="434"/>
      <c r="M119" s="433"/>
    </row>
    <row r="120" spans="1:13" x14ac:dyDescent="0.2">
      <c r="A120" s="433"/>
      <c r="B120" s="433"/>
      <c r="C120" s="433"/>
      <c r="D120" s="433"/>
      <c r="E120" s="433"/>
      <c r="F120" s="434"/>
      <c r="G120" s="425"/>
      <c r="H120" s="435"/>
      <c r="I120" s="425"/>
      <c r="J120" s="433"/>
      <c r="K120" s="433"/>
      <c r="L120" s="434"/>
      <c r="M120" s="433"/>
    </row>
    <row r="121" spans="1:13" x14ac:dyDescent="0.2">
      <c r="A121" s="433"/>
      <c r="B121" s="433"/>
      <c r="C121" s="433"/>
      <c r="D121" s="433"/>
      <c r="E121" s="433"/>
      <c r="F121" s="434"/>
      <c r="G121" s="425"/>
      <c r="H121" s="435"/>
      <c r="I121" s="425"/>
      <c r="J121" s="433"/>
      <c r="K121" s="433"/>
      <c r="L121" s="434"/>
      <c r="M121" s="433"/>
    </row>
    <row r="122" spans="1:13" x14ac:dyDescent="0.2">
      <c r="A122" s="433"/>
      <c r="B122" s="433"/>
      <c r="C122" s="433"/>
      <c r="D122" s="433"/>
      <c r="E122" s="433"/>
      <c r="F122" s="434"/>
      <c r="G122" s="425"/>
      <c r="H122" s="435"/>
      <c r="I122" s="425"/>
      <c r="J122" s="433"/>
      <c r="K122" s="433"/>
      <c r="L122" s="434"/>
      <c r="M122" s="433"/>
    </row>
    <row r="123" spans="1:13" x14ac:dyDescent="0.2">
      <c r="A123" s="433"/>
      <c r="B123" s="433"/>
      <c r="C123" s="433"/>
      <c r="D123" s="433"/>
      <c r="E123" s="433"/>
      <c r="F123" s="434"/>
      <c r="G123" s="425"/>
      <c r="H123" s="435"/>
      <c r="I123" s="425"/>
      <c r="J123" s="433"/>
      <c r="K123" s="433"/>
      <c r="L123" s="434"/>
      <c r="M123" s="433"/>
    </row>
    <row r="124" spans="1:13" x14ac:dyDescent="0.2">
      <c r="A124" s="433"/>
      <c r="B124" s="433"/>
      <c r="C124" s="433"/>
      <c r="D124" s="433"/>
      <c r="E124" s="433"/>
      <c r="F124" s="434"/>
      <c r="G124" s="425"/>
      <c r="H124" s="435"/>
      <c r="I124" s="425"/>
      <c r="J124" s="433"/>
      <c r="K124" s="433"/>
      <c r="L124" s="434"/>
      <c r="M124" s="433"/>
    </row>
    <row r="125" spans="1:13" x14ac:dyDescent="0.2">
      <c r="A125" s="433"/>
      <c r="B125" s="433"/>
      <c r="C125" s="433"/>
      <c r="D125" s="433"/>
      <c r="E125" s="433"/>
      <c r="F125" s="434"/>
      <c r="G125" s="425"/>
      <c r="H125" s="435"/>
      <c r="I125" s="425"/>
      <c r="J125" s="433"/>
      <c r="K125" s="433"/>
      <c r="L125" s="434"/>
      <c r="M125" s="433"/>
    </row>
    <row r="126" spans="1:13" x14ac:dyDescent="0.2">
      <c r="A126" s="433"/>
      <c r="B126" s="433"/>
      <c r="C126" s="433"/>
      <c r="D126" s="433"/>
      <c r="E126" s="433"/>
      <c r="F126" s="434"/>
      <c r="G126" s="425"/>
      <c r="H126" s="435"/>
      <c r="I126" s="425"/>
      <c r="J126" s="433"/>
      <c r="K126" s="433"/>
      <c r="L126" s="434"/>
      <c r="M126" s="433"/>
    </row>
    <row r="127" spans="1:13" x14ac:dyDescent="0.2">
      <c r="A127" s="433"/>
      <c r="B127" s="433"/>
      <c r="C127" s="433"/>
      <c r="D127" s="433"/>
      <c r="E127" s="433"/>
      <c r="F127" s="434"/>
      <c r="G127" s="425"/>
      <c r="H127" s="435"/>
      <c r="I127" s="425"/>
      <c r="J127" s="433"/>
      <c r="K127" s="433"/>
      <c r="L127" s="434"/>
      <c r="M127" s="433"/>
    </row>
    <row r="128" spans="1:13" x14ac:dyDescent="0.2">
      <c r="A128" s="433"/>
      <c r="B128" s="433"/>
      <c r="C128" s="433"/>
      <c r="D128" s="433"/>
      <c r="E128" s="433"/>
      <c r="F128" s="434"/>
      <c r="G128" s="425"/>
      <c r="H128" s="435"/>
      <c r="I128" s="425"/>
      <c r="J128" s="433"/>
      <c r="K128" s="433"/>
      <c r="L128" s="434"/>
      <c r="M128" s="433"/>
    </row>
    <row r="129" spans="1:13" x14ac:dyDescent="0.2">
      <c r="A129" s="433"/>
      <c r="B129" s="433"/>
      <c r="C129" s="433"/>
      <c r="D129" s="433"/>
      <c r="E129" s="433"/>
      <c r="F129" s="434"/>
      <c r="G129" s="425"/>
      <c r="H129" s="435"/>
      <c r="I129" s="425"/>
      <c r="J129" s="433"/>
      <c r="K129" s="433"/>
      <c r="L129" s="434"/>
      <c r="M129" s="433"/>
    </row>
    <row r="130" spans="1:13" x14ac:dyDescent="0.2">
      <c r="A130" s="433"/>
      <c r="B130" s="433"/>
      <c r="C130" s="433"/>
      <c r="D130" s="433"/>
      <c r="E130" s="433"/>
      <c r="F130" s="434"/>
      <c r="G130" s="425"/>
      <c r="H130" s="435"/>
      <c r="I130" s="425"/>
      <c r="J130" s="433"/>
      <c r="K130" s="433"/>
      <c r="L130" s="434"/>
      <c r="M130" s="433"/>
    </row>
    <row r="131" spans="1:13" x14ac:dyDescent="0.2">
      <c r="A131" s="433"/>
      <c r="B131" s="433"/>
      <c r="C131" s="433"/>
      <c r="D131" s="433"/>
      <c r="E131" s="433"/>
      <c r="F131" s="434"/>
      <c r="G131" s="425"/>
      <c r="H131" s="435"/>
      <c r="I131" s="425"/>
      <c r="J131" s="433"/>
      <c r="K131" s="433"/>
      <c r="L131" s="434"/>
      <c r="M131" s="433"/>
    </row>
    <row r="132" spans="1:13" x14ac:dyDescent="0.2">
      <c r="A132" s="433"/>
      <c r="B132" s="433"/>
      <c r="C132" s="433"/>
      <c r="D132" s="433"/>
      <c r="E132" s="433"/>
      <c r="F132" s="434"/>
      <c r="G132" s="425"/>
      <c r="H132" s="435"/>
      <c r="I132" s="425"/>
      <c r="J132" s="433"/>
      <c r="K132" s="433"/>
      <c r="L132" s="434"/>
      <c r="M132" s="433"/>
    </row>
    <row r="133" spans="1:13" x14ac:dyDescent="0.2">
      <c r="A133" s="433"/>
      <c r="B133" s="433"/>
      <c r="C133" s="433"/>
      <c r="D133" s="433"/>
      <c r="E133" s="433"/>
      <c r="F133" s="434"/>
      <c r="G133" s="425"/>
      <c r="H133" s="435"/>
      <c r="I133" s="425"/>
      <c r="J133" s="433"/>
      <c r="K133" s="433"/>
      <c r="L133" s="434"/>
      <c r="M133" s="433"/>
    </row>
    <row r="134" spans="1:13" x14ac:dyDescent="0.2">
      <c r="A134" s="433"/>
      <c r="B134" s="433"/>
      <c r="C134" s="433"/>
      <c r="D134" s="433"/>
      <c r="E134" s="433"/>
      <c r="F134" s="434"/>
      <c r="G134" s="425"/>
      <c r="H134" s="435"/>
      <c r="I134" s="425"/>
      <c r="J134" s="433"/>
      <c r="K134" s="433"/>
      <c r="L134" s="434"/>
      <c r="M134" s="433"/>
    </row>
    <row r="135" spans="1:13" x14ac:dyDescent="0.2">
      <c r="A135" s="433"/>
      <c r="B135" s="433"/>
      <c r="C135" s="433"/>
      <c r="D135" s="433"/>
      <c r="E135" s="433"/>
      <c r="F135" s="434"/>
      <c r="G135" s="425"/>
      <c r="H135" s="435"/>
      <c r="I135" s="425"/>
      <c r="J135" s="433"/>
      <c r="K135" s="433"/>
      <c r="L135" s="434"/>
      <c r="M135" s="433"/>
    </row>
    <row r="136" spans="1:13" x14ac:dyDescent="0.2">
      <c r="A136" s="433"/>
      <c r="B136" s="433"/>
      <c r="C136" s="433"/>
      <c r="D136" s="433"/>
      <c r="E136" s="433"/>
      <c r="F136" s="434"/>
      <c r="G136" s="425"/>
      <c r="H136" s="435"/>
      <c r="I136" s="425"/>
      <c r="J136" s="433"/>
      <c r="K136" s="433"/>
      <c r="L136" s="434"/>
      <c r="M136" s="433"/>
    </row>
    <row r="137" spans="1:13" x14ac:dyDescent="0.2">
      <c r="A137" s="433"/>
      <c r="B137" s="433"/>
      <c r="C137" s="433"/>
      <c r="D137" s="433"/>
      <c r="E137" s="433"/>
      <c r="F137" s="434"/>
      <c r="G137" s="425"/>
      <c r="H137" s="435"/>
      <c r="I137" s="425"/>
      <c r="J137" s="433"/>
      <c r="K137" s="433"/>
      <c r="L137" s="434"/>
      <c r="M137" s="433"/>
    </row>
    <row r="138" spans="1:13" x14ac:dyDescent="0.2">
      <c r="A138" s="433"/>
      <c r="B138" s="433"/>
      <c r="C138" s="433"/>
      <c r="D138" s="433"/>
      <c r="E138" s="433"/>
      <c r="F138" s="434"/>
      <c r="G138" s="425"/>
      <c r="H138" s="435"/>
      <c r="I138" s="425"/>
      <c r="J138" s="433"/>
      <c r="K138" s="433"/>
      <c r="L138" s="434"/>
      <c r="M138" s="433"/>
    </row>
    <row r="139" spans="1:13" x14ac:dyDescent="0.2">
      <c r="A139" s="433"/>
      <c r="B139" s="433"/>
      <c r="C139" s="433"/>
      <c r="D139" s="433"/>
      <c r="E139" s="433"/>
      <c r="F139" s="434"/>
      <c r="G139" s="425"/>
      <c r="H139" s="435"/>
      <c r="I139" s="425"/>
      <c r="J139" s="433"/>
      <c r="K139" s="433"/>
      <c r="L139" s="434"/>
      <c r="M139" s="433"/>
    </row>
    <row r="140" spans="1:13" x14ac:dyDescent="0.2">
      <c r="A140" s="433"/>
      <c r="B140" s="433"/>
      <c r="C140" s="433"/>
      <c r="D140" s="433"/>
      <c r="E140" s="433"/>
      <c r="F140" s="434"/>
      <c r="G140" s="425"/>
      <c r="H140" s="435"/>
      <c r="I140" s="425"/>
      <c r="J140" s="433"/>
      <c r="K140" s="433"/>
      <c r="L140" s="434"/>
      <c r="M140" s="433"/>
    </row>
    <row r="141" spans="1:13" x14ac:dyDescent="0.2">
      <c r="A141" s="433"/>
      <c r="B141" s="433"/>
      <c r="C141" s="433"/>
      <c r="D141" s="433"/>
      <c r="E141" s="433"/>
      <c r="F141" s="434"/>
      <c r="G141" s="425"/>
      <c r="H141" s="435"/>
      <c r="I141" s="425"/>
      <c r="J141" s="433"/>
      <c r="K141" s="433"/>
      <c r="L141" s="434"/>
      <c r="M141" s="433"/>
    </row>
    <row r="142" spans="1:13" x14ac:dyDescent="0.2">
      <c r="A142" s="433"/>
      <c r="B142" s="433"/>
      <c r="C142" s="433"/>
      <c r="D142" s="433"/>
      <c r="E142" s="433"/>
      <c r="F142" s="434"/>
      <c r="G142" s="425"/>
      <c r="H142" s="435"/>
      <c r="I142" s="425"/>
      <c r="J142" s="433"/>
      <c r="K142" s="433"/>
      <c r="L142" s="434"/>
      <c r="M142" s="433"/>
    </row>
    <row r="143" spans="1:13" x14ac:dyDescent="0.2">
      <c r="A143" s="433"/>
      <c r="B143" s="433"/>
      <c r="C143" s="433"/>
      <c r="D143" s="433"/>
      <c r="E143" s="433"/>
      <c r="F143" s="434"/>
      <c r="G143" s="425"/>
      <c r="H143" s="435"/>
      <c r="I143" s="425"/>
      <c r="J143" s="433"/>
      <c r="K143" s="433"/>
      <c r="L143" s="434"/>
      <c r="M143" s="433"/>
    </row>
    <row r="144" spans="1:13" x14ac:dyDescent="0.2">
      <c r="A144" s="433"/>
      <c r="B144" s="433"/>
      <c r="C144" s="433"/>
      <c r="D144" s="433"/>
      <c r="E144" s="433"/>
      <c r="F144" s="434"/>
      <c r="G144" s="425"/>
      <c r="H144" s="435"/>
      <c r="I144" s="425"/>
      <c r="J144" s="433"/>
      <c r="K144" s="433"/>
      <c r="L144" s="434"/>
      <c r="M144" s="433"/>
    </row>
    <row r="145" spans="1:13" x14ac:dyDescent="0.2">
      <c r="A145" s="433"/>
      <c r="B145" s="433"/>
      <c r="C145" s="433"/>
      <c r="D145" s="433"/>
      <c r="E145" s="433"/>
      <c r="F145" s="434"/>
      <c r="G145" s="425"/>
      <c r="H145" s="435"/>
      <c r="I145" s="425"/>
      <c r="J145" s="433"/>
      <c r="K145" s="433"/>
      <c r="L145" s="434"/>
      <c r="M145" s="433"/>
    </row>
    <row r="146" spans="1:13" x14ac:dyDescent="0.2">
      <c r="A146" s="433"/>
      <c r="B146" s="433"/>
      <c r="C146" s="433"/>
      <c r="D146" s="433"/>
      <c r="E146" s="433"/>
      <c r="F146" s="434"/>
      <c r="G146" s="425"/>
      <c r="H146" s="435"/>
      <c r="I146" s="425"/>
      <c r="J146" s="433"/>
      <c r="K146" s="433"/>
      <c r="L146" s="434"/>
      <c r="M146" s="433"/>
    </row>
    <row r="147" spans="1:13" x14ac:dyDescent="0.2">
      <c r="A147" s="433"/>
      <c r="B147" s="433"/>
      <c r="C147" s="433"/>
      <c r="D147" s="433"/>
      <c r="E147" s="433"/>
      <c r="F147" s="434"/>
      <c r="G147" s="425"/>
      <c r="H147" s="435"/>
      <c r="I147" s="425"/>
      <c r="J147" s="433"/>
      <c r="K147" s="433"/>
      <c r="L147" s="434"/>
      <c r="M147" s="433"/>
    </row>
    <row r="148" spans="1:13" x14ac:dyDescent="0.2">
      <c r="A148" s="433"/>
      <c r="B148" s="433"/>
      <c r="C148" s="433"/>
      <c r="D148" s="433"/>
      <c r="E148" s="433"/>
      <c r="F148" s="434"/>
      <c r="G148" s="425"/>
      <c r="H148" s="435"/>
      <c r="I148" s="425"/>
      <c r="J148" s="433"/>
      <c r="K148" s="433"/>
      <c r="L148" s="434"/>
      <c r="M148" s="433"/>
    </row>
    <row r="149" spans="1:13" x14ac:dyDescent="0.2">
      <c r="A149" s="433"/>
      <c r="B149" s="433"/>
      <c r="C149" s="433"/>
      <c r="D149" s="433"/>
      <c r="E149" s="433"/>
      <c r="F149" s="434"/>
      <c r="G149" s="425"/>
      <c r="H149" s="435"/>
      <c r="I149" s="425"/>
      <c r="J149" s="433"/>
      <c r="K149" s="433"/>
      <c r="L149" s="434"/>
      <c r="M149" s="433"/>
    </row>
    <row r="150" spans="1:13" x14ac:dyDescent="0.2">
      <c r="A150" s="433"/>
      <c r="B150" s="433"/>
      <c r="C150" s="433"/>
      <c r="D150" s="433"/>
      <c r="E150" s="433"/>
      <c r="F150" s="434"/>
      <c r="G150" s="425"/>
      <c r="H150" s="435"/>
      <c r="I150" s="425"/>
      <c r="J150" s="433"/>
      <c r="K150" s="433"/>
      <c r="L150" s="434"/>
      <c r="M150" s="433"/>
    </row>
    <row r="151" spans="1:13" x14ac:dyDescent="0.2">
      <c r="A151" s="433"/>
      <c r="B151" s="433"/>
      <c r="C151" s="433"/>
      <c r="D151" s="433"/>
      <c r="E151" s="433"/>
      <c r="F151" s="434"/>
      <c r="G151" s="425"/>
      <c r="H151" s="435"/>
      <c r="I151" s="425"/>
      <c r="J151" s="433"/>
      <c r="K151" s="433"/>
      <c r="L151" s="434"/>
      <c r="M151" s="433"/>
    </row>
    <row r="152" spans="1:13" x14ac:dyDescent="0.2">
      <c r="A152" s="433"/>
      <c r="B152" s="433"/>
      <c r="C152" s="433"/>
      <c r="D152" s="433"/>
      <c r="E152" s="433"/>
      <c r="F152" s="434"/>
      <c r="G152" s="425"/>
      <c r="H152" s="435"/>
      <c r="I152" s="425"/>
      <c r="J152" s="433"/>
      <c r="K152" s="433"/>
      <c r="L152" s="434"/>
      <c r="M152" s="433"/>
    </row>
    <row r="153" spans="1:13" x14ac:dyDescent="0.2">
      <c r="A153" s="433"/>
      <c r="B153" s="433"/>
      <c r="C153" s="433"/>
      <c r="D153" s="433"/>
      <c r="E153" s="433"/>
      <c r="F153" s="434"/>
      <c r="G153" s="425"/>
      <c r="H153" s="435"/>
      <c r="I153" s="425"/>
      <c r="J153" s="433"/>
      <c r="K153" s="433"/>
      <c r="L153" s="434"/>
      <c r="M153" s="433"/>
    </row>
    <row r="154" spans="1:13" x14ac:dyDescent="0.2">
      <c r="A154" s="433"/>
      <c r="B154" s="433"/>
      <c r="C154" s="433"/>
      <c r="D154" s="433"/>
      <c r="E154" s="433"/>
      <c r="F154" s="434"/>
      <c r="G154" s="425"/>
      <c r="H154" s="435"/>
      <c r="I154" s="425"/>
      <c r="J154" s="433"/>
      <c r="K154" s="433"/>
      <c r="L154" s="434"/>
      <c r="M154" s="433"/>
    </row>
    <row r="155" spans="1:13" x14ac:dyDescent="0.2">
      <c r="A155" s="433"/>
      <c r="B155" s="433"/>
      <c r="C155" s="433"/>
      <c r="D155" s="433"/>
      <c r="E155" s="433"/>
      <c r="F155" s="434"/>
      <c r="G155" s="425"/>
      <c r="H155" s="435"/>
      <c r="I155" s="425"/>
      <c r="J155" s="433"/>
      <c r="K155" s="433"/>
      <c r="L155" s="434"/>
      <c r="M155" s="433"/>
    </row>
    <row r="156" spans="1:13" x14ac:dyDescent="0.2">
      <c r="A156" s="433"/>
      <c r="B156" s="433"/>
      <c r="C156" s="433"/>
      <c r="D156" s="433"/>
      <c r="E156" s="433"/>
      <c r="F156" s="434"/>
      <c r="G156" s="425"/>
      <c r="H156" s="435"/>
      <c r="I156" s="425"/>
      <c r="J156" s="433"/>
      <c r="K156" s="433"/>
      <c r="L156" s="434"/>
      <c r="M156" s="433"/>
    </row>
    <row r="157" spans="1:13" x14ac:dyDescent="0.2">
      <c r="A157" s="433"/>
      <c r="B157" s="433"/>
      <c r="C157" s="433"/>
      <c r="D157" s="433"/>
      <c r="E157" s="433"/>
      <c r="F157" s="434"/>
      <c r="G157" s="425"/>
      <c r="H157" s="435"/>
      <c r="I157" s="425"/>
      <c r="J157" s="433"/>
      <c r="K157" s="433"/>
      <c r="L157" s="434"/>
      <c r="M157" s="433"/>
    </row>
    <row r="158" spans="1:13" x14ac:dyDescent="0.2">
      <c r="A158" s="433"/>
      <c r="B158" s="433"/>
      <c r="C158" s="433"/>
      <c r="D158" s="433"/>
      <c r="E158" s="433"/>
      <c r="F158" s="434"/>
      <c r="G158" s="425"/>
      <c r="H158" s="435"/>
      <c r="I158" s="425"/>
      <c r="J158" s="433"/>
      <c r="K158" s="433"/>
      <c r="L158" s="434"/>
      <c r="M158" s="433"/>
    </row>
    <row r="159" spans="1:13" x14ac:dyDescent="0.2">
      <c r="A159" s="433"/>
      <c r="B159" s="433"/>
      <c r="C159" s="433"/>
      <c r="D159" s="433"/>
      <c r="E159" s="433"/>
      <c r="F159" s="434"/>
      <c r="G159" s="425"/>
      <c r="H159" s="435"/>
      <c r="I159" s="425"/>
      <c r="J159" s="433"/>
      <c r="K159" s="433"/>
      <c r="L159" s="434"/>
      <c r="M159" s="433"/>
    </row>
    <row r="160" spans="1:13" x14ac:dyDescent="0.2">
      <c r="A160" s="433"/>
      <c r="B160" s="433"/>
      <c r="C160" s="433"/>
      <c r="D160" s="433"/>
      <c r="E160" s="433"/>
      <c r="F160" s="434"/>
      <c r="G160" s="425"/>
      <c r="H160" s="435"/>
      <c r="I160" s="425"/>
      <c r="J160" s="433"/>
      <c r="K160" s="433"/>
      <c r="L160" s="434"/>
      <c r="M160" s="433"/>
    </row>
    <row r="161" spans="1:13" x14ac:dyDescent="0.2">
      <c r="A161" s="433"/>
      <c r="B161" s="433"/>
      <c r="C161" s="433"/>
      <c r="D161" s="433"/>
      <c r="E161" s="433"/>
      <c r="F161" s="434"/>
      <c r="G161" s="425"/>
      <c r="H161" s="435"/>
      <c r="I161" s="425"/>
      <c r="J161" s="433"/>
      <c r="K161" s="433"/>
      <c r="L161" s="434"/>
      <c r="M161" s="433"/>
    </row>
    <row r="162" spans="1:13" x14ac:dyDescent="0.2">
      <c r="A162" s="433"/>
      <c r="B162" s="433"/>
      <c r="C162" s="433"/>
      <c r="D162" s="433"/>
      <c r="E162" s="433"/>
      <c r="F162" s="434"/>
      <c r="G162" s="425"/>
      <c r="H162" s="435"/>
      <c r="I162" s="425"/>
      <c r="J162" s="433"/>
      <c r="K162" s="433"/>
      <c r="L162" s="434"/>
      <c r="M162" s="433"/>
    </row>
    <row r="163" spans="1:13" x14ac:dyDescent="0.2">
      <c r="A163" s="433"/>
      <c r="B163" s="433"/>
      <c r="C163" s="433"/>
      <c r="D163" s="433"/>
      <c r="E163" s="433"/>
      <c r="F163" s="434"/>
      <c r="G163" s="425"/>
      <c r="H163" s="435"/>
      <c r="I163" s="425"/>
      <c r="J163" s="433"/>
      <c r="K163" s="433"/>
      <c r="L163" s="434"/>
      <c r="M163" s="433"/>
    </row>
    <row r="164" spans="1:13" x14ac:dyDescent="0.2">
      <c r="A164" s="433"/>
      <c r="B164" s="433"/>
      <c r="C164" s="433"/>
      <c r="D164" s="433"/>
      <c r="E164" s="433"/>
      <c r="F164" s="434"/>
      <c r="G164" s="425"/>
      <c r="H164" s="435"/>
      <c r="I164" s="425"/>
      <c r="J164" s="433"/>
      <c r="K164" s="433"/>
      <c r="L164" s="434"/>
      <c r="M164" s="433"/>
    </row>
    <row r="165" spans="1:13" x14ac:dyDescent="0.2">
      <c r="A165" s="433"/>
      <c r="B165" s="433"/>
      <c r="C165" s="433"/>
      <c r="D165" s="433"/>
      <c r="E165" s="433"/>
      <c r="F165" s="434"/>
      <c r="G165" s="425"/>
      <c r="H165" s="435"/>
      <c r="I165" s="425"/>
      <c r="J165" s="433"/>
      <c r="K165" s="433"/>
      <c r="L165" s="434"/>
      <c r="M165" s="433"/>
    </row>
    <row r="166" spans="1:13" x14ac:dyDescent="0.2">
      <c r="A166" s="433"/>
      <c r="B166" s="433"/>
      <c r="C166" s="433"/>
      <c r="D166" s="433"/>
      <c r="E166" s="433"/>
      <c r="F166" s="434"/>
      <c r="G166" s="425"/>
      <c r="H166" s="435"/>
      <c r="I166" s="425"/>
      <c r="J166" s="433"/>
      <c r="K166" s="433"/>
      <c r="L166" s="434"/>
      <c r="M166" s="433"/>
    </row>
    <row r="167" spans="1:13" x14ac:dyDescent="0.2">
      <c r="A167" s="433"/>
      <c r="B167" s="433"/>
      <c r="C167" s="433"/>
      <c r="D167" s="433"/>
      <c r="E167" s="433"/>
      <c r="F167" s="434"/>
      <c r="G167" s="425"/>
      <c r="H167" s="435"/>
      <c r="I167" s="425"/>
      <c r="J167" s="433"/>
      <c r="K167" s="433"/>
      <c r="L167" s="434"/>
      <c r="M167" s="433"/>
    </row>
    <row r="168" spans="1:13" x14ac:dyDescent="0.2">
      <c r="A168" s="433"/>
      <c r="B168" s="433"/>
      <c r="C168" s="433"/>
      <c r="D168" s="433"/>
      <c r="E168" s="433"/>
      <c r="F168" s="434"/>
      <c r="G168" s="425"/>
      <c r="H168" s="435"/>
      <c r="I168" s="425"/>
      <c r="J168" s="433"/>
      <c r="K168" s="433"/>
      <c r="L168" s="434"/>
      <c r="M168" s="433"/>
    </row>
    <row r="169" spans="1:13" x14ac:dyDescent="0.2">
      <c r="A169" s="433"/>
      <c r="B169" s="433"/>
      <c r="C169" s="433"/>
      <c r="D169" s="433"/>
      <c r="E169" s="433"/>
      <c r="F169" s="434"/>
      <c r="G169" s="425"/>
      <c r="H169" s="435"/>
      <c r="I169" s="425"/>
      <c r="J169" s="433"/>
      <c r="K169" s="433"/>
      <c r="L169" s="434"/>
      <c r="M169" s="433"/>
    </row>
    <row r="170" spans="1:13" x14ac:dyDescent="0.2">
      <c r="A170" s="433"/>
      <c r="B170" s="433"/>
      <c r="C170" s="433"/>
      <c r="D170" s="433"/>
      <c r="E170" s="433"/>
      <c r="F170" s="434"/>
      <c r="G170" s="425"/>
      <c r="H170" s="435"/>
      <c r="I170" s="425"/>
      <c r="J170" s="433"/>
      <c r="K170" s="433"/>
      <c r="L170" s="434"/>
      <c r="M170" s="433"/>
    </row>
    <row r="171" spans="1:13" x14ac:dyDescent="0.2">
      <c r="A171" s="433"/>
      <c r="B171" s="433"/>
      <c r="C171" s="433"/>
      <c r="D171" s="433"/>
      <c r="E171" s="433"/>
      <c r="F171" s="434"/>
      <c r="G171" s="425"/>
      <c r="H171" s="435"/>
      <c r="I171" s="425"/>
      <c r="J171" s="433"/>
      <c r="K171" s="433"/>
      <c r="L171" s="434"/>
      <c r="M171" s="433"/>
    </row>
    <row r="172" spans="1:13" x14ac:dyDescent="0.2">
      <c r="A172" s="433"/>
      <c r="B172" s="433"/>
      <c r="C172" s="433"/>
      <c r="D172" s="433"/>
      <c r="E172" s="433"/>
      <c r="F172" s="434"/>
      <c r="G172" s="425"/>
      <c r="H172" s="435"/>
      <c r="I172" s="425"/>
      <c r="J172" s="433"/>
      <c r="K172" s="433"/>
      <c r="L172" s="434"/>
      <c r="M172" s="433"/>
    </row>
    <row r="173" spans="1:13" x14ac:dyDescent="0.2">
      <c r="A173" s="433"/>
      <c r="B173" s="433"/>
      <c r="C173" s="433"/>
      <c r="D173" s="433"/>
      <c r="E173" s="433"/>
      <c r="F173" s="434"/>
      <c r="G173" s="425"/>
      <c r="H173" s="435"/>
      <c r="I173" s="425"/>
      <c r="J173" s="433"/>
      <c r="K173" s="433"/>
      <c r="L173" s="434"/>
      <c r="M173" s="433"/>
    </row>
    <row r="174" spans="1:13" x14ac:dyDescent="0.2">
      <c r="A174" s="433"/>
      <c r="B174" s="433"/>
      <c r="C174" s="433"/>
      <c r="D174" s="433"/>
      <c r="E174" s="433"/>
      <c r="F174" s="434"/>
      <c r="G174" s="425"/>
      <c r="H174" s="435"/>
      <c r="I174" s="425"/>
      <c r="J174" s="433"/>
      <c r="K174" s="433"/>
      <c r="L174" s="434"/>
      <c r="M174" s="433"/>
    </row>
    <row r="175" spans="1:13" x14ac:dyDescent="0.2">
      <c r="A175" s="433"/>
      <c r="B175" s="433"/>
      <c r="C175" s="433"/>
      <c r="D175" s="433"/>
      <c r="E175" s="433"/>
      <c r="F175" s="434"/>
      <c r="G175" s="425"/>
      <c r="H175" s="435"/>
      <c r="I175" s="425"/>
      <c r="J175" s="433"/>
      <c r="K175" s="433"/>
      <c r="L175" s="434"/>
      <c r="M175" s="433"/>
    </row>
    <row r="176" spans="1:13" x14ac:dyDescent="0.2">
      <c r="A176" s="433"/>
      <c r="B176" s="433"/>
      <c r="C176" s="433"/>
      <c r="D176" s="433"/>
      <c r="E176" s="433"/>
      <c r="F176" s="434"/>
      <c r="G176" s="425"/>
      <c r="H176" s="435"/>
      <c r="I176" s="425"/>
      <c r="J176" s="433"/>
      <c r="K176" s="433"/>
      <c r="L176" s="434"/>
      <c r="M176" s="433"/>
    </row>
    <row r="177" spans="1:13" x14ac:dyDescent="0.2">
      <c r="A177" s="433"/>
      <c r="B177" s="433"/>
      <c r="C177" s="433"/>
      <c r="D177" s="433"/>
      <c r="E177" s="433"/>
      <c r="F177" s="434"/>
      <c r="G177" s="425"/>
      <c r="H177" s="435"/>
      <c r="I177" s="425"/>
      <c r="J177" s="433"/>
      <c r="K177" s="433"/>
      <c r="L177" s="434"/>
      <c r="M177" s="433"/>
    </row>
    <row r="178" spans="1:13" x14ac:dyDescent="0.2">
      <c r="A178" s="433"/>
      <c r="B178" s="433"/>
      <c r="C178" s="433"/>
      <c r="D178" s="433"/>
      <c r="E178" s="433"/>
      <c r="F178" s="434"/>
      <c r="G178" s="425"/>
      <c r="H178" s="435"/>
      <c r="I178" s="425"/>
      <c r="J178" s="433"/>
      <c r="K178" s="433"/>
      <c r="L178" s="434"/>
      <c r="M178" s="433"/>
    </row>
    <row r="179" spans="1:13" x14ac:dyDescent="0.2">
      <c r="A179" s="433"/>
      <c r="B179" s="433"/>
      <c r="C179" s="433"/>
      <c r="D179" s="433"/>
      <c r="E179" s="433"/>
      <c r="F179" s="434"/>
      <c r="G179" s="425"/>
      <c r="H179" s="435"/>
      <c r="I179" s="425"/>
      <c r="J179" s="433"/>
      <c r="K179" s="433"/>
      <c r="L179" s="434"/>
      <c r="M179" s="433"/>
    </row>
    <row r="180" spans="1:13" x14ac:dyDescent="0.2">
      <c r="A180" s="433"/>
      <c r="B180" s="433"/>
      <c r="C180" s="433"/>
      <c r="D180" s="433"/>
      <c r="E180" s="433"/>
      <c r="F180" s="434"/>
      <c r="G180" s="425"/>
      <c r="H180" s="435"/>
      <c r="I180" s="425"/>
      <c r="J180" s="433"/>
      <c r="K180" s="433"/>
      <c r="L180" s="434"/>
      <c r="M180" s="433"/>
    </row>
    <row r="181" spans="1:13" x14ac:dyDescent="0.2">
      <c r="A181" s="433"/>
      <c r="B181" s="433"/>
      <c r="C181" s="433"/>
      <c r="D181" s="433"/>
      <c r="E181" s="433"/>
      <c r="F181" s="434"/>
      <c r="G181" s="425"/>
      <c r="H181" s="435"/>
      <c r="I181" s="425"/>
      <c r="J181" s="433"/>
      <c r="K181" s="433"/>
      <c r="L181" s="434"/>
      <c r="M181" s="433"/>
    </row>
    <row r="182" spans="1:13" x14ac:dyDescent="0.2">
      <c r="A182" s="433"/>
      <c r="B182" s="433"/>
      <c r="C182" s="433"/>
      <c r="D182" s="433"/>
      <c r="E182" s="433"/>
      <c r="F182" s="434"/>
      <c r="G182" s="425"/>
      <c r="H182" s="435"/>
      <c r="I182" s="425"/>
      <c r="J182" s="433"/>
      <c r="K182" s="433"/>
      <c r="L182" s="434"/>
      <c r="M182" s="433"/>
    </row>
    <row r="183" spans="1:13" x14ac:dyDescent="0.2">
      <c r="A183" s="433"/>
      <c r="B183" s="433"/>
      <c r="C183" s="433"/>
      <c r="D183" s="433"/>
      <c r="E183" s="433"/>
      <c r="F183" s="434"/>
      <c r="G183" s="425"/>
      <c r="H183" s="435"/>
      <c r="I183" s="425"/>
      <c r="J183" s="433"/>
      <c r="K183" s="433"/>
      <c r="L183" s="434"/>
      <c r="M183" s="433"/>
    </row>
    <row r="184" spans="1:13" x14ac:dyDescent="0.2">
      <c r="A184" s="433"/>
      <c r="B184" s="433"/>
      <c r="C184" s="433"/>
      <c r="D184" s="433"/>
      <c r="E184" s="433"/>
      <c r="F184" s="434"/>
      <c r="G184" s="425"/>
      <c r="H184" s="435"/>
      <c r="I184" s="425"/>
      <c r="J184" s="433"/>
      <c r="K184" s="433"/>
      <c r="L184" s="434"/>
      <c r="M184" s="433"/>
    </row>
    <row r="185" spans="1:13" x14ac:dyDescent="0.2">
      <c r="A185" s="433"/>
      <c r="B185" s="433"/>
      <c r="C185" s="433"/>
      <c r="D185" s="433"/>
      <c r="E185" s="433"/>
      <c r="F185" s="434"/>
      <c r="G185" s="425"/>
      <c r="H185" s="435"/>
      <c r="I185" s="425"/>
      <c r="J185" s="433"/>
      <c r="K185" s="433"/>
      <c r="L185" s="434"/>
      <c r="M185" s="433"/>
    </row>
    <row r="186" spans="1:13" x14ac:dyDescent="0.2">
      <c r="A186" s="433"/>
      <c r="B186" s="433"/>
      <c r="C186" s="433"/>
      <c r="D186" s="433"/>
      <c r="E186" s="433"/>
      <c r="F186" s="434"/>
      <c r="G186" s="425"/>
      <c r="H186" s="435"/>
      <c r="I186" s="425"/>
      <c r="J186" s="433"/>
      <c r="K186" s="433"/>
      <c r="L186" s="434"/>
      <c r="M186" s="433"/>
    </row>
    <row r="187" spans="1:13" x14ac:dyDescent="0.2">
      <c r="A187" s="433"/>
      <c r="B187" s="433"/>
      <c r="C187" s="433"/>
      <c r="D187" s="433"/>
      <c r="E187" s="433"/>
      <c r="F187" s="434"/>
      <c r="G187" s="425"/>
      <c r="H187" s="435"/>
      <c r="I187" s="425"/>
      <c r="J187" s="433"/>
      <c r="K187" s="433"/>
      <c r="L187" s="434"/>
      <c r="M187" s="433"/>
    </row>
    <row r="188" spans="1:13" x14ac:dyDescent="0.2">
      <c r="A188" s="433"/>
      <c r="B188" s="433"/>
      <c r="C188" s="433"/>
      <c r="D188" s="433"/>
      <c r="E188" s="433"/>
      <c r="F188" s="434"/>
      <c r="G188" s="425"/>
      <c r="H188" s="435"/>
      <c r="I188" s="425"/>
      <c r="J188" s="433"/>
      <c r="K188" s="433"/>
      <c r="L188" s="434"/>
      <c r="M188" s="433"/>
    </row>
    <row r="189" spans="1:13" x14ac:dyDescent="0.2">
      <c r="A189" s="433"/>
      <c r="B189" s="433"/>
      <c r="C189" s="433"/>
      <c r="D189" s="433"/>
      <c r="E189" s="433"/>
      <c r="F189" s="434"/>
      <c r="G189" s="425"/>
      <c r="H189" s="435"/>
      <c r="I189" s="425"/>
      <c r="J189" s="433"/>
      <c r="K189" s="433"/>
      <c r="L189" s="434"/>
      <c r="M189" s="433"/>
    </row>
    <row r="190" spans="1:13" x14ac:dyDescent="0.2">
      <c r="A190" s="433"/>
      <c r="B190" s="433"/>
      <c r="C190" s="433"/>
      <c r="D190" s="433"/>
      <c r="E190" s="433"/>
      <c r="F190" s="434"/>
      <c r="G190" s="425"/>
      <c r="H190" s="435"/>
      <c r="I190" s="425"/>
      <c r="J190" s="433"/>
      <c r="K190" s="433"/>
      <c r="L190" s="434"/>
      <c r="M190" s="433"/>
    </row>
    <row r="191" spans="1:13" x14ac:dyDescent="0.2">
      <c r="A191" s="433"/>
      <c r="B191" s="433"/>
      <c r="C191" s="433"/>
      <c r="D191" s="433"/>
      <c r="E191" s="433"/>
      <c r="F191" s="434"/>
      <c r="G191" s="425"/>
      <c r="H191" s="435"/>
      <c r="I191" s="425"/>
      <c r="J191" s="433"/>
      <c r="K191" s="433"/>
      <c r="L191" s="434"/>
      <c r="M191" s="433"/>
    </row>
    <row r="192" spans="1:13" x14ac:dyDescent="0.2">
      <c r="A192" s="433"/>
      <c r="B192" s="433"/>
      <c r="C192" s="433"/>
      <c r="D192" s="433"/>
      <c r="E192" s="433"/>
      <c r="F192" s="434"/>
      <c r="G192" s="425"/>
      <c r="H192" s="435"/>
      <c r="I192" s="425"/>
      <c r="J192" s="433"/>
      <c r="K192" s="433"/>
      <c r="L192" s="434"/>
      <c r="M192" s="433"/>
    </row>
    <row r="193" spans="1:13" x14ac:dyDescent="0.2">
      <c r="A193" s="433"/>
      <c r="B193" s="433"/>
      <c r="C193" s="433"/>
      <c r="D193" s="433"/>
      <c r="E193" s="433"/>
      <c r="F193" s="434"/>
      <c r="G193" s="425"/>
      <c r="H193" s="435"/>
      <c r="I193" s="425"/>
      <c r="J193" s="433"/>
      <c r="K193" s="433"/>
      <c r="L193" s="434"/>
      <c r="M193" s="433"/>
    </row>
    <row r="194" spans="1:13" x14ac:dyDescent="0.2">
      <c r="A194" s="433"/>
      <c r="B194" s="433"/>
      <c r="C194" s="433"/>
      <c r="D194" s="433"/>
      <c r="E194" s="433"/>
      <c r="F194" s="434"/>
      <c r="G194" s="425"/>
      <c r="H194" s="435"/>
      <c r="I194" s="425"/>
      <c r="J194" s="433"/>
      <c r="K194" s="433"/>
      <c r="L194" s="434"/>
      <c r="M194" s="433"/>
    </row>
    <row r="195" spans="1:13" x14ac:dyDescent="0.2">
      <c r="A195" s="433"/>
      <c r="B195" s="433"/>
      <c r="C195" s="433"/>
      <c r="D195" s="433"/>
      <c r="E195" s="433"/>
      <c r="F195" s="434"/>
      <c r="G195" s="425"/>
      <c r="H195" s="435"/>
      <c r="I195" s="425"/>
      <c r="J195" s="433"/>
      <c r="K195" s="433"/>
      <c r="L195" s="434"/>
      <c r="M195" s="433"/>
    </row>
    <row r="196" spans="1:13" x14ac:dyDescent="0.2">
      <c r="A196" s="433"/>
      <c r="B196" s="433"/>
      <c r="C196" s="433"/>
      <c r="D196" s="433"/>
      <c r="E196" s="433"/>
      <c r="F196" s="434"/>
      <c r="G196" s="425"/>
      <c r="H196" s="435"/>
      <c r="I196" s="425"/>
      <c r="J196" s="433"/>
      <c r="K196" s="433"/>
      <c r="L196" s="434"/>
      <c r="M196" s="433"/>
    </row>
    <row r="197" spans="1:13" x14ac:dyDescent="0.2">
      <c r="A197" s="433"/>
      <c r="B197" s="433"/>
      <c r="C197" s="433"/>
      <c r="D197" s="433"/>
      <c r="E197" s="433"/>
      <c r="F197" s="434"/>
      <c r="G197" s="425"/>
      <c r="H197" s="435"/>
      <c r="I197" s="425"/>
      <c r="J197" s="433"/>
      <c r="K197" s="433"/>
      <c r="L197" s="434"/>
      <c r="M197" s="433"/>
    </row>
    <row r="198" spans="1:13" x14ac:dyDescent="0.2">
      <c r="A198" s="433"/>
      <c r="B198" s="433"/>
      <c r="C198" s="433"/>
      <c r="D198" s="433"/>
      <c r="E198" s="433"/>
      <c r="F198" s="434"/>
      <c r="G198" s="425"/>
      <c r="H198" s="435"/>
      <c r="I198" s="425"/>
      <c r="J198" s="433"/>
      <c r="K198" s="433"/>
      <c r="L198" s="434"/>
      <c r="M198" s="433"/>
    </row>
    <row r="199" spans="1:13" x14ac:dyDescent="0.2">
      <c r="A199" s="433"/>
      <c r="B199" s="433"/>
      <c r="C199" s="433"/>
      <c r="D199" s="433"/>
      <c r="E199" s="433"/>
      <c r="F199" s="434"/>
      <c r="G199" s="425"/>
      <c r="H199" s="435"/>
      <c r="I199" s="425"/>
      <c r="J199" s="433"/>
      <c r="K199" s="433"/>
      <c r="L199" s="434"/>
      <c r="M199" s="433"/>
    </row>
    <row r="200" spans="1:13" x14ac:dyDescent="0.2">
      <c r="A200" s="433"/>
      <c r="B200" s="433"/>
      <c r="C200" s="433"/>
      <c r="D200" s="433"/>
      <c r="E200" s="433"/>
      <c r="F200" s="434"/>
      <c r="G200" s="425"/>
      <c r="H200" s="435"/>
      <c r="I200" s="425"/>
      <c r="J200" s="433"/>
      <c r="K200" s="433"/>
      <c r="L200" s="434"/>
      <c r="M200" s="433"/>
    </row>
    <row r="201" spans="1:13" x14ac:dyDescent="0.2">
      <c r="A201" s="433"/>
      <c r="B201" s="433"/>
      <c r="C201" s="433"/>
      <c r="D201" s="433"/>
      <c r="E201" s="433"/>
      <c r="F201" s="434"/>
      <c r="G201" s="425"/>
      <c r="H201" s="435"/>
      <c r="I201" s="425"/>
      <c r="J201" s="433"/>
      <c r="K201" s="433"/>
      <c r="L201" s="434"/>
      <c r="M201" s="433"/>
    </row>
    <row r="202" spans="1:13" x14ac:dyDescent="0.2">
      <c r="A202" s="433"/>
      <c r="B202" s="433"/>
      <c r="C202" s="433"/>
      <c r="D202" s="433"/>
      <c r="E202" s="433"/>
      <c r="F202" s="434"/>
      <c r="G202" s="425"/>
      <c r="H202" s="435"/>
      <c r="I202" s="425"/>
      <c r="J202" s="433"/>
      <c r="K202" s="433"/>
      <c r="L202" s="434"/>
      <c r="M202" s="433"/>
    </row>
    <row r="203" spans="1:13" x14ac:dyDescent="0.2">
      <c r="A203" s="433"/>
      <c r="B203" s="433"/>
      <c r="C203" s="433"/>
      <c r="D203" s="433"/>
      <c r="E203" s="433"/>
      <c r="F203" s="434"/>
      <c r="G203" s="425"/>
      <c r="H203" s="435"/>
      <c r="I203" s="425"/>
      <c r="J203" s="433"/>
      <c r="K203" s="433"/>
      <c r="L203" s="434"/>
      <c r="M203" s="433"/>
    </row>
    <row r="204" spans="1:13" x14ac:dyDescent="0.2">
      <c r="A204" s="433"/>
      <c r="B204" s="433"/>
      <c r="C204" s="433"/>
      <c r="D204" s="433"/>
      <c r="E204" s="433"/>
      <c r="F204" s="434"/>
      <c r="G204" s="425"/>
      <c r="H204" s="435"/>
      <c r="I204" s="425"/>
      <c r="J204" s="433"/>
      <c r="K204" s="433"/>
      <c r="L204" s="434"/>
      <c r="M204" s="433"/>
    </row>
    <row r="205" spans="1:13" x14ac:dyDescent="0.2">
      <c r="A205" s="433"/>
      <c r="B205" s="433"/>
      <c r="C205" s="433"/>
      <c r="D205" s="433"/>
      <c r="E205" s="433"/>
      <c r="F205" s="434"/>
      <c r="G205" s="425"/>
      <c r="H205" s="435"/>
      <c r="I205" s="425"/>
      <c r="J205" s="433"/>
      <c r="K205" s="433"/>
      <c r="L205" s="434"/>
      <c r="M205" s="433"/>
    </row>
    <row r="206" spans="1:13" x14ac:dyDescent="0.2">
      <c r="A206" s="433"/>
      <c r="B206" s="433"/>
      <c r="C206" s="433"/>
      <c r="D206" s="433"/>
      <c r="E206" s="433"/>
      <c r="F206" s="434"/>
      <c r="G206" s="425"/>
      <c r="H206" s="435"/>
      <c r="I206" s="425"/>
      <c r="J206" s="433"/>
      <c r="K206" s="433"/>
      <c r="L206" s="434"/>
      <c r="M206" s="433"/>
    </row>
    <row r="207" spans="1:13" x14ac:dyDescent="0.2">
      <c r="A207" s="433"/>
      <c r="B207" s="433"/>
      <c r="C207" s="433"/>
      <c r="D207" s="433"/>
      <c r="E207" s="433"/>
      <c r="F207" s="434"/>
      <c r="G207" s="425"/>
      <c r="H207" s="435"/>
      <c r="I207" s="425"/>
      <c r="J207" s="433"/>
      <c r="K207" s="433"/>
      <c r="L207" s="434"/>
      <c r="M207" s="433"/>
    </row>
    <row r="208" spans="1:13" x14ac:dyDescent="0.2">
      <c r="A208" s="433"/>
      <c r="B208" s="433"/>
      <c r="C208" s="433"/>
      <c r="D208" s="433"/>
      <c r="E208" s="433"/>
      <c r="F208" s="434"/>
      <c r="G208" s="425"/>
      <c r="H208" s="435"/>
      <c r="I208" s="425"/>
      <c r="J208" s="433"/>
      <c r="K208" s="433"/>
      <c r="L208" s="434"/>
      <c r="M208" s="433"/>
    </row>
    <row r="209" spans="1:13" x14ac:dyDescent="0.2">
      <c r="A209" s="433"/>
      <c r="B209" s="433"/>
      <c r="C209" s="433"/>
      <c r="D209" s="433"/>
      <c r="E209" s="433"/>
      <c r="F209" s="434"/>
      <c r="G209" s="425"/>
      <c r="H209" s="435"/>
      <c r="I209" s="425"/>
      <c r="J209" s="433"/>
      <c r="K209" s="433"/>
      <c r="L209" s="434"/>
      <c r="M209" s="433"/>
    </row>
    <row r="210" spans="1:13" x14ac:dyDescent="0.2">
      <c r="A210" s="433"/>
      <c r="B210" s="433"/>
      <c r="C210" s="433"/>
      <c r="D210" s="433"/>
      <c r="E210" s="433"/>
      <c r="F210" s="434"/>
      <c r="G210" s="425"/>
      <c r="H210" s="435"/>
      <c r="I210" s="425"/>
      <c r="J210" s="433"/>
      <c r="K210" s="433"/>
      <c r="L210" s="434"/>
      <c r="M210" s="433"/>
    </row>
    <row r="211" spans="1:13" x14ac:dyDescent="0.2">
      <c r="A211" s="433"/>
      <c r="B211" s="433"/>
      <c r="C211" s="433"/>
      <c r="D211" s="433"/>
      <c r="E211" s="433"/>
      <c r="F211" s="434"/>
      <c r="G211" s="425"/>
      <c r="H211" s="435"/>
      <c r="I211" s="425"/>
      <c r="J211" s="433"/>
      <c r="K211" s="433"/>
      <c r="L211" s="434"/>
      <c r="M211" s="433"/>
    </row>
    <row r="212" spans="1:13" x14ac:dyDescent="0.2">
      <c r="A212" s="433"/>
      <c r="B212" s="433"/>
      <c r="C212" s="433"/>
      <c r="D212" s="433"/>
      <c r="E212" s="433"/>
      <c r="F212" s="434"/>
      <c r="G212" s="425"/>
      <c r="H212" s="435"/>
      <c r="I212" s="425"/>
      <c r="J212" s="433"/>
      <c r="K212" s="433"/>
      <c r="L212" s="434"/>
      <c r="M212" s="433"/>
    </row>
    <row r="213" spans="1:13" x14ac:dyDescent="0.2">
      <c r="A213" s="433"/>
      <c r="B213" s="433"/>
      <c r="C213" s="433"/>
      <c r="D213" s="433"/>
      <c r="E213" s="433"/>
      <c r="F213" s="434"/>
      <c r="G213" s="425"/>
      <c r="H213" s="435"/>
      <c r="I213" s="425"/>
      <c r="J213" s="433"/>
      <c r="K213" s="433"/>
      <c r="L213" s="434"/>
      <c r="M213" s="433"/>
    </row>
    <row r="214" spans="1:13" x14ac:dyDescent="0.2">
      <c r="A214" s="433"/>
      <c r="B214" s="433"/>
      <c r="C214" s="433"/>
      <c r="D214" s="433"/>
      <c r="E214" s="433"/>
      <c r="F214" s="434"/>
      <c r="G214" s="425"/>
      <c r="H214" s="435"/>
      <c r="I214" s="425"/>
      <c r="J214" s="433"/>
      <c r="K214" s="433"/>
      <c r="L214" s="434"/>
      <c r="M214" s="433"/>
    </row>
    <row r="215" spans="1:13" x14ac:dyDescent="0.2">
      <c r="A215" s="433"/>
      <c r="B215" s="433"/>
      <c r="C215" s="433"/>
      <c r="D215" s="433"/>
      <c r="E215" s="433"/>
      <c r="F215" s="434"/>
      <c r="G215" s="425"/>
      <c r="H215" s="435"/>
      <c r="I215" s="425"/>
      <c r="J215" s="433"/>
      <c r="K215" s="433"/>
      <c r="L215" s="434"/>
      <c r="M215" s="433"/>
    </row>
    <row r="216" spans="1:13" x14ac:dyDescent="0.2">
      <c r="A216" s="433"/>
      <c r="B216" s="433"/>
      <c r="C216" s="433"/>
      <c r="D216" s="433"/>
      <c r="E216" s="433"/>
      <c r="F216" s="434"/>
      <c r="G216" s="425"/>
      <c r="H216" s="435"/>
      <c r="I216" s="425"/>
      <c r="J216" s="433"/>
      <c r="K216" s="433"/>
      <c r="L216" s="434"/>
      <c r="M216" s="433"/>
    </row>
    <row r="217" spans="1:13" x14ac:dyDescent="0.2">
      <c r="A217" s="433"/>
      <c r="B217" s="433"/>
      <c r="C217" s="433"/>
      <c r="D217" s="433"/>
      <c r="E217" s="433"/>
      <c r="F217" s="434"/>
      <c r="G217" s="425"/>
      <c r="H217" s="435"/>
      <c r="I217" s="425"/>
      <c r="J217" s="433"/>
      <c r="K217" s="433"/>
      <c r="L217" s="434"/>
      <c r="M217" s="433"/>
    </row>
    <row r="218" spans="1:13" x14ac:dyDescent="0.2">
      <c r="A218" s="433"/>
      <c r="B218" s="433"/>
      <c r="C218" s="433"/>
      <c r="D218" s="433"/>
      <c r="E218" s="433"/>
      <c r="F218" s="434"/>
      <c r="G218" s="425"/>
      <c r="H218" s="435"/>
      <c r="I218" s="425"/>
      <c r="J218" s="433"/>
      <c r="K218" s="433"/>
      <c r="L218" s="434"/>
      <c r="M218" s="433"/>
    </row>
    <row r="219" spans="1:13" x14ac:dyDescent="0.2">
      <c r="A219" s="433"/>
      <c r="B219" s="433"/>
      <c r="C219" s="433"/>
      <c r="D219" s="433"/>
      <c r="E219" s="433"/>
      <c r="F219" s="434"/>
      <c r="G219" s="425"/>
      <c r="H219" s="435"/>
      <c r="I219" s="425"/>
      <c r="J219" s="433"/>
      <c r="K219" s="433"/>
      <c r="L219" s="434"/>
      <c r="M219" s="433"/>
    </row>
    <row r="220" spans="1:13" x14ac:dyDescent="0.2">
      <c r="A220" s="433"/>
      <c r="B220" s="433"/>
      <c r="C220" s="433"/>
      <c r="D220" s="433"/>
      <c r="E220" s="433"/>
      <c r="F220" s="434"/>
      <c r="G220" s="425"/>
      <c r="H220" s="435"/>
      <c r="I220" s="425"/>
      <c r="J220" s="433"/>
      <c r="K220" s="433"/>
      <c r="L220" s="434"/>
      <c r="M220" s="433"/>
    </row>
    <row r="221" spans="1:13" x14ac:dyDescent="0.2">
      <c r="A221" s="433"/>
      <c r="B221" s="433"/>
      <c r="C221" s="433"/>
      <c r="D221" s="433"/>
      <c r="E221" s="433"/>
      <c r="F221" s="434"/>
      <c r="G221" s="425"/>
      <c r="H221" s="435"/>
      <c r="I221" s="425"/>
      <c r="J221" s="433"/>
      <c r="K221" s="433"/>
      <c r="L221" s="434"/>
      <c r="M221" s="433"/>
    </row>
    <row r="222" spans="1:13" x14ac:dyDescent="0.2">
      <c r="A222" s="433"/>
      <c r="B222" s="433"/>
      <c r="C222" s="433"/>
      <c r="D222" s="433"/>
      <c r="E222" s="433"/>
      <c r="F222" s="434"/>
      <c r="G222" s="425"/>
      <c r="H222" s="435"/>
      <c r="I222" s="425"/>
      <c r="J222" s="433"/>
      <c r="K222" s="433"/>
      <c r="L222" s="434"/>
      <c r="M222" s="433"/>
    </row>
    <row r="223" spans="1:13" x14ac:dyDescent="0.2">
      <c r="A223" s="433"/>
      <c r="B223" s="433"/>
      <c r="C223" s="433"/>
      <c r="D223" s="433"/>
      <c r="E223" s="433"/>
      <c r="F223" s="434"/>
      <c r="G223" s="425"/>
      <c r="H223" s="435"/>
      <c r="I223" s="425"/>
      <c r="J223" s="433"/>
      <c r="K223" s="433"/>
      <c r="L223" s="434"/>
      <c r="M223" s="433"/>
    </row>
    <row r="224" spans="1:13" x14ac:dyDescent="0.2">
      <c r="A224" s="433"/>
      <c r="B224" s="433"/>
      <c r="C224" s="433"/>
      <c r="D224" s="433"/>
      <c r="E224" s="433"/>
      <c r="F224" s="434"/>
      <c r="G224" s="425"/>
      <c r="H224" s="435"/>
      <c r="I224" s="425"/>
      <c r="J224" s="433"/>
      <c r="K224" s="433"/>
      <c r="L224" s="434"/>
      <c r="M224" s="433"/>
    </row>
    <row r="225" spans="1:13" x14ac:dyDescent="0.2">
      <c r="A225" s="433"/>
      <c r="B225" s="433"/>
      <c r="C225" s="433"/>
      <c r="D225" s="433"/>
      <c r="E225" s="433"/>
      <c r="F225" s="434"/>
      <c r="G225" s="425"/>
      <c r="H225" s="435"/>
      <c r="I225" s="425"/>
      <c r="J225" s="433"/>
      <c r="K225" s="433"/>
      <c r="L225" s="434"/>
      <c r="M225" s="433"/>
    </row>
    <row r="226" spans="1:13" x14ac:dyDescent="0.2">
      <c r="A226" s="433"/>
      <c r="B226" s="433"/>
      <c r="C226" s="433"/>
      <c r="D226" s="433"/>
      <c r="E226" s="433"/>
      <c r="F226" s="434"/>
      <c r="G226" s="425"/>
      <c r="H226" s="435"/>
      <c r="I226" s="425"/>
      <c r="J226" s="433"/>
      <c r="K226" s="433"/>
      <c r="L226" s="434"/>
      <c r="M226" s="433"/>
    </row>
    <row r="227" spans="1:13" x14ac:dyDescent="0.2">
      <c r="A227" s="433"/>
      <c r="B227" s="433"/>
      <c r="C227" s="433"/>
      <c r="D227" s="433"/>
      <c r="E227" s="433"/>
      <c r="F227" s="434"/>
      <c r="G227" s="425"/>
      <c r="H227" s="435"/>
      <c r="I227" s="425"/>
      <c r="J227" s="433"/>
      <c r="K227" s="433"/>
      <c r="L227" s="434"/>
      <c r="M227" s="433"/>
    </row>
    <row r="228" spans="1:13" x14ac:dyDescent="0.2">
      <c r="A228" s="433"/>
      <c r="B228" s="433"/>
      <c r="C228" s="433"/>
      <c r="D228" s="433"/>
      <c r="E228" s="433"/>
      <c r="F228" s="434"/>
      <c r="G228" s="425"/>
      <c r="H228" s="435"/>
      <c r="I228" s="425"/>
      <c r="J228" s="433"/>
      <c r="K228" s="433"/>
      <c r="L228" s="434"/>
      <c r="M228" s="433"/>
    </row>
    <row r="229" spans="1:13" x14ac:dyDescent="0.2">
      <c r="A229" s="433"/>
      <c r="B229" s="433"/>
      <c r="C229" s="433"/>
      <c r="D229" s="433"/>
      <c r="E229" s="433"/>
      <c r="F229" s="434"/>
      <c r="G229" s="425"/>
      <c r="H229" s="435"/>
      <c r="I229" s="425"/>
      <c r="J229" s="433"/>
      <c r="K229" s="433"/>
      <c r="L229" s="434"/>
      <c r="M229" s="433"/>
    </row>
    <row r="230" spans="1:13" x14ac:dyDescent="0.2">
      <c r="A230" s="433"/>
      <c r="B230" s="433"/>
      <c r="C230" s="433"/>
      <c r="D230" s="433"/>
      <c r="E230" s="433"/>
      <c r="F230" s="434"/>
      <c r="G230" s="425"/>
      <c r="H230" s="435"/>
      <c r="I230" s="425"/>
      <c r="J230" s="433"/>
      <c r="K230" s="433"/>
      <c r="L230" s="434"/>
      <c r="M230" s="433"/>
    </row>
    <row r="231" spans="1:13" x14ac:dyDescent="0.2">
      <c r="A231" s="433"/>
      <c r="B231" s="433"/>
      <c r="C231" s="433"/>
      <c r="D231" s="433"/>
      <c r="E231" s="433"/>
      <c r="F231" s="434"/>
      <c r="G231" s="425"/>
      <c r="H231" s="435"/>
      <c r="I231" s="425"/>
      <c r="J231" s="433"/>
      <c r="K231" s="433"/>
      <c r="L231" s="434"/>
      <c r="M231" s="433"/>
    </row>
    <row r="232" spans="1:13" x14ac:dyDescent="0.2">
      <c r="A232" s="433"/>
      <c r="B232" s="433"/>
      <c r="C232" s="433"/>
      <c r="D232" s="433"/>
      <c r="E232" s="433"/>
      <c r="F232" s="434"/>
      <c r="G232" s="425"/>
      <c r="H232" s="435"/>
      <c r="I232" s="425"/>
      <c r="J232" s="433"/>
      <c r="K232" s="433"/>
      <c r="L232" s="434"/>
      <c r="M232" s="433"/>
    </row>
    <row r="233" spans="1:13" x14ac:dyDescent="0.2">
      <c r="A233" s="433"/>
      <c r="B233" s="433"/>
      <c r="C233" s="433"/>
      <c r="D233" s="433"/>
      <c r="E233" s="433"/>
      <c r="F233" s="434"/>
      <c r="G233" s="425"/>
      <c r="H233" s="435"/>
      <c r="I233" s="425"/>
      <c r="J233" s="433"/>
      <c r="K233" s="433"/>
      <c r="L233" s="434"/>
      <c r="M233" s="433"/>
    </row>
    <row r="234" spans="1:13" x14ac:dyDescent="0.2">
      <c r="A234" s="433"/>
      <c r="B234" s="433"/>
      <c r="C234" s="433"/>
      <c r="D234" s="433"/>
      <c r="E234" s="433"/>
      <c r="F234" s="434"/>
      <c r="G234" s="425"/>
      <c r="H234" s="435"/>
      <c r="I234" s="425"/>
      <c r="J234" s="433"/>
      <c r="K234" s="433"/>
      <c r="L234" s="434"/>
      <c r="M234" s="433"/>
    </row>
    <row r="235" spans="1:13" x14ac:dyDescent="0.2">
      <c r="A235" s="433"/>
      <c r="B235" s="433"/>
      <c r="C235" s="433"/>
      <c r="D235" s="433"/>
      <c r="E235" s="433"/>
      <c r="F235" s="434"/>
      <c r="G235" s="425"/>
      <c r="H235" s="435"/>
      <c r="I235" s="425"/>
      <c r="J235" s="433"/>
      <c r="K235" s="433"/>
      <c r="L235" s="434"/>
      <c r="M235" s="433"/>
    </row>
    <row r="236" spans="1:13" x14ac:dyDescent="0.2">
      <c r="A236" s="433"/>
      <c r="B236" s="433"/>
      <c r="C236" s="433"/>
      <c r="D236" s="433"/>
      <c r="E236" s="433"/>
      <c r="F236" s="434"/>
      <c r="G236" s="425"/>
      <c r="H236" s="435"/>
      <c r="I236" s="425"/>
      <c r="J236" s="433"/>
      <c r="K236" s="433"/>
      <c r="L236" s="434"/>
      <c r="M236" s="433"/>
    </row>
    <row r="237" spans="1:13" x14ac:dyDescent="0.2">
      <c r="A237" s="433"/>
      <c r="B237" s="433"/>
      <c r="C237" s="433"/>
      <c r="D237" s="433"/>
      <c r="E237" s="433"/>
      <c r="F237" s="434"/>
      <c r="G237" s="425"/>
      <c r="H237" s="435"/>
      <c r="I237" s="425"/>
      <c r="J237" s="433"/>
      <c r="K237" s="433"/>
      <c r="L237" s="434"/>
      <c r="M237" s="433"/>
    </row>
    <row r="238" spans="1:13" x14ac:dyDescent="0.2">
      <c r="A238" s="433"/>
      <c r="B238" s="433"/>
      <c r="C238" s="433"/>
      <c r="D238" s="433"/>
      <c r="E238" s="433"/>
      <c r="F238" s="434"/>
      <c r="G238" s="425"/>
      <c r="H238" s="435"/>
      <c r="I238" s="425"/>
      <c r="J238" s="433"/>
      <c r="K238" s="433"/>
      <c r="L238" s="434"/>
      <c r="M238" s="433"/>
    </row>
    <row r="239" spans="1:13" x14ac:dyDescent="0.2">
      <c r="A239" s="433"/>
      <c r="B239" s="433"/>
      <c r="C239" s="433"/>
      <c r="D239" s="433"/>
      <c r="E239" s="433"/>
      <c r="F239" s="434"/>
      <c r="G239" s="425"/>
      <c r="H239" s="435"/>
      <c r="I239" s="425"/>
      <c r="J239" s="433"/>
      <c r="K239" s="433"/>
      <c r="L239" s="434"/>
      <c r="M239" s="433"/>
    </row>
    <row r="240" spans="1:13" x14ac:dyDescent="0.2">
      <c r="A240" s="433"/>
      <c r="B240" s="433"/>
      <c r="C240" s="433"/>
      <c r="D240" s="433"/>
      <c r="E240" s="433"/>
      <c r="F240" s="434"/>
      <c r="G240" s="425"/>
      <c r="H240" s="435"/>
      <c r="I240" s="425"/>
      <c r="J240" s="433"/>
      <c r="K240" s="433"/>
      <c r="L240" s="434"/>
      <c r="M240" s="433"/>
    </row>
    <row r="241" spans="1:13" x14ac:dyDescent="0.2">
      <c r="A241" s="433"/>
      <c r="B241" s="433"/>
      <c r="C241" s="433"/>
      <c r="D241" s="433"/>
      <c r="E241" s="433"/>
      <c r="F241" s="434"/>
      <c r="G241" s="425"/>
      <c r="H241" s="435"/>
      <c r="I241" s="425"/>
      <c r="J241" s="433"/>
      <c r="K241" s="433"/>
      <c r="L241" s="434"/>
      <c r="M241" s="433"/>
    </row>
    <row r="242" spans="1:13" x14ac:dyDescent="0.2">
      <c r="A242" s="433"/>
      <c r="B242" s="433"/>
      <c r="C242" s="433"/>
      <c r="D242" s="433"/>
      <c r="E242" s="433"/>
      <c r="F242" s="434"/>
      <c r="G242" s="425"/>
      <c r="H242" s="435"/>
      <c r="I242" s="425"/>
      <c r="J242" s="433"/>
      <c r="K242" s="433"/>
      <c r="L242" s="434"/>
      <c r="M242" s="433"/>
    </row>
    <row r="243" spans="1:13" x14ac:dyDescent="0.2">
      <c r="A243" s="433"/>
      <c r="B243" s="433"/>
      <c r="C243" s="433"/>
      <c r="D243" s="433"/>
      <c r="E243" s="433"/>
      <c r="F243" s="434"/>
      <c r="G243" s="425"/>
      <c r="H243" s="435"/>
      <c r="I243" s="425"/>
      <c r="J243" s="433"/>
      <c r="K243" s="433"/>
      <c r="L243" s="434"/>
      <c r="M243" s="433"/>
    </row>
    <row r="244" spans="1:13" x14ac:dyDescent="0.2">
      <c r="A244" s="433"/>
      <c r="B244" s="433"/>
      <c r="C244" s="433"/>
      <c r="D244" s="433"/>
      <c r="E244" s="433"/>
      <c r="F244" s="434"/>
      <c r="G244" s="425"/>
      <c r="H244" s="435"/>
      <c r="I244" s="425"/>
      <c r="J244" s="433"/>
      <c r="K244" s="433"/>
      <c r="L244" s="434"/>
      <c r="M244" s="433"/>
    </row>
    <row r="245" spans="1:13" x14ac:dyDescent="0.2">
      <c r="A245" s="433"/>
      <c r="B245" s="433"/>
      <c r="C245" s="433"/>
      <c r="D245" s="433"/>
      <c r="E245" s="433"/>
      <c r="F245" s="434"/>
      <c r="G245" s="425"/>
      <c r="H245" s="435"/>
      <c r="I245" s="425"/>
      <c r="J245" s="433"/>
      <c r="K245" s="433"/>
      <c r="L245" s="434"/>
      <c r="M245" s="433"/>
    </row>
    <row r="246" spans="1:13" x14ac:dyDescent="0.2">
      <c r="A246" s="433"/>
      <c r="B246" s="433"/>
      <c r="C246" s="433"/>
      <c r="D246" s="433"/>
      <c r="E246" s="433"/>
      <c r="F246" s="434"/>
      <c r="G246" s="425"/>
      <c r="H246" s="435"/>
      <c r="I246" s="425"/>
      <c r="J246" s="433"/>
      <c r="K246" s="433"/>
      <c r="L246" s="434"/>
      <c r="M246" s="433"/>
    </row>
    <row r="247" spans="1:13" x14ac:dyDescent="0.2">
      <c r="A247" s="433"/>
      <c r="B247" s="433"/>
      <c r="C247" s="433"/>
      <c r="D247" s="433"/>
      <c r="E247" s="433"/>
      <c r="F247" s="434"/>
      <c r="G247" s="425"/>
      <c r="H247" s="435"/>
      <c r="I247" s="425"/>
      <c r="J247" s="433"/>
      <c r="K247" s="433"/>
      <c r="L247" s="434"/>
      <c r="M247" s="433"/>
    </row>
    <row r="248" spans="1:13" x14ac:dyDescent="0.2">
      <c r="A248" s="433"/>
      <c r="B248" s="433"/>
      <c r="C248" s="433"/>
      <c r="D248" s="433"/>
      <c r="E248" s="433"/>
      <c r="F248" s="434"/>
      <c r="G248" s="425"/>
      <c r="H248" s="435"/>
      <c r="I248" s="425"/>
      <c r="J248" s="433"/>
      <c r="K248" s="433"/>
      <c r="L248" s="434"/>
      <c r="M248" s="433"/>
    </row>
    <row r="249" spans="1:13" x14ac:dyDescent="0.2">
      <c r="A249" s="433"/>
      <c r="B249" s="433"/>
      <c r="C249" s="433"/>
      <c r="D249" s="433"/>
      <c r="E249" s="433"/>
      <c r="F249" s="434"/>
      <c r="G249" s="425"/>
      <c r="H249" s="435"/>
      <c r="I249" s="425"/>
      <c r="J249" s="433"/>
      <c r="K249" s="433"/>
      <c r="L249" s="434"/>
      <c r="M249" s="433"/>
    </row>
    <row r="250" spans="1:13" x14ac:dyDescent="0.2">
      <c r="A250" s="433"/>
      <c r="B250" s="433"/>
      <c r="C250" s="433"/>
      <c r="D250" s="433"/>
      <c r="E250" s="433"/>
      <c r="F250" s="434"/>
      <c r="G250" s="425"/>
      <c r="H250" s="435"/>
      <c r="I250" s="425"/>
      <c r="J250" s="433"/>
      <c r="K250" s="433"/>
      <c r="L250" s="434"/>
      <c r="M250" s="433"/>
    </row>
    <row r="251" spans="1:13" x14ac:dyDescent="0.2">
      <c r="A251" s="433"/>
      <c r="B251" s="433"/>
      <c r="C251" s="433"/>
      <c r="D251" s="433"/>
      <c r="E251" s="433"/>
      <c r="F251" s="434"/>
      <c r="G251" s="425"/>
      <c r="H251" s="435"/>
      <c r="I251" s="425"/>
      <c r="J251" s="433"/>
      <c r="K251" s="433"/>
      <c r="L251" s="434"/>
      <c r="M251" s="433"/>
    </row>
    <row r="252" spans="1:13" x14ac:dyDescent="0.2">
      <c r="A252" s="433"/>
      <c r="B252" s="433"/>
      <c r="C252" s="433"/>
      <c r="D252" s="433"/>
      <c r="E252" s="433"/>
      <c r="F252" s="434"/>
      <c r="G252" s="425"/>
      <c r="H252" s="435"/>
      <c r="I252" s="425"/>
      <c r="J252" s="433"/>
      <c r="K252" s="433"/>
      <c r="L252" s="434"/>
      <c r="M252" s="433"/>
    </row>
    <row r="253" spans="1:13" x14ac:dyDescent="0.2">
      <c r="A253" s="433"/>
      <c r="B253" s="433"/>
      <c r="C253" s="433"/>
      <c r="D253" s="433"/>
      <c r="E253" s="433"/>
      <c r="F253" s="434"/>
      <c r="G253" s="425"/>
      <c r="H253" s="435"/>
      <c r="I253" s="425"/>
      <c r="J253" s="433"/>
      <c r="K253" s="433"/>
      <c r="L253" s="434"/>
      <c r="M253" s="433"/>
    </row>
    <row r="254" spans="1:13" x14ac:dyDescent="0.2">
      <c r="A254" s="433"/>
      <c r="B254" s="433"/>
      <c r="C254" s="433"/>
      <c r="D254" s="433"/>
      <c r="E254" s="433"/>
      <c r="F254" s="434"/>
      <c r="G254" s="425"/>
      <c r="H254" s="435"/>
      <c r="I254" s="425"/>
      <c r="J254" s="433"/>
      <c r="K254" s="433"/>
      <c r="L254" s="434"/>
      <c r="M254" s="433"/>
    </row>
    <row r="255" spans="1:13" x14ac:dyDescent="0.2">
      <c r="A255" s="433"/>
      <c r="B255" s="433"/>
      <c r="C255" s="433"/>
      <c r="D255" s="433"/>
      <c r="E255" s="433"/>
      <c r="F255" s="434"/>
      <c r="G255" s="425"/>
      <c r="H255" s="435"/>
      <c r="I255" s="425"/>
      <c r="J255" s="433"/>
      <c r="K255" s="433"/>
      <c r="L255" s="434"/>
      <c r="M255" s="433"/>
    </row>
    <row r="256" spans="1:13" x14ac:dyDescent="0.2">
      <c r="A256" s="433"/>
      <c r="B256" s="433"/>
      <c r="C256" s="433"/>
      <c r="D256" s="433"/>
      <c r="E256" s="433"/>
      <c r="F256" s="434"/>
      <c r="G256" s="425"/>
      <c r="H256" s="435"/>
      <c r="I256" s="425"/>
      <c r="J256" s="433"/>
      <c r="K256" s="433"/>
      <c r="L256" s="434"/>
      <c r="M256" s="433"/>
    </row>
    <row r="257" spans="1:13" x14ac:dyDescent="0.2">
      <c r="A257" s="433"/>
      <c r="B257" s="433"/>
      <c r="C257" s="433"/>
      <c r="D257" s="433"/>
      <c r="E257" s="433"/>
      <c r="F257" s="434"/>
      <c r="G257" s="425"/>
      <c r="H257" s="435"/>
      <c r="I257" s="425"/>
      <c r="J257" s="433"/>
      <c r="K257" s="433"/>
      <c r="L257" s="434"/>
      <c r="M257" s="433"/>
    </row>
    <row r="258" spans="1:13" x14ac:dyDescent="0.2">
      <c r="A258" s="433"/>
      <c r="B258" s="433"/>
      <c r="C258" s="433"/>
      <c r="D258" s="433"/>
      <c r="E258" s="433"/>
      <c r="F258" s="434"/>
      <c r="G258" s="425"/>
      <c r="H258" s="435"/>
      <c r="I258" s="425"/>
      <c r="J258" s="433"/>
      <c r="K258" s="433"/>
      <c r="L258" s="434"/>
      <c r="M258" s="433"/>
    </row>
    <row r="259" spans="1:13" x14ac:dyDescent="0.2">
      <c r="A259" s="433"/>
      <c r="B259" s="433"/>
      <c r="C259" s="433"/>
      <c r="D259" s="433"/>
      <c r="E259" s="433"/>
      <c r="F259" s="434"/>
      <c r="G259" s="425"/>
      <c r="H259" s="435"/>
      <c r="I259" s="425"/>
      <c r="J259" s="433"/>
      <c r="K259" s="433"/>
      <c r="L259" s="434"/>
      <c r="M259" s="433"/>
    </row>
    <row r="260" spans="1:13" x14ac:dyDescent="0.2">
      <c r="A260" s="433"/>
      <c r="B260" s="433"/>
      <c r="C260" s="433"/>
      <c r="D260" s="433"/>
      <c r="E260" s="433"/>
      <c r="F260" s="434"/>
      <c r="G260" s="425"/>
      <c r="H260" s="435"/>
      <c r="I260" s="425"/>
      <c r="J260" s="433"/>
      <c r="K260" s="433"/>
      <c r="L260" s="434"/>
      <c r="M260" s="433"/>
    </row>
    <row r="261" spans="1:13" x14ac:dyDescent="0.2">
      <c r="A261" s="433"/>
      <c r="B261" s="433"/>
      <c r="C261" s="433"/>
      <c r="D261" s="433"/>
      <c r="E261" s="433"/>
      <c r="F261" s="434"/>
      <c r="G261" s="425"/>
      <c r="H261" s="435"/>
      <c r="I261" s="425"/>
      <c r="J261" s="433"/>
      <c r="K261" s="433"/>
      <c r="L261" s="434"/>
      <c r="M261" s="433"/>
    </row>
    <row r="262" spans="1:13" x14ac:dyDescent="0.2">
      <c r="A262" s="433"/>
      <c r="B262" s="433"/>
      <c r="C262" s="433"/>
      <c r="D262" s="433"/>
      <c r="E262" s="433"/>
      <c r="F262" s="434"/>
      <c r="G262" s="425"/>
      <c r="H262" s="435"/>
      <c r="I262" s="425"/>
      <c r="J262" s="433"/>
      <c r="K262" s="433"/>
      <c r="L262" s="434"/>
      <c r="M262" s="433"/>
    </row>
    <row r="263" spans="1:13" x14ac:dyDescent="0.2">
      <c r="A263" s="433"/>
      <c r="B263" s="433"/>
      <c r="C263" s="433"/>
      <c r="D263" s="433"/>
      <c r="E263" s="433"/>
      <c r="F263" s="434"/>
      <c r="G263" s="425"/>
      <c r="H263" s="435"/>
      <c r="I263" s="425"/>
      <c r="J263" s="433"/>
      <c r="K263" s="433"/>
      <c r="L263" s="434"/>
      <c r="M263" s="433"/>
    </row>
    <row r="264" spans="1:13" x14ac:dyDescent="0.2">
      <c r="A264" s="433"/>
      <c r="B264" s="433"/>
      <c r="C264" s="433"/>
      <c r="D264" s="433"/>
      <c r="E264" s="433"/>
      <c r="F264" s="434"/>
      <c r="G264" s="425"/>
      <c r="H264" s="435"/>
      <c r="I264" s="425"/>
      <c r="J264" s="433"/>
      <c r="K264" s="433"/>
      <c r="L264" s="434"/>
      <c r="M264" s="433"/>
    </row>
    <row r="265" spans="1:13" x14ac:dyDescent="0.2">
      <c r="A265" s="433"/>
      <c r="B265" s="433"/>
      <c r="C265" s="433"/>
      <c r="D265" s="433"/>
      <c r="E265" s="433"/>
      <c r="F265" s="434"/>
      <c r="G265" s="425"/>
      <c r="H265" s="435"/>
      <c r="I265" s="425"/>
      <c r="J265" s="433"/>
      <c r="K265" s="433"/>
      <c r="L265" s="434"/>
      <c r="M265" s="433"/>
    </row>
    <row r="266" spans="1:13" x14ac:dyDescent="0.2">
      <c r="A266" s="433"/>
      <c r="B266" s="433"/>
      <c r="C266" s="433"/>
      <c r="D266" s="433"/>
      <c r="E266" s="433"/>
      <c r="F266" s="434"/>
      <c r="G266" s="425"/>
      <c r="H266" s="435"/>
      <c r="I266" s="425"/>
      <c r="J266" s="433"/>
      <c r="K266" s="433"/>
      <c r="L266" s="434"/>
      <c r="M266" s="433"/>
    </row>
    <row r="267" spans="1:13" x14ac:dyDescent="0.2">
      <c r="A267" s="433"/>
      <c r="B267" s="433"/>
      <c r="C267" s="433"/>
      <c r="D267" s="433"/>
      <c r="E267" s="433"/>
      <c r="F267" s="434"/>
      <c r="G267" s="425"/>
      <c r="H267" s="435"/>
      <c r="I267" s="425"/>
      <c r="J267" s="433"/>
      <c r="K267" s="433"/>
      <c r="L267" s="434"/>
      <c r="M267" s="433"/>
    </row>
    <row r="268" spans="1:13" x14ac:dyDescent="0.2">
      <c r="A268" s="433"/>
      <c r="B268" s="433"/>
      <c r="C268" s="433"/>
      <c r="D268" s="433"/>
      <c r="E268" s="433"/>
      <c r="F268" s="434"/>
      <c r="G268" s="425"/>
      <c r="H268" s="435"/>
      <c r="I268" s="425"/>
      <c r="J268" s="433"/>
      <c r="K268" s="433"/>
      <c r="L268" s="434"/>
      <c r="M268" s="433"/>
    </row>
    <row r="269" spans="1:13" x14ac:dyDescent="0.2">
      <c r="A269" s="433"/>
      <c r="B269" s="433"/>
      <c r="C269" s="433"/>
      <c r="D269" s="433"/>
      <c r="E269" s="433"/>
      <c r="F269" s="434"/>
      <c r="G269" s="425"/>
      <c r="H269" s="435"/>
      <c r="I269" s="425"/>
      <c r="J269" s="433"/>
      <c r="K269" s="433"/>
      <c r="L269" s="434"/>
      <c r="M269" s="433"/>
    </row>
    <row r="270" spans="1:13" x14ac:dyDescent="0.2">
      <c r="A270" s="433"/>
      <c r="B270" s="433"/>
      <c r="C270" s="433"/>
      <c r="D270" s="433"/>
      <c r="E270" s="433"/>
      <c r="F270" s="434"/>
      <c r="G270" s="425"/>
      <c r="H270" s="435"/>
      <c r="I270" s="425"/>
      <c r="J270" s="433"/>
      <c r="K270" s="433"/>
      <c r="L270" s="434"/>
      <c r="M270" s="433"/>
    </row>
    <row r="271" spans="1:13" x14ac:dyDescent="0.2">
      <c r="A271" s="433"/>
      <c r="B271" s="433"/>
      <c r="C271" s="433"/>
      <c r="D271" s="433"/>
      <c r="E271" s="433"/>
      <c r="F271" s="434"/>
      <c r="G271" s="425"/>
      <c r="H271" s="435"/>
      <c r="I271" s="425"/>
      <c r="J271" s="433"/>
      <c r="K271" s="433"/>
      <c r="L271" s="434"/>
      <c r="M271" s="433"/>
    </row>
    <row r="272" spans="1:13" x14ac:dyDescent="0.2">
      <c r="A272" s="433"/>
      <c r="B272" s="433"/>
      <c r="C272" s="433"/>
      <c r="D272" s="433"/>
      <c r="E272" s="433"/>
      <c r="F272" s="434"/>
      <c r="G272" s="425"/>
      <c r="H272" s="435"/>
      <c r="I272" s="425"/>
      <c r="J272" s="433"/>
      <c r="K272" s="433"/>
      <c r="L272" s="434"/>
      <c r="M272" s="433"/>
    </row>
    <row r="273" spans="1:13" x14ac:dyDescent="0.2">
      <c r="A273" s="433"/>
      <c r="B273" s="433"/>
      <c r="C273" s="433"/>
      <c r="D273" s="433"/>
      <c r="E273" s="433"/>
      <c r="F273" s="434"/>
      <c r="G273" s="425"/>
      <c r="H273" s="435"/>
      <c r="I273" s="425"/>
      <c r="J273" s="433"/>
      <c r="K273" s="433"/>
      <c r="L273" s="434"/>
      <c r="M273" s="433"/>
    </row>
    <row r="274" spans="1:13" x14ac:dyDescent="0.2">
      <c r="A274" s="433"/>
      <c r="B274" s="433"/>
      <c r="C274" s="433"/>
      <c r="D274" s="433"/>
      <c r="E274" s="433"/>
      <c r="F274" s="434"/>
      <c r="G274" s="425"/>
      <c r="H274" s="435"/>
      <c r="I274" s="425"/>
      <c r="J274" s="433"/>
      <c r="K274" s="433"/>
      <c r="L274" s="434"/>
      <c r="M274" s="433"/>
    </row>
    <row r="275" spans="1:13" x14ac:dyDescent="0.2">
      <c r="A275" s="433"/>
      <c r="B275" s="433"/>
      <c r="C275" s="433"/>
      <c r="D275" s="433"/>
      <c r="E275" s="433"/>
      <c r="F275" s="434"/>
      <c r="G275" s="425"/>
      <c r="H275" s="435"/>
      <c r="I275" s="425"/>
      <c r="J275" s="433"/>
      <c r="K275" s="433"/>
      <c r="L275" s="434"/>
      <c r="M275" s="433"/>
    </row>
    <row r="276" spans="1:13" x14ac:dyDescent="0.2">
      <c r="A276" s="433"/>
      <c r="B276" s="433"/>
      <c r="C276" s="433"/>
      <c r="D276" s="433"/>
      <c r="E276" s="433"/>
      <c r="F276" s="434"/>
      <c r="G276" s="425"/>
      <c r="H276" s="435"/>
      <c r="I276" s="425"/>
      <c r="J276" s="433"/>
      <c r="K276" s="433"/>
      <c r="L276" s="434"/>
      <c r="M276" s="433"/>
    </row>
    <row r="277" spans="1:13" x14ac:dyDescent="0.2">
      <c r="A277" s="433"/>
      <c r="B277" s="433"/>
      <c r="C277" s="433"/>
      <c r="D277" s="433"/>
      <c r="E277" s="433"/>
      <c r="F277" s="434"/>
      <c r="G277" s="425"/>
      <c r="H277" s="435"/>
      <c r="I277" s="425"/>
      <c r="J277" s="433"/>
      <c r="K277" s="433"/>
      <c r="L277" s="434"/>
      <c r="M277" s="433"/>
    </row>
    <row r="278" spans="1:13" x14ac:dyDescent="0.2">
      <c r="A278" s="433"/>
      <c r="B278" s="433"/>
      <c r="C278" s="433"/>
      <c r="D278" s="433"/>
      <c r="E278" s="433"/>
      <c r="F278" s="434"/>
      <c r="G278" s="425"/>
      <c r="H278" s="435"/>
      <c r="I278" s="425"/>
      <c r="J278" s="433"/>
      <c r="K278" s="433"/>
      <c r="L278" s="434"/>
      <c r="M278" s="433"/>
    </row>
    <row r="279" spans="1:13" x14ac:dyDescent="0.2">
      <c r="A279" s="433"/>
      <c r="B279" s="433"/>
      <c r="C279" s="433"/>
      <c r="D279" s="433"/>
      <c r="E279" s="433"/>
      <c r="F279" s="434"/>
      <c r="G279" s="425"/>
      <c r="H279" s="435"/>
      <c r="I279" s="425"/>
      <c r="J279" s="433"/>
      <c r="K279" s="433"/>
      <c r="L279" s="434"/>
      <c r="M279" s="433"/>
    </row>
    <row r="280" spans="1:13" x14ac:dyDescent="0.2">
      <c r="A280" s="433"/>
      <c r="B280" s="433"/>
      <c r="C280" s="433"/>
      <c r="D280" s="433"/>
      <c r="E280" s="433"/>
      <c r="F280" s="434"/>
      <c r="G280" s="425"/>
      <c r="H280" s="435"/>
      <c r="I280" s="425"/>
      <c r="J280" s="433"/>
      <c r="K280" s="433"/>
      <c r="L280" s="434"/>
      <c r="M280" s="433"/>
    </row>
    <row r="281" spans="1:13" x14ac:dyDescent="0.2">
      <c r="A281" s="433"/>
      <c r="B281" s="433"/>
      <c r="C281" s="433"/>
      <c r="D281" s="433"/>
      <c r="E281" s="433"/>
      <c r="F281" s="434"/>
      <c r="G281" s="425"/>
      <c r="H281" s="435"/>
      <c r="I281" s="425"/>
      <c r="J281" s="433"/>
      <c r="K281" s="433"/>
      <c r="L281" s="434"/>
      <c r="M281" s="433"/>
    </row>
    <row r="282" spans="1:13" x14ac:dyDescent="0.2">
      <c r="A282" s="433"/>
      <c r="B282" s="433"/>
      <c r="C282" s="433"/>
      <c r="D282" s="433"/>
      <c r="E282" s="433"/>
      <c r="F282" s="434"/>
      <c r="G282" s="425"/>
      <c r="H282" s="435"/>
      <c r="I282" s="425"/>
      <c r="J282" s="433"/>
      <c r="K282" s="433"/>
      <c r="L282" s="434"/>
      <c r="M282" s="433"/>
    </row>
    <row r="283" spans="1:13" x14ac:dyDescent="0.2">
      <c r="A283" s="433"/>
      <c r="B283" s="433"/>
      <c r="C283" s="433"/>
      <c r="D283" s="433"/>
      <c r="E283" s="433"/>
      <c r="F283" s="434"/>
      <c r="G283" s="425"/>
      <c r="H283" s="435"/>
      <c r="I283" s="425"/>
      <c r="J283" s="433"/>
      <c r="K283" s="433"/>
      <c r="L283" s="434"/>
      <c r="M283" s="433"/>
    </row>
    <row r="284" spans="1:13" x14ac:dyDescent="0.2">
      <c r="A284" s="433"/>
      <c r="B284" s="433"/>
      <c r="C284" s="433"/>
      <c r="D284" s="433"/>
      <c r="E284" s="433"/>
      <c r="F284" s="434"/>
      <c r="G284" s="425"/>
      <c r="H284" s="435"/>
      <c r="I284" s="425"/>
      <c r="J284" s="433"/>
      <c r="K284" s="433"/>
      <c r="L284" s="434"/>
      <c r="M284" s="433"/>
    </row>
    <row r="285" spans="1:13" x14ac:dyDescent="0.2">
      <c r="A285" s="433"/>
      <c r="B285" s="433"/>
      <c r="C285" s="433"/>
      <c r="D285" s="433"/>
      <c r="E285" s="433"/>
      <c r="F285" s="434"/>
      <c r="G285" s="425"/>
      <c r="H285" s="435"/>
      <c r="I285" s="425"/>
      <c r="J285" s="433"/>
      <c r="K285" s="433"/>
      <c r="L285" s="434"/>
      <c r="M285" s="433"/>
    </row>
    <row r="286" spans="1:13" x14ac:dyDescent="0.2">
      <c r="A286" s="433"/>
      <c r="B286" s="433"/>
      <c r="C286" s="433"/>
      <c r="D286" s="433"/>
      <c r="E286" s="433"/>
      <c r="F286" s="434"/>
      <c r="G286" s="425"/>
      <c r="H286" s="435"/>
      <c r="I286" s="425"/>
      <c r="J286" s="433"/>
      <c r="K286" s="433"/>
      <c r="L286" s="434"/>
      <c r="M286" s="433"/>
    </row>
    <row r="287" spans="1:13" x14ac:dyDescent="0.2">
      <c r="A287" s="433"/>
      <c r="B287" s="433"/>
      <c r="C287" s="433"/>
      <c r="D287" s="433"/>
      <c r="E287" s="433"/>
      <c r="F287" s="434"/>
      <c r="G287" s="425"/>
      <c r="H287" s="435"/>
      <c r="I287" s="425"/>
      <c r="J287" s="433"/>
      <c r="K287" s="433"/>
      <c r="L287" s="434"/>
      <c r="M287" s="433"/>
    </row>
    <row r="288" spans="1:13" x14ac:dyDescent="0.2">
      <c r="A288" s="433"/>
      <c r="B288" s="433"/>
      <c r="C288" s="433"/>
      <c r="D288" s="433"/>
      <c r="E288" s="433"/>
      <c r="F288" s="434"/>
      <c r="G288" s="425"/>
      <c r="H288" s="435"/>
      <c r="I288" s="425"/>
      <c r="J288" s="433"/>
      <c r="K288" s="433"/>
      <c r="L288" s="434"/>
      <c r="M288" s="433"/>
    </row>
    <row r="289" spans="1:13" x14ac:dyDescent="0.2">
      <c r="A289" s="433"/>
      <c r="B289" s="433"/>
      <c r="C289" s="433"/>
      <c r="D289" s="433"/>
      <c r="E289" s="433"/>
      <c r="F289" s="434"/>
      <c r="G289" s="425"/>
      <c r="H289" s="435"/>
      <c r="I289" s="425"/>
      <c r="J289" s="433"/>
      <c r="K289" s="433"/>
      <c r="L289" s="434"/>
      <c r="M289" s="433"/>
    </row>
    <row r="290" spans="1:13" x14ac:dyDescent="0.2">
      <c r="A290" s="433"/>
      <c r="B290" s="433"/>
      <c r="C290" s="433"/>
      <c r="D290" s="433"/>
      <c r="E290" s="433"/>
      <c r="F290" s="434"/>
      <c r="G290" s="425"/>
      <c r="H290" s="435"/>
      <c r="I290" s="425"/>
      <c r="J290" s="433"/>
      <c r="K290" s="433"/>
      <c r="L290" s="434"/>
      <c r="M290" s="433"/>
    </row>
    <row r="291" spans="1:13" x14ac:dyDescent="0.2">
      <c r="A291" s="433"/>
      <c r="B291" s="433"/>
      <c r="C291" s="433"/>
      <c r="D291" s="433"/>
      <c r="E291" s="433"/>
      <c r="F291" s="434"/>
      <c r="G291" s="425"/>
      <c r="H291" s="435"/>
      <c r="I291" s="425"/>
      <c r="J291" s="433"/>
      <c r="K291" s="433"/>
      <c r="L291" s="434"/>
      <c r="M291" s="433"/>
    </row>
    <row r="292" spans="1:13" x14ac:dyDescent="0.2">
      <c r="A292" s="433"/>
      <c r="B292" s="433"/>
      <c r="C292" s="433"/>
      <c r="D292" s="433"/>
      <c r="E292" s="433"/>
      <c r="F292" s="434"/>
      <c r="G292" s="425"/>
      <c r="H292" s="435"/>
      <c r="I292" s="425"/>
      <c r="J292" s="433"/>
      <c r="K292" s="433"/>
      <c r="L292" s="434"/>
      <c r="M292" s="433"/>
    </row>
    <row r="293" spans="1:13" x14ac:dyDescent="0.2">
      <c r="A293" s="433"/>
      <c r="B293" s="433"/>
      <c r="C293" s="433"/>
      <c r="D293" s="433"/>
      <c r="E293" s="433"/>
      <c r="F293" s="434"/>
      <c r="G293" s="425"/>
      <c r="H293" s="435"/>
      <c r="I293" s="425"/>
      <c r="J293" s="433"/>
      <c r="K293" s="433"/>
      <c r="L293" s="434"/>
      <c r="M293" s="433"/>
    </row>
    <row r="294" spans="1:13" x14ac:dyDescent="0.2">
      <c r="A294" s="433"/>
      <c r="B294" s="433"/>
      <c r="C294" s="433"/>
      <c r="D294" s="433"/>
      <c r="E294" s="433"/>
      <c r="F294" s="434"/>
      <c r="G294" s="425"/>
      <c r="H294" s="435"/>
      <c r="I294" s="425"/>
      <c r="J294" s="433"/>
      <c r="K294" s="433"/>
      <c r="L294" s="434"/>
      <c r="M294" s="433"/>
    </row>
    <row r="295" spans="1:13" x14ac:dyDescent="0.2">
      <c r="A295" s="433"/>
      <c r="B295" s="433"/>
      <c r="C295" s="433"/>
      <c r="D295" s="433"/>
      <c r="E295" s="433"/>
      <c r="F295" s="434"/>
      <c r="G295" s="425"/>
      <c r="H295" s="435"/>
      <c r="I295" s="425"/>
      <c r="J295" s="433"/>
      <c r="K295" s="433"/>
      <c r="L295" s="434"/>
      <c r="M295" s="433"/>
    </row>
    <row r="296" spans="1:13" x14ac:dyDescent="0.2">
      <c r="A296" s="433"/>
      <c r="B296" s="433"/>
      <c r="C296" s="433"/>
      <c r="D296" s="433"/>
      <c r="E296" s="433"/>
      <c r="F296" s="434"/>
      <c r="G296" s="425"/>
      <c r="H296" s="435"/>
      <c r="I296" s="425"/>
      <c r="J296" s="433"/>
      <c r="K296" s="433"/>
      <c r="L296" s="434"/>
      <c r="M296" s="433"/>
    </row>
    <row r="297" spans="1:13" x14ac:dyDescent="0.2">
      <c r="A297" s="433"/>
      <c r="B297" s="433"/>
      <c r="C297" s="433"/>
      <c r="D297" s="433"/>
      <c r="E297" s="433"/>
      <c r="F297" s="434"/>
      <c r="G297" s="425"/>
      <c r="H297" s="435"/>
      <c r="I297" s="425"/>
      <c r="J297" s="433"/>
      <c r="K297" s="433"/>
      <c r="L297" s="434"/>
      <c r="M297" s="433"/>
    </row>
    <row r="298" spans="1:13" x14ac:dyDescent="0.2">
      <c r="A298" s="433"/>
      <c r="B298" s="433"/>
      <c r="C298" s="433"/>
      <c r="D298" s="433"/>
      <c r="E298" s="433"/>
      <c r="F298" s="434"/>
      <c r="G298" s="425"/>
      <c r="H298" s="435"/>
      <c r="I298" s="425"/>
      <c r="J298" s="433"/>
      <c r="K298" s="433"/>
      <c r="L298" s="434"/>
      <c r="M298" s="433"/>
    </row>
    <row r="299" spans="1:13" x14ac:dyDescent="0.2">
      <c r="A299" s="433"/>
      <c r="B299" s="433"/>
      <c r="C299" s="433"/>
      <c r="D299" s="433"/>
      <c r="E299" s="433"/>
      <c r="F299" s="434"/>
      <c r="G299" s="425"/>
      <c r="H299" s="435"/>
      <c r="I299" s="425"/>
      <c r="J299" s="433"/>
      <c r="K299" s="433"/>
      <c r="L299" s="434"/>
      <c r="M299" s="433"/>
    </row>
    <row r="300" spans="1:13" x14ac:dyDescent="0.2">
      <c r="A300" s="433"/>
      <c r="B300" s="433"/>
      <c r="C300" s="433"/>
      <c r="D300" s="433"/>
      <c r="E300" s="433"/>
      <c r="F300" s="434"/>
      <c r="G300" s="425"/>
      <c r="H300" s="435"/>
      <c r="I300" s="425"/>
      <c r="J300" s="433"/>
      <c r="K300" s="433"/>
      <c r="L300" s="434"/>
      <c r="M300" s="433"/>
    </row>
    <row r="301" spans="1:13" x14ac:dyDescent="0.2">
      <c r="A301" s="433"/>
      <c r="B301" s="433"/>
      <c r="C301" s="433"/>
      <c r="D301" s="433"/>
      <c r="E301" s="433"/>
      <c r="F301" s="434"/>
      <c r="G301" s="425"/>
      <c r="H301" s="435"/>
      <c r="I301" s="425"/>
      <c r="J301" s="433"/>
      <c r="K301" s="433"/>
      <c r="L301" s="434"/>
      <c r="M301" s="433"/>
    </row>
    <row r="302" spans="1:13" x14ac:dyDescent="0.2">
      <c r="A302" s="433"/>
      <c r="B302" s="433"/>
      <c r="C302" s="433"/>
      <c r="D302" s="433"/>
      <c r="E302" s="433"/>
      <c r="F302" s="434"/>
      <c r="G302" s="425"/>
      <c r="H302" s="435"/>
      <c r="I302" s="425"/>
      <c r="J302" s="433"/>
      <c r="K302" s="433"/>
      <c r="L302" s="434"/>
      <c r="M302" s="433"/>
    </row>
    <row r="303" spans="1:13" x14ac:dyDescent="0.2">
      <c r="A303" s="433"/>
      <c r="B303" s="433"/>
      <c r="C303" s="433"/>
      <c r="D303" s="433"/>
      <c r="E303" s="433"/>
      <c r="F303" s="434"/>
      <c r="G303" s="425"/>
      <c r="H303" s="435"/>
      <c r="I303" s="425"/>
      <c r="J303" s="433"/>
      <c r="K303" s="433"/>
      <c r="L303" s="434"/>
      <c r="M303" s="433"/>
    </row>
    <row r="304" spans="1:13" x14ac:dyDescent="0.2">
      <c r="A304" s="433"/>
      <c r="B304" s="433"/>
      <c r="C304" s="433"/>
      <c r="D304" s="433"/>
      <c r="E304" s="433"/>
      <c r="F304" s="434"/>
      <c r="G304" s="425"/>
      <c r="H304" s="435"/>
      <c r="I304" s="425"/>
      <c r="J304" s="433"/>
      <c r="K304" s="433"/>
      <c r="L304" s="434"/>
      <c r="M304" s="433"/>
    </row>
    <row r="305" spans="1:13" x14ac:dyDescent="0.2">
      <c r="A305" s="433"/>
      <c r="B305" s="433"/>
      <c r="C305" s="433"/>
      <c r="D305" s="433"/>
      <c r="E305" s="433"/>
      <c r="F305" s="434"/>
      <c r="G305" s="425"/>
      <c r="H305" s="435"/>
      <c r="I305" s="425"/>
      <c r="J305" s="433"/>
      <c r="K305" s="433"/>
      <c r="L305" s="434"/>
      <c r="M305" s="433"/>
    </row>
    <row r="306" spans="1:13" x14ac:dyDescent="0.2">
      <c r="A306" s="433"/>
      <c r="B306" s="433"/>
      <c r="C306" s="433"/>
      <c r="D306" s="433"/>
      <c r="E306" s="433"/>
      <c r="F306" s="434"/>
      <c r="G306" s="425"/>
      <c r="H306" s="435"/>
      <c r="I306" s="425"/>
      <c r="J306" s="433"/>
      <c r="K306" s="433"/>
      <c r="L306" s="434"/>
      <c r="M306" s="433"/>
    </row>
    <row r="307" spans="1:13" x14ac:dyDescent="0.2">
      <c r="A307" s="433"/>
      <c r="B307" s="433"/>
      <c r="C307" s="433"/>
      <c r="D307" s="433"/>
      <c r="E307" s="433"/>
      <c r="F307" s="434"/>
      <c r="G307" s="425"/>
      <c r="H307" s="435"/>
      <c r="I307" s="425"/>
      <c r="J307" s="433"/>
      <c r="K307" s="433"/>
      <c r="L307" s="434"/>
      <c r="M307" s="433"/>
    </row>
    <row r="308" spans="1:13" x14ac:dyDescent="0.2">
      <c r="A308" s="433"/>
      <c r="B308" s="433"/>
      <c r="C308" s="433"/>
      <c r="D308" s="433"/>
      <c r="E308" s="433"/>
      <c r="F308" s="434"/>
      <c r="G308" s="425"/>
      <c r="H308" s="435"/>
      <c r="I308" s="425"/>
      <c r="J308" s="433"/>
      <c r="K308" s="433"/>
      <c r="L308" s="434"/>
      <c r="M308" s="433"/>
    </row>
    <row r="309" spans="1:13" x14ac:dyDescent="0.2">
      <c r="A309" s="433"/>
      <c r="B309" s="433"/>
      <c r="C309" s="433"/>
      <c r="D309" s="433"/>
      <c r="E309" s="433"/>
      <c r="F309" s="434"/>
      <c r="G309" s="425"/>
      <c r="H309" s="435"/>
      <c r="I309" s="425"/>
      <c r="J309" s="433"/>
      <c r="K309" s="433"/>
      <c r="L309" s="434"/>
      <c r="M309" s="433"/>
    </row>
    <row r="310" spans="1:13" x14ac:dyDescent="0.2">
      <c r="A310" s="433"/>
      <c r="B310" s="433"/>
      <c r="C310" s="433"/>
      <c r="D310" s="433"/>
      <c r="E310" s="433"/>
      <c r="F310" s="434"/>
      <c r="G310" s="425"/>
      <c r="H310" s="435"/>
      <c r="I310" s="425"/>
      <c r="J310" s="433"/>
      <c r="K310" s="433"/>
      <c r="L310" s="434"/>
      <c r="M310" s="433"/>
    </row>
    <row r="311" spans="1:13" x14ac:dyDescent="0.2">
      <c r="A311" s="433"/>
      <c r="B311" s="433"/>
      <c r="C311" s="433"/>
      <c r="D311" s="433"/>
      <c r="E311" s="433"/>
      <c r="F311" s="434"/>
      <c r="G311" s="425"/>
      <c r="H311" s="435"/>
      <c r="I311" s="425"/>
      <c r="J311" s="433"/>
      <c r="K311" s="433"/>
      <c r="L311" s="434"/>
      <c r="M311" s="433"/>
    </row>
    <row r="312" spans="1:13" x14ac:dyDescent="0.2">
      <c r="A312" s="433"/>
      <c r="B312" s="433"/>
      <c r="C312" s="433"/>
      <c r="D312" s="433"/>
      <c r="E312" s="433"/>
      <c r="F312" s="434"/>
      <c r="G312" s="425"/>
      <c r="H312" s="435"/>
      <c r="I312" s="425"/>
      <c r="J312" s="433"/>
      <c r="K312" s="433"/>
      <c r="L312" s="434"/>
      <c r="M312" s="433"/>
    </row>
    <row r="313" spans="1:13" x14ac:dyDescent="0.2">
      <c r="A313" s="433"/>
      <c r="B313" s="433"/>
      <c r="C313" s="433"/>
      <c r="D313" s="433"/>
      <c r="E313" s="433"/>
      <c r="F313" s="434"/>
      <c r="G313" s="425"/>
      <c r="H313" s="435"/>
      <c r="I313" s="425"/>
      <c r="J313" s="433"/>
      <c r="K313" s="433"/>
      <c r="L313" s="434"/>
      <c r="M313" s="433"/>
    </row>
    <row r="314" spans="1:13" x14ac:dyDescent="0.2">
      <c r="A314" s="433"/>
      <c r="B314" s="433"/>
      <c r="C314" s="433"/>
      <c r="D314" s="433"/>
      <c r="E314" s="433"/>
      <c r="F314" s="434"/>
      <c r="G314" s="425"/>
      <c r="H314" s="435"/>
      <c r="I314" s="425"/>
      <c r="J314" s="433"/>
      <c r="K314" s="433"/>
      <c r="L314" s="434"/>
      <c r="M314" s="433"/>
    </row>
    <row r="315" spans="1:13" x14ac:dyDescent="0.2">
      <c r="A315" s="433"/>
      <c r="B315" s="433"/>
      <c r="C315" s="433"/>
      <c r="D315" s="433"/>
      <c r="E315" s="433"/>
      <c r="F315" s="434"/>
      <c r="G315" s="425"/>
      <c r="H315" s="435"/>
      <c r="I315" s="425"/>
      <c r="J315" s="433"/>
      <c r="K315" s="433"/>
      <c r="L315" s="434"/>
      <c r="M315" s="433"/>
    </row>
    <row r="316" spans="1:13" x14ac:dyDescent="0.2">
      <c r="A316" s="433"/>
      <c r="B316" s="433"/>
      <c r="C316" s="433"/>
      <c r="D316" s="433"/>
      <c r="E316" s="433"/>
      <c r="F316" s="434"/>
      <c r="G316" s="425"/>
      <c r="H316" s="435"/>
      <c r="I316" s="425"/>
      <c r="J316" s="433"/>
      <c r="K316" s="433"/>
      <c r="L316" s="434"/>
      <c r="M316" s="433"/>
    </row>
    <row r="317" spans="1:13" x14ac:dyDescent="0.2">
      <c r="A317" s="433"/>
      <c r="B317" s="433"/>
      <c r="C317" s="433"/>
      <c r="D317" s="433"/>
      <c r="E317" s="433"/>
      <c r="F317" s="434"/>
      <c r="G317" s="425"/>
      <c r="H317" s="435"/>
      <c r="I317" s="425"/>
      <c r="J317" s="433"/>
      <c r="K317" s="433"/>
      <c r="L317" s="434"/>
      <c r="M317" s="433"/>
    </row>
    <row r="318" spans="1:13" x14ac:dyDescent="0.2">
      <c r="A318" s="433"/>
      <c r="B318" s="433"/>
      <c r="C318" s="433"/>
      <c r="D318" s="433"/>
      <c r="E318" s="433"/>
      <c r="F318" s="434"/>
      <c r="G318" s="425"/>
      <c r="H318" s="435"/>
      <c r="I318" s="425"/>
      <c r="J318" s="433"/>
      <c r="K318" s="433"/>
      <c r="L318" s="434"/>
      <c r="M318" s="433"/>
    </row>
    <row r="319" spans="1:13" x14ac:dyDescent="0.2">
      <c r="A319" s="433"/>
      <c r="B319" s="433"/>
      <c r="C319" s="433"/>
      <c r="D319" s="433"/>
      <c r="E319" s="433"/>
      <c r="F319" s="434"/>
      <c r="G319" s="425"/>
      <c r="H319" s="435"/>
      <c r="I319" s="425"/>
      <c r="J319" s="433"/>
      <c r="K319" s="433"/>
      <c r="L319" s="434"/>
      <c r="M319" s="433"/>
    </row>
    <row r="320" spans="1:13" x14ac:dyDescent="0.2">
      <c r="A320" s="433"/>
      <c r="B320" s="433"/>
      <c r="C320" s="433"/>
      <c r="D320" s="433"/>
      <c r="E320" s="433"/>
      <c r="F320" s="434"/>
      <c r="G320" s="425"/>
      <c r="H320" s="435"/>
      <c r="I320" s="425"/>
      <c r="J320" s="433"/>
      <c r="K320" s="433"/>
      <c r="L320" s="434"/>
      <c r="M320" s="433"/>
    </row>
    <row r="321" spans="1:13" x14ac:dyDescent="0.2">
      <c r="A321" s="433"/>
      <c r="B321" s="433"/>
      <c r="C321" s="433"/>
      <c r="D321" s="433"/>
      <c r="E321" s="433"/>
      <c r="F321" s="434"/>
      <c r="G321" s="425"/>
      <c r="H321" s="435"/>
      <c r="I321" s="425"/>
      <c r="J321" s="433"/>
      <c r="K321" s="433"/>
      <c r="L321" s="434"/>
      <c r="M321" s="433"/>
    </row>
    <row r="322" spans="1:13" x14ac:dyDescent="0.2">
      <c r="A322" s="433"/>
      <c r="B322" s="433"/>
      <c r="C322" s="433"/>
      <c r="D322" s="433"/>
      <c r="E322" s="433"/>
      <c r="F322" s="434"/>
      <c r="G322" s="425"/>
      <c r="H322" s="435"/>
      <c r="I322" s="425"/>
      <c r="J322" s="433"/>
      <c r="K322" s="433"/>
      <c r="L322" s="434"/>
      <c r="M322" s="433"/>
    </row>
    <row r="323" spans="1:13" x14ac:dyDescent="0.2">
      <c r="A323" s="433"/>
      <c r="B323" s="433"/>
      <c r="C323" s="433"/>
      <c r="D323" s="433"/>
      <c r="E323" s="433"/>
      <c r="F323" s="434"/>
      <c r="G323" s="425"/>
      <c r="H323" s="435"/>
      <c r="I323" s="425"/>
      <c r="J323" s="433"/>
      <c r="K323" s="433"/>
      <c r="L323" s="434"/>
      <c r="M323" s="433"/>
    </row>
    <row r="324" spans="1:13" x14ac:dyDescent="0.2">
      <c r="A324" s="433"/>
      <c r="B324" s="433"/>
      <c r="C324" s="433"/>
      <c r="D324" s="433"/>
      <c r="E324" s="433"/>
      <c r="F324" s="434"/>
      <c r="G324" s="425"/>
      <c r="H324" s="435"/>
      <c r="I324" s="425"/>
      <c r="J324" s="433"/>
      <c r="K324" s="433"/>
      <c r="L324" s="434"/>
      <c r="M324" s="433"/>
    </row>
    <row r="325" spans="1:13" x14ac:dyDescent="0.2">
      <c r="A325" s="433"/>
      <c r="B325" s="433"/>
      <c r="C325" s="433"/>
      <c r="D325" s="433"/>
      <c r="E325" s="433"/>
      <c r="F325" s="434"/>
      <c r="G325" s="425"/>
      <c r="H325" s="435"/>
      <c r="I325" s="425"/>
      <c r="J325" s="433"/>
      <c r="K325" s="433"/>
      <c r="L325" s="434"/>
      <c r="M325" s="433"/>
    </row>
    <row r="326" spans="1:13" x14ac:dyDescent="0.2">
      <c r="A326" s="433"/>
      <c r="B326" s="433"/>
      <c r="C326" s="433"/>
      <c r="D326" s="433"/>
      <c r="E326" s="433"/>
      <c r="F326" s="434"/>
      <c r="G326" s="425"/>
      <c r="H326" s="435"/>
      <c r="I326" s="425"/>
      <c r="J326" s="433"/>
      <c r="K326" s="433"/>
      <c r="L326" s="434"/>
      <c r="M326" s="433"/>
    </row>
    <row r="327" spans="1:13" x14ac:dyDescent="0.2">
      <c r="A327" s="433"/>
      <c r="B327" s="433"/>
      <c r="C327" s="433"/>
      <c r="D327" s="433"/>
      <c r="E327" s="433"/>
      <c r="F327" s="434"/>
      <c r="G327" s="425"/>
      <c r="H327" s="435"/>
      <c r="I327" s="425"/>
      <c r="J327" s="433"/>
      <c r="K327" s="433"/>
      <c r="L327" s="434"/>
      <c r="M327" s="433"/>
    </row>
    <row r="328" spans="1:13" x14ac:dyDescent="0.2">
      <c r="A328" s="433"/>
      <c r="B328" s="433"/>
      <c r="C328" s="433"/>
      <c r="D328" s="433"/>
      <c r="E328" s="433"/>
      <c r="F328" s="434"/>
      <c r="G328" s="425"/>
      <c r="H328" s="435"/>
      <c r="I328" s="425"/>
      <c r="J328" s="433"/>
      <c r="K328" s="433"/>
      <c r="L328" s="434"/>
      <c r="M328" s="433"/>
    </row>
    <row r="329" spans="1:13" x14ac:dyDescent="0.2">
      <c r="A329" s="433"/>
      <c r="B329" s="433"/>
      <c r="C329" s="433"/>
      <c r="D329" s="433"/>
      <c r="E329" s="433"/>
      <c r="F329" s="434"/>
      <c r="G329" s="425"/>
      <c r="H329" s="435"/>
      <c r="I329" s="425"/>
      <c r="J329" s="433"/>
      <c r="K329" s="433"/>
      <c r="L329" s="434"/>
      <c r="M329" s="433"/>
    </row>
    <row r="330" spans="1:13" x14ac:dyDescent="0.2">
      <c r="A330" s="433"/>
      <c r="B330" s="433"/>
      <c r="C330" s="433"/>
      <c r="D330" s="433"/>
      <c r="E330" s="433"/>
      <c r="F330" s="434"/>
      <c r="G330" s="425"/>
      <c r="H330" s="435"/>
      <c r="I330" s="425"/>
      <c r="J330" s="433"/>
      <c r="K330" s="433"/>
      <c r="L330" s="434"/>
      <c r="M330" s="433"/>
    </row>
    <row r="331" spans="1:13" x14ac:dyDescent="0.2">
      <c r="A331" s="433"/>
      <c r="B331" s="433"/>
      <c r="C331" s="433"/>
      <c r="D331" s="433"/>
      <c r="E331" s="433"/>
      <c r="F331" s="434"/>
      <c r="G331" s="425"/>
      <c r="H331" s="435"/>
      <c r="I331" s="425"/>
      <c r="J331" s="433"/>
      <c r="K331" s="433"/>
      <c r="L331" s="434"/>
      <c r="M331" s="433"/>
    </row>
    <row r="332" spans="1:13" x14ac:dyDescent="0.2">
      <c r="A332" s="433"/>
      <c r="B332" s="433"/>
      <c r="C332" s="433"/>
      <c r="D332" s="433"/>
      <c r="E332" s="433"/>
      <c r="F332" s="434"/>
      <c r="G332" s="425"/>
      <c r="H332" s="435"/>
      <c r="I332" s="425"/>
      <c r="J332" s="433"/>
      <c r="K332" s="433"/>
      <c r="L332" s="434"/>
      <c r="M332" s="433"/>
    </row>
    <row r="333" spans="1:13" x14ac:dyDescent="0.2">
      <c r="A333" s="433"/>
      <c r="B333" s="433"/>
      <c r="C333" s="433"/>
      <c r="D333" s="433"/>
      <c r="E333" s="433"/>
      <c r="F333" s="434"/>
      <c r="G333" s="425"/>
      <c r="H333" s="435"/>
      <c r="I333" s="425"/>
      <c r="J333" s="433"/>
      <c r="K333" s="433"/>
      <c r="L333" s="434"/>
      <c r="M333" s="433"/>
    </row>
    <row r="334" spans="1:13" x14ac:dyDescent="0.2">
      <c r="A334" s="433"/>
      <c r="B334" s="433"/>
      <c r="C334" s="433"/>
      <c r="D334" s="433"/>
      <c r="E334" s="433"/>
      <c r="F334" s="434"/>
      <c r="G334" s="425"/>
      <c r="H334" s="435"/>
      <c r="I334" s="425"/>
      <c r="J334" s="433"/>
      <c r="K334" s="433"/>
      <c r="L334" s="434"/>
      <c r="M334" s="433"/>
    </row>
    <row r="335" spans="1:13" x14ac:dyDescent="0.2">
      <c r="A335" s="433"/>
      <c r="B335" s="433"/>
      <c r="C335" s="433"/>
      <c r="D335" s="433"/>
      <c r="E335" s="433"/>
      <c r="F335" s="434"/>
      <c r="G335" s="425"/>
      <c r="H335" s="435"/>
      <c r="I335" s="425"/>
      <c r="J335" s="433"/>
      <c r="K335" s="433"/>
      <c r="L335" s="434"/>
      <c r="M335" s="433"/>
    </row>
    <row r="336" spans="1:13" x14ac:dyDescent="0.2">
      <c r="A336" s="433"/>
      <c r="B336" s="433"/>
      <c r="C336" s="433"/>
      <c r="D336" s="433"/>
      <c r="E336" s="433"/>
      <c r="F336" s="434"/>
      <c r="G336" s="425"/>
      <c r="H336" s="435"/>
      <c r="I336" s="425"/>
      <c r="J336" s="433"/>
      <c r="K336" s="433"/>
      <c r="L336" s="434"/>
      <c r="M336" s="433"/>
    </row>
    <row r="337" spans="1:13" x14ac:dyDescent="0.2">
      <c r="A337" s="433"/>
      <c r="B337" s="433"/>
      <c r="C337" s="433"/>
      <c r="D337" s="433"/>
      <c r="E337" s="433"/>
      <c r="F337" s="434"/>
      <c r="G337" s="425"/>
      <c r="H337" s="435"/>
      <c r="I337" s="425"/>
      <c r="J337" s="433"/>
      <c r="K337" s="433"/>
      <c r="L337" s="434"/>
      <c r="M337" s="433"/>
    </row>
    <row r="338" spans="1:13" x14ac:dyDescent="0.2">
      <c r="A338" s="433"/>
      <c r="B338" s="433"/>
      <c r="C338" s="433"/>
      <c r="D338" s="433"/>
      <c r="E338" s="433"/>
      <c r="F338" s="434"/>
      <c r="G338" s="425"/>
      <c r="H338" s="435"/>
      <c r="I338" s="425"/>
      <c r="J338" s="433"/>
      <c r="K338" s="433"/>
      <c r="L338" s="434"/>
      <c r="M338" s="433"/>
    </row>
    <row r="339" spans="1:13" x14ac:dyDescent="0.2">
      <c r="A339" s="433"/>
      <c r="B339" s="433"/>
      <c r="C339" s="433"/>
      <c r="D339" s="433"/>
      <c r="E339" s="433"/>
      <c r="F339" s="434"/>
      <c r="G339" s="425"/>
      <c r="H339" s="435"/>
      <c r="I339" s="425"/>
      <c r="J339" s="433"/>
      <c r="K339" s="433"/>
      <c r="L339" s="434"/>
      <c r="M339" s="433"/>
    </row>
    <row r="340" spans="1:13" x14ac:dyDescent="0.2">
      <c r="A340" s="433"/>
      <c r="B340" s="433"/>
      <c r="C340" s="433"/>
      <c r="D340" s="433"/>
      <c r="E340" s="433"/>
      <c r="F340" s="434"/>
      <c r="G340" s="425"/>
      <c r="H340" s="435"/>
      <c r="I340" s="425"/>
      <c r="J340" s="433"/>
      <c r="K340" s="433"/>
      <c r="L340" s="434"/>
      <c r="M340" s="433"/>
    </row>
    <row r="341" spans="1:13" x14ac:dyDescent="0.2">
      <c r="A341" s="433"/>
      <c r="B341" s="433"/>
      <c r="C341" s="433"/>
      <c r="D341" s="433"/>
      <c r="E341" s="433"/>
      <c r="F341" s="434"/>
      <c r="G341" s="425"/>
      <c r="H341" s="435"/>
      <c r="I341" s="425"/>
      <c r="J341" s="433"/>
      <c r="K341" s="433"/>
      <c r="L341" s="434"/>
      <c r="M341" s="433"/>
    </row>
    <row r="342" spans="1:13" x14ac:dyDescent="0.2">
      <c r="A342" s="433"/>
      <c r="B342" s="433"/>
      <c r="C342" s="433"/>
      <c r="D342" s="433"/>
      <c r="E342" s="433"/>
      <c r="F342" s="434"/>
      <c r="G342" s="425"/>
      <c r="H342" s="435"/>
      <c r="I342" s="425"/>
      <c r="J342" s="433"/>
      <c r="K342" s="433"/>
      <c r="L342" s="434"/>
      <c r="M342" s="433"/>
    </row>
    <row r="343" spans="1:13" x14ac:dyDescent="0.2">
      <c r="A343" s="433"/>
      <c r="B343" s="433"/>
      <c r="C343" s="433"/>
      <c r="D343" s="433"/>
      <c r="E343" s="433"/>
      <c r="F343" s="434"/>
      <c r="G343" s="425"/>
      <c r="H343" s="435"/>
      <c r="I343" s="425"/>
      <c r="J343" s="433"/>
      <c r="K343" s="433"/>
      <c r="L343" s="434"/>
      <c r="M343" s="433"/>
    </row>
    <row r="344" spans="1:13" x14ac:dyDescent="0.2">
      <c r="A344" s="433"/>
      <c r="B344" s="433"/>
      <c r="C344" s="433"/>
      <c r="D344" s="433"/>
      <c r="E344" s="433"/>
      <c r="F344" s="434"/>
      <c r="G344" s="425"/>
      <c r="H344" s="435"/>
      <c r="I344" s="425"/>
      <c r="J344" s="433"/>
      <c r="K344" s="433"/>
      <c r="L344" s="434"/>
      <c r="M344" s="433"/>
    </row>
    <row r="345" spans="1:13" x14ac:dyDescent="0.2">
      <c r="A345" s="433"/>
      <c r="B345" s="433"/>
      <c r="C345" s="433"/>
      <c r="D345" s="433"/>
      <c r="E345" s="433"/>
      <c r="F345" s="434"/>
      <c r="G345" s="425"/>
      <c r="H345" s="435"/>
      <c r="I345" s="425"/>
      <c r="J345" s="433"/>
      <c r="K345" s="433"/>
      <c r="L345" s="434"/>
      <c r="M345" s="433"/>
    </row>
    <row r="346" spans="1:13" x14ac:dyDescent="0.2">
      <c r="A346" s="433"/>
      <c r="B346" s="433"/>
      <c r="C346" s="433"/>
      <c r="D346" s="433"/>
      <c r="E346" s="433"/>
      <c r="F346" s="434"/>
      <c r="G346" s="425"/>
      <c r="H346" s="435"/>
      <c r="I346" s="425"/>
      <c r="J346" s="433"/>
      <c r="K346" s="433"/>
      <c r="L346" s="434"/>
      <c r="M346" s="433"/>
    </row>
    <row r="347" spans="1:13" x14ac:dyDescent="0.2">
      <c r="A347" s="433"/>
      <c r="B347" s="433"/>
      <c r="C347" s="433"/>
      <c r="D347" s="433"/>
      <c r="E347" s="433"/>
      <c r="F347" s="434"/>
      <c r="G347" s="425"/>
      <c r="H347" s="435"/>
      <c r="I347" s="425"/>
      <c r="J347" s="433"/>
      <c r="K347" s="433"/>
      <c r="L347" s="434"/>
      <c r="M347" s="433"/>
    </row>
    <row r="348" spans="1:13" x14ac:dyDescent="0.2">
      <c r="A348" s="433"/>
      <c r="B348" s="433"/>
      <c r="C348" s="433"/>
      <c r="D348" s="433"/>
      <c r="E348" s="433"/>
      <c r="F348" s="434"/>
      <c r="G348" s="425"/>
      <c r="H348" s="435"/>
      <c r="I348" s="425"/>
      <c r="J348" s="433"/>
      <c r="K348" s="433"/>
      <c r="L348" s="434"/>
      <c r="M348" s="433"/>
    </row>
    <row r="349" spans="1:13" x14ac:dyDescent="0.2">
      <c r="A349" s="433"/>
      <c r="B349" s="433"/>
      <c r="C349" s="433"/>
      <c r="D349" s="433"/>
      <c r="E349" s="433"/>
      <c r="F349" s="434"/>
      <c r="G349" s="425"/>
      <c r="H349" s="435"/>
      <c r="I349" s="425"/>
      <c r="J349" s="433"/>
      <c r="K349" s="433"/>
      <c r="L349" s="434"/>
      <c r="M349" s="433"/>
    </row>
    <row r="350" spans="1:13" x14ac:dyDescent="0.2">
      <c r="A350" s="433"/>
      <c r="B350" s="433"/>
      <c r="C350" s="433"/>
      <c r="D350" s="433"/>
      <c r="E350" s="433"/>
      <c r="F350" s="434"/>
      <c r="G350" s="425"/>
      <c r="H350" s="435"/>
      <c r="I350" s="425"/>
      <c r="J350" s="433"/>
      <c r="K350" s="433"/>
      <c r="L350" s="434"/>
      <c r="M350" s="433"/>
    </row>
    <row r="351" spans="1:13" x14ac:dyDescent="0.2">
      <c r="A351" s="433"/>
      <c r="B351" s="433"/>
      <c r="C351" s="433"/>
      <c r="D351" s="433"/>
      <c r="E351" s="433"/>
      <c r="F351" s="434"/>
      <c r="G351" s="425"/>
      <c r="H351" s="435"/>
      <c r="I351" s="425"/>
      <c r="J351" s="433"/>
      <c r="K351" s="433"/>
      <c r="L351" s="434"/>
      <c r="M351" s="433"/>
    </row>
    <row r="352" spans="1:13" x14ac:dyDescent="0.2">
      <c r="A352" s="433"/>
      <c r="B352" s="433"/>
      <c r="C352" s="433"/>
      <c r="D352" s="433"/>
      <c r="E352" s="433"/>
      <c r="F352" s="434"/>
      <c r="G352" s="425"/>
      <c r="H352" s="435"/>
      <c r="I352" s="425"/>
      <c r="J352" s="433"/>
      <c r="K352" s="433"/>
      <c r="L352" s="434"/>
      <c r="M352" s="433"/>
    </row>
    <row r="353" spans="1:13" x14ac:dyDescent="0.2">
      <c r="A353" s="433"/>
      <c r="B353" s="433"/>
      <c r="C353" s="433"/>
      <c r="D353" s="433"/>
      <c r="E353" s="433"/>
      <c r="F353" s="434"/>
      <c r="G353" s="425"/>
      <c r="H353" s="435"/>
      <c r="I353" s="425"/>
      <c r="J353" s="433"/>
      <c r="K353" s="433"/>
      <c r="L353" s="434"/>
      <c r="M353" s="433"/>
    </row>
    <row r="354" spans="1:13" x14ac:dyDescent="0.2">
      <c r="A354" s="433"/>
      <c r="B354" s="433"/>
      <c r="C354" s="433"/>
      <c r="D354" s="433"/>
      <c r="E354" s="433"/>
      <c r="F354" s="434"/>
      <c r="G354" s="425"/>
      <c r="H354" s="435"/>
      <c r="I354" s="425"/>
      <c r="J354" s="433"/>
      <c r="K354" s="433"/>
      <c r="L354" s="434"/>
      <c r="M354" s="433"/>
    </row>
    <row r="355" spans="1:13" x14ac:dyDescent="0.2">
      <c r="A355" s="433"/>
      <c r="B355" s="433"/>
      <c r="C355" s="433"/>
      <c r="D355" s="433"/>
      <c r="E355" s="433"/>
      <c r="F355" s="434"/>
      <c r="G355" s="425"/>
      <c r="H355" s="435"/>
      <c r="I355" s="425"/>
      <c r="J355" s="433"/>
      <c r="K355" s="433"/>
      <c r="L355" s="434"/>
      <c r="M355" s="433"/>
    </row>
    <row r="356" spans="1:13" x14ac:dyDescent="0.2">
      <c r="A356" s="433"/>
      <c r="B356" s="433"/>
      <c r="C356" s="433"/>
      <c r="D356" s="433"/>
      <c r="E356" s="433"/>
      <c r="F356" s="434"/>
      <c r="G356" s="425"/>
      <c r="H356" s="435"/>
      <c r="I356" s="425"/>
      <c r="J356" s="433"/>
      <c r="K356" s="433"/>
      <c r="L356" s="434"/>
      <c r="M356" s="433"/>
    </row>
    <row r="357" spans="1:13" x14ac:dyDescent="0.2">
      <c r="A357" s="433"/>
      <c r="B357" s="433"/>
      <c r="C357" s="433"/>
      <c r="D357" s="433"/>
      <c r="E357" s="433"/>
      <c r="F357" s="434"/>
      <c r="G357" s="425"/>
      <c r="H357" s="435"/>
      <c r="I357" s="425"/>
      <c r="J357" s="433"/>
      <c r="K357" s="433"/>
      <c r="L357" s="434"/>
      <c r="M357" s="433"/>
    </row>
    <row r="358" spans="1:13" x14ac:dyDescent="0.2">
      <c r="A358" s="433"/>
      <c r="B358" s="433"/>
      <c r="C358" s="433"/>
      <c r="D358" s="433"/>
      <c r="E358" s="433"/>
      <c r="F358" s="434"/>
      <c r="G358" s="425"/>
      <c r="H358" s="435"/>
      <c r="I358" s="425"/>
      <c r="J358" s="433"/>
      <c r="K358" s="433"/>
      <c r="L358" s="434"/>
      <c r="M358" s="433"/>
    </row>
    <row r="359" spans="1:13" x14ac:dyDescent="0.2">
      <c r="A359" s="433"/>
      <c r="B359" s="433"/>
      <c r="C359" s="433"/>
      <c r="D359" s="433"/>
      <c r="E359" s="433"/>
      <c r="F359" s="434"/>
      <c r="G359" s="425"/>
      <c r="H359" s="435"/>
      <c r="I359" s="425"/>
      <c r="J359" s="433"/>
      <c r="K359" s="433"/>
      <c r="L359" s="434"/>
      <c r="M359" s="433"/>
    </row>
    <row r="360" spans="1:13" x14ac:dyDescent="0.2">
      <c r="A360" s="433"/>
      <c r="B360" s="433"/>
      <c r="C360" s="433"/>
      <c r="D360" s="433"/>
      <c r="E360" s="433"/>
      <c r="F360" s="434"/>
      <c r="G360" s="425"/>
      <c r="H360" s="435"/>
      <c r="I360" s="425"/>
      <c r="J360" s="433"/>
      <c r="K360" s="433"/>
      <c r="L360" s="434"/>
      <c r="M360" s="433"/>
    </row>
    <row r="361" spans="1:13" x14ac:dyDescent="0.2">
      <c r="A361" s="433"/>
      <c r="B361" s="433"/>
      <c r="C361" s="433"/>
      <c r="D361" s="433"/>
      <c r="E361" s="433"/>
      <c r="F361" s="434"/>
      <c r="G361" s="425"/>
      <c r="H361" s="435"/>
      <c r="I361" s="425"/>
      <c r="J361" s="433"/>
      <c r="K361" s="433"/>
      <c r="L361" s="434"/>
      <c r="M361" s="433"/>
    </row>
    <row r="362" spans="1:13" x14ac:dyDescent="0.2">
      <c r="A362" s="433"/>
      <c r="B362" s="433"/>
      <c r="C362" s="433"/>
      <c r="D362" s="433"/>
      <c r="E362" s="433"/>
      <c r="F362" s="434"/>
      <c r="G362" s="425"/>
      <c r="H362" s="435"/>
      <c r="I362" s="425"/>
      <c r="J362" s="433"/>
      <c r="K362" s="433"/>
      <c r="L362" s="434"/>
      <c r="M362" s="433"/>
    </row>
    <row r="363" spans="1:13" x14ac:dyDescent="0.2">
      <c r="A363" s="433"/>
      <c r="B363" s="433"/>
      <c r="C363" s="433"/>
      <c r="D363" s="433"/>
      <c r="E363" s="433"/>
      <c r="F363" s="434"/>
      <c r="G363" s="425"/>
      <c r="H363" s="435"/>
      <c r="I363" s="425"/>
      <c r="J363" s="433"/>
      <c r="K363" s="433"/>
      <c r="L363" s="434"/>
      <c r="M363" s="433"/>
    </row>
    <row r="364" spans="1:13" x14ac:dyDescent="0.2">
      <c r="A364" s="433"/>
      <c r="B364" s="433"/>
      <c r="C364" s="433"/>
      <c r="D364" s="433"/>
      <c r="E364" s="433"/>
      <c r="F364" s="434"/>
      <c r="G364" s="425"/>
      <c r="H364" s="435"/>
      <c r="I364" s="425"/>
      <c r="J364" s="433"/>
      <c r="K364" s="433"/>
      <c r="L364" s="434"/>
      <c r="M364" s="433"/>
    </row>
    <row r="365" spans="1:13" x14ac:dyDescent="0.2">
      <c r="A365" s="433"/>
      <c r="B365" s="433"/>
      <c r="C365" s="433"/>
      <c r="D365" s="433"/>
      <c r="E365" s="433"/>
      <c r="F365" s="434"/>
      <c r="G365" s="425"/>
      <c r="H365" s="435"/>
      <c r="I365" s="425"/>
      <c r="J365" s="433"/>
      <c r="K365" s="433"/>
      <c r="L365" s="434"/>
      <c r="M365" s="433"/>
    </row>
    <row r="366" spans="1:13" x14ac:dyDescent="0.2">
      <c r="A366" s="433"/>
      <c r="B366" s="433"/>
      <c r="C366" s="433"/>
      <c r="D366" s="433"/>
      <c r="E366" s="433"/>
      <c r="F366" s="434"/>
      <c r="G366" s="425"/>
      <c r="H366" s="435"/>
      <c r="I366" s="425"/>
      <c r="J366" s="433"/>
      <c r="K366" s="433"/>
      <c r="L366" s="434"/>
      <c r="M366" s="433"/>
    </row>
    <row r="367" spans="1:13" x14ac:dyDescent="0.2">
      <c r="A367" s="433"/>
      <c r="B367" s="433"/>
      <c r="C367" s="433"/>
      <c r="D367" s="433"/>
      <c r="E367" s="433"/>
      <c r="F367" s="434"/>
      <c r="G367" s="425"/>
      <c r="H367" s="435"/>
      <c r="I367" s="425"/>
      <c r="J367" s="433"/>
      <c r="K367" s="433"/>
      <c r="L367" s="434"/>
      <c r="M367" s="433"/>
    </row>
    <row r="368" spans="1:13" x14ac:dyDescent="0.2">
      <c r="A368" s="433"/>
      <c r="B368" s="433"/>
      <c r="C368" s="433"/>
      <c r="D368" s="433"/>
      <c r="E368" s="433"/>
      <c r="F368" s="434"/>
      <c r="G368" s="425"/>
      <c r="H368" s="435"/>
      <c r="I368" s="425"/>
      <c r="J368" s="433"/>
      <c r="K368" s="433"/>
      <c r="L368" s="434"/>
      <c r="M368" s="433"/>
    </row>
    <row r="369" spans="1:13" x14ac:dyDescent="0.2">
      <c r="A369" s="433"/>
      <c r="B369" s="433"/>
      <c r="C369" s="433"/>
      <c r="D369" s="433"/>
      <c r="E369" s="433"/>
      <c r="F369" s="434"/>
      <c r="G369" s="425"/>
      <c r="H369" s="435"/>
      <c r="I369" s="425"/>
      <c r="J369" s="433"/>
      <c r="K369" s="433"/>
      <c r="L369" s="434"/>
      <c r="M369" s="433"/>
    </row>
    <row r="370" spans="1:13" x14ac:dyDescent="0.2">
      <c r="A370" s="433"/>
      <c r="B370" s="433"/>
      <c r="C370" s="433"/>
      <c r="D370" s="433"/>
      <c r="E370" s="433"/>
      <c r="F370" s="434"/>
      <c r="G370" s="425"/>
      <c r="H370" s="435"/>
      <c r="I370" s="425"/>
      <c r="J370" s="433"/>
      <c r="K370" s="433"/>
      <c r="L370" s="434"/>
      <c r="M370" s="433"/>
    </row>
    <row r="371" spans="1:13" x14ac:dyDescent="0.2">
      <c r="A371" s="433"/>
      <c r="B371" s="433"/>
      <c r="C371" s="433"/>
      <c r="D371" s="433"/>
      <c r="E371" s="433"/>
      <c r="F371" s="434"/>
      <c r="G371" s="425"/>
      <c r="H371" s="435"/>
      <c r="I371" s="425"/>
      <c r="J371" s="433"/>
      <c r="K371" s="433"/>
      <c r="L371" s="434"/>
      <c r="M371" s="433"/>
    </row>
    <row r="372" spans="1:13" x14ac:dyDescent="0.2">
      <c r="A372" s="433"/>
      <c r="B372" s="433"/>
      <c r="C372" s="433"/>
      <c r="D372" s="433"/>
      <c r="E372" s="433"/>
      <c r="F372" s="434"/>
      <c r="G372" s="425"/>
      <c r="H372" s="435"/>
      <c r="I372" s="425"/>
      <c r="J372" s="433"/>
      <c r="K372" s="433"/>
      <c r="L372" s="434"/>
      <c r="M372" s="433"/>
    </row>
    <row r="373" spans="1:13" x14ac:dyDescent="0.2">
      <c r="A373" s="433"/>
      <c r="B373" s="433"/>
      <c r="C373" s="433"/>
      <c r="D373" s="433"/>
      <c r="E373" s="433"/>
      <c r="F373" s="434"/>
      <c r="G373" s="425"/>
      <c r="H373" s="435"/>
      <c r="I373" s="425"/>
      <c r="J373" s="433"/>
      <c r="K373" s="433"/>
      <c r="L373" s="434"/>
      <c r="M373" s="433"/>
    </row>
    <row r="374" spans="1:13" x14ac:dyDescent="0.2">
      <c r="A374" s="433"/>
      <c r="B374" s="433"/>
      <c r="C374" s="433"/>
      <c r="D374" s="433"/>
      <c r="E374" s="433"/>
      <c r="F374" s="434"/>
      <c r="G374" s="425"/>
      <c r="H374" s="435"/>
      <c r="I374" s="425"/>
      <c r="J374" s="433"/>
      <c r="K374" s="433"/>
      <c r="L374" s="434"/>
      <c r="M374" s="433"/>
    </row>
    <row r="375" spans="1:13" x14ac:dyDescent="0.2">
      <c r="A375" s="433"/>
      <c r="B375" s="433"/>
      <c r="C375" s="433"/>
      <c r="D375" s="433"/>
      <c r="E375" s="433"/>
      <c r="F375" s="434"/>
      <c r="G375" s="425"/>
      <c r="H375" s="435"/>
      <c r="I375" s="425"/>
      <c r="J375" s="433"/>
      <c r="K375" s="433"/>
      <c r="L375" s="434"/>
      <c r="M375" s="433"/>
    </row>
    <row r="376" spans="1:13" x14ac:dyDescent="0.2">
      <c r="A376" s="433"/>
      <c r="B376" s="433"/>
      <c r="C376" s="433"/>
      <c r="D376" s="433"/>
      <c r="E376" s="433"/>
      <c r="F376" s="434"/>
      <c r="G376" s="425"/>
      <c r="H376" s="435"/>
      <c r="I376" s="425"/>
      <c r="J376" s="433"/>
      <c r="K376" s="433"/>
      <c r="L376" s="434"/>
      <c r="M376" s="433"/>
    </row>
    <row r="377" spans="1:13" x14ac:dyDescent="0.2">
      <c r="A377" s="433"/>
      <c r="B377" s="433"/>
      <c r="C377" s="433"/>
      <c r="D377" s="433"/>
      <c r="E377" s="433"/>
      <c r="F377" s="434"/>
      <c r="G377" s="425"/>
      <c r="H377" s="435"/>
      <c r="I377" s="425"/>
      <c r="J377" s="433"/>
      <c r="K377" s="433"/>
      <c r="L377" s="434"/>
      <c r="M377" s="433"/>
    </row>
    <row r="378" spans="1:13" x14ac:dyDescent="0.2">
      <c r="A378" s="433"/>
      <c r="B378" s="433"/>
      <c r="C378" s="433"/>
      <c r="D378" s="433"/>
      <c r="E378" s="433"/>
      <c r="F378" s="434"/>
      <c r="G378" s="425"/>
      <c r="H378" s="435"/>
      <c r="I378" s="425"/>
      <c r="J378" s="433"/>
      <c r="K378" s="433"/>
      <c r="L378" s="434"/>
      <c r="M378" s="433"/>
    </row>
    <row r="379" spans="1:13" x14ac:dyDescent="0.2">
      <c r="A379" s="433"/>
      <c r="B379" s="433"/>
      <c r="C379" s="433"/>
      <c r="D379" s="433"/>
      <c r="E379" s="433"/>
      <c r="F379" s="434"/>
      <c r="G379" s="425"/>
      <c r="H379" s="435"/>
      <c r="I379" s="425"/>
      <c r="J379" s="433"/>
      <c r="K379" s="433"/>
      <c r="L379" s="434"/>
      <c r="M379" s="433"/>
    </row>
    <row r="380" spans="1:13" x14ac:dyDescent="0.2">
      <c r="A380" s="433"/>
      <c r="B380" s="433"/>
      <c r="C380" s="433"/>
      <c r="D380" s="433"/>
      <c r="E380" s="433"/>
      <c r="F380" s="434"/>
      <c r="G380" s="425"/>
      <c r="H380" s="435"/>
      <c r="I380" s="425"/>
      <c r="J380" s="433"/>
      <c r="K380" s="433"/>
      <c r="L380" s="434"/>
      <c r="M380" s="433"/>
    </row>
    <row r="381" spans="1:13" x14ac:dyDescent="0.2">
      <c r="A381" s="433"/>
      <c r="B381" s="433"/>
      <c r="C381" s="433"/>
      <c r="D381" s="433"/>
      <c r="E381" s="433"/>
      <c r="F381" s="434"/>
      <c r="G381" s="425"/>
      <c r="H381" s="435"/>
      <c r="I381" s="425"/>
      <c r="J381" s="433"/>
      <c r="K381" s="433"/>
      <c r="L381" s="434"/>
      <c r="M381" s="433"/>
    </row>
    <row r="382" spans="1:13" x14ac:dyDescent="0.2">
      <c r="A382" s="433"/>
      <c r="B382" s="433"/>
      <c r="C382" s="433"/>
      <c r="D382" s="433"/>
      <c r="E382" s="433"/>
      <c r="F382" s="434"/>
      <c r="G382" s="425"/>
      <c r="H382" s="435"/>
      <c r="I382" s="425"/>
      <c r="J382" s="433"/>
      <c r="K382" s="433"/>
      <c r="L382" s="434"/>
      <c r="M382" s="433"/>
    </row>
    <row r="383" spans="1:13" x14ac:dyDescent="0.2">
      <c r="A383" s="433"/>
      <c r="B383" s="433"/>
      <c r="C383" s="433"/>
      <c r="D383" s="433"/>
      <c r="E383" s="433"/>
      <c r="F383" s="434"/>
      <c r="G383" s="425"/>
      <c r="H383" s="435"/>
      <c r="I383" s="425"/>
      <c r="J383" s="433"/>
      <c r="K383" s="433"/>
      <c r="L383" s="434"/>
      <c r="M383" s="433"/>
    </row>
    <row r="384" spans="1:13" x14ac:dyDescent="0.2">
      <c r="A384" s="433"/>
      <c r="B384" s="433"/>
      <c r="C384" s="433"/>
      <c r="D384" s="433"/>
      <c r="E384" s="433"/>
      <c r="F384" s="434"/>
      <c r="G384" s="425"/>
      <c r="H384" s="435"/>
      <c r="I384" s="425"/>
      <c r="J384" s="433"/>
      <c r="K384" s="433"/>
      <c r="L384" s="434"/>
      <c r="M384" s="433"/>
    </row>
    <row r="385" spans="1:13" x14ac:dyDescent="0.2">
      <c r="A385" s="433"/>
      <c r="B385" s="433"/>
      <c r="C385" s="433"/>
      <c r="D385" s="433"/>
      <c r="E385" s="433"/>
      <c r="F385" s="434"/>
      <c r="G385" s="425"/>
      <c r="H385" s="435"/>
      <c r="I385" s="425"/>
      <c r="J385" s="433"/>
      <c r="K385" s="433"/>
      <c r="L385" s="434"/>
      <c r="M385" s="433"/>
    </row>
    <row r="386" spans="1:13" x14ac:dyDescent="0.2">
      <c r="A386" s="433"/>
      <c r="B386" s="433"/>
      <c r="C386" s="433"/>
      <c r="D386" s="433"/>
      <c r="E386" s="433"/>
      <c r="F386" s="434"/>
      <c r="G386" s="425"/>
      <c r="H386" s="435"/>
      <c r="I386" s="425"/>
      <c r="J386" s="433"/>
      <c r="K386" s="433"/>
      <c r="L386" s="434"/>
      <c r="M386" s="433"/>
    </row>
    <row r="387" spans="1:13" x14ac:dyDescent="0.2">
      <c r="A387" s="433"/>
      <c r="B387" s="433"/>
      <c r="C387" s="433"/>
      <c r="D387" s="433"/>
      <c r="E387" s="433"/>
      <c r="F387" s="434"/>
      <c r="G387" s="425"/>
      <c r="H387" s="435"/>
      <c r="I387" s="425"/>
      <c r="J387" s="433"/>
      <c r="K387" s="433"/>
      <c r="L387" s="434"/>
      <c r="M387" s="433"/>
    </row>
    <row r="388" spans="1:13" x14ac:dyDescent="0.2">
      <c r="A388" s="433"/>
      <c r="B388" s="433"/>
      <c r="C388" s="433"/>
      <c r="D388" s="433"/>
      <c r="E388" s="433"/>
      <c r="F388" s="434"/>
      <c r="G388" s="425"/>
      <c r="H388" s="435"/>
      <c r="I388" s="425"/>
      <c r="J388" s="433"/>
      <c r="K388" s="433"/>
      <c r="L388" s="434"/>
      <c r="M388" s="433"/>
    </row>
    <row r="389" spans="1:13" x14ac:dyDescent="0.2">
      <c r="A389" s="433"/>
      <c r="B389" s="433"/>
      <c r="C389" s="433"/>
      <c r="D389" s="433"/>
      <c r="E389" s="433"/>
      <c r="F389" s="434"/>
      <c r="G389" s="425"/>
      <c r="H389" s="435"/>
      <c r="I389" s="425"/>
      <c r="J389" s="433"/>
      <c r="K389" s="433"/>
      <c r="L389" s="434"/>
      <c r="M389" s="433"/>
    </row>
    <row r="390" spans="1:13" x14ac:dyDescent="0.2">
      <c r="A390" s="433"/>
      <c r="B390" s="433"/>
      <c r="C390" s="433"/>
      <c r="D390" s="433"/>
      <c r="E390" s="433"/>
      <c r="F390" s="434"/>
      <c r="G390" s="425"/>
      <c r="H390" s="435"/>
      <c r="I390" s="425"/>
      <c r="J390" s="433"/>
      <c r="K390" s="433"/>
      <c r="L390" s="434"/>
      <c r="M390" s="433"/>
    </row>
    <row r="391" spans="1:13" x14ac:dyDescent="0.2">
      <c r="A391" s="433"/>
      <c r="B391" s="433"/>
      <c r="C391" s="433"/>
      <c r="D391" s="433"/>
      <c r="E391" s="433"/>
      <c r="F391" s="434"/>
      <c r="G391" s="425"/>
      <c r="H391" s="435"/>
      <c r="I391" s="425"/>
      <c r="J391" s="433"/>
      <c r="K391" s="433"/>
      <c r="L391" s="434"/>
      <c r="M391" s="433"/>
    </row>
    <row r="392" spans="1:13" x14ac:dyDescent="0.2">
      <c r="A392" s="433"/>
      <c r="B392" s="433"/>
      <c r="C392" s="433"/>
      <c r="D392" s="433"/>
      <c r="E392" s="433"/>
      <c r="F392" s="434"/>
      <c r="G392" s="425"/>
      <c r="H392" s="435"/>
      <c r="I392" s="425"/>
      <c r="J392" s="433"/>
      <c r="K392" s="433"/>
      <c r="L392" s="434"/>
      <c r="M392" s="433"/>
    </row>
    <row r="393" spans="1:13" x14ac:dyDescent="0.2">
      <c r="A393" s="433"/>
      <c r="B393" s="433"/>
      <c r="C393" s="433"/>
      <c r="D393" s="433"/>
      <c r="E393" s="433"/>
      <c r="F393" s="434"/>
      <c r="G393" s="425"/>
      <c r="H393" s="435"/>
      <c r="I393" s="425"/>
      <c r="J393" s="433"/>
      <c r="K393" s="433"/>
      <c r="L393" s="434"/>
      <c r="M393" s="433"/>
    </row>
    <row r="394" spans="1:13" x14ac:dyDescent="0.2">
      <c r="A394" s="433"/>
      <c r="B394" s="433"/>
      <c r="C394" s="433"/>
      <c r="D394" s="433"/>
      <c r="E394" s="433"/>
      <c r="F394" s="434"/>
      <c r="G394" s="425"/>
      <c r="H394" s="435"/>
      <c r="I394" s="425"/>
      <c r="J394" s="433"/>
      <c r="K394" s="433"/>
      <c r="L394" s="434"/>
      <c r="M394" s="433"/>
    </row>
    <row r="395" spans="1:13" x14ac:dyDescent="0.2">
      <c r="A395" s="433"/>
      <c r="B395" s="433"/>
      <c r="C395" s="433"/>
      <c r="D395" s="433"/>
      <c r="E395" s="433"/>
      <c r="F395" s="434"/>
      <c r="G395" s="425"/>
      <c r="H395" s="435"/>
      <c r="I395" s="425"/>
      <c r="J395" s="433"/>
      <c r="K395" s="433"/>
      <c r="L395" s="434"/>
      <c r="M395" s="433"/>
    </row>
    <row r="396" spans="1:13" x14ac:dyDescent="0.2">
      <c r="A396" s="433"/>
      <c r="B396" s="433"/>
      <c r="C396" s="433"/>
      <c r="D396" s="433"/>
      <c r="E396" s="433"/>
      <c r="F396" s="434"/>
      <c r="G396" s="425"/>
      <c r="H396" s="435"/>
      <c r="I396" s="425"/>
      <c r="J396" s="433"/>
      <c r="K396" s="433"/>
      <c r="L396" s="434"/>
      <c r="M396" s="433"/>
    </row>
    <row r="397" spans="1:13" x14ac:dyDescent="0.2">
      <c r="A397" s="433"/>
      <c r="B397" s="433"/>
      <c r="C397" s="433"/>
      <c r="D397" s="433"/>
      <c r="E397" s="433"/>
      <c r="F397" s="434"/>
      <c r="G397" s="425"/>
      <c r="H397" s="435"/>
      <c r="I397" s="425"/>
      <c r="J397" s="433"/>
      <c r="K397" s="433"/>
      <c r="L397" s="434"/>
      <c r="M397" s="433"/>
    </row>
    <row r="398" spans="1:13" x14ac:dyDescent="0.2">
      <c r="A398" s="433"/>
      <c r="B398" s="433"/>
      <c r="C398" s="433"/>
      <c r="D398" s="433"/>
      <c r="E398" s="433"/>
      <c r="F398" s="434"/>
      <c r="G398" s="425"/>
      <c r="H398" s="435"/>
      <c r="I398" s="425"/>
      <c r="J398" s="433"/>
      <c r="K398" s="433"/>
      <c r="L398" s="434"/>
      <c r="M398" s="433"/>
    </row>
    <row r="399" spans="1:13" x14ac:dyDescent="0.2">
      <c r="A399" s="433"/>
      <c r="B399" s="433"/>
      <c r="C399" s="433"/>
      <c r="D399" s="433"/>
      <c r="E399" s="433"/>
      <c r="F399" s="434"/>
      <c r="G399" s="425"/>
      <c r="H399" s="435"/>
      <c r="I399" s="425"/>
      <c r="J399" s="433"/>
      <c r="K399" s="433"/>
      <c r="L399" s="434"/>
      <c r="M399" s="433"/>
    </row>
    <row r="400" spans="1:13" x14ac:dyDescent="0.2">
      <c r="A400" s="433"/>
      <c r="B400" s="433"/>
      <c r="C400" s="433"/>
      <c r="D400" s="433"/>
      <c r="E400" s="433"/>
      <c r="F400" s="434"/>
      <c r="G400" s="425"/>
      <c r="H400" s="435"/>
      <c r="I400" s="425"/>
      <c r="J400" s="433"/>
      <c r="K400" s="433"/>
      <c r="L400" s="434"/>
      <c r="M400" s="433"/>
    </row>
    <row r="401" spans="1:13" x14ac:dyDescent="0.2">
      <c r="A401" s="433"/>
      <c r="B401" s="433"/>
      <c r="C401" s="433"/>
      <c r="D401" s="433"/>
      <c r="E401" s="433"/>
      <c r="F401" s="434"/>
      <c r="G401" s="425"/>
      <c r="H401" s="435"/>
      <c r="I401" s="425"/>
      <c r="J401" s="433"/>
      <c r="K401" s="433"/>
      <c r="L401" s="434"/>
      <c r="M401" s="433"/>
    </row>
    <row r="402" spans="1:13" x14ac:dyDescent="0.2">
      <c r="A402" s="433"/>
      <c r="B402" s="433"/>
      <c r="C402" s="433"/>
      <c r="D402" s="433"/>
      <c r="E402" s="433"/>
      <c r="F402" s="434"/>
      <c r="G402" s="425"/>
      <c r="H402" s="435"/>
      <c r="I402" s="425"/>
      <c r="J402" s="433"/>
      <c r="K402" s="433"/>
      <c r="L402" s="434"/>
      <c r="M402" s="433"/>
    </row>
    <row r="403" spans="1:13" x14ac:dyDescent="0.2">
      <c r="A403" s="433"/>
      <c r="B403" s="433"/>
      <c r="C403" s="433"/>
      <c r="D403" s="433"/>
      <c r="E403" s="433"/>
      <c r="F403" s="434"/>
      <c r="G403" s="425"/>
      <c r="H403" s="435"/>
      <c r="I403" s="425"/>
      <c r="J403" s="433"/>
      <c r="K403" s="433"/>
      <c r="L403" s="434"/>
      <c r="M403" s="433"/>
    </row>
    <row r="404" spans="1:13" x14ac:dyDescent="0.2">
      <c r="A404" s="433"/>
      <c r="B404" s="433"/>
      <c r="C404" s="433"/>
      <c r="D404" s="433"/>
      <c r="E404" s="433"/>
      <c r="F404" s="434"/>
      <c r="G404" s="425"/>
      <c r="H404" s="435"/>
      <c r="I404" s="425"/>
      <c r="J404" s="433"/>
      <c r="K404" s="433"/>
      <c r="L404" s="434"/>
      <c r="M404" s="433"/>
    </row>
    <row r="405" spans="1:13" x14ac:dyDescent="0.2">
      <c r="A405" s="433"/>
      <c r="B405" s="433"/>
      <c r="C405" s="433"/>
      <c r="D405" s="433"/>
      <c r="E405" s="433"/>
      <c r="F405" s="434"/>
      <c r="G405" s="425"/>
      <c r="H405" s="435"/>
      <c r="I405" s="425"/>
      <c r="J405" s="433"/>
      <c r="K405" s="433"/>
      <c r="L405" s="434"/>
      <c r="M405" s="433"/>
    </row>
    <row r="406" spans="1:13" x14ac:dyDescent="0.2">
      <c r="A406" s="433"/>
      <c r="B406" s="433"/>
      <c r="C406" s="433"/>
      <c r="D406" s="433"/>
      <c r="E406" s="433"/>
      <c r="F406" s="434"/>
      <c r="G406" s="425"/>
      <c r="H406" s="435"/>
      <c r="I406" s="425"/>
      <c r="J406" s="433"/>
      <c r="K406" s="433"/>
      <c r="L406" s="434"/>
      <c r="M406" s="433"/>
    </row>
    <row r="407" spans="1:13" x14ac:dyDescent="0.2">
      <c r="A407" s="433"/>
      <c r="B407" s="433"/>
      <c r="C407" s="433"/>
      <c r="D407" s="433"/>
      <c r="E407" s="433"/>
      <c r="F407" s="434"/>
      <c r="G407" s="425"/>
      <c r="H407" s="435"/>
      <c r="I407" s="425"/>
      <c r="J407" s="433"/>
      <c r="K407" s="433"/>
      <c r="L407" s="434"/>
      <c r="M407" s="433"/>
    </row>
    <row r="408" spans="1:13" x14ac:dyDescent="0.2">
      <c r="A408" s="433"/>
      <c r="B408" s="433"/>
      <c r="C408" s="433"/>
      <c r="D408" s="433"/>
      <c r="E408" s="433"/>
      <c r="F408" s="434"/>
      <c r="G408" s="425"/>
      <c r="H408" s="435"/>
      <c r="I408" s="425"/>
      <c r="J408" s="433"/>
      <c r="K408" s="433"/>
      <c r="L408" s="434"/>
      <c r="M408" s="433"/>
    </row>
    <row r="409" spans="1:13" x14ac:dyDescent="0.2">
      <c r="A409" s="433"/>
      <c r="B409" s="433"/>
      <c r="C409" s="433"/>
      <c r="D409" s="433"/>
      <c r="E409" s="433"/>
      <c r="F409" s="434"/>
      <c r="G409" s="425"/>
      <c r="H409" s="435"/>
      <c r="I409" s="425"/>
      <c r="J409" s="433"/>
      <c r="K409" s="433"/>
      <c r="L409" s="434"/>
      <c r="M409" s="433"/>
    </row>
    <row r="410" spans="1:13" x14ac:dyDescent="0.2">
      <c r="A410" s="433"/>
      <c r="B410" s="433"/>
      <c r="C410" s="433"/>
      <c r="D410" s="433"/>
      <c r="E410" s="433"/>
      <c r="F410" s="434"/>
      <c r="G410" s="425"/>
      <c r="H410" s="435"/>
      <c r="I410" s="425"/>
      <c r="J410" s="433"/>
      <c r="K410" s="433"/>
      <c r="L410" s="434"/>
      <c r="M410" s="433"/>
    </row>
    <row r="411" spans="1:13" x14ac:dyDescent="0.2">
      <c r="A411" s="433"/>
      <c r="B411" s="433"/>
      <c r="C411" s="433"/>
      <c r="D411" s="433"/>
      <c r="E411" s="433"/>
      <c r="F411" s="434"/>
      <c r="G411" s="425"/>
      <c r="H411" s="435"/>
      <c r="I411" s="425"/>
      <c r="J411" s="433"/>
      <c r="K411" s="433"/>
      <c r="L411" s="434"/>
      <c r="M411" s="433"/>
    </row>
    <row r="412" spans="1:13" x14ac:dyDescent="0.2">
      <c r="A412" s="433"/>
      <c r="B412" s="433"/>
      <c r="C412" s="433"/>
      <c r="D412" s="433"/>
      <c r="E412" s="433"/>
      <c r="F412" s="434"/>
      <c r="G412" s="425"/>
      <c r="H412" s="435"/>
      <c r="I412" s="425"/>
      <c r="J412" s="433"/>
      <c r="K412" s="433"/>
      <c r="L412" s="434"/>
      <c r="M412" s="433"/>
    </row>
    <row r="413" spans="1:13" x14ac:dyDescent="0.2">
      <c r="A413" s="433"/>
      <c r="B413" s="433"/>
      <c r="C413" s="433"/>
      <c r="D413" s="433"/>
      <c r="E413" s="433"/>
      <c r="F413" s="434"/>
      <c r="G413" s="425"/>
      <c r="H413" s="435"/>
      <c r="I413" s="425"/>
      <c r="J413" s="433"/>
      <c r="K413" s="433"/>
      <c r="L413" s="434"/>
      <c r="M413" s="433"/>
    </row>
    <row r="414" spans="1:13" x14ac:dyDescent="0.2">
      <c r="A414" s="433"/>
      <c r="B414" s="433"/>
      <c r="C414" s="433"/>
      <c r="D414" s="433"/>
      <c r="E414" s="433"/>
      <c r="F414" s="434"/>
      <c r="G414" s="425"/>
      <c r="H414" s="435"/>
      <c r="I414" s="425"/>
      <c r="J414" s="433"/>
      <c r="K414" s="433"/>
      <c r="L414" s="434"/>
      <c r="M414" s="433"/>
    </row>
    <row r="415" spans="1:13" x14ac:dyDescent="0.2">
      <c r="A415" s="433"/>
      <c r="B415" s="433"/>
      <c r="C415" s="433"/>
      <c r="D415" s="433"/>
      <c r="E415" s="433"/>
      <c r="F415" s="434"/>
      <c r="G415" s="425"/>
      <c r="H415" s="435"/>
      <c r="I415" s="425"/>
      <c r="J415" s="433"/>
      <c r="K415" s="433"/>
      <c r="L415" s="434"/>
      <c r="M415" s="433"/>
    </row>
    <row r="416" spans="1:13" x14ac:dyDescent="0.2">
      <c r="A416" s="433"/>
      <c r="B416" s="433"/>
      <c r="C416" s="433"/>
      <c r="D416" s="433"/>
      <c r="E416" s="433"/>
      <c r="F416" s="434"/>
      <c r="G416" s="425"/>
      <c r="H416" s="435"/>
      <c r="I416" s="425"/>
      <c r="J416" s="433"/>
      <c r="K416" s="433"/>
      <c r="L416" s="434"/>
      <c r="M416" s="433"/>
    </row>
    <row r="417" spans="1:13" x14ac:dyDescent="0.2">
      <c r="A417" s="433"/>
      <c r="B417" s="433"/>
      <c r="C417" s="433"/>
      <c r="D417" s="433"/>
      <c r="E417" s="433"/>
      <c r="F417" s="434"/>
      <c r="G417" s="425"/>
      <c r="H417" s="435"/>
      <c r="I417" s="425"/>
      <c r="J417" s="433"/>
      <c r="K417" s="433"/>
      <c r="L417" s="434"/>
      <c r="M417" s="433"/>
    </row>
    <row r="418" spans="1:13" x14ac:dyDescent="0.2">
      <c r="A418" s="433"/>
      <c r="B418" s="433"/>
      <c r="C418" s="433"/>
      <c r="D418" s="433"/>
      <c r="E418" s="433"/>
      <c r="F418" s="434"/>
      <c r="G418" s="425"/>
      <c r="H418" s="435"/>
      <c r="I418" s="425"/>
      <c r="J418" s="433"/>
      <c r="K418" s="433"/>
      <c r="L418" s="434"/>
      <c r="M418" s="433"/>
    </row>
    <row r="419" spans="1:13" x14ac:dyDescent="0.2">
      <c r="A419" s="433"/>
      <c r="B419" s="433"/>
      <c r="C419" s="433"/>
      <c r="D419" s="433"/>
      <c r="E419" s="433"/>
      <c r="F419" s="434"/>
      <c r="G419" s="425"/>
      <c r="H419" s="435"/>
      <c r="I419" s="425"/>
      <c r="J419" s="433"/>
      <c r="K419" s="433"/>
      <c r="L419" s="434"/>
      <c r="M419" s="433"/>
    </row>
    <row r="420" spans="1:13" x14ac:dyDescent="0.2">
      <c r="A420" s="433"/>
      <c r="B420" s="433"/>
      <c r="C420" s="433"/>
      <c r="D420" s="433"/>
      <c r="E420" s="433"/>
      <c r="F420" s="434"/>
      <c r="G420" s="425"/>
      <c r="H420" s="435"/>
      <c r="I420" s="425"/>
      <c r="J420" s="433"/>
      <c r="K420" s="433"/>
      <c r="L420" s="434"/>
      <c r="M420" s="433"/>
    </row>
    <row r="421" spans="1:13" x14ac:dyDescent="0.2">
      <c r="A421" s="433"/>
      <c r="B421" s="433"/>
      <c r="C421" s="433"/>
      <c r="D421" s="433"/>
      <c r="E421" s="433"/>
      <c r="F421" s="434"/>
      <c r="G421" s="425"/>
      <c r="H421" s="435"/>
      <c r="I421" s="425"/>
      <c r="J421" s="433"/>
      <c r="K421" s="433"/>
      <c r="L421" s="434"/>
      <c r="M421" s="433"/>
    </row>
    <row r="422" spans="1:13" x14ac:dyDescent="0.2">
      <c r="A422" s="433"/>
      <c r="B422" s="433"/>
      <c r="C422" s="433"/>
      <c r="D422" s="433"/>
      <c r="E422" s="433"/>
      <c r="F422" s="434"/>
      <c r="G422" s="425"/>
      <c r="H422" s="435"/>
      <c r="I422" s="425"/>
      <c r="J422" s="433"/>
      <c r="K422" s="433"/>
      <c r="L422" s="434"/>
      <c r="M422" s="433"/>
    </row>
    <row r="423" spans="1:13" x14ac:dyDescent="0.2">
      <c r="A423" s="433"/>
      <c r="B423" s="433"/>
      <c r="C423" s="433"/>
      <c r="D423" s="433"/>
      <c r="E423" s="433"/>
      <c r="F423" s="434"/>
      <c r="G423" s="425"/>
      <c r="H423" s="435"/>
      <c r="I423" s="425"/>
      <c r="J423" s="433"/>
      <c r="K423" s="433"/>
      <c r="L423" s="434"/>
      <c r="M423" s="433"/>
    </row>
    <row r="424" spans="1:13" x14ac:dyDescent="0.2">
      <c r="A424" s="433"/>
      <c r="B424" s="433"/>
      <c r="C424" s="433"/>
      <c r="D424" s="433"/>
      <c r="E424" s="433"/>
      <c r="F424" s="434"/>
      <c r="G424" s="425"/>
      <c r="H424" s="435"/>
      <c r="I424" s="425"/>
      <c r="J424" s="433"/>
      <c r="K424" s="433"/>
      <c r="L424" s="434"/>
      <c r="M424" s="433"/>
    </row>
    <row r="425" spans="1:13" x14ac:dyDescent="0.2">
      <c r="A425" s="433"/>
      <c r="B425" s="433"/>
      <c r="C425" s="433"/>
      <c r="D425" s="433"/>
      <c r="E425" s="433"/>
      <c r="F425" s="434"/>
      <c r="G425" s="425"/>
      <c r="H425" s="435"/>
      <c r="I425" s="425"/>
      <c r="J425" s="433"/>
      <c r="K425" s="433"/>
      <c r="L425" s="434"/>
      <c r="M425" s="433"/>
    </row>
    <row r="426" spans="1:13" x14ac:dyDescent="0.2">
      <c r="A426" s="433"/>
      <c r="B426" s="433"/>
      <c r="C426" s="433"/>
      <c r="D426" s="433"/>
      <c r="E426" s="433"/>
      <c r="F426" s="434"/>
      <c r="G426" s="425"/>
      <c r="H426" s="435"/>
      <c r="I426" s="425"/>
      <c r="J426" s="433"/>
      <c r="K426" s="433"/>
      <c r="L426" s="434"/>
      <c r="M426" s="433"/>
    </row>
    <row r="427" spans="1:13" x14ac:dyDescent="0.2">
      <c r="A427" s="433"/>
      <c r="B427" s="433"/>
      <c r="C427" s="433"/>
      <c r="D427" s="433"/>
      <c r="E427" s="433"/>
      <c r="F427" s="434"/>
      <c r="G427" s="425"/>
      <c r="H427" s="435"/>
      <c r="I427" s="425"/>
      <c r="J427" s="433"/>
      <c r="K427" s="433"/>
      <c r="L427" s="434"/>
      <c r="M427" s="433"/>
    </row>
    <row r="428" spans="1:13" x14ac:dyDescent="0.2">
      <c r="A428" s="433"/>
      <c r="B428" s="433"/>
      <c r="C428" s="433"/>
      <c r="D428" s="433"/>
      <c r="E428" s="433"/>
      <c r="F428" s="434"/>
      <c r="G428" s="425"/>
      <c r="H428" s="435"/>
      <c r="I428" s="425"/>
      <c r="J428" s="433"/>
      <c r="K428" s="433"/>
      <c r="L428" s="434"/>
      <c r="M428" s="433"/>
    </row>
    <row r="429" spans="1:13" x14ac:dyDescent="0.2">
      <c r="A429" s="433"/>
      <c r="B429" s="433"/>
      <c r="C429" s="433"/>
      <c r="D429" s="433"/>
      <c r="E429" s="433"/>
      <c r="F429" s="434"/>
      <c r="G429" s="425"/>
      <c r="H429" s="435"/>
      <c r="I429" s="425"/>
      <c r="J429" s="433"/>
      <c r="K429" s="433"/>
      <c r="L429" s="434"/>
      <c r="M429" s="433"/>
    </row>
    <row r="430" spans="1:13" x14ac:dyDescent="0.2">
      <c r="A430" s="433"/>
      <c r="B430" s="433"/>
      <c r="C430" s="433"/>
      <c r="D430" s="433"/>
      <c r="E430" s="433"/>
      <c r="F430" s="434"/>
      <c r="G430" s="425"/>
      <c r="H430" s="435"/>
      <c r="I430" s="425"/>
      <c r="J430" s="433"/>
      <c r="K430" s="433"/>
      <c r="L430" s="434"/>
      <c r="M430" s="433"/>
    </row>
    <row r="431" spans="1:13" x14ac:dyDescent="0.2">
      <c r="A431" s="433"/>
      <c r="B431" s="433"/>
      <c r="C431" s="433"/>
      <c r="D431" s="433"/>
      <c r="E431" s="433"/>
      <c r="F431" s="434"/>
      <c r="G431" s="425"/>
      <c r="H431" s="435"/>
      <c r="I431" s="425"/>
      <c r="J431" s="433"/>
      <c r="K431" s="433"/>
      <c r="L431" s="434"/>
      <c r="M431" s="433"/>
    </row>
    <row r="432" spans="1:13" x14ac:dyDescent="0.2">
      <c r="A432" s="433"/>
      <c r="B432" s="433"/>
      <c r="C432" s="433"/>
      <c r="D432" s="433"/>
      <c r="E432" s="433"/>
      <c r="F432" s="434"/>
      <c r="G432" s="425"/>
      <c r="H432" s="435"/>
      <c r="I432" s="425"/>
      <c r="J432" s="433"/>
      <c r="K432" s="433"/>
      <c r="L432" s="434"/>
      <c r="M432" s="433"/>
    </row>
    <row r="433" spans="1:13" x14ac:dyDescent="0.2">
      <c r="A433" s="433"/>
      <c r="B433" s="433"/>
      <c r="C433" s="433"/>
      <c r="D433" s="433"/>
      <c r="E433" s="433"/>
      <c r="F433" s="434"/>
      <c r="G433" s="425"/>
      <c r="H433" s="435"/>
      <c r="I433" s="425"/>
      <c r="J433" s="433"/>
      <c r="K433" s="433"/>
      <c r="L433" s="434"/>
      <c r="M433" s="433"/>
    </row>
    <row r="434" spans="1:13" x14ac:dyDescent="0.2">
      <c r="A434" s="433"/>
      <c r="B434" s="433"/>
      <c r="C434" s="433"/>
      <c r="D434" s="433"/>
      <c r="E434" s="433"/>
      <c r="F434" s="434"/>
      <c r="G434" s="425"/>
      <c r="H434" s="435"/>
      <c r="I434" s="425"/>
      <c r="J434" s="433"/>
      <c r="K434" s="433"/>
      <c r="L434" s="434"/>
      <c r="M434" s="433"/>
    </row>
    <row r="435" spans="1:13" x14ac:dyDescent="0.2">
      <c r="A435" s="433"/>
      <c r="B435" s="433"/>
      <c r="C435" s="433"/>
      <c r="D435" s="433"/>
      <c r="E435" s="433"/>
      <c r="F435" s="434"/>
      <c r="G435" s="425"/>
      <c r="H435" s="435"/>
      <c r="I435" s="425"/>
      <c r="J435" s="433"/>
      <c r="K435" s="433"/>
      <c r="L435" s="434"/>
      <c r="M435" s="433"/>
    </row>
    <row r="436" spans="1:13" x14ac:dyDescent="0.2">
      <c r="A436" s="433"/>
      <c r="B436" s="433"/>
      <c r="C436" s="433"/>
      <c r="D436" s="433"/>
      <c r="E436" s="433"/>
      <c r="F436" s="434"/>
      <c r="G436" s="425"/>
      <c r="H436" s="435"/>
      <c r="I436" s="425"/>
      <c r="J436" s="433"/>
      <c r="K436" s="433"/>
      <c r="L436" s="434"/>
      <c r="M436" s="433"/>
    </row>
    <row r="437" spans="1:13" x14ac:dyDescent="0.2">
      <c r="A437" s="433"/>
      <c r="B437" s="433"/>
      <c r="C437" s="433"/>
      <c r="D437" s="433"/>
      <c r="E437" s="433"/>
      <c r="F437" s="434"/>
      <c r="G437" s="425"/>
      <c r="H437" s="435"/>
      <c r="I437" s="425"/>
      <c r="J437" s="433"/>
      <c r="K437" s="433"/>
      <c r="L437" s="434"/>
      <c r="M437" s="433"/>
    </row>
    <row r="438" spans="1:13" x14ac:dyDescent="0.2">
      <c r="A438" s="433"/>
      <c r="B438" s="433"/>
      <c r="C438" s="433"/>
      <c r="D438" s="433"/>
      <c r="E438" s="433"/>
      <c r="F438" s="434"/>
      <c r="G438" s="425"/>
      <c r="H438" s="435"/>
      <c r="I438" s="425"/>
      <c r="J438" s="433"/>
      <c r="K438" s="433"/>
      <c r="L438" s="434"/>
      <c r="M438" s="433"/>
    </row>
    <row r="439" spans="1:13" x14ac:dyDescent="0.2">
      <c r="A439" s="433"/>
      <c r="B439" s="433"/>
      <c r="C439" s="433"/>
      <c r="D439" s="433"/>
      <c r="E439" s="433"/>
      <c r="F439" s="434"/>
      <c r="G439" s="425"/>
      <c r="H439" s="435"/>
      <c r="I439" s="425"/>
      <c r="J439" s="433"/>
      <c r="K439" s="433"/>
      <c r="L439" s="434"/>
      <c r="M439" s="433"/>
    </row>
    <row r="440" spans="1:13" x14ac:dyDescent="0.2">
      <c r="A440" s="433"/>
      <c r="B440" s="433"/>
      <c r="C440" s="433"/>
      <c r="D440" s="433"/>
      <c r="E440" s="433"/>
      <c r="F440" s="434"/>
      <c r="G440" s="425"/>
      <c r="H440" s="435"/>
      <c r="I440" s="425"/>
      <c r="J440" s="433"/>
      <c r="K440" s="433"/>
      <c r="L440" s="434"/>
      <c r="M440" s="433"/>
    </row>
    <row r="441" spans="1:13" x14ac:dyDescent="0.2">
      <c r="A441" s="433"/>
      <c r="B441" s="433"/>
      <c r="C441" s="433"/>
      <c r="D441" s="433"/>
      <c r="E441" s="433"/>
      <c r="F441" s="434"/>
      <c r="G441" s="425"/>
      <c r="H441" s="435"/>
      <c r="I441" s="425"/>
      <c r="J441" s="433"/>
      <c r="K441" s="433"/>
      <c r="L441" s="434"/>
      <c r="M441" s="433"/>
    </row>
    <row r="442" spans="1:13" x14ac:dyDescent="0.2">
      <c r="A442" s="433"/>
      <c r="B442" s="433"/>
      <c r="C442" s="433"/>
      <c r="D442" s="433"/>
      <c r="E442" s="433"/>
      <c r="F442" s="434"/>
      <c r="G442" s="425"/>
      <c r="H442" s="435"/>
      <c r="I442" s="425"/>
      <c r="J442" s="433"/>
      <c r="K442" s="433"/>
      <c r="L442" s="434"/>
      <c r="M442" s="433"/>
    </row>
    <row r="443" spans="1:13" x14ac:dyDescent="0.2">
      <c r="A443" s="433"/>
      <c r="B443" s="433"/>
      <c r="C443" s="433"/>
      <c r="D443" s="433"/>
      <c r="E443" s="433"/>
      <c r="F443" s="434"/>
      <c r="G443" s="425"/>
      <c r="H443" s="435"/>
      <c r="I443" s="425"/>
      <c r="J443" s="433"/>
      <c r="K443" s="433"/>
      <c r="L443" s="434"/>
      <c r="M443" s="433"/>
    </row>
    <row r="444" spans="1:13" x14ac:dyDescent="0.2">
      <c r="A444" s="433"/>
      <c r="B444" s="433"/>
      <c r="C444" s="433"/>
      <c r="D444" s="433"/>
      <c r="E444" s="433"/>
      <c r="F444" s="434"/>
      <c r="G444" s="425"/>
      <c r="H444" s="435"/>
      <c r="I444" s="425"/>
      <c r="J444" s="433"/>
      <c r="K444" s="433"/>
      <c r="L444" s="434"/>
      <c r="M444" s="433"/>
    </row>
    <row r="445" spans="1:13" x14ac:dyDescent="0.2">
      <c r="A445" s="433"/>
      <c r="B445" s="433"/>
      <c r="C445" s="433"/>
      <c r="D445" s="433"/>
      <c r="E445" s="433"/>
      <c r="F445" s="434"/>
      <c r="G445" s="425"/>
      <c r="H445" s="435"/>
      <c r="I445" s="425"/>
      <c r="J445" s="433"/>
      <c r="K445" s="433"/>
      <c r="L445" s="434"/>
      <c r="M445" s="433"/>
    </row>
    <row r="446" spans="1:13" x14ac:dyDescent="0.2">
      <c r="A446" s="433"/>
      <c r="B446" s="433"/>
      <c r="C446" s="433"/>
      <c r="D446" s="433"/>
      <c r="E446" s="433"/>
      <c r="F446" s="434"/>
      <c r="G446" s="425"/>
      <c r="H446" s="435"/>
      <c r="I446" s="425"/>
      <c r="J446" s="433"/>
      <c r="K446" s="433"/>
      <c r="L446" s="434"/>
      <c r="M446" s="433"/>
    </row>
    <row r="447" spans="1:13" x14ac:dyDescent="0.2">
      <c r="A447" s="433"/>
      <c r="B447" s="433"/>
      <c r="C447" s="433"/>
      <c r="D447" s="433"/>
      <c r="E447" s="433"/>
      <c r="F447" s="434"/>
      <c r="G447" s="425"/>
      <c r="H447" s="435"/>
      <c r="I447" s="425"/>
      <c r="J447" s="433"/>
      <c r="K447" s="433"/>
      <c r="L447" s="434"/>
      <c r="M447" s="433"/>
    </row>
    <row r="448" spans="1:13" x14ac:dyDescent="0.2">
      <c r="A448" s="433"/>
      <c r="B448" s="433"/>
      <c r="C448" s="433"/>
      <c r="D448" s="433"/>
      <c r="E448" s="433"/>
      <c r="F448" s="434"/>
      <c r="G448" s="425"/>
      <c r="H448" s="435"/>
      <c r="I448" s="425"/>
      <c r="J448" s="433"/>
      <c r="K448" s="433"/>
      <c r="L448" s="434"/>
      <c r="M448" s="433"/>
    </row>
    <row r="449" spans="1:13" x14ac:dyDescent="0.2">
      <c r="A449" s="433"/>
      <c r="B449" s="433"/>
      <c r="C449" s="433"/>
      <c r="D449" s="433"/>
      <c r="E449" s="433"/>
      <c r="F449" s="434"/>
      <c r="G449" s="425"/>
      <c r="H449" s="435"/>
      <c r="I449" s="425"/>
      <c r="J449" s="433"/>
      <c r="K449" s="433"/>
      <c r="L449" s="434"/>
      <c r="M449" s="433"/>
    </row>
    <row r="450" spans="1:13" x14ac:dyDescent="0.2">
      <c r="A450" s="433"/>
      <c r="B450" s="433"/>
      <c r="C450" s="433"/>
      <c r="D450" s="433"/>
      <c r="E450" s="433"/>
      <c r="F450" s="434"/>
      <c r="G450" s="425"/>
      <c r="H450" s="435"/>
      <c r="I450" s="425"/>
      <c r="J450" s="433"/>
      <c r="K450" s="433"/>
      <c r="L450" s="434"/>
      <c r="M450" s="433"/>
    </row>
    <row r="451" spans="1:13" x14ac:dyDescent="0.2">
      <c r="A451" s="433"/>
      <c r="B451" s="433"/>
      <c r="C451" s="433"/>
      <c r="D451" s="433"/>
      <c r="E451" s="433"/>
      <c r="F451" s="434"/>
      <c r="G451" s="425"/>
      <c r="H451" s="435"/>
      <c r="I451" s="425"/>
      <c r="J451" s="433"/>
      <c r="K451" s="433"/>
      <c r="L451" s="434"/>
      <c r="M451" s="433"/>
    </row>
    <row r="452" spans="1:13" x14ac:dyDescent="0.2">
      <c r="A452" s="433"/>
      <c r="B452" s="433"/>
      <c r="C452" s="433"/>
      <c r="D452" s="433"/>
      <c r="E452" s="433"/>
      <c r="F452" s="434"/>
      <c r="G452" s="425"/>
      <c r="H452" s="435"/>
      <c r="I452" s="425"/>
      <c r="J452" s="433"/>
      <c r="K452" s="433"/>
      <c r="L452" s="434"/>
      <c r="M452" s="433"/>
    </row>
    <row r="453" spans="1:13" x14ac:dyDescent="0.2">
      <c r="A453" s="433"/>
      <c r="B453" s="433"/>
      <c r="C453" s="433"/>
      <c r="D453" s="433"/>
      <c r="E453" s="433"/>
      <c r="F453" s="434"/>
      <c r="G453" s="425"/>
      <c r="H453" s="435"/>
      <c r="I453" s="425"/>
      <c r="J453" s="433"/>
      <c r="K453" s="433"/>
      <c r="L453" s="434"/>
      <c r="M453" s="433"/>
    </row>
    <row r="454" spans="1:13" x14ac:dyDescent="0.2">
      <c r="A454" s="433"/>
      <c r="B454" s="433"/>
      <c r="C454" s="433"/>
      <c r="D454" s="433"/>
      <c r="E454" s="433"/>
      <c r="F454" s="434"/>
      <c r="G454" s="425"/>
      <c r="H454" s="435"/>
      <c r="I454" s="425"/>
      <c r="J454" s="433"/>
      <c r="K454" s="433"/>
      <c r="L454" s="434"/>
      <c r="M454" s="433"/>
    </row>
    <row r="455" spans="1:13" x14ac:dyDescent="0.2">
      <c r="A455" s="433"/>
      <c r="B455" s="433"/>
      <c r="C455" s="433"/>
      <c r="D455" s="433"/>
      <c r="E455" s="433"/>
      <c r="F455" s="434"/>
      <c r="G455" s="425"/>
      <c r="H455" s="435"/>
      <c r="I455" s="425"/>
      <c r="J455" s="433"/>
      <c r="K455" s="433"/>
      <c r="L455" s="434"/>
      <c r="M455" s="433"/>
    </row>
    <row r="456" spans="1:13" x14ac:dyDescent="0.2">
      <c r="A456" s="433"/>
      <c r="B456" s="433"/>
      <c r="C456" s="433"/>
      <c r="D456" s="433"/>
      <c r="E456" s="433"/>
      <c r="F456" s="434"/>
      <c r="G456" s="425"/>
      <c r="H456" s="435"/>
      <c r="I456" s="425"/>
      <c r="J456" s="433"/>
      <c r="K456" s="433"/>
      <c r="L456" s="434"/>
      <c r="M456" s="433"/>
    </row>
    <row r="457" spans="1:13" x14ac:dyDescent="0.2">
      <c r="A457" s="433"/>
      <c r="B457" s="433"/>
      <c r="C457" s="433"/>
      <c r="D457" s="433"/>
      <c r="E457" s="433"/>
      <c r="F457" s="434"/>
      <c r="G457" s="425"/>
      <c r="H457" s="435"/>
      <c r="I457" s="425"/>
      <c r="J457" s="433"/>
      <c r="K457" s="433"/>
      <c r="L457" s="434"/>
      <c r="M457" s="433"/>
    </row>
    <row r="458" spans="1:13" x14ac:dyDescent="0.2">
      <c r="A458" s="433"/>
      <c r="B458" s="433"/>
      <c r="C458" s="433"/>
      <c r="D458" s="433"/>
      <c r="E458" s="433"/>
      <c r="F458" s="434"/>
      <c r="G458" s="425"/>
      <c r="H458" s="435"/>
      <c r="I458" s="425"/>
      <c r="J458" s="433"/>
      <c r="K458" s="433"/>
      <c r="L458" s="434"/>
      <c r="M458" s="433"/>
    </row>
    <row r="459" spans="1:13" x14ac:dyDescent="0.2">
      <c r="A459" s="433"/>
      <c r="B459" s="433"/>
      <c r="C459" s="433"/>
      <c r="D459" s="433"/>
      <c r="E459" s="433"/>
      <c r="F459" s="434"/>
      <c r="G459" s="425"/>
      <c r="H459" s="435"/>
      <c r="I459" s="425"/>
      <c r="J459" s="433"/>
      <c r="K459" s="433"/>
      <c r="L459" s="434"/>
      <c r="M459" s="433"/>
    </row>
    <row r="460" spans="1:13" x14ac:dyDescent="0.2">
      <c r="A460" s="433"/>
      <c r="B460" s="433"/>
      <c r="C460" s="433"/>
      <c r="D460" s="433"/>
      <c r="E460" s="433"/>
      <c r="F460" s="434"/>
      <c r="G460" s="425"/>
      <c r="H460" s="435"/>
      <c r="I460" s="425"/>
      <c r="J460" s="433"/>
      <c r="K460" s="433"/>
      <c r="L460" s="434"/>
      <c r="M460" s="433"/>
    </row>
    <row r="461" spans="1:13" x14ac:dyDescent="0.2">
      <c r="A461" s="433"/>
      <c r="B461" s="433"/>
      <c r="C461" s="433"/>
      <c r="D461" s="433"/>
      <c r="E461" s="433"/>
      <c r="F461" s="434"/>
      <c r="G461" s="425"/>
      <c r="H461" s="435"/>
      <c r="I461" s="425"/>
      <c r="J461" s="433"/>
      <c r="K461" s="433"/>
      <c r="L461" s="434"/>
      <c r="M461" s="433"/>
    </row>
    <row r="462" spans="1:13" x14ac:dyDescent="0.2">
      <c r="A462" s="433"/>
      <c r="B462" s="433"/>
      <c r="C462" s="433"/>
      <c r="D462" s="433"/>
      <c r="E462" s="433"/>
      <c r="F462" s="434"/>
      <c r="G462" s="425"/>
      <c r="H462" s="435"/>
      <c r="I462" s="425"/>
      <c r="J462" s="433"/>
      <c r="K462" s="433"/>
      <c r="L462" s="434"/>
      <c r="M462" s="433"/>
    </row>
    <row r="463" spans="1:13" x14ac:dyDescent="0.2">
      <c r="A463" s="433"/>
      <c r="B463" s="433"/>
      <c r="C463" s="433"/>
      <c r="D463" s="433"/>
      <c r="E463" s="433"/>
      <c r="F463" s="434"/>
      <c r="G463" s="425"/>
      <c r="H463" s="435"/>
      <c r="I463" s="425"/>
      <c r="J463" s="433"/>
      <c r="K463" s="433"/>
      <c r="L463" s="434"/>
      <c r="M463" s="433"/>
    </row>
    <row r="464" spans="1:13" x14ac:dyDescent="0.2">
      <c r="A464" s="433"/>
      <c r="B464" s="433"/>
      <c r="C464" s="433"/>
      <c r="D464" s="433"/>
      <c r="E464" s="433"/>
      <c r="F464" s="434"/>
      <c r="G464" s="425"/>
      <c r="H464" s="435"/>
      <c r="I464" s="425"/>
      <c r="J464" s="433"/>
      <c r="K464" s="433"/>
      <c r="L464" s="434"/>
      <c r="M464" s="433"/>
    </row>
    <row r="465" spans="1:13" x14ac:dyDescent="0.2">
      <c r="A465" s="433"/>
      <c r="B465" s="433"/>
      <c r="C465" s="433"/>
      <c r="D465" s="433"/>
      <c r="E465" s="433"/>
      <c r="F465" s="434"/>
      <c r="G465" s="425"/>
      <c r="H465" s="435"/>
      <c r="I465" s="425"/>
      <c r="J465" s="433"/>
      <c r="K465" s="433"/>
      <c r="L465" s="434"/>
      <c r="M465" s="433"/>
    </row>
    <row r="466" spans="1:13" x14ac:dyDescent="0.2">
      <c r="A466" s="433"/>
      <c r="B466" s="433"/>
      <c r="C466" s="433"/>
      <c r="D466" s="433"/>
      <c r="E466" s="433"/>
      <c r="F466" s="434"/>
      <c r="G466" s="425"/>
      <c r="H466" s="435"/>
      <c r="I466" s="425"/>
      <c r="J466" s="433"/>
      <c r="K466" s="433"/>
      <c r="L466" s="434"/>
      <c r="M466" s="433"/>
    </row>
    <row r="467" spans="1:13" x14ac:dyDescent="0.2">
      <c r="A467" s="433"/>
      <c r="B467" s="433"/>
      <c r="C467" s="433"/>
      <c r="D467" s="433"/>
      <c r="E467" s="433"/>
      <c r="F467" s="434"/>
      <c r="G467" s="425"/>
      <c r="H467" s="435"/>
      <c r="I467" s="425"/>
      <c r="J467" s="433"/>
      <c r="K467" s="433"/>
      <c r="L467" s="434"/>
      <c r="M467" s="433"/>
    </row>
    <row r="468" spans="1:13" x14ac:dyDescent="0.2">
      <c r="A468" s="433"/>
      <c r="B468" s="433"/>
      <c r="C468" s="433"/>
      <c r="D468" s="433"/>
      <c r="E468" s="433"/>
      <c r="F468" s="434"/>
      <c r="G468" s="425"/>
      <c r="H468" s="435"/>
      <c r="I468" s="425"/>
      <c r="J468" s="433"/>
      <c r="K468" s="433"/>
      <c r="L468" s="434"/>
      <c r="M468" s="433"/>
    </row>
    <row r="469" spans="1:13" x14ac:dyDescent="0.2">
      <c r="A469" s="433"/>
      <c r="B469" s="433"/>
      <c r="C469" s="433"/>
      <c r="D469" s="433"/>
      <c r="E469" s="433"/>
      <c r="F469" s="434"/>
      <c r="G469" s="425"/>
      <c r="H469" s="435"/>
      <c r="I469" s="425"/>
      <c r="J469" s="433"/>
      <c r="K469" s="433"/>
      <c r="L469" s="434"/>
      <c r="M469" s="433"/>
    </row>
    <row r="470" spans="1:13" x14ac:dyDescent="0.2">
      <c r="A470" s="433"/>
      <c r="B470" s="433"/>
      <c r="C470" s="433"/>
      <c r="D470" s="433"/>
      <c r="E470" s="433"/>
      <c r="F470" s="434"/>
      <c r="G470" s="425"/>
      <c r="H470" s="435"/>
      <c r="I470" s="425"/>
      <c r="J470" s="433"/>
      <c r="K470" s="433"/>
      <c r="L470" s="434"/>
      <c r="M470" s="433"/>
    </row>
    <row r="471" spans="1:13" x14ac:dyDescent="0.2">
      <c r="A471" s="433"/>
      <c r="B471" s="433"/>
      <c r="C471" s="433"/>
      <c r="D471" s="433"/>
      <c r="E471" s="433"/>
      <c r="F471" s="434"/>
      <c r="G471" s="425"/>
      <c r="H471" s="435"/>
      <c r="I471" s="425"/>
      <c r="J471" s="433"/>
      <c r="K471" s="433"/>
      <c r="L471" s="434"/>
      <c r="M471" s="433"/>
    </row>
    <row r="472" spans="1:13" x14ac:dyDescent="0.2">
      <c r="A472" s="433"/>
      <c r="B472" s="433"/>
      <c r="C472" s="433"/>
      <c r="D472" s="433"/>
      <c r="E472" s="433"/>
      <c r="F472" s="434"/>
      <c r="G472" s="425"/>
      <c r="H472" s="435"/>
      <c r="I472" s="425"/>
      <c r="J472" s="433"/>
      <c r="K472" s="433"/>
      <c r="L472" s="434"/>
      <c r="M472" s="433"/>
    </row>
    <row r="473" spans="1:13" x14ac:dyDescent="0.2">
      <c r="A473" s="433"/>
      <c r="B473" s="433"/>
      <c r="C473" s="433"/>
      <c r="D473" s="433"/>
      <c r="E473" s="433"/>
      <c r="F473" s="434"/>
      <c r="G473" s="425"/>
      <c r="H473" s="435"/>
      <c r="I473" s="425"/>
      <c r="J473" s="433"/>
      <c r="K473" s="433"/>
      <c r="L473" s="434"/>
      <c r="M473" s="433"/>
    </row>
    <row r="474" spans="1:13" x14ac:dyDescent="0.2">
      <c r="A474" s="433"/>
      <c r="B474" s="433"/>
      <c r="C474" s="433"/>
      <c r="D474" s="433"/>
      <c r="E474" s="433"/>
      <c r="F474" s="434"/>
      <c r="G474" s="425"/>
      <c r="H474" s="435"/>
      <c r="I474" s="425"/>
      <c r="J474" s="433"/>
      <c r="K474" s="433"/>
      <c r="L474" s="434"/>
      <c r="M474" s="433"/>
    </row>
    <row r="475" spans="1:13" x14ac:dyDescent="0.2">
      <c r="A475" s="433"/>
      <c r="B475" s="433"/>
      <c r="C475" s="433"/>
      <c r="D475" s="433"/>
      <c r="E475" s="433"/>
      <c r="F475" s="434"/>
      <c r="G475" s="425"/>
      <c r="H475" s="435"/>
      <c r="I475" s="425"/>
      <c r="J475" s="433"/>
      <c r="K475" s="433"/>
      <c r="L475" s="434"/>
      <c r="M475" s="433"/>
    </row>
    <row r="476" spans="1:13" x14ac:dyDescent="0.2">
      <c r="A476" s="433"/>
      <c r="B476" s="433"/>
      <c r="C476" s="433"/>
      <c r="D476" s="433"/>
      <c r="E476" s="433"/>
      <c r="F476" s="434"/>
      <c r="G476" s="425"/>
      <c r="H476" s="435"/>
      <c r="I476" s="425"/>
      <c r="J476" s="433"/>
      <c r="K476" s="433"/>
      <c r="L476" s="434"/>
      <c r="M476" s="433"/>
    </row>
    <row r="477" spans="1:13" x14ac:dyDescent="0.2">
      <c r="A477" s="433"/>
      <c r="B477" s="433"/>
      <c r="C477" s="433"/>
      <c r="D477" s="433"/>
      <c r="E477" s="433"/>
      <c r="F477" s="434"/>
      <c r="G477" s="425"/>
      <c r="H477" s="435"/>
      <c r="I477" s="425"/>
      <c r="J477" s="433"/>
      <c r="K477" s="433"/>
      <c r="L477" s="434"/>
      <c r="M477" s="433"/>
    </row>
    <row r="478" spans="1:13" x14ac:dyDescent="0.2">
      <c r="A478" s="433"/>
      <c r="B478" s="433"/>
      <c r="C478" s="433"/>
      <c r="D478" s="433"/>
      <c r="E478" s="433"/>
      <c r="F478" s="434"/>
      <c r="G478" s="425"/>
      <c r="H478" s="435"/>
      <c r="I478" s="425"/>
      <c r="J478" s="433"/>
      <c r="K478" s="433"/>
      <c r="L478" s="434"/>
      <c r="M478" s="433"/>
    </row>
    <row r="479" spans="1:13" x14ac:dyDescent="0.2">
      <c r="A479" s="433"/>
      <c r="B479" s="433"/>
      <c r="C479" s="433"/>
      <c r="D479" s="433"/>
      <c r="E479" s="433"/>
      <c r="F479" s="434"/>
      <c r="G479" s="425"/>
      <c r="H479" s="435"/>
      <c r="I479" s="425"/>
      <c r="J479" s="433"/>
      <c r="K479" s="433"/>
      <c r="L479" s="434"/>
      <c r="M479" s="433"/>
    </row>
    <row r="480" spans="1:13" x14ac:dyDescent="0.2">
      <c r="A480" s="433"/>
      <c r="B480" s="433"/>
      <c r="C480" s="433"/>
      <c r="D480" s="433"/>
      <c r="E480" s="433"/>
      <c r="F480" s="434"/>
      <c r="G480" s="425"/>
      <c r="H480" s="435"/>
      <c r="I480" s="425"/>
      <c r="J480" s="433"/>
      <c r="K480" s="433"/>
      <c r="L480" s="434"/>
      <c r="M480" s="433"/>
    </row>
    <row r="481" spans="1:13" x14ac:dyDescent="0.2">
      <c r="A481" s="433"/>
      <c r="B481" s="433"/>
      <c r="C481" s="433"/>
      <c r="D481" s="433"/>
      <c r="E481" s="433"/>
      <c r="F481" s="434"/>
      <c r="G481" s="425"/>
      <c r="H481" s="435"/>
      <c r="I481" s="425"/>
      <c r="J481" s="433"/>
      <c r="K481" s="433"/>
      <c r="L481" s="434"/>
      <c r="M481" s="433"/>
    </row>
    <row r="482" spans="1:13" x14ac:dyDescent="0.2">
      <c r="A482" s="433"/>
      <c r="B482" s="433"/>
      <c r="C482" s="433"/>
      <c r="D482" s="433"/>
      <c r="E482" s="433"/>
      <c r="F482" s="434"/>
      <c r="G482" s="425"/>
      <c r="H482" s="435"/>
      <c r="I482" s="425"/>
      <c r="J482" s="433"/>
      <c r="K482" s="433"/>
      <c r="L482" s="434"/>
      <c r="M482" s="433"/>
    </row>
    <row r="483" spans="1:13" x14ac:dyDescent="0.2">
      <c r="A483" s="433"/>
      <c r="B483" s="433"/>
      <c r="C483" s="433"/>
      <c r="D483" s="433"/>
      <c r="E483" s="433"/>
      <c r="F483" s="434"/>
      <c r="G483" s="425"/>
      <c r="H483" s="435"/>
      <c r="I483" s="425"/>
      <c r="J483" s="433"/>
      <c r="K483" s="433"/>
      <c r="L483" s="434"/>
      <c r="M483" s="433"/>
    </row>
    <row r="484" spans="1:13" x14ac:dyDescent="0.2">
      <c r="A484" s="433"/>
      <c r="B484" s="433"/>
      <c r="C484" s="433"/>
      <c r="D484" s="433"/>
      <c r="E484" s="433"/>
      <c r="F484" s="434"/>
      <c r="G484" s="425"/>
      <c r="H484" s="435"/>
      <c r="I484" s="425"/>
      <c r="J484" s="433"/>
      <c r="K484" s="433"/>
      <c r="L484" s="434"/>
      <c r="M484" s="433"/>
    </row>
    <row r="485" spans="1:13" x14ac:dyDescent="0.2">
      <c r="A485" s="433"/>
      <c r="B485" s="433"/>
      <c r="C485" s="433"/>
      <c r="D485" s="433"/>
      <c r="E485" s="433"/>
      <c r="F485" s="434"/>
      <c r="G485" s="425"/>
      <c r="H485" s="435"/>
      <c r="I485" s="425"/>
      <c r="J485" s="433"/>
      <c r="K485" s="433"/>
      <c r="L485" s="434"/>
      <c r="M485" s="433"/>
    </row>
    <row r="486" spans="1:13" x14ac:dyDescent="0.2">
      <c r="A486" s="433"/>
      <c r="B486" s="433"/>
      <c r="C486" s="433"/>
      <c r="D486" s="433"/>
      <c r="E486" s="433"/>
      <c r="F486" s="434"/>
      <c r="G486" s="425"/>
      <c r="H486" s="435"/>
      <c r="I486" s="425"/>
      <c r="J486" s="433"/>
      <c r="K486" s="433"/>
      <c r="L486" s="434"/>
      <c r="M486" s="433"/>
    </row>
    <row r="487" spans="1:13" x14ac:dyDescent="0.2">
      <c r="A487" s="433"/>
      <c r="B487" s="433"/>
      <c r="C487" s="433"/>
      <c r="D487" s="433"/>
      <c r="E487" s="433"/>
      <c r="F487" s="434"/>
      <c r="G487" s="425"/>
      <c r="H487" s="435"/>
      <c r="I487" s="425"/>
      <c r="J487" s="433"/>
      <c r="K487" s="433"/>
      <c r="L487" s="434"/>
      <c r="M487" s="433"/>
    </row>
    <row r="488" spans="1:13" x14ac:dyDescent="0.2">
      <c r="A488" s="433"/>
      <c r="B488" s="433"/>
      <c r="C488" s="433"/>
      <c r="D488" s="433"/>
      <c r="E488" s="433"/>
      <c r="F488" s="434"/>
      <c r="G488" s="425"/>
      <c r="H488" s="435"/>
      <c r="I488" s="425"/>
      <c r="J488" s="433"/>
      <c r="K488" s="433"/>
      <c r="L488" s="434"/>
      <c r="M488" s="433"/>
    </row>
    <row r="489" spans="1:13" x14ac:dyDescent="0.2">
      <c r="A489" s="433"/>
      <c r="B489" s="433"/>
      <c r="C489" s="433"/>
      <c r="D489" s="433"/>
      <c r="E489" s="433"/>
      <c r="F489" s="434"/>
      <c r="G489" s="425"/>
      <c r="H489" s="435"/>
      <c r="I489" s="425"/>
      <c r="J489" s="433"/>
      <c r="K489" s="433"/>
      <c r="L489" s="434"/>
      <c r="M489" s="433"/>
    </row>
    <row r="490" spans="1:13" x14ac:dyDescent="0.2">
      <c r="A490" s="433"/>
      <c r="B490" s="433"/>
      <c r="C490" s="433"/>
      <c r="D490" s="433"/>
      <c r="E490" s="433"/>
      <c r="F490" s="434"/>
      <c r="G490" s="425"/>
      <c r="H490" s="435"/>
      <c r="I490" s="425"/>
      <c r="J490" s="433"/>
      <c r="K490" s="433"/>
      <c r="L490" s="434"/>
      <c r="M490" s="433"/>
    </row>
    <row r="491" spans="1:13" x14ac:dyDescent="0.2">
      <c r="A491" s="433"/>
      <c r="B491" s="433"/>
      <c r="C491" s="433"/>
      <c r="D491" s="433"/>
      <c r="E491" s="433"/>
      <c r="F491" s="434"/>
      <c r="G491" s="425"/>
      <c r="H491" s="435"/>
      <c r="I491" s="425"/>
      <c r="J491" s="433"/>
      <c r="K491" s="433"/>
      <c r="L491" s="434"/>
      <c r="M491" s="433"/>
    </row>
    <row r="492" spans="1:13" x14ac:dyDescent="0.2">
      <c r="A492" s="433"/>
      <c r="B492" s="433"/>
      <c r="C492" s="433"/>
      <c r="D492" s="433"/>
      <c r="E492" s="433"/>
      <c r="F492" s="434"/>
      <c r="G492" s="425"/>
      <c r="H492" s="435"/>
      <c r="I492" s="425"/>
      <c r="J492" s="433"/>
      <c r="K492" s="433"/>
      <c r="L492" s="434"/>
      <c r="M492" s="433"/>
    </row>
    <row r="493" spans="1:13" x14ac:dyDescent="0.2">
      <c r="A493" s="433"/>
      <c r="B493" s="433"/>
      <c r="C493" s="433"/>
      <c r="D493" s="433"/>
      <c r="E493" s="433"/>
      <c r="F493" s="434"/>
      <c r="G493" s="425"/>
      <c r="H493" s="435"/>
      <c r="I493" s="425"/>
      <c r="J493" s="433"/>
      <c r="K493" s="433"/>
      <c r="L493" s="434"/>
      <c r="M493" s="433"/>
    </row>
    <row r="494" spans="1:13" x14ac:dyDescent="0.2">
      <c r="A494" s="433"/>
      <c r="B494" s="433"/>
      <c r="C494" s="433"/>
      <c r="D494" s="433"/>
      <c r="E494" s="433"/>
      <c r="F494" s="434"/>
      <c r="G494" s="425"/>
      <c r="H494" s="435"/>
      <c r="I494" s="425"/>
      <c r="J494" s="433"/>
      <c r="K494" s="433"/>
      <c r="L494" s="434"/>
      <c r="M494" s="433"/>
    </row>
    <row r="495" spans="1:13" x14ac:dyDescent="0.2">
      <c r="A495" s="433"/>
      <c r="B495" s="433"/>
      <c r="C495" s="433"/>
      <c r="D495" s="433"/>
      <c r="E495" s="433"/>
      <c r="F495" s="434"/>
      <c r="G495" s="425"/>
      <c r="H495" s="435"/>
      <c r="I495" s="425"/>
      <c r="J495" s="433"/>
      <c r="K495" s="433"/>
      <c r="L495" s="434"/>
      <c r="M495" s="433"/>
    </row>
    <row r="496" spans="1:13" x14ac:dyDescent="0.2">
      <c r="A496" s="433"/>
      <c r="B496" s="433"/>
      <c r="C496" s="433"/>
      <c r="D496" s="433"/>
      <c r="E496" s="433"/>
      <c r="F496" s="434"/>
      <c r="G496" s="425"/>
      <c r="H496" s="435"/>
      <c r="I496" s="425"/>
      <c r="J496" s="433"/>
      <c r="K496" s="433"/>
      <c r="L496" s="434"/>
      <c r="M496" s="433"/>
    </row>
    <row r="497" spans="1:13" x14ac:dyDescent="0.2">
      <c r="A497" s="433"/>
      <c r="B497" s="433"/>
      <c r="C497" s="433"/>
      <c r="D497" s="433"/>
      <c r="E497" s="433"/>
      <c r="F497" s="434"/>
      <c r="G497" s="425"/>
      <c r="H497" s="435"/>
      <c r="I497" s="425"/>
      <c r="J497" s="433"/>
      <c r="K497" s="433"/>
      <c r="L497" s="434"/>
      <c r="M497" s="433"/>
    </row>
    <row r="498" spans="1:13" x14ac:dyDescent="0.2">
      <c r="A498" s="433"/>
      <c r="B498" s="433"/>
      <c r="C498" s="433"/>
      <c r="D498" s="433"/>
      <c r="E498" s="433"/>
      <c r="F498" s="434"/>
      <c r="G498" s="425"/>
      <c r="H498" s="435"/>
      <c r="I498" s="425"/>
      <c r="J498" s="433"/>
      <c r="K498" s="433"/>
      <c r="L498" s="434"/>
      <c r="M498" s="433"/>
    </row>
    <row r="499" spans="1:13" x14ac:dyDescent="0.2">
      <c r="A499" s="433"/>
      <c r="B499" s="433"/>
      <c r="C499" s="433"/>
      <c r="D499" s="433"/>
      <c r="E499" s="433"/>
      <c r="F499" s="434"/>
      <c r="G499" s="425"/>
      <c r="H499" s="435"/>
      <c r="I499" s="425"/>
      <c r="J499" s="433"/>
      <c r="K499" s="433"/>
      <c r="L499" s="434"/>
      <c r="M499" s="433"/>
    </row>
    <row r="500" spans="1:13" x14ac:dyDescent="0.2">
      <c r="A500" s="433"/>
      <c r="B500" s="433"/>
      <c r="C500" s="433"/>
      <c r="D500" s="433"/>
      <c r="E500" s="433"/>
      <c r="F500" s="434"/>
      <c r="G500" s="425"/>
      <c r="H500" s="435"/>
      <c r="I500" s="425"/>
      <c r="J500" s="433"/>
      <c r="K500" s="433"/>
      <c r="L500" s="434"/>
      <c r="M500" s="433"/>
    </row>
    <row r="501" spans="1:13" x14ac:dyDescent="0.2">
      <c r="A501" s="433"/>
      <c r="B501" s="433"/>
      <c r="C501" s="433"/>
      <c r="D501" s="433"/>
      <c r="E501" s="433"/>
      <c r="F501" s="434"/>
      <c r="G501" s="425"/>
      <c r="H501" s="435"/>
      <c r="I501" s="425"/>
      <c r="J501" s="433"/>
      <c r="K501" s="433"/>
      <c r="L501" s="434"/>
      <c r="M501" s="433"/>
    </row>
    <row r="502" spans="1:13" x14ac:dyDescent="0.2">
      <c r="A502" s="433"/>
      <c r="B502" s="433"/>
      <c r="C502" s="433"/>
      <c r="D502" s="433"/>
      <c r="E502" s="433"/>
      <c r="F502" s="434"/>
      <c r="G502" s="425"/>
      <c r="H502" s="435"/>
      <c r="I502" s="425"/>
      <c r="J502" s="433"/>
      <c r="K502" s="433"/>
      <c r="L502" s="434"/>
      <c r="M502" s="433"/>
    </row>
    <row r="503" spans="1:13" x14ac:dyDescent="0.2">
      <c r="A503" s="433"/>
      <c r="B503" s="433"/>
      <c r="C503" s="433"/>
      <c r="D503" s="433"/>
      <c r="E503" s="433"/>
      <c r="F503" s="434"/>
      <c r="G503" s="425"/>
      <c r="H503" s="435"/>
      <c r="I503" s="425"/>
      <c r="J503" s="433"/>
      <c r="K503" s="433"/>
      <c r="L503" s="434"/>
      <c r="M503" s="433"/>
    </row>
    <row r="504" spans="1:13" x14ac:dyDescent="0.2">
      <c r="A504" s="433"/>
      <c r="B504" s="433"/>
      <c r="C504" s="433"/>
      <c r="D504" s="433"/>
      <c r="E504" s="433"/>
      <c r="F504" s="434"/>
      <c r="G504" s="425"/>
      <c r="H504" s="435"/>
      <c r="I504" s="425"/>
      <c r="J504" s="433"/>
      <c r="K504" s="433"/>
      <c r="L504" s="434"/>
      <c r="M504" s="433"/>
    </row>
    <row r="505" spans="1:13" x14ac:dyDescent="0.2">
      <c r="A505" s="433"/>
      <c r="B505" s="433"/>
      <c r="C505" s="433"/>
      <c r="D505" s="433"/>
      <c r="E505" s="433"/>
      <c r="F505" s="434"/>
      <c r="G505" s="425"/>
      <c r="H505" s="435"/>
      <c r="I505" s="425"/>
      <c r="J505" s="433"/>
      <c r="K505" s="433"/>
      <c r="L505" s="434"/>
      <c r="M505" s="433"/>
    </row>
    <row r="506" spans="1:13" x14ac:dyDescent="0.2">
      <c r="A506" s="433"/>
      <c r="B506" s="433"/>
      <c r="C506" s="433"/>
      <c r="D506" s="433"/>
      <c r="E506" s="433"/>
      <c r="F506" s="434"/>
      <c r="G506" s="425"/>
      <c r="H506" s="435"/>
      <c r="I506" s="425"/>
      <c r="J506" s="433"/>
      <c r="K506" s="433"/>
      <c r="L506" s="434"/>
      <c r="M506" s="433"/>
    </row>
    <row r="507" spans="1:13" x14ac:dyDescent="0.2">
      <c r="A507" s="433"/>
      <c r="B507" s="433"/>
      <c r="C507" s="433"/>
      <c r="D507" s="433"/>
      <c r="E507" s="433"/>
      <c r="F507" s="434"/>
      <c r="G507" s="425"/>
      <c r="H507" s="435"/>
      <c r="I507" s="425"/>
      <c r="J507" s="433"/>
      <c r="K507" s="433"/>
      <c r="L507" s="434"/>
      <c r="M507" s="433"/>
    </row>
    <row r="508" spans="1:13" x14ac:dyDescent="0.2">
      <c r="A508" s="433"/>
      <c r="B508" s="433"/>
      <c r="C508" s="433"/>
      <c r="D508" s="433"/>
      <c r="E508" s="433"/>
      <c r="F508" s="434"/>
      <c r="G508" s="425"/>
      <c r="H508" s="435"/>
      <c r="I508" s="425"/>
      <c r="J508" s="433"/>
      <c r="K508" s="433"/>
      <c r="L508" s="434"/>
      <c r="M508" s="433"/>
    </row>
    <row r="509" spans="1:13" x14ac:dyDescent="0.2">
      <c r="A509" s="433"/>
      <c r="B509" s="433"/>
      <c r="C509" s="433"/>
      <c r="D509" s="433"/>
      <c r="E509" s="433"/>
      <c r="F509" s="434"/>
      <c r="G509" s="425"/>
      <c r="H509" s="435"/>
      <c r="I509" s="425"/>
      <c r="J509" s="433"/>
      <c r="K509" s="433"/>
      <c r="L509" s="434"/>
      <c r="M509" s="433"/>
    </row>
    <row r="510" spans="1:13" x14ac:dyDescent="0.2">
      <c r="A510" s="433"/>
      <c r="B510" s="433"/>
      <c r="C510" s="433"/>
      <c r="D510" s="433"/>
      <c r="E510" s="433"/>
      <c r="F510" s="434"/>
      <c r="G510" s="425"/>
      <c r="H510" s="435"/>
      <c r="I510" s="425"/>
      <c r="J510" s="433"/>
      <c r="K510" s="433"/>
      <c r="L510" s="434"/>
      <c r="M510" s="433"/>
    </row>
    <row r="511" spans="1:13" x14ac:dyDescent="0.2">
      <c r="A511" s="433"/>
      <c r="B511" s="433"/>
      <c r="C511" s="433"/>
      <c r="D511" s="433"/>
      <c r="E511" s="433"/>
      <c r="F511" s="434"/>
      <c r="G511" s="425"/>
      <c r="H511" s="435"/>
      <c r="I511" s="425"/>
      <c r="J511" s="433"/>
      <c r="K511" s="433"/>
      <c r="L511" s="434"/>
      <c r="M511" s="433"/>
    </row>
    <row r="512" spans="1:13" x14ac:dyDescent="0.2">
      <c r="A512" s="433"/>
      <c r="B512" s="433"/>
      <c r="C512" s="433"/>
      <c r="D512" s="433"/>
      <c r="E512" s="433"/>
      <c r="F512" s="434"/>
      <c r="G512" s="425"/>
      <c r="H512" s="435"/>
      <c r="I512" s="425"/>
      <c r="J512" s="433"/>
      <c r="K512" s="433"/>
      <c r="L512" s="434"/>
      <c r="M512" s="433"/>
    </row>
    <row r="513" spans="1:13" x14ac:dyDescent="0.2">
      <c r="A513" s="433"/>
      <c r="B513" s="433"/>
      <c r="C513" s="433"/>
      <c r="D513" s="433"/>
      <c r="E513" s="433"/>
      <c r="F513" s="434"/>
      <c r="G513" s="425"/>
      <c r="H513" s="435"/>
      <c r="I513" s="425"/>
      <c r="J513" s="433"/>
      <c r="K513" s="433"/>
      <c r="L513" s="434"/>
      <c r="M513" s="433"/>
    </row>
    <row r="514" spans="1:13" x14ac:dyDescent="0.2">
      <c r="A514" s="433"/>
      <c r="B514" s="433"/>
      <c r="C514" s="433"/>
      <c r="D514" s="433"/>
      <c r="E514" s="433"/>
      <c r="F514" s="434"/>
      <c r="G514" s="425"/>
      <c r="H514" s="435"/>
      <c r="I514" s="425"/>
      <c r="J514" s="433"/>
      <c r="K514" s="433"/>
      <c r="L514" s="434"/>
      <c r="M514" s="433"/>
    </row>
    <row r="515" spans="1:13" x14ac:dyDescent="0.2">
      <c r="A515" s="433"/>
      <c r="B515" s="433"/>
      <c r="C515" s="433"/>
      <c r="D515" s="433"/>
      <c r="E515" s="433"/>
      <c r="F515" s="434"/>
      <c r="G515" s="425"/>
      <c r="H515" s="435"/>
      <c r="I515" s="425"/>
      <c r="J515" s="433"/>
      <c r="K515" s="433"/>
      <c r="L515" s="434"/>
      <c r="M515" s="433"/>
    </row>
    <row r="516" spans="1:13" x14ac:dyDescent="0.2">
      <c r="A516" s="433"/>
      <c r="B516" s="433"/>
      <c r="C516" s="433"/>
      <c r="D516" s="433"/>
      <c r="E516" s="433"/>
      <c r="F516" s="434"/>
      <c r="G516" s="425"/>
      <c r="H516" s="435"/>
      <c r="I516" s="425"/>
      <c r="J516" s="433"/>
      <c r="K516" s="433"/>
      <c r="L516" s="434"/>
      <c r="M516" s="433"/>
    </row>
    <row r="517" spans="1:13" x14ac:dyDescent="0.2">
      <c r="A517" s="433"/>
      <c r="B517" s="433"/>
      <c r="C517" s="433"/>
      <c r="D517" s="433"/>
      <c r="E517" s="433"/>
      <c r="F517" s="434"/>
      <c r="G517" s="425"/>
      <c r="H517" s="435"/>
      <c r="I517" s="425"/>
      <c r="J517" s="433"/>
      <c r="K517" s="433"/>
      <c r="L517" s="434"/>
      <c r="M517" s="433"/>
    </row>
    <row r="518" spans="1:13" x14ac:dyDescent="0.2">
      <c r="A518" s="433"/>
      <c r="B518" s="433"/>
      <c r="C518" s="433"/>
      <c r="D518" s="433"/>
      <c r="E518" s="433"/>
      <c r="F518" s="434"/>
      <c r="G518" s="425"/>
      <c r="H518" s="435"/>
      <c r="I518" s="425"/>
      <c r="J518" s="433"/>
      <c r="K518" s="433"/>
      <c r="L518" s="434"/>
      <c r="M518" s="433"/>
    </row>
    <row r="519" spans="1:13" x14ac:dyDescent="0.2">
      <c r="A519" s="433"/>
      <c r="B519" s="433"/>
      <c r="C519" s="433"/>
      <c r="D519" s="433"/>
      <c r="E519" s="433"/>
      <c r="F519" s="434"/>
      <c r="G519" s="425"/>
      <c r="H519" s="435"/>
      <c r="I519" s="425"/>
      <c r="J519" s="433"/>
      <c r="K519" s="433"/>
      <c r="L519" s="434"/>
      <c r="M519" s="433"/>
    </row>
    <row r="520" spans="1:13" x14ac:dyDescent="0.2">
      <c r="A520" s="433"/>
      <c r="B520" s="433"/>
      <c r="C520" s="433"/>
      <c r="D520" s="433"/>
      <c r="E520" s="433"/>
      <c r="F520" s="434"/>
      <c r="G520" s="425"/>
      <c r="H520" s="435"/>
      <c r="I520" s="425"/>
      <c r="J520" s="433"/>
      <c r="K520" s="433"/>
      <c r="L520" s="434"/>
      <c r="M520" s="433"/>
    </row>
    <row r="521" spans="1:13" x14ac:dyDescent="0.2">
      <c r="A521" s="433"/>
      <c r="B521" s="433"/>
      <c r="C521" s="433"/>
      <c r="D521" s="433"/>
      <c r="E521" s="433"/>
      <c r="F521" s="434"/>
      <c r="G521" s="425"/>
      <c r="H521" s="435"/>
      <c r="I521" s="425"/>
      <c r="J521" s="433"/>
      <c r="K521" s="433"/>
      <c r="L521" s="434"/>
      <c r="M521" s="433"/>
    </row>
    <row r="522" spans="1:13" x14ac:dyDescent="0.2">
      <c r="A522" s="433"/>
      <c r="B522" s="433"/>
      <c r="C522" s="433"/>
      <c r="D522" s="433"/>
      <c r="E522" s="433"/>
      <c r="F522" s="434"/>
      <c r="G522" s="425"/>
      <c r="H522" s="435"/>
      <c r="I522" s="425"/>
      <c r="J522" s="433"/>
      <c r="K522" s="433"/>
      <c r="L522" s="434"/>
      <c r="M522" s="433"/>
    </row>
    <row r="523" spans="1:13" x14ac:dyDescent="0.2">
      <c r="A523" s="433"/>
      <c r="B523" s="433"/>
      <c r="C523" s="433"/>
      <c r="D523" s="433"/>
      <c r="E523" s="433"/>
      <c r="F523" s="434"/>
      <c r="G523" s="425"/>
      <c r="H523" s="435"/>
      <c r="I523" s="425"/>
      <c r="J523" s="433"/>
      <c r="K523" s="433"/>
      <c r="L523" s="434"/>
      <c r="M523" s="433"/>
    </row>
    <row r="524" spans="1:13" x14ac:dyDescent="0.2">
      <c r="A524" s="433"/>
      <c r="B524" s="433"/>
      <c r="C524" s="433"/>
      <c r="D524" s="433"/>
      <c r="E524" s="433"/>
      <c r="F524" s="434"/>
      <c r="G524" s="425"/>
      <c r="H524" s="435"/>
      <c r="I524" s="425"/>
      <c r="J524" s="433"/>
      <c r="K524" s="433"/>
      <c r="L524" s="434"/>
      <c r="M524" s="433"/>
    </row>
    <row r="525" spans="1:13" x14ac:dyDescent="0.2">
      <c r="A525" s="433"/>
      <c r="B525" s="433"/>
      <c r="C525" s="433"/>
      <c r="D525" s="433"/>
      <c r="E525" s="433"/>
      <c r="F525" s="434"/>
      <c r="G525" s="425"/>
      <c r="H525" s="435"/>
      <c r="I525" s="425"/>
      <c r="J525" s="433"/>
      <c r="K525" s="433"/>
      <c r="L525" s="434"/>
      <c r="M525" s="433"/>
    </row>
    <row r="526" spans="1:13" x14ac:dyDescent="0.2">
      <c r="A526" s="433"/>
      <c r="B526" s="433"/>
      <c r="C526" s="433"/>
      <c r="D526" s="433"/>
      <c r="E526" s="433"/>
      <c r="F526" s="434"/>
      <c r="G526" s="425"/>
      <c r="H526" s="435"/>
      <c r="I526" s="425"/>
      <c r="J526" s="433"/>
      <c r="K526" s="433"/>
      <c r="L526" s="434"/>
      <c r="M526" s="433"/>
    </row>
    <row r="527" spans="1:13" x14ac:dyDescent="0.2">
      <c r="A527" s="433"/>
      <c r="B527" s="433"/>
      <c r="C527" s="433"/>
      <c r="D527" s="433"/>
      <c r="E527" s="433"/>
      <c r="F527" s="434"/>
      <c r="G527" s="425"/>
      <c r="H527" s="435"/>
      <c r="I527" s="425"/>
      <c r="J527" s="433"/>
      <c r="K527" s="433"/>
      <c r="L527" s="434"/>
      <c r="M527" s="433"/>
    </row>
    <row r="528" spans="1:13" x14ac:dyDescent="0.2">
      <c r="A528" s="433"/>
      <c r="B528" s="433"/>
      <c r="C528" s="433"/>
      <c r="D528" s="433"/>
      <c r="E528" s="433"/>
      <c r="F528" s="434"/>
      <c r="G528" s="425"/>
      <c r="H528" s="435"/>
      <c r="I528" s="425"/>
      <c r="J528" s="433"/>
      <c r="K528" s="433"/>
      <c r="L528" s="434"/>
      <c r="M528" s="433"/>
    </row>
    <row r="529" spans="1:13" x14ac:dyDescent="0.2">
      <c r="A529" s="433"/>
      <c r="B529" s="433"/>
      <c r="C529" s="433"/>
      <c r="D529" s="433"/>
      <c r="E529" s="433"/>
      <c r="F529" s="434"/>
      <c r="G529" s="425"/>
      <c r="H529" s="435"/>
      <c r="I529" s="425"/>
      <c r="J529" s="433"/>
      <c r="K529" s="433"/>
      <c r="L529" s="434"/>
      <c r="M529" s="433"/>
    </row>
    <row r="530" spans="1:13" x14ac:dyDescent="0.2">
      <c r="A530" s="433"/>
      <c r="B530" s="433"/>
      <c r="C530" s="433"/>
      <c r="D530" s="433"/>
      <c r="E530" s="433"/>
      <c r="F530" s="434"/>
      <c r="G530" s="425"/>
      <c r="H530" s="435"/>
      <c r="I530" s="425"/>
      <c r="J530" s="433"/>
      <c r="K530" s="433"/>
      <c r="L530" s="434"/>
      <c r="M530" s="433"/>
    </row>
    <row r="531" spans="1:13" x14ac:dyDescent="0.2">
      <c r="A531" s="433"/>
      <c r="B531" s="433"/>
      <c r="C531" s="433"/>
      <c r="D531" s="433"/>
      <c r="E531" s="433"/>
      <c r="F531" s="434"/>
      <c r="G531" s="425"/>
      <c r="H531" s="435"/>
      <c r="I531" s="425"/>
      <c r="J531" s="433"/>
      <c r="K531" s="433"/>
      <c r="L531" s="434"/>
      <c r="M531" s="433"/>
    </row>
    <row r="532" spans="1:13" x14ac:dyDescent="0.2">
      <c r="A532" s="433"/>
      <c r="B532" s="433"/>
      <c r="C532" s="433"/>
      <c r="D532" s="433"/>
      <c r="E532" s="433"/>
      <c r="F532" s="434"/>
      <c r="G532" s="425"/>
      <c r="H532" s="435"/>
      <c r="I532" s="425"/>
      <c r="J532" s="433"/>
      <c r="K532" s="433"/>
      <c r="L532" s="434"/>
      <c r="M532" s="433"/>
    </row>
    <row r="533" spans="1:13" x14ac:dyDescent="0.2">
      <c r="A533" s="433"/>
      <c r="B533" s="433"/>
      <c r="C533" s="433"/>
      <c r="D533" s="433"/>
      <c r="E533" s="433"/>
      <c r="F533" s="434"/>
      <c r="G533" s="425"/>
      <c r="H533" s="435"/>
      <c r="I533" s="425"/>
      <c r="J533" s="433"/>
      <c r="K533" s="433"/>
      <c r="L533" s="434"/>
      <c r="M533" s="433"/>
    </row>
    <row r="534" spans="1:13" x14ac:dyDescent="0.2">
      <c r="A534" s="433"/>
      <c r="B534" s="433"/>
      <c r="C534" s="433"/>
      <c r="D534" s="433"/>
      <c r="E534" s="433"/>
      <c r="F534" s="434"/>
      <c r="G534" s="425"/>
      <c r="H534" s="435"/>
      <c r="I534" s="425"/>
      <c r="J534" s="433"/>
      <c r="K534" s="433"/>
      <c r="L534" s="434"/>
      <c r="M534" s="433"/>
    </row>
    <row r="535" spans="1:13" x14ac:dyDescent="0.2">
      <c r="A535" s="433"/>
      <c r="B535" s="433"/>
      <c r="C535" s="433"/>
      <c r="D535" s="433"/>
      <c r="E535" s="433"/>
      <c r="F535" s="434"/>
      <c r="G535" s="425"/>
      <c r="H535" s="435"/>
      <c r="I535" s="425"/>
      <c r="J535" s="433"/>
      <c r="K535" s="433"/>
      <c r="L535" s="434"/>
      <c r="M535" s="433"/>
    </row>
    <row r="536" spans="1:13" x14ac:dyDescent="0.2">
      <c r="A536" s="433"/>
      <c r="B536" s="433"/>
      <c r="C536" s="433"/>
      <c r="D536" s="433"/>
      <c r="E536" s="433"/>
      <c r="F536" s="434"/>
      <c r="G536" s="425"/>
      <c r="H536" s="435"/>
      <c r="I536" s="425"/>
      <c r="J536" s="433"/>
      <c r="K536" s="433"/>
      <c r="L536" s="434"/>
      <c r="M536" s="433"/>
    </row>
    <row r="537" spans="1:13" x14ac:dyDescent="0.2">
      <c r="A537" s="433"/>
      <c r="B537" s="433"/>
      <c r="C537" s="433"/>
      <c r="D537" s="433"/>
      <c r="E537" s="433"/>
      <c r="F537" s="434"/>
      <c r="G537" s="425"/>
      <c r="H537" s="435"/>
      <c r="I537" s="425"/>
      <c r="J537" s="433"/>
      <c r="K537" s="433"/>
      <c r="L537" s="434"/>
      <c r="M537" s="433"/>
    </row>
    <row r="538" spans="1:13" x14ac:dyDescent="0.2">
      <c r="A538" s="433"/>
      <c r="B538" s="433"/>
      <c r="C538" s="433"/>
      <c r="D538" s="433"/>
      <c r="E538" s="433"/>
      <c r="F538" s="434"/>
      <c r="G538" s="425"/>
      <c r="H538" s="435"/>
      <c r="I538" s="425"/>
      <c r="J538" s="433"/>
      <c r="K538" s="433"/>
      <c r="L538" s="434"/>
      <c r="M538" s="433"/>
    </row>
    <row r="539" spans="1:13" x14ac:dyDescent="0.2">
      <c r="A539" s="433"/>
      <c r="B539" s="433"/>
      <c r="C539" s="433"/>
      <c r="D539" s="433"/>
      <c r="E539" s="433"/>
      <c r="F539" s="434"/>
      <c r="G539" s="425"/>
      <c r="H539" s="435"/>
      <c r="I539" s="425"/>
      <c r="J539" s="433"/>
      <c r="K539" s="433"/>
      <c r="L539" s="434"/>
      <c r="M539" s="433"/>
    </row>
    <row r="540" spans="1:13" x14ac:dyDescent="0.2">
      <c r="A540" s="433"/>
      <c r="B540" s="433"/>
      <c r="C540" s="433"/>
      <c r="D540" s="433"/>
      <c r="E540" s="433"/>
      <c r="F540" s="434"/>
      <c r="G540" s="425"/>
      <c r="H540" s="435"/>
      <c r="I540" s="425"/>
      <c r="J540" s="433"/>
      <c r="K540" s="433"/>
      <c r="L540" s="434"/>
      <c r="M540" s="433"/>
    </row>
    <row r="541" spans="1:13" x14ac:dyDescent="0.2">
      <c r="A541" s="433"/>
      <c r="B541" s="433"/>
      <c r="C541" s="433"/>
      <c r="D541" s="433"/>
      <c r="E541" s="433"/>
      <c r="F541" s="434"/>
      <c r="G541" s="425"/>
      <c r="H541" s="435"/>
      <c r="I541" s="425"/>
      <c r="J541" s="433"/>
      <c r="K541" s="433"/>
      <c r="L541" s="434"/>
      <c r="M541" s="433"/>
    </row>
    <row r="542" spans="1:13" x14ac:dyDescent="0.2">
      <c r="A542" s="433"/>
      <c r="B542" s="433"/>
      <c r="C542" s="433"/>
      <c r="D542" s="433"/>
      <c r="E542" s="433"/>
      <c r="F542" s="434"/>
      <c r="G542" s="425"/>
      <c r="H542" s="435"/>
      <c r="I542" s="425"/>
      <c r="J542" s="433"/>
      <c r="K542" s="433"/>
      <c r="L542" s="434"/>
      <c r="M542" s="433"/>
    </row>
    <row r="543" spans="1:13" x14ac:dyDescent="0.2">
      <c r="A543" s="433"/>
      <c r="B543" s="433"/>
      <c r="C543" s="433"/>
      <c r="D543" s="433"/>
      <c r="E543" s="433"/>
      <c r="F543" s="434"/>
      <c r="G543" s="425"/>
      <c r="H543" s="435"/>
      <c r="I543" s="425"/>
      <c r="J543" s="433"/>
      <c r="K543" s="433"/>
      <c r="L543" s="434"/>
      <c r="M543" s="433"/>
    </row>
    <row r="544" spans="1:13" x14ac:dyDescent="0.2">
      <c r="A544" s="433"/>
      <c r="B544" s="433"/>
      <c r="C544" s="433"/>
      <c r="D544" s="433"/>
      <c r="E544" s="433"/>
      <c r="F544" s="434"/>
      <c r="G544" s="425"/>
      <c r="H544" s="435"/>
      <c r="I544" s="425"/>
      <c r="J544" s="433"/>
      <c r="K544" s="433"/>
      <c r="L544" s="434"/>
      <c r="M544" s="433"/>
    </row>
    <row r="545" spans="1:13" x14ac:dyDescent="0.2">
      <c r="A545" s="433"/>
      <c r="B545" s="433"/>
      <c r="C545" s="433"/>
      <c r="D545" s="433"/>
      <c r="E545" s="433"/>
      <c r="F545" s="434"/>
      <c r="G545" s="425"/>
      <c r="H545" s="435"/>
      <c r="I545" s="425"/>
      <c r="J545" s="433"/>
      <c r="K545" s="433"/>
      <c r="L545" s="434"/>
      <c r="M545" s="433"/>
    </row>
    <row r="546" spans="1:13" x14ac:dyDescent="0.2">
      <c r="A546" s="433"/>
      <c r="B546" s="433"/>
      <c r="C546" s="433"/>
      <c r="D546" s="433"/>
      <c r="E546" s="433"/>
      <c r="F546" s="434"/>
      <c r="G546" s="425"/>
      <c r="H546" s="435"/>
      <c r="I546" s="425"/>
      <c r="J546" s="433"/>
      <c r="K546" s="433"/>
      <c r="L546" s="434"/>
      <c r="M546" s="433"/>
    </row>
    <row r="547" spans="1:13" x14ac:dyDescent="0.2">
      <c r="A547" s="433"/>
      <c r="B547" s="433"/>
      <c r="C547" s="433"/>
      <c r="D547" s="433"/>
      <c r="E547" s="433"/>
      <c r="F547" s="434"/>
      <c r="G547" s="425"/>
      <c r="H547" s="435"/>
      <c r="I547" s="425"/>
      <c r="J547" s="433"/>
      <c r="K547" s="433"/>
      <c r="L547" s="434"/>
      <c r="M547" s="433"/>
    </row>
    <row r="548" spans="1:13" x14ac:dyDescent="0.2">
      <c r="A548" s="433"/>
      <c r="B548" s="433"/>
      <c r="C548" s="433"/>
      <c r="D548" s="433"/>
      <c r="E548" s="433"/>
      <c r="F548" s="434"/>
      <c r="G548" s="425"/>
      <c r="H548" s="435"/>
      <c r="I548" s="425"/>
      <c r="J548" s="433"/>
      <c r="K548" s="433"/>
      <c r="L548" s="434"/>
      <c r="M548" s="433"/>
    </row>
    <row r="549" spans="1:13" x14ac:dyDescent="0.2">
      <c r="A549" s="433"/>
      <c r="B549" s="433"/>
      <c r="C549" s="433"/>
      <c r="D549" s="433"/>
      <c r="E549" s="433"/>
      <c r="F549" s="434"/>
      <c r="G549" s="425"/>
      <c r="H549" s="435"/>
      <c r="I549" s="425"/>
      <c r="J549" s="433"/>
      <c r="K549" s="433"/>
      <c r="L549" s="434"/>
      <c r="M549" s="433"/>
    </row>
    <row r="550" spans="1:13" x14ac:dyDescent="0.2">
      <c r="A550" s="433"/>
      <c r="B550" s="433"/>
      <c r="C550" s="433"/>
      <c r="D550" s="433"/>
      <c r="E550" s="433"/>
      <c r="F550" s="434"/>
      <c r="G550" s="425"/>
      <c r="H550" s="435"/>
      <c r="I550" s="425"/>
      <c r="J550" s="433"/>
      <c r="K550" s="433"/>
      <c r="L550" s="434"/>
      <c r="M550" s="433"/>
    </row>
    <row r="551" spans="1:13" x14ac:dyDescent="0.2">
      <c r="A551" s="433"/>
      <c r="B551" s="433"/>
      <c r="C551" s="433"/>
      <c r="D551" s="433"/>
      <c r="E551" s="433"/>
      <c r="F551" s="434"/>
      <c r="G551" s="425"/>
      <c r="H551" s="435"/>
      <c r="I551" s="425"/>
      <c r="J551" s="433"/>
      <c r="K551" s="433"/>
      <c r="L551" s="434"/>
      <c r="M551" s="433"/>
    </row>
    <row r="552" spans="1:13" x14ac:dyDescent="0.2">
      <c r="A552" s="433"/>
      <c r="B552" s="433"/>
      <c r="C552" s="433"/>
      <c r="D552" s="433"/>
      <c r="E552" s="433"/>
      <c r="F552" s="434"/>
      <c r="G552" s="425"/>
      <c r="H552" s="435"/>
      <c r="I552" s="425"/>
      <c r="J552" s="433"/>
      <c r="K552" s="433"/>
      <c r="L552" s="434"/>
      <c r="M552" s="433"/>
    </row>
    <row r="553" spans="1:13" x14ac:dyDescent="0.2">
      <c r="A553" s="433"/>
      <c r="B553" s="433"/>
      <c r="C553" s="433"/>
      <c r="D553" s="433"/>
      <c r="E553" s="433"/>
      <c r="F553" s="434"/>
      <c r="G553" s="425"/>
      <c r="H553" s="435"/>
      <c r="I553" s="425"/>
      <c r="J553" s="433"/>
      <c r="K553" s="433"/>
      <c r="L553" s="434"/>
      <c r="M553" s="433"/>
    </row>
    <row r="554" spans="1:13" x14ac:dyDescent="0.2">
      <c r="A554" s="433"/>
      <c r="B554" s="433"/>
      <c r="C554" s="433"/>
      <c r="D554" s="433"/>
      <c r="E554" s="433"/>
      <c r="F554" s="434"/>
      <c r="G554" s="425"/>
      <c r="H554" s="435"/>
      <c r="I554" s="425"/>
      <c r="J554" s="433"/>
      <c r="K554" s="433"/>
      <c r="L554" s="434"/>
      <c r="M554" s="433"/>
    </row>
    <row r="555" spans="1:13" x14ac:dyDescent="0.2">
      <c r="A555" s="433"/>
      <c r="B555" s="433"/>
      <c r="C555" s="433"/>
      <c r="D555" s="433"/>
      <c r="E555" s="433"/>
      <c r="F555" s="434"/>
      <c r="G555" s="425"/>
      <c r="H555" s="435"/>
      <c r="I555" s="425"/>
      <c r="J555" s="433"/>
      <c r="K555" s="433"/>
      <c r="L555" s="434"/>
      <c r="M555" s="433"/>
    </row>
    <row r="556" spans="1:13" x14ac:dyDescent="0.2">
      <c r="A556" s="433"/>
      <c r="B556" s="433"/>
      <c r="C556" s="433"/>
      <c r="D556" s="433"/>
      <c r="E556" s="433"/>
      <c r="F556" s="434"/>
      <c r="G556" s="425"/>
      <c r="H556" s="435"/>
      <c r="I556" s="425"/>
      <c r="J556" s="433"/>
      <c r="K556" s="433"/>
      <c r="L556" s="434"/>
      <c r="M556" s="433"/>
    </row>
    <row r="557" spans="1:13" x14ac:dyDescent="0.2">
      <c r="A557" s="433"/>
      <c r="B557" s="433"/>
      <c r="C557" s="433"/>
      <c r="D557" s="433"/>
      <c r="E557" s="433"/>
      <c r="F557" s="434"/>
      <c r="G557" s="425"/>
      <c r="H557" s="435"/>
      <c r="I557" s="425"/>
      <c r="J557" s="433"/>
      <c r="K557" s="433"/>
      <c r="L557" s="434"/>
      <c r="M557" s="433"/>
    </row>
    <row r="558" spans="1:13" x14ac:dyDescent="0.2">
      <c r="A558" s="433"/>
      <c r="B558" s="433"/>
      <c r="C558" s="433"/>
      <c r="D558" s="433"/>
      <c r="E558" s="433"/>
      <c r="F558" s="434"/>
      <c r="G558" s="425"/>
      <c r="H558" s="435"/>
      <c r="I558" s="425"/>
      <c r="J558" s="433"/>
      <c r="K558" s="433"/>
      <c r="L558" s="434"/>
      <c r="M558" s="433"/>
    </row>
    <row r="559" spans="1:13" x14ac:dyDescent="0.2">
      <c r="A559" s="433"/>
      <c r="B559" s="433"/>
      <c r="C559" s="433"/>
      <c r="D559" s="433"/>
      <c r="E559" s="433"/>
      <c r="F559" s="434"/>
      <c r="G559" s="425"/>
      <c r="H559" s="435"/>
      <c r="I559" s="425"/>
      <c r="J559" s="433"/>
      <c r="K559" s="433"/>
      <c r="L559" s="434"/>
      <c r="M559" s="433"/>
    </row>
    <row r="560" spans="1:13" x14ac:dyDescent="0.2">
      <c r="A560" s="433"/>
      <c r="B560" s="433"/>
      <c r="C560" s="433"/>
      <c r="D560" s="433"/>
      <c r="E560" s="433"/>
      <c r="F560" s="434"/>
      <c r="G560" s="425"/>
      <c r="H560" s="435"/>
      <c r="I560" s="425"/>
      <c r="J560" s="433"/>
      <c r="K560" s="433"/>
      <c r="L560" s="434"/>
      <c r="M560" s="433"/>
    </row>
    <row r="561" spans="1:13" x14ac:dyDescent="0.2">
      <c r="A561" s="433"/>
      <c r="B561" s="433"/>
      <c r="C561" s="433"/>
      <c r="D561" s="433"/>
      <c r="E561" s="433"/>
      <c r="F561" s="434"/>
      <c r="G561" s="425"/>
      <c r="H561" s="435"/>
      <c r="I561" s="425"/>
      <c r="J561" s="433"/>
      <c r="K561" s="433"/>
      <c r="L561" s="434"/>
      <c r="M561" s="433"/>
    </row>
    <row r="562" spans="1:13" x14ac:dyDescent="0.2">
      <c r="A562" s="433"/>
      <c r="B562" s="433"/>
      <c r="C562" s="433"/>
      <c r="D562" s="433"/>
      <c r="E562" s="433"/>
      <c r="F562" s="434"/>
      <c r="G562" s="425"/>
      <c r="H562" s="435"/>
      <c r="I562" s="425"/>
      <c r="J562" s="433"/>
      <c r="K562" s="433"/>
      <c r="L562" s="434"/>
      <c r="M562" s="433"/>
    </row>
    <row r="563" spans="1:13" x14ac:dyDescent="0.2">
      <c r="A563" s="433"/>
      <c r="B563" s="433"/>
      <c r="C563" s="433"/>
      <c r="D563" s="433"/>
      <c r="E563" s="433"/>
      <c r="F563" s="434"/>
      <c r="G563" s="425"/>
      <c r="H563" s="435"/>
      <c r="I563" s="425"/>
      <c r="J563" s="433"/>
      <c r="K563" s="433"/>
      <c r="L563" s="434"/>
      <c r="M563" s="433"/>
    </row>
    <row r="564" spans="1:13" x14ac:dyDescent="0.2">
      <c r="A564" s="433"/>
      <c r="B564" s="433"/>
      <c r="C564" s="433"/>
      <c r="D564" s="433"/>
      <c r="E564" s="433"/>
      <c r="F564" s="434"/>
      <c r="G564" s="425"/>
      <c r="H564" s="435"/>
      <c r="I564" s="425"/>
      <c r="J564" s="433"/>
      <c r="K564" s="433"/>
      <c r="L564" s="434"/>
      <c r="M564" s="433"/>
    </row>
    <row r="565" spans="1:13" x14ac:dyDescent="0.2">
      <c r="A565" s="433"/>
      <c r="B565" s="433"/>
      <c r="C565" s="433"/>
      <c r="D565" s="433"/>
      <c r="E565" s="433"/>
      <c r="F565" s="434"/>
      <c r="G565" s="425"/>
      <c r="H565" s="435"/>
      <c r="I565" s="425"/>
      <c r="J565" s="433"/>
      <c r="K565" s="433"/>
      <c r="L565" s="434"/>
      <c r="M565" s="433"/>
    </row>
    <row r="566" spans="1:13" x14ac:dyDescent="0.2">
      <c r="A566" s="433"/>
      <c r="B566" s="433"/>
      <c r="C566" s="433"/>
      <c r="D566" s="433"/>
      <c r="E566" s="433"/>
      <c r="F566" s="434"/>
      <c r="G566" s="425"/>
      <c r="H566" s="435"/>
      <c r="I566" s="425"/>
      <c r="J566" s="433"/>
      <c r="K566" s="433"/>
      <c r="L566" s="434"/>
      <c r="M566" s="433"/>
    </row>
    <row r="567" spans="1:13" x14ac:dyDescent="0.2">
      <c r="A567" s="433"/>
      <c r="B567" s="433"/>
      <c r="C567" s="433"/>
      <c r="D567" s="433"/>
      <c r="E567" s="433"/>
      <c r="F567" s="434"/>
      <c r="G567" s="425"/>
      <c r="H567" s="435"/>
      <c r="I567" s="425"/>
      <c r="J567" s="433"/>
      <c r="K567" s="433"/>
      <c r="L567" s="434"/>
      <c r="M567" s="433"/>
    </row>
    <row r="568" spans="1:13" x14ac:dyDescent="0.2">
      <c r="A568" s="433"/>
      <c r="B568" s="433"/>
      <c r="C568" s="433"/>
      <c r="D568" s="433"/>
      <c r="E568" s="433"/>
      <c r="F568" s="434"/>
      <c r="G568" s="425"/>
      <c r="H568" s="435"/>
      <c r="I568" s="425"/>
      <c r="J568" s="433"/>
      <c r="K568" s="433"/>
      <c r="L568" s="434"/>
      <c r="M568" s="433"/>
    </row>
    <row r="569" spans="1:13" x14ac:dyDescent="0.2">
      <c r="A569" s="433"/>
      <c r="B569" s="433"/>
      <c r="C569" s="433"/>
      <c r="D569" s="433"/>
      <c r="E569" s="433"/>
      <c r="F569" s="434"/>
      <c r="G569" s="425"/>
      <c r="H569" s="435"/>
      <c r="I569" s="425"/>
      <c r="J569" s="433"/>
      <c r="K569" s="433"/>
      <c r="L569" s="434"/>
      <c r="M569" s="433"/>
    </row>
    <row r="570" spans="1:13" x14ac:dyDescent="0.2">
      <c r="A570" s="433"/>
      <c r="B570" s="433"/>
      <c r="C570" s="433"/>
      <c r="D570" s="433"/>
      <c r="E570" s="433"/>
      <c r="F570" s="434"/>
      <c r="G570" s="425"/>
      <c r="H570" s="435"/>
      <c r="I570" s="425"/>
      <c r="J570" s="433"/>
      <c r="K570" s="433"/>
      <c r="L570" s="434"/>
      <c r="M570" s="433"/>
    </row>
    <row r="571" spans="1:13" x14ac:dyDescent="0.2">
      <c r="A571" s="433"/>
      <c r="B571" s="433"/>
      <c r="C571" s="433"/>
      <c r="D571" s="433"/>
      <c r="E571" s="433"/>
      <c r="F571" s="434"/>
      <c r="G571" s="425"/>
      <c r="H571" s="435"/>
      <c r="I571" s="425"/>
      <c r="J571" s="433"/>
      <c r="K571" s="433"/>
      <c r="L571" s="434"/>
      <c r="M571" s="433"/>
    </row>
    <row r="572" spans="1:13" x14ac:dyDescent="0.2">
      <c r="A572" s="433"/>
      <c r="B572" s="433"/>
      <c r="C572" s="433"/>
      <c r="D572" s="433"/>
      <c r="E572" s="433"/>
      <c r="F572" s="434"/>
      <c r="G572" s="425"/>
      <c r="H572" s="435"/>
      <c r="I572" s="425"/>
      <c r="J572" s="433"/>
      <c r="K572" s="433"/>
      <c r="L572" s="434"/>
      <c r="M572" s="433"/>
    </row>
    <row r="573" spans="1:13" x14ac:dyDescent="0.2">
      <c r="A573" s="433"/>
      <c r="B573" s="433"/>
      <c r="C573" s="433"/>
      <c r="D573" s="433"/>
      <c r="E573" s="433"/>
      <c r="F573" s="434"/>
      <c r="G573" s="425"/>
      <c r="H573" s="435"/>
      <c r="I573" s="425"/>
      <c r="J573" s="433"/>
      <c r="K573" s="433"/>
      <c r="L573" s="434"/>
      <c r="M573" s="433"/>
    </row>
    <row r="574" spans="1:13" x14ac:dyDescent="0.2">
      <c r="A574" s="433"/>
      <c r="B574" s="433"/>
      <c r="C574" s="433"/>
      <c r="D574" s="433"/>
      <c r="E574" s="433"/>
      <c r="F574" s="434"/>
      <c r="G574" s="425"/>
      <c r="H574" s="435"/>
      <c r="I574" s="425"/>
      <c r="J574" s="433"/>
      <c r="K574" s="433"/>
      <c r="L574" s="434"/>
      <c r="M574" s="433"/>
    </row>
    <row r="575" spans="1:13" x14ac:dyDescent="0.2">
      <c r="A575" s="433"/>
      <c r="B575" s="433"/>
      <c r="C575" s="433"/>
      <c r="D575" s="433"/>
      <c r="E575" s="433"/>
      <c r="F575" s="434"/>
      <c r="G575" s="425"/>
      <c r="H575" s="435"/>
      <c r="I575" s="425"/>
      <c r="J575" s="433"/>
      <c r="K575" s="433"/>
      <c r="L575" s="434"/>
      <c r="M575" s="433"/>
    </row>
    <row r="576" spans="1:13" x14ac:dyDescent="0.2">
      <c r="A576" s="433"/>
      <c r="B576" s="433"/>
      <c r="C576" s="433"/>
      <c r="D576" s="433"/>
      <c r="E576" s="433"/>
      <c r="F576" s="434"/>
      <c r="G576" s="425"/>
      <c r="H576" s="435"/>
      <c r="I576" s="425"/>
      <c r="J576" s="433"/>
      <c r="K576" s="433"/>
      <c r="L576" s="434"/>
      <c r="M576" s="433"/>
    </row>
    <row r="577" spans="1:13" x14ac:dyDescent="0.2">
      <c r="A577" s="433"/>
      <c r="B577" s="433"/>
      <c r="C577" s="433"/>
      <c r="D577" s="433"/>
      <c r="E577" s="433"/>
      <c r="F577" s="434"/>
      <c r="G577" s="425"/>
      <c r="H577" s="435"/>
      <c r="I577" s="425"/>
      <c r="J577" s="433"/>
      <c r="K577" s="433"/>
      <c r="L577" s="434"/>
      <c r="M577" s="433"/>
    </row>
    <row r="578" spans="1:13" x14ac:dyDescent="0.2">
      <c r="A578" s="433"/>
      <c r="B578" s="433"/>
      <c r="C578" s="433"/>
      <c r="D578" s="433"/>
      <c r="E578" s="433"/>
      <c r="F578" s="434"/>
      <c r="G578" s="425"/>
      <c r="H578" s="435"/>
      <c r="I578" s="425"/>
      <c r="J578" s="433"/>
      <c r="K578" s="433"/>
      <c r="L578" s="434"/>
      <c r="M578" s="433"/>
    </row>
    <row r="579" spans="1:13" x14ac:dyDescent="0.2">
      <c r="A579" s="433"/>
      <c r="B579" s="433"/>
      <c r="C579" s="433"/>
      <c r="D579" s="433"/>
      <c r="E579" s="433"/>
      <c r="F579" s="434"/>
      <c r="G579" s="425"/>
      <c r="H579" s="435"/>
      <c r="I579" s="425"/>
      <c r="J579" s="433"/>
      <c r="K579" s="433"/>
      <c r="L579" s="434"/>
      <c r="M579" s="433"/>
    </row>
    <row r="580" spans="1:13" x14ac:dyDescent="0.2">
      <c r="A580" s="433"/>
      <c r="B580" s="433"/>
      <c r="C580" s="433"/>
      <c r="D580" s="433"/>
      <c r="E580" s="433"/>
      <c r="F580" s="434"/>
      <c r="G580" s="425"/>
      <c r="H580" s="435"/>
      <c r="I580" s="425"/>
      <c r="J580" s="433"/>
      <c r="K580" s="433"/>
      <c r="L580" s="434"/>
      <c r="M580" s="433"/>
    </row>
    <row r="581" spans="1:13" x14ac:dyDescent="0.2">
      <c r="A581" s="433"/>
      <c r="B581" s="433"/>
      <c r="C581" s="433"/>
      <c r="D581" s="433"/>
      <c r="E581" s="433"/>
      <c r="F581" s="434"/>
      <c r="G581" s="425"/>
      <c r="H581" s="435"/>
      <c r="I581" s="425"/>
      <c r="J581" s="433"/>
      <c r="K581" s="433"/>
      <c r="L581" s="434"/>
      <c r="M581" s="433"/>
    </row>
    <row r="582" spans="1:13" x14ac:dyDescent="0.2">
      <c r="A582" s="433"/>
      <c r="B582" s="433"/>
      <c r="C582" s="433"/>
      <c r="D582" s="433"/>
      <c r="E582" s="433"/>
      <c r="F582" s="434"/>
      <c r="G582" s="425"/>
      <c r="H582" s="435"/>
      <c r="I582" s="425"/>
      <c r="J582" s="433"/>
      <c r="K582" s="433"/>
      <c r="L582" s="434"/>
      <c r="M582" s="433"/>
    </row>
    <row r="583" spans="1:13" x14ac:dyDescent="0.2">
      <c r="A583" s="433"/>
      <c r="B583" s="433"/>
      <c r="C583" s="433"/>
      <c r="D583" s="433"/>
      <c r="E583" s="433"/>
      <c r="F583" s="434"/>
      <c r="G583" s="425"/>
      <c r="H583" s="435"/>
      <c r="I583" s="425"/>
      <c r="J583" s="433"/>
      <c r="K583" s="433"/>
      <c r="L583" s="434"/>
      <c r="M583" s="433"/>
    </row>
    <row r="584" spans="1:13" x14ac:dyDescent="0.2">
      <c r="A584" s="433"/>
      <c r="B584" s="433"/>
      <c r="C584" s="433"/>
      <c r="D584" s="433"/>
      <c r="E584" s="433"/>
      <c r="F584" s="434"/>
      <c r="G584" s="425"/>
      <c r="H584" s="435"/>
      <c r="I584" s="425"/>
      <c r="J584" s="433"/>
      <c r="K584" s="433"/>
      <c r="L584" s="434"/>
      <c r="M584" s="433"/>
    </row>
    <row r="585" spans="1:13" x14ac:dyDescent="0.2">
      <c r="A585" s="433"/>
      <c r="B585" s="433"/>
      <c r="C585" s="433"/>
      <c r="D585" s="433"/>
      <c r="E585" s="433"/>
      <c r="F585" s="434"/>
      <c r="G585" s="425"/>
      <c r="H585" s="435"/>
      <c r="I585" s="425"/>
      <c r="J585" s="433"/>
      <c r="K585" s="433"/>
      <c r="L585" s="434"/>
      <c r="M585" s="433"/>
    </row>
    <row r="586" spans="1:13" x14ac:dyDescent="0.2">
      <c r="A586" s="433"/>
      <c r="B586" s="433"/>
      <c r="C586" s="433"/>
      <c r="D586" s="433"/>
      <c r="E586" s="433"/>
      <c r="F586" s="434"/>
      <c r="G586" s="425"/>
      <c r="H586" s="435"/>
      <c r="I586" s="425"/>
      <c r="J586" s="433"/>
      <c r="K586" s="433"/>
      <c r="L586" s="434"/>
      <c r="M586" s="433"/>
    </row>
    <row r="587" spans="1:13" x14ac:dyDescent="0.2">
      <c r="A587" s="433"/>
      <c r="B587" s="433"/>
      <c r="C587" s="433"/>
      <c r="D587" s="433"/>
      <c r="E587" s="433"/>
      <c r="F587" s="434"/>
      <c r="G587" s="425"/>
      <c r="H587" s="435"/>
      <c r="I587" s="425"/>
      <c r="J587" s="433"/>
      <c r="K587" s="433"/>
      <c r="L587" s="434"/>
      <c r="M587" s="433"/>
    </row>
    <row r="588" spans="1:13" x14ac:dyDescent="0.2">
      <c r="A588" s="433"/>
      <c r="B588" s="433"/>
      <c r="C588" s="433"/>
      <c r="D588" s="433"/>
      <c r="E588" s="433"/>
      <c r="F588" s="434"/>
      <c r="G588" s="425"/>
      <c r="H588" s="435"/>
      <c r="I588" s="425"/>
      <c r="J588" s="433"/>
      <c r="K588" s="433"/>
      <c r="L588" s="434"/>
      <c r="M588" s="433"/>
    </row>
    <row r="589" spans="1:13" x14ac:dyDescent="0.2">
      <c r="A589" s="433"/>
      <c r="B589" s="433"/>
      <c r="C589" s="433"/>
      <c r="D589" s="433"/>
      <c r="E589" s="433"/>
      <c r="F589" s="434"/>
      <c r="G589" s="425"/>
      <c r="H589" s="435"/>
      <c r="I589" s="425"/>
      <c r="J589" s="433"/>
      <c r="K589" s="433"/>
      <c r="L589" s="434"/>
      <c r="M589" s="433"/>
    </row>
    <row r="590" spans="1:13" x14ac:dyDescent="0.2">
      <c r="A590" s="433"/>
      <c r="B590" s="433"/>
      <c r="C590" s="433"/>
      <c r="D590" s="433"/>
      <c r="E590" s="433"/>
      <c r="F590" s="434"/>
      <c r="G590" s="425"/>
      <c r="H590" s="435"/>
      <c r="I590" s="425"/>
      <c r="J590" s="433"/>
      <c r="K590" s="433"/>
      <c r="L590" s="434"/>
      <c r="M590" s="433"/>
    </row>
    <row r="591" spans="1:13" x14ac:dyDescent="0.2">
      <c r="A591" s="433"/>
      <c r="B591" s="433"/>
      <c r="C591" s="433"/>
      <c r="D591" s="433"/>
      <c r="E591" s="433"/>
      <c r="F591" s="434"/>
      <c r="G591" s="425"/>
      <c r="H591" s="435"/>
      <c r="I591" s="425"/>
      <c r="J591" s="433"/>
      <c r="K591" s="433"/>
      <c r="L591" s="434"/>
      <c r="M591" s="433"/>
    </row>
    <row r="592" spans="1:13" x14ac:dyDescent="0.2">
      <c r="A592" s="433"/>
      <c r="B592" s="433"/>
      <c r="C592" s="433"/>
      <c r="D592" s="433"/>
      <c r="E592" s="433"/>
      <c r="F592" s="434"/>
      <c r="G592" s="425"/>
      <c r="H592" s="435"/>
      <c r="I592" s="425"/>
      <c r="J592" s="433"/>
      <c r="K592" s="433"/>
      <c r="L592" s="434"/>
      <c r="M592" s="433"/>
    </row>
    <row r="593" spans="1:13" x14ac:dyDescent="0.2">
      <c r="A593" s="433"/>
      <c r="B593" s="433"/>
      <c r="C593" s="433"/>
      <c r="D593" s="433"/>
      <c r="E593" s="433"/>
      <c r="F593" s="434"/>
      <c r="G593" s="425"/>
      <c r="H593" s="435"/>
      <c r="I593" s="425"/>
      <c r="J593" s="433"/>
      <c r="K593" s="433"/>
      <c r="L593" s="434"/>
      <c r="M593" s="433"/>
    </row>
    <row r="594" spans="1:13" x14ac:dyDescent="0.2">
      <c r="A594" s="433"/>
      <c r="B594" s="433"/>
      <c r="C594" s="433"/>
      <c r="D594" s="433"/>
      <c r="E594" s="433"/>
      <c r="F594" s="434"/>
      <c r="G594" s="425"/>
      <c r="H594" s="435"/>
      <c r="I594" s="425"/>
      <c r="J594" s="433"/>
      <c r="K594" s="433"/>
      <c r="L594" s="434"/>
      <c r="M594" s="433"/>
    </row>
    <row r="595" spans="1:13" x14ac:dyDescent="0.2">
      <c r="A595" s="433"/>
      <c r="B595" s="433"/>
      <c r="C595" s="433"/>
      <c r="D595" s="433"/>
      <c r="E595" s="433"/>
      <c r="F595" s="434"/>
      <c r="G595" s="425"/>
      <c r="H595" s="435"/>
      <c r="I595" s="425"/>
      <c r="J595" s="433"/>
      <c r="K595" s="433"/>
      <c r="L595" s="434"/>
      <c r="M595" s="433"/>
    </row>
    <row r="596" spans="1:13" x14ac:dyDescent="0.2">
      <c r="A596" s="433"/>
      <c r="B596" s="433"/>
      <c r="C596" s="433"/>
      <c r="D596" s="433"/>
      <c r="E596" s="433"/>
      <c r="F596" s="434"/>
      <c r="G596" s="425"/>
      <c r="H596" s="435"/>
      <c r="I596" s="425"/>
      <c r="J596" s="433"/>
      <c r="K596" s="433"/>
      <c r="L596" s="434"/>
      <c r="M596" s="433"/>
    </row>
    <row r="597" spans="1:13" x14ac:dyDescent="0.2">
      <c r="A597" s="433"/>
      <c r="B597" s="433"/>
      <c r="C597" s="433"/>
      <c r="D597" s="433"/>
      <c r="E597" s="433"/>
      <c r="F597" s="434"/>
      <c r="G597" s="425"/>
      <c r="H597" s="435"/>
      <c r="I597" s="425"/>
      <c r="J597" s="433"/>
      <c r="K597" s="433"/>
      <c r="L597" s="434"/>
      <c r="M597" s="433"/>
    </row>
    <row r="598" spans="1:13" x14ac:dyDescent="0.2">
      <c r="A598" s="433"/>
      <c r="B598" s="433"/>
      <c r="C598" s="433"/>
      <c r="D598" s="433"/>
      <c r="E598" s="433"/>
      <c r="F598" s="434"/>
      <c r="G598" s="425"/>
      <c r="H598" s="435"/>
      <c r="I598" s="425"/>
      <c r="J598" s="433"/>
      <c r="K598" s="433"/>
      <c r="L598" s="434"/>
      <c r="M598" s="433"/>
    </row>
    <row r="599" spans="1:13" x14ac:dyDescent="0.2">
      <c r="A599" s="433"/>
      <c r="B599" s="433"/>
      <c r="C599" s="433"/>
      <c r="D599" s="433"/>
      <c r="E599" s="433"/>
      <c r="F599" s="434"/>
      <c r="G599" s="425"/>
      <c r="H599" s="435"/>
      <c r="I599" s="425"/>
      <c r="J599" s="433"/>
      <c r="K599" s="433"/>
      <c r="L599" s="434"/>
      <c r="M599" s="433"/>
    </row>
    <row r="600" spans="1:13" x14ac:dyDescent="0.2">
      <c r="A600" s="433"/>
      <c r="B600" s="433"/>
      <c r="C600" s="433"/>
      <c r="D600" s="433"/>
      <c r="E600" s="433"/>
      <c r="F600" s="434"/>
      <c r="G600" s="425"/>
      <c r="H600" s="435"/>
      <c r="I600" s="425"/>
      <c r="J600" s="433"/>
      <c r="K600" s="433"/>
      <c r="L600" s="434"/>
      <c r="M600" s="433"/>
    </row>
    <row r="601" spans="1:13" x14ac:dyDescent="0.2">
      <c r="A601" s="433"/>
      <c r="B601" s="433"/>
      <c r="C601" s="433"/>
      <c r="D601" s="433"/>
      <c r="E601" s="433"/>
      <c r="F601" s="434"/>
      <c r="G601" s="425"/>
      <c r="H601" s="435"/>
      <c r="I601" s="425"/>
      <c r="J601" s="433"/>
      <c r="K601" s="433"/>
      <c r="L601" s="434"/>
      <c r="M601" s="433"/>
    </row>
    <row r="602" spans="1:13" x14ac:dyDescent="0.2">
      <c r="A602" s="433"/>
      <c r="B602" s="433"/>
      <c r="C602" s="433"/>
      <c r="D602" s="433"/>
      <c r="E602" s="433"/>
      <c r="F602" s="434"/>
      <c r="G602" s="425"/>
      <c r="H602" s="435"/>
      <c r="I602" s="425"/>
      <c r="J602" s="433"/>
      <c r="K602" s="433"/>
      <c r="L602" s="434"/>
      <c r="M602" s="433"/>
    </row>
    <row r="603" spans="1:13" x14ac:dyDescent="0.2">
      <c r="A603" s="433"/>
      <c r="B603" s="433"/>
      <c r="C603" s="433"/>
      <c r="D603" s="433"/>
      <c r="E603" s="433"/>
      <c r="F603" s="434"/>
      <c r="G603" s="425"/>
      <c r="H603" s="435"/>
      <c r="I603" s="425"/>
      <c r="J603" s="433"/>
      <c r="K603" s="433"/>
      <c r="L603" s="434"/>
      <c r="M603" s="433"/>
    </row>
    <row r="604" spans="1:13" x14ac:dyDescent="0.2">
      <c r="A604" s="433"/>
      <c r="B604" s="433"/>
      <c r="C604" s="433"/>
      <c r="D604" s="433"/>
      <c r="E604" s="433"/>
      <c r="F604" s="434"/>
      <c r="G604" s="425"/>
      <c r="H604" s="435"/>
      <c r="I604" s="425"/>
      <c r="J604" s="433"/>
      <c r="K604" s="433"/>
      <c r="L604" s="434"/>
      <c r="M604" s="433"/>
    </row>
    <row r="605" spans="1:13" x14ac:dyDescent="0.2">
      <c r="A605" s="433"/>
      <c r="B605" s="433"/>
      <c r="C605" s="433"/>
      <c r="D605" s="433"/>
      <c r="E605" s="433"/>
      <c r="F605" s="434"/>
      <c r="G605" s="425"/>
      <c r="H605" s="435"/>
      <c r="I605" s="425"/>
      <c r="J605" s="433"/>
      <c r="K605" s="433"/>
      <c r="L605" s="434"/>
      <c r="M605" s="433"/>
    </row>
    <row r="606" spans="1:13" x14ac:dyDescent="0.2">
      <c r="A606" s="433"/>
      <c r="B606" s="433"/>
      <c r="C606" s="433"/>
      <c r="D606" s="433"/>
      <c r="E606" s="433"/>
      <c r="F606" s="434"/>
      <c r="G606" s="425"/>
      <c r="H606" s="435"/>
      <c r="I606" s="425"/>
      <c r="J606" s="433"/>
      <c r="K606" s="433"/>
      <c r="L606" s="434"/>
      <c r="M606" s="433"/>
    </row>
    <row r="607" spans="1:13" x14ac:dyDescent="0.2">
      <c r="A607" s="433"/>
      <c r="B607" s="433"/>
      <c r="C607" s="433"/>
      <c r="D607" s="433"/>
      <c r="E607" s="433"/>
      <c r="F607" s="434"/>
      <c r="G607" s="425"/>
      <c r="H607" s="435"/>
      <c r="I607" s="425"/>
      <c r="J607" s="433"/>
      <c r="K607" s="433"/>
      <c r="L607" s="434"/>
      <c r="M607" s="433"/>
    </row>
    <row r="608" spans="1:13" x14ac:dyDescent="0.2">
      <c r="A608" s="433"/>
      <c r="B608" s="433"/>
      <c r="C608" s="433"/>
      <c r="D608" s="433"/>
      <c r="E608" s="433"/>
      <c r="F608" s="434"/>
      <c r="G608" s="425"/>
      <c r="H608" s="435"/>
      <c r="I608" s="425"/>
      <c r="J608" s="433"/>
      <c r="K608" s="433"/>
      <c r="L608" s="434"/>
      <c r="M608" s="433"/>
    </row>
    <row r="609" spans="1:13" x14ac:dyDescent="0.2">
      <c r="A609" s="433"/>
      <c r="B609" s="433"/>
      <c r="C609" s="433"/>
      <c r="D609" s="433"/>
      <c r="E609" s="433"/>
      <c r="F609" s="434"/>
      <c r="G609" s="425"/>
      <c r="H609" s="435"/>
      <c r="I609" s="425"/>
      <c r="J609" s="433"/>
      <c r="K609" s="433"/>
      <c r="L609" s="434"/>
      <c r="M609" s="433"/>
    </row>
    <row r="610" spans="1:13" x14ac:dyDescent="0.2">
      <c r="A610" s="433"/>
      <c r="B610" s="433"/>
      <c r="C610" s="433"/>
      <c r="D610" s="433"/>
      <c r="E610" s="433"/>
      <c r="F610" s="434"/>
      <c r="G610" s="425"/>
      <c r="H610" s="435"/>
      <c r="I610" s="425"/>
      <c r="J610" s="433"/>
      <c r="K610" s="433"/>
      <c r="L610" s="434"/>
      <c r="M610" s="433"/>
    </row>
    <row r="611" spans="1:13" x14ac:dyDescent="0.2">
      <c r="A611" s="433"/>
      <c r="B611" s="433"/>
      <c r="C611" s="433"/>
      <c r="D611" s="433"/>
      <c r="E611" s="433"/>
      <c r="F611" s="434"/>
      <c r="G611" s="425"/>
      <c r="H611" s="435"/>
      <c r="I611" s="425"/>
      <c r="J611" s="433"/>
      <c r="K611" s="433"/>
      <c r="L611" s="434"/>
      <c r="M611" s="433"/>
    </row>
    <row r="612" spans="1:13" x14ac:dyDescent="0.2">
      <c r="A612" s="433"/>
      <c r="B612" s="433"/>
      <c r="C612" s="433"/>
      <c r="D612" s="433"/>
      <c r="E612" s="433"/>
      <c r="F612" s="434"/>
      <c r="G612" s="425"/>
      <c r="H612" s="435"/>
      <c r="I612" s="425"/>
      <c r="J612" s="433"/>
      <c r="K612" s="433"/>
      <c r="L612" s="434"/>
      <c r="M612" s="433"/>
    </row>
    <row r="613" spans="1:13" x14ac:dyDescent="0.2">
      <c r="A613" s="433"/>
      <c r="B613" s="433"/>
      <c r="C613" s="433"/>
      <c r="D613" s="433"/>
      <c r="E613" s="433"/>
      <c r="F613" s="434"/>
      <c r="G613" s="425"/>
      <c r="H613" s="435"/>
      <c r="I613" s="425"/>
      <c r="J613" s="433"/>
      <c r="K613" s="433"/>
      <c r="L613" s="434"/>
      <c r="M613" s="433"/>
    </row>
    <row r="614" spans="1:13" x14ac:dyDescent="0.2">
      <c r="A614" s="433"/>
      <c r="B614" s="433"/>
      <c r="C614" s="433"/>
      <c r="D614" s="433"/>
      <c r="E614" s="433"/>
      <c r="F614" s="434"/>
      <c r="G614" s="425"/>
      <c r="H614" s="435"/>
      <c r="I614" s="425"/>
      <c r="J614" s="433"/>
      <c r="K614" s="433"/>
      <c r="L614" s="434"/>
      <c r="M614" s="433"/>
    </row>
    <row r="615" spans="1:13" x14ac:dyDescent="0.2">
      <c r="A615" s="433"/>
      <c r="B615" s="433"/>
      <c r="C615" s="433"/>
      <c r="D615" s="433"/>
      <c r="E615" s="433"/>
      <c r="F615" s="434"/>
      <c r="G615" s="425"/>
      <c r="H615" s="435"/>
      <c r="I615" s="425"/>
      <c r="J615" s="433"/>
      <c r="K615" s="433"/>
      <c r="L615" s="434"/>
      <c r="M615" s="433"/>
    </row>
    <row r="616" spans="1:13" x14ac:dyDescent="0.2">
      <c r="A616" s="433"/>
      <c r="B616" s="433"/>
      <c r="C616" s="433"/>
      <c r="D616" s="433"/>
      <c r="E616" s="433"/>
      <c r="F616" s="434"/>
      <c r="G616" s="425"/>
      <c r="H616" s="435"/>
      <c r="I616" s="425"/>
      <c r="J616" s="433"/>
      <c r="K616" s="433"/>
      <c r="L616" s="434"/>
      <c r="M616" s="433"/>
    </row>
    <row r="617" spans="1:13" x14ac:dyDescent="0.2">
      <c r="A617" s="433"/>
      <c r="B617" s="433"/>
      <c r="C617" s="433"/>
      <c r="D617" s="433"/>
      <c r="E617" s="433"/>
      <c r="F617" s="434"/>
      <c r="G617" s="425"/>
      <c r="H617" s="435"/>
      <c r="I617" s="425"/>
      <c r="J617" s="433"/>
      <c r="K617" s="433"/>
      <c r="L617" s="434"/>
      <c r="M617" s="433"/>
    </row>
    <row r="618" spans="1:13" x14ac:dyDescent="0.2">
      <c r="A618" s="433"/>
      <c r="B618" s="433"/>
      <c r="C618" s="433"/>
      <c r="D618" s="433"/>
      <c r="E618" s="433"/>
      <c r="F618" s="434"/>
      <c r="G618" s="425"/>
      <c r="H618" s="435"/>
      <c r="I618" s="425"/>
      <c r="J618" s="433"/>
      <c r="K618" s="433"/>
      <c r="L618" s="434"/>
      <c r="M618" s="433"/>
    </row>
    <row r="619" spans="1:13" x14ac:dyDescent="0.2">
      <c r="A619" s="433"/>
      <c r="B619" s="433"/>
      <c r="C619" s="433"/>
      <c r="D619" s="433"/>
      <c r="E619" s="433"/>
      <c r="F619" s="434"/>
      <c r="G619" s="425"/>
      <c r="H619" s="435"/>
      <c r="I619" s="425"/>
      <c r="J619" s="433"/>
      <c r="K619" s="433"/>
      <c r="L619" s="434"/>
      <c r="M619" s="433"/>
    </row>
    <row r="620" spans="1:13" x14ac:dyDescent="0.2">
      <c r="A620" s="433"/>
      <c r="B620" s="433"/>
      <c r="C620" s="433"/>
      <c r="D620" s="433"/>
      <c r="E620" s="433"/>
      <c r="F620" s="434"/>
      <c r="G620" s="425"/>
      <c r="H620" s="435"/>
      <c r="I620" s="425"/>
      <c r="J620" s="433"/>
      <c r="K620" s="433"/>
      <c r="L620" s="434"/>
      <c r="M620" s="433"/>
    </row>
    <row r="621" spans="1:13" x14ac:dyDescent="0.2">
      <c r="A621" s="433"/>
      <c r="B621" s="433"/>
      <c r="C621" s="433"/>
      <c r="D621" s="433"/>
      <c r="E621" s="433"/>
      <c r="F621" s="434"/>
      <c r="G621" s="425"/>
      <c r="H621" s="435"/>
      <c r="I621" s="425"/>
      <c r="J621" s="433"/>
      <c r="K621" s="433"/>
      <c r="L621" s="434"/>
      <c r="M621" s="433"/>
    </row>
    <row r="622" spans="1:13" x14ac:dyDescent="0.2">
      <c r="A622" s="433"/>
      <c r="B622" s="433"/>
      <c r="C622" s="433"/>
      <c r="D622" s="433"/>
      <c r="E622" s="433"/>
      <c r="F622" s="434"/>
      <c r="G622" s="425"/>
      <c r="H622" s="435"/>
      <c r="I622" s="425"/>
      <c r="J622" s="433"/>
      <c r="K622" s="433"/>
      <c r="L622" s="434"/>
      <c r="M622" s="433"/>
    </row>
    <row r="623" spans="1:13" x14ac:dyDescent="0.2">
      <c r="A623" s="433"/>
      <c r="B623" s="433"/>
      <c r="C623" s="433"/>
      <c r="D623" s="433"/>
      <c r="E623" s="433"/>
      <c r="F623" s="434"/>
      <c r="G623" s="425"/>
      <c r="H623" s="435"/>
      <c r="I623" s="425"/>
      <c r="J623" s="433"/>
      <c r="K623" s="433"/>
      <c r="L623" s="434"/>
      <c r="M623" s="433"/>
    </row>
    <row r="624" spans="1:13" x14ac:dyDescent="0.2">
      <c r="A624" s="433"/>
      <c r="B624" s="433"/>
      <c r="C624" s="433"/>
      <c r="D624" s="433"/>
      <c r="E624" s="433"/>
      <c r="F624" s="434"/>
      <c r="G624" s="425"/>
      <c r="H624" s="435"/>
      <c r="I624" s="425"/>
      <c r="J624" s="433"/>
      <c r="K624" s="433"/>
      <c r="L624" s="434"/>
      <c r="M624" s="433"/>
    </row>
    <row r="625" spans="1:13" x14ac:dyDescent="0.2">
      <c r="A625" s="433"/>
      <c r="B625" s="433"/>
      <c r="C625" s="433"/>
      <c r="D625" s="433"/>
      <c r="E625" s="433"/>
      <c r="F625" s="434"/>
      <c r="G625" s="425"/>
      <c r="H625" s="435"/>
      <c r="I625" s="425"/>
      <c r="J625" s="433"/>
      <c r="K625" s="433"/>
      <c r="L625" s="434"/>
      <c r="M625" s="433"/>
    </row>
    <row r="626" spans="1:13" x14ac:dyDescent="0.2">
      <c r="A626" s="433"/>
      <c r="B626" s="433"/>
      <c r="C626" s="433"/>
      <c r="D626" s="433"/>
      <c r="E626" s="433"/>
      <c r="F626" s="434"/>
      <c r="G626" s="425"/>
      <c r="H626" s="435"/>
      <c r="I626" s="425"/>
      <c r="J626" s="433"/>
      <c r="K626" s="433"/>
      <c r="L626" s="434"/>
      <c r="M626" s="433"/>
    </row>
    <row r="627" spans="1:13" x14ac:dyDescent="0.2">
      <c r="A627" s="433"/>
      <c r="B627" s="433"/>
      <c r="C627" s="433"/>
      <c r="D627" s="433"/>
      <c r="E627" s="433"/>
      <c r="F627" s="434"/>
      <c r="G627" s="425"/>
      <c r="H627" s="435"/>
      <c r="I627" s="425"/>
      <c r="J627" s="433"/>
      <c r="K627" s="433"/>
      <c r="L627" s="434"/>
      <c r="M627" s="433"/>
    </row>
    <row r="628" spans="1:13" x14ac:dyDescent="0.2">
      <c r="A628" s="433"/>
      <c r="B628" s="433"/>
      <c r="C628" s="433"/>
      <c r="D628" s="433"/>
      <c r="E628" s="433"/>
      <c r="F628" s="434"/>
      <c r="G628" s="425"/>
      <c r="H628" s="435"/>
      <c r="I628" s="425"/>
      <c r="J628" s="433"/>
      <c r="K628" s="433"/>
      <c r="L628" s="434"/>
      <c r="M628" s="433"/>
    </row>
    <row r="629" spans="1:13" x14ac:dyDescent="0.2">
      <c r="A629" s="433"/>
      <c r="B629" s="433"/>
      <c r="C629" s="433"/>
      <c r="D629" s="433"/>
      <c r="E629" s="433"/>
      <c r="F629" s="434"/>
      <c r="G629" s="425"/>
      <c r="H629" s="435"/>
      <c r="I629" s="425"/>
      <c r="J629" s="433"/>
      <c r="K629" s="433"/>
      <c r="L629" s="434"/>
      <c r="M629" s="433"/>
    </row>
    <row r="630" spans="1:13" x14ac:dyDescent="0.2">
      <c r="A630" s="433"/>
      <c r="B630" s="433"/>
      <c r="C630" s="433"/>
      <c r="D630" s="433"/>
      <c r="E630" s="433"/>
      <c r="F630" s="434"/>
      <c r="G630" s="425"/>
      <c r="H630" s="435"/>
      <c r="I630" s="425"/>
      <c r="J630" s="433"/>
      <c r="K630" s="433"/>
      <c r="L630" s="434"/>
      <c r="M630" s="433"/>
    </row>
    <row r="631" spans="1:13" x14ac:dyDescent="0.2">
      <c r="A631" s="433"/>
      <c r="B631" s="433"/>
      <c r="C631" s="433"/>
      <c r="D631" s="433"/>
      <c r="E631" s="433"/>
      <c r="F631" s="434"/>
      <c r="G631" s="425"/>
      <c r="H631" s="435"/>
      <c r="I631" s="425"/>
      <c r="J631" s="433"/>
      <c r="K631" s="433"/>
      <c r="L631" s="434"/>
      <c r="M631" s="433"/>
    </row>
    <row r="632" spans="1:13" x14ac:dyDescent="0.2">
      <c r="A632" s="433"/>
      <c r="B632" s="433"/>
      <c r="C632" s="433"/>
      <c r="D632" s="433"/>
      <c r="E632" s="433"/>
      <c r="F632" s="434"/>
      <c r="G632" s="425"/>
      <c r="H632" s="435"/>
      <c r="I632" s="425"/>
      <c r="J632" s="433"/>
      <c r="K632" s="433"/>
      <c r="L632" s="434"/>
      <c r="M632" s="433"/>
    </row>
    <row r="633" spans="1:13" x14ac:dyDescent="0.2">
      <c r="A633" s="433"/>
      <c r="B633" s="433"/>
      <c r="C633" s="433"/>
      <c r="D633" s="433"/>
      <c r="E633" s="433"/>
      <c r="F633" s="434"/>
      <c r="G633" s="425"/>
      <c r="H633" s="435"/>
      <c r="I633" s="425"/>
      <c r="J633" s="433"/>
      <c r="K633" s="433"/>
      <c r="L633" s="434"/>
      <c r="M633" s="433"/>
    </row>
    <row r="634" spans="1:13" x14ac:dyDescent="0.2">
      <c r="A634" s="433"/>
      <c r="B634" s="433"/>
      <c r="C634" s="433"/>
      <c r="D634" s="433"/>
      <c r="E634" s="433"/>
      <c r="F634" s="434"/>
      <c r="G634" s="425"/>
      <c r="H634" s="435"/>
      <c r="I634" s="425"/>
      <c r="J634" s="433"/>
      <c r="K634" s="433"/>
      <c r="L634" s="434"/>
      <c r="M634" s="433"/>
    </row>
    <row r="635" spans="1:13" x14ac:dyDescent="0.2">
      <c r="A635" s="433"/>
      <c r="B635" s="433"/>
      <c r="C635" s="433"/>
      <c r="D635" s="433"/>
      <c r="E635" s="433"/>
      <c r="F635" s="434"/>
      <c r="G635" s="425"/>
      <c r="H635" s="435"/>
      <c r="I635" s="425"/>
      <c r="J635" s="433"/>
      <c r="K635" s="433"/>
      <c r="L635" s="434"/>
      <c r="M635" s="433"/>
    </row>
    <row r="636" spans="1:13" x14ac:dyDescent="0.2">
      <c r="A636" s="433"/>
      <c r="B636" s="433"/>
      <c r="C636" s="433"/>
      <c r="D636" s="433"/>
      <c r="E636" s="433"/>
      <c r="F636" s="434"/>
      <c r="G636" s="425"/>
      <c r="H636" s="435"/>
      <c r="I636" s="425"/>
      <c r="J636" s="433"/>
      <c r="K636" s="433"/>
      <c r="L636" s="434"/>
      <c r="M636" s="433"/>
    </row>
    <row r="637" spans="1:13" x14ac:dyDescent="0.2">
      <c r="A637" s="433"/>
      <c r="B637" s="433"/>
      <c r="C637" s="433"/>
      <c r="D637" s="433"/>
      <c r="E637" s="433"/>
      <c r="F637" s="434"/>
      <c r="G637" s="425"/>
      <c r="H637" s="435"/>
      <c r="I637" s="425"/>
      <c r="J637" s="433"/>
      <c r="K637" s="433"/>
      <c r="L637" s="434"/>
      <c r="M637" s="433"/>
    </row>
    <row r="638" spans="1:13" x14ac:dyDescent="0.2">
      <c r="A638" s="433"/>
      <c r="B638" s="433"/>
      <c r="C638" s="433"/>
      <c r="D638" s="433"/>
      <c r="E638" s="433"/>
      <c r="F638" s="434"/>
      <c r="G638" s="425"/>
      <c r="H638" s="435"/>
      <c r="I638" s="425"/>
      <c r="J638" s="433"/>
      <c r="K638" s="433"/>
      <c r="L638" s="434"/>
      <c r="M638" s="433"/>
    </row>
    <row r="639" spans="1:13" x14ac:dyDescent="0.2">
      <c r="A639" s="433"/>
      <c r="B639" s="433"/>
      <c r="C639" s="433"/>
      <c r="D639" s="433"/>
      <c r="E639" s="433"/>
      <c r="F639" s="434"/>
      <c r="G639" s="425"/>
      <c r="H639" s="435"/>
      <c r="I639" s="425"/>
      <c r="J639" s="433"/>
      <c r="K639" s="433"/>
      <c r="L639" s="434"/>
      <c r="M639" s="433"/>
    </row>
    <row r="640" spans="1:13" x14ac:dyDescent="0.2">
      <c r="A640" s="433"/>
      <c r="B640" s="433"/>
      <c r="C640" s="433"/>
      <c r="D640" s="433"/>
      <c r="E640" s="433"/>
      <c r="F640" s="434"/>
      <c r="G640" s="425"/>
      <c r="H640" s="435"/>
      <c r="I640" s="425"/>
      <c r="J640" s="433"/>
      <c r="K640" s="433"/>
      <c r="L640" s="434"/>
      <c r="M640" s="433"/>
    </row>
    <row r="641" spans="1:13" x14ac:dyDescent="0.2">
      <c r="A641" s="433"/>
      <c r="B641" s="433"/>
      <c r="C641" s="433"/>
      <c r="D641" s="433"/>
      <c r="E641" s="433"/>
      <c r="F641" s="434"/>
      <c r="G641" s="425"/>
      <c r="H641" s="435"/>
      <c r="I641" s="425"/>
      <c r="J641" s="433"/>
      <c r="K641" s="433"/>
      <c r="L641" s="434"/>
      <c r="M641" s="433"/>
    </row>
    <row r="642" spans="1:13" x14ac:dyDescent="0.2">
      <c r="A642" s="433"/>
      <c r="B642" s="433"/>
      <c r="C642" s="433"/>
      <c r="D642" s="433"/>
      <c r="E642" s="433"/>
      <c r="F642" s="434"/>
      <c r="G642" s="425"/>
      <c r="H642" s="435"/>
      <c r="I642" s="425"/>
      <c r="J642" s="433"/>
      <c r="K642" s="433"/>
      <c r="L642" s="434"/>
      <c r="M642" s="433"/>
    </row>
    <row r="643" spans="1:13" x14ac:dyDescent="0.2">
      <c r="A643" s="433"/>
      <c r="B643" s="433"/>
      <c r="C643" s="433"/>
      <c r="D643" s="433"/>
      <c r="E643" s="433"/>
      <c r="F643" s="434"/>
      <c r="G643" s="425"/>
      <c r="H643" s="435"/>
      <c r="I643" s="425"/>
      <c r="J643" s="433"/>
      <c r="K643" s="433"/>
      <c r="L643" s="434"/>
      <c r="M643" s="433"/>
    </row>
    <row r="644" spans="1:13" x14ac:dyDescent="0.2">
      <c r="A644" s="433"/>
      <c r="B644" s="433"/>
      <c r="C644" s="433"/>
      <c r="D644" s="433"/>
      <c r="E644" s="433"/>
      <c r="F644" s="434"/>
      <c r="G644" s="425"/>
      <c r="H644" s="435"/>
      <c r="I644" s="425"/>
      <c r="J644" s="433"/>
      <c r="K644" s="433"/>
      <c r="L644" s="434"/>
      <c r="M644" s="433"/>
    </row>
    <row r="645" spans="1:13" x14ac:dyDescent="0.2">
      <c r="A645" s="433"/>
      <c r="B645" s="433"/>
      <c r="C645" s="433"/>
      <c r="D645" s="433"/>
      <c r="E645" s="433"/>
      <c r="F645" s="434"/>
      <c r="G645" s="425"/>
      <c r="H645" s="435"/>
      <c r="I645" s="425"/>
      <c r="J645" s="433"/>
      <c r="K645" s="433"/>
      <c r="L645" s="434"/>
      <c r="M645" s="433"/>
    </row>
    <row r="646" spans="1:13" x14ac:dyDescent="0.2">
      <c r="A646" s="433"/>
      <c r="B646" s="433"/>
      <c r="C646" s="433"/>
      <c r="D646" s="433"/>
      <c r="E646" s="433"/>
      <c r="F646" s="434"/>
      <c r="G646" s="425"/>
      <c r="H646" s="435"/>
      <c r="I646" s="425"/>
      <c r="J646" s="433"/>
      <c r="K646" s="433"/>
      <c r="L646" s="434"/>
      <c r="M646" s="433"/>
    </row>
    <row r="647" spans="1:13" x14ac:dyDescent="0.2">
      <c r="A647" s="433"/>
      <c r="B647" s="433"/>
      <c r="C647" s="433"/>
      <c r="D647" s="433"/>
      <c r="E647" s="433"/>
      <c r="F647" s="434"/>
      <c r="G647" s="425"/>
      <c r="H647" s="435"/>
      <c r="I647" s="425"/>
      <c r="J647" s="433"/>
      <c r="K647" s="433"/>
      <c r="L647" s="434"/>
      <c r="M647" s="433"/>
    </row>
    <row r="648" spans="1:13" x14ac:dyDescent="0.2">
      <c r="A648" s="433"/>
      <c r="B648" s="433"/>
      <c r="C648" s="433"/>
      <c r="D648" s="433"/>
      <c r="E648" s="433"/>
      <c r="F648" s="434"/>
      <c r="G648" s="425"/>
      <c r="H648" s="435"/>
      <c r="I648" s="425"/>
      <c r="J648" s="433"/>
      <c r="K648" s="433"/>
      <c r="L648" s="434"/>
      <c r="M648" s="433"/>
    </row>
    <row r="649" spans="1:13" x14ac:dyDescent="0.2">
      <c r="A649" s="433"/>
      <c r="B649" s="433"/>
      <c r="C649" s="433"/>
      <c r="D649" s="433"/>
      <c r="E649" s="433"/>
      <c r="F649" s="434"/>
      <c r="G649" s="425"/>
      <c r="H649" s="435"/>
      <c r="I649" s="425"/>
      <c r="J649" s="433"/>
      <c r="K649" s="433"/>
      <c r="L649" s="434"/>
      <c r="M649" s="433"/>
    </row>
    <row r="650" spans="1:13" x14ac:dyDescent="0.2">
      <c r="A650" s="433"/>
      <c r="B650" s="433"/>
      <c r="C650" s="433"/>
      <c r="D650" s="433"/>
      <c r="E650" s="433"/>
      <c r="F650" s="434"/>
      <c r="G650" s="425"/>
      <c r="H650" s="435"/>
      <c r="I650" s="425"/>
      <c r="J650" s="433"/>
      <c r="K650" s="433"/>
      <c r="L650" s="434"/>
      <c r="M650" s="433"/>
    </row>
    <row r="651" spans="1:13" x14ac:dyDescent="0.2">
      <c r="A651" s="433"/>
      <c r="B651" s="433"/>
      <c r="C651" s="433"/>
      <c r="D651" s="433"/>
      <c r="E651" s="433"/>
      <c r="F651" s="434"/>
      <c r="G651" s="425"/>
      <c r="H651" s="435"/>
      <c r="I651" s="425"/>
      <c r="J651" s="433"/>
      <c r="K651" s="433"/>
      <c r="L651" s="434"/>
      <c r="M651" s="433"/>
    </row>
    <row r="652" spans="1:13" x14ac:dyDescent="0.2">
      <c r="A652" s="433"/>
      <c r="B652" s="433"/>
      <c r="C652" s="433"/>
      <c r="D652" s="433"/>
      <c r="E652" s="433"/>
      <c r="F652" s="434"/>
      <c r="G652" s="425"/>
      <c r="H652" s="435"/>
      <c r="I652" s="425"/>
      <c r="J652" s="433"/>
      <c r="K652" s="433"/>
      <c r="L652" s="434"/>
      <c r="M652" s="433"/>
    </row>
    <row r="653" spans="1:13" x14ac:dyDescent="0.2">
      <c r="A653" s="433"/>
      <c r="B653" s="433"/>
      <c r="C653" s="433"/>
      <c r="D653" s="433"/>
      <c r="E653" s="433"/>
      <c r="F653" s="434"/>
      <c r="G653" s="425"/>
      <c r="H653" s="435"/>
      <c r="I653" s="425"/>
      <c r="J653" s="433"/>
      <c r="K653" s="433"/>
      <c r="L653" s="434"/>
      <c r="M653" s="433"/>
    </row>
    <row r="654" spans="1:13" x14ac:dyDescent="0.2">
      <c r="A654" s="433"/>
      <c r="B654" s="433"/>
      <c r="C654" s="433"/>
      <c r="D654" s="433"/>
      <c r="E654" s="433"/>
      <c r="F654" s="434"/>
      <c r="G654" s="425"/>
      <c r="H654" s="435"/>
      <c r="I654" s="425"/>
      <c r="J654" s="433"/>
      <c r="K654" s="433"/>
      <c r="L654" s="434"/>
      <c r="M654" s="433"/>
    </row>
    <row r="655" spans="1:13" x14ac:dyDescent="0.2">
      <c r="A655" s="433"/>
      <c r="B655" s="433"/>
      <c r="C655" s="433"/>
      <c r="D655" s="433"/>
      <c r="E655" s="433"/>
      <c r="F655" s="434"/>
      <c r="G655" s="425"/>
      <c r="H655" s="435"/>
      <c r="I655" s="425"/>
      <c r="J655" s="433"/>
      <c r="K655" s="433"/>
      <c r="L655" s="434"/>
      <c r="M655" s="433"/>
    </row>
    <row r="656" spans="1:13" x14ac:dyDescent="0.2">
      <c r="A656" s="433"/>
      <c r="B656" s="433"/>
      <c r="C656" s="433"/>
      <c r="D656" s="433"/>
      <c r="E656" s="433"/>
      <c r="F656" s="434"/>
      <c r="G656" s="425"/>
      <c r="H656" s="435"/>
      <c r="I656" s="425"/>
      <c r="J656" s="433"/>
      <c r="K656" s="433"/>
      <c r="L656" s="434"/>
      <c r="M656" s="433"/>
    </row>
    <row r="657" spans="1:13" x14ac:dyDescent="0.2">
      <c r="A657" s="433"/>
      <c r="B657" s="433"/>
      <c r="C657" s="433"/>
      <c r="D657" s="433"/>
      <c r="E657" s="433"/>
      <c r="F657" s="434"/>
      <c r="G657" s="425"/>
      <c r="H657" s="435"/>
      <c r="I657" s="425"/>
      <c r="J657" s="433"/>
      <c r="K657" s="433"/>
      <c r="L657" s="434"/>
      <c r="M657" s="433"/>
    </row>
    <row r="658" spans="1:13" x14ac:dyDescent="0.2">
      <c r="A658" s="433"/>
      <c r="B658" s="433"/>
      <c r="C658" s="433"/>
      <c r="D658" s="433"/>
      <c r="E658" s="433"/>
      <c r="F658" s="434"/>
      <c r="G658" s="425"/>
      <c r="H658" s="435"/>
      <c r="I658" s="425"/>
      <c r="J658" s="433"/>
      <c r="K658" s="433"/>
      <c r="L658" s="434"/>
      <c r="M658" s="433"/>
    </row>
    <row r="659" spans="1:13" x14ac:dyDescent="0.2">
      <c r="A659" s="433"/>
      <c r="B659" s="433"/>
      <c r="C659" s="433"/>
      <c r="D659" s="433"/>
      <c r="E659" s="433"/>
      <c r="F659" s="434"/>
      <c r="G659" s="425"/>
      <c r="H659" s="435"/>
      <c r="I659" s="425"/>
      <c r="J659" s="433"/>
      <c r="K659" s="433"/>
      <c r="L659" s="434"/>
      <c r="M659" s="433"/>
    </row>
    <row r="660" spans="1:13" x14ac:dyDescent="0.2">
      <c r="A660" s="433"/>
      <c r="B660" s="433"/>
      <c r="C660" s="433"/>
      <c r="D660" s="433"/>
      <c r="E660" s="433"/>
      <c r="F660" s="434"/>
      <c r="G660" s="425"/>
      <c r="H660" s="435"/>
      <c r="I660" s="425"/>
      <c r="J660" s="433"/>
      <c r="K660" s="433"/>
      <c r="L660" s="434"/>
      <c r="M660" s="433"/>
    </row>
    <row r="661" spans="1:13" x14ac:dyDescent="0.2">
      <c r="A661" s="433"/>
      <c r="B661" s="433"/>
      <c r="C661" s="433"/>
      <c r="D661" s="433"/>
      <c r="E661" s="433"/>
      <c r="F661" s="434"/>
      <c r="G661" s="425"/>
      <c r="H661" s="435"/>
      <c r="I661" s="425"/>
      <c r="J661" s="433"/>
      <c r="K661" s="433"/>
      <c r="L661" s="434"/>
      <c r="M661" s="433"/>
    </row>
    <row r="662" spans="1:13" x14ac:dyDescent="0.2">
      <c r="A662" s="433"/>
      <c r="B662" s="433"/>
      <c r="C662" s="433"/>
      <c r="D662" s="433"/>
      <c r="E662" s="433"/>
      <c r="F662" s="434"/>
      <c r="G662" s="425"/>
      <c r="H662" s="435"/>
      <c r="I662" s="425"/>
      <c r="J662" s="433"/>
      <c r="K662" s="433"/>
      <c r="L662" s="434"/>
      <c r="M662" s="433"/>
    </row>
    <row r="663" spans="1:13" x14ac:dyDescent="0.2">
      <c r="A663" s="433"/>
      <c r="B663" s="433"/>
      <c r="C663" s="433"/>
      <c r="D663" s="433"/>
      <c r="E663" s="433"/>
      <c r="F663" s="434"/>
      <c r="G663" s="425"/>
      <c r="H663" s="435"/>
      <c r="I663" s="425"/>
      <c r="J663" s="433"/>
      <c r="K663" s="433"/>
      <c r="L663" s="434"/>
      <c r="M663" s="433"/>
    </row>
    <row r="664" spans="1:13" x14ac:dyDescent="0.2">
      <c r="A664" s="433"/>
      <c r="B664" s="433"/>
      <c r="C664" s="433"/>
      <c r="D664" s="433"/>
      <c r="E664" s="433"/>
      <c r="F664" s="434"/>
      <c r="G664" s="425"/>
      <c r="H664" s="435"/>
      <c r="I664" s="425"/>
      <c r="J664" s="433"/>
      <c r="K664" s="433"/>
      <c r="L664" s="434"/>
      <c r="M664" s="433"/>
    </row>
    <row r="665" spans="1:13" x14ac:dyDescent="0.2">
      <c r="A665" s="433"/>
      <c r="B665" s="433"/>
      <c r="C665" s="433"/>
      <c r="D665" s="433"/>
      <c r="E665" s="433"/>
      <c r="F665" s="434"/>
      <c r="G665" s="425"/>
      <c r="H665" s="435"/>
      <c r="I665" s="425"/>
      <c r="J665" s="433"/>
      <c r="K665" s="433"/>
      <c r="L665" s="434"/>
      <c r="M665" s="433"/>
    </row>
    <row r="666" spans="1:13" x14ac:dyDescent="0.2">
      <c r="A666" s="433"/>
      <c r="B666" s="433"/>
      <c r="C666" s="433"/>
      <c r="D666" s="433"/>
      <c r="E666" s="433"/>
      <c r="F666" s="434"/>
      <c r="G666" s="425"/>
      <c r="H666" s="435"/>
      <c r="I666" s="425"/>
      <c r="J666" s="433"/>
      <c r="K666" s="433"/>
      <c r="L666" s="434"/>
      <c r="M666" s="433"/>
    </row>
    <row r="667" spans="1:13" x14ac:dyDescent="0.2">
      <c r="A667" s="433"/>
      <c r="B667" s="433"/>
      <c r="C667" s="433"/>
      <c r="D667" s="433"/>
      <c r="E667" s="433"/>
      <c r="F667" s="434"/>
      <c r="G667" s="425"/>
      <c r="H667" s="435"/>
      <c r="I667" s="425"/>
      <c r="J667" s="433"/>
      <c r="K667" s="433"/>
      <c r="L667" s="434"/>
      <c r="M667" s="433"/>
    </row>
    <row r="668" spans="1:13" x14ac:dyDescent="0.2">
      <c r="A668" s="433"/>
      <c r="B668" s="433"/>
      <c r="C668" s="433"/>
      <c r="D668" s="433"/>
      <c r="E668" s="433"/>
      <c r="F668" s="434"/>
      <c r="G668" s="425"/>
      <c r="H668" s="435"/>
      <c r="I668" s="425"/>
      <c r="J668" s="433"/>
      <c r="K668" s="433"/>
      <c r="L668" s="434"/>
      <c r="M668" s="433"/>
    </row>
    <row r="669" spans="1:13" x14ac:dyDescent="0.2">
      <c r="A669" s="433"/>
      <c r="B669" s="433"/>
      <c r="C669" s="433"/>
      <c r="D669" s="433"/>
      <c r="E669" s="433"/>
      <c r="F669" s="434"/>
      <c r="G669" s="425"/>
      <c r="H669" s="435"/>
      <c r="I669" s="425"/>
      <c r="J669" s="433"/>
      <c r="K669" s="433"/>
      <c r="L669" s="434"/>
      <c r="M669" s="433"/>
    </row>
    <row r="670" spans="1:13" x14ac:dyDescent="0.2">
      <c r="A670" s="433"/>
      <c r="B670" s="433"/>
      <c r="C670" s="433"/>
      <c r="D670" s="433"/>
      <c r="E670" s="433"/>
      <c r="F670" s="434"/>
      <c r="G670" s="425"/>
      <c r="H670" s="435"/>
      <c r="I670" s="425"/>
      <c r="J670" s="433"/>
      <c r="K670" s="433"/>
      <c r="L670" s="434"/>
      <c r="M670" s="433"/>
    </row>
    <row r="671" spans="1:13" x14ac:dyDescent="0.2">
      <c r="A671" s="433"/>
      <c r="B671" s="433"/>
      <c r="C671" s="433"/>
      <c r="D671" s="433"/>
      <c r="E671" s="433"/>
      <c r="F671" s="434"/>
      <c r="G671" s="425"/>
      <c r="H671" s="435"/>
      <c r="I671" s="425"/>
      <c r="J671" s="433"/>
      <c r="K671" s="433"/>
      <c r="L671" s="434"/>
      <c r="M671" s="433"/>
    </row>
    <row r="672" spans="1:13" x14ac:dyDescent="0.2">
      <c r="A672" s="433"/>
      <c r="B672" s="433"/>
      <c r="C672" s="433"/>
      <c r="D672" s="433"/>
      <c r="E672" s="433"/>
      <c r="F672" s="434"/>
      <c r="G672" s="425"/>
      <c r="H672" s="435"/>
      <c r="I672" s="425"/>
      <c r="J672" s="433"/>
      <c r="K672" s="433"/>
      <c r="L672" s="434"/>
      <c r="M672" s="433"/>
    </row>
    <row r="673" spans="1:13" x14ac:dyDescent="0.2">
      <c r="A673" s="433"/>
      <c r="B673" s="433"/>
      <c r="C673" s="433"/>
      <c r="D673" s="433"/>
      <c r="E673" s="433"/>
      <c r="F673" s="434"/>
      <c r="G673" s="425"/>
      <c r="H673" s="435"/>
      <c r="I673" s="425"/>
      <c r="J673" s="433"/>
      <c r="K673" s="433"/>
      <c r="L673" s="434"/>
      <c r="M673" s="433"/>
    </row>
    <row r="674" spans="1:13" x14ac:dyDescent="0.2">
      <c r="A674" s="433"/>
      <c r="B674" s="433"/>
      <c r="C674" s="433"/>
      <c r="D674" s="433"/>
      <c r="E674" s="433"/>
      <c r="F674" s="434"/>
      <c r="G674" s="425"/>
      <c r="H674" s="435"/>
      <c r="I674" s="425"/>
      <c r="J674" s="433"/>
      <c r="K674" s="433"/>
      <c r="L674" s="434"/>
      <c r="M674" s="433"/>
    </row>
    <row r="675" spans="1:13" x14ac:dyDescent="0.2">
      <c r="A675" s="433"/>
      <c r="B675" s="433"/>
      <c r="C675" s="433"/>
      <c r="D675" s="433"/>
      <c r="E675" s="433"/>
      <c r="F675" s="434"/>
      <c r="G675" s="425"/>
      <c r="H675" s="435"/>
      <c r="I675" s="425"/>
      <c r="J675" s="433"/>
      <c r="K675" s="433"/>
      <c r="L675" s="434"/>
      <c r="M675" s="433"/>
    </row>
    <row r="676" spans="1:13" x14ac:dyDescent="0.2">
      <c r="A676" s="433"/>
      <c r="B676" s="433"/>
      <c r="C676" s="433"/>
      <c r="D676" s="433"/>
      <c r="E676" s="433"/>
      <c r="F676" s="434"/>
      <c r="G676" s="425"/>
      <c r="H676" s="435"/>
      <c r="I676" s="425"/>
      <c r="J676" s="433"/>
      <c r="K676" s="433"/>
      <c r="L676" s="434"/>
      <c r="M676" s="433"/>
    </row>
    <row r="677" spans="1:13" x14ac:dyDescent="0.2">
      <c r="A677" s="433"/>
      <c r="B677" s="433"/>
      <c r="C677" s="433"/>
      <c r="D677" s="433"/>
      <c r="E677" s="433"/>
      <c r="F677" s="434"/>
      <c r="G677" s="425"/>
      <c r="H677" s="435"/>
      <c r="I677" s="425"/>
      <c r="J677" s="433"/>
      <c r="K677" s="433"/>
      <c r="L677" s="434"/>
      <c r="M677" s="433"/>
    </row>
    <row r="678" spans="1:13" x14ac:dyDescent="0.2">
      <c r="A678" s="433"/>
      <c r="B678" s="433"/>
      <c r="C678" s="433"/>
      <c r="D678" s="433"/>
      <c r="E678" s="433"/>
      <c r="F678" s="434"/>
      <c r="G678" s="425"/>
      <c r="H678" s="435"/>
      <c r="I678" s="425"/>
      <c r="J678" s="433"/>
      <c r="K678" s="433"/>
      <c r="L678" s="434"/>
      <c r="M678" s="433"/>
    </row>
    <row r="679" spans="1:13" x14ac:dyDescent="0.2">
      <c r="A679" s="433"/>
      <c r="B679" s="433"/>
      <c r="C679" s="433"/>
      <c r="D679" s="433"/>
      <c r="E679" s="433"/>
      <c r="F679" s="434"/>
      <c r="G679" s="425"/>
      <c r="H679" s="435"/>
      <c r="I679" s="425"/>
      <c r="J679" s="433"/>
      <c r="K679" s="433"/>
      <c r="L679" s="434"/>
      <c r="M679" s="433"/>
    </row>
    <row r="680" spans="1:13" x14ac:dyDescent="0.2">
      <c r="A680" s="433"/>
      <c r="B680" s="433"/>
      <c r="C680" s="433"/>
      <c r="D680" s="433"/>
      <c r="E680" s="433"/>
      <c r="F680" s="434"/>
      <c r="G680" s="425"/>
      <c r="H680" s="435"/>
      <c r="I680" s="425"/>
      <c r="J680" s="433"/>
      <c r="K680" s="433"/>
      <c r="L680" s="434"/>
      <c r="M680" s="433"/>
    </row>
    <row r="681" spans="1:13" x14ac:dyDescent="0.2">
      <c r="A681" s="433"/>
      <c r="B681" s="433"/>
      <c r="C681" s="433"/>
      <c r="D681" s="433"/>
      <c r="E681" s="433"/>
      <c r="F681" s="434"/>
      <c r="G681" s="425"/>
      <c r="H681" s="435"/>
      <c r="I681" s="425"/>
      <c r="J681" s="433"/>
      <c r="K681" s="433"/>
      <c r="L681" s="434"/>
      <c r="M681" s="433"/>
    </row>
    <row r="682" spans="1:13" x14ac:dyDescent="0.2">
      <c r="A682" s="433"/>
      <c r="B682" s="433"/>
      <c r="C682" s="433"/>
      <c r="D682" s="433"/>
      <c r="E682" s="433"/>
      <c r="F682" s="434"/>
      <c r="G682" s="425"/>
      <c r="H682" s="435"/>
      <c r="I682" s="425"/>
      <c r="J682" s="433"/>
      <c r="K682" s="433"/>
      <c r="L682" s="434"/>
      <c r="M682" s="433"/>
    </row>
    <row r="683" spans="1:13" x14ac:dyDescent="0.2">
      <c r="A683" s="433"/>
      <c r="B683" s="433"/>
      <c r="C683" s="433"/>
      <c r="D683" s="433"/>
      <c r="E683" s="433"/>
      <c r="F683" s="434"/>
      <c r="G683" s="425"/>
      <c r="H683" s="435"/>
      <c r="I683" s="425"/>
      <c r="J683" s="433"/>
      <c r="K683" s="433"/>
      <c r="L683" s="434"/>
      <c r="M683" s="433"/>
    </row>
    <row r="684" spans="1:13" x14ac:dyDescent="0.2">
      <c r="A684" s="433"/>
      <c r="B684" s="433"/>
      <c r="C684" s="433"/>
      <c r="D684" s="433"/>
      <c r="E684" s="433"/>
      <c r="F684" s="434"/>
      <c r="G684" s="425"/>
      <c r="H684" s="435"/>
      <c r="I684" s="425"/>
      <c r="J684" s="433"/>
      <c r="K684" s="433"/>
      <c r="L684" s="434"/>
      <c r="M684" s="433"/>
    </row>
    <row r="685" spans="1:13" x14ac:dyDescent="0.2">
      <c r="A685" s="433"/>
      <c r="B685" s="433"/>
      <c r="C685" s="433"/>
      <c r="D685" s="433"/>
      <c r="E685" s="433"/>
      <c r="F685" s="434"/>
      <c r="G685" s="425"/>
      <c r="H685" s="435"/>
      <c r="I685" s="425"/>
      <c r="J685" s="433"/>
      <c r="K685" s="433"/>
      <c r="L685" s="434"/>
      <c r="M685" s="433"/>
    </row>
    <row r="686" spans="1:13" x14ac:dyDescent="0.2">
      <c r="A686" s="433"/>
      <c r="B686" s="433"/>
      <c r="C686" s="433"/>
      <c r="D686" s="433"/>
      <c r="E686" s="433"/>
      <c r="F686" s="434"/>
      <c r="G686" s="425"/>
      <c r="H686" s="435"/>
      <c r="I686" s="425"/>
      <c r="J686" s="433"/>
      <c r="K686" s="433"/>
      <c r="L686" s="434"/>
      <c r="M686" s="433"/>
    </row>
    <row r="687" spans="1:13" x14ac:dyDescent="0.2">
      <c r="A687" s="433"/>
      <c r="B687" s="433"/>
      <c r="C687" s="433"/>
      <c r="D687" s="433"/>
      <c r="E687" s="433"/>
      <c r="F687" s="434"/>
      <c r="G687" s="425"/>
      <c r="H687" s="435"/>
      <c r="I687" s="425"/>
      <c r="J687" s="433"/>
      <c r="K687" s="433"/>
      <c r="L687" s="434"/>
      <c r="M687" s="433"/>
    </row>
    <row r="688" spans="1:13" x14ac:dyDescent="0.2">
      <c r="A688" s="433"/>
      <c r="B688" s="433"/>
      <c r="C688" s="433"/>
      <c r="D688" s="433"/>
      <c r="E688" s="433"/>
      <c r="F688" s="434"/>
      <c r="G688" s="425"/>
      <c r="H688" s="435"/>
      <c r="I688" s="425"/>
      <c r="J688" s="433"/>
      <c r="K688" s="433"/>
      <c r="L688" s="434"/>
      <c r="M688" s="433"/>
    </row>
    <row r="689" spans="1:13" x14ac:dyDescent="0.2">
      <c r="A689" s="433"/>
      <c r="B689" s="433"/>
      <c r="C689" s="433"/>
      <c r="D689" s="433"/>
      <c r="E689" s="433"/>
      <c r="F689" s="434"/>
      <c r="G689" s="425"/>
      <c r="H689" s="435"/>
      <c r="I689" s="425"/>
      <c r="J689" s="433"/>
      <c r="K689" s="433"/>
      <c r="L689" s="434"/>
      <c r="M689" s="433"/>
    </row>
    <row r="690" spans="1:13" x14ac:dyDescent="0.2">
      <c r="A690" s="433"/>
      <c r="B690" s="433"/>
      <c r="C690" s="433"/>
      <c r="D690" s="433"/>
      <c r="E690" s="433"/>
      <c r="F690" s="434"/>
      <c r="G690" s="425"/>
      <c r="H690" s="435"/>
      <c r="I690" s="425"/>
      <c r="J690" s="433"/>
      <c r="K690" s="433"/>
      <c r="L690" s="434"/>
      <c r="M690" s="433"/>
    </row>
    <row r="691" spans="1:13" x14ac:dyDescent="0.2">
      <c r="A691" s="433"/>
      <c r="B691" s="433"/>
      <c r="C691" s="433"/>
      <c r="D691" s="433"/>
      <c r="E691" s="433"/>
      <c r="F691" s="434"/>
      <c r="G691" s="425"/>
      <c r="H691" s="435"/>
      <c r="I691" s="425"/>
      <c r="J691" s="433"/>
      <c r="K691" s="433"/>
      <c r="L691" s="434"/>
      <c r="M691" s="433"/>
    </row>
    <row r="692" spans="1:13" x14ac:dyDescent="0.2">
      <c r="A692" s="433"/>
      <c r="B692" s="433"/>
      <c r="C692" s="433"/>
      <c r="D692" s="433"/>
      <c r="E692" s="433"/>
      <c r="F692" s="434"/>
      <c r="G692" s="425"/>
      <c r="H692" s="435"/>
      <c r="I692" s="425"/>
      <c r="J692" s="433"/>
      <c r="K692" s="433"/>
      <c r="L692" s="434"/>
      <c r="M692" s="433"/>
    </row>
    <row r="693" spans="1:13" x14ac:dyDescent="0.2">
      <c r="A693" s="433"/>
      <c r="B693" s="433"/>
      <c r="C693" s="433"/>
      <c r="D693" s="433"/>
      <c r="E693" s="433"/>
      <c r="F693" s="434"/>
      <c r="G693" s="425"/>
      <c r="H693" s="435"/>
      <c r="I693" s="425"/>
      <c r="J693" s="433"/>
      <c r="K693" s="433"/>
      <c r="L693" s="434"/>
      <c r="M693" s="433"/>
    </row>
    <row r="694" spans="1:13" x14ac:dyDescent="0.2">
      <c r="A694" s="433"/>
      <c r="B694" s="433"/>
      <c r="C694" s="433"/>
      <c r="D694" s="433"/>
      <c r="E694" s="433"/>
      <c r="F694" s="434"/>
      <c r="G694" s="425"/>
      <c r="H694" s="435"/>
      <c r="I694" s="425"/>
      <c r="J694" s="433"/>
      <c r="K694" s="433"/>
      <c r="L694" s="434"/>
      <c r="M694" s="433"/>
    </row>
    <row r="695" spans="1:13" x14ac:dyDescent="0.2">
      <c r="A695" s="433"/>
      <c r="B695" s="433"/>
      <c r="C695" s="433"/>
      <c r="D695" s="433"/>
      <c r="E695" s="433"/>
      <c r="F695" s="434"/>
      <c r="G695" s="425"/>
      <c r="H695" s="435"/>
      <c r="I695" s="425"/>
      <c r="J695" s="433"/>
      <c r="K695" s="433"/>
      <c r="L695" s="434"/>
      <c r="M695" s="433"/>
    </row>
    <row r="696" spans="1:13" x14ac:dyDescent="0.2">
      <c r="A696" s="433"/>
      <c r="B696" s="433"/>
      <c r="C696" s="433"/>
      <c r="D696" s="433"/>
      <c r="E696" s="433"/>
      <c r="F696" s="434"/>
      <c r="G696" s="425"/>
      <c r="H696" s="435"/>
      <c r="I696" s="425"/>
      <c r="J696" s="433"/>
      <c r="K696" s="433"/>
      <c r="L696" s="434"/>
      <c r="M696" s="433"/>
    </row>
    <row r="697" spans="1:13" x14ac:dyDescent="0.2">
      <c r="A697" s="433"/>
      <c r="B697" s="433"/>
      <c r="C697" s="433"/>
      <c r="D697" s="433"/>
      <c r="E697" s="433"/>
      <c r="F697" s="434"/>
      <c r="G697" s="425"/>
      <c r="H697" s="435"/>
      <c r="I697" s="425"/>
      <c r="J697" s="433"/>
      <c r="K697" s="433"/>
      <c r="L697" s="434"/>
      <c r="M697" s="433"/>
    </row>
    <row r="698" spans="1:13" x14ac:dyDescent="0.2">
      <c r="A698" s="433"/>
      <c r="B698" s="433"/>
      <c r="C698" s="433"/>
      <c r="D698" s="433"/>
      <c r="E698" s="433"/>
      <c r="F698" s="434"/>
      <c r="G698" s="425"/>
      <c r="H698" s="435"/>
      <c r="I698" s="425"/>
      <c r="J698" s="433"/>
      <c r="K698" s="433"/>
      <c r="L698" s="434"/>
      <c r="M698" s="433"/>
    </row>
    <row r="699" spans="1:13" x14ac:dyDescent="0.2">
      <c r="A699" s="433"/>
      <c r="B699" s="433"/>
      <c r="C699" s="433"/>
      <c r="D699" s="433"/>
      <c r="E699" s="433"/>
      <c r="F699" s="434"/>
      <c r="G699" s="425"/>
      <c r="H699" s="435"/>
      <c r="I699" s="425"/>
      <c r="J699" s="433"/>
      <c r="K699" s="433"/>
      <c r="L699" s="434"/>
      <c r="M699" s="433"/>
    </row>
    <row r="700" spans="1:13" x14ac:dyDescent="0.2">
      <c r="A700" s="433"/>
      <c r="B700" s="433"/>
      <c r="C700" s="433"/>
      <c r="D700" s="433"/>
      <c r="E700" s="433"/>
      <c r="F700" s="434"/>
      <c r="G700" s="425"/>
      <c r="H700" s="435"/>
      <c r="I700" s="425"/>
      <c r="J700" s="433"/>
      <c r="K700" s="433"/>
      <c r="L700" s="434"/>
      <c r="M700" s="433"/>
    </row>
    <row r="701" spans="1:13" x14ac:dyDescent="0.2">
      <c r="A701" s="433"/>
      <c r="B701" s="433"/>
      <c r="C701" s="433"/>
      <c r="D701" s="433"/>
      <c r="E701" s="433"/>
      <c r="F701" s="434"/>
      <c r="G701" s="425"/>
      <c r="H701" s="435"/>
      <c r="I701" s="425"/>
      <c r="J701" s="433"/>
      <c r="K701" s="433"/>
      <c r="L701" s="434"/>
      <c r="M701" s="433"/>
    </row>
    <row r="702" spans="1:13" x14ac:dyDescent="0.2">
      <c r="A702" s="433"/>
      <c r="B702" s="433"/>
      <c r="C702" s="433"/>
      <c r="D702" s="433"/>
      <c r="E702" s="433"/>
      <c r="F702" s="434"/>
      <c r="G702" s="425"/>
      <c r="H702" s="435"/>
      <c r="I702" s="425"/>
      <c r="J702" s="433"/>
      <c r="K702" s="433"/>
      <c r="L702" s="434"/>
      <c r="M702" s="433"/>
    </row>
    <row r="703" spans="1:13" x14ac:dyDescent="0.2">
      <c r="A703" s="433"/>
      <c r="B703" s="433"/>
      <c r="C703" s="433"/>
      <c r="D703" s="433"/>
      <c r="E703" s="433"/>
      <c r="F703" s="434"/>
      <c r="G703" s="425"/>
      <c r="H703" s="435"/>
      <c r="I703" s="425"/>
      <c r="J703" s="433"/>
      <c r="K703" s="433"/>
      <c r="L703" s="434"/>
      <c r="M703" s="433"/>
    </row>
    <row r="704" spans="1:13" x14ac:dyDescent="0.2">
      <c r="A704" s="433"/>
      <c r="B704" s="433"/>
      <c r="C704" s="433"/>
      <c r="D704" s="433"/>
      <c r="E704" s="433"/>
      <c r="F704" s="434"/>
      <c r="G704" s="425"/>
      <c r="H704" s="435"/>
      <c r="I704" s="425"/>
      <c r="J704" s="433"/>
      <c r="K704" s="433"/>
      <c r="L704" s="434"/>
      <c r="M704" s="433"/>
    </row>
    <row r="705" spans="1:13" x14ac:dyDescent="0.2">
      <c r="A705" s="433"/>
      <c r="B705" s="433"/>
      <c r="C705" s="433"/>
      <c r="D705" s="433"/>
      <c r="E705" s="433"/>
      <c r="F705" s="434"/>
      <c r="G705" s="425"/>
      <c r="H705" s="435"/>
      <c r="I705" s="425"/>
      <c r="J705" s="433"/>
      <c r="K705" s="433"/>
      <c r="L705" s="434"/>
      <c r="M705" s="433"/>
    </row>
    <row r="706" spans="1:13" x14ac:dyDescent="0.2">
      <c r="A706" s="433"/>
      <c r="B706" s="433"/>
      <c r="C706" s="433"/>
      <c r="D706" s="433"/>
      <c r="E706" s="433"/>
      <c r="F706" s="434"/>
      <c r="G706" s="425"/>
      <c r="H706" s="435"/>
      <c r="I706" s="425"/>
      <c r="J706" s="433"/>
      <c r="K706" s="433"/>
      <c r="L706" s="434"/>
      <c r="M706" s="433"/>
    </row>
    <row r="707" spans="1:13" x14ac:dyDescent="0.2">
      <c r="A707" s="433"/>
      <c r="B707" s="433"/>
      <c r="C707" s="433"/>
      <c r="D707" s="433"/>
      <c r="E707" s="433"/>
      <c r="F707" s="434"/>
      <c r="G707" s="425"/>
      <c r="H707" s="435"/>
      <c r="I707" s="425"/>
      <c r="J707" s="433"/>
      <c r="K707" s="433"/>
      <c r="L707" s="434"/>
      <c r="M707" s="433"/>
    </row>
    <row r="708" spans="1:13" x14ac:dyDescent="0.2">
      <c r="A708" s="433"/>
      <c r="B708" s="433"/>
      <c r="C708" s="433"/>
      <c r="D708" s="433"/>
      <c r="E708" s="433"/>
      <c r="F708" s="434"/>
      <c r="G708" s="425"/>
      <c r="H708" s="435"/>
      <c r="I708" s="425"/>
      <c r="J708" s="433"/>
      <c r="K708" s="433"/>
      <c r="L708" s="434"/>
      <c r="M708" s="433"/>
    </row>
    <row r="709" spans="1:13" x14ac:dyDescent="0.2">
      <c r="A709" s="433"/>
      <c r="B709" s="433"/>
      <c r="C709" s="433"/>
      <c r="D709" s="433"/>
      <c r="E709" s="433"/>
      <c r="F709" s="434"/>
      <c r="G709" s="425"/>
      <c r="H709" s="435"/>
      <c r="I709" s="425"/>
      <c r="J709" s="433"/>
      <c r="K709" s="433"/>
      <c r="L709" s="434"/>
      <c r="M709" s="433"/>
    </row>
    <row r="710" spans="1:13" x14ac:dyDescent="0.2">
      <c r="A710" s="433"/>
      <c r="B710" s="433"/>
      <c r="C710" s="433"/>
      <c r="D710" s="433"/>
      <c r="E710" s="433"/>
      <c r="F710" s="434"/>
      <c r="G710" s="425"/>
      <c r="H710" s="435"/>
      <c r="I710" s="425"/>
      <c r="J710" s="433"/>
      <c r="K710" s="433"/>
      <c r="L710" s="434"/>
      <c r="M710" s="433"/>
    </row>
    <row r="711" spans="1:13" x14ac:dyDescent="0.2">
      <c r="A711" s="433"/>
      <c r="B711" s="433"/>
      <c r="C711" s="433"/>
      <c r="D711" s="433"/>
      <c r="E711" s="433"/>
      <c r="F711" s="434"/>
      <c r="G711" s="425"/>
      <c r="H711" s="435"/>
      <c r="I711" s="425"/>
      <c r="J711" s="433"/>
      <c r="K711" s="433"/>
      <c r="L711" s="434"/>
      <c r="M711" s="433"/>
    </row>
    <row r="712" spans="1:13" x14ac:dyDescent="0.2">
      <c r="A712" s="433"/>
      <c r="B712" s="433"/>
      <c r="C712" s="433"/>
      <c r="D712" s="433"/>
      <c r="E712" s="433"/>
      <c r="F712" s="434"/>
      <c r="G712" s="425"/>
      <c r="H712" s="435"/>
      <c r="I712" s="425"/>
      <c r="J712" s="433"/>
      <c r="K712" s="433"/>
      <c r="L712" s="434"/>
      <c r="M712" s="433"/>
    </row>
    <row r="713" spans="1:13" x14ac:dyDescent="0.2">
      <c r="A713" s="433"/>
      <c r="B713" s="433"/>
      <c r="C713" s="433"/>
      <c r="D713" s="433"/>
      <c r="E713" s="433"/>
      <c r="F713" s="434"/>
      <c r="G713" s="425"/>
      <c r="H713" s="435"/>
      <c r="I713" s="425"/>
      <c r="J713" s="433"/>
      <c r="K713" s="433"/>
      <c r="L713" s="434"/>
      <c r="M713" s="433"/>
    </row>
    <row r="714" spans="1:13" x14ac:dyDescent="0.2">
      <c r="A714" s="433"/>
      <c r="B714" s="433"/>
      <c r="C714" s="433"/>
      <c r="D714" s="433"/>
      <c r="E714" s="433"/>
      <c r="F714" s="434"/>
      <c r="G714" s="425"/>
      <c r="H714" s="435"/>
      <c r="I714" s="425"/>
      <c r="J714" s="433"/>
      <c r="K714" s="433"/>
      <c r="L714" s="434"/>
      <c r="M714" s="433"/>
    </row>
    <row r="715" spans="1:13" x14ac:dyDescent="0.2">
      <c r="A715" s="433"/>
      <c r="B715" s="433"/>
      <c r="C715" s="433"/>
      <c r="D715" s="433"/>
      <c r="E715" s="433"/>
      <c r="F715" s="434"/>
      <c r="G715" s="425"/>
      <c r="H715" s="435"/>
      <c r="I715" s="425"/>
      <c r="J715" s="433"/>
      <c r="K715" s="433"/>
      <c r="L715" s="434"/>
      <c r="M715" s="433"/>
    </row>
    <row r="716" spans="1:13" x14ac:dyDescent="0.2">
      <c r="A716" s="433"/>
      <c r="B716" s="433"/>
      <c r="C716" s="433"/>
      <c r="D716" s="433"/>
      <c r="E716" s="433"/>
      <c r="F716" s="434"/>
      <c r="G716" s="425"/>
      <c r="H716" s="435"/>
      <c r="I716" s="425"/>
      <c r="J716" s="433"/>
      <c r="K716" s="433"/>
      <c r="L716" s="434"/>
      <c r="M716" s="433"/>
    </row>
    <row r="717" spans="1:13" x14ac:dyDescent="0.2">
      <c r="A717" s="433"/>
      <c r="B717" s="433"/>
      <c r="C717" s="433"/>
      <c r="D717" s="433"/>
      <c r="E717" s="433"/>
      <c r="F717" s="434"/>
      <c r="G717" s="425"/>
      <c r="H717" s="435"/>
      <c r="I717" s="425"/>
      <c r="J717" s="433"/>
      <c r="K717" s="433"/>
      <c r="L717" s="434"/>
      <c r="M717" s="433"/>
    </row>
    <row r="718" spans="1:13" x14ac:dyDescent="0.2">
      <c r="A718" s="433"/>
      <c r="B718" s="433"/>
      <c r="C718" s="433"/>
      <c r="D718" s="433"/>
      <c r="E718" s="433"/>
      <c r="F718" s="434"/>
      <c r="G718" s="425"/>
      <c r="H718" s="435"/>
      <c r="I718" s="425"/>
      <c r="J718" s="433"/>
      <c r="K718" s="433"/>
      <c r="L718" s="434"/>
      <c r="M718" s="433"/>
    </row>
    <row r="719" spans="1:13" x14ac:dyDescent="0.2">
      <c r="A719" s="433"/>
      <c r="B719" s="433"/>
      <c r="C719" s="433"/>
      <c r="D719" s="433"/>
      <c r="E719" s="433"/>
      <c r="F719" s="434"/>
      <c r="G719" s="425"/>
      <c r="H719" s="435"/>
      <c r="I719" s="425"/>
      <c r="J719" s="433"/>
      <c r="K719" s="433"/>
      <c r="L719" s="434"/>
      <c r="M719" s="433"/>
    </row>
    <row r="720" spans="1:13" x14ac:dyDescent="0.2">
      <c r="A720" s="433"/>
      <c r="B720" s="433"/>
      <c r="C720" s="433"/>
      <c r="D720" s="433"/>
      <c r="E720" s="433"/>
      <c r="F720" s="434"/>
      <c r="G720" s="425"/>
      <c r="H720" s="435"/>
      <c r="I720" s="425"/>
      <c r="J720" s="433"/>
      <c r="K720" s="433"/>
      <c r="L720" s="434"/>
      <c r="M720" s="433"/>
    </row>
    <row r="721" spans="1:13" x14ac:dyDescent="0.2">
      <c r="A721" s="433"/>
      <c r="B721" s="433"/>
      <c r="C721" s="433"/>
      <c r="D721" s="433"/>
      <c r="E721" s="433"/>
      <c r="F721" s="434"/>
      <c r="G721" s="425"/>
      <c r="H721" s="435"/>
      <c r="I721" s="425"/>
      <c r="J721" s="433"/>
      <c r="K721" s="433"/>
      <c r="L721" s="434"/>
      <c r="M721" s="433"/>
    </row>
    <row r="722" spans="1:13" x14ac:dyDescent="0.2">
      <c r="A722" s="433"/>
      <c r="B722" s="433"/>
      <c r="C722" s="433"/>
      <c r="D722" s="433"/>
      <c r="E722" s="433"/>
      <c r="F722" s="434"/>
      <c r="G722" s="425"/>
      <c r="H722" s="435"/>
      <c r="I722" s="425"/>
      <c r="J722" s="433"/>
      <c r="K722" s="433"/>
      <c r="L722" s="434"/>
      <c r="M722" s="433"/>
    </row>
    <row r="723" spans="1:13" x14ac:dyDescent="0.2">
      <c r="A723" s="433"/>
      <c r="B723" s="433"/>
      <c r="C723" s="433"/>
      <c r="D723" s="433"/>
      <c r="E723" s="433"/>
      <c r="F723" s="434"/>
      <c r="G723" s="425"/>
      <c r="H723" s="435"/>
      <c r="I723" s="425"/>
      <c r="J723" s="433"/>
      <c r="K723" s="433"/>
      <c r="L723" s="434"/>
      <c r="M723" s="433"/>
    </row>
    <row r="724" spans="1:13" x14ac:dyDescent="0.2">
      <c r="A724" s="433"/>
      <c r="B724" s="433"/>
      <c r="C724" s="433"/>
      <c r="D724" s="433"/>
      <c r="E724" s="433"/>
      <c r="F724" s="434"/>
      <c r="G724" s="425"/>
      <c r="H724" s="435"/>
      <c r="I724" s="425"/>
      <c r="J724" s="433"/>
      <c r="K724" s="433"/>
      <c r="L724" s="434"/>
      <c r="M724" s="433"/>
    </row>
    <row r="725" spans="1:13" x14ac:dyDescent="0.2">
      <c r="A725" s="433"/>
      <c r="B725" s="433"/>
      <c r="C725" s="433"/>
      <c r="D725" s="433"/>
      <c r="E725" s="433"/>
      <c r="F725" s="434"/>
      <c r="G725" s="425"/>
      <c r="H725" s="435"/>
      <c r="I725" s="425"/>
      <c r="J725" s="433"/>
      <c r="K725" s="433"/>
      <c r="L725" s="434"/>
      <c r="M725" s="433"/>
    </row>
    <row r="726" spans="1:13" x14ac:dyDescent="0.2">
      <c r="A726" s="433"/>
      <c r="B726" s="433"/>
      <c r="C726" s="433"/>
      <c r="D726" s="433"/>
      <c r="E726" s="433"/>
      <c r="F726" s="434"/>
      <c r="G726" s="425"/>
      <c r="H726" s="435"/>
      <c r="I726" s="425"/>
      <c r="J726" s="433"/>
      <c r="K726" s="433"/>
      <c r="L726" s="434"/>
      <c r="M726" s="433"/>
    </row>
    <row r="727" spans="1:13" x14ac:dyDescent="0.2">
      <c r="A727" s="433"/>
      <c r="B727" s="433"/>
      <c r="C727" s="433"/>
      <c r="D727" s="433"/>
      <c r="E727" s="433"/>
      <c r="F727" s="434"/>
      <c r="G727" s="425"/>
      <c r="H727" s="435"/>
      <c r="I727" s="425"/>
      <c r="J727" s="433"/>
      <c r="K727" s="433"/>
      <c r="L727" s="434"/>
      <c r="M727" s="433"/>
    </row>
    <row r="728" spans="1:13" x14ac:dyDescent="0.2">
      <c r="A728" s="433"/>
      <c r="B728" s="433"/>
      <c r="C728" s="433"/>
      <c r="D728" s="433"/>
      <c r="E728" s="433"/>
      <c r="F728" s="434"/>
      <c r="G728" s="425"/>
      <c r="H728" s="435"/>
      <c r="I728" s="425"/>
      <c r="J728" s="433"/>
      <c r="K728" s="433"/>
      <c r="L728" s="434"/>
      <c r="M728" s="433"/>
    </row>
    <row r="729" spans="1:13" x14ac:dyDescent="0.2">
      <c r="A729" s="433"/>
      <c r="B729" s="433"/>
      <c r="C729" s="433"/>
      <c r="D729" s="433"/>
      <c r="E729" s="433"/>
      <c r="F729" s="434"/>
      <c r="G729" s="425"/>
      <c r="H729" s="435"/>
      <c r="I729" s="425"/>
      <c r="J729" s="433"/>
      <c r="K729" s="433"/>
      <c r="L729" s="434"/>
      <c r="M729" s="433"/>
    </row>
    <row r="730" spans="1:13" x14ac:dyDescent="0.2">
      <c r="A730" s="433"/>
      <c r="B730" s="433"/>
      <c r="C730" s="433"/>
      <c r="D730" s="433"/>
      <c r="E730" s="433"/>
      <c r="F730" s="434"/>
      <c r="G730" s="425"/>
      <c r="H730" s="435"/>
      <c r="I730" s="425"/>
      <c r="J730" s="433"/>
      <c r="K730" s="433"/>
      <c r="L730" s="434"/>
      <c r="M730" s="433"/>
    </row>
    <row r="731" spans="1:13" x14ac:dyDescent="0.2">
      <c r="A731" s="433"/>
      <c r="B731" s="433"/>
      <c r="C731" s="433"/>
      <c r="D731" s="433"/>
      <c r="E731" s="433"/>
      <c r="F731" s="434"/>
      <c r="G731" s="425"/>
      <c r="H731" s="435"/>
      <c r="I731" s="425"/>
      <c r="J731" s="433"/>
      <c r="K731" s="433"/>
      <c r="L731" s="434"/>
      <c r="M731" s="433"/>
    </row>
    <row r="732" spans="1:13" x14ac:dyDescent="0.2">
      <c r="A732" s="433"/>
      <c r="B732" s="433"/>
      <c r="C732" s="433"/>
      <c r="D732" s="433"/>
      <c r="E732" s="433"/>
      <c r="F732" s="434"/>
      <c r="G732" s="425"/>
      <c r="H732" s="435"/>
      <c r="I732" s="425"/>
      <c r="J732" s="433"/>
      <c r="K732" s="433"/>
      <c r="L732" s="434"/>
      <c r="M732" s="433"/>
    </row>
    <row r="733" spans="1:13" x14ac:dyDescent="0.2">
      <c r="A733" s="433"/>
      <c r="B733" s="433"/>
      <c r="C733" s="433"/>
      <c r="D733" s="433"/>
      <c r="E733" s="433"/>
      <c r="F733" s="434"/>
      <c r="G733" s="425"/>
      <c r="H733" s="435"/>
      <c r="I733" s="425"/>
      <c r="J733" s="433"/>
      <c r="K733" s="433"/>
      <c r="L733" s="434"/>
      <c r="M733" s="433"/>
    </row>
    <row r="734" spans="1:13" x14ac:dyDescent="0.2">
      <c r="A734" s="433"/>
      <c r="B734" s="433"/>
      <c r="C734" s="433"/>
      <c r="D734" s="433"/>
      <c r="E734" s="433"/>
      <c r="F734" s="434"/>
      <c r="G734" s="425"/>
      <c r="H734" s="435"/>
      <c r="I734" s="425"/>
      <c r="J734" s="433"/>
      <c r="K734" s="433"/>
      <c r="L734" s="434"/>
      <c r="M734" s="433"/>
    </row>
    <row r="735" spans="1:13" x14ac:dyDescent="0.2">
      <c r="A735" s="433"/>
      <c r="B735" s="433"/>
      <c r="C735" s="433"/>
      <c r="D735" s="433"/>
      <c r="E735" s="433"/>
      <c r="F735" s="434"/>
      <c r="G735" s="425"/>
      <c r="H735" s="435"/>
      <c r="I735" s="425"/>
      <c r="J735" s="433"/>
      <c r="K735" s="433"/>
      <c r="L735" s="434"/>
      <c r="M735" s="433"/>
    </row>
    <row r="736" spans="1:13" x14ac:dyDescent="0.2">
      <c r="A736" s="433"/>
      <c r="B736" s="433"/>
      <c r="C736" s="433"/>
      <c r="D736" s="433"/>
      <c r="E736" s="433"/>
      <c r="F736" s="434"/>
      <c r="G736" s="425"/>
      <c r="H736" s="435"/>
      <c r="I736" s="425"/>
      <c r="J736" s="433"/>
      <c r="K736" s="433"/>
      <c r="L736" s="434"/>
      <c r="M736" s="433"/>
    </row>
    <row r="737" spans="1:13" x14ac:dyDescent="0.2">
      <c r="A737" s="433"/>
      <c r="B737" s="433"/>
      <c r="C737" s="433"/>
      <c r="D737" s="433"/>
      <c r="E737" s="433"/>
      <c r="F737" s="434"/>
      <c r="G737" s="425"/>
      <c r="H737" s="435"/>
      <c r="I737" s="425"/>
      <c r="J737" s="433"/>
      <c r="K737" s="433"/>
      <c r="L737" s="434"/>
      <c r="M737" s="433"/>
    </row>
    <row r="738" spans="1:13" x14ac:dyDescent="0.2">
      <c r="A738" s="433"/>
      <c r="B738" s="433"/>
      <c r="C738" s="433"/>
      <c r="D738" s="433"/>
      <c r="E738" s="433"/>
      <c r="F738" s="434"/>
      <c r="G738" s="425"/>
      <c r="H738" s="435"/>
      <c r="I738" s="425"/>
      <c r="J738" s="433"/>
      <c r="K738" s="433"/>
      <c r="L738" s="434"/>
      <c r="M738" s="433"/>
    </row>
    <row r="739" spans="1:13" x14ac:dyDescent="0.2">
      <c r="A739" s="433"/>
      <c r="B739" s="433"/>
      <c r="C739" s="433"/>
      <c r="D739" s="433"/>
      <c r="E739" s="433"/>
      <c r="F739" s="434"/>
      <c r="G739" s="425"/>
      <c r="H739" s="435"/>
      <c r="I739" s="425"/>
      <c r="J739" s="433"/>
      <c r="K739" s="433"/>
      <c r="L739" s="434"/>
      <c r="M739" s="433"/>
    </row>
    <row r="740" spans="1:13" x14ac:dyDescent="0.2">
      <c r="A740" s="433"/>
      <c r="B740" s="433"/>
      <c r="C740" s="433"/>
      <c r="D740" s="433"/>
      <c r="E740" s="433"/>
      <c r="F740" s="434"/>
      <c r="G740" s="425"/>
      <c r="H740" s="435"/>
      <c r="I740" s="425"/>
      <c r="J740" s="433"/>
      <c r="K740" s="433"/>
      <c r="L740" s="434"/>
      <c r="M740" s="433"/>
    </row>
    <row r="741" spans="1:13" x14ac:dyDescent="0.2">
      <c r="A741" s="433"/>
      <c r="B741" s="433"/>
      <c r="C741" s="433"/>
      <c r="D741" s="433"/>
      <c r="E741" s="433"/>
      <c r="F741" s="434"/>
      <c r="G741" s="425"/>
      <c r="H741" s="435"/>
      <c r="I741" s="425"/>
      <c r="J741" s="433"/>
      <c r="K741" s="433"/>
      <c r="L741" s="434"/>
      <c r="M741" s="433"/>
    </row>
    <row r="742" spans="1:13" x14ac:dyDescent="0.2">
      <c r="A742" s="433"/>
      <c r="B742" s="433"/>
      <c r="C742" s="433"/>
      <c r="D742" s="433"/>
      <c r="E742" s="433"/>
      <c r="F742" s="434"/>
      <c r="G742" s="425"/>
      <c r="H742" s="435"/>
      <c r="I742" s="425"/>
      <c r="J742" s="433"/>
      <c r="K742" s="433"/>
      <c r="L742" s="434"/>
      <c r="M742" s="433"/>
    </row>
    <row r="743" spans="1:13" x14ac:dyDescent="0.2">
      <c r="A743" s="433"/>
      <c r="B743" s="433"/>
      <c r="C743" s="433"/>
      <c r="D743" s="433"/>
      <c r="E743" s="433"/>
      <c r="F743" s="434"/>
      <c r="G743" s="425"/>
      <c r="H743" s="435"/>
      <c r="I743" s="425"/>
      <c r="J743" s="433"/>
      <c r="K743" s="433"/>
      <c r="L743" s="434"/>
      <c r="M743" s="433"/>
    </row>
    <row r="744" spans="1:13" x14ac:dyDescent="0.2">
      <c r="A744" s="433"/>
      <c r="B744" s="433"/>
      <c r="C744" s="433"/>
      <c r="D744" s="433"/>
      <c r="E744" s="433"/>
      <c r="F744" s="434"/>
      <c r="G744" s="425"/>
      <c r="H744" s="435"/>
      <c r="I744" s="425"/>
      <c r="J744" s="433"/>
      <c r="K744" s="433"/>
      <c r="L744" s="434"/>
      <c r="M744" s="433"/>
    </row>
    <row r="745" spans="1:13" x14ac:dyDescent="0.2">
      <c r="A745" s="433"/>
      <c r="B745" s="433"/>
      <c r="C745" s="433"/>
      <c r="D745" s="433"/>
      <c r="E745" s="433"/>
      <c r="F745" s="434"/>
      <c r="G745" s="425"/>
      <c r="H745" s="435"/>
      <c r="I745" s="425"/>
      <c r="J745" s="433"/>
      <c r="K745" s="433"/>
      <c r="L745" s="434"/>
      <c r="M745" s="433"/>
    </row>
    <row r="746" spans="1:13" x14ac:dyDescent="0.2">
      <c r="A746" s="433"/>
      <c r="B746" s="433"/>
      <c r="C746" s="433"/>
      <c r="D746" s="433"/>
      <c r="E746" s="433"/>
      <c r="F746" s="434"/>
      <c r="G746" s="425"/>
      <c r="H746" s="435"/>
      <c r="I746" s="425"/>
      <c r="J746" s="433"/>
      <c r="K746" s="433"/>
      <c r="L746" s="434"/>
      <c r="M746" s="433"/>
    </row>
    <row r="747" spans="1:13" x14ac:dyDescent="0.2">
      <c r="A747" s="433"/>
      <c r="B747" s="433"/>
      <c r="C747" s="433"/>
      <c r="D747" s="433"/>
      <c r="E747" s="433"/>
      <c r="F747" s="434"/>
      <c r="G747" s="425"/>
      <c r="H747" s="435"/>
      <c r="I747" s="425"/>
      <c r="J747" s="433"/>
      <c r="K747" s="433"/>
      <c r="L747" s="434"/>
      <c r="M747" s="433"/>
    </row>
    <row r="748" spans="1:13" x14ac:dyDescent="0.2">
      <c r="A748" s="433"/>
      <c r="B748" s="433"/>
      <c r="C748" s="433"/>
      <c r="D748" s="433"/>
      <c r="E748" s="433"/>
      <c r="F748" s="434"/>
      <c r="G748" s="425"/>
      <c r="H748" s="435"/>
      <c r="I748" s="425"/>
      <c r="J748" s="433"/>
      <c r="K748" s="433"/>
      <c r="L748" s="434"/>
      <c r="M748" s="433"/>
    </row>
    <row r="749" spans="1:13" x14ac:dyDescent="0.2">
      <c r="A749" s="433"/>
      <c r="B749" s="433"/>
      <c r="C749" s="433"/>
      <c r="D749" s="433"/>
      <c r="E749" s="433"/>
      <c r="F749" s="434"/>
      <c r="G749" s="425"/>
      <c r="H749" s="435"/>
      <c r="I749" s="425"/>
      <c r="J749" s="433"/>
      <c r="K749" s="433"/>
      <c r="L749" s="434"/>
      <c r="M749" s="433"/>
    </row>
    <row r="750" spans="1:13" x14ac:dyDescent="0.2">
      <c r="A750" s="433"/>
      <c r="B750" s="433"/>
      <c r="C750" s="433"/>
      <c r="D750" s="433"/>
      <c r="E750" s="433"/>
      <c r="F750" s="434"/>
      <c r="G750" s="425"/>
      <c r="H750" s="435"/>
      <c r="I750" s="425"/>
      <c r="J750" s="433"/>
      <c r="K750" s="433"/>
      <c r="L750" s="434"/>
      <c r="M750" s="433"/>
    </row>
    <row r="751" spans="1:13" x14ac:dyDescent="0.2">
      <c r="A751" s="433"/>
      <c r="B751" s="433"/>
      <c r="C751" s="433"/>
      <c r="D751" s="433"/>
      <c r="E751" s="433"/>
      <c r="F751" s="434"/>
      <c r="G751" s="425"/>
      <c r="H751" s="435"/>
      <c r="I751" s="425"/>
      <c r="J751" s="433"/>
      <c r="K751" s="433"/>
      <c r="L751" s="434"/>
      <c r="M751" s="433"/>
    </row>
    <row r="752" spans="1:13" x14ac:dyDescent="0.2">
      <c r="A752" s="433"/>
      <c r="B752" s="433"/>
      <c r="C752" s="433"/>
      <c r="D752" s="433"/>
      <c r="E752" s="433"/>
      <c r="F752" s="434"/>
      <c r="G752" s="425"/>
      <c r="H752" s="435"/>
      <c r="I752" s="425"/>
      <c r="J752" s="433"/>
      <c r="K752" s="433"/>
      <c r="L752" s="434"/>
      <c r="M752" s="433"/>
    </row>
    <row r="753" spans="1:13" x14ac:dyDescent="0.2">
      <c r="A753" s="433"/>
      <c r="B753" s="433"/>
      <c r="C753" s="433"/>
      <c r="D753" s="433"/>
      <c r="E753" s="433"/>
      <c r="F753" s="434"/>
      <c r="G753" s="425"/>
      <c r="H753" s="435"/>
      <c r="I753" s="425"/>
      <c r="J753" s="433"/>
      <c r="K753" s="433"/>
      <c r="L753" s="434"/>
      <c r="M753" s="433"/>
    </row>
    <row r="754" spans="1:13" x14ac:dyDescent="0.2">
      <c r="A754" s="433"/>
      <c r="B754" s="433"/>
      <c r="C754" s="433"/>
      <c r="D754" s="433"/>
      <c r="E754" s="433"/>
      <c r="F754" s="434"/>
      <c r="G754" s="425"/>
      <c r="H754" s="435"/>
      <c r="I754" s="425"/>
      <c r="J754" s="433"/>
      <c r="K754" s="433"/>
      <c r="L754" s="434"/>
      <c r="M754" s="433"/>
    </row>
    <row r="755" spans="1:13" x14ac:dyDescent="0.2">
      <c r="A755" s="433"/>
      <c r="B755" s="433"/>
      <c r="C755" s="433"/>
      <c r="D755" s="433"/>
      <c r="E755" s="433"/>
      <c r="F755" s="434"/>
      <c r="G755" s="425"/>
      <c r="H755" s="435"/>
      <c r="I755" s="425"/>
      <c r="J755" s="433"/>
      <c r="K755" s="433"/>
      <c r="L755" s="434"/>
      <c r="M755" s="433"/>
    </row>
    <row r="756" spans="1:13" x14ac:dyDescent="0.2">
      <c r="A756" s="433"/>
      <c r="B756" s="433"/>
      <c r="C756" s="433"/>
      <c r="D756" s="433"/>
      <c r="E756" s="433"/>
      <c r="F756" s="434"/>
      <c r="G756" s="425"/>
      <c r="H756" s="435"/>
      <c r="I756" s="425"/>
      <c r="J756" s="433"/>
      <c r="K756" s="433"/>
      <c r="L756" s="434"/>
      <c r="M756" s="433"/>
    </row>
    <row r="757" spans="1:13" x14ac:dyDescent="0.2">
      <c r="A757" s="433"/>
      <c r="B757" s="433"/>
      <c r="C757" s="433"/>
      <c r="D757" s="433"/>
      <c r="E757" s="433"/>
      <c r="F757" s="434"/>
      <c r="G757" s="425"/>
      <c r="H757" s="435"/>
      <c r="I757" s="425"/>
      <c r="J757" s="433"/>
      <c r="K757" s="433"/>
      <c r="L757" s="434"/>
      <c r="M757" s="433"/>
    </row>
    <row r="758" spans="1:13" x14ac:dyDescent="0.2">
      <c r="A758" s="433"/>
      <c r="B758" s="433"/>
      <c r="C758" s="433"/>
      <c r="D758" s="433"/>
      <c r="E758" s="433"/>
      <c r="F758" s="434"/>
      <c r="G758" s="425"/>
      <c r="H758" s="435"/>
      <c r="I758" s="425"/>
      <c r="J758" s="433"/>
      <c r="K758" s="433"/>
      <c r="L758" s="434"/>
      <c r="M758" s="433"/>
    </row>
    <row r="759" spans="1:13" x14ac:dyDescent="0.2">
      <c r="A759" s="433"/>
      <c r="B759" s="433"/>
      <c r="C759" s="433"/>
      <c r="D759" s="433"/>
      <c r="E759" s="433"/>
      <c r="F759" s="434"/>
      <c r="G759" s="425"/>
      <c r="H759" s="435"/>
      <c r="I759" s="425"/>
      <c r="J759" s="433"/>
      <c r="K759" s="433"/>
      <c r="L759" s="434"/>
      <c r="M759" s="433"/>
    </row>
    <row r="760" spans="1:13" x14ac:dyDescent="0.2">
      <c r="A760" s="433"/>
      <c r="B760" s="433"/>
      <c r="C760" s="433"/>
      <c r="D760" s="433"/>
      <c r="E760" s="433"/>
      <c r="F760" s="434"/>
      <c r="G760" s="425"/>
      <c r="H760" s="435"/>
      <c r="I760" s="425"/>
      <c r="J760" s="433"/>
      <c r="K760" s="433"/>
      <c r="L760" s="434"/>
      <c r="M760" s="433"/>
    </row>
    <row r="761" spans="1:13" x14ac:dyDescent="0.2">
      <c r="A761" s="433"/>
      <c r="B761" s="433"/>
      <c r="C761" s="433"/>
      <c r="D761" s="433"/>
      <c r="E761" s="433"/>
      <c r="F761" s="434"/>
      <c r="G761" s="425"/>
      <c r="H761" s="435"/>
      <c r="I761" s="425"/>
      <c r="J761" s="433"/>
      <c r="K761" s="433"/>
      <c r="L761" s="434"/>
      <c r="M761" s="433"/>
    </row>
    <row r="762" spans="1:13" x14ac:dyDescent="0.2">
      <c r="A762" s="433"/>
      <c r="B762" s="433"/>
      <c r="C762" s="433"/>
      <c r="D762" s="433"/>
      <c r="E762" s="433"/>
      <c r="F762" s="434"/>
      <c r="G762" s="425"/>
      <c r="H762" s="435"/>
      <c r="I762" s="425"/>
      <c r="J762" s="433"/>
      <c r="K762" s="433"/>
      <c r="L762" s="434"/>
      <c r="M762" s="433"/>
    </row>
    <row r="763" spans="1:13" x14ac:dyDescent="0.2">
      <c r="A763" s="433"/>
      <c r="B763" s="433"/>
      <c r="C763" s="433"/>
      <c r="D763" s="433"/>
      <c r="E763" s="433"/>
      <c r="F763" s="434"/>
      <c r="G763" s="425"/>
      <c r="H763" s="435"/>
      <c r="I763" s="425"/>
      <c r="J763" s="433"/>
      <c r="K763" s="433"/>
      <c r="L763" s="434"/>
      <c r="M763" s="433"/>
    </row>
    <row r="764" spans="1:13" x14ac:dyDescent="0.2">
      <c r="A764" s="433"/>
      <c r="B764" s="433"/>
      <c r="C764" s="433"/>
      <c r="D764" s="433"/>
      <c r="E764" s="433"/>
      <c r="F764" s="434"/>
      <c r="G764" s="425"/>
      <c r="H764" s="435"/>
      <c r="I764" s="425"/>
      <c r="J764" s="433"/>
      <c r="K764" s="433"/>
      <c r="L764" s="434"/>
      <c r="M764" s="433"/>
    </row>
    <row r="765" spans="1:13" x14ac:dyDescent="0.2">
      <c r="A765" s="433"/>
      <c r="B765" s="433"/>
      <c r="C765" s="433"/>
      <c r="D765" s="433"/>
      <c r="E765" s="433"/>
      <c r="F765" s="434"/>
      <c r="G765" s="425"/>
      <c r="H765" s="435"/>
      <c r="I765" s="425"/>
      <c r="J765" s="433"/>
      <c r="K765" s="433"/>
      <c r="L765" s="434"/>
      <c r="M765" s="433"/>
    </row>
    <row r="766" spans="1:13" x14ac:dyDescent="0.2">
      <c r="A766" s="433"/>
      <c r="B766" s="433"/>
      <c r="C766" s="433"/>
      <c r="D766" s="433"/>
      <c r="E766" s="433"/>
      <c r="F766" s="434"/>
      <c r="G766" s="425"/>
      <c r="H766" s="435"/>
      <c r="I766" s="425"/>
      <c r="J766" s="433"/>
      <c r="K766" s="433"/>
      <c r="L766" s="434"/>
      <c r="M766" s="433"/>
    </row>
    <row r="767" spans="1:13" x14ac:dyDescent="0.2">
      <c r="A767" s="433"/>
      <c r="B767" s="433"/>
      <c r="C767" s="433"/>
      <c r="D767" s="433"/>
      <c r="E767" s="433"/>
      <c r="F767" s="434"/>
      <c r="G767" s="425"/>
      <c r="H767" s="435"/>
      <c r="I767" s="425"/>
      <c r="J767" s="433"/>
      <c r="K767" s="433"/>
      <c r="L767" s="434"/>
      <c r="M767" s="433"/>
    </row>
    <row r="768" spans="1:13" x14ac:dyDescent="0.2">
      <c r="A768" s="433"/>
      <c r="B768" s="433"/>
      <c r="C768" s="433"/>
      <c r="D768" s="433"/>
      <c r="E768" s="433"/>
      <c r="F768" s="434"/>
      <c r="G768" s="425"/>
      <c r="H768" s="435"/>
      <c r="I768" s="425"/>
      <c r="J768" s="433"/>
      <c r="K768" s="433"/>
      <c r="L768" s="434"/>
      <c r="M768" s="433"/>
    </row>
    <row r="769" spans="1:13" x14ac:dyDescent="0.2">
      <c r="A769" s="433"/>
      <c r="B769" s="433"/>
      <c r="C769" s="433"/>
      <c r="D769" s="433"/>
      <c r="E769" s="433"/>
      <c r="F769" s="434"/>
      <c r="G769" s="425"/>
      <c r="H769" s="435"/>
      <c r="I769" s="425"/>
      <c r="J769" s="433"/>
      <c r="K769" s="433"/>
      <c r="L769" s="434"/>
      <c r="M769" s="433"/>
    </row>
    <row r="770" spans="1:13" x14ac:dyDescent="0.2">
      <c r="A770" s="433"/>
      <c r="B770" s="433"/>
      <c r="C770" s="433"/>
      <c r="D770" s="433"/>
      <c r="E770" s="433"/>
      <c r="F770" s="434"/>
      <c r="G770" s="425"/>
      <c r="H770" s="435"/>
      <c r="I770" s="425"/>
      <c r="J770" s="433"/>
      <c r="K770" s="433"/>
      <c r="L770" s="434"/>
      <c r="M770" s="433"/>
    </row>
    <row r="771" spans="1:13" x14ac:dyDescent="0.2">
      <c r="A771" s="433"/>
      <c r="B771" s="433"/>
      <c r="C771" s="433"/>
      <c r="D771" s="433"/>
      <c r="E771" s="433"/>
      <c r="F771" s="434"/>
      <c r="G771" s="425"/>
      <c r="H771" s="435"/>
      <c r="I771" s="425"/>
      <c r="J771" s="433"/>
      <c r="K771" s="433"/>
      <c r="L771" s="434"/>
      <c r="M771" s="433"/>
    </row>
    <row r="772" spans="1:13" x14ac:dyDescent="0.2">
      <c r="A772" s="433"/>
      <c r="B772" s="433"/>
      <c r="C772" s="433"/>
      <c r="D772" s="433"/>
      <c r="E772" s="433"/>
      <c r="F772" s="434"/>
      <c r="G772" s="425"/>
      <c r="H772" s="435"/>
      <c r="I772" s="425"/>
      <c r="J772" s="433"/>
      <c r="K772" s="433"/>
      <c r="L772" s="434"/>
      <c r="M772" s="433"/>
    </row>
    <row r="773" spans="1:13" x14ac:dyDescent="0.2">
      <c r="A773" s="433"/>
      <c r="B773" s="433"/>
      <c r="C773" s="433"/>
      <c r="D773" s="433"/>
      <c r="E773" s="433"/>
      <c r="F773" s="434"/>
      <c r="G773" s="425"/>
      <c r="H773" s="435"/>
      <c r="I773" s="425"/>
      <c r="J773" s="433"/>
      <c r="K773" s="433"/>
      <c r="L773" s="434"/>
      <c r="M773" s="433"/>
    </row>
    <row r="774" spans="1:13" x14ac:dyDescent="0.2">
      <c r="A774" s="433"/>
      <c r="B774" s="433"/>
      <c r="C774" s="433"/>
      <c r="D774" s="433"/>
      <c r="E774" s="433"/>
      <c r="F774" s="434"/>
      <c r="G774" s="425"/>
      <c r="H774" s="435"/>
      <c r="I774" s="425"/>
      <c r="J774" s="433"/>
      <c r="K774" s="433"/>
      <c r="L774" s="434"/>
      <c r="M774" s="433"/>
    </row>
    <row r="775" spans="1:13" x14ac:dyDescent="0.2">
      <c r="A775" s="433"/>
      <c r="B775" s="433"/>
      <c r="C775" s="433"/>
      <c r="D775" s="433"/>
      <c r="E775" s="433"/>
      <c r="F775" s="434"/>
      <c r="G775" s="425"/>
      <c r="H775" s="435"/>
      <c r="I775" s="425"/>
      <c r="J775" s="433"/>
      <c r="K775" s="433"/>
      <c r="L775" s="434"/>
      <c r="M775" s="433"/>
    </row>
    <row r="776" spans="1:13" x14ac:dyDescent="0.2">
      <c r="A776" s="433"/>
      <c r="B776" s="433"/>
      <c r="C776" s="433"/>
      <c r="D776" s="433"/>
      <c r="E776" s="433"/>
      <c r="F776" s="434"/>
      <c r="G776" s="425"/>
      <c r="H776" s="435"/>
      <c r="I776" s="425"/>
      <c r="J776" s="433"/>
      <c r="K776" s="433"/>
      <c r="L776" s="434"/>
      <c r="M776" s="433"/>
    </row>
    <row r="777" spans="1:13" x14ac:dyDescent="0.2">
      <c r="A777" s="433"/>
      <c r="B777" s="433"/>
      <c r="C777" s="433"/>
      <c r="D777" s="433"/>
      <c r="E777" s="433"/>
      <c r="F777" s="434"/>
      <c r="G777" s="425"/>
      <c r="H777" s="435"/>
      <c r="I777" s="425"/>
      <c r="J777" s="433"/>
      <c r="K777" s="433"/>
      <c r="L777" s="434"/>
      <c r="M777" s="433"/>
    </row>
    <row r="778" spans="1:13" x14ac:dyDescent="0.2">
      <c r="A778" s="433"/>
      <c r="B778" s="433"/>
      <c r="C778" s="433"/>
      <c r="D778" s="433"/>
      <c r="E778" s="433"/>
      <c r="F778" s="434"/>
      <c r="G778" s="425"/>
      <c r="H778" s="435"/>
      <c r="I778" s="425"/>
      <c r="J778" s="433"/>
      <c r="K778" s="433"/>
      <c r="L778" s="434"/>
      <c r="M778" s="433"/>
    </row>
    <row r="779" spans="1:13" x14ac:dyDescent="0.2">
      <c r="A779" s="433"/>
      <c r="B779" s="433"/>
      <c r="C779" s="433"/>
      <c r="D779" s="433"/>
      <c r="E779" s="433"/>
      <c r="F779" s="434"/>
      <c r="G779" s="425"/>
      <c r="H779" s="435"/>
      <c r="I779" s="425"/>
      <c r="J779" s="433"/>
      <c r="K779" s="433"/>
      <c r="L779" s="434"/>
      <c r="M779" s="433"/>
    </row>
    <row r="780" spans="1:13" x14ac:dyDescent="0.2">
      <c r="A780" s="433"/>
      <c r="B780" s="433"/>
      <c r="C780" s="433"/>
      <c r="D780" s="433"/>
      <c r="E780" s="433"/>
      <c r="F780" s="434"/>
      <c r="G780" s="425"/>
      <c r="H780" s="435"/>
      <c r="I780" s="425"/>
      <c r="J780" s="433"/>
      <c r="K780" s="433"/>
      <c r="L780" s="434"/>
      <c r="M780" s="433"/>
    </row>
    <row r="781" spans="1:13" x14ac:dyDescent="0.2">
      <c r="A781" s="433"/>
      <c r="B781" s="433"/>
      <c r="C781" s="433"/>
      <c r="D781" s="433"/>
      <c r="E781" s="433"/>
      <c r="F781" s="434"/>
      <c r="G781" s="425"/>
      <c r="H781" s="435"/>
      <c r="I781" s="425"/>
      <c r="J781" s="433"/>
      <c r="K781" s="433"/>
      <c r="L781" s="434"/>
      <c r="M781" s="433"/>
    </row>
    <row r="782" spans="1:13" x14ac:dyDescent="0.2">
      <c r="A782" s="433"/>
      <c r="B782" s="433"/>
      <c r="C782" s="433"/>
      <c r="D782" s="433"/>
      <c r="E782" s="433"/>
      <c r="F782" s="434"/>
      <c r="G782" s="425"/>
      <c r="H782" s="435"/>
      <c r="I782" s="425"/>
      <c r="J782" s="433"/>
      <c r="K782" s="433"/>
      <c r="L782" s="434"/>
      <c r="M782" s="433"/>
    </row>
    <row r="783" spans="1:13" x14ac:dyDescent="0.2">
      <c r="A783" s="433"/>
      <c r="B783" s="433"/>
      <c r="C783" s="433"/>
      <c r="D783" s="433"/>
      <c r="E783" s="433"/>
      <c r="F783" s="434"/>
      <c r="G783" s="425"/>
      <c r="H783" s="435"/>
      <c r="I783" s="425"/>
      <c r="J783" s="433"/>
      <c r="K783" s="433"/>
      <c r="L783" s="434"/>
      <c r="M783" s="433"/>
    </row>
    <row r="784" spans="1:13" x14ac:dyDescent="0.2">
      <c r="A784" s="433"/>
      <c r="B784" s="433"/>
      <c r="C784" s="433"/>
      <c r="D784" s="433"/>
      <c r="E784" s="433"/>
      <c r="F784" s="434"/>
      <c r="G784" s="425"/>
      <c r="H784" s="435"/>
      <c r="I784" s="425"/>
      <c r="J784" s="433"/>
      <c r="K784" s="433"/>
      <c r="L784" s="434"/>
      <c r="M784" s="433"/>
    </row>
    <row r="785" spans="1:13" x14ac:dyDescent="0.2">
      <c r="A785" s="433"/>
      <c r="B785" s="433"/>
      <c r="C785" s="433"/>
      <c r="D785" s="433"/>
      <c r="E785" s="433"/>
      <c r="F785" s="434"/>
      <c r="G785" s="425"/>
      <c r="H785" s="435"/>
      <c r="I785" s="425"/>
      <c r="J785" s="433"/>
      <c r="K785" s="433"/>
      <c r="L785" s="434"/>
      <c r="M785" s="433"/>
    </row>
    <row r="786" spans="1:13" x14ac:dyDescent="0.2">
      <c r="A786" s="433"/>
      <c r="B786" s="433"/>
      <c r="C786" s="433"/>
      <c r="D786" s="433"/>
      <c r="E786" s="433"/>
      <c r="F786" s="434"/>
      <c r="G786" s="425"/>
      <c r="H786" s="435"/>
      <c r="I786" s="425"/>
      <c r="J786" s="433"/>
      <c r="K786" s="433"/>
      <c r="L786" s="434"/>
      <c r="M786" s="433"/>
    </row>
    <row r="787" spans="1:13" x14ac:dyDescent="0.2">
      <c r="A787" s="433"/>
      <c r="B787" s="433"/>
      <c r="C787" s="433"/>
      <c r="D787" s="433"/>
      <c r="E787" s="433"/>
      <c r="F787" s="434"/>
      <c r="G787" s="425"/>
      <c r="H787" s="435"/>
      <c r="I787" s="425"/>
      <c r="J787" s="433"/>
      <c r="K787" s="433"/>
      <c r="L787" s="434"/>
      <c r="M787" s="433"/>
    </row>
    <row r="788" spans="1:13" x14ac:dyDescent="0.2">
      <c r="A788" s="433"/>
      <c r="B788" s="433"/>
      <c r="C788" s="433"/>
      <c r="D788" s="433"/>
      <c r="E788" s="433"/>
      <c r="F788" s="434"/>
      <c r="G788" s="425"/>
      <c r="H788" s="435"/>
      <c r="I788" s="425"/>
      <c r="J788" s="433"/>
      <c r="K788" s="433"/>
      <c r="L788" s="434"/>
      <c r="M788" s="433"/>
    </row>
    <row r="789" spans="1:13" x14ac:dyDescent="0.2">
      <c r="A789" s="433"/>
      <c r="B789" s="433"/>
      <c r="C789" s="433"/>
      <c r="D789" s="433"/>
      <c r="E789" s="433"/>
      <c r="F789" s="434"/>
      <c r="G789" s="425"/>
      <c r="H789" s="435"/>
      <c r="I789" s="425"/>
      <c r="J789" s="433"/>
      <c r="K789" s="433"/>
      <c r="L789" s="434"/>
      <c r="M789" s="433"/>
    </row>
    <row r="790" spans="1:13" x14ac:dyDescent="0.2">
      <c r="A790" s="433"/>
      <c r="B790" s="433"/>
      <c r="C790" s="433"/>
      <c r="D790" s="433"/>
      <c r="E790" s="433"/>
      <c r="F790" s="434"/>
      <c r="G790" s="425"/>
      <c r="H790" s="435"/>
      <c r="I790" s="425"/>
      <c r="J790" s="433"/>
      <c r="K790" s="433"/>
      <c r="L790" s="434"/>
      <c r="M790" s="433"/>
    </row>
    <row r="791" spans="1:13" x14ac:dyDescent="0.2">
      <c r="A791" s="433"/>
      <c r="B791" s="433"/>
      <c r="C791" s="433"/>
      <c r="D791" s="433"/>
      <c r="E791" s="433"/>
      <c r="F791" s="434"/>
      <c r="G791" s="425"/>
      <c r="H791" s="435"/>
      <c r="I791" s="425"/>
      <c r="J791" s="433"/>
      <c r="K791" s="433"/>
      <c r="L791" s="434"/>
      <c r="M791" s="433"/>
    </row>
    <row r="792" spans="1:13" x14ac:dyDescent="0.2">
      <c r="A792" s="433"/>
      <c r="B792" s="433"/>
      <c r="C792" s="433"/>
      <c r="D792" s="433"/>
      <c r="E792" s="433"/>
      <c r="F792" s="434"/>
      <c r="G792" s="425"/>
      <c r="H792" s="435"/>
      <c r="I792" s="425"/>
      <c r="J792" s="433"/>
      <c r="K792" s="433"/>
      <c r="L792" s="434"/>
      <c r="M792" s="433"/>
    </row>
    <row r="793" spans="1:13" x14ac:dyDescent="0.2">
      <c r="A793" s="433"/>
      <c r="B793" s="433"/>
      <c r="C793" s="433"/>
      <c r="D793" s="433"/>
      <c r="E793" s="433"/>
      <c r="F793" s="434"/>
      <c r="G793" s="425"/>
      <c r="H793" s="435"/>
      <c r="I793" s="425"/>
      <c r="J793" s="433"/>
      <c r="K793" s="433"/>
      <c r="L793" s="434"/>
      <c r="M793" s="433"/>
    </row>
    <row r="794" spans="1:13" x14ac:dyDescent="0.2">
      <c r="A794" s="433"/>
      <c r="B794" s="433"/>
      <c r="C794" s="433"/>
      <c r="D794" s="433"/>
      <c r="E794" s="433"/>
      <c r="F794" s="434"/>
      <c r="G794" s="425"/>
      <c r="H794" s="435"/>
      <c r="I794" s="425"/>
      <c r="J794" s="433"/>
      <c r="K794" s="433"/>
      <c r="L794" s="434"/>
      <c r="M794" s="433"/>
    </row>
    <row r="795" spans="1:13" x14ac:dyDescent="0.2">
      <c r="A795" s="433"/>
      <c r="B795" s="433"/>
      <c r="C795" s="433"/>
      <c r="D795" s="433"/>
      <c r="E795" s="433"/>
      <c r="F795" s="434"/>
      <c r="G795" s="425"/>
      <c r="H795" s="435"/>
      <c r="I795" s="425"/>
      <c r="J795" s="433"/>
      <c r="K795" s="433"/>
      <c r="L795" s="434"/>
      <c r="M795" s="433"/>
    </row>
    <row r="796" spans="1:13" x14ac:dyDescent="0.2">
      <c r="A796" s="433"/>
      <c r="B796" s="433"/>
      <c r="C796" s="433"/>
      <c r="D796" s="433"/>
      <c r="E796" s="433"/>
      <c r="F796" s="434"/>
      <c r="G796" s="425"/>
      <c r="H796" s="435"/>
      <c r="I796" s="425"/>
      <c r="J796" s="433"/>
      <c r="K796" s="433"/>
      <c r="L796" s="434"/>
      <c r="M796" s="433"/>
    </row>
    <row r="797" spans="1:13" x14ac:dyDescent="0.2">
      <c r="A797" s="433"/>
      <c r="B797" s="433"/>
      <c r="C797" s="433"/>
      <c r="D797" s="433"/>
      <c r="E797" s="433"/>
      <c r="F797" s="434"/>
      <c r="G797" s="425"/>
      <c r="H797" s="435"/>
      <c r="I797" s="425"/>
      <c r="J797" s="433"/>
      <c r="K797" s="433"/>
      <c r="L797" s="434"/>
      <c r="M797" s="433"/>
    </row>
    <row r="798" spans="1:13" x14ac:dyDescent="0.2">
      <c r="A798" s="433"/>
      <c r="B798" s="433"/>
      <c r="C798" s="433"/>
      <c r="D798" s="433"/>
      <c r="E798" s="433"/>
      <c r="F798" s="434"/>
      <c r="G798" s="425"/>
      <c r="H798" s="435"/>
      <c r="I798" s="425"/>
      <c r="J798" s="433"/>
      <c r="K798" s="433"/>
      <c r="L798" s="434"/>
      <c r="M798" s="433"/>
    </row>
    <row r="799" spans="1:13" x14ac:dyDescent="0.2">
      <c r="A799" s="433"/>
      <c r="B799" s="433"/>
      <c r="C799" s="433"/>
      <c r="D799" s="433"/>
      <c r="E799" s="433"/>
      <c r="F799" s="434"/>
      <c r="G799" s="425"/>
      <c r="H799" s="435"/>
      <c r="I799" s="425"/>
      <c r="J799" s="433"/>
      <c r="K799" s="433"/>
      <c r="L799" s="434"/>
      <c r="M799" s="433"/>
    </row>
    <row r="800" spans="1:13" x14ac:dyDescent="0.2">
      <c r="A800" s="433"/>
      <c r="B800" s="433"/>
      <c r="C800" s="433"/>
      <c r="D800" s="433"/>
      <c r="E800" s="433"/>
      <c r="F800" s="434"/>
      <c r="G800" s="425"/>
      <c r="H800" s="435"/>
      <c r="I800" s="425"/>
      <c r="J800" s="433"/>
      <c r="K800" s="433"/>
      <c r="L800" s="434"/>
      <c r="M800" s="433"/>
    </row>
    <row r="801" spans="1:13" x14ac:dyDescent="0.2">
      <c r="A801" s="433"/>
      <c r="B801" s="433"/>
      <c r="C801" s="433"/>
      <c r="D801" s="433"/>
      <c r="E801" s="433"/>
      <c r="F801" s="434"/>
      <c r="G801" s="425"/>
      <c r="H801" s="435"/>
      <c r="I801" s="425"/>
      <c r="J801" s="433"/>
      <c r="K801" s="433"/>
      <c r="L801" s="434"/>
      <c r="M801" s="433"/>
    </row>
    <row r="802" spans="1:13" x14ac:dyDescent="0.2">
      <c r="A802" s="433"/>
      <c r="B802" s="433"/>
      <c r="C802" s="433"/>
      <c r="D802" s="433"/>
      <c r="E802" s="433"/>
      <c r="F802" s="434"/>
      <c r="G802" s="425"/>
      <c r="H802" s="435"/>
      <c r="I802" s="425"/>
      <c r="J802" s="433"/>
      <c r="K802" s="433"/>
      <c r="L802" s="434"/>
      <c r="M802" s="433"/>
    </row>
    <row r="803" spans="1:13" x14ac:dyDescent="0.2">
      <c r="A803" s="433"/>
      <c r="B803" s="433"/>
      <c r="C803" s="433"/>
      <c r="D803" s="433"/>
      <c r="E803" s="433"/>
      <c r="F803" s="434"/>
      <c r="G803" s="425"/>
      <c r="H803" s="435"/>
      <c r="I803" s="425"/>
      <c r="J803" s="433"/>
      <c r="K803" s="433"/>
      <c r="L803" s="434"/>
      <c r="M803" s="433"/>
    </row>
    <row r="804" spans="1:13" x14ac:dyDescent="0.2">
      <c r="A804" s="433"/>
      <c r="B804" s="433"/>
      <c r="C804" s="433"/>
      <c r="D804" s="433"/>
      <c r="E804" s="433"/>
      <c r="F804" s="434"/>
      <c r="G804" s="425"/>
      <c r="H804" s="435"/>
      <c r="I804" s="425"/>
      <c r="J804" s="433"/>
      <c r="K804" s="433"/>
      <c r="L804" s="434"/>
      <c r="M804" s="433"/>
    </row>
    <row r="805" spans="1:13" x14ac:dyDescent="0.2">
      <c r="A805" s="433"/>
      <c r="B805" s="433"/>
      <c r="C805" s="433"/>
      <c r="D805" s="433"/>
      <c r="E805" s="433"/>
      <c r="F805" s="434"/>
      <c r="G805" s="425"/>
      <c r="H805" s="435"/>
      <c r="I805" s="425"/>
      <c r="J805" s="433"/>
      <c r="K805" s="433"/>
      <c r="L805" s="434"/>
      <c r="M805" s="433"/>
    </row>
    <row r="806" spans="1:13" x14ac:dyDescent="0.2">
      <c r="A806" s="433"/>
      <c r="B806" s="433"/>
      <c r="C806" s="433"/>
      <c r="D806" s="433"/>
      <c r="E806" s="433"/>
      <c r="F806" s="434"/>
      <c r="G806" s="425"/>
      <c r="H806" s="435"/>
      <c r="I806" s="425"/>
      <c r="J806" s="433"/>
      <c r="K806" s="433"/>
      <c r="L806" s="434"/>
      <c r="M806" s="433"/>
    </row>
    <row r="807" spans="1:13" x14ac:dyDescent="0.2">
      <c r="A807" s="433"/>
      <c r="B807" s="433"/>
      <c r="C807" s="433"/>
      <c r="D807" s="433"/>
      <c r="E807" s="433"/>
      <c r="F807" s="434"/>
      <c r="G807" s="425"/>
      <c r="H807" s="435"/>
      <c r="I807" s="425"/>
      <c r="J807" s="433"/>
      <c r="K807" s="433"/>
      <c r="L807" s="434"/>
      <c r="M807" s="433"/>
    </row>
    <row r="808" spans="1:13" x14ac:dyDescent="0.2">
      <c r="A808" s="433"/>
      <c r="B808" s="433"/>
      <c r="C808" s="433"/>
      <c r="D808" s="433"/>
      <c r="E808" s="433"/>
      <c r="F808" s="434"/>
      <c r="G808" s="425"/>
      <c r="H808" s="435"/>
      <c r="I808" s="425"/>
      <c r="J808" s="433"/>
      <c r="K808" s="433"/>
      <c r="L808" s="434"/>
      <c r="M808" s="433"/>
    </row>
    <row r="809" spans="1:13" x14ac:dyDescent="0.2">
      <c r="A809" s="433"/>
      <c r="B809" s="433"/>
      <c r="C809" s="433"/>
      <c r="D809" s="433"/>
      <c r="E809" s="433"/>
      <c r="F809" s="434"/>
      <c r="G809" s="425"/>
      <c r="H809" s="435"/>
      <c r="I809" s="425"/>
      <c r="J809" s="433"/>
      <c r="K809" s="433"/>
      <c r="L809" s="434"/>
      <c r="M809" s="433"/>
    </row>
    <row r="810" spans="1:13" x14ac:dyDescent="0.2">
      <c r="A810" s="433"/>
      <c r="B810" s="433"/>
      <c r="C810" s="433"/>
      <c r="D810" s="433"/>
      <c r="E810" s="433"/>
      <c r="F810" s="434"/>
      <c r="G810" s="425"/>
      <c r="H810" s="435"/>
      <c r="I810" s="425"/>
      <c r="J810" s="433"/>
      <c r="K810" s="433"/>
      <c r="L810" s="434"/>
      <c r="M810" s="433"/>
    </row>
    <row r="811" spans="1:13" x14ac:dyDescent="0.2">
      <c r="A811" s="433"/>
      <c r="B811" s="433"/>
      <c r="C811" s="433"/>
      <c r="D811" s="433"/>
      <c r="E811" s="433"/>
      <c r="F811" s="434"/>
      <c r="G811" s="425"/>
      <c r="H811" s="435"/>
      <c r="I811" s="425"/>
      <c r="J811" s="433"/>
      <c r="K811" s="433"/>
      <c r="L811" s="434"/>
      <c r="M811" s="433"/>
    </row>
    <row r="812" spans="1:13" x14ac:dyDescent="0.2">
      <c r="A812" s="433"/>
      <c r="B812" s="433"/>
      <c r="C812" s="433"/>
      <c r="D812" s="433"/>
      <c r="E812" s="433"/>
      <c r="F812" s="434"/>
      <c r="G812" s="425"/>
      <c r="H812" s="435"/>
      <c r="I812" s="425"/>
      <c r="J812" s="433"/>
      <c r="K812" s="433"/>
      <c r="L812" s="434"/>
      <c r="M812" s="433"/>
    </row>
    <row r="813" spans="1:13" x14ac:dyDescent="0.2">
      <c r="A813" s="433"/>
      <c r="B813" s="433"/>
      <c r="C813" s="433"/>
      <c r="D813" s="433"/>
      <c r="E813" s="433"/>
      <c r="F813" s="434"/>
      <c r="G813" s="425"/>
      <c r="H813" s="435"/>
      <c r="I813" s="425"/>
      <c r="J813" s="433"/>
      <c r="K813" s="433"/>
      <c r="L813" s="434"/>
      <c r="M813" s="433"/>
    </row>
    <row r="814" spans="1:13" x14ac:dyDescent="0.2">
      <c r="A814" s="433"/>
      <c r="B814" s="433"/>
      <c r="C814" s="433"/>
      <c r="D814" s="433"/>
      <c r="E814" s="433"/>
      <c r="F814" s="434"/>
      <c r="G814" s="425"/>
      <c r="H814" s="435"/>
      <c r="I814" s="425"/>
      <c r="J814" s="433"/>
      <c r="K814" s="433"/>
      <c r="L814" s="434"/>
      <c r="M814" s="433"/>
    </row>
    <row r="815" spans="1:13" x14ac:dyDescent="0.2">
      <c r="A815" s="433"/>
      <c r="B815" s="433"/>
      <c r="C815" s="433"/>
      <c r="D815" s="433"/>
      <c r="E815" s="433"/>
      <c r="F815" s="434"/>
      <c r="G815" s="425"/>
      <c r="H815" s="435"/>
      <c r="I815" s="425"/>
      <c r="J815" s="433"/>
      <c r="K815" s="433"/>
      <c r="L815" s="434"/>
      <c r="M815" s="433"/>
    </row>
    <row r="816" spans="1:13" x14ac:dyDescent="0.2">
      <c r="A816" s="433"/>
      <c r="B816" s="433"/>
      <c r="C816" s="433"/>
      <c r="D816" s="433"/>
      <c r="E816" s="433"/>
      <c r="F816" s="434"/>
      <c r="G816" s="425"/>
      <c r="H816" s="435"/>
      <c r="I816" s="425"/>
      <c r="J816" s="433"/>
      <c r="K816" s="433"/>
      <c r="L816" s="434"/>
      <c r="M816" s="433"/>
    </row>
    <row r="817" spans="1:13" x14ac:dyDescent="0.2">
      <c r="A817" s="433"/>
      <c r="B817" s="433"/>
      <c r="C817" s="433"/>
      <c r="D817" s="433"/>
      <c r="E817" s="433"/>
      <c r="F817" s="434"/>
      <c r="G817" s="425"/>
      <c r="H817" s="435"/>
      <c r="I817" s="425"/>
      <c r="J817" s="433"/>
      <c r="K817" s="433"/>
      <c r="L817" s="434"/>
      <c r="M817" s="433"/>
    </row>
    <row r="818" spans="1:13" x14ac:dyDescent="0.2">
      <c r="A818" s="433"/>
      <c r="B818" s="433"/>
      <c r="C818" s="433"/>
      <c r="D818" s="433"/>
      <c r="E818" s="433"/>
      <c r="F818" s="434"/>
      <c r="G818" s="425"/>
      <c r="H818" s="435"/>
      <c r="I818" s="425"/>
      <c r="J818" s="433"/>
      <c r="K818" s="433"/>
      <c r="L818" s="434"/>
      <c r="M818" s="433"/>
    </row>
    <row r="819" spans="1:13" x14ac:dyDescent="0.2">
      <c r="A819" s="433"/>
      <c r="B819" s="433"/>
      <c r="C819" s="433"/>
      <c r="D819" s="433"/>
      <c r="E819" s="433"/>
      <c r="F819" s="434"/>
      <c r="G819" s="425"/>
      <c r="H819" s="435"/>
      <c r="I819" s="425"/>
      <c r="J819" s="433"/>
      <c r="K819" s="433"/>
      <c r="L819" s="434"/>
      <c r="M819" s="433"/>
    </row>
    <row r="820" spans="1:13" x14ac:dyDescent="0.2">
      <c r="A820" s="433"/>
      <c r="B820" s="433"/>
      <c r="C820" s="433"/>
      <c r="D820" s="433"/>
      <c r="E820" s="433"/>
      <c r="F820" s="434"/>
      <c r="G820" s="425"/>
      <c r="H820" s="435"/>
      <c r="I820" s="425"/>
      <c r="J820" s="433"/>
      <c r="K820" s="433"/>
      <c r="L820" s="434"/>
      <c r="M820" s="433"/>
    </row>
    <row r="821" spans="1:13" x14ac:dyDescent="0.2">
      <c r="A821" s="433"/>
      <c r="B821" s="433"/>
      <c r="C821" s="433"/>
      <c r="D821" s="433"/>
      <c r="E821" s="433"/>
      <c r="F821" s="434"/>
      <c r="G821" s="425"/>
      <c r="H821" s="435"/>
      <c r="I821" s="425"/>
      <c r="J821" s="433"/>
      <c r="K821" s="433"/>
      <c r="L821" s="434"/>
      <c r="M821" s="433"/>
    </row>
    <row r="822" spans="1:13" x14ac:dyDescent="0.2">
      <c r="A822" s="433"/>
      <c r="B822" s="433"/>
      <c r="C822" s="433"/>
      <c r="D822" s="433"/>
      <c r="E822" s="433"/>
      <c r="F822" s="434"/>
      <c r="G822" s="425"/>
      <c r="H822" s="435"/>
      <c r="I822" s="425"/>
      <c r="J822" s="433"/>
      <c r="K822" s="433"/>
      <c r="L822" s="434"/>
      <c r="M822" s="433"/>
    </row>
    <row r="823" spans="1:13" x14ac:dyDescent="0.2">
      <c r="A823" s="433"/>
      <c r="B823" s="433"/>
      <c r="C823" s="433"/>
      <c r="D823" s="433"/>
      <c r="E823" s="433"/>
      <c r="F823" s="434"/>
      <c r="G823" s="425"/>
      <c r="H823" s="435"/>
      <c r="I823" s="425"/>
      <c r="J823" s="433"/>
      <c r="K823" s="433"/>
      <c r="L823" s="434"/>
      <c r="M823" s="433"/>
    </row>
    <row r="824" spans="1:13" x14ac:dyDescent="0.2">
      <c r="A824" s="433"/>
      <c r="B824" s="433"/>
      <c r="C824" s="433"/>
      <c r="D824" s="433"/>
      <c r="E824" s="433"/>
      <c r="F824" s="434"/>
      <c r="G824" s="425"/>
      <c r="H824" s="435"/>
      <c r="I824" s="425"/>
      <c r="J824" s="433"/>
      <c r="K824" s="433"/>
      <c r="L824" s="434"/>
      <c r="M824" s="433"/>
    </row>
    <row r="825" spans="1:13" x14ac:dyDescent="0.2">
      <c r="A825" s="433"/>
      <c r="B825" s="433"/>
      <c r="C825" s="433"/>
      <c r="D825" s="433"/>
      <c r="E825" s="433"/>
      <c r="F825" s="434"/>
      <c r="G825" s="425"/>
      <c r="H825" s="435"/>
      <c r="I825" s="425"/>
      <c r="J825" s="433"/>
      <c r="K825" s="433"/>
      <c r="L825" s="434"/>
      <c r="M825" s="433"/>
    </row>
    <row r="826" spans="1:13" x14ac:dyDescent="0.2">
      <c r="A826" s="433"/>
      <c r="B826" s="433"/>
      <c r="C826" s="433"/>
      <c r="D826" s="433"/>
      <c r="E826" s="433"/>
      <c r="F826" s="434"/>
      <c r="G826" s="425"/>
      <c r="H826" s="435"/>
      <c r="I826" s="425"/>
      <c r="J826" s="433"/>
      <c r="K826" s="433"/>
      <c r="L826" s="434"/>
      <c r="M826" s="433"/>
    </row>
    <row r="827" spans="1:13" x14ac:dyDescent="0.2">
      <c r="A827" s="433"/>
      <c r="B827" s="433"/>
      <c r="C827" s="433"/>
      <c r="D827" s="433"/>
      <c r="E827" s="433"/>
      <c r="F827" s="434"/>
      <c r="G827" s="425"/>
      <c r="H827" s="435"/>
      <c r="I827" s="425"/>
      <c r="J827" s="433"/>
      <c r="K827" s="433"/>
      <c r="L827" s="434"/>
      <c r="M827" s="433"/>
    </row>
    <row r="828" spans="1:13" x14ac:dyDescent="0.2">
      <c r="A828" s="433"/>
      <c r="B828" s="433"/>
      <c r="C828" s="433"/>
      <c r="D828" s="433"/>
      <c r="E828" s="433"/>
      <c r="F828" s="434"/>
      <c r="G828" s="425"/>
      <c r="H828" s="435"/>
      <c r="I828" s="425"/>
      <c r="J828" s="433"/>
      <c r="K828" s="433"/>
      <c r="L828" s="434"/>
      <c r="M828" s="433"/>
    </row>
    <row r="829" spans="1:13" x14ac:dyDescent="0.2">
      <c r="A829" s="433"/>
      <c r="B829" s="433"/>
      <c r="C829" s="433"/>
      <c r="D829" s="433"/>
      <c r="E829" s="433"/>
      <c r="F829" s="434"/>
      <c r="G829" s="425"/>
      <c r="H829" s="435"/>
      <c r="I829" s="425"/>
      <c r="J829" s="433"/>
      <c r="K829" s="433"/>
      <c r="L829" s="434"/>
      <c r="M829" s="433"/>
    </row>
    <row r="830" spans="1:13" x14ac:dyDescent="0.2">
      <c r="A830" s="433"/>
      <c r="B830" s="433"/>
      <c r="C830" s="433"/>
      <c r="D830" s="433"/>
      <c r="E830" s="433"/>
      <c r="F830" s="434"/>
      <c r="G830" s="425"/>
      <c r="H830" s="435"/>
      <c r="I830" s="425"/>
      <c r="J830" s="433"/>
      <c r="K830" s="433"/>
      <c r="L830" s="434"/>
      <c r="M830" s="433"/>
    </row>
    <row r="831" spans="1:13" x14ac:dyDescent="0.2">
      <c r="A831" s="433"/>
      <c r="B831" s="433"/>
      <c r="C831" s="433"/>
      <c r="D831" s="433"/>
      <c r="E831" s="433"/>
      <c r="F831" s="434"/>
      <c r="G831" s="425"/>
      <c r="H831" s="435"/>
      <c r="I831" s="425"/>
      <c r="J831" s="433"/>
      <c r="K831" s="433"/>
      <c r="L831" s="434"/>
      <c r="M831" s="433"/>
    </row>
    <row r="832" spans="1:13" x14ac:dyDescent="0.2">
      <c r="A832" s="433"/>
      <c r="B832" s="433"/>
      <c r="C832" s="433"/>
      <c r="D832" s="433"/>
      <c r="E832" s="433"/>
      <c r="F832" s="434"/>
      <c r="G832" s="425"/>
      <c r="H832" s="435"/>
      <c r="I832" s="425"/>
      <c r="J832" s="433"/>
      <c r="K832" s="433"/>
      <c r="L832" s="434"/>
      <c r="M832" s="433"/>
    </row>
    <row r="833" spans="1:13" x14ac:dyDescent="0.2">
      <c r="A833" s="433"/>
      <c r="B833" s="433"/>
      <c r="C833" s="433"/>
      <c r="D833" s="433"/>
      <c r="E833" s="433"/>
      <c r="F833" s="434"/>
      <c r="G833" s="425"/>
      <c r="H833" s="435"/>
      <c r="I833" s="425"/>
      <c r="J833" s="433"/>
      <c r="K833" s="433"/>
      <c r="L833" s="434"/>
      <c r="M833" s="433"/>
    </row>
    <row r="834" spans="1:13" x14ac:dyDescent="0.2">
      <c r="A834" s="433"/>
      <c r="B834" s="433"/>
      <c r="C834" s="433"/>
      <c r="D834" s="433"/>
      <c r="E834" s="433"/>
      <c r="F834" s="434"/>
      <c r="G834" s="425"/>
      <c r="H834" s="435"/>
      <c r="I834" s="425"/>
      <c r="J834" s="433"/>
      <c r="K834" s="433"/>
      <c r="L834" s="434"/>
      <c r="M834" s="433"/>
    </row>
    <row r="835" spans="1:13" x14ac:dyDescent="0.2">
      <c r="A835" s="433"/>
      <c r="B835" s="433"/>
      <c r="C835" s="433"/>
      <c r="D835" s="433"/>
      <c r="E835" s="433"/>
      <c r="F835" s="434"/>
      <c r="G835" s="425"/>
      <c r="H835" s="435"/>
      <c r="I835" s="425"/>
      <c r="J835" s="433"/>
      <c r="K835" s="433"/>
      <c r="L835" s="434"/>
      <c r="M835" s="433"/>
    </row>
    <row r="836" spans="1:13" x14ac:dyDescent="0.2">
      <c r="A836" s="433"/>
      <c r="B836" s="433"/>
      <c r="C836" s="433"/>
      <c r="D836" s="433"/>
      <c r="E836" s="433"/>
      <c r="F836" s="434"/>
      <c r="G836" s="425"/>
      <c r="H836" s="435"/>
      <c r="I836" s="425"/>
      <c r="J836" s="433"/>
      <c r="K836" s="433"/>
      <c r="L836" s="434"/>
      <c r="M836" s="433"/>
    </row>
    <row r="837" spans="1:13" x14ac:dyDescent="0.2">
      <c r="A837" s="433"/>
      <c r="B837" s="433"/>
      <c r="C837" s="433"/>
      <c r="D837" s="433"/>
      <c r="E837" s="433"/>
      <c r="F837" s="434"/>
      <c r="G837" s="425"/>
      <c r="H837" s="435"/>
      <c r="I837" s="425"/>
      <c r="J837" s="433"/>
      <c r="K837" s="433"/>
      <c r="L837" s="434"/>
      <c r="M837" s="433"/>
    </row>
    <row r="838" spans="1:13" x14ac:dyDescent="0.2">
      <c r="A838" s="433"/>
      <c r="B838" s="433"/>
      <c r="C838" s="433"/>
      <c r="D838" s="433"/>
      <c r="E838" s="433"/>
      <c r="F838" s="434"/>
      <c r="G838" s="425"/>
      <c r="H838" s="435"/>
      <c r="I838" s="425"/>
      <c r="J838" s="433"/>
      <c r="K838" s="433"/>
      <c r="L838" s="434"/>
      <c r="M838" s="433"/>
    </row>
    <row r="839" spans="1:13" x14ac:dyDescent="0.2">
      <c r="A839" s="433"/>
      <c r="B839" s="433"/>
      <c r="C839" s="433"/>
      <c r="D839" s="433"/>
      <c r="E839" s="433"/>
      <c r="F839" s="434"/>
      <c r="G839" s="425"/>
      <c r="H839" s="435"/>
      <c r="I839" s="425"/>
      <c r="J839" s="433"/>
      <c r="K839" s="433"/>
      <c r="L839" s="434"/>
      <c r="M839" s="433"/>
    </row>
    <row r="840" spans="1:13" x14ac:dyDescent="0.2">
      <c r="A840" s="433"/>
      <c r="B840" s="433"/>
      <c r="C840" s="433"/>
      <c r="D840" s="433"/>
      <c r="E840" s="433"/>
      <c r="F840" s="434"/>
      <c r="G840" s="425"/>
      <c r="H840" s="435"/>
      <c r="I840" s="425"/>
      <c r="J840" s="433"/>
      <c r="K840" s="433"/>
      <c r="L840" s="434"/>
      <c r="M840" s="433"/>
    </row>
    <row r="841" spans="1:13" x14ac:dyDescent="0.2">
      <c r="A841" s="433"/>
      <c r="B841" s="433"/>
      <c r="C841" s="433"/>
      <c r="D841" s="433"/>
      <c r="E841" s="433"/>
      <c r="F841" s="434"/>
      <c r="G841" s="425"/>
      <c r="H841" s="435"/>
      <c r="I841" s="425"/>
      <c r="J841" s="433"/>
      <c r="K841" s="433"/>
      <c r="L841" s="434"/>
      <c r="M841" s="433"/>
    </row>
    <row r="842" spans="1:13" x14ac:dyDescent="0.2">
      <c r="A842" s="433"/>
      <c r="B842" s="433"/>
      <c r="C842" s="433"/>
      <c r="D842" s="433"/>
      <c r="E842" s="433"/>
      <c r="F842" s="434"/>
      <c r="G842" s="425"/>
      <c r="H842" s="435"/>
      <c r="I842" s="425"/>
      <c r="J842" s="433"/>
      <c r="K842" s="433"/>
      <c r="L842" s="434"/>
      <c r="M842" s="433"/>
    </row>
    <row r="843" spans="1:13" x14ac:dyDescent="0.2">
      <c r="A843" s="433"/>
      <c r="B843" s="433"/>
      <c r="C843" s="433"/>
      <c r="D843" s="433"/>
      <c r="E843" s="433"/>
      <c r="F843" s="434"/>
      <c r="G843" s="425"/>
      <c r="H843" s="435"/>
      <c r="I843" s="425"/>
      <c r="J843" s="433"/>
      <c r="K843" s="433"/>
      <c r="L843" s="434"/>
      <c r="M843" s="433"/>
    </row>
    <row r="844" spans="1:13" x14ac:dyDescent="0.2">
      <c r="A844" s="433"/>
      <c r="B844" s="433"/>
      <c r="C844" s="433"/>
      <c r="D844" s="433"/>
      <c r="E844" s="433"/>
      <c r="F844" s="434"/>
      <c r="G844" s="425"/>
      <c r="H844" s="435"/>
      <c r="I844" s="425"/>
      <c r="J844" s="433"/>
      <c r="K844" s="433"/>
      <c r="L844" s="434"/>
      <c r="M844" s="433"/>
    </row>
    <row r="845" spans="1:13" x14ac:dyDescent="0.2">
      <c r="A845" s="433"/>
      <c r="B845" s="433"/>
      <c r="C845" s="433"/>
      <c r="D845" s="433"/>
      <c r="E845" s="433"/>
      <c r="F845" s="434"/>
      <c r="G845" s="425"/>
      <c r="H845" s="435"/>
      <c r="I845" s="425"/>
      <c r="J845" s="433"/>
      <c r="K845" s="433"/>
      <c r="L845" s="434"/>
      <c r="M845" s="433"/>
    </row>
    <row r="846" spans="1:13" x14ac:dyDescent="0.2">
      <c r="A846" s="433"/>
      <c r="B846" s="433"/>
      <c r="C846" s="433"/>
      <c r="D846" s="433"/>
      <c r="E846" s="433"/>
      <c r="F846" s="434"/>
      <c r="G846" s="425"/>
      <c r="H846" s="435"/>
      <c r="I846" s="425"/>
      <c r="J846" s="433"/>
      <c r="K846" s="433"/>
      <c r="L846" s="434"/>
      <c r="M846" s="433"/>
    </row>
    <row r="847" spans="1:13" x14ac:dyDescent="0.2">
      <c r="A847" s="433"/>
      <c r="B847" s="433"/>
      <c r="C847" s="433"/>
      <c r="D847" s="433"/>
      <c r="E847" s="433"/>
      <c r="F847" s="434"/>
      <c r="G847" s="425"/>
      <c r="H847" s="435"/>
      <c r="I847" s="425"/>
      <c r="J847" s="433"/>
      <c r="K847" s="433"/>
      <c r="L847" s="434"/>
      <c r="M847" s="433"/>
    </row>
    <row r="848" spans="1:13" x14ac:dyDescent="0.2">
      <c r="A848" s="433"/>
      <c r="B848" s="433"/>
      <c r="C848" s="433"/>
      <c r="D848" s="433"/>
      <c r="E848" s="433"/>
      <c r="F848" s="434"/>
      <c r="G848" s="425"/>
      <c r="H848" s="435"/>
      <c r="I848" s="425"/>
      <c r="J848" s="433"/>
      <c r="K848" s="433"/>
      <c r="L848" s="434"/>
      <c r="M848" s="433"/>
    </row>
    <row r="849" spans="1:13" x14ac:dyDescent="0.2">
      <c r="A849" s="433"/>
      <c r="B849" s="433"/>
      <c r="C849" s="433"/>
      <c r="D849" s="433"/>
      <c r="E849" s="433"/>
      <c r="F849" s="434"/>
      <c r="G849" s="425"/>
      <c r="H849" s="435"/>
      <c r="I849" s="425"/>
      <c r="J849" s="433"/>
      <c r="K849" s="433"/>
      <c r="L849" s="434"/>
      <c r="M849" s="433"/>
    </row>
    <row r="850" spans="1:13" x14ac:dyDescent="0.2">
      <c r="A850" s="433"/>
      <c r="B850" s="433"/>
      <c r="C850" s="433"/>
      <c r="D850" s="433"/>
      <c r="E850" s="433"/>
      <c r="F850" s="434"/>
      <c r="G850" s="425"/>
      <c r="H850" s="435"/>
      <c r="I850" s="425"/>
      <c r="J850" s="433"/>
      <c r="K850" s="433"/>
      <c r="L850" s="434"/>
      <c r="M850" s="433"/>
    </row>
    <row r="851" spans="1:13" x14ac:dyDescent="0.2">
      <c r="A851" s="433"/>
      <c r="B851" s="433"/>
      <c r="C851" s="433"/>
      <c r="D851" s="433"/>
      <c r="E851" s="433"/>
      <c r="F851" s="434"/>
      <c r="G851" s="425"/>
      <c r="H851" s="435"/>
      <c r="I851" s="425"/>
      <c r="J851" s="433"/>
      <c r="K851" s="433"/>
      <c r="L851" s="434"/>
      <c r="M851" s="433"/>
    </row>
    <row r="852" spans="1:13" x14ac:dyDescent="0.2">
      <c r="A852" s="433"/>
      <c r="B852" s="433"/>
      <c r="C852" s="433"/>
      <c r="D852" s="433"/>
      <c r="E852" s="433"/>
      <c r="F852" s="434"/>
      <c r="G852" s="425"/>
      <c r="H852" s="435"/>
      <c r="I852" s="425"/>
      <c r="J852" s="433"/>
      <c r="K852" s="433"/>
      <c r="L852" s="434"/>
      <c r="M852" s="433"/>
    </row>
    <row r="853" spans="1:13" x14ac:dyDescent="0.2">
      <c r="A853" s="433"/>
      <c r="B853" s="433"/>
      <c r="C853" s="433"/>
      <c r="D853" s="433"/>
      <c r="E853" s="433"/>
      <c r="F853" s="434"/>
      <c r="G853" s="425"/>
      <c r="H853" s="435"/>
      <c r="I853" s="425"/>
      <c r="J853" s="433"/>
      <c r="K853" s="433"/>
      <c r="L853" s="434"/>
      <c r="M853" s="433"/>
    </row>
    <row r="854" spans="1:13" x14ac:dyDescent="0.2">
      <c r="A854" s="433"/>
      <c r="B854" s="433"/>
      <c r="C854" s="433"/>
      <c r="D854" s="433"/>
      <c r="E854" s="433"/>
      <c r="F854" s="434"/>
      <c r="G854" s="425"/>
      <c r="H854" s="435"/>
      <c r="I854" s="425"/>
      <c r="J854" s="433"/>
      <c r="K854" s="433"/>
      <c r="L854" s="434"/>
      <c r="M854" s="433"/>
    </row>
    <row r="855" spans="1:13" x14ac:dyDescent="0.2">
      <c r="A855" s="433"/>
      <c r="B855" s="433"/>
      <c r="C855" s="433"/>
      <c r="D855" s="433"/>
      <c r="E855" s="433"/>
      <c r="F855" s="434"/>
      <c r="G855" s="425"/>
      <c r="H855" s="435"/>
      <c r="I855" s="425"/>
      <c r="J855" s="433"/>
      <c r="K855" s="433"/>
      <c r="L855" s="434"/>
      <c r="M855" s="433"/>
    </row>
    <row r="856" spans="1:13" x14ac:dyDescent="0.2">
      <c r="A856" s="433"/>
      <c r="B856" s="433"/>
      <c r="C856" s="433"/>
      <c r="D856" s="433"/>
      <c r="E856" s="433"/>
      <c r="F856" s="434"/>
      <c r="G856" s="425"/>
      <c r="H856" s="435"/>
      <c r="I856" s="425"/>
      <c r="J856" s="433"/>
      <c r="K856" s="433"/>
      <c r="L856" s="434"/>
      <c r="M856" s="433"/>
    </row>
    <row r="857" spans="1:13" x14ac:dyDescent="0.2">
      <c r="A857" s="433"/>
      <c r="B857" s="433"/>
      <c r="C857" s="433"/>
      <c r="D857" s="433"/>
      <c r="E857" s="433"/>
      <c r="F857" s="434"/>
      <c r="G857" s="425"/>
      <c r="H857" s="435"/>
      <c r="I857" s="425"/>
      <c r="J857" s="433"/>
      <c r="K857" s="433"/>
      <c r="L857" s="434"/>
      <c r="M857" s="433"/>
    </row>
    <row r="858" spans="1:13" x14ac:dyDescent="0.2">
      <c r="A858" s="433"/>
      <c r="B858" s="433"/>
      <c r="C858" s="433"/>
      <c r="D858" s="433"/>
      <c r="E858" s="433"/>
      <c r="F858" s="434"/>
      <c r="G858" s="425"/>
      <c r="H858" s="435"/>
      <c r="I858" s="425"/>
      <c r="J858" s="433"/>
      <c r="K858" s="433"/>
      <c r="L858" s="434"/>
      <c r="M858" s="433"/>
    </row>
    <row r="859" spans="1:13" x14ac:dyDescent="0.2">
      <c r="A859" s="433"/>
      <c r="B859" s="433"/>
      <c r="C859" s="433"/>
      <c r="D859" s="433"/>
      <c r="E859" s="433"/>
      <c r="F859" s="434"/>
      <c r="G859" s="425"/>
      <c r="H859" s="435"/>
      <c r="I859" s="425"/>
      <c r="J859" s="433"/>
      <c r="K859" s="433"/>
      <c r="L859" s="434"/>
      <c r="M859" s="433"/>
    </row>
    <row r="860" spans="1:13" x14ac:dyDescent="0.2">
      <c r="A860" s="433"/>
      <c r="B860" s="433"/>
      <c r="C860" s="433"/>
      <c r="D860" s="433"/>
      <c r="E860" s="433"/>
      <c r="F860" s="434"/>
      <c r="G860" s="425"/>
      <c r="H860" s="435"/>
      <c r="I860" s="425"/>
      <c r="J860" s="433"/>
      <c r="K860" s="433"/>
      <c r="L860" s="434"/>
      <c r="M860" s="433"/>
    </row>
    <row r="861" spans="1:13" x14ac:dyDescent="0.2">
      <c r="A861" s="433"/>
      <c r="B861" s="433"/>
      <c r="C861" s="433"/>
      <c r="D861" s="433"/>
      <c r="E861" s="433"/>
      <c r="F861" s="434"/>
      <c r="G861" s="425"/>
      <c r="H861" s="435"/>
      <c r="I861" s="425"/>
      <c r="J861" s="433"/>
      <c r="K861" s="433"/>
      <c r="L861" s="434"/>
      <c r="M861" s="433"/>
    </row>
    <row r="862" spans="1:13" x14ac:dyDescent="0.2">
      <c r="A862" s="433"/>
      <c r="B862" s="433"/>
      <c r="C862" s="433"/>
      <c r="D862" s="433"/>
      <c r="E862" s="433"/>
      <c r="F862" s="434"/>
      <c r="G862" s="425"/>
      <c r="H862" s="435"/>
      <c r="I862" s="425"/>
      <c r="J862" s="433"/>
      <c r="K862" s="433"/>
      <c r="L862" s="434"/>
      <c r="M862" s="433"/>
    </row>
    <row r="863" spans="1:13" x14ac:dyDescent="0.2">
      <c r="A863" s="433"/>
      <c r="B863" s="433"/>
      <c r="C863" s="433"/>
      <c r="D863" s="433"/>
      <c r="E863" s="433"/>
      <c r="F863" s="434"/>
      <c r="G863" s="425"/>
      <c r="H863" s="435"/>
      <c r="I863" s="425"/>
      <c r="J863" s="433"/>
      <c r="K863" s="433"/>
      <c r="L863" s="434"/>
      <c r="M863" s="433"/>
    </row>
    <row r="864" spans="1:13" x14ac:dyDescent="0.2">
      <c r="A864" s="433"/>
      <c r="B864" s="433"/>
      <c r="C864" s="433"/>
      <c r="D864" s="433"/>
      <c r="E864" s="433"/>
      <c r="F864" s="434"/>
      <c r="G864" s="425"/>
      <c r="H864" s="435"/>
      <c r="I864" s="425"/>
      <c r="J864" s="433"/>
      <c r="K864" s="433"/>
      <c r="L864" s="434"/>
      <c r="M864" s="433"/>
    </row>
    <row r="865" spans="1:13" x14ac:dyDescent="0.2">
      <c r="A865" s="433"/>
      <c r="B865" s="433"/>
      <c r="C865" s="433"/>
      <c r="D865" s="433"/>
      <c r="E865" s="433"/>
      <c r="F865" s="434"/>
      <c r="G865" s="425"/>
      <c r="H865" s="435"/>
      <c r="I865" s="425"/>
      <c r="J865" s="433"/>
      <c r="K865" s="433"/>
      <c r="L865" s="434"/>
      <c r="M865" s="433"/>
    </row>
    <row r="866" spans="1:13" x14ac:dyDescent="0.2">
      <c r="A866" s="433"/>
      <c r="B866" s="433"/>
      <c r="C866" s="433"/>
      <c r="D866" s="433"/>
      <c r="E866" s="433"/>
      <c r="F866" s="434"/>
      <c r="G866" s="425"/>
      <c r="H866" s="435"/>
      <c r="I866" s="425"/>
      <c r="J866" s="433"/>
      <c r="K866" s="433"/>
      <c r="L866" s="434"/>
      <c r="M866" s="433"/>
    </row>
    <row r="867" spans="1:13" x14ac:dyDescent="0.2">
      <c r="A867" s="433"/>
      <c r="B867" s="433"/>
      <c r="C867" s="433"/>
      <c r="D867" s="433"/>
      <c r="E867" s="433"/>
      <c r="F867" s="434"/>
      <c r="G867" s="425"/>
      <c r="H867" s="435"/>
      <c r="I867" s="425"/>
      <c r="J867" s="433"/>
      <c r="K867" s="433"/>
      <c r="L867" s="434"/>
      <c r="M867" s="433"/>
    </row>
    <row r="868" spans="1:13" x14ac:dyDescent="0.2">
      <c r="A868" s="433"/>
      <c r="B868" s="433"/>
      <c r="C868" s="433"/>
      <c r="D868" s="433"/>
      <c r="E868" s="433"/>
      <c r="F868" s="434"/>
      <c r="G868" s="425"/>
      <c r="H868" s="435"/>
      <c r="I868" s="425"/>
      <c r="J868" s="433"/>
      <c r="K868" s="433"/>
      <c r="L868" s="434"/>
      <c r="M868" s="433"/>
    </row>
    <row r="869" spans="1:13" x14ac:dyDescent="0.2">
      <c r="A869" s="433"/>
      <c r="B869" s="433"/>
      <c r="C869" s="433"/>
      <c r="D869" s="433"/>
      <c r="E869" s="433"/>
      <c r="F869" s="434"/>
      <c r="G869" s="425"/>
      <c r="H869" s="435"/>
      <c r="I869" s="425"/>
      <c r="J869" s="433"/>
      <c r="K869" s="433"/>
      <c r="L869" s="434"/>
      <c r="M869" s="433"/>
    </row>
    <row r="870" spans="1:13" x14ac:dyDescent="0.2">
      <c r="A870" s="433"/>
      <c r="B870" s="433"/>
      <c r="C870" s="433"/>
      <c r="D870" s="433"/>
      <c r="E870" s="433"/>
      <c r="F870" s="434"/>
      <c r="G870" s="425"/>
      <c r="H870" s="435"/>
      <c r="I870" s="425"/>
      <c r="J870" s="433"/>
      <c r="K870" s="433"/>
      <c r="L870" s="434"/>
      <c r="M870" s="433"/>
    </row>
    <row r="871" spans="1:13" x14ac:dyDescent="0.2">
      <c r="A871" s="433"/>
      <c r="B871" s="433"/>
      <c r="C871" s="433"/>
      <c r="D871" s="433"/>
      <c r="E871" s="433"/>
      <c r="F871" s="434"/>
      <c r="G871" s="425"/>
      <c r="H871" s="435"/>
      <c r="I871" s="425"/>
      <c r="J871" s="433"/>
      <c r="K871" s="433"/>
      <c r="L871" s="434"/>
      <c r="M871" s="433"/>
    </row>
    <row r="872" spans="1:13" x14ac:dyDescent="0.2">
      <c r="A872" s="433"/>
      <c r="B872" s="433"/>
      <c r="C872" s="433"/>
      <c r="D872" s="433"/>
      <c r="E872" s="433"/>
      <c r="F872" s="434"/>
      <c r="G872" s="425"/>
      <c r="H872" s="435"/>
      <c r="I872" s="425"/>
      <c r="J872" s="433"/>
      <c r="K872" s="433"/>
      <c r="L872" s="434"/>
      <c r="M872" s="433"/>
    </row>
    <row r="873" spans="1:13" x14ac:dyDescent="0.2">
      <c r="A873" s="433"/>
      <c r="B873" s="433"/>
      <c r="C873" s="433"/>
      <c r="D873" s="433"/>
      <c r="E873" s="433"/>
      <c r="F873" s="434"/>
      <c r="G873" s="425"/>
      <c r="H873" s="435"/>
      <c r="I873" s="425"/>
      <c r="J873" s="433"/>
      <c r="K873" s="433"/>
      <c r="L873" s="434"/>
      <c r="M873" s="433"/>
    </row>
    <row r="874" spans="1:13" x14ac:dyDescent="0.2">
      <c r="A874" s="433"/>
      <c r="B874" s="433"/>
      <c r="C874" s="433"/>
      <c r="D874" s="433"/>
      <c r="E874" s="433"/>
      <c r="F874" s="434"/>
      <c r="G874" s="425"/>
      <c r="H874" s="435"/>
      <c r="I874" s="425"/>
      <c r="J874" s="433"/>
      <c r="K874" s="433"/>
      <c r="L874" s="434"/>
      <c r="M874" s="433"/>
    </row>
    <row r="875" spans="1:13" x14ac:dyDescent="0.2">
      <c r="A875" s="433"/>
      <c r="B875" s="433"/>
      <c r="C875" s="433"/>
      <c r="D875" s="433"/>
      <c r="E875" s="433"/>
      <c r="F875" s="434"/>
      <c r="G875" s="425"/>
      <c r="H875" s="435"/>
      <c r="I875" s="425"/>
      <c r="J875" s="433"/>
      <c r="K875" s="433"/>
      <c r="L875" s="434"/>
      <c r="M875" s="433"/>
    </row>
    <row r="876" spans="1:13" x14ac:dyDescent="0.2">
      <c r="A876" s="433"/>
      <c r="B876" s="433"/>
      <c r="C876" s="433"/>
      <c r="D876" s="433"/>
      <c r="E876" s="433"/>
      <c r="F876" s="434"/>
      <c r="G876" s="425"/>
      <c r="H876" s="435"/>
      <c r="I876" s="425"/>
      <c r="J876" s="433"/>
      <c r="K876" s="433"/>
      <c r="L876" s="434"/>
      <c r="M876" s="433"/>
    </row>
    <row r="877" spans="1:13" x14ac:dyDescent="0.2">
      <c r="A877" s="433"/>
      <c r="B877" s="433"/>
      <c r="C877" s="433"/>
      <c r="D877" s="433"/>
      <c r="E877" s="433"/>
      <c r="F877" s="434"/>
      <c r="G877" s="425"/>
      <c r="H877" s="435"/>
      <c r="I877" s="425"/>
      <c r="J877" s="433"/>
      <c r="K877" s="433"/>
      <c r="L877" s="434"/>
      <c r="M877" s="433"/>
    </row>
    <row r="878" spans="1:13" x14ac:dyDescent="0.2">
      <c r="A878" s="433"/>
      <c r="B878" s="433"/>
      <c r="C878" s="433"/>
      <c r="D878" s="433"/>
      <c r="E878" s="433"/>
      <c r="F878" s="434"/>
      <c r="G878" s="425"/>
      <c r="H878" s="435"/>
      <c r="I878" s="425"/>
      <c r="J878" s="433"/>
      <c r="K878" s="433"/>
      <c r="L878" s="434"/>
      <c r="M878" s="433"/>
    </row>
    <row r="879" spans="1:13" x14ac:dyDescent="0.2">
      <c r="A879" s="433"/>
      <c r="B879" s="433"/>
      <c r="C879" s="433"/>
      <c r="D879" s="433"/>
      <c r="E879" s="433"/>
      <c r="F879" s="434"/>
      <c r="G879" s="425"/>
      <c r="H879" s="435"/>
      <c r="I879" s="425"/>
      <c r="J879" s="433"/>
      <c r="K879" s="433"/>
      <c r="L879" s="434"/>
      <c r="M879" s="433"/>
    </row>
    <row r="880" spans="1:13" x14ac:dyDescent="0.2">
      <c r="A880" s="433"/>
      <c r="B880" s="433"/>
      <c r="C880" s="433"/>
      <c r="D880" s="433"/>
      <c r="E880" s="433"/>
      <c r="F880" s="434"/>
      <c r="G880" s="425"/>
      <c r="H880" s="435"/>
      <c r="I880" s="425"/>
      <c r="J880" s="433"/>
      <c r="K880" s="433"/>
      <c r="L880" s="434"/>
      <c r="M880" s="433"/>
    </row>
    <row r="881" spans="1:13" x14ac:dyDescent="0.2">
      <c r="A881" s="433"/>
      <c r="B881" s="433"/>
      <c r="C881" s="433"/>
      <c r="D881" s="433"/>
      <c r="E881" s="433"/>
      <c r="F881" s="434"/>
      <c r="G881" s="425"/>
      <c r="H881" s="435"/>
      <c r="I881" s="425"/>
      <c r="J881" s="433"/>
      <c r="K881" s="433"/>
      <c r="L881" s="434"/>
      <c r="M881" s="433"/>
    </row>
    <row r="882" spans="1:13" x14ac:dyDescent="0.2">
      <c r="A882" s="433"/>
      <c r="B882" s="433"/>
      <c r="C882" s="433"/>
      <c r="D882" s="433"/>
      <c r="E882" s="433"/>
      <c r="F882" s="434"/>
      <c r="G882" s="425"/>
      <c r="H882" s="435"/>
      <c r="I882" s="425"/>
      <c r="J882" s="433"/>
      <c r="K882" s="433"/>
      <c r="L882" s="434"/>
      <c r="M882" s="433"/>
    </row>
    <row r="883" spans="1:13" x14ac:dyDescent="0.2">
      <c r="A883" s="433"/>
      <c r="B883" s="433"/>
      <c r="C883" s="433"/>
      <c r="D883" s="433"/>
      <c r="E883" s="433"/>
      <c r="F883" s="434"/>
      <c r="G883" s="425"/>
      <c r="H883" s="435"/>
      <c r="I883" s="425"/>
      <c r="J883" s="433"/>
      <c r="K883" s="433"/>
      <c r="L883" s="434"/>
      <c r="M883" s="433"/>
    </row>
    <row r="884" spans="1:13" x14ac:dyDescent="0.2">
      <c r="A884" s="433"/>
      <c r="B884" s="433"/>
      <c r="C884" s="433"/>
      <c r="D884" s="433"/>
      <c r="E884" s="433"/>
      <c r="F884" s="434"/>
      <c r="G884" s="425"/>
      <c r="H884" s="435"/>
      <c r="I884" s="425"/>
      <c r="J884" s="433"/>
      <c r="K884" s="433"/>
      <c r="L884" s="434"/>
      <c r="M884" s="433"/>
    </row>
    <row r="885" spans="1:13" x14ac:dyDescent="0.2">
      <c r="A885" s="433"/>
      <c r="B885" s="433"/>
      <c r="C885" s="433"/>
      <c r="D885" s="433"/>
      <c r="E885" s="433"/>
      <c r="F885" s="434"/>
      <c r="G885" s="425"/>
      <c r="H885" s="435"/>
      <c r="I885" s="425"/>
      <c r="J885" s="433"/>
      <c r="K885" s="433"/>
      <c r="L885" s="434"/>
      <c r="M885" s="433"/>
    </row>
    <row r="886" spans="1:13" x14ac:dyDescent="0.2">
      <c r="A886" s="433"/>
      <c r="B886" s="433"/>
      <c r="C886" s="433"/>
      <c r="D886" s="433"/>
      <c r="E886" s="433"/>
      <c r="F886" s="434"/>
      <c r="G886" s="425"/>
      <c r="H886" s="435"/>
      <c r="I886" s="425"/>
      <c r="J886" s="433"/>
      <c r="K886" s="433"/>
      <c r="L886" s="434"/>
      <c r="M886" s="433"/>
    </row>
    <row r="887" spans="1:13" x14ac:dyDescent="0.2">
      <c r="A887" s="433"/>
      <c r="B887" s="433"/>
      <c r="C887" s="433"/>
      <c r="D887" s="433"/>
      <c r="E887" s="433"/>
      <c r="F887" s="434"/>
      <c r="G887" s="425"/>
      <c r="H887" s="435"/>
      <c r="I887" s="425"/>
      <c r="J887" s="433"/>
      <c r="K887" s="433"/>
      <c r="L887" s="434"/>
      <c r="M887" s="433"/>
    </row>
    <row r="888" spans="1:13" x14ac:dyDescent="0.2">
      <c r="A888" s="433"/>
      <c r="B888" s="433"/>
      <c r="C888" s="433"/>
      <c r="D888" s="433"/>
      <c r="E888" s="433"/>
      <c r="F888" s="434"/>
      <c r="G888" s="425"/>
      <c r="H888" s="435"/>
      <c r="I888" s="425"/>
      <c r="J888" s="433"/>
      <c r="K888" s="433"/>
      <c r="L888" s="434"/>
      <c r="M888" s="433"/>
    </row>
    <row r="889" spans="1:13" x14ac:dyDescent="0.2">
      <c r="A889" s="433"/>
      <c r="B889" s="433"/>
      <c r="C889" s="433"/>
      <c r="D889" s="433"/>
      <c r="E889" s="433"/>
      <c r="F889" s="434"/>
      <c r="G889" s="425"/>
      <c r="H889" s="435"/>
      <c r="I889" s="425"/>
      <c r="J889" s="433"/>
      <c r="K889" s="433"/>
      <c r="L889" s="434"/>
      <c r="M889" s="433"/>
    </row>
    <row r="890" spans="1:13" x14ac:dyDescent="0.2">
      <c r="A890" s="433"/>
      <c r="B890" s="433"/>
      <c r="C890" s="433"/>
      <c r="D890" s="433"/>
      <c r="E890" s="433"/>
      <c r="F890" s="434"/>
      <c r="G890" s="425"/>
      <c r="H890" s="435"/>
      <c r="I890" s="425"/>
      <c r="J890" s="433"/>
      <c r="K890" s="433"/>
      <c r="L890" s="434"/>
      <c r="M890" s="433"/>
    </row>
    <row r="891" spans="1:13" x14ac:dyDescent="0.2">
      <c r="A891" s="433"/>
      <c r="B891" s="433"/>
      <c r="C891" s="433"/>
      <c r="D891" s="433"/>
      <c r="E891" s="433"/>
      <c r="F891" s="434"/>
      <c r="G891" s="425"/>
      <c r="H891" s="435"/>
      <c r="I891" s="425"/>
      <c r="J891" s="433"/>
      <c r="K891" s="433"/>
      <c r="L891" s="434"/>
      <c r="M891" s="433"/>
    </row>
    <row r="892" spans="1:13" x14ac:dyDescent="0.2">
      <c r="A892" s="433"/>
      <c r="B892" s="433"/>
      <c r="C892" s="433"/>
      <c r="D892" s="433"/>
      <c r="E892" s="433"/>
      <c r="F892" s="434"/>
      <c r="G892" s="425"/>
      <c r="H892" s="435"/>
      <c r="I892" s="425"/>
      <c r="J892" s="433"/>
      <c r="K892" s="433"/>
      <c r="L892" s="434"/>
      <c r="M892" s="433"/>
    </row>
    <row r="893" spans="1:13" x14ac:dyDescent="0.2">
      <c r="A893" s="433"/>
      <c r="B893" s="433"/>
      <c r="C893" s="433"/>
      <c r="D893" s="433"/>
      <c r="E893" s="433"/>
      <c r="F893" s="434"/>
      <c r="G893" s="425"/>
      <c r="H893" s="435"/>
      <c r="I893" s="425"/>
      <c r="J893" s="433"/>
      <c r="K893" s="433"/>
      <c r="L893" s="434"/>
      <c r="M893" s="433"/>
    </row>
    <row r="894" spans="1:13" x14ac:dyDescent="0.2">
      <c r="A894" s="433"/>
      <c r="B894" s="433"/>
      <c r="C894" s="433"/>
      <c r="D894" s="433"/>
      <c r="E894" s="433"/>
      <c r="F894" s="434"/>
      <c r="G894" s="425"/>
      <c r="H894" s="435"/>
      <c r="I894" s="425"/>
      <c r="J894" s="433"/>
      <c r="K894" s="433"/>
      <c r="L894" s="434"/>
      <c r="M894" s="433"/>
    </row>
    <row r="895" spans="1:13" x14ac:dyDescent="0.2">
      <c r="A895" s="433"/>
      <c r="B895" s="433"/>
      <c r="C895" s="433"/>
      <c r="D895" s="433"/>
      <c r="E895" s="433"/>
      <c r="F895" s="434"/>
      <c r="G895" s="425"/>
      <c r="H895" s="435"/>
      <c r="I895" s="425"/>
      <c r="J895" s="433"/>
      <c r="K895" s="433"/>
      <c r="L895" s="434"/>
      <c r="M895" s="433"/>
    </row>
    <row r="896" spans="1:13" x14ac:dyDescent="0.2">
      <c r="A896" s="433"/>
      <c r="B896" s="433"/>
      <c r="C896" s="433"/>
      <c r="D896" s="433"/>
      <c r="E896" s="433"/>
      <c r="F896" s="434"/>
      <c r="G896" s="425"/>
      <c r="H896" s="435"/>
      <c r="I896" s="425"/>
      <c r="J896" s="433"/>
      <c r="K896" s="433"/>
      <c r="L896" s="434"/>
      <c r="M896" s="433"/>
    </row>
    <row r="897" spans="1:13" x14ac:dyDescent="0.2">
      <c r="A897" s="433"/>
      <c r="B897" s="433"/>
      <c r="C897" s="433"/>
      <c r="D897" s="433"/>
      <c r="E897" s="433"/>
      <c r="F897" s="434"/>
      <c r="G897" s="425"/>
      <c r="H897" s="435"/>
      <c r="I897" s="425"/>
      <c r="J897" s="433"/>
      <c r="K897" s="433"/>
      <c r="L897" s="434"/>
      <c r="M897" s="433"/>
    </row>
    <row r="898" spans="1:13" x14ac:dyDescent="0.2">
      <c r="A898" s="433"/>
      <c r="B898" s="433"/>
      <c r="C898" s="433"/>
      <c r="D898" s="433"/>
      <c r="E898" s="433"/>
      <c r="F898" s="434"/>
      <c r="G898" s="425"/>
      <c r="H898" s="435"/>
      <c r="I898" s="425"/>
      <c r="J898" s="433"/>
      <c r="K898" s="433"/>
      <c r="L898" s="434"/>
      <c r="M898" s="433"/>
    </row>
    <row r="899" spans="1:13" x14ac:dyDescent="0.2">
      <c r="A899" s="433"/>
      <c r="B899" s="433"/>
      <c r="C899" s="433"/>
      <c r="D899" s="433"/>
      <c r="E899" s="433"/>
      <c r="F899" s="434"/>
      <c r="G899" s="425"/>
      <c r="H899" s="435"/>
      <c r="I899" s="425"/>
      <c r="J899" s="433"/>
      <c r="K899" s="433"/>
      <c r="L899" s="434"/>
      <c r="M899" s="433"/>
    </row>
    <row r="900" spans="1:13" x14ac:dyDescent="0.2">
      <c r="A900" s="433"/>
      <c r="B900" s="433"/>
      <c r="C900" s="433"/>
      <c r="D900" s="433"/>
      <c r="E900" s="433"/>
      <c r="F900" s="434"/>
      <c r="G900" s="425"/>
      <c r="H900" s="435"/>
      <c r="I900" s="425"/>
      <c r="J900" s="433"/>
      <c r="K900" s="433"/>
      <c r="L900" s="434"/>
      <c r="M900" s="433"/>
    </row>
    <row r="901" spans="1:13" x14ac:dyDescent="0.2">
      <c r="A901" s="433"/>
      <c r="B901" s="433"/>
      <c r="C901" s="433"/>
      <c r="D901" s="433"/>
      <c r="E901" s="433"/>
      <c r="F901" s="434"/>
      <c r="G901" s="425"/>
      <c r="H901" s="435"/>
      <c r="I901" s="425"/>
      <c r="J901" s="433"/>
      <c r="K901" s="433"/>
      <c r="L901" s="434"/>
      <c r="M901" s="433"/>
    </row>
    <row r="902" spans="1:13" x14ac:dyDescent="0.2">
      <c r="A902" s="433"/>
      <c r="B902" s="433"/>
      <c r="C902" s="433"/>
      <c r="D902" s="433"/>
      <c r="E902" s="433"/>
      <c r="F902" s="434"/>
      <c r="G902" s="425"/>
      <c r="H902" s="435"/>
      <c r="I902" s="425"/>
      <c r="J902" s="433"/>
      <c r="K902" s="433"/>
      <c r="L902" s="434"/>
      <c r="M902" s="433"/>
    </row>
    <row r="903" spans="1:13" x14ac:dyDescent="0.2">
      <c r="A903" s="433"/>
      <c r="B903" s="433"/>
      <c r="C903" s="433"/>
      <c r="D903" s="433"/>
      <c r="E903" s="433"/>
      <c r="F903" s="434"/>
      <c r="G903" s="425"/>
      <c r="H903" s="435"/>
      <c r="I903" s="425"/>
      <c r="J903" s="433"/>
      <c r="K903" s="433"/>
      <c r="L903" s="434"/>
      <c r="M903" s="433"/>
    </row>
    <row r="904" spans="1:13" x14ac:dyDescent="0.2">
      <c r="A904" s="433"/>
      <c r="B904" s="433"/>
      <c r="C904" s="433"/>
      <c r="D904" s="433"/>
      <c r="E904" s="433"/>
      <c r="F904" s="434"/>
      <c r="G904" s="425"/>
      <c r="H904" s="435"/>
      <c r="I904" s="425"/>
      <c r="J904" s="433"/>
      <c r="K904" s="433"/>
      <c r="L904" s="434"/>
      <c r="M904" s="433"/>
    </row>
    <row r="905" spans="1:13" x14ac:dyDescent="0.2">
      <c r="A905" s="433"/>
      <c r="B905" s="433"/>
      <c r="C905" s="433"/>
      <c r="D905" s="433"/>
      <c r="E905" s="433"/>
      <c r="F905" s="434"/>
      <c r="G905" s="425"/>
      <c r="H905" s="435"/>
      <c r="I905" s="425"/>
      <c r="J905" s="433"/>
      <c r="K905" s="433"/>
      <c r="L905" s="434"/>
      <c r="M905" s="433"/>
    </row>
    <row r="906" spans="1:13" x14ac:dyDescent="0.2">
      <c r="A906" s="433"/>
      <c r="B906" s="433"/>
      <c r="C906" s="433"/>
      <c r="D906" s="433"/>
      <c r="E906" s="433"/>
      <c r="F906" s="434"/>
      <c r="G906" s="425"/>
      <c r="H906" s="435"/>
      <c r="I906" s="425"/>
      <c r="J906" s="433"/>
      <c r="K906" s="433"/>
      <c r="L906" s="434"/>
      <c r="M906" s="433"/>
    </row>
    <row r="907" spans="1:13" x14ac:dyDescent="0.2">
      <c r="A907" s="433"/>
      <c r="B907" s="433"/>
      <c r="C907" s="433"/>
      <c r="D907" s="433"/>
      <c r="E907" s="433"/>
      <c r="F907" s="434"/>
      <c r="G907" s="425"/>
      <c r="H907" s="435"/>
      <c r="I907" s="425"/>
      <c r="J907" s="433"/>
      <c r="K907" s="433"/>
      <c r="L907" s="434"/>
      <c r="M907" s="433"/>
    </row>
    <row r="908" spans="1:13" x14ac:dyDescent="0.2">
      <c r="A908" s="433"/>
      <c r="B908" s="433"/>
      <c r="C908" s="433"/>
      <c r="D908" s="433"/>
      <c r="E908" s="433"/>
      <c r="F908" s="434"/>
      <c r="G908" s="425"/>
      <c r="H908" s="435"/>
      <c r="I908" s="425"/>
      <c r="J908" s="433"/>
      <c r="K908" s="433"/>
      <c r="L908" s="434"/>
      <c r="M908" s="433"/>
    </row>
    <row r="909" spans="1:13" x14ac:dyDescent="0.2">
      <c r="A909" s="433"/>
      <c r="B909" s="433"/>
      <c r="C909" s="433"/>
      <c r="D909" s="433"/>
      <c r="E909" s="433"/>
      <c r="F909" s="434"/>
      <c r="G909" s="425"/>
      <c r="H909" s="435"/>
      <c r="I909" s="425"/>
      <c r="J909" s="433"/>
      <c r="K909" s="433"/>
      <c r="L909" s="434"/>
      <c r="M909" s="433"/>
    </row>
    <row r="910" spans="1:13" x14ac:dyDescent="0.2">
      <c r="A910" s="433"/>
      <c r="B910" s="433"/>
      <c r="C910" s="433"/>
      <c r="D910" s="433"/>
      <c r="E910" s="433"/>
      <c r="F910" s="434"/>
      <c r="G910" s="425"/>
      <c r="H910" s="435"/>
      <c r="I910" s="425"/>
      <c r="J910" s="433"/>
      <c r="K910" s="433"/>
      <c r="L910" s="434"/>
      <c r="M910" s="433"/>
    </row>
    <row r="911" spans="1:13" x14ac:dyDescent="0.2">
      <c r="A911" s="433"/>
      <c r="B911" s="433"/>
      <c r="C911" s="433"/>
      <c r="D911" s="433"/>
      <c r="E911" s="433"/>
      <c r="F911" s="434"/>
      <c r="G911" s="425"/>
      <c r="H911" s="435"/>
      <c r="I911" s="425"/>
      <c r="J911" s="433"/>
      <c r="K911" s="433"/>
      <c r="L911" s="434"/>
      <c r="M911" s="433"/>
    </row>
    <row r="912" spans="1:13" x14ac:dyDescent="0.2">
      <c r="A912" s="433"/>
      <c r="B912" s="433"/>
      <c r="C912" s="433"/>
      <c r="D912" s="433"/>
      <c r="E912" s="433"/>
      <c r="F912" s="434"/>
      <c r="G912" s="425"/>
      <c r="H912" s="435"/>
      <c r="I912" s="425"/>
      <c r="J912" s="433"/>
      <c r="K912" s="433"/>
      <c r="L912" s="434"/>
      <c r="M912" s="433"/>
    </row>
    <row r="913" spans="1:13" x14ac:dyDescent="0.2">
      <c r="A913" s="433"/>
      <c r="B913" s="433"/>
      <c r="C913" s="433"/>
      <c r="D913" s="433"/>
      <c r="E913" s="433"/>
      <c r="F913" s="434"/>
      <c r="G913" s="425"/>
      <c r="H913" s="435"/>
      <c r="I913" s="425"/>
      <c r="J913" s="433"/>
      <c r="K913" s="433"/>
      <c r="L913" s="434"/>
      <c r="M913" s="433"/>
    </row>
    <row r="914" spans="1:13" x14ac:dyDescent="0.2">
      <c r="A914" s="433"/>
      <c r="B914" s="433"/>
      <c r="C914" s="433"/>
      <c r="D914" s="433"/>
      <c r="E914" s="433"/>
      <c r="F914" s="434"/>
      <c r="G914" s="425"/>
      <c r="H914" s="435"/>
      <c r="I914" s="425"/>
      <c r="J914" s="433"/>
      <c r="K914" s="433"/>
      <c r="L914" s="434"/>
      <c r="M914" s="433"/>
    </row>
    <row r="915" spans="1:13" x14ac:dyDescent="0.2">
      <c r="A915" s="433"/>
      <c r="B915" s="433"/>
      <c r="C915" s="433"/>
      <c r="D915" s="433"/>
      <c r="E915" s="433"/>
      <c r="F915" s="434"/>
      <c r="G915" s="425"/>
      <c r="H915" s="435"/>
      <c r="I915" s="425"/>
      <c r="J915" s="433"/>
      <c r="K915" s="433"/>
      <c r="L915" s="434"/>
      <c r="M915" s="433"/>
    </row>
    <row r="916" spans="1:13" x14ac:dyDescent="0.2">
      <c r="A916" s="433"/>
      <c r="B916" s="433"/>
      <c r="C916" s="433"/>
      <c r="D916" s="433"/>
      <c r="E916" s="433"/>
      <c r="F916" s="434"/>
      <c r="G916" s="425"/>
      <c r="H916" s="435"/>
      <c r="I916" s="425"/>
      <c r="J916" s="433"/>
      <c r="K916" s="433"/>
      <c r="L916" s="434"/>
      <c r="M916" s="433"/>
    </row>
    <row r="917" spans="1:13" x14ac:dyDescent="0.2">
      <c r="A917" s="433"/>
      <c r="B917" s="433"/>
      <c r="C917" s="433"/>
      <c r="D917" s="433"/>
      <c r="E917" s="433"/>
      <c r="F917" s="434"/>
      <c r="G917" s="425"/>
      <c r="H917" s="435"/>
      <c r="I917" s="425"/>
      <c r="J917" s="433"/>
      <c r="K917" s="433"/>
      <c r="L917" s="434"/>
      <c r="M917" s="433"/>
    </row>
    <row r="918" spans="1:13" x14ac:dyDescent="0.2">
      <c r="A918" s="433"/>
      <c r="B918" s="433"/>
      <c r="C918" s="433"/>
      <c r="D918" s="433"/>
      <c r="E918" s="433"/>
      <c r="F918" s="434"/>
      <c r="G918" s="425"/>
      <c r="H918" s="435"/>
      <c r="I918" s="425"/>
      <c r="J918" s="433"/>
      <c r="K918" s="433"/>
      <c r="L918" s="434"/>
      <c r="M918" s="433"/>
    </row>
    <row r="919" spans="1:13" x14ac:dyDescent="0.2">
      <c r="A919" s="433"/>
      <c r="B919" s="433"/>
      <c r="C919" s="433"/>
      <c r="D919" s="433"/>
      <c r="E919" s="433"/>
      <c r="F919" s="434"/>
      <c r="G919" s="425"/>
      <c r="H919" s="435"/>
      <c r="I919" s="425"/>
      <c r="J919" s="433"/>
      <c r="K919" s="433"/>
      <c r="L919" s="434"/>
      <c r="M919" s="433"/>
    </row>
    <row r="920" spans="1:13" x14ac:dyDescent="0.2">
      <c r="A920" s="433"/>
      <c r="B920" s="433"/>
      <c r="C920" s="433"/>
      <c r="D920" s="433"/>
      <c r="E920" s="433"/>
      <c r="F920" s="434"/>
      <c r="G920" s="425"/>
      <c r="H920" s="435"/>
      <c r="I920" s="425"/>
      <c r="J920" s="433"/>
      <c r="K920" s="433"/>
      <c r="L920" s="434"/>
      <c r="M920" s="433"/>
    </row>
    <row r="921" spans="1:13" x14ac:dyDescent="0.2">
      <c r="A921" s="433"/>
      <c r="B921" s="433"/>
      <c r="C921" s="433"/>
      <c r="D921" s="433"/>
      <c r="E921" s="433"/>
      <c r="F921" s="434"/>
      <c r="G921" s="425"/>
      <c r="H921" s="435"/>
      <c r="I921" s="425"/>
      <c r="J921" s="433"/>
      <c r="K921" s="433"/>
      <c r="L921" s="434"/>
      <c r="M921" s="433"/>
    </row>
    <row r="922" spans="1:13" x14ac:dyDescent="0.2">
      <c r="A922" s="433"/>
      <c r="B922" s="433"/>
      <c r="C922" s="433"/>
      <c r="D922" s="433"/>
      <c r="E922" s="433"/>
      <c r="F922" s="434"/>
      <c r="G922" s="425"/>
      <c r="H922" s="435"/>
      <c r="I922" s="425"/>
      <c r="J922" s="433"/>
      <c r="K922" s="433"/>
      <c r="L922" s="434"/>
      <c r="M922" s="433"/>
    </row>
    <row r="923" spans="1:13" x14ac:dyDescent="0.2">
      <c r="A923" s="433"/>
      <c r="B923" s="433"/>
      <c r="C923" s="433"/>
      <c r="D923" s="433"/>
      <c r="E923" s="433"/>
      <c r="F923" s="434"/>
      <c r="G923" s="425"/>
      <c r="H923" s="435"/>
      <c r="I923" s="425"/>
      <c r="J923" s="433"/>
      <c r="K923" s="433"/>
      <c r="L923" s="434"/>
      <c r="M923" s="433"/>
    </row>
    <row r="924" spans="1:13" x14ac:dyDescent="0.2">
      <c r="A924" s="433"/>
      <c r="B924" s="433"/>
      <c r="C924" s="433"/>
      <c r="D924" s="433"/>
      <c r="E924" s="433"/>
      <c r="F924" s="434"/>
      <c r="G924" s="425"/>
      <c r="H924" s="435"/>
      <c r="I924" s="425"/>
      <c r="J924" s="433"/>
      <c r="K924" s="433"/>
      <c r="L924" s="434"/>
      <c r="M924" s="433"/>
    </row>
    <row r="925" spans="1:13" x14ac:dyDescent="0.2">
      <c r="A925" s="433"/>
      <c r="B925" s="433"/>
      <c r="C925" s="433"/>
      <c r="D925" s="433"/>
      <c r="E925" s="433"/>
      <c r="F925" s="434"/>
      <c r="G925" s="425"/>
      <c r="H925" s="435"/>
      <c r="I925" s="425"/>
      <c r="J925" s="433"/>
      <c r="K925" s="433"/>
      <c r="L925" s="434"/>
      <c r="M925" s="433"/>
    </row>
    <row r="926" spans="1:13" x14ac:dyDescent="0.2">
      <c r="A926" s="433"/>
      <c r="B926" s="433"/>
      <c r="C926" s="433"/>
      <c r="D926" s="433"/>
      <c r="E926" s="433"/>
      <c r="F926" s="434"/>
      <c r="G926" s="425"/>
      <c r="H926" s="435"/>
      <c r="I926" s="425"/>
      <c r="J926" s="433"/>
      <c r="K926" s="433"/>
      <c r="L926" s="434"/>
      <c r="M926" s="433"/>
    </row>
    <row r="927" spans="1:13" x14ac:dyDescent="0.2">
      <c r="A927" s="433"/>
      <c r="B927" s="433"/>
      <c r="C927" s="433"/>
      <c r="D927" s="433"/>
      <c r="E927" s="433"/>
      <c r="F927" s="434"/>
      <c r="G927" s="425"/>
      <c r="H927" s="435"/>
      <c r="I927" s="425"/>
      <c r="J927" s="433"/>
      <c r="K927" s="433"/>
      <c r="L927" s="434"/>
      <c r="M927" s="433"/>
    </row>
    <row r="928" spans="1:13" x14ac:dyDescent="0.2">
      <c r="A928" s="433"/>
      <c r="B928" s="433"/>
      <c r="C928" s="433"/>
      <c r="D928" s="433"/>
      <c r="E928" s="433"/>
      <c r="F928" s="434"/>
      <c r="G928" s="425"/>
      <c r="H928" s="435"/>
      <c r="I928" s="425"/>
      <c r="J928" s="433"/>
      <c r="K928" s="433"/>
      <c r="L928" s="434"/>
      <c r="M928" s="433"/>
    </row>
    <row r="929" spans="1:13" x14ac:dyDescent="0.2">
      <c r="A929" s="433"/>
      <c r="B929" s="433"/>
      <c r="C929" s="433"/>
      <c r="D929" s="433"/>
      <c r="E929" s="433"/>
      <c r="F929" s="434"/>
      <c r="G929" s="425"/>
      <c r="H929" s="435"/>
      <c r="I929" s="425"/>
      <c r="J929" s="433"/>
      <c r="K929" s="433"/>
      <c r="L929" s="434"/>
      <c r="M929" s="433"/>
    </row>
    <row r="930" spans="1:13" x14ac:dyDescent="0.2">
      <c r="A930" s="433"/>
      <c r="B930" s="433"/>
      <c r="C930" s="433"/>
      <c r="D930" s="433"/>
      <c r="E930" s="433"/>
      <c r="F930" s="434"/>
      <c r="G930" s="425"/>
      <c r="H930" s="435"/>
      <c r="I930" s="425"/>
      <c r="J930" s="433"/>
      <c r="K930" s="433"/>
      <c r="L930" s="434"/>
      <c r="M930" s="433"/>
    </row>
    <row r="931" spans="1:13" x14ac:dyDescent="0.2">
      <c r="A931" s="433"/>
      <c r="B931" s="433"/>
      <c r="C931" s="433"/>
      <c r="D931" s="433"/>
      <c r="E931" s="433"/>
      <c r="F931" s="434"/>
      <c r="G931" s="425"/>
      <c r="H931" s="435"/>
      <c r="I931" s="425"/>
      <c r="J931" s="433"/>
      <c r="K931" s="433"/>
      <c r="L931" s="434"/>
      <c r="M931" s="433"/>
    </row>
    <row r="932" spans="1:13" x14ac:dyDescent="0.2">
      <c r="A932" s="433"/>
      <c r="B932" s="433"/>
      <c r="C932" s="433"/>
      <c r="D932" s="433"/>
      <c r="E932" s="433"/>
      <c r="F932" s="434"/>
      <c r="G932" s="425"/>
      <c r="H932" s="435"/>
      <c r="I932" s="425"/>
      <c r="J932" s="433"/>
      <c r="K932" s="433"/>
      <c r="L932" s="434"/>
      <c r="M932" s="433"/>
    </row>
    <row r="933" spans="1:13" x14ac:dyDescent="0.2">
      <c r="A933" s="433"/>
      <c r="B933" s="433"/>
      <c r="C933" s="433"/>
      <c r="D933" s="433"/>
      <c r="E933" s="433"/>
      <c r="F933" s="434"/>
      <c r="G933" s="425"/>
      <c r="H933" s="435"/>
      <c r="I933" s="425"/>
      <c r="J933" s="433"/>
      <c r="K933" s="433"/>
      <c r="L933" s="434"/>
      <c r="M933" s="433"/>
    </row>
    <row r="934" spans="1:13" x14ac:dyDescent="0.2">
      <c r="A934" s="433"/>
      <c r="B934" s="433"/>
      <c r="C934" s="433"/>
      <c r="D934" s="433"/>
      <c r="E934" s="433"/>
      <c r="F934" s="434"/>
      <c r="G934" s="425"/>
      <c r="H934" s="435"/>
      <c r="I934" s="425"/>
      <c r="J934" s="433"/>
      <c r="K934" s="433"/>
      <c r="L934" s="434"/>
      <c r="M934" s="433"/>
    </row>
    <row r="935" spans="1:13" x14ac:dyDescent="0.2">
      <c r="A935" s="433"/>
      <c r="B935" s="433"/>
      <c r="C935" s="433"/>
      <c r="D935" s="433"/>
      <c r="E935" s="433"/>
      <c r="F935" s="434"/>
      <c r="G935" s="425"/>
      <c r="H935" s="435"/>
      <c r="I935" s="425"/>
      <c r="J935" s="433"/>
      <c r="K935" s="433"/>
      <c r="L935" s="434"/>
      <c r="M935" s="433"/>
    </row>
    <row r="936" spans="1:13" x14ac:dyDescent="0.2">
      <c r="A936" s="433"/>
      <c r="B936" s="433"/>
      <c r="C936" s="433"/>
      <c r="D936" s="433"/>
      <c r="E936" s="433"/>
      <c r="F936" s="434"/>
      <c r="G936" s="425"/>
      <c r="H936" s="435"/>
      <c r="I936" s="425"/>
      <c r="J936" s="433"/>
      <c r="K936" s="433"/>
      <c r="L936" s="434"/>
      <c r="M936" s="433"/>
    </row>
    <row r="937" spans="1:13" x14ac:dyDescent="0.2">
      <c r="A937" s="433"/>
      <c r="B937" s="433"/>
      <c r="C937" s="433"/>
      <c r="D937" s="433"/>
      <c r="E937" s="433"/>
      <c r="F937" s="434"/>
      <c r="G937" s="425"/>
      <c r="H937" s="435"/>
      <c r="I937" s="425"/>
      <c r="J937" s="433"/>
      <c r="K937" s="433"/>
      <c r="L937" s="434"/>
      <c r="M937" s="433"/>
    </row>
    <row r="938" spans="1:13" x14ac:dyDescent="0.2">
      <c r="A938" s="433"/>
      <c r="B938" s="433"/>
      <c r="C938" s="433"/>
      <c r="D938" s="433"/>
      <c r="E938" s="433"/>
      <c r="F938" s="434"/>
      <c r="G938" s="425"/>
      <c r="H938" s="435"/>
      <c r="I938" s="425"/>
      <c r="J938" s="433"/>
      <c r="K938" s="433"/>
      <c r="L938" s="434"/>
      <c r="M938" s="433"/>
    </row>
    <row r="939" spans="1:13" x14ac:dyDescent="0.2">
      <c r="A939" s="433"/>
      <c r="B939" s="433"/>
      <c r="C939" s="433"/>
      <c r="D939" s="433"/>
      <c r="E939" s="433"/>
      <c r="F939" s="434"/>
      <c r="G939" s="425"/>
      <c r="H939" s="435"/>
      <c r="I939" s="425"/>
      <c r="J939" s="433"/>
      <c r="K939" s="433"/>
      <c r="L939" s="434"/>
      <c r="M939" s="433"/>
    </row>
    <row r="940" spans="1:13" x14ac:dyDescent="0.2">
      <c r="A940" s="433"/>
      <c r="B940" s="433"/>
      <c r="C940" s="433"/>
      <c r="D940" s="433"/>
      <c r="E940" s="433"/>
      <c r="F940" s="434"/>
      <c r="G940" s="425"/>
      <c r="H940" s="435"/>
      <c r="I940" s="425"/>
      <c r="J940" s="433"/>
      <c r="K940" s="433"/>
      <c r="L940" s="434"/>
      <c r="M940" s="433"/>
    </row>
    <row r="941" spans="1:13" x14ac:dyDescent="0.2">
      <c r="A941" s="433"/>
      <c r="B941" s="433"/>
      <c r="C941" s="433"/>
      <c r="D941" s="433"/>
      <c r="E941" s="433"/>
      <c r="F941" s="434"/>
      <c r="G941" s="425"/>
      <c r="H941" s="435"/>
      <c r="I941" s="425"/>
      <c r="J941" s="433"/>
      <c r="K941" s="433"/>
      <c r="L941" s="434"/>
      <c r="M941" s="433"/>
    </row>
    <row r="942" spans="1:13" x14ac:dyDescent="0.2">
      <c r="A942" s="433"/>
      <c r="B942" s="433"/>
      <c r="C942" s="433"/>
      <c r="D942" s="433"/>
      <c r="E942" s="433"/>
      <c r="F942" s="434"/>
      <c r="G942" s="425"/>
      <c r="H942" s="435"/>
      <c r="I942" s="425"/>
      <c r="J942" s="433"/>
      <c r="K942" s="433"/>
      <c r="L942" s="434"/>
      <c r="M942" s="433"/>
    </row>
    <row r="943" spans="1:13" x14ac:dyDescent="0.2">
      <c r="A943" s="433"/>
      <c r="B943" s="433"/>
      <c r="C943" s="433"/>
      <c r="D943" s="433"/>
      <c r="E943" s="433"/>
      <c r="F943" s="434"/>
      <c r="G943" s="425"/>
      <c r="H943" s="435"/>
      <c r="I943" s="425"/>
      <c r="J943" s="433"/>
      <c r="K943" s="433"/>
      <c r="L943" s="434"/>
      <c r="M943" s="433"/>
    </row>
    <row r="944" spans="1:13" x14ac:dyDescent="0.2">
      <c r="A944" s="433"/>
      <c r="B944" s="433"/>
      <c r="C944" s="433"/>
      <c r="D944" s="433"/>
      <c r="E944" s="433"/>
      <c r="F944" s="434"/>
      <c r="G944" s="425"/>
      <c r="H944" s="435"/>
      <c r="I944" s="425"/>
      <c r="J944" s="433"/>
      <c r="K944" s="433"/>
      <c r="L944" s="434"/>
      <c r="M944" s="433"/>
    </row>
    <row r="945" spans="1:13" x14ac:dyDescent="0.2">
      <c r="A945" s="433"/>
      <c r="B945" s="433"/>
      <c r="C945" s="433"/>
      <c r="D945" s="433"/>
      <c r="E945" s="433"/>
      <c r="F945" s="434"/>
      <c r="G945" s="425"/>
      <c r="H945" s="435"/>
      <c r="I945" s="425"/>
      <c r="J945" s="433"/>
      <c r="K945" s="433"/>
      <c r="L945" s="434"/>
      <c r="M945" s="433"/>
    </row>
    <row r="946" spans="1:13" x14ac:dyDescent="0.2">
      <c r="A946" s="433"/>
      <c r="B946" s="433"/>
      <c r="C946" s="433"/>
      <c r="D946" s="433"/>
      <c r="E946" s="433"/>
      <c r="F946" s="434"/>
      <c r="G946" s="425"/>
      <c r="H946" s="435"/>
      <c r="I946" s="425"/>
      <c r="J946" s="433"/>
      <c r="K946" s="433"/>
      <c r="L946" s="434"/>
      <c r="M946" s="433"/>
    </row>
    <row r="947" spans="1:13" x14ac:dyDescent="0.2">
      <c r="A947" s="433"/>
      <c r="B947" s="433"/>
      <c r="C947" s="433"/>
      <c r="D947" s="433"/>
      <c r="E947" s="433"/>
      <c r="F947" s="434"/>
      <c r="G947" s="425"/>
      <c r="H947" s="435"/>
      <c r="I947" s="425"/>
      <c r="J947" s="433"/>
      <c r="K947" s="433"/>
      <c r="L947" s="434"/>
      <c r="M947" s="433"/>
    </row>
    <row r="948" spans="1:13" x14ac:dyDescent="0.2">
      <c r="A948" s="433"/>
      <c r="B948" s="433"/>
      <c r="C948" s="433"/>
      <c r="D948" s="433"/>
      <c r="E948" s="433"/>
      <c r="F948" s="434"/>
      <c r="G948" s="425"/>
      <c r="H948" s="435"/>
      <c r="I948" s="425"/>
      <c r="J948" s="433"/>
      <c r="K948" s="433"/>
      <c r="L948" s="434"/>
      <c r="M948" s="433"/>
    </row>
    <row r="949" spans="1:13" x14ac:dyDescent="0.2">
      <c r="A949" s="433"/>
      <c r="B949" s="433"/>
      <c r="C949" s="433"/>
      <c r="D949" s="433"/>
      <c r="E949" s="433"/>
      <c r="F949" s="434"/>
      <c r="G949" s="425"/>
      <c r="H949" s="435"/>
      <c r="I949" s="425"/>
      <c r="J949" s="433"/>
      <c r="K949" s="433"/>
      <c r="L949" s="434"/>
      <c r="M949" s="433"/>
    </row>
    <row r="950" spans="1:13" x14ac:dyDescent="0.2">
      <c r="A950" s="433"/>
      <c r="B950" s="433"/>
      <c r="C950" s="433"/>
      <c r="D950" s="433"/>
      <c r="E950" s="433"/>
      <c r="F950" s="434"/>
      <c r="G950" s="425"/>
      <c r="H950" s="435"/>
      <c r="I950" s="425"/>
      <c r="J950" s="433"/>
      <c r="K950" s="433"/>
      <c r="L950" s="434"/>
      <c r="M950" s="433"/>
    </row>
    <row r="951" spans="1:13" x14ac:dyDescent="0.2">
      <c r="A951" s="433"/>
      <c r="B951" s="433"/>
      <c r="C951" s="433"/>
      <c r="D951" s="433"/>
      <c r="E951" s="433"/>
      <c r="F951" s="434"/>
      <c r="G951" s="425"/>
      <c r="H951" s="435"/>
      <c r="I951" s="425"/>
      <c r="J951" s="433"/>
      <c r="K951" s="433"/>
      <c r="L951" s="434"/>
      <c r="M951" s="433"/>
    </row>
    <row r="952" spans="1:13" x14ac:dyDescent="0.2">
      <c r="A952" s="433"/>
      <c r="B952" s="433"/>
      <c r="C952" s="433"/>
      <c r="D952" s="433"/>
      <c r="E952" s="433"/>
      <c r="F952" s="434"/>
      <c r="G952" s="425"/>
      <c r="H952" s="435"/>
      <c r="I952" s="425"/>
      <c r="J952" s="433"/>
      <c r="K952" s="433"/>
      <c r="L952" s="434"/>
      <c r="M952" s="433"/>
    </row>
    <row r="953" spans="1:13" x14ac:dyDescent="0.2">
      <c r="A953" s="433"/>
      <c r="B953" s="433"/>
      <c r="C953" s="433"/>
      <c r="D953" s="433"/>
      <c r="E953" s="433"/>
      <c r="F953" s="434"/>
      <c r="G953" s="425"/>
      <c r="H953" s="435"/>
      <c r="I953" s="425"/>
      <c r="J953" s="433"/>
      <c r="K953" s="433"/>
      <c r="L953" s="434"/>
      <c r="M953" s="433"/>
    </row>
    <row r="954" spans="1:13" x14ac:dyDescent="0.2">
      <c r="A954" s="433"/>
      <c r="B954" s="433"/>
      <c r="C954" s="433"/>
      <c r="D954" s="433"/>
      <c r="E954" s="433"/>
      <c r="F954" s="434"/>
      <c r="G954" s="425"/>
      <c r="H954" s="435"/>
      <c r="I954" s="425"/>
      <c r="J954" s="433"/>
      <c r="K954" s="433"/>
      <c r="L954" s="434"/>
      <c r="M954" s="433"/>
    </row>
    <row r="955" spans="1:13" x14ac:dyDescent="0.2">
      <c r="A955" s="433"/>
      <c r="B955" s="433"/>
      <c r="C955" s="433"/>
      <c r="D955" s="433"/>
      <c r="E955" s="433"/>
      <c r="F955" s="434"/>
      <c r="G955" s="425"/>
      <c r="H955" s="435"/>
      <c r="I955" s="425"/>
      <c r="J955" s="433"/>
      <c r="K955" s="433"/>
      <c r="L955" s="434"/>
      <c r="M955" s="433"/>
    </row>
    <row r="956" spans="1:13" x14ac:dyDescent="0.2">
      <c r="A956" s="433"/>
      <c r="B956" s="433"/>
      <c r="C956" s="433"/>
      <c r="D956" s="433"/>
      <c r="E956" s="433"/>
      <c r="F956" s="434"/>
      <c r="G956" s="425"/>
      <c r="H956" s="435"/>
      <c r="I956" s="425"/>
      <c r="J956" s="433"/>
      <c r="K956" s="433"/>
      <c r="L956" s="434"/>
      <c r="M956" s="433"/>
    </row>
    <row r="957" spans="1:13" x14ac:dyDescent="0.2">
      <c r="A957" s="433"/>
      <c r="B957" s="433"/>
      <c r="C957" s="433"/>
      <c r="D957" s="433"/>
      <c r="E957" s="433"/>
      <c r="F957" s="434"/>
      <c r="G957" s="425"/>
      <c r="H957" s="435"/>
      <c r="I957" s="425"/>
      <c r="J957" s="433"/>
      <c r="K957" s="433"/>
      <c r="L957" s="434"/>
      <c r="M957" s="433"/>
    </row>
    <row r="958" spans="1:13" x14ac:dyDescent="0.2">
      <c r="A958" s="433"/>
      <c r="B958" s="433"/>
      <c r="C958" s="433"/>
      <c r="D958" s="433"/>
      <c r="E958" s="433"/>
      <c r="F958" s="434"/>
      <c r="G958" s="425"/>
      <c r="H958" s="435"/>
      <c r="I958" s="425"/>
      <c r="J958" s="433"/>
      <c r="K958" s="433"/>
      <c r="L958" s="434"/>
      <c r="M958" s="433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47"/>
  <sheetViews>
    <sheetView workbookViewId="0">
      <selection activeCell="A2" sqref="A2:XFD2"/>
    </sheetView>
  </sheetViews>
  <sheetFormatPr defaultRowHeight="12.75" x14ac:dyDescent="0.2"/>
  <cols>
    <col min="4" max="4" width="18.28515625" customWidth="1"/>
    <col min="5" max="6" width="13.140625" style="314" customWidth="1"/>
    <col min="7" max="7" width="16" customWidth="1"/>
    <col min="8" max="8" width="20.28515625" customWidth="1"/>
    <col min="9" max="9" width="15.85546875" customWidth="1"/>
    <col min="10" max="10" width="13.140625" customWidth="1"/>
  </cols>
  <sheetData>
    <row r="1" spans="1:12" s="589" customFormat="1" ht="31.5" customHeight="1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s="589" customFormat="1" ht="18" customHeight="1" x14ac:dyDescent="0.2">
      <c r="A2" s="589" t="s">
        <v>307</v>
      </c>
      <c r="B2" s="589" t="s">
        <v>278</v>
      </c>
      <c r="C2" s="589" t="s">
        <v>279</v>
      </c>
      <c r="D2" s="589" t="s">
        <v>280</v>
      </c>
      <c r="E2" s="589" t="s">
        <v>2107</v>
      </c>
      <c r="F2" s="590">
        <v>42492</v>
      </c>
      <c r="G2" s="591">
        <v>1385.09</v>
      </c>
      <c r="H2" s="589" t="s">
        <v>2108</v>
      </c>
      <c r="I2" s="589" t="s">
        <v>374</v>
      </c>
      <c r="J2" s="590">
        <v>42493</v>
      </c>
      <c r="K2" s="589" t="s">
        <v>4</v>
      </c>
      <c r="L2" s="589" t="s">
        <v>2109</v>
      </c>
    </row>
    <row r="3" spans="1:12" x14ac:dyDescent="0.2">
      <c r="A3" s="438"/>
      <c r="B3" s="438"/>
      <c r="C3" s="438"/>
      <c r="D3" s="439"/>
      <c r="E3" s="571"/>
      <c r="F3" s="438"/>
      <c r="G3" s="438"/>
      <c r="H3" s="439"/>
      <c r="I3" s="438"/>
      <c r="J3" s="436"/>
    </row>
    <row r="4" spans="1:12" x14ac:dyDescent="0.2">
      <c r="A4" s="438"/>
      <c r="B4" s="438"/>
      <c r="C4" s="438"/>
      <c r="D4" s="439"/>
      <c r="E4" s="571"/>
      <c r="F4" s="438"/>
      <c r="G4" s="438"/>
      <c r="H4" s="439"/>
      <c r="I4" s="438"/>
      <c r="J4" s="436"/>
    </row>
    <row r="5" spans="1:12" x14ac:dyDescent="0.2">
      <c r="A5" s="438"/>
      <c r="B5" s="438"/>
      <c r="C5" s="438"/>
      <c r="D5" s="439"/>
      <c r="E5" s="571"/>
      <c r="F5" s="438"/>
      <c r="G5" s="438"/>
      <c r="H5" s="439"/>
      <c r="I5" s="438"/>
      <c r="J5" s="436"/>
    </row>
    <row r="6" spans="1:12" x14ac:dyDescent="0.2">
      <c r="A6" s="438"/>
      <c r="B6" s="438"/>
      <c r="C6" s="438"/>
      <c r="D6" s="439"/>
      <c r="E6" s="571"/>
      <c r="F6" s="438"/>
      <c r="G6" s="438"/>
      <c r="H6" s="439"/>
      <c r="I6" s="438"/>
      <c r="J6" s="436"/>
    </row>
    <row r="7" spans="1:12" x14ac:dyDescent="0.2">
      <c r="A7" s="438"/>
      <c r="B7" s="438"/>
      <c r="C7" s="438"/>
      <c r="D7" s="439"/>
      <c r="E7" s="571"/>
      <c r="F7" s="438"/>
      <c r="G7" s="438"/>
      <c r="H7" s="439"/>
      <c r="I7" s="438"/>
      <c r="J7" s="436"/>
    </row>
    <row r="8" spans="1:12" x14ac:dyDescent="0.2">
      <c r="A8" s="438"/>
      <c r="B8" s="438"/>
      <c r="C8" s="438"/>
      <c r="D8" s="439"/>
      <c r="E8" s="571"/>
      <c r="F8" s="438"/>
      <c r="G8" s="438"/>
      <c r="H8" s="439"/>
      <c r="I8" s="438"/>
      <c r="J8" s="436"/>
    </row>
    <row r="9" spans="1:12" x14ac:dyDescent="0.2">
      <c r="A9" s="438"/>
      <c r="B9" s="438"/>
      <c r="C9" s="438"/>
      <c r="D9" s="439"/>
      <c r="E9" s="571"/>
      <c r="F9" s="438"/>
      <c r="G9" s="438"/>
      <c r="H9" s="439"/>
      <c r="I9" s="438"/>
      <c r="J9" s="436"/>
    </row>
    <row r="10" spans="1:12" x14ac:dyDescent="0.2">
      <c r="A10" s="438"/>
      <c r="B10" s="438"/>
      <c r="C10" s="438"/>
      <c r="D10" s="439"/>
      <c r="E10" s="571"/>
      <c r="F10" s="438"/>
      <c r="G10" s="438"/>
      <c r="H10" s="439"/>
      <c r="I10" s="438"/>
      <c r="J10" s="436"/>
    </row>
    <row r="11" spans="1:12" x14ac:dyDescent="0.2">
      <c r="A11" s="438"/>
      <c r="B11" s="438"/>
      <c r="C11" s="438"/>
      <c r="D11" s="439"/>
      <c r="E11" s="571"/>
      <c r="F11" s="438"/>
      <c r="G11" s="438"/>
      <c r="H11" s="439"/>
      <c r="I11" s="438"/>
      <c r="J11" s="436"/>
    </row>
    <row r="12" spans="1:12" x14ac:dyDescent="0.2">
      <c r="A12" s="438"/>
      <c r="B12" s="438"/>
      <c r="C12" s="438"/>
      <c r="D12" s="439"/>
      <c r="E12" s="571"/>
      <c r="F12" s="438"/>
      <c r="G12" s="438"/>
      <c r="H12" s="439"/>
      <c r="I12" s="438"/>
      <c r="J12" s="436"/>
    </row>
    <row r="13" spans="1:12" x14ac:dyDescent="0.2">
      <c r="A13" s="438"/>
      <c r="B13" s="438"/>
      <c r="C13" s="438"/>
      <c r="D13" s="439"/>
      <c r="E13" s="571"/>
      <c r="F13" s="438"/>
      <c r="G13" s="438"/>
      <c r="H13" s="439"/>
      <c r="I13" s="438"/>
      <c r="J13" s="436"/>
    </row>
    <row r="14" spans="1:12" x14ac:dyDescent="0.2">
      <c r="A14" s="438"/>
      <c r="B14" s="438"/>
      <c r="C14" s="438"/>
      <c r="D14" s="439"/>
      <c r="E14" s="571"/>
      <c r="F14" s="438"/>
      <c r="G14" s="438"/>
      <c r="H14" s="439"/>
      <c r="I14" s="438"/>
      <c r="J14" s="436"/>
    </row>
    <row r="15" spans="1:12" x14ac:dyDescent="0.2">
      <c r="A15" s="438"/>
      <c r="B15" s="438"/>
      <c r="C15" s="438"/>
      <c r="D15" s="439"/>
      <c r="E15" s="571"/>
      <c r="F15" s="438"/>
      <c r="G15" s="438"/>
      <c r="H15" s="439"/>
      <c r="I15" s="438"/>
      <c r="J15" s="436"/>
    </row>
    <row r="16" spans="1:12" x14ac:dyDescent="0.2">
      <c r="A16" s="438"/>
      <c r="B16" s="438"/>
      <c r="C16" s="438"/>
      <c r="D16" s="439"/>
      <c r="E16" s="571"/>
      <c r="F16" s="438"/>
      <c r="G16" s="438"/>
      <c r="H16" s="439"/>
      <c r="I16" s="438"/>
      <c r="J16" s="436"/>
    </row>
    <row r="17" spans="1:10" x14ac:dyDescent="0.2">
      <c r="A17" s="438"/>
      <c r="B17" s="438"/>
      <c r="C17" s="438"/>
      <c r="D17" s="439"/>
      <c r="E17" s="571"/>
      <c r="F17" s="438"/>
      <c r="G17" s="438"/>
      <c r="H17" s="439"/>
      <c r="I17" s="438"/>
      <c r="J17" s="436"/>
    </row>
    <row r="18" spans="1:10" x14ac:dyDescent="0.2">
      <c r="A18" s="438"/>
      <c r="B18" s="438"/>
      <c r="C18" s="438"/>
      <c r="D18" s="439"/>
      <c r="E18" s="571"/>
      <c r="F18" s="438"/>
      <c r="G18" s="438"/>
      <c r="H18" s="439"/>
      <c r="I18" s="438"/>
      <c r="J18" s="436"/>
    </row>
    <row r="19" spans="1:10" x14ac:dyDescent="0.2">
      <c r="A19" s="438"/>
      <c r="B19" s="438"/>
      <c r="C19" s="438"/>
      <c r="D19" s="439"/>
      <c r="E19" s="571"/>
      <c r="F19" s="438"/>
      <c r="G19" s="438"/>
      <c r="H19" s="439"/>
      <c r="I19" s="438"/>
      <c r="J19" s="436"/>
    </row>
    <row r="20" spans="1:10" x14ac:dyDescent="0.2">
      <c r="A20" s="438"/>
      <c r="B20" s="438"/>
      <c r="C20" s="438"/>
      <c r="D20" s="439"/>
      <c r="E20" s="571"/>
      <c r="F20" s="438"/>
      <c r="G20" s="438"/>
      <c r="H20" s="439"/>
      <c r="I20" s="438"/>
      <c r="J20" s="436"/>
    </row>
    <row r="21" spans="1:10" x14ac:dyDescent="0.2">
      <c r="A21" s="438"/>
      <c r="B21" s="438"/>
      <c r="C21" s="438"/>
      <c r="D21" s="439"/>
      <c r="E21" s="571"/>
      <c r="F21" s="438"/>
      <c r="G21" s="438"/>
      <c r="H21" s="439"/>
      <c r="I21" s="438"/>
      <c r="J21" s="436"/>
    </row>
    <row r="22" spans="1:10" x14ac:dyDescent="0.2">
      <c r="A22" s="438"/>
      <c r="B22" s="438"/>
      <c r="C22" s="438"/>
      <c r="D22" s="439"/>
      <c r="E22" s="571"/>
      <c r="F22" s="438"/>
      <c r="G22" s="438"/>
      <c r="H22" s="439"/>
      <c r="I22" s="438"/>
      <c r="J22" s="436"/>
    </row>
    <row r="23" spans="1:10" x14ac:dyDescent="0.2">
      <c r="A23" s="438"/>
      <c r="B23" s="438"/>
      <c r="C23" s="438"/>
      <c r="D23" s="439"/>
      <c r="E23" s="571"/>
      <c r="F23" s="438"/>
      <c r="G23" s="438"/>
      <c r="H23" s="439"/>
      <c r="I23" s="438"/>
      <c r="J23" s="436"/>
    </row>
    <row r="24" spans="1:10" x14ac:dyDescent="0.2">
      <c r="A24" s="438"/>
      <c r="B24" s="438"/>
      <c r="C24" s="438"/>
      <c r="D24" s="439"/>
      <c r="E24" s="571"/>
      <c r="F24" s="438"/>
      <c r="G24" s="438"/>
      <c r="H24" s="439"/>
      <c r="I24" s="438"/>
      <c r="J24" s="436"/>
    </row>
    <row r="25" spans="1:10" x14ac:dyDescent="0.2">
      <c r="A25" s="438"/>
      <c r="B25" s="438"/>
      <c r="C25" s="438"/>
      <c r="D25" s="439"/>
      <c r="E25" s="571"/>
      <c r="F25" s="438"/>
      <c r="G25" s="438"/>
      <c r="H25" s="439"/>
      <c r="I25" s="438"/>
      <c r="J25" s="436"/>
    </row>
    <row r="26" spans="1:10" x14ac:dyDescent="0.2">
      <c r="A26" s="438"/>
      <c r="B26" s="438"/>
      <c r="C26" s="438"/>
      <c r="D26" s="439"/>
      <c r="E26" s="571"/>
      <c r="F26" s="438"/>
      <c r="G26" s="438"/>
      <c r="H26" s="439"/>
      <c r="I26" s="438"/>
      <c r="J26" s="436"/>
    </row>
    <row r="27" spans="1:10" x14ac:dyDescent="0.2">
      <c r="A27" s="438"/>
      <c r="B27" s="438"/>
      <c r="C27" s="438"/>
      <c r="D27" s="439"/>
      <c r="E27" s="571"/>
      <c r="F27" s="438"/>
      <c r="G27" s="438"/>
      <c r="H27" s="439"/>
      <c r="I27" s="438"/>
      <c r="J27" s="436"/>
    </row>
    <row r="28" spans="1:10" x14ac:dyDescent="0.2">
      <c r="A28" s="438"/>
      <c r="B28" s="438"/>
      <c r="C28" s="438"/>
      <c r="D28" s="439"/>
      <c r="E28" s="571"/>
      <c r="F28" s="438"/>
      <c r="G28" s="438"/>
      <c r="H28" s="439"/>
      <c r="I28" s="438"/>
      <c r="J28" s="436"/>
    </row>
    <row r="29" spans="1:10" x14ac:dyDescent="0.2">
      <c r="A29" s="438"/>
      <c r="B29" s="438"/>
      <c r="C29" s="438"/>
      <c r="D29" s="439"/>
      <c r="E29" s="571"/>
      <c r="F29" s="438"/>
      <c r="G29" s="438"/>
      <c r="H29" s="439"/>
      <c r="I29" s="438"/>
      <c r="J29" s="436"/>
    </row>
    <row r="30" spans="1:10" x14ac:dyDescent="0.2">
      <c r="A30" s="438"/>
      <c r="B30" s="438"/>
      <c r="C30" s="438"/>
      <c r="D30" s="439"/>
      <c r="E30" s="571"/>
      <c r="F30" s="438"/>
      <c r="G30" s="438"/>
      <c r="H30" s="439"/>
      <c r="I30" s="438"/>
      <c r="J30" s="436"/>
    </row>
    <row r="31" spans="1:10" x14ac:dyDescent="0.2">
      <c r="A31" s="438"/>
      <c r="B31" s="438"/>
      <c r="C31" s="438"/>
      <c r="D31" s="439"/>
      <c r="E31" s="571"/>
      <c r="F31" s="438"/>
      <c r="G31" s="438"/>
      <c r="H31" s="439"/>
      <c r="I31" s="438"/>
      <c r="J31" s="436"/>
    </row>
    <row r="32" spans="1:10" x14ac:dyDescent="0.2">
      <c r="A32" s="438"/>
      <c r="B32" s="438"/>
      <c r="C32" s="438"/>
      <c r="D32" s="439"/>
      <c r="E32" s="571"/>
      <c r="F32" s="438"/>
      <c r="G32" s="438"/>
      <c r="H32" s="439"/>
      <c r="I32" s="438"/>
      <c r="J32" s="436"/>
    </row>
    <row r="33" spans="1:10" x14ac:dyDescent="0.2">
      <c r="A33" s="438"/>
      <c r="B33" s="438"/>
      <c r="C33" s="438"/>
      <c r="D33" s="439"/>
      <c r="E33" s="571"/>
      <c r="F33" s="438"/>
      <c r="G33" s="438"/>
      <c r="H33" s="439"/>
      <c r="I33" s="438"/>
      <c r="J33" s="436"/>
    </row>
    <row r="34" spans="1:10" x14ac:dyDescent="0.2">
      <c r="A34" s="438"/>
      <c r="B34" s="438"/>
      <c r="C34" s="438"/>
      <c r="D34" s="439"/>
      <c r="E34" s="571"/>
      <c r="F34" s="438"/>
      <c r="G34" s="438"/>
      <c r="H34" s="439"/>
      <c r="I34" s="438"/>
      <c r="J34" s="436"/>
    </row>
    <row r="35" spans="1:10" x14ac:dyDescent="0.2">
      <c r="A35" s="438"/>
      <c r="B35" s="438"/>
      <c r="C35" s="438"/>
      <c r="D35" s="439"/>
      <c r="E35" s="571"/>
      <c r="F35" s="438"/>
      <c r="G35" s="438"/>
      <c r="H35" s="439"/>
      <c r="I35" s="438"/>
      <c r="J35" s="436"/>
    </row>
    <row r="36" spans="1:10" x14ac:dyDescent="0.2">
      <c r="A36" s="438"/>
      <c r="B36" s="438"/>
      <c r="C36" s="438"/>
      <c r="D36" s="439"/>
      <c r="E36" s="571"/>
      <c r="F36" s="438"/>
      <c r="G36" s="438"/>
      <c r="H36" s="439"/>
      <c r="I36" s="438"/>
      <c r="J36" s="436"/>
    </row>
    <row r="37" spans="1:10" x14ac:dyDescent="0.2">
      <c r="A37" s="438"/>
      <c r="B37" s="438"/>
      <c r="C37" s="438"/>
      <c r="D37" s="439"/>
      <c r="E37" s="571"/>
      <c r="F37" s="438"/>
      <c r="G37" s="438"/>
      <c r="H37" s="439"/>
      <c r="I37" s="438"/>
      <c r="J37" s="436"/>
    </row>
    <row r="38" spans="1:10" x14ac:dyDescent="0.2">
      <c r="A38" s="438"/>
      <c r="B38" s="438"/>
      <c r="C38" s="438"/>
      <c r="D38" s="439"/>
      <c r="E38" s="571"/>
      <c r="F38" s="438"/>
      <c r="G38" s="438"/>
      <c r="H38" s="439"/>
      <c r="I38" s="438"/>
      <c r="J38" s="436"/>
    </row>
    <row r="39" spans="1:10" x14ac:dyDescent="0.2">
      <c r="A39" s="438"/>
      <c r="B39" s="438"/>
      <c r="C39" s="438"/>
      <c r="D39" s="439"/>
      <c r="E39" s="571"/>
      <c r="F39" s="438"/>
      <c r="G39" s="438"/>
      <c r="H39" s="439"/>
      <c r="I39" s="438"/>
      <c r="J39" s="436"/>
    </row>
    <row r="40" spans="1:10" x14ac:dyDescent="0.2">
      <c r="A40" s="438"/>
      <c r="B40" s="438"/>
      <c r="C40" s="438"/>
      <c r="D40" s="439"/>
      <c r="E40" s="571"/>
      <c r="F40" s="438"/>
      <c r="G40" s="438"/>
      <c r="H40" s="439"/>
      <c r="I40" s="438"/>
      <c r="J40" s="436"/>
    </row>
    <row r="41" spans="1:10" x14ac:dyDescent="0.2">
      <c r="A41" s="438"/>
      <c r="B41" s="438"/>
      <c r="C41" s="438"/>
      <c r="D41" s="439"/>
      <c r="E41" s="571"/>
      <c r="F41" s="438"/>
      <c r="G41" s="438"/>
      <c r="H41" s="439"/>
      <c r="I41" s="438"/>
      <c r="J41" s="436"/>
    </row>
    <row r="42" spans="1:10" x14ac:dyDescent="0.2">
      <c r="A42" s="438"/>
      <c r="B42" s="438"/>
      <c r="C42" s="438"/>
      <c r="D42" s="439"/>
      <c r="E42" s="571"/>
      <c r="F42" s="438"/>
      <c r="G42" s="438"/>
      <c r="H42" s="439"/>
      <c r="I42" s="438"/>
      <c r="J42" s="436"/>
    </row>
    <row r="43" spans="1:10" x14ac:dyDescent="0.2">
      <c r="A43" s="438"/>
      <c r="B43" s="438"/>
      <c r="C43" s="438"/>
      <c r="D43" s="439"/>
      <c r="E43" s="571"/>
      <c r="F43" s="438"/>
      <c r="G43" s="438"/>
      <c r="H43" s="439"/>
      <c r="I43" s="438"/>
      <c r="J43" s="436"/>
    </row>
    <row r="44" spans="1:10" x14ac:dyDescent="0.2">
      <c r="A44" s="438"/>
      <c r="B44" s="438"/>
      <c r="C44" s="438"/>
      <c r="D44" s="439"/>
      <c r="E44" s="571"/>
      <c r="F44" s="438"/>
      <c r="G44" s="438"/>
      <c r="H44" s="439"/>
      <c r="I44" s="438"/>
      <c r="J44" s="436"/>
    </row>
    <row r="45" spans="1:10" x14ac:dyDescent="0.2">
      <c r="A45" s="438"/>
      <c r="B45" s="438"/>
      <c r="C45" s="438"/>
      <c r="D45" s="439"/>
      <c r="E45" s="571"/>
      <c r="F45" s="438"/>
      <c r="G45" s="438"/>
      <c r="H45" s="439"/>
      <c r="I45" s="438"/>
      <c r="J45" s="436"/>
    </row>
    <row r="46" spans="1:10" x14ac:dyDescent="0.2">
      <c r="A46" s="438"/>
      <c r="B46" s="438"/>
      <c r="C46" s="438"/>
      <c r="D46" s="439"/>
      <c r="E46" s="571"/>
      <c r="F46" s="438"/>
      <c r="G46" s="438"/>
      <c r="H46" s="439"/>
      <c r="I46" s="438"/>
      <c r="J46" s="436"/>
    </row>
    <row r="47" spans="1:10" x14ac:dyDescent="0.2">
      <c r="A47" s="438"/>
      <c r="B47" s="438"/>
      <c r="C47" s="438"/>
      <c r="D47" s="439"/>
      <c r="E47" s="571"/>
      <c r="F47" s="438"/>
      <c r="G47" s="438"/>
      <c r="H47" s="439"/>
      <c r="I47" s="438"/>
      <c r="J47" s="436"/>
    </row>
    <row r="48" spans="1:10" x14ac:dyDescent="0.2">
      <c r="A48" s="438"/>
      <c r="B48" s="438"/>
      <c r="C48" s="438"/>
      <c r="D48" s="439"/>
      <c r="E48" s="571"/>
      <c r="F48" s="438"/>
      <c r="G48" s="438"/>
      <c r="H48" s="439"/>
      <c r="I48" s="438"/>
      <c r="J48" s="436"/>
    </row>
    <row r="49" spans="1:10" x14ac:dyDescent="0.2">
      <c r="A49" s="438"/>
      <c r="B49" s="438"/>
      <c r="C49" s="438"/>
      <c r="D49" s="439"/>
      <c r="E49" s="571"/>
      <c r="F49" s="438"/>
      <c r="G49" s="438"/>
      <c r="H49" s="439"/>
      <c r="I49" s="438"/>
      <c r="J49" s="436"/>
    </row>
    <row r="50" spans="1:10" x14ac:dyDescent="0.2">
      <c r="A50" s="438"/>
      <c r="B50" s="438"/>
      <c r="C50" s="438"/>
      <c r="D50" s="439"/>
      <c r="E50" s="571"/>
      <c r="F50" s="438"/>
      <c r="G50" s="438"/>
      <c r="H50" s="439"/>
      <c r="I50" s="438"/>
      <c r="J50" s="436"/>
    </row>
    <row r="51" spans="1:10" x14ac:dyDescent="0.2">
      <c r="A51" s="438"/>
      <c r="B51" s="438"/>
      <c r="C51" s="438"/>
      <c r="D51" s="439"/>
      <c r="E51" s="571"/>
      <c r="F51" s="438"/>
      <c r="G51" s="438"/>
      <c r="H51" s="439"/>
      <c r="I51" s="438"/>
      <c r="J51" s="436"/>
    </row>
    <row r="52" spans="1:10" x14ac:dyDescent="0.2">
      <c r="A52" s="438"/>
      <c r="B52" s="438"/>
      <c r="C52" s="438"/>
      <c r="D52" s="439"/>
      <c r="E52" s="571"/>
      <c r="F52" s="438"/>
      <c r="G52" s="438"/>
      <c r="H52" s="439"/>
      <c r="I52" s="438"/>
      <c r="J52" s="436"/>
    </row>
    <row r="53" spans="1:10" x14ac:dyDescent="0.2">
      <c r="A53" s="438"/>
      <c r="B53" s="438"/>
      <c r="C53" s="438"/>
      <c r="D53" s="439"/>
      <c r="E53" s="571"/>
      <c r="F53" s="438"/>
      <c r="G53" s="438"/>
      <c r="H53" s="439"/>
      <c r="I53" s="438"/>
      <c r="J53" s="436"/>
    </row>
    <row r="54" spans="1:10" x14ac:dyDescent="0.2">
      <c r="A54" s="438"/>
      <c r="B54" s="438"/>
      <c r="C54" s="438"/>
      <c r="D54" s="439"/>
      <c r="E54" s="571"/>
      <c r="F54" s="438"/>
      <c r="G54" s="438"/>
      <c r="H54" s="439"/>
      <c r="I54" s="438"/>
      <c r="J54" s="436"/>
    </row>
    <row r="55" spans="1:10" x14ac:dyDescent="0.2">
      <c r="A55" s="438"/>
      <c r="B55" s="438"/>
      <c r="C55" s="438"/>
      <c r="D55" s="439"/>
      <c r="E55" s="571"/>
      <c r="F55" s="438"/>
      <c r="G55" s="438"/>
      <c r="H55" s="439"/>
      <c r="I55" s="438"/>
      <c r="J55" s="436"/>
    </row>
    <row r="56" spans="1:10" x14ac:dyDescent="0.2">
      <c r="A56" s="438"/>
      <c r="B56" s="438"/>
      <c r="C56" s="438"/>
      <c r="D56" s="439"/>
      <c r="E56" s="571"/>
      <c r="F56" s="438"/>
      <c r="G56" s="438"/>
      <c r="H56" s="439"/>
      <c r="I56" s="438"/>
      <c r="J56" s="436"/>
    </row>
    <row r="57" spans="1:10" x14ac:dyDescent="0.2">
      <c r="A57" s="438"/>
      <c r="B57" s="438"/>
      <c r="C57" s="438"/>
      <c r="D57" s="439"/>
      <c r="E57" s="571"/>
      <c r="F57" s="438"/>
      <c r="G57" s="438"/>
      <c r="H57" s="439"/>
      <c r="I57" s="438"/>
      <c r="J57" s="436"/>
    </row>
    <row r="58" spans="1:10" x14ac:dyDescent="0.2">
      <c r="A58" s="438"/>
      <c r="B58" s="438"/>
      <c r="C58" s="438"/>
      <c r="D58" s="439"/>
      <c r="E58" s="571"/>
      <c r="F58" s="438"/>
      <c r="G58" s="438"/>
      <c r="H58" s="439"/>
      <c r="I58" s="438"/>
      <c r="J58" s="436"/>
    </row>
    <row r="59" spans="1:10" x14ac:dyDescent="0.2">
      <c r="A59" s="438"/>
      <c r="B59" s="438"/>
      <c r="C59" s="438"/>
      <c r="D59" s="439"/>
      <c r="E59" s="571"/>
      <c r="F59" s="438"/>
      <c r="G59" s="438"/>
      <c r="H59" s="439"/>
      <c r="I59" s="438"/>
      <c r="J59" s="436"/>
    </row>
    <row r="60" spans="1:10" x14ac:dyDescent="0.2">
      <c r="A60" s="438"/>
      <c r="B60" s="438"/>
      <c r="C60" s="438"/>
      <c r="D60" s="439"/>
      <c r="E60" s="571"/>
      <c r="F60" s="438"/>
      <c r="G60" s="438"/>
      <c r="H60" s="439"/>
      <c r="I60" s="438"/>
      <c r="J60" s="436"/>
    </row>
    <row r="61" spans="1:10" x14ac:dyDescent="0.2">
      <c r="A61" s="438"/>
      <c r="B61" s="438"/>
      <c r="C61" s="438"/>
      <c r="D61" s="439"/>
      <c r="E61" s="571"/>
      <c r="F61" s="438"/>
      <c r="G61" s="438"/>
      <c r="H61" s="439"/>
      <c r="I61" s="438"/>
      <c r="J61" s="436"/>
    </row>
    <row r="62" spans="1:10" x14ac:dyDescent="0.2">
      <c r="A62" s="438"/>
      <c r="B62" s="438"/>
      <c r="C62" s="438"/>
      <c r="D62" s="439"/>
      <c r="E62" s="571"/>
      <c r="F62" s="438"/>
      <c r="G62" s="438"/>
      <c r="H62" s="439"/>
      <c r="I62" s="438"/>
      <c r="J62" s="436"/>
    </row>
    <row r="63" spans="1:10" x14ac:dyDescent="0.2">
      <c r="A63" s="438"/>
      <c r="B63" s="438"/>
      <c r="C63" s="438"/>
      <c r="D63" s="439"/>
      <c r="E63" s="571"/>
      <c r="F63" s="438"/>
      <c r="G63" s="438"/>
      <c r="H63" s="439"/>
      <c r="I63" s="438"/>
      <c r="J63" s="436"/>
    </row>
    <row r="64" spans="1:10" x14ac:dyDescent="0.2">
      <c r="A64" s="438"/>
      <c r="B64" s="438"/>
      <c r="C64" s="438"/>
      <c r="D64" s="439"/>
      <c r="E64" s="571"/>
      <c r="F64" s="438"/>
      <c r="G64" s="438"/>
      <c r="H64" s="439"/>
      <c r="I64" s="438"/>
      <c r="J64" s="436"/>
    </row>
    <row r="65" spans="1:10" x14ac:dyDescent="0.2">
      <c r="A65" s="438"/>
      <c r="B65" s="438"/>
      <c r="C65" s="438"/>
      <c r="D65" s="439"/>
      <c r="E65" s="571"/>
      <c r="F65" s="438"/>
      <c r="G65" s="438"/>
      <c r="H65" s="439"/>
      <c r="I65" s="438"/>
      <c r="J65" s="436"/>
    </row>
    <row r="66" spans="1:10" x14ac:dyDescent="0.2">
      <c r="A66" s="436"/>
      <c r="B66" s="436"/>
      <c r="C66" s="436"/>
      <c r="D66" s="437"/>
      <c r="E66" s="551"/>
      <c r="F66" s="423"/>
      <c r="G66" s="436"/>
      <c r="H66" s="436"/>
      <c r="I66" s="437"/>
      <c r="J66" s="436"/>
    </row>
    <row r="67" spans="1:10" x14ac:dyDescent="0.2">
      <c r="A67" s="436"/>
      <c r="B67" s="436"/>
      <c r="C67" s="436"/>
      <c r="D67" s="437"/>
      <c r="E67" s="571"/>
      <c r="F67" s="423"/>
      <c r="G67" s="436"/>
      <c r="H67" s="436"/>
      <c r="I67" s="437"/>
      <c r="J67" s="436"/>
    </row>
    <row r="68" spans="1:10" x14ac:dyDescent="0.2">
      <c r="A68" s="436"/>
      <c r="B68" s="436"/>
      <c r="C68" s="436"/>
      <c r="D68" s="437"/>
      <c r="E68" s="571"/>
      <c r="F68" s="423"/>
      <c r="G68" s="436"/>
      <c r="H68" s="436"/>
      <c r="I68" s="437"/>
      <c r="J68" s="436"/>
    </row>
    <row r="69" spans="1:10" x14ac:dyDescent="0.2">
      <c r="A69" s="436"/>
      <c r="B69" s="436"/>
      <c r="C69" s="436"/>
      <c r="D69" s="437"/>
      <c r="E69" s="571"/>
      <c r="F69" s="423"/>
      <c r="G69" s="436"/>
      <c r="H69" s="436"/>
      <c r="I69" s="437"/>
      <c r="J69" s="436"/>
    </row>
    <row r="70" spans="1:10" x14ac:dyDescent="0.2">
      <c r="A70" s="436"/>
      <c r="B70" s="436"/>
      <c r="C70" s="436"/>
      <c r="D70" s="437"/>
      <c r="E70" s="571"/>
      <c r="F70" s="423"/>
      <c r="G70" s="436"/>
      <c r="H70" s="436"/>
      <c r="I70" s="437"/>
      <c r="J70" s="436"/>
    </row>
    <row r="71" spans="1:10" x14ac:dyDescent="0.2">
      <c r="A71" s="436"/>
      <c r="B71" s="436"/>
      <c r="C71" s="436"/>
      <c r="D71" s="437"/>
      <c r="E71" s="571"/>
      <c r="F71" s="423"/>
      <c r="G71" s="436"/>
      <c r="H71" s="436"/>
      <c r="I71" s="437"/>
      <c r="J71" s="436"/>
    </row>
    <row r="72" spans="1:10" x14ac:dyDescent="0.2">
      <c r="A72" s="436"/>
      <c r="B72" s="436"/>
      <c r="C72" s="436"/>
      <c r="D72" s="437"/>
      <c r="E72" s="571"/>
      <c r="F72" s="423"/>
      <c r="G72" s="436"/>
      <c r="H72" s="436"/>
      <c r="I72" s="437"/>
      <c r="J72" s="436"/>
    </row>
    <row r="73" spans="1:10" x14ac:dyDescent="0.2">
      <c r="A73" s="436"/>
      <c r="B73" s="436"/>
      <c r="C73" s="436"/>
      <c r="D73" s="437"/>
      <c r="E73" s="571"/>
      <c r="F73" s="423"/>
      <c r="G73" s="436"/>
      <c r="H73" s="436"/>
      <c r="I73" s="437"/>
      <c r="J73" s="436"/>
    </row>
    <row r="74" spans="1:10" x14ac:dyDescent="0.2">
      <c r="A74" s="436"/>
      <c r="B74" s="436"/>
      <c r="C74" s="436"/>
      <c r="D74" s="437"/>
      <c r="E74" s="571"/>
      <c r="F74" s="423"/>
      <c r="G74" s="436"/>
      <c r="H74" s="436"/>
      <c r="I74" s="437"/>
      <c r="J74" s="436"/>
    </row>
    <row r="75" spans="1:10" x14ac:dyDescent="0.2">
      <c r="A75" s="436"/>
      <c r="B75" s="436"/>
      <c r="C75" s="436"/>
      <c r="D75" s="437"/>
      <c r="E75" s="571"/>
      <c r="F75" s="423"/>
      <c r="G75" s="436"/>
      <c r="H75" s="436"/>
      <c r="I75" s="437"/>
      <c r="J75" s="436"/>
    </row>
    <row r="76" spans="1:10" x14ac:dyDescent="0.2">
      <c r="A76" s="436"/>
      <c r="B76" s="436"/>
      <c r="C76" s="436"/>
      <c r="D76" s="437"/>
      <c r="E76" s="571"/>
      <c r="F76" s="423"/>
      <c r="G76" s="436"/>
      <c r="H76" s="436"/>
      <c r="I76" s="437"/>
      <c r="J76" s="436"/>
    </row>
    <row r="77" spans="1:10" x14ac:dyDescent="0.2">
      <c r="A77" s="436"/>
      <c r="B77" s="436"/>
      <c r="C77" s="436"/>
      <c r="D77" s="437"/>
      <c r="E77" s="571"/>
      <c r="F77" s="423"/>
      <c r="G77" s="436"/>
      <c r="H77" s="436"/>
      <c r="I77" s="437"/>
      <c r="J77" s="436"/>
    </row>
    <row r="78" spans="1:10" x14ac:dyDescent="0.2">
      <c r="A78" s="436"/>
      <c r="B78" s="436"/>
      <c r="C78" s="436"/>
      <c r="D78" s="437"/>
      <c r="E78" s="571"/>
      <c r="F78" s="423"/>
      <c r="G78" s="436"/>
      <c r="H78" s="436"/>
      <c r="I78" s="437"/>
      <c r="J78" s="436"/>
    </row>
    <row r="79" spans="1:10" x14ac:dyDescent="0.2">
      <c r="A79" s="436"/>
      <c r="B79" s="436"/>
      <c r="C79" s="436"/>
      <c r="D79" s="437"/>
      <c r="E79" s="571"/>
      <c r="F79" s="423"/>
      <c r="G79" s="436"/>
      <c r="H79" s="436"/>
      <c r="I79" s="437"/>
      <c r="J79" s="436"/>
    </row>
    <row r="80" spans="1:10" x14ac:dyDescent="0.2">
      <c r="A80" s="436"/>
      <c r="B80" s="436"/>
      <c r="C80" s="436"/>
      <c r="D80" s="437"/>
      <c r="E80" s="571"/>
      <c r="F80" s="423"/>
      <c r="G80" s="436"/>
      <c r="H80" s="436"/>
      <c r="I80" s="437"/>
      <c r="J80" s="436"/>
    </row>
    <row r="81" spans="1:10" x14ac:dyDescent="0.2">
      <c r="A81" s="436"/>
      <c r="B81" s="436"/>
      <c r="C81" s="436"/>
      <c r="D81" s="437"/>
      <c r="E81" s="571"/>
      <c r="F81" s="423"/>
      <c r="G81" s="436"/>
      <c r="H81" s="436"/>
      <c r="I81" s="437"/>
      <c r="J81" s="436"/>
    </row>
    <row r="82" spans="1:10" x14ac:dyDescent="0.2">
      <c r="A82" s="436"/>
      <c r="B82" s="436"/>
      <c r="C82" s="436"/>
      <c r="D82" s="437"/>
      <c r="E82" s="571"/>
      <c r="F82" s="423"/>
      <c r="G82" s="436"/>
      <c r="H82" s="436"/>
      <c r="I82" s="437"/>
      <c r="J82" s="436"/>
    </row>
    <row r="83" spans="1:10" x14ac:dyDescent="0.2">
      <c r="A83" s="436"/>
      <c r="B83" s="436"/>
      <c r="C83" s="436"/>
      <c r="D83" s="437"/>
      <c r="E83" s="571"/>
      <c r="F83" s="423"/>
      <c r="G83" s="436"/>
      <c r="H83" s="436"/>
      <c r="I83" s="437"/>
      <c r="J83" s="436"/>
    </row>
    <row r="84" spans="1:10" x14ac:dyDescent="0.2">
      <c r="A84" s="436"/>
      <c r="B84" s="436"/>
      <c r="C84" s="436"/>
      <c r="D84" s="437"/>
      <c r="E84" s="571"/>
      <c r="F84" s="423"/>
      <c r="G84" s="436"/>
      <c r="H84" s="436"/>
      <c r="I84" s="437"/>
      <c r="J84" s="436"/>
    </row>
    <row r="85" spans="1:10" x14ac:dyDescent="0.2">
      <c r="A85" s="436"/>
      <c r="B85" s="436"/>
      <c r="C85" s="436"/>
      <c r="D85" s="437"/>
      <c r="E85" s="571"/>
      <c r="F85" s="423"/>
      <c r="G85" s="436"/>
      <c r="H85" s="436"/>
      <c r="I85" s="437"/>
      <c r="J85" s="436"/>
    </row>
    <row r="86" spans="1:10" x14ac:dyDescent="0.2">
      <c r="A86" s="436"/>
      <c r="B86" s="436"/>
      <c r="C86" s="436"/>
      <c r="D86" s="437"/>
      <c r="E86" s="571"/>
      <c r="F86" s="423"/>
      <c r="G86" s="436"/>
      <c r="H86" s="436"/>
      <c r="I86" s="437"/>
      <c r="J86" s="436"/>
    </row>
    <row r="87" spans="1:10" x14ac:dyDescent="0.2">
      <c r="A87" s="436"/>
      <c r="B87" s="436"/>
      <c r="C87" s="436"/>
      <c r="D87" s="437"/>
      <c r="E87" s="571"/>
      <c r="F87" s="423"/>
      <c r="G87" s="436"/>
      <c r="H87" s="436"/>
      <c r="I87" s="437"/>
      <c r="J87" s="436"/>
    </row>
    <row r="88" spans="1:10" x14ac:dyDescent="0.2">
      <c r="A88" s="436"/>
      <c r="B88" s="436"/>
      <c r="C88" s="436"/>
      <c r="D88" s="437"/>
      <c r="E88" s="571"/>
      <c r="F88" s="423"/>
      <c r="G88" s="436"/>
      <c r="H88" s="436"/>
      <c r="I88" s="437"/>
      <c r="J88" s="436"/>
    </row>
    <row r="89" spans="1:10" x14ac:dyDescent="0.2">
      <c r="A89" s="436"/>
      <c r="B89" s="436"/>
      <c r="C89" s="436"/>
      <c r="D89" s="437"/>
      <c r="E89" s="571"/>
      <c r="F89" s="423"/>
      <c r="G89" s="436"/>
      <c r="H89" s="436"/>
      <c r="I89" s="437"/>
      <c r="J89" s="436"/>
    </row>
    <row r="90" spans="1:10" x14ac:dyDescent="0.2">
      <c r="A90" s="436"/>
      <c r="B90" s="436"/>
      <c r="C90" s="436"/>
      <c r="D90" s="437"/>
      <c r="E90" s="571"/>
      <c r="F90" s="423"/>
      <c r="G90" s="436"/>
      <c r="H90" s="436"/>
      <c r="I90" s="437"/>
      <c r="J90" s="436"/>
    </row>
    <row r="91" spans="1:10" x14ac:dyDescent="0.2">
      <c r="A91" s="436"/>
      <c r="B91" s="436"/>
      <c r="C91" s="436"/>
      <c r="D91" s="437"/>
      <c r="E91" s="571"/>
      <c r="F91" s="423"/>
      <c r="G91" s="436"/>
      <c r="H91" s="436"/>
      <c r="I91" s="437"/>
      <c r="J91" s="436"/>
    </row>
    <row r="92" spans="1:10" x14ac:dyDescent="0.2">
      <c r="A92" s="436"/>
      <c r="B92" s="436"/>
      <c r="C92" s="436"/>
      <c r="D92" s="437"/>
      <c r="E92" s="571"/>
      <c r="F92" s="423"/>
      <c r="G92" s="436"/>
      <c r="H92" s="436"/>
      <c r="I92" s="437"/>
      <c r="J92" s="436"/>
    </row>
    <row r="93" spans="1:10" x14ac:dyDescent="0.2">
      <c r="A93" s="436"/>
      <c r="B93" s="436"/>
      <c r="C93" s="436"/>
      <c r="D93" s="437"/>
      <c r="E93" s="571"/>
      <c r="F93" s="423"/>
      <c r="G93" s="436"/>
      <c r="H93" s="436"/>
      <c r="I93" s="437"/>
      <c r="J93" s="436"/>
    </row>
    <row r="94" spans="1:10" x14ac:dyDescent="0.2">
      <c r="A94" s="436"/>
      <c r="B94" s="436"/>
      <c r="C94" s="436"/>
      <c r="D94" s="437"/>
      <c r="E94" s="571"/>
      <c r="F94" s="423"/>
      <c r="G94" s="436"/>
      <c r="H94" s="436"/>
      <c r="I94" s="437"/>
      <c r="J94" s="436"/>
    </row>
    <row r="95" spans="1:10" x14ac:dyDescent="0.2">
      <c r="A95" s="436"/>
      <c r="B95" s="436"/>
      <c r="C95" s="436"/>
      <c r="D95" s="437"/>
      <c r="E95" s="571"/>
      <c r="F95" s="423"/>
      <c r="G95" s="436"/>
      <c r="H95" s="436"/>
      <c r="I95" s="437"/>
      <c r="J95" s="436"/>
    </row>
    <row r="96" spans="1:10" x14ac:dyDescent="0.2">
      <c r="A96" s="436"/>
      <c r="B96" s="436"/>
      <c r="C96" s="436"/>
      <c r="D96" s="437"/>
      <c r="E96" s="571"/>
      <c r="F96" s="423"/>
      <c r="G96" s="436"/>
      <c r="H96" s="436"/>
      <c r="I96" s="437"/>
      <c r="J96" s="436"/>
    </row>
    <row r="97" spans="1:10" x14ac:dyDescent="0.2">
      <c r="A97" s="436"/>
      <c r="B97" s="436"/>
      <c r="C97" s="436"/>
      <c r="D97" s="437"/>
      <c r="E97" s="571"/>
      <c r="F97" s="423"/>
      <c r="G97" s="436"/>
      <c r="H97" s="436"/>
      <c r="I97" s="437"/>
      <c r="J97" s="436"/>
    </row>
    <row r="98" spans="1:10" x14ac:dyDescent="0.2">
      <c r="A98" s="436"/>
      <c r="B98" s="436"/>
      <c r="C98" s="436"/>
      <c r="D98" s="437"/>
      <c r="E98" s="571"/>
      <c r="F98" s="423"/>
      <c r="G98" s="436"/>
      <c r="H98" s="436"/>
      <c r="I98" s="437"/>
      <c r="J98" s="436"/>
    </row>
    <row r="99" spans="1:10" x14ac:dyDescent="0.2">
      <c r="A99" s="436"/>
      <c r="B99" s="436"/>
      <c r="C99" s="436"/>
      <c r="D99" s="437"/>
      <c r="E99" s="571"/>
      <c r="F99" s="423"/>
      <c r="G99" s="436"/>
      <c r="H99" s="436"/>
      <c r="I99" s="437"/>
      <c r="J99" s="436"/>
    </row>
    <row r="100" spans="1:10" x14ac:dyDescent="0.2">
      <c r="A100" s="436"/>
      <c r="B100" s="436"/>
      <c r="C100" s="436"/>
      <c r="D100" s="437"/>
      <c r="E100" s="571"/>
      <c r="F100" s="423"/>
      <c r="G100" s="436"/>
      <c r="H100" s="436"/>
      <c r="I100" s="437"/>
      <c r="J100" s="436"/>
    </row>
    <row r="101" spans="1:10" x14ac:dyDescent="0.2">
      <c r="A101" s="436"/>
      <c r="B101" s="436"/>
      <c r="C101" s="436"/>
      <c r="D101" s="437"/>
      <c r="E101" s="571"/>
      <c r="F101" s="423"/>
      <c r="G101" s="436"/>
      <c r="H101" s="436"/>
      <c r="I101" s="437"/>
      <c r="J101" s="436"/>
    </row>
    <row r="102" spans="1:10" x14ac:dyDescent="0.2">
      <c r="A102" s="436"/>
      <c r="B102" s="436"/>
      <c r="C102" s="436"/>
      <c r="D102" s="437"/>
      <c r="E102" s="571"/>
      <c r="F102" s="423"/>
      <c r="G102" s="436"/>
      <c r="H102" s="436"/>
      <c r="I102" s="437"/>
      <c r="J102" s="436"/>
    </row>
    <row r="103" spans="1:10" x14ac:dyDescent="0.2">
      <c r="A103" s="436"/>
      <c r="B103" s="436"/>
      <c r="C103" s="436"/>
      <c r="D103" s="437"/>
      <c r="E103" s="571"/>
      <c r="F103" s="423"/>
      <c r="G103" s="436"/>
      <c r="H103" s="436"/>
      <c r="I103" s="437"/>
      <c r="J103" s="436"/>
    </row>
    <row r="104" spans="1:10" x14ac:dyDescent="0.2">
      <c r="A104" s="436"/>
      <c r="B104" s="436"/>
      <c r="C104" s="436"/>
      <c r="D104" s="437"/>
      <c r="E104" s="571"/>
      <c r="F104" s="423"/>
      <c r="G104" s="436"/>
      <c r="H104" s="436"/>
      <c r="I104" s="437"/>
      <c r="J104" s="436"/>
    </row>
    <row r="105" spans="1:10" x14ac:dyDescent="0.2">
      <c r="A105" s="436"/>
      <c r="B105" s="436"/>
      <c r="C105" s="436"/>
      <c r="D105" s="437"/>
      <c r="E105" s="571"/>
      <c r="F105" s="423"/>
      <c r="G105" s="436"/>
      <c r="H105" s="436"/>
      <c r="I105" s="437"/>
      <c r="J105" s="436"/>
    </row>
    <row r="106" spans="1:10" x14ac:dyDescent="0.2">
      <c r="A106" s="436"/>
      <c r="B106" s="436"/>
      <c r="C106" s="436"/>
      <c r="D106" s="437"/>
      <c r="E106" s="571"/>
      <c r="F106" s="423"/>
      <c r="G106" s="436"/>
      <c r="H106" s="436"/>
      <c r="I106" s="437"/>
      <c r="J106" s="436"/>
    </row>
    <row r="107" spans="1:10" x14ac:dyDescent="0.2">
      <c r="A107" s="436"/>
      <c r="B107" s="436"/>
      <c r="C107" s="436"/>
      <c r="D107" s="437"/>
      <c r="E107" s="571"/>
      <c r="F107" s="423"/>
      <c r="G107" s="436"/>
      <c r="H107" s="436"/>
      <c r="I107" s="437"/>
      <c r="J107" s="436"/>
    </row>
    <row r="108" spans="1:10" x14ac:dyDescent="0.2">
      <c r="A108" s="436"/>
      <c r="B108" s="436"/>
      <c r="C108" s="436"/>
      <c r="D108" s="437"/>
      <c r="E108" s="571"/>
      <c r="F108" s="423"/>
      <c r="G108" s="436"/>
      <c r="H108" s="436"/>
      <c r="I108" s="437"/>
      <c r="J108" s="436"/>
    </row>
    <row r="109" spans="1:10" x14ac:dyDescent="0.2">
      <c r="A109" s="436"/>
      <c r="B109" s="436"/>
      <c r="C109" s="436"/>
      <c r="D109" s="437"/>
      <c r="E109" s="571"/>
      <c r="F109" s="423"/>
      <c r="G109" s="436"/>
      <c r="H109" s="436"/>
      <c r="I109" s="437"/>
      <c r="J109" s="436"/>
    </row>
    <row r="110" spans="1:10" x14ac:dyDescent="0.2">
      <c r="A110" s="436"/>
      <c r="B110" s="436"/>
      <c r="C110" s="436"/>
      <c r="D110" s="437"/>
      <c r="E110" s="571"/>
      <c r="F110" s="423"/>
      <c r="G110" s="436"/>
      <c r="H110" s="436"/>
      <c r="I110" s="437"/>
      <c r="J110" s="436"/>
    </row>
    <row r="111" spans="1:10" x14ac:dyDescent="0.2">
      <c r="A111" s="436"/>
      <c r="B111" s="436"/>
      <c r="C111" s="436"/>
      <c r="D111" s="437"/>
      <c r="E111" s="571"/>
      <c r="F111" s="423"/>
      <c r="G111" s="436"/>
      <c r="H111" s="436"/>
      <c r="I111" s="437"/>
      <c r="J111" s="436"/>
    </row>
    <row r="112" spans="1:10" x14ac:dyDescent="0.2">
      <c r="A112" s="436"/>
      <c r="B112" s="436"/>
      <c r="C112" s="436"/>
      <c r="D112" s="437"/>
      <c r="E112" s="571"/>
      <c r="F112" s="423"/>
      <c r="G112" s="436"/>
      <c r="H112" s="436"/>
      <c r="I112" s="437"/>
      <c r="J112" s="436"/>
    </row>
    <row r="113" spans="1:10" x14ac:dyDescent="0.2">
      <c r="A113" s="436"/>
      <c r="B113" s="436"/>
      <c r="C113" s="436"/>
      <c r="D113" s="437"/>
      <c r="E113" s="571"/>
      <c r="F113" s="423"/>
      <c r="G113" s="436"/>
      <c r="H113" s="436"/>
      <c r="I113" s="437"/>
      <c r="J113" s="436"/>
    </row>
    <row r="114" spans="1:10" x14ac:dyDescent="0.2">
      <c r="A114" s="436"/>
      <c r="B114" s="436"/>
      <c r="C114" s="436"/>
      <c r="D114" s="437"/>
      <c r="E114" s="571"/>
      <c r="F114" s="423"/>
      <c r="G114" s="436"/>
      <c r="H114" s="436"/>
      <c r="I114" s="437"/>
      <c r="J114" s="436"/>
    </row>
    <row r="115" spans="1:10" x14ac:dyDescent="0.2">
      <c r="A115" s="436"/>
      <c r="B115" s="436"/>
      <c r="C115" s="436"/>
      <c r="D115" s="437"/>
      <c r="E115" s="571"/>
      <c r="F115" s="423"/>
      <c r="G115" s="436"/>
      <c r="H115" s="436"/>
      <c r="I115" s="437"/>
      <c r="J115" s="436"/>
    </row>
    <row r="116" spans="1:10" x14ac:dyDescent="0.2">
      <c r="A116" s="436"/>
      <c r="B116" s="436"/>
      <c r="C116" s="436"/>
      <c r="D116" s="437"/>
      <c r="E116" s="571"/>
      <c r="F116" s="423"/>
      <c r="G116" s="436"/>
      <c r="H116" s="436"/>
      <c r="I116" s="437"/>
      <c r="J116" s="436"/>
    </row>
    <row r="117" spans="1:10" x14ac:dyDescent="0.2">
      <c r="A117" s="436"/>
      <c r="B117" s="436"/>
      <c r="C117" s="436"/>
      <c r="D117" s="437"/>
      <c r="E117" s="571"/>
      <c r="F117" s="423"/>
      <c r="G117" s="436"/>
      <c r="H117" s="436"/>
      <c r="I117" s="437"/>
      <c r="J117" s="436"/>
    </row>
    <row r="118" spans="1:10" x14ac:dyDescent="0.2">
      <c r="A118" s="436"/>
      <c r="B118" s="436"/>
      <c r="C118" s="436"/>
      <c r="D118" s="437"/>
      <c r="E118" s="571"/>
      <c r="F118" s="423"/>
      <c r="G118" s="436"/>
      <c r="H118" s="436"/>
      <c r="I118" s="437"/>
      <c r="J118" s="436"/>
    </row>
    <row r="119" spans="1:10" x14ac:dyDescent="0.2">
      <c r="A119" s="436"/>
      <c r="B119" s="436"/>
      <c r="C119" s="436"/>
      <c r="D119" s="437"/>
      <c r="E119" s="571"/>
      <c r="F119" s="423"/>
      <c r="G119" s="436"/>
      <c r="H119" s="436"/>
      <c r="I119" s="437"/>
      <c r="J119" s="436"/>
    </row>
    <row r="120" spans="1:10" x14ac:dyDescent="0.2">
      <c r="A120" s="436"/>
      <c r="B120" s="436"/>
      <c r="C120" s="436"/>
      <c r="D120" s="437"/>
      <c r="E120" s="571"/>
      <c r="F120" s="423"/>
      <c r="G120" s="436"/>
      <c r="H120" s="436"/>
      <c r="I120" s="437"/>
      <c r="J120" s="436"/>
    </row>
    <row r="121" spans="1:10" x14ac:dyDescent="0.2">
      <c r="A121" s="436"/>
      <c r="B121" s="436"/>
      <c r="C121" s="436"/>
      <c r="D121" s="437"/>
      <c r="E121" s="571"/>
      <c r="F121" s="423"/>
      <c r="G121" s="436"/>
      <c r="H121" s="436"/>
      <c r="I121" s="437"/>
      <c r="J121" s="436"/>
    </row>
    <row r="122" spans="1:10" x14ac:dyDescent="0.2">
      <c r="A122" s="436"/>
      <c r="B122" s="436"/>
      <c r="C122" s="436"/>
      <c r="D122" s="437"/>
      <c r="E122" s="571"/>
      <c r="F122" s="423"/>
      <c r="G122" s="436"/>
      <c r="H122" s="436"/>
      <c r="I122" s="437"/>
      <c r="J122" s="436"/>
    </row>
    <row r="123" spans="1:10" x14ac:dyDescent="0.2">
      <c r="A123" s="436"/>
      <c r="B123" s="436"/>
      <c r="C123" s="436"/>
      <c r="D123" s="437"/>
      <c r="E123" s="571"/>
      <c r="F123" s="423"/>
      <c r="G123" s="436"/>
      <c r="H123" s="436"/>
      <c r="I123" s="437"/>
      <c r="J123" s="436"/>
    </row>
    <row r="124" spans="1:10" x14ac:dyDescent="0.2">
      <c r="A124" s="436"/>
      <c r="B124" s="436"/>
      <c r="C124" s="436"/>
      <c r="D124" s="437"/>
      <c r="E124" s="571"/>
      <c r="F124" s="423"/>
      <c r="G124" s="436"/>
      <c r="H124" s="436"/>
      <c r="I124" s="437"/>
      <c r="J124" s="436"/>
    </row>
    <row r="125" spans="1:10" x14ac:dyDescent="0.2">
      <c r="A125" s="436"/>
      <c r="B125" s="436"/>
      <c r="C125" s="436"/>
      <c r="D125" s="437"/>
      <c r="E125" s="571"/>
      <c r="F125" s="423"/>
      <c r="G125" s="436"/>
      <c r="H125" s="436"/>
      <c r="I125" s="437"/>
      <c r="J125" s="436"/>
    </row>
    <row r="126" spans="1:10" x14ac:dyDescent="0.2">
      <c r="A126" s="436"/>
      <c r="B126" s="436"/>
      <c r="C126" s="436"/>
      <c r="D126" s="437"/>
      <c r="E126" s="571"/>
      <c r="F126" s="423"/>
      <c r="G126" s="436"/>
      <c r="H126" s="436"/>
      <c r="I126" s="437"/>
      <c r="J126" s="436"/>
    </row>
    <row r="127" spans="1:10" x14ac:dyDescent="0.2">
      <c r="A127" s="436"/>
      <c r="B127" s="436"/>
      <c r="C127" s="436"/>
      <c r="D127" s="437"/>
      <c r="E127" s="571"/>
      <c r="F127" s="423"/>
      <c r="G127" s="436"/>
      <c r="H127" s="436"/>
      <c r="I127" s="437"/>
      <c r="J127" s="436"/>
    </row>
    <row r="128" spans="1:10" x14ac:dyDescent="0.2">
      <c r="A128" s="436"/>
      <c r="B128" s="436"/>
      <c r="C128" s="436"/>
      <c r="D128" s="437"/>
      <c r="E128" s="571"/>
      <c r="F128" s="423"/>
      <c r="G128" s="436"/>
      <c r="H128" s="436"/>
      <c r="I128" s="437"/>
      <c r="J128" s="436"/>
    </row>
    <row r="129" spans="1:10" x14ac:dyDescent="0.2">
      <c r="A129" s="436"/>
      <c r="B129" s="436"/>
      <c r="C129" s="436"/>
      <c r="D129" s="437"/>
      <c r="E129" s="571"/>
      <c r="F129" s="423"/>
      <c r="G129" s="436"/>
      <c r="H129" s="436"/>
      <c r="I129" s="437"/>
      <c r="J129" s="436"/>
    </row>
    <row r="130" spans="1:10" x14ac:dyDescent="0.2">
      <c r="A130" s="436"/>
      <c r="B130" s="436"/>
      <c r="C130" s="436"/>
      <c r="D130" s="437"/>
      <c r="E130" s="571"/>
      <c r="F130" s="423"/>
      <c r="G130" s="436"/>
      <c r="H130" s="436"/>
      <c r="I130" s="437"/>
      <c r="J130" s="436"/>
    </row>
    <row r="131" spans="1:10" x14ac:dyDescent="0.2">
      <c r="A131" s="436"/>
      <c r="B131" s="436"/>
      <c r="C131" s="436"/>
      <c r="D131" s="437"/>
      <c r="E131" s="571"/>
      <c r="F131" s="423"/>
      <c r="G131" s="436"/>
      <c r="H131" s="436"/>
      <c r="I131" s="437"/>
      <c r="J131" s="436"/>
    </row>
    <row r="132" spans="1:10" x14ac:dyDescent="0.2">
      <c r="A132" s="436"/>
      <c r="B132" s="436"/>
      <c r="C132" s="436"/>
      <c r="D132" s="437"/>
      <c r="E132" s="571"/>
      <c r="F132" s="423"/>
      <c r="G132" s="436"/>
      <c r="H132" s="436"/>
      <c r="I132" s="437"/>
      <c r="J132" s="436"/>
    </row>
    <row r="133" spans="1:10" x14ac:dyDescent="0.2">
      <c r="A133" s="436"/>
      <c r="B133" s="436"/>
      <c r="C133" s="436"/>
      <c r="D133" s="437"/>
      <c r="E133" s="571"/>
      <c r="F133" s="423"/>
      <c r="G133" s="436"/>
      <c r="H133" s="436"/>
      <c r="I133" s="437"/>
      <c r="J133" s="436"/>
    </row>
    <row r="134" spans="1:10" x14ac:dyDescent="0.2">
      <c r="A134" s="436"/>
      <c r="B134" s="436"/>
      <c r="C134" s="436"/>
      <c r="D134" s="437"/>
      <c r="E134" s="571"/>
      <c r="F134" s="423"/>
      <c r="G134" s="436"/>
      <c r="H134" s="436"/>
      <c r="I134" s="437"/>
      <c r="J134" s="436"/>
    </row>
    <row r="135" spans="1:10" x14ac:dyDescent="0.2">
      <c r="A135" s="436"/>
      <c r="B135" s="436"/>
      <c r="C135" s="436"/>
      <c r="D135" s="437"/>
      <c r="E135" s="571"/>
      <c r="F135" s="423"/>
      <c r="G135" s="436"/>
      <c r="H135" s="436"/>
      <c r="I135" s="437"/>
      <c r="J135" s="436"/>
    </row>
    <row r="136" spans="1:10" x14ac:dyDescent="0.2">
      <c r="A136" s="436"/>
      <c r="B136" s="436"/>
      <c r="C136" s="436"/>
      <c r="D136" s="437"/>
      <c r="E136" s="571"/>
      <c r="F136" s="423"/>
      <c r="G136" s="436"/>
      <c r="H136" s="436"/>
      <c r="I136" s="437"/>
      <c r="J136" s="436"/>
    </row>
    <row r="137" spans="1:10" x14ac:dyDescent="0.2">
      <c r="A137" s="436"/>
      <c r="B137" s="436"/>
      <c r="C137" s="436"/>
      <c r="D137" s="437"/>
      <c r="E137" s="571"/>
      <c r="F137" s="423"/>
      <c r="G137" s="436"/>
      <c r="H137" s="436"/>
      <c r="I137" s="437"/>
      <c r="J137" s="436"/>
    </row>
    <row r="138" spans="1:10" x14ac:dyDescent="0.2">
      <c r="A138" s="436"/>
      <c r="B138" s="436"/>
      <c r="C138" s="436"/>
      <c r="D138" s="437"/>
      <c r="E138" s="571"/>
      <c r="F138" s="423"/>
      <c r="G138" s="436"/>
      <c r="H138" s="436"/>
      <c r="I138" s="437"/>
      <c r="J138" s="436"/>
    </row>
    <row r="139" spans="1:10" x14ac:dyDescent="0.2">
      <c r="A139" s="436"/>
      <c r="B139" s="436"/>
      <c r="C139" s="436"/>
      <c r="D139" s="437"/>
      <c r="E139" s="571"/>
      <c r="F139" s="423"/>
      <c r="G139" s="436"/>
      <c r="H139" s="436"/>
      <c r="I139" s="437"/>
      <c r="J139" s="436"/>
    </row>
    <row r="140" spans="1:10" x14ac:dyDescent="0.2">
      <c r="A140" s="436"/>
      <c r="B140" s="436"/>
      <c r="C140" s="436"/>
      <c r="D140" s="437"/>
      <c r="E140" s="571"/>
      <c r="F140" s="423"/>
      <c r="G140" s="436"/>
      <c r="H140" s="436"/>
      <c r="I140" s="437"/>
      <c r="J140" s="436"/>
    </row>
    <row r="141" spans="1:10" x14ac:dyDescent="0.2">
      <c r="A141" s="436"/>
      <c r="B141" s="436"/>
      <c r="C141" s="436"/>
      <c r="D141" s="437"/>
      <c r="E141" s="571"/>
      <c r="F141" s="423"/>
      <c r="G141" s="436"/>
      <c r="H141" s="436"/>
      <c r="I141" s="437"/>
      <c r="J141" s="436"/>
    </row>
    <row r="142" spans="1:10" x14ac:dyDescent="0.2">
      <c r="A142" s="436"/>
      <c r="B142" s="436"/>
      <c r="C142" s="436"/>
      <c r="D142" s="437"/>
      <c r="E142" s="571"/>
      <c r="F142" s="423"/>
      <c r="G142" s="436"/>
      <c r="H142" s="436"/>
      <c r="I142" s="437"/>
      <c r="J142" s="436"/>
    </row>
    <row r="143" spans="1:10" x14ac:dyDescent="0.2">
      <c r="A143" s="436"/>
      <c r="B143" s="436"/>
      <c r="C143" s="436"/>
      <c r="D143" s="437"/>
      <c r="E143" s="571"/>
      <c r="F143" s="423"/>
      <c r="G143" s="436"/>
      <c r="H143" s="436"/>
      <c r="I143" s="437"/>
      <c r="J143" s="436"/>
    </row>
    <row r="144" spans="1:10" x14ac:dyDescent="0.2">
      <c r="A144" s="436"/>
      <c r="B144" s="436"/>
      <c r="C144" s="436"/>
      <c r="D144" s="437"/>
      <c r="E144" s="571"/>
      <c r="F144" s="423"/>
      <c r="G144" s="436"/>
      <c r="H144" s="436"/>
      <c r="I144" s="437"/>
      <c r="J144" s="436"/>
    </row>
    <row r="145" spans="1:10" x14ac:dyDescent="0.2">
      <c r="A145" s="436"/>
      <c r="B145" s="436"/>
      <c r="C145" s="436"/>
      <c r="D145" s="437"/>
      <c r="E145" s="571"/>
      <c r="F145" s="423"/>
      <c r="G145" s="436"/>
      <c r="H145" s="436"/>
      <c r="I145" s="437"/>
      <c r="J145" s="436"/>
    </row>
    <row r="146" spans="1:10" x14ac:dyDescent="0.2">
      <c r="A146" s="436"/>
      <c r="B146" s="436"/>
      <c r="C146" s="436"/>
      <c r="D146" s="437"/>
      <c r="E146" s="571"/>
      <c r="F146" s="423"/>
      <c r="G146" s="436"/>
      <c r="H146" s="436"/>
      <c r="I146" s="437"/>
      <c r="J146" s="436"/>
    </row>
    <row r="147" spans="1:10" x14ac:dyDescent="0.2">
      <c r="A147" s="436"/>
      <c r="B147" s="436"/>
      <c r="C147" s="436"/>
      <c r="D147" s="437"/>
      <c r="E147" s="571"/>
      <c r="F147" s="423"/>
      <c r="G147" s="436"/>
      <c r="H147" s="436"/>
      <c r="I147" s="437"/>
      <c r="J147" s="436"/>
    </row>
    <row r="148" spans="1:10" x14ac:dyDescent="0.2">
      <c r="A148" s="436"/>
      <c r="B148" s="436"/>
      <c r="C148" s="436"/>
      <c r="D148" s="437"/>
      <c r="E148" s="571"/>
      <c r="F148" s="423"/>
      <c r="G148" s="436"/>
      <c r="H148" s="436"/>
      <c r="I148" s="437"/>
      <c r="J148" s="436"/>
    </row>
    <row r="149" spans="1:10" x14ac:dyDescent="0.2">
      <c r="A149" s="436"/>
      <c r="B149" s="436"/>
      <c r="C149" s="436"/>
      <c r="D149" s="437"/>
      <c r="E149" s="571"/>
      <c r="F149" s="423"/>
      <c r="G149" s="436"/>
      <c r="H149" s="436"/>
      <c r="I149" s="437"/>
      <c r="J149" s="436"/>
    </row>
    <row r="150" spans="1:10" x14ac:dyDescent="0.2">
      <c r="A150" s="436"/>
      <c r="B150" s="436"/>
      <c r="C150" s="436"/>
      <c r="D150" s="437"/>
      <c r="E150" s="571"/>
      <c r="F150" s="423"/>
      <c r="G150" s="436"/>
      <c r="H150" s="436"/>
      <c r="I150" s="437"/>
      <c r="J150" s="436"/>
    </row>
    <row r="151" spans="1:10" x14ac:dyDescent="0.2">
      <c r="A151" s="436"/>
      <c r="B151" s="436"/>
      <c r="C151" s="436"/>
      <c r="D151" s="437"/>
      <c r="E151" s="571"/>
      <c r="F151" s="423"/>
      <c r="G151" s="436"/>
      <c r="H151" s="436"/>
      <c r="I151" s="437"/>
      <c r="J151" s="436"/>
    </row>
    <row r="152" spans="1:10" x14ac:dyDescent="0.2">
      <c r="A152" s="436"/>
      <c r="B152" s="436"/>
      <c r="C152" s="436"/>
      <c r="D152" s="437"/>
      <c r="E152" s="571"/>
      <c r="F152" s="423"/>
      <c r="G152" s="436"/>
      <c r="H152" s="436"/>
      <c r="I152" s="437"/>
      <c r="J152" s="436"/>
    </row>
    <row r="153" spans="1:10" x14ac:dyDescent="0.2">
      <c r="A153" s="436"/>
      <c r="B153" s="436"/>
      <c r="C153" s="436"/>
      <c r="D153" s="437"/>
      <c r="E153" s="571"/>
      <c r="F153" s="423"/>
      <c r="G153" s="436"/>
      <c r="H153" s="436"/>
      <c r="I153" s="437"/>
      <c r="J153" s="436"/>
    </row>
    <row r="154" spans="1:10" x14ac:dyDescent="0.2">
      <c r="A154" s="436"/>
      <c r="B154" s="436"/>
      <c r="C154" s="436"/>
      <c r="D154" s="437"/>
      <c r="E154" s="571"/>
      <c r="F154" s="423"/>
      <c r="G154" s="436"/>
      <c r="H154" s="436"/>
      <c r="I154" s="437"/>
      <c r="J154" s="436"/>
    </row>
    <row r="155" spans="1:10" x14ac:dyDescent="0.2">
      <c r="A155" s="436"/>
      <c r="B155" s="436"/>
      <c r="C155" s="436"/>
      <c r="D155" s="437"/>
      <c r="E155" s="571"/>
      <c r="F155" s="423"/>
      <c r="G155" s="436"/>
      <c r="H155" s="436"/>
      <c r="I155" s="437"/>
      <c r="J155" s="436"/>
    </row>
    <row r="156" spans="1:10" x14ac:dyDescent="0.2">
      <c r="A156" s="436"/>
      <c r="B156" s="436"/>
      <c r="C156" s="436"/>
      <c r="D156" s="437"/>
      <c r="E156" s="571"/>
      <c r="F156" s="423"/>
      <c r="G156" s="436"/>
      <c r="H156" s="436"/>
      <c r="I156" s="437"/>
      <c r="J156" s="436"/>
    </row>
    <row r="157" spans="1:10" x14ac:dyDescent="0.2">
      <c r="A157" s="436"/>
      <c r="B157" s="436"/>
      <c r="C157" s="436"/>
      <c r="D157" s="437"/>
      <c r="E157" s="571"/>
      <c r="F157" s="423"/>
      <c r="G157" s="436"/>
      <c r="H157" s="436"/>
      <c r="I157" s="437"/>
      <c r="J157" s="436"/>
    </row>
    <row r="158" spans="1:10" x14ac:dyDescent="0.2">
      <c r="A158" s="436"/>
      <c r="B158" s="436"/>
      <c r="C158" s="436"/>
      <c r="D158" s="437"/>
      <c r="E158" s="571"/>
      <c r="F158" s="423"/>
      <c r="G158" s="436"/>
      <c r="H158" s="436"/>
      <c r="I158" s="437"/>
      <c r="J158" s="436"/>
    </row>
    <row r="159" spans="1:10" x14ac:dyDescent="0.2">
      <c r="A159" s="436"/>
      <c r="B159" s="436"/>
      <c r="C159" s="436"/>
      <c r="D159" s="437"/>
      <c r="E159" s="571"/>
      <c r="F159" s="423"/>
      <c r="G159" s="436"/>
      <c r="H159" s="436"/>
      <c r="I159" s="437"/>
      <c r="J159" s="436"/>
    </row>
    <row r="160" spans="1:10" x14ac:dyDescent="0.2">
      <c r="A160" s="436"/>
      <c r="B160" s="436"/>
      <c r="C160" s="436"/>
      <c r="D160" s="437"/>
      <c r="E160" s="571"/>
      <c r="F160" s="423"/>
      <c r="G160" s="436"/>
      <c r="H160" s="436"/>
      <c r="I160" s="437"/>
      <c r="J160" s="436"/>
    </row>
    <row r="161" spans="1:10" x14ac:dyDescent="0.2">
      <c r="A161" s="436"/>
      <c r="B161" s="436"/>
      <c r="C161" s="436"/>
      <c r="D161" s="437"/>
      <c r="E161" s="571"/>
      <c r="F161" s="423"/>
      <c r="G161" s="436"/>
      <c r="H161" s="436"/>
      <c r="I161" s="437"/>
      <c r="J161" s="436"/>
    </row>
    <row r="162" spans="1:10" x14ac:dyDescent="0.2">
      <c r="A162" s="436"/>
      <c r="B162" s="436"/>
      <c r="C162" s="436"/>
      <c r="D162" s="437"/>
      <c r="E162" s="571"/>
      <c r="F162" s="423"/>
      <c r="G162" s="436"/>
      <c r="H162" s="436"/>
      <c r="I162" s="437"/>
      <c r="J162" s="436"/>
    </row>
    <row r="163" spans="1:10" x14ac:dyDescent="0.2">
      <c r="A163" s="436"/>
      <c r="B163" s="436"/>
      <c r="C163" s="436"/>
      <c r="D163" s="437"/>
      <c r="E163" s="571"/>
      <c r="F163" s="423"/>
      <c r="G163" s="436"/>
      <c r="H163" s="436"/>
      <c r="I163" s="437"/>
      <c r="J163" s="436"/>
    </row>
    <row r="164" spans="1:10" x14ac:dyDescent="0.2">
      <c r="A164" s="436"/>
      <c r="B164" s="436"/>
      <c r="C164" s="436"/>
      <c r="D164" s="437"/>
      <c r="E164" s="571"/>
      <c r="F164" s="423"/>
      <c r="G164" s="436"/>
      <c r="H164" s="436"/>
      <c r="I164" s="437"/>
      <c r="J164" s="436"/>
    </row>
    <row r="165" spans="1:10" x14ac:dyDescent="0.2">
      <c r="A165" s="436"/>
      <c r="B165" s="436"/>
      <c r="C165" s="436"/>
      <c r="D165" s="437"/>
      <c r="E165" s="571"/>
      <c r="F165" s="423"/>
      <c r="G165" s="436"/>
      <c r="H165" s="436"/>
      <c r="I165" s="437"/>
      <c r="J165" s="436"/>
    </row>
    <row r="166" spans="1:10" x14ac:dyDescent="0.2">
      <c r="A166" s="436"/>
      <c r="B166" s="436"/>
      <c r="C166" s="436"/>
      <c r="D166" s="437"/>
      <c r="E166" s="571"/>
      <c r="F166" s="423"/>
      <c r="G166" s="436"/>
      <c r="H166" s="436"/>
      <c r="I166" s="437"/>
      <c r="J166" s="436"/>
    </row>
    <row r="167" spans="1:10" x14ac:dyDescent="0.2">
      <c r="A167" s="436"/>
      <c r="B167" s="436"/>
      <c r="C167" s="436"/>
      <c r="D167" s="437"/>
      <c r="E167" s="571"/>
      <c r="F167" s="423"/>
      <c r="G167" s="436"/>
      <c r="H167" s="436"/>
      <c r="I167" s="437"/>
      <c r="J167" s="436"/>
    </row>
    <row r="168" spans="1:10" x14ac:dyDescent="0.2">
      <c r="A168" s="436"/>
      <c r="B168" s="436"/>
      <c r="C168" s="436"/>
      <c r="D168" s="437"/>
      <c r="E168" s="571"/>
      <c r="F168" s="423"/>
      <c r="G168" s="436"/>
      <c r="H168" s="436"/>
      <c r="I168" s="437"/>
      <c r="J168" s="436"/>
    </row>
    <row r="169" spans="1:10" x14ac:dyDescent="0.2">
      <c r="A169" s="436"/>
      <c r="B169" s="436"/>
      <c r="C169" s="436"/>
      <c r="D169" s="437"/>
      <c r="E169" s="571"/>
      <c r="F169" s="423"/>
      <c r="G169" s="436"/>
      <c r="H169" s="436"/>
      <c r="I169" s="437"/>
      <c r="J169" s="436"/>
    </row>
    <row r="170" spans="1:10" x14ac:dyDescent="0.2">
      <c r="A170" s="436"/>
      <c r="B170" s="436"/>
      <c r="C170" s="436"/>
      <c r="D170" s="437"/>
      <c r="E170" s="571"/>
      <c r="F170" s="423"/>
      <c r="G170" s="436"/>
      <c r="H170" s="436"/>
      <c r="I170" s="437"/>
      <c r="J170" s="436"/>
    </row>
    <row r="171" spans="1:10" x14ac:dyDescent="0.2">
      <c r="A171" s="436"/>
      <c r="B171" s="436"/>
      <c r="C171" s="436"/>
      <c r="D171" s="437"/>
      <c r="E171" s="571"/>
      <c r="F171" s="423"/>
      <c r="G171" s="436"/>
      <c r="H171" s="436"/>
      <c r="I171" s="437"/>
      <c r="J171" s="436"/>
    </row>
    <row r="172" spans="1:10" x14ac:dyDescent="0.2">
      <c r="A172" s="436"/>
      <c r="B172" s="436"/>
      <c r="C172" s="436"/>
      <c r="D172" s="437"/>
      <c r="E172" s="571"/>
      <c r="F172" s="423"/>
      <c r="G172" s="436"/>
      <c r="H172" s="436"/>
      <c r="I172" s="437"/>
      <c r="J172" s="436"/>
    </row>
    <row r="173" spans="1:10" x14ac:dyDescent="0.2">
      <c r="A173" s="436"/>
      <c r="B173" s="436"/>
      <c r="C173" s="436"/>
      <c r="D173" s="437"/>
      <c r="E173" s="571"/>
      <c r="F173" s="423"/>
      <c r="G173" s="436"/>
      <c r="H173" s="436"/>
      <c r="I173" s="437"/>
      <c r="J173" s="436"/>
    </row>
    <row r="174" spans="1:10" x14ac:dyDescent="0.2">
      <c r="A174" s="436"/>
      <c r="B174" s="436"/>
      <c r="C174" s="436"/>
      <c r="D174" s="437"/>
      <c r="E174" s="571"/>
      <c r="F174" s="423"/>
      <c r="G174" s="436"/>
      <c r="H174" s="436"/>
      <c r="I174" s="437"/>
      <c r="J174" s="436"/>
    </row>
    <row r="175" spans="1:10" x14ac:dyDescent="0.2">
      <c r="A175" s="436"/>
      <c r="B175" s="436"/>
      <c r="C175" s="436"/>
      <c r="D175" s="437"/>
      <c r="E175" s="571"/>
      <c r="F175" s="423"/>
      <c r="G175" s="436"/>
      <c r="H175" s="436"/>
      <c r="I175" s="437"/>
      <c r="J175" s="436"/>
    </row>
    <row r="176" spans="1:10" x14ac:dyDescent="0.2">
      <c r="A176" s="436"/>
      <c r="B176" s="436"/>
      <c r="C176" s="436"/>
      <c r="D176" s="437"/>
      <c r="E176" s="571"/>
      <c r="F176" s="423"/>
      <c r="G176" s="436"/>
      <c r="H176" s="436"/>
      <c r="I176" s="437"/>
      <c r="J176" s="436"/>
    </row>
    <row r="177" spans="1:10" x14ac:dyDescent="0.2">
      <c r="A177" s="436"/>
      <c r="B177" s="436"/>
      <c r="C177" s="436"/>
      <c r="D177" s="437"/>
      <c r="E177" s="571"/>
      <c r="F177" s="423"/>
      <c r="G177" s="436"/>
      <c r="H177" s="436"/>
      <c r="I177" s="437"/>
      <c r="J177" s="436"/>
    </row>
    <row r="178" spans="1:10" x14ac:dyDescent="0.2">
      <c r="A178" s="436"/>
      <c r="B178" s="436"/>
      <c r="C178" s="436"/>
      <c r="D178" s="437"/>
      <c r="E178" s="571"/>
      <c r="F178" s="423"/>
      <c r="G178" s="436"/>
      <c r="H178" s="436"/>
      <c r="I178" s="437"/>
      <c r="J178" s="436"/>
    </row>
    <row r="179" spans="1:10" x14ac:dyDescent="0.2">
      <c r="A179" s="436"/>
      <c r="B179" s="436"/>
      <c r="C179" s="436"/>
      <c r="D179" s="437"/>
      <c r="E179" s="571"/>
      <c r="F179" s="423"/>
      <c r="G179" s="436"/>
      <c r="H179" s="436"/>
      <c r="I179" s="437"/>
      <c r="J179" s="436"/>
    </row>
    <row r="180" spans="1:10" x14ac:dyDescent="0.2">
      <c r="A180" s="436"/>
      <c r="B180" s="436"/>
      <c r="C180" s="436"/>
      <c r="D180" s="437"/>
      <c r="E180" s="571"/>
      <c r="F180" s="423"/>
      <c r="G180" s="436"/>
      <c r="H180" s="436"/>
      <c r="I180" s="437"/>
      <c r="J180" s="436"/>
    </row>
    <row r="181" spans="1:10" x14ac:dyDescent="0.2">
      <c r="A181" s="436"/>
      <c r="B181" s="436"/>
      <c r="C181" s="436"/>
      <c r="D181" s="437"/>
      <c r="E181" s="571"/>
      <c r="F181" s="423"/>
      <c r="G181" s="436"/>
      <c r="H181" s="436"/>
      <c r="I181" s="437"/>
      <c r="J181" s="436"/>
    </row>
    <row r="182" spans="1:10" x14ac:dyDescent="0.2">
      <c r="A182" s="436"/>
      <c r="B182" s="436"/>
      <c r="C182" s="436"/>
      <c r="D182" s="437"/>
      <c r="E182" s="571"/>
      <c r="F182" s="423"/>
      <c r="G182" s="436"/>
      <c r="H182" s="436"/>
      <c r="I182" s="437"/>
      <c r="J182" s="436"/>
    </row>
    <row r="183" spans="1:10" x14ac:dyDescent="0.2">
      <c r="A183" s="436"/>
      <c r="B183" s="436"/>
      <c r="C183" s="436"/>
      <c r="D183" s="437"/>
      <c r="E183" s="571"/>
      <c r="F183" s="423"/>
      <c r="G183" s="436"/>
      <c r="H183" s="436"/>
      <c r="I183" s="437"/>
      <c r="J183" s="436"/>
    </row>
    <row r="184" spans="1:10" x14ac:dyDescent="0.2">
      <c r="A184" s="436"/>
      <c r="B184" s="436"/>
      <c r="C184" s="436"/>
      <c r="D184" s="437"/>
      <c r="E184" s="571"/>
      <c r="F184" s="423"/>
      <c r="G184" s="436"/>
      <c r="H184" s="436"/>
      <c r="I184" s="437"/>
      <c r="J184" s="436"/>
    </row>
    <row r="185" spans="1:10" x14ac:dyDescent="0.2">
      <c r="A185" s="436"/>
      <c r="B185" s="436"/>
      <c r="C185" s="436"/>
      <c r="D185" s="437"/>
      <c r="E185" s="571"/>
      <c r="F185" s="423"/>
      <c r="G185" s="436"/>
      <c r="H185" s="436"/>
      <c r="I185" s="437"/>
      <c r="J185" s="436"/>
    </row>
    <row r="186" spans="1:10" x14ac:dyDescent="0.2">
      <c r="A186" s="436"/>
      <c r="B186" s="436"/>
      <c r="C186" s="436"/>
      <c r="D186" s="437"/>
      <c r="E186" s="571"/>
      <c r="F186" s="423"/>
      <c r="G186" s="436"/>
      <c r="H186" s="436"/>
      <c r="I186" s="437"/>
      <c r="J186" s="436"/>
    </row>
    <row r="187" spans="1:10" x14ac:dyDescent="0.2">
      <c r="A187" s="436"/>
      <c r="B187" s="436"/>
      <c r="C187" s="436"/>
      <c r="D187" s="437"/>
      <c r="E187" s="571"/>
      <c r="F187" s="423"/>
      <c r="G187" s="436"/>
      <c r="H187" s="436"/>
      <c r="I187" s="437"/>
      <c r="J187" s="436"/>
    </row>
    <row r="188" spans="1:10" x14ac:dyDescent="0.2">
      <c r="A188" s="436"/>
      <c r="B188" s="436"/>
      <c r="C188" s="436"/>
      <c r="D188" s="437"/>
      <c r="E188" s="571"/>
      <c r="F188" s="423"/>
      <c r="G188" s="436"/>
      <c r="H188" s="436"/>
      <c r="I188" s="437"/>
      <c r="J188" s="436"/>
    </row>
    <row r="189" spans="1:10" x14ac:dyDescent="0.2">
      <c r="A189" s="436"/>
      <c r="B189" s="436"/>
      <c r="C189" s="436"/>
      <c r="D189" s="437"/>
      <c r="E189" s="571"/>
      <c r="F189" s="423"/>
      <c r="G189" s="436"/>
      <c r="H189" s="436"/>
      <c r="I189" s="437"/>
      <c r="J189" s="436"/>
    </row>
    <row r="190" spans="1:10" x14ac:dyDescent="0.2">
      <c r="A190" s="436"/>
      <c r="B190" s="436"/>
      <c r="C190" s="436"/>
      <c r="D190" s="437"/>
      <c r="E190" s="571"/>
      <c r="F190" s="423"/>
      <c r="G190" s="436"/>
      <c r="H190" s="436"/>
      <c r="I190" s="437"/>
      <c r="J190" s="436"/>
    </row>
    <row r="191" spans="1:10" x14ac:dyDescent="0.2">
      <c r="A191" s="436"/>
      <c r="B191" s="436"/>
      <c r="C191" s="436"/>
      <c r="D191" s="437"/>
      <c r="E191" s="571"/>
      <c r="F191" s="423"/>
      <c r="G191" s="436"/>
      <c r="H191" s="436"/>
      <c r="I191" s="437"/>
      <c r="J191" s="436"/>
    </row>
    <row r="192" spans="1:10" x14ac:dyDescent="0.2">
      <c r="A192" s="436"/>
      <c r="B192" s="436"/>
      <c r="C192" s="436"/>
      <c r="D192" s="437"/>
      <c r="E192" s="571"/>
      <c r="F192" s="423"/>
      <c r="G192" s="436"/>
      <c r="H192" s="436"/>
      <c r="I192" s="437"/>
      <c r="J192" s="436"/>
    </row>
    <row r="193" spans="1:10" x14ac:dyDescent="0.2">
      <c r="A193" s="436"/>
      <c r="B193" s="436"/>
      <c r="C193" s="436"/>
      <c r="D193" s="437"/>
      <c r="E193" s="571"/>
      <c r="F193" s="423"/>
      <c r="G193" s="436"/>
      <c r="H193" s="436"/>
      <c r="I193" s="437"/>
      <c r="J193" s="436"/>
    </row>
    <row r="194" spans="1:10" x14ac:dyDescent="0.2">
      <c r="A194" s="436"/>
      <c r="B194" s="436"/>
      <c r="C194" s="436"/>
      <c r="D194" s="437"/>
      <c r="E194" s="571"/>
      <c r="F194" s="423"/>
      <c r="G194" s="436"/>
      <c r="H194" s="436"/>
      <c r="I194" s="437"/>
      <c r="J194" s="436"/>
    </row>
    <row r="195" spans="1:10" x14ac:dyDescent="0.2">
      <c r="A195" s="436"/>
      <c r="B195" s="436"/>
      <c r="C195" s="436"/>
      <c r="D195" s="437"/>
      <c r="E195" s="571"/>
      <c r="F195" s="423"/>
      <c r="G195" s="436"/>
      <c r="H195" s="436"/>
      <c r="I195" s="437"/>
      <c r="J195" s="436"/>
    </row>
    <row r="196" spans="1:10" x14ac:dyDescent="0.2">
      <c r="A196" s="436"/>
      <c r="B196" s="436"/>
      <c r="C196" s="436"/>
      <c r="D196" s="437"/>
      <c r="E196" s="571"/>
      <c r="F196" s="423"/>
      <c r="G196" s="436"/>
      <c r="H196" s="436"/>
      <c r="I196" s="437"/>
      <c r="J196" s="436"/>
    </row>
    <row r="197" spans="1:10" x14ac:dyDescent="0.2">
      <c r="A197" s="436"/>
      <c r="B197" s="436"/>
      <c r="C197" s="436"/>
      <c r="D197" s="437"/>
      <c r="E197" s="571"/>
      <c r="F197" s="423"/>
      <c r="G197" s="436"/>
      <c r="H197" s="436"/>
      <c r="I197" s="437"/>
      <c r="J197" s="436"/>
    </row>
    <row r="198" spans="1:10" x14ac:dyDescent="0.2">
      <c r="A198" s="436"/>
      <c r="B198" s="436"/>
      <c r="C198" s="436"/>
      <c r="D198" s="437"/>
      <c r="E198" s="571"/>
      <c r="F198" s="423"/>
      <c r="G198" s="436"/>
      <c r="H198" s="436"/>
      <c r="I198" s="437"/>
      <c r="J198" s="436"/>
    </row>
    <row r="199" spans="1:10" x14ac:dyDescent="0.2">
      <c r="A199" s="436"/>
      <c r="B199" s="436"/>
      <c r="C199" s="436"/>
      <c r="D199" s="437"/>
      <c r="E199" s="571"/>
      <c r="F199" s="423"/>
      <c r="G199" s="436"/>
      <c r="H199" s="436"/>
      <c r="I199" s="437"/>
      <c r="J199" s="436"/>
    </row>
    <row r="200" spans="1:10" x14ac:dyDescent="0.2">
      <c r="A200" s="436"/>
      <c r="B200" s="436"/>
      <c r="C200" s="436"/>
      <c r="D200" s="437"/>
      <c r="E200" s="571"/>
      <c r="F200" s="423"/>
      <c r="G200" s="436"/>
      <c r="H200" s="436"/>
      <c r="I200" s="437"/>
      <c r="J200" s="436"/>
    </row>
    <row r="201" spans="1:10" x14ac:dyDescent="0.2">
      <c r="A201" s="436"/>
      <c r="B201" s="436"/>
      <c r="C201" s="436"/>
      <c r="D201" s="437"/>
      <c r="E201" s="571"/>
      <c r="F201" s="423"/>
      <c r="G201" s="436"/>
      <c r="H201" s="436"/>
      <c r="I201" s="437"/>
      <c r="J201" s="436"/>
    </row>
    <row r="202" spans="1:10" x14ac:dyDescent="0.2">
      <c r="A202" s="436"/>
      <c r="B202" s="436"/>
      <c r="C202" s="436"/>
      <c r="D202" s="437"/>
      <c r="E202" s="571"/>
      <c r="F202" s="423"/>
      <c r="G202" s="436"/>
      <c r="H202" s="436"/>
      <c r="I202" s="437"/>
      <c r="J202" s="436"/>
    </row>
    <row r="203" spans="1:10" x14ac:dyDescent="0.2">
      <c r="A203" s="436"/>
      <c r="B203" s="436"/>
      <c r="C203" s="436"/>
      <c r="D203" s="437"/>
      <c r="E203" s="571"/>
      <c r="F203" s="423"/>
      <c r="G203" s="436"/>
      <c r="H203" s="436"/>
      <c r="I203" s="437"/>
      <c r="J203" s="436"/>
    </row>
    <row r="204" spans="1:10" x14ac:dyDescent="0.2">
      <c r="A204" s="436"/>
      <c r="B204" s="436"/>
      <c r="C204" s="436"/>
      <c r="D204" s="437"/>
      <c r="E204" s="571"/>
      <c r="F204" s="423"/>
      <c r="G204" s="436"/>
      <c r="H204" s="436"/>
      <c r="I204" s="437"/>
      <c r="J204" s="436"/>
    </row>
    <row r="205" spans="1:10" x14ac:dyDescent="0.2">
      <c r="A205" s="436"/>
      <c r="B205" s="436"/>
      <c r="C205" s="436"/>
      <c r="D205" s="437"/>
      <c r="E205" s="571"/>
      <c r="F205" s="423"/>
      <c r="G205" s="436"/>
      <c r="H205" s="436"/>
      <c r="I205" s="437"/>
      <c r="J205" s="436"/>
    </row>
    <row r="206" spans="1:10" x14ac:dyDescent="0.2">
      <c r="A206" s="436"/>
      <c r="B206" s="436"/>
      <c r="C206" s="436"/>
      <c r="D206" s="437"/>
      <c r="E206" s="571"/>
      <c r="F206" s="423"/>
      <c r="G206" s="436"/>
      <c r="H206" s="436"/>
      <c r="I206" s="437"/>
      <c r="J206" s="436"/>
    </row>
    <row r="207" spans="1:10" x14ac:dyDescent="0.2">
      <c r="A207" s="436"/>
      <c r="B207" s="436"/>
      <c r="C207" s="436"/>
      <c r="D207" s="437"/>
      <c r="E207" s="571"/>
      <c r="F207" s="423"/>
      <c r="G207" s="436"/>
      <c r="H207" s="436"/>
      <c r="I207" s="437"/>
      <c r="J207" s="436"/>
    </row>
    <row r="208" spans="1:10" x14ac:dyDescent="0.2">
      <c r="A208" s="436"/>
      <c r="B208" s="436"/>
      <c r="C208" s="436"/>
      <c r="D208" s="437"/>
      <c r="E208" s="571"/>
      <c r="F208" s="423"/>
      <c r="G208" s="436"/>
      <c r="H208" s="436"/>
      <c r="I208" s="437"/>
      <c r="J208" s="436"/>
    </row>
    <row r="209" spans="1:10" x14ac:dyDescent="0.2">
      <c r="A209" s="436"/>
      <c r="B209" s="436"/>
      <c r="C209" s="436"/>
      <c r="D209" s="437"/>
      <c r="E209" s="571"/>
      <c r="F209" s="423"/>
      <c r="G209" s="436"/>
      <c r="H209" s="436"/>
      <c r="I209" s="437"/>
      <c r="J209" s="436"/>
    </row>
    <row r="210" spans="1:10" x14ac:dyDescent="0.2">
      <c r="A210" s="436"/>
      <c r="B210" s="436"/>
      <c r="C210" s="436"/>
      <c r="D210" s="437"/>
      <c r="E210" s="571"/>
      <c r="F210" s="423"/>
      <c r="G210" s="436"/>
      <c r="H210" s="436"/>
      <c r="I210" s="437"/>
      <c r="J210" s="436"/>
    </row>
    <row r="211" spans="1:10" x14ac:dyDescent="0.2">
      <c r="A211" s="436"/>
      <c r="B211" s="436"/>
      <c r="C211" s="436"/>
      <c r="D211" s="437"/>
      <c r="E211" s="571"/>
      <c r="F211" s="423"/>
      <c r="G211" s="436"/>
      <c r="H211" s="436"/>
      <c r="I211" s="437"/>
      <c r="J211" s="436"/>
    </row>
    <row r="212" spans="1:10" x14ac:dyDescent="0.2">
      <c r="A212" s="436"/>
      <c r="B212" s="436"/>
      <c r="C212" s="436"/>
      <c r="D212" s="437"/>
      <c r="E212" s="571"/>
      <c r="F212" s="423"/>
      <c r="G212" s="436"/>
      <c r="H212" s="436"/>
      <c r="I212" s="437"/>
      <c r="J212" s="436"/>
    </row>
    <row r="213" spans="1:10" x14ac:dyDescent="0.2">
      <c r="A213" s="436"/>
      <c r="B213" s="436"/>
      <c r="C213" s="436"/>
      <c r="D213" s="437"/>
      <c r="E213" s="571"/>
      <c r="F213" s="423"/>
      <c r="G213" s="436"/>
      <c r="H213" s="436"/>
      <c r="I213" s="437"/>
      <c r="J213" s="436"/>
    </row>
    <row r="214" spans="1:10" x14ac:dyDescent="0.2">
      <c r="A214" s="436"/>
      <c r="B214" s="436"/>
      <c r="C214" s="436"/>
      <c r="D214" s="437"/>
      <c r="E214" s="571"/>
      <c r="F214" s="423"/>
      <c r="G214" s="436"/>
      <c r="H214" s="436"/>
      <c r="I214" s="437"/>
      <c r="J214" s="436"/>
    </row>
    <row r="215" spans="1:10" x14ac:dyDescent="0.2">
      <c r="A215" s="436"/>
      <c r="B215" s="436"/>
      <c r="C215" s="436"/>
      <c r="D215" s="437"/>
      <c r="E215" s="571"/>
      <c r="F215" s="423"/>
      <c r="G215" s="436"/>
      <c r="H215" s="436"/>
      <c r="I215" s="437"/>
      <c r="J215" s="436"/>
    </row>
    <row r="216" spans="1:10" x14ac:dyDescent="0.2">
      <c r="A216" s="436"/>
      <c r="B216" s="436"/>
      <c r="C216" s="436"/>
      <c r="D216" s="437"/>
      <c r="E216" s="571"/>
      <c r="F216" s="423"/>
      <c r="G216" s="436"/>
      <c r="H216" s="436"/>
      <c r="I216" s="437"/>
      <c r="J216" s="436"/>
    </row>
    <row r="217" spans="1:10" x14ac:dyDescent="0.2">
      <c r="A217" s="436"/>
      <c r="B217" s="436"/>
      <c r="C217" s="436"/>
      <c r="D217" s="437"/>
      <c r="E217" s="571"/>
      <c r="F217" s="423"/>
      <c r="G217" s="436"/>
      <c r="H217" s="436"/>
      <c r="I217" s="437"/>
      <c r="J217" s="436"/>
    </row>
    <row r="218" spans="1:10" x14ac:dyDescent="0.2">
      <c r="A218" s="436"/>
      <c r="B218" s="436"/>
      <c r="C218" s="436"/>
      <c r="D218" s="437"/>
      <c r="E218" s="571"/>
      <c r="F218" s="423"/>
      <c r="G218" s="436"/>
      <c r="H218" s="436"/>
      <c r="I218" s="437"/>
      <c r="J218" s="436"/>
    </row>
    <row r="219" spans="1:10" x14ac:dyDescent="0.2">
      <c r="A219" s="436"/>
      <c r="B219" s="436"/>
      <c r="C219" s="436"/>
      <c r="D219" s="437"/>
      <c r="E219" s="571"/>
      <c r="F219" s="423"/>
      <c r="G219" s="436"/>
      <c r="H219" s="436"/>
      <c r="I219" s="437"/>
      <c r="J219" s="436"/>
    </row>
    <row r="220" spans="1:10" x14ac:dyDescent="0.2">
      <c r="A220" s="436"/>
      <c r="B220" s="436"/>
      <c r="C220" s="436"/>
      <c r="D220" s="437"/>
      <c r="E220" s="571"/>
      <c r="F220" s="423"/>
      <c r="G220" s="436"/>
      <c r="H220" s="436"/>
      <c r="I220" s="437"/>
      <c r="J220" s="436"/>
    </row>
    <row r="221" spans="1:10" x14ac:dyDescent="0.2">
      <c r="A221" s="436"/>
      <c r="B221" s="436"/>
      <c r="C221" s="436"/>
      <c r="D221" s="437"/>
      <c r="E221" s="571"/>
      <c r="F221" s="423"/>
      <c r="G221" s="436"/>
      <c r="H221" s="436"/>
      <c r="I221" s="437"/>
      <c r="J221" s="436"/>
    </row>
    <row r="222" spans="1:10" x14ac:dyDescent="0.2">
      <c r="A222" s="436"/>
      <c r="B222" s="436"/>
      <c r="C222" s="436"/>
      <c r="D222" s="437"/>
      <c r="E222" s="571"/>
      <c r="F222" s="423"/>
      <c r="G222" s="436"/>
      <c r="H222" s="436"/>
      <c r="I222" s="437"/>
      <c r="J222" s="436"/>
    </row>
    <row r="223" spans="1:10" x14ac:dyDescent="0.2">
      <c r="A223" s="436"/>
      <c r="B223" s="436"/>
      <c r="C223" s="436"/>
      <c r="D223" s="437"/>
      <c r="E223" s="571"/>
      <c r="F223" s="423"/>
      <c r="G223" s="436"/>
      <c r="H223" s="436"/>
      <c r="I223" s="437"/>
      <c r="J223" s="436"/>
    </row>
    <row r="224" spans="1:10" x14ac:dyDescent="0.2">
      <c r="A224" s="436"/>
      <c r="B224" s="436"/>
      <c r="C224" s="436"/>
      <c r="D224" s="437"/>
      <c r="E224" s="571"/>
      <c r="F224" s="423"/>
      <c r="G224" s="436"/>
      <c r="H224" s="436"/>
      <c r="I224" s="437"/>
      <c r="J224" s="436"/>
    </row>
    <row r="225" spans="1:10" x14ac:dyDescent="0.2">
      <c r="A225" s="436"/>
      <c r="B225" s="436"/>
      <c r="C225" s="436"/>
      <c r="D225" s="437"/>
      <c r="E225" s="571"/>
      <c r="F225" s="423"/>
      <c r="G225" s="436"/>
      <c r="H225" s="436"/>
      <c r="I225" s="437"/>
      <c r="J225" s="436"/>
    </row>
    <row r="226" spans="1:10" x14ac:dyDescent="0.2">
      <c r="A226" s="436"/>
      <c r="B226" s="436"/>
      <c r="C226" s="436"/>
      <c r="D226" s="437"/>
      <c r="E226" s="571"/>
      <c r="F226" s="423"/>
      <c r="G226" s="436"/>
      <c r="H226" s="436"/>
      <c r="I226" s="437"/>
      <c r="J226" s="436"/>
    </row>
    <row r="227" spans="1:10" x14ac:dyDescent="0.2">
      <c r="A227" s="436"/>
      <c r="B227" s="436"/>
      <c r="C227" s="436"/>
      <c r="D227" s="437"/>
      <c r="E227" s="571"/>
      <c r="F227" s="423"/>
      <c r="G227" s="436"/>
      <c r="H227" s="436"/>
      <c r="I227" s="437"/>
      <c r="J227" s="436"/>
    </row>
    <row r="228" spans="1:10" x14ac:dyDescent="0.2">
      <c r="A228" s="436"/>
      <c r="B228" s="436"/>
      <c r="C228" s="436"/>
      <c r="D228" s="437"/>
      <c r="E228" s="571"/>
      <c r="F228" s="423"/>
      <c r="G228" s="436"/>
      <c r="H228" s="436"/>
      <c r="I228" s="437"/>
      <c r="J228" s="436"/>
    </row>
    <row r="229" spans="1:10" x14ac:dyDescent="0.2">
      <c r="A229" s="436"/>
      <c r="B229" s="436"/>
      <c r="C229" s="436"/>
      <c r="D229" s="437"/>
      <c r="E229" s="571"/>
      <c r="F229" s="423"/>
      <c r="G229" s="436"/>
      <c r="H229" s="436"/>
      <c r="I229" s="437"/>
      <c r="J229" s="436"/>
    </row>
    <row r="230" spans="1:10" x14ac:dyDescent="0.2">
      <c r="A230" s="436"/>
      <c r="B230" s="436"/>
      <c r="C230" s="436"/>
      <c r="D230" s="437"/>
      <c r="E230" s="571"/>
      <c r="F230" s="423"/>
      <c r="G230" s="436"/>
      <c r="H230" s="436"/>
      <c r="I230" s="437"/>
      <c r="J230" s="436"/>
    </row>
    <row r="231" spans="1:10" x14ac:dyDescent="0.2">
      <c r="A231" s="436"/>
      <c r="B231" s="436"/>
      <c r="C231" s="436"/>
      <c r="D231" s="437"/>
      <c r="E231" s="571"/>
      <c r="F231" s="423"/>
      <c r="G231" s="436"/>
      <c r="H231" s="436"/>
      <c r="I231" s="437"/>
      <c r="J231" s="436"/>
    </row>
    <row r="232" spans="1:10" x14ac:dyDescent="0.2">
      <c r="A232" s="436"/>
      <c r="B232" s="436"/>
      <c r="C232" s="436"/>
      <c r="D232" s="437"/>
      <c r="E232" s="571"/>
      <c r="F232" s="423"/>
      <c r="G232" s="436"/>
      <c r="H232" s="436"/>
      <c r="I232" s="437"/>
      <c r="J232" s="436"/>
    </row>
    <row r="233" spans="1:10" x14ac:dyDescent="0.2">
      <c r="A233" s="436"/>
      <c r="B233" s="436"/>
      <c r="C233" s="436"/>
      <c r="D233" s="437"/>
      <c r="E233" s="571"/>
      <c r="F233" s="423"/>
      <c r="G233" s="436"/>
      <c r="H233" s="436"/>
      <c r="I233" s="437"/>
      <c r="J233" s="436"/>
    </row>
    <row r="234" spans="1:10" x14ac:dyDescent="0.2">
      <c r="A234" s="436"/>
      <c r="B234" s="436"/>
      <c r="C234" s="436"/>
      <c r="D234" s="437"/>
      <c r="E234" s="571"/>
      <c r="F234" s="423"/>
      <c r="G234" s="436"/>
      <c r="H234" s="436"/>
      <c r="I234" s="437"/>
      <c r="J234" s="436"/>
    </row>
    <row r="235" spans="1:10" x14ac:dyDescent="0.2">
      <c r="A235" s="436"/>
      <c r="B235" s="436"/>
      <c r="C235" s="436"/>
      <c r="D235" s="437"/>
      <c r="E235" s="571"/>
      <c r="F235" s="423"/>
      <c r="G235" s="436"/>
      <c r="H235" s="436"/>
      <c r="I235" s="437"/>
      <c r="J235" s="436"/>
    </row>
    <row r="236" spans="1:10" x14ac:dyDescent="0.2">
      <c r="A236" s="436"/>
      <c r="B236" s="436"/>
      <c r="C236" s="436"/>
      <c r="D236" s="437"/>
      <c r="E236" s="571"/>
      <c r="F236" s="423"/>
      <c r="G236" s="436"/>
      <c r="H236" s="436"/>
      <c r="I236" s="437"/>
      <c r="J236" s="436"/>
    </row>
    <row r="237" spans="1:10" x14ac:dyDescent="0.2">
      <c r="A237" s="436"/>
      <c r="B237" s="436"/>
      <c r="C237" s="436"/>
      <c r="D237" s="437"/>
      <c r="E237" s="571"/>
      <c r="F237" s="423"/>
      <c r="G237" s="436"/>
      <c r="H237" s="436"/>
      <c r="I237" s="437"/>
      <c r="J237" s="436"/>
    </row>
    <row r="238" spans="1:10" x14ac:dyDescent="0.2">
      <c r="A238" s="436"/>
      <c r="B238" s="436"/>
      <c r="C238" s="436"/>
      <c r="D238" s="437"/>
      <c r="E238" s="571"/>
      <c r="F238" s="423"/>
      <c r="G238" s="436"/>
      <c r="H238" s="436"/>
      <c r="I238" s="437"/>
      <c r="J238" s="436"/>
    </row>
    <row r="239" spans="1:10" x14ac:dyDescent="0.2">
      <c r="A239" s="436"/>
      <c r="B239" s="436"/>
      <c r="C239" s="436"/>
      <c r="D239" s="437"/>
      <c r="E239" s="571"/>
      <c r="F239" s="423"/>
      <c r="G239" s="436"/>
      <c r="H239" s="436"/>
      <c r="I239" s="437"/>
      <c r="J239" s="436"/>
    </row>
    <row r="240" spans="1:10" x14ac:dyDescent="0.2">
      <c r="A240" s="436"/>
      <c r="B240" s="436"/>
      <c r="C240" s="436"/>
      <c r="D240" s="437"/>
      <c r="E240" s="571"/>
      <c r="F240" s="423"/>
      <c r="G240" s="436"/>
      <c r="H240" s="436"/>
      <c r="I240" s="437"/>
      <c r="J240" s="436"/>
    </row>
    <row r="241" spans="1:10" x14ac:dyDescent="0.2">
      <c r="A241" s="436"/>
      <c r="B241" s="436"/>
      <c r="C241" s="436"/>
      <c r="D241" s="437"/>
      <c r="E241" s="571"/>
      <c r="F241" s="423"/>
      <c r="G241" s="436"/>
      <c r="H241" s="436"/>
      <c r="I241" s="437"/>
      <c r="J241" s="436"/>
    </row>
    <row r="242" spans="1:10" x14ac:dyDescent="0.2">
      <c r="A242" s="436"/>
      <c r="B242" s="436"/>
      <c r="C242" s="436"/>
      <c r="D242" s="437"/>
      <c r="E242" s="571"/>
      <c r="F242" s="423"/>
      <c r="G242" s="436"/>
      <c r="H242" s="436"/>
      <c r="I242" s="437"/>
      <c r="J242" s="436"/>
    </row>
    <row r="243" spans="1:10" x14ac:dyDescent="0.2">
      <c r="A243" s="436"/>
      <c r="B243" s="436"/>
      <c r="C243" s="436"/>
      <c r="D243" s="437"/>
      <c r="E243" s="571"/>
      <c r="F243" s="423"/>
      <c r="G243" s="436"/>
      <c r="H243" s="436"/>
      <c r="I243" s="437"/>
      <c r="J243" s="436"/>
    </row>
    <row r="244" spans="1:10" x14ac:dyDescent="0.2">
      <c r="A244" s="436"/>
      <c r="B244" s="436"/>
      <c r="C244" s="436"/>
      <c r="D244" s="437"/>
      <c r="E244" s="571"/>
      <c r="F244" s="423"/>
      <c r="G244" s="436"/>
      <c r="H244" s="436"/>
      <c r="I244" s="437"/>
      <c r="J244" s="436"/>
    </row>
    <row r="245" spans="1:10" x14ac:dyDescent="0.2">
      <c r="A245" s="436"/>
      <c r="B245" s="436"/>
      <c r="C245" s="436"/>
      <c r="D245" s="437"/>
      <c r="E245" s="571"/>
      <c r="F245" s="423"/>
      <c r="G245" s="436"/>
      <c r="H245" s="436"/>
      <c r="I245" s="437"/>
      <c r="J245" s="436"/>
    </row>
    <row r="246" spans="1:10" x14ac:dyDescent="0.2">
      <c r="A246" s="436"/>
      <c r="B246" s="436"/>
      <c r="C246" s="436"/>
      <c r="D246" s="437"/>
      <c r="E246" s="571"/>
      <c r="F246" s="423"/>
      <c r="G246" s="436"/>
      <c r="H246" s="436"/>
      <c r="I246" s="437"/>
      <c r="J246" s="436"/>
    </row>
    <row r="247" spans="1:10" x14ac:dyDescent="0.2">
      <c r="A247" s="436"/>
      <c r="B247" s="436"/>
      <c r="C247" s="436"/>
      <c r="D247" s="437"/>
      <c r="E247" s="571"/>
      <c r="F247" s="423"/>
      <c r="G247" s="436"/>
      <c r="H247" s="436"/>
      <c r="I247" s="437"/>
      <c r="J247" s="436"/>
    </row>
    <row r="248" spans="1:10" x14ac:dyDescent="0.2">
      <c r="A248" s="436"/>
      <c r="B248" s="436"/>
      <c r="C248" s="436"/>
      <c r="D248" s="437"/>
      <c r="E248" s="571"/>
      <c r="F248" s="423"/>
      <c r="G248" s="436"/>
      <c r="H248" s="436"/>
      <c r="I248" s="437"/>
      <c r="J248" s="436"/>
    </row>
    <row r="249" spans="1:10" x14ac:dyDescent="0.2">
      <c r="A249" s="436"/>
      <c r="B249" s="436"/>
      <c r="C249" s="436"/>
      <c r="D249" s="437"/>
      <c r="E249" s="571"/>
      <c r="F249" s="423"/>
      <c r="G249" s="436"/>
      <c r="H249" s="436"/>
      <c r="I249" s="437"/>
      <c r="J249" s="436"/>
    </row>
    <row r="250" spans="1:10" x14ac:dyDescent="0.2">
      <c r="A250" s="436"/>
      <c r="B250" s="436"/>
      <c r="C250" s="436"/>
      <c r="D250" s="437"/>
      <c r="E250" s="571"/>
      <c r="F250" s="423"/>
      <c r="G250" s="436"/>
      <c r="H250" s="436"/>
      <c r="I250" s="437"/>
      <c r="J250" s="436"/>
    </row>
    <row r="251" spans="1:10" x14ac:dyDescent="0.2">
      <c r="A251" s="436"/>
      <c r="B251" s="436"/>
      <c r="C251" s="436"/>
      <c r="D251" s="437"/>
      <c r="E251" s="571"/>
      <c r="F251" s="423"/>
      <c r="G251" s="436"/>
      <c r="H251" s="436"/>
      <c r="I251" s="437"/>
      <c r="J251" s="436"/>
    </row>
    <row r="252" spans="1:10" x14ac:dyDescent="0.2">
      <c r="A252" s="436"/>
      <c r="B252" s="436"/>
      <c r="C252" s="436"/>
      <c r="D252" s="437"/>
      <c r="E252" s="571"/>
      <c r="F252" s="423"/>
      <c r="G252" s="436"/>
      <c r="H252" s="436"/>
      <c r="I252" s="437"/>
      <c r="J252" s="436"/>
    </row>
    <row r="253" spans="1:10" x14ac:dyDescent="0.2">
      <c r="A253" s="436"/>
      <c r="B253" s="436"/>
      <c r="C253" s="436"/>
      <c r="D253" s="437"/>
      <c r="E253" s="571"/>
      <c r="F253" s="423"/>
      <c r="G253" s="436"/>
      <c r="H253" s="436"/>
      <c r="I253" s="437"/>
      <c r="J253" s="436"/>
    </row>
    <row r="254" spans="1:10" x14ac:dyDescent="0.2">
      <c r="A254" s="436"/>
      <c r="B254" s="436"/>
      <c r="C254" s="436"/>
      <c r="D254" s="437"/>
      <c r="E254" s="571"/>
      <c r="F254" s="423"/>
      <c r="G254" s="436"/>
      <c r="H254" s="436"/>
      <c r="I254" s="437"/>
      <c r="J254" s="436"/>
    </row>
    <row r="255" spans="1:10" x14ac:dyDescent="0.2">
      <c r="A255" s="436"/>
      <c r="B255" s="436"/>
      <c r="C255" s="436"/>
      <c r="D255" s="437"/>
      <c r="E255" s="571"/>
      <c r="F255" s="423"/>
      <c r="G255" s="436"/>
      <c r="H255" s="436"/>
      <c r="I255" s="437"/>
      <c r="J255" s="436"/>
    </row>
    <row r="256" spans="1:10" x14ac:dyDescent="0.2">
      <c r="A256" s="436"/>
      <c r="B256" s="436"/>
      <c r="C256" s="436"/>
      <c r="D256" s="437"/>
      <c r="E256" s="571"/>
      <c r="F256" s="423"/>
      <c r="G256" s="436"/>
      <c r="H256" s="436"/>
      <c r="I256" s="437"/>
      <c r="J256" s="436"/>
    </row>
    <row r="257" spans="1:10" x14ac:dyDescent="0.2">
      <c r="A257" s="436"/>
      <c r="B257" s="436"/>
      <c r="C257" s="436"/>
      <c r="D257" s="437"/>
      <c r="E257" s="571"/>
      <c r="F257" s="423"/>
      <c r="G257" s="436"/>
      <c r="H257" s="436"/>
      <c r="I257" s="437"/>
      <c r="J257" s="436"/>
    </row>
    <row r="258" spans="1:10" x14ac:dyDescent="0.2">
      <c r="A258" s="436"/>
      <c r="B258" s="436"/>
      <c r="C258" s="436"/>
      <c r="D258" s="437"/>
      <c r="E258" s="571"/>
      <c r="F258" s="423"/>
      <c r="G258" s="436"/>
      <c r="H258" s="436"/>
      <c r="I258" s="437"/>
      <c r="J258" s="436"/>
    </row>
    <row r="259" spans="1:10" x14ac:dyDescent="0.2">
      <c r="A259" s="436"/>
      <c r="B259" s="436"/>
      <c r="C259" s="436"/>
      <c r="D259" s="437"/>
      <c r="E259" s="571"/>
      <c r="F259" s="423"/>
      <c r="G259" s="436"/>
      <c r="H259" s="436"/>
      <c r="I259" s="437"/>
      <c r="J259" s="436"/>
    </row>
    <row r="260" spans="1:10" x14ac:dyDescent="0.2">
      <c r="A260" s="436"/>
      <c r="B260" s="436"/>
      <c r="C260" s="436"/>
      <c r="D260" s="437"/>
      <c r="E260" s="571"/>
      <c r="F260" s="423"/>
      <c r="G260" s="436"/>
      <c r="H260" s="436"/>
      <c r="I260" s="437"/>
      <c r="J260" s="436"/>
    </row>
    <row r="261" spans="1:10" x14ac:dyDescent="0.2">
      <c r="A261" s="436"/>
      <c r="B261" s="436"/>
      <c r="C261" s="436"/>
      <c r="D261" s="437"/>
      <c r="E261" s="571"/>
      <c r="F261" s="423"/>
      <c r="G261" s="436"/>
      <c r="H261" s="436"/>
      <c r="I261" s="437"/>
      <c r="J261" s="436"/>
    </row>
    <row r="262" spans="1:10" x14ac:dyDescent="0.2">
      <c r="A262" s="436"/>
      <c r="B262" s="436"/>
      <c r="C262" s="436"/>
      <c r="D262" s="437"/>
      <c r="E262" s="571"/>
      <c r="F262" s="423"/>
      <c r="G262" s="436"/>
      <c r="H262" s="436"/>
      <c r="I262" s="437"/>
      <c r="J262" s="436"/>
    </row>
    <row r="263" spans="1:10" x14ac:dyDescent="0.2">
      <c r="A263" s="436"/>
      <c r="B263" s="436"/>
      <c r="C263" s="436"/>
      <c r="D263" s="437"/>
      <c r="E263" s="571"/>
      <c r="F263" s="423"/>
      <c r="G263" s="436"/>
      <c r="H263" s="436"/>
      <c r="I263" s="437"/>
      <c r="J263" s="436"/>
    </row>
    <row r="264" spans="1:10" x14ac:dyDescent="0.2">
      <c r="A264" s="436"/>
      <c r="B264" s="436"/>
      <c r="C264" s="436"/>
      <c r="D264" s="437"/>
      <c r="E264" s="571"/>
      <c r="F264" s="423"/>
      <c r="G264" s="436"/>
      <c r="H264" s="436"/>
      <c r="I264" s="437"/>
      <c r="J264" s="436"/>
    </row>
    <row r="265" spans="1:10" x14ac:dyDescent="0.2">
      <c r="A265" s="436"/>
      <c r="B265" s="436"/>
      <c r="C265" s="436"/>
      <c r="D265" s="437"/>
      <c r="E265" s="571"/>
      <c r="F265" s="423"/>
      <c r="G265" s="436"/>
      <c r="H265" s="436"/>
      <c r="I265" s="437"/>
      <c r="J265" s="436"/>
    </row>
    <row r="266" spans="1:10" x14ac:dyDescent="0.2">
      <c r="A266" s="436"/>
      <c r="B266" s="436"/>
      <c r="C266" s="436"/>
      <c r="D266" s="437"/>
      <c r="E266" s="571"/>
      <c r="F266" s="423"/>
      <c r="G266" s="436"/>
      <c r="H266" s="436"/>
      <c r="I266" s="437"/>
      <c r="J266" s="436"/>
    </row>
    <row r="267" spans="1:10" x14ac:dyDescent="0.2">
      <c r="A267" s="436"/>
      <c r="B267" s="436"/>
      <c r="C267" s="436"/>
      <c r="D267" s="437"/>
      <c r="E267" s="571"/>
      <c r="F267" s="423"/>
      <c r="G267" s="436"/>
      <c r="H267" s="436"/>
      <c r="I267" s="437"/>
      <c r="J267" s="436"/>
    </row>
    <row r="268" spans="1:10" x14ac:dyDescent="0.2">
      <c r="A268" s="436"/>
      <c r="B268" s="436"/>
      <c r="C268" s="436"/>
      <c r="D268" s="437"/>
      <c r="E268" s="571"/>
      <c r="F268" s="423"/>
      <c r="G268" s="436"/>
      <c r="H268" s="436"/>
      <c r="I268" s="437"/>
      <c r="J268" s="436"/>
    </row>
    <row r="269" spans="1:10" x14ac:dyDescent="0.2">
      <c r="A269" s="436"/>
      <c r="B269" s="436"/>
      <c r="C269" s="436"/>
      <c r="D269" s="437"/>
      <c r="E269" s="571"/>
      <c r="F269" s="423"/>
      <c r="G269" s="436"/>
      <c r="H269" s="436"/>
      <c r="I269" s="437"/>
      <c r="J269" s="436"/>
    </row>
    <row r="270" spans="1:10" x14ac:dyDescent="0.2">
      <c r="A270" s="436"/>
      <c r="B270" s="436"/>
      <c r="C270" s="436"/>
      <c r="D270" s="437"/>
      <c r="E270" s="571"/>
      <c r="F270" s="423"/>
      <c r="G270" s="436"/>
      <c r="H270" s="436"/>
      <c r="I270" s="437"/>
      <c r="J270" s="436"/>
    </row>
    <row r="271" spans="1:10" x14ac:dyDescent="0.2">
      <c r="A271" s="436"/>
      <c r="B271" s="436"/>
      <c r="C271" s="436"/>
      <c r="D271" s="437"/>
      <c r="E271" s="571"/>
      <c r="F271" s="423"/>
      <c r="G271" s="436"/>
      <c r="H271" s="436"/>
      <c r="I271" s="437"/>
      <c r="J271" s="436"/>
    </row>
    <row r="272" spans="1:10" x14ac:dyDescent="0.2">
      <c r="A272" s="436"/>
      <c r="B272" s="436"/>
      <c r="C272" s="436"/>
      <c r="D272" s="437"/>
      <c r="E272" s="571"/>
      <c r="F272" s="423"/>
      <c r="G272" s="436"/>
      <c r="H272" s="436"/>
      <c r="I272" s="437"/>
      <c r="J272" s="436"/>
    </row>
    <row r="273" spans="1:10" x14ac:dyDescent="0.2">
      <c r="A273" s="436"/>
      <c r="B273" s="436"/>
      <c r="C273" s="436"/>
      <c r="D273" s="437"/>
      <c r="E273" s="571"/>
      <c r="F273" s="423"/>
      <c r="G273" s="436"/>
      <c r="H273" s="436"/>
      <c r="I273" s="437"/>
      <c r="J273" s="436"/>
    </row>
    <row r="274" spans="1:10" x14ac:dyDescent="0.2">
      <c r="A274" s="436"/>
      <c r="B274" s="436"/>
      <c r="C274" s="436"/>
      <c r="D274" s="437"/>
      <c r="E274" s="571"/>
      <c r="F274" s="423"/>
      <c r="G274" s="436"/>
      <c r="H274" s="436"/>
      <c r="I274" s="437"/>
      <c r="J274" s="436"/>
    </row>
    <row r="275" spans="1:10" x14ac:dyDescent="0.2">
      <c r="A275" s="436"/>
      <c r="B275" s="436"/>
      <c r="C275" s="436"/>
      <c r="D275" s="437"/>
      <c r="E275" s="571"/>
      <c r="F275" s="423"/>
      <c r="G275" s="436"/>
      <c r="H275" s="436"/>
      <c r="I275" s="437"/>
      <c r="J275" s="436"/>
    </row>
    <row r="276" spans="1:10" x14ac:dyDescent="0.2">
      <c r="A276" s="436"/>
      <c r="B276" s="436"/>
      <c r="C276" s="436"/>
      <c r="D276" s="437"/>
      <c r="E276" s="571"/>
      <c r="F276" s="423"/>
      <c r="G276" s="436"/>
      <c r="H276" s="436"/>
      <c r="I276" s="437"/>
      <c r="J276" s="436"/>
    </row>
    <row r="277" spans="1:10" x14ac:dyDescent="0.2">
      <c r="A277" s="436"/>
      <c r="B277" s="436"/>
      <c r="C277" s="436"/>
      <c r="D277" s="437"/>
      <c r="E277" s="571"/>
      <c r="F277" s="423"/>
      <c r="G277" s="436"/>
      <c r="H277" s="436"/>
      <c r="I277" s="437"/>
      <c r="J277" s="436"/>
    </row>
    <row r="278" spans="1:10" x14ac:dyDescent="0.2">
      <c r="A278" s="436"/>
      <c r="B278" s="436"/>
      <c r="C278" s="436"/>
      <c r="D278" s="437"/>
      <c r="E278" s="571"/>
      <c r="F278" s="423"/>
      <c r="G278" s="436"/>
      <c r="H278" s="436"/>
      <c r="I278" s="437"/>
      <c r="J278" s="436"/>
    </row>
    <row r="279" spans="1:10" x14ac:dyDescent="0.2">
      <c r="A279" s="436"/>
      <c r="B279" s="436"/>
      <c r="C279" s="436"/>
      <c r="D279" s="437"/>
      <c r="E279" s="571"/>
      <c r="F279" s="423"/>
      <c r="G279" s="436"/>
      <c r="H279" s="436"/>
      <c r="I279" s="437"/>
      <c r="J279" s="436"/>
    </row>
    <row r="280" spans="1:10" x14ac:dyDescent="0.2">
      <c r="A280" s="436"/>
      <c r="B280" s="436"/>
      <c r="C280" s="436"/>
      <c r="D280" s="437"/>
      <c r="E280" s="571"/>
      <c r="F280" s="423"/>
      <c r="G280" s="436"/>
      <c r="H280" s="436"/>
      <c r="I280" s="437"/>
      <c r="J280" s="436"/>
    </row>
    <row r="281" spans="1:10" x14ac:dyDescent="0.2">
      <c r="A281" s="436"/>
      <c r="B281" s="436"/>
      <c r="C281" s="436"/>
      <c r="D281" s="437"/>
      <c r="E281" s="571"/>
      <c r="F281" s="423"/>
      <c r="G281" s="436"/>
      <c r="H281" s="436"/>
      <c r="I281" s="437"/>
      <c r="J281" s="436"/>
    </row>
    <row r="282" spans="1:10" x14ac:dyDescent="0.2">
      <c r="A282" s="436"/>
      <c r="B282" s="436"/>
      <c r="C282" s="436"/>
      <c r="D282" s="437"/>
      <c r="E282" s="571"/>
      <c r="F282" s="423"/>
      <c r="G282" s="436"/>
      <c r="H282" s="436"/>
      <c r="I282" s="437"/>
      <c r="J282" s="436"/>
    </row>
    <row r="283" spans="1:10" x14ac:dyDescent="0.2">
      <c r="A283" s="436"/>
      <c r="B283" s="436"/>
      <c r="C283" s="436"/>
      <c r="D283" s="437"/>
      <c r="E283" s="571"/>
      <c r="F283" s="423"/>
      <c r="G283" s="436"/>
      <c r="H283" s="436"/>
      <c r="I283" s="437"/>
      <c r="J283" s="436"/>
    </row>
    <row r="284" spans="1:10" x14ac:dyDescent="0.2">
      <c r="A284" s="436"/>
      <c r="B284" s="436"/>
      <c r="C284" s="436"/>
      <c r="D284" s="437"/>
      <c r="E284" s="571"/>
      <c r="F284" s="423"/>
      <c r="G284" s="436"/>
      <c r="H284" s="436"/>
      <c r="I284" s="437"/>
      <c r="J284" s="436"/>
    </row>
    <row r="285" spans="1:10" x14ac:dyDescent="0.2">
      <c r="A285" s="436"/>
      <c r="B285" s="436"/>
      <c r="C285" s="436"/>
      <c r="D285" s="437"/>
      <c r="E285" s="571"/>
      <c r="F285" s="423"/>
      <c r="G285" s="436"/>
      <c r="H285" s="436"/>
      <c r="I285" s="437"/>
      <c r="J285" s="436"/>
    </row>
    <row r="286" spans="1:10" x14ac:dyDescent="0.2">
      <c r="A286" s="436"/>
      <c r="B286" s="436"/>
      <c r="C286" s="436"/>
      <c r="D286" s="437"/>
      <c r="E286" s="571"/>
      <c r="F286" s="423"/>
      <c r="G286" s="436"/>
      <c r="H286" s="436"/>
      <c r="I286" s="437"/>
      <c r="J286" s="436"/>
    </row>
    <row r="287" spans="1:10" x14ac:dyDescent="0.2">
      <c r="A287" s="436"/>
      <c r="B287" s="436"/>
      <c r="C287" s="436"/>
      <c r="D287" s="437"/>
      <c r="E287" s="571"/>
      <c r="F287" s="423"/>
      <c r="G287" s="436"/>
      <c r="H287" s="436"/>
      <c r="I287" s="437"/>
      <c r="J287" s="436"/>
    </row>
    <row r="288" spans="1:10" x14ac:dyDescent="0.2">
      <c r="A288" s="436"/>
      <c r="B288" s="436"/>
      <c r="C288" s="436"/>
      <c r="D288" s="437"/>
      <c r="E288" s="571"/>
      <c r="F288" s="423"/>
      <c r="G288" s="436"/>
      <c r="H288" s="436"/>
      <c r="I288" s="437"/>
      <c r="J288" s="436"/>
    </row>
    <row r="289" spans="1:10" x14ac:dyDescent="0.2">
      <c r="A289" s="436"/>
      <c r="B289" s="436"/>
      <c r="C289" s="436"/>
      <c r="D289" s="437"/>
      <c r="E289" s="571"/>
      <c r="F289" s="423"/>
      <c r="G289" s="436"/>
      <c r="H289" s="436"/>
      <c r="I289" s="437"/>
      <c r="J289" s="436"/>
    </row>
    <row r="290" spans="1:10" x14ac:dyDescent="0.2">
      <c r="A290" s="436"/>
      <c r="B290" s="436"/>
      <c r="C290" s="436"/>
      <c r="D290" s="437"/>
      <c r="E290" s="571"/>
      <c r="F290" s="423"/>
      <c r="G290" s="436"/>
      <c r="H290" s="436"/>
      <c r="I290" s="437"/>
      <c r="J290" s="436"/>
    </row>
    <row r="291" spans="1:10" x14ac:dyDescent="0.2">
      <c r="A291" s="436"/>
      <c r="B291" s="436"/>
      <c r="C291" s="436"/>
      <c r="D291" s="437"/>
      <c r="E291" s="571"/>
      <c r="F291" s="423"/>
      <c r="G291" s="436"/>
      <c r="H291" s="436"/>
      <c r="I291" s="437"/>
      <c r="J291" s="436"/>
    </row>
    <row r="292" spans="1:10" x14ac:dyDescent="0.2">
      <c r="A292" s="436"/>
      <c r="B292" s="436"/>
      <c r="C292" s="436"/>
      <c r="D292" s="437"/>
      <c r="E292" s="571"/>
      <c r="F292" s="423"/>
      <c r="G292" s="436"/>
      <c r="H292" s="436"/>
      <c r="I292" s="437"/>
      <c r="J292" s="436"/>
    </row>
    <row r="293" spans="1:10" x14ac:dyDescent="0.2">
      <c r="A293" s="436"/>
      <c r="B293" s="436"/>
      <c r="C293" s="436"/>
      <c r="D293" s="437"/>
      <c r="E293" s="571"/>
      <c r="F293" s="423"/>
      <c r="G293" s="436"/>
      <c r="H293" s="436"/>
      <c r="I293" s="437"/>
      <c r="J293" s="436"/>
    </row>
    <row r="294" spans="1:10" x14ac:dyDescent="0.2">
      <c r="A294" s="436"/>
      <c r="B294" s="436"/>
      <c r="C294" s="436"/>
      <c r="D294" s="437"/>
      <c r="E294" s="571"/>
      <c r="F294" s="423"/>
      <c r="G294" s="436"/>
      <c r="H294" s="436"/>
      <c r="I294" s="437"/>
      <c r="J294" s="436"/>
    </row>
    <row r="295" spans="1:10" x14ac:dyDescent="0.2">
      <c r="A295" s="436"/>
      <c r="B295" s="436"/>
      <c r="C295" s="436"/>
      <c r="D295" s="437"/>
      <c r="E295" s="571"/>
      <c r="F295" s="423"/>
      <c r="G295" s="436"/>
      <c r="H295" s="436"/>
      <c r="I295" s="437"/>
      <c r="J295" s="436"/>
    </row>
    <row r="296" spans="1:10" x14ac:dyDescent="0.2">
      <c r="A296" s="436"/>
      <c r="B296" s="436"/>
      <c r="C296" s="436"/>
      <c r="D296" s="437"/>
      <c r="E296" s="571"/>
      <c r="F296" s="423"/>
      <c r="G296" s="436"/>
      <c r="H296" s="436"/>
      <c r="I296" s="437"/>
      <c r="J296" s="436"/>
    </row>
    <row r="297" spans="1:10" x14ac:dyDescent="0.2">
      <c r="A297" s="436"/>
      <c r="B297" s="436"/>
      <c r="C297" s="436"/>
      <c r="D297" s="437"/>
      <c r="E297" s="571"/>
      <c r="F297" s="423"/>
      <c r="G297" s="436"/>
      <c r="H297" s="436"/>
      <c r="I297" s="437"/>
      <c r="J297" s="436"/>
    </row>
    <row r="298" spans="1:10" x14ac:dyDescent="0.2">
      <c r="A298" s="436"/>
      <c r="B298" s="436"/>
      <c r="C298" s="436"/>
      <c r="D298" s="437"/>
      <c r="E298" s="571"/>
      <c r="F298" s="423"/>
      <c r="G298" s="436"/>
      <c r="H298" s="436"/>
      <c r="I298" s="437"/>
      <c r="J298" s="436"/>
    </row>
    <row r="299" spans="1:10" x14ac:dyDescent="0.2">
      <c r="A299" s="436"/>
      <c r="B299" s="436"/>
      <c r="C299" s="436"/>
      <c r="D299" s="437"/>
      <c r="E299" s="571"/>
      <c r="F299" s="423"/>
      <c r="G299" s="436"/>
      <c r="H299" s="436"/>
      <c r="I299" s="437"/>
      <c r="J299" s="436"/>
    </row>
    <row r="300" spans="1:10" x14ac:dyDescent="0.2">
      <c r="A300" s="436"/>
      <c r="B300" s="436"/>
      <c r="C300" s="436"/>
      <c r="D300" s="437"/>
      <c r="E300" s="571"/>
      <c r="F300" s="423"/>
      <c r="G300" s="436"/>
      <c r="H300" s="436"/>
      <c r="I300" s="437"/>
      <c r="J300" s="436"/>
    </row>
    <row r="301" spans="1:10" x14ac:dyDescent="0.2">
      <c r="A301" s="436"/>
      <c r="B301" s="436"/>
      <c r="C301" s="436"/>
      <c r="D301" s="437"/>
      <c r="E301" s="571"/>
      <c r="F301" s="423"/>
      <c r="G301" s="436"/>
      <c r="H301" s="436"/>
      <c r="I301" s="437"/>
      <c r="J301" s="436"/>
    </row>
    <row r="302" spans="1:10" x14ac:dyDescent="0.2">
      <c r="A302" s="436"/>
      <c r="B302" s="436"/>
      <c r="C302" s="436"/>
      <c r="D302" s="437"/>
      <c r="E302" s="571"/>
      <c r="F302" s="423"/>
      <c r="G302" s="436"/>
      <c r="H302" s="436"/>
      <c r="I302" s="437"/>
      <c r="J302" s="436"/>
    </row>
    <row r="303" spans="1:10" x14ac:dyDescent="0.2">
      <c r="A303" s="436"/>
      <c r="B303" s="436"/>
      <c r="C303" s="436"/>
      <c r="D303" s="437"/>
      <c r="E303" s="571"/>
      <c r="F303" s="423"/>
      <c r="G303" s="436"/>
      <c r="H303" s="436"/>
      <c r="I303" s="437"/>
      <c r="J303" s="436"/>
    </row>
    <row r="304" spans="1:10" x14ac:dyDescent="0.2">
      <c r="A304" s="436"/>
      <c r="B304" s="436"/>
      <c r="C304" s="436"/>
      <c r="D304" s="437"/>
      <c r="E304" s="571"/>
      <c r="F304" s="423"/>
      <c r="G304" s="436"/>
      <c r="H304" s="436"/>
      <c r="I304" s="437"/>
      <c r="J304" s="436"/>
    </row>
    <row r="305" spans="1:10" x14ac:dyDescent="0.2">
      <c r="A305" s="436"/>
      <c r="B305" s="436"/>
      <c r="C305" s="436"/>
      <c r="D305" s="437"/>
      <c r="E305" s="571"/>
      <c r="F305" s="423"/>
      <c r="G305" s="436"/>
      <c r="H305" s="436"/>
      <c r="I305" s="437"/>
      <c r="J305" s="436"/>
    </row>
    <row r="306" spans="1:10" x14ac:dyDescent="0.2">
      <c r="A306" s="436"/>
      <c r="B306" s="436"/>
      <c r="C306" s="436"/>
      <c r="D306" s="437"/>
      <c r="E306" s="571"/>
      <c r="F306" s="423"/>
      <c r="G306" s="436"/>
      <c r="H306" s="436"/>
      <c r="I306" s="437"/>
      <c r="J306" s="436"/>
    </row>
    <row r="307" spans="1:10" x14ac:dyDescent="0.2">
      <c r="A307" s="436"/>
      <c r="B307" s="436"/>
      <c r="C307" s="436"/>
      <c r="D307" s="437"/>
      <c r="E307" s="571"/>
      <c r="F307" s="423"/>
      <c r="G307" s="436"/>
      <c r="H307" s="436"/>
      <c r="I307" s="437"/>
      <c r="J307" s="436"/>
    </row>
    <row r="308" spans="1:10" x14ac:dyDescent="0.2">
      <c r="A308" s="436"/>
      <c r="B308" s="436"/>
      <c r="C308" s="436"/>
      <c r="D308" s="437"/>
      <c r="E308" s="571"/>
      <c r="F308" s="423"/>
      <c r="G308" s="436"/>
      <c r="H308" s="436"/>
      <c r="I308" s="437"/>
      <c r="J308" s="436"/>
    </row>
    <row r="309" spans="1:10" x14ac:dyDescent="0.2">
      <c r="A309" s="436"/>
      <c r="B309" s="436"/>
      <c r="C309" s="436"/>
      <c r="D309" s="437"/>
      <c r="E309" s="571"/>
      <c r="F309" s="423"/>
      <c r="G309" s="436"/>
      <c r="H309" s="436"/>
      <c r="I309" s="437"/>
      <c r="J309" s="436"/>
    </row>
    <row r="310" spans="1:10" x14ac:dyDescent="0.2">
      <c r="A310" s="436"/>
      <c r="B310" s="436"/>
      <c r="C310" s="436"/>
      <c r="D310" s="437"/>
      <c r="E310" s="571"/>
      <c r="F310" s="423"/>
      <c r="G310" s="436"/>
      <c r="H310" s="436"/>
      <c r="I310" s="437"/>
      <c r="J310" s="436"/>
    </row>
    <row r="311" spans="1:10" x14ac:dyDescent="0.2">
      <c r="A311" s="436"/>
      <c r="B311" s="436"/>
      <c r="C311" s="436"/>
      <c r="D311" s="437"/>
      <c r="E311" s="571"/>
      <c r="F311" s="423"/>
      <c r="G311" s="436"/>
      <c r="H311" s="436"/>
      <c r="I311" s="437"/>
      <c r="J311" s="436"/>
    </row>
    <row r="312" spans="1:10" x14ac:dyDescent="0.2">
      <c r="A312" s="436"/>
      <c r="B312" s="436"/>
      <c r="C312" s="436"/>
      <c r="D312" s="437"/>
      <c r="E312" s="571"/>
      <c r="F312" s="423"/>
      <c r="G312" s="436"/>
      <c r="H312" s="436"/>
      <c r="I312" s="437"/>
      <c r="J312" s="436"/>
    </row>
    <row r="313" spans="1:10" x14ac:dyDescent="0.2">
      <c r="A313" s="436"/>
      <c r="B313" s="436"/>
      <c r="C313" s="436"/>
      <c r="D313" s="437"/>
      <c r="E313" s="571"/>
      <c r="F313" s="423"/>
      <c r="G313" s="436"/>
      <c r="H313" s="436"/>
      <c r="I313" s="437"/>
      <c r="J313" s="436"/>
    </row>
    <row r="314" spans="1:10" x14ac:dyDescent="0.2">
      <c r="A314" s="436"/>
      <c r="B314" s="436"/>
      <c r="C314" s="436"/>
      <c r="D314" s="437"/>
      <c r="E314" s="571"/>
      <c r="F314" s="423"/>
      <c r="G314" s="436"/>
      <c r="H314" s="436"/>
      <c r="I314" s="437"/>
      <c r="J314" s="436"/>
    </row>
    <row r="315" spans="1:10" x14ac:dyDescent="0.2">
      <c r="A315" s="436"/>
      <c r="B315" s="436"/>
      <c r="C315" s="436"/>
      <c r="D315" s="437"/>
      <c r="E315" s="571"/>
      <c r="F315" s="423"/>
      <c r="G315" s="436"/>
      <c r="H315" s="436"/>
      <c r="I315" s="437"/>
      <c r="J315" s="436"/>
    </row>
    <row r="316" spans="1:10" x14ac:dyDescent="0.2">
      <c r="A316" s="436"/>
      <c r="B316" s="436"/>
      <c r="C316" s="436"/>
      <c r="D316" s="437"/>
      <c r="E316" s="571"/>
      <c r="F316" s="423"/>
      <c r="G316" s="436"/>
      <c r="H316" s="436"/>
      <c r="I316" s="437"/>
      <c r="J316" s="436"/>
    </row>
    <row r="317" spans="1:10" x14ac:dyDescent="0.2">
      <c r="A317" s="436"/>
      <c r="B317" s="436"/>
      <c r="C317" s="436"/>
      <c r="D317" s="437"/>
      <c r="E317" s="571"/>
      <c r="F317" s="423"/>
      <c r="G317" s="436"/>
      <c r="H317" s="436"/>
      <c r="I317" s="437"/>
      <c r="J317" s="436"/>
    </row>
    <row r="318" spans="1:10" x14ac:dyDescent="0.2">
      <c r="A318" s="436"/>
      <c r="B318" s="436"/>
      <c r="C318" s="436"/>
      <c r="D318" s="437"/>
      <c r="E318" s="571"/>
      <c r="F318" s="423"/>
      <c r="G318" s="436"/>
      <c r="H318" s="436"/>
      <c r="I318" s="437"/>
      <c r="J318" s="436"/>
    </row>
    <row r="319" spans="1:10" x14ac:dyDescent="0.2">
      <c r="A319" s="436"/>
      <c r="B319" s="436"/>
      <c r="C319" s="436"/>
      <c r="D319" s="437"/>
      <c r="E319" s="571"/>
      <c r="F319" s="423"/>
      <c r="G319" s="436"/>
      <c r="H319" s="436"/>
      <c r="I319" s="437"/>
      <c r="J319" s="436"/>
    </row>
    <row r="320" spans="1:10" x14ac:dyDescent="0.2">
      <c r="A320" s="436"/>
      <c r="B320" s="436"/>
      <c r="C320" s="436"/>
      <c r="D320" s="437"/>
      <c r="E320" s="571"/>
      <c r="F320" s="423"/>
      <c r="G320" s="436"/>
      <c r="H320" s="436"/>
      <c r="I320" s="437"/>
      <c r="J320" s="436"/>
    </row>
    <row r="321" spans="1:10" x14ac:dyDescent="0.2">
      <c r="A321" s="436"/>
      <c r="B321" s="436"/>
      <c r="C321" s="436"/>
      <c r="D321" s="437"/>
      <c r="E321" s="571"/>
      <c r="F321" s="423"/>
      <c r="G321" s="436"/>
      <c r="H321" s="436"/>
      <c r="I321" s="437"/>
      <c r="J321" s="436"/>
    </row>
    <row r="322" spans="1:10" x14ac:dyDescent="0.2">
      <c r="A322" s="436"/>
      <c r="B322" s="436"/>
      <c r="C322" s="436"/>
      <c r="D322" s="437"/>
      <c r="E322" s="571"/>
      <c r="F322" s="423"/>
      <c r="G322" s="436"/>
      <c r="H322" s="436"/>
      <c r="I322" s="437"/>
      <c r="J322" s="436"/>
    </row>
    <row r="323" spans="1:10" x14ac:dyDescent="0.2">
      <c r="A323" s="436"/>
      <c r="B323" s="436"/>
      <c r="C323" s="436"/>
      <c r="D323" s="437"/>
      <c r="E323" s="571"/>
      <c r="F323" s="423"/>
      <c r="G323" s="436"/>
      <c r="H323" s="436"/>
      <c r="I323" s="437"/>
      <c r="J323" s="436"/>
    </row>
    <row r="324" spans="1:10" x14ac:dyDescent="0.2">
      <c r="A324" s="436"/>
      <c r="B324" s="436"/>
      <c r="C324" s="436"/>
      <c r="D324" s="437"/>
      <c r="E324" s="571"/>
      <c r="F324" s="423"/>
      <c r="G324" s="436"/>
      <c r="H324" s="436"/>
      <c r="I324" s="437"/>
      <c r="J324" s="436"/>
    </row>
    <row r="325" spans="1:10" x14ac:dyDescent="0.2">
      <c r="A325" s="436"/>
      <c r="B325" s="436"/>
      <c r="C325" s="436"/>
      <c r="D325" s="437"/>
      <c r="E325" s="571"/>
      <c r="F325" s="423"/>
      <c r="G325" s="436"/>
      <c r="H325" s="436"/>
      <c r="I325" s="437"/>
      <c r="J325" s="436"/>
    </row>
    <row r="326" spans="1:10" x14ac:dyDescent="0.2">
      <c r="A326" s="436"/>
      <c r="B326" s="436"/>
      <c r="C326" s="436"/>
      <c r="D326" s="437"/>
      <c r="E326" s="571"/>
      <c r="F326" s="423"/>
      <c r="G326" s="436"/>
      <c r="H326" s="436"/>
      <c r="I326" s="437"/>
      <c r="J326" s="436"/>
    </row>
    <row r="327" spans="1:10" x14ac:dyDescent="0.2">
      <c r="A327" s="436"/>
      <c r="B327" s="436"/>
      <c r="C327" s="436"/>
      <c r="D327" s="437"/>
      <c r="E327" s="571"/>
      <c r="F327" s="423"/>
      <c r="G327" s="436"/>
      <c r="H327" s="436"/>
      <c r="I327" s="437"/>
      <c r="J327" s="436"/>
    </row>
    <row r="328" spans="1:10" x14ac:dyDescent="0.2">
      <c r="A328" s="436"/>
      <c r="B328" s="436"/>
      <c r="C328" s="436"/>
      <c r="D328" s="437"/>
      <c r="E328" s="571"/>
      <c r="F328" s="423"/>
      <c r="G328" s="436"/>
      <c r="H328" s="436"/>
      <c r="I328" s="437"/>
      <c r="J328" s="436"/>
    </row>
    <row r="329" spans="1:10" x14ac:dyDescent="0.2">
      <c r="A329" s="436"/>
      <c r="B329" s="436"/>
      <c r="C329" s="436"/>
      <c r="D329" s="437"/>
      <c r="E329" s="571"/>
      <c r="F329" s="423"/>
      <c r="G329" s="436"/>
      <c r="H329" s="436"/>
      <c r="I329" s="437"/>
      <c r="J329" s="436"/>
    </row>
    <row r="330" spans="1:10" x14ac:dyDescent="0.2">
      <c r="A330" s="436"/>
      <c r="B330" s="436"/>
      <c r="C330" s="436"/>
      <c r="D330" s="437"/>
      <c r="E330" s="571"/>
      <c r="F330" s="423"/>
      <c r="G330" s="436"/>
      <c r="H330" s="436"/>
      <c r="I330" s="437"/>
      <c r="J330" s="436"/>
    </row>
    <row r="331" spans="1:10" x14ac:dyDescent="0.2">
      <c r="A331" s="436"/>
      <c r="B331" s="436"/>
      <c r="C331" s="436"/>
      <c r="D331" s="437"/>
      <c r="E331" s="571"/>
      <c r="F331" s="423"/>
      <c r="G331" s="436"/>
      <c r="H331" s="436"/>
      <c r="I331" s="437"/>
      <c r="J331" s="436"/>
    </row>
    <row r="332" spans="1:10" x14ac:dyDescent="0.2">
      <c r="A332" s="436"/>
      <c r="B332" s="436"/>
      <c r="C332" s="436"/>
      <c r="D332" s="437"/>
      <c r="E332" s="571"/>
      <c r="F332" s="423"/>
      <c r="G332" s="436"/>
      <c r="H332" s="436"/>
      <c r="I332" s="437"/>
      <c r="J332" s="436"/>
    </row>
    <row r="333" spans="1:10" x14ac:dyDescent="0.2">
      <c r="A333" s="436"/>
      <c r="B333" s="436"/>
      <c r="C333" s="436"/>
      <c r="D333" s="437"/>
      <c r="E333" s="571"/>
      <c r="F333" s="423"/>
      <c r="G333" s="436"/>
      <c r="H333" s="436"/>
      <c r="I333" s="437"/>
      <c r="J333" s="436"/>
    </row>
    <row r="334" spans="1:10" x14ac:dyDescent="0.2">
      <c r="A334" s="436"/>
      <c r="B334" s="436"/>
      <c r="C334" s="436"/>
      <c r="D334" s="437"/>
      <c r="E334" s="571"/>
      <c r="F334" s="423"/>
      <c r="G334" s="436"/>
      <c r="H334" s="436"/>
      <c r="I334" s="437"/>
      <c r="J334" s="436"/>
    </row>
    <row r="335" spans="1:10" x14ac:dyDescent="0.2">
      <c r="A335" s="436"/>
      <c r="B335" s="436"/>
      <c r="C335" s="436"/>
      <c r="D335" s="437"/>
      <c r="E335" s="571"/>
      <c r="F335" s="423"/>
      <c r="G335" s="436"/>
      <c r="H335" s="436"/>
      <c r="I335" s="437"/>
      <c r="J335" s="436"/>
    </row>
    <row r="336" spans="1:10" x14ac:dyDescent="0.2">
      <c r="A336" s="436"/>
      <c r="B336" s="436"/>
      <c r="C336" s="436"/>
      <c r="D336" s="437"/>
      <c r="E336" s="571"/>
      <c r="F336" s="423"/>
      <c r="G336" s="436"/>
      <c r="H336" s="436"/>
      <c r="I336" s="437"/>
      <c r="J336" s="436"/>
    </row>
    <row r="337" spans="1:10" x14ac:dyDescent="0.2">
      <c r="A337" s="436"/>
      <c r="B337" s="436"/>
      <c r="C337" s="436"/>
      <c r="D337" s="437"/>
      <c r="E337" s="571"/>
      <c r="F337" s="423"/>
      <c r="G337" s="436"/>
      <c r="H337" s="436"/>
      <c r="I337" s="437"/>
      <c r="J337" s="436"/>
    </row>
    <row r="338" spans="1:10" x14ac:dyDescent="0.2">
      <c r="A338" s="436"/>
      <c r="B338" s="436"/>
      <c r="C338" s="436"/>
      <c r="D338" s="437"/>
      <c r="E338" s="571"/>
      <c r="F338" s="423"/>
      <c r="G338" s="436"/>
      <c r="H338" s="436"/>
      <c r="I338" s="437"/>
      <c r="J338" s="436"/>
    </row>
    <row r="339" spans="1:10" x14ac:dyDescent="0.2">
      <c r="A339" s="436"/>
      <c r="B339" s="436"/>
      <c r="C339" s="436"/>
      <c r="D339" s="437"/>
      <c r="E339" s="571"/>
      <c r="F339" s="423"/>
      <c r="G339" s="436"/>
      <c r="H339" s="436"/>
      <c r="I339" s="437"/>
      <c r="J339" s="436"/>
    </row>
    <row r="340" spans="1:10" x14ac:dyDescent="0.2">
      <c r="A340" s="436"/>
      <c r="B340" s="436"/>
      <c r="C340" s="436"/>
      <c r="D340" s="437"/>
      <c r="E340" s="571"/>
      <c r="F340" s="423"/>
      <c r="G340" s="436"/>
      <c r="H340" s="436"/>
      <c r="I340" s="437"/>
      <c r="J340" s="436"/>
    </row>
    <row r="341" spans="1:10" x14ac:dyDescent="0.2">
      <c r="A341" s="436"/>
      <c r="B341" s="436"/>
      <c r="C341" s="436"/>
      <c r="D341" s="437"/>
      <c r="E341" s="571"/>
      <c r="F341" s="423"/>
      <c r="G341" s="436"/>
      <c r="H341" s="436"/>
      <c r="I341" s="437"/>
      <c r="J341" s="436"/>
    </row>
    <row r="342" spans="1:10" x14ac:dyDescent="0.2">
      <c r="A342" s="436"/>
      <c r="B342" s="436"/>
      <c r="C342" s="436"/>
      <c r="D342" s="437"/>
      <c r="E342" s="571"/>
      <c r="F342" s="423"/>
      <c r="G342" s="436"/>
      <c r="H342" s="436"/>
      <c r="I342" s="437"/>
      <c r="J342" s="436"/>
    </row>
    <row r="343" spans="1:10" x14ac:dyDescent="0.2">
      <c r="A343" s="436"/>
      <c r="B343" s="436"/>
      <c r="C343" s="436"/>
      <c r="D343" s="437"/>
      <c r="E343" s="571"/>
      <c r="F343" s="423"/>
      <c r="G343" s="436"/>
      <c r="H343" s="436"/>
      <c r="I343" s="437"/>
      <c r="J343" s="436"/>
    </row>
    <row r="344" spans="1:10" x14ac:dyDescent="0.2">
      <c r="A344" s="436"/>
      <c r="B344" s="436"/>
      <c r="C344" s="436"/>
      <c r="D344" s="437"/>
      <c r="E344" s="571"/>
      <c r="F344" s="423"/>
      <c r="G344" s="436"/>
      <c r="H344" s="436"/>
      <c r="I344" s="437"/>
      <c r="J344" s="436"/>
    </row>
    <row r="345" spans="1:10" x14ac:dyDescent="0.2">
      <c r="A345" s="436"/>
      <c r="B345" s="436"/>
      <c r="C345" s="436"/>
      <c r="D345" s="437"/>
      <c r="E345" s="571"/>
      <c r="F345" s="423"/>
      <c r="G345" s="436"/>
      <c r="H345" s="436"/>
      <c r="I345" s="437"/>
      <c r="J345" s="436"/>
    </row>
    <row r="346" spans="1:10" x14ac:dyDescent="0.2">
      <c r="A346" s="436"/>
      <c r="B346" s="436"/>
      <c r="C346" s="436"/>
      <c r="D346" s="437"/>
      <c r="E346" s="571"/>
      <c r="F346" s="423"/>
      <c r="G346" s="436"/>
      <c r="H346" s="436"/>
      <c r="I346" s="437"/>
      <c r="J346" s="436"/>
    </row>
    <row r="347" spans="1:10" x14ac:dyDescent="0.2">
      <c r="A347" s="436"/>
      <c r="B347" s="436"/>
      <c r="C347" s="436"/>
      <c r="D347" s="437"/>
      <c r="E347" s="571"/>
      <c r="F347" s="423"/>
      <c r="G347" s="436"/>
      <c r="H347" s="436"/>
      <c r="I347" s="437"/>
      <c r="J347" s="436"/>
    </row>
    <row r="348" spans="1:10" x14ac:dyDescent="0.2">
      <c r="A348" s="436"/>
      <c r="B348" s="436"/>
      <c r="C348" s="436"/>
      <c r="D348" s="437"/>
      <c r="E348" s="571"/>
      <c r="F348" s="423"/>
      <c r="G348" s="436"/>
      <c r="H348" s="436"/>
      <c r="I348" s="437"/>
      <c r="J348" s="436"/>
    </row>
    <row r="349" spans="1:10" x14ac:dyDescent="0.2">
      <c r="A349" s="436"/>
      <c r="B349" s="436"/>
      <c r="C349" s="436"/>
      <c r="D349" s="437"/>
      <c r="E349" s="571"/>
      <c r="F349" s="423"/>
      <c r="G349" s="436"/>
      <c r="H349" s="436"/>
      <c r="I349" s="437"/>
      <c r="J349" s="436"/>
    </row>
    <row r="350" spans="1:10" x14ac:dyDescent="0.2">
      <c r="A350" s="436"/>
      <c r="B350" s="436"/>
      <c r="C350" s="436"/>
      <c r="D350" s="437"/>
      <c r="E350" s="571"/>
      <c r="F350" s="423"/>
      <c r="G350" s="436"/>
      <c r="H350" s="436"/>
      <c r="I350" s="437"/>
      <c r="J350" s="436"/>
    </row>
    <row r="351" spans="1:10" x14ac:dyDescent="0.2">
      <c r="A351" s="436"/>
      <c r="B351" s="436"/>
      <c r="C351" s="436"/>
      <c r="D351" s="437"/>
      <c r="E351" s="571"/>
      <c r="F351" s="423"/>
      <c r="G351" s="436"/>
      <c r="H351" s="436"/>
      <c r="I351" s="437"/>
      <c r="J351" s="436"/>
    </row>
    <row r="352" spans="1:10" x14ac:dyDescent="0.2">
      <c r="A352" s="436"/>
      <c r="B352" s="436"/>
      <c r="C352" s="436"/>
      <c r="D352" s="437"/>
      <c r="E352" s="571"/>
      <c r="F352" s="423"/>
      <c r="G352" s="436"/>
      <c r="H352" s="436"/>
      <c r="I352" s="437"/>
      <c r="J352" s="436"/>
    </row>
    <row r="353" spans="1:10" x14ac:dyDescent="0.2">
      <c r="A353" s="436"/>
      <c r="B353" s="436"/>
      <c r="C353" s="436"/>
      <c r="D353" s="437"/>
      <c r="E353" s="571"/>
      <c r="F353" s="423"/>
      <c r="G353" s="436"/>
      <c r="H353" s="436"/>
      <c r="I353" s="437"/>
      <c r="J353" s="436"/>
    </row>
    <row r="354" spans="1:10" x14ac:dyDescent="0.2">
      <c r="A354" s="436"/>
      <c r="B354" s="436"/>
      <c r="C354" s="436"/>
      <c r="D354" s="437"/>
      <c r="E354" s="571"/>
      <c r="F354" s="423"/>
      <c r="G354" s="436"/>
      <c r="H354" s="436"/>
      <c r="I354" s="437"/>
      <c r="J354" s="436"/>
    </row>
    <row r="355" spans="1:10" x14ac:dyDescent="0.2">
      <c r="A355" s="436"/>
      <c r="B355" s="436"/>
      <c r="C355" s="436"/>
      <c r="D355" s="437"/>
      <c r="E355" s="571"/>
      <c r="F355" s="423"/>
      <c r="G355" s="436"/>
      <c r="H355" s="436"/>
      <c r="I355" s="437"/>
      <c r="J355" s="436"/>
    </row>
    <row r="356" spans="1:10" x14ac:dyDescent="0.2">
      <c r="A356" s="436"/>
      <c r="B356" s="436"/>
      <c r="C356" s="436"/>
      <c r="D356" s="437"/>
      <c r="E356" s="571"/>
      <c r="F356" s="423"/>
      <c r="G356" s="436"/>
      <c r="H356" s="436"/>
      <c r="I356" s="437"/>
      <c r="J356" s="436"/>
    </row>
    <row r="357" spans="1:10" x14ac:dyDescent="0.2">
      <c r="A357" s="436"/>
      <c r="B357" s="436"/>
      <c r="C357" s="436"/>
      <c r="D357" s="437"/>
      <c r="E357" s="571"/>
      <c r="F357" s="423"/>
      <c r="G357" s="436"/>
      <c r="H357" s="436"/>
      <c r="I357" s="437"/>
      <c r="J357" s="436"/>
    </row>
    <row r="358" spans="1:10" x14ac:dyDescent="0.2">
      <c r="A358" s="436"/>
      <c r="B358" s="436"/>
      <c r="C358" s="436"/>
      <c r="D358" s="437"/>
      <c r="E358" s="571"/>
      <c r="F358" s="423"/>
      <c r="G358" s="436"/>
      <c r="H358" s="436"/>
      <c r="I358" s="437"/>
      <c r="J358" s="436"/>
    </row>
    <row r="359" spans="1:10" x14ac:dyDescent="0.2">
      <c r="A359" s="436"/>
      <c r="B359" s="436"/>
      <c r="C359" s="436"/>
      <c r="D359" s="437"/>
      <c r="E359" s="571"/>
      <c r="F359" s="423"/>
      <c r="G359" s="436"/>
      <c r="H359" s="436"/>
      <c r="I359" s="437"/>
      <c r="J359" s="436"/>
    </row>
    <row r="360" spans="1:10" x14ac:dyDescent="0.2">
      <c r="A360" s="436"/>
      <c r="B360" s="436"/>
      <c r="C360" s="436"/>
      <c r="D360" s="437"/>
      <c r="E360" s="571"/>
      <c r="F360" s="423"/>
      <c r="G360" s="436"/>
      <c r="H360" s="436"/>
      <c r="I360" s="437"/>
      <c r="J360" s="436"/>
    </row>
    <row r="361" spans="1:10" x14ac:dyDescent="0.2">
      <c r="A361" s="436"/>
      <c r="B361" s="436"/>
      <c r="C361" s="436"/>
      <c r="D361" s="437"/>
      <c r="E361" s="571"/>
      <c r="F361" s="423"/>
      <c r="G361" s="436"/>
      <c r="H361" s="436"/>
      <c r="I361" s="437"/>
      <c r="J361" s="436"/>
    </row>
    <row r="362" spans="1:10" x14ac:dyDescent="0.2">
      <c r="A362" s="436"/>
      <c r="B362" s="436"/>
      <c r="C362" s="436"/>
      <c r="D362" s="437"/>
      <c r="E362" s="571"/>
      <c r="F362" s="423"/>
      <c r="G362" s="436"/>
      <c r="H362" s="436"/>
      <c r="I362" s="437"/>
      <c r="J362" s="436"/>
    </row>
    <row r="363" spans="1:10" x14ac:dyDescent="0.2">
      <c r="A363" s="436"/>
      <c r="B363" s="436"/>
      <c r="C363" s="436"/>
      <c r="D363" s="437"/>
      <c r="E363" s="571"/>
      <c r="F363" s="423"/>
      <c r="G363" s="436"/>
      <c r="H363" s="436"/>
      <c r="I363" s="437"/>
      <c r="J363" s="436"/>
    </row>
    <row r="364" spans="1:10" x14ac:dyDescent="0.2">
      <c r="A364" s="436"/>
      <c r="B364" s="436"/>
      <c r="C364" s="436"/>
      <c r="D364" s="437"/>
      <c r="E364" s="571"/>
      <c r="F364" s="423"/>
      <c r="G364" s="436"/>
      <c r="H364" s="436"/>
      <c r="I364" s="437"/>
      <c r="J364" s="436"/>
    </row>
    <row r="365" spans="1:10" x14ac:dyDescent="0.2">
      <c r="A365" s="436"/>
      <c r="B365" s="436"/>
      <c r="C365" s="436"/>
      <c r="D365" s="437"/>
      <c r="E365" s="571"/>
      <c r="F365" s="423"/>
      <c r="G365" s="436"/>
      <c r="H365" s="436"/>
      <c r="I365" s="437"/>
      <c r="J365" s="436"/>
    </row>
    <row r="366" spans="1:10" x14ac:dyDescent="0.2">
      <c r="A366" s="436"/>
      <c r="B366" s="436"/>
      <c r="C366" s="436"/>
      <c r="D366" s="437"/>
      <c r="E366" s="571"/>
      <c r="F366" s="423"/>
      <c r="G366" s="436"/>
      <c r="H366" s="436"/>
      <c r="I366" s="437"/>
      <c r="J366" s="436"/>
    </row>
    <row r="367" spans="1:10" x14ac:dyDescent="0.2">
      <c r="A367" s="436"/>
      <c r="B367" s="436"/>
      <c r="C367" s="436"/>
      <c r="D367" s="437"/>
      <c r="E367" s="571"/>
      <c r="F367" s="423"/>
      <c r="G367" s="436"/>
      <c r="H367" s="436"/>
      <c r="I367" s="437"/>
      <c r="J367" s="436"/>
    </row>
    <row r="368" spans="1:10" x14ac:dyDescent="0.2">
      <c r="A368" s="436"/>
      <c r="B368" s="436"/>
      <c r="C368" s="436"/>
      <c r="D368" s="437"/>
      <c r="E368" s="571"/>
      <c r="F368" s="423"/>
      <c r="G368" s="436"/>
      <c r="H368" s="436"/>
      <c r="I368" s="437"/>
      <c r="J368" s="436"/>
    </row>
    <row r="369" spans="1:10" x14ac:dyDescent="0.2">
      <c r="A369" s="436"/>
      <c r="B369" s="436"/>
      <c r="C369" s="436"/>
      <c r="D369" s="437"/>
      <c r="E369" s="571"/>
      <c r="F369" s="423"/>
      <c r="G369" s="436"/>
      <c r="H369" s="436"/>
      <c r="I369" s="437"/>
      <c r="J369" s="436"/>
    </row>
    <row r="370" spans="1:10" x14ac:dyDescent="0.2">
      <c r="A370" s="436"/>
      <c r="B370" s="436"/>
      <c r="C370" s="436"/>
      <c r="D370" s="437"/>
      <c r="E370" s="571"/>
      <c r="F370" s="423"/>
      <c r="G370" s="436"/>
      <c r="H370" s="436"/>
      <c r="I370" s="437"/>
      <c r="J370" s="436"/>
    </row>
    <row r="371" spans="1:10" x14ac:dyDescent="0.2">
      <c r="A371" s="436"/>
      <c r="B371" s="436"/>
      <c r="C371" s="436"/>
      <c r="D371" s="437"/>
      <c r="E371" s="571"/>
      <c r="F371" s="423"/>
      <c r="G371" s="436"/>
      <c r="H371" s="436"/>
      <c r="I371" s="437"/>
      <c r="J371" s="436"/>
    </row>
    <row r="372" spans="1:10" x14ac:dyDescent="0.2">
      <c r="A372" s="436"/>
      <c r="B372" s="436"/>
      <c r="C372" s="436"/>
      <c r="D372" s="437"/>
      <c r="E372" s="571"/>
      <c r="F372" s="423"/>
      <c r="G372" s="436"/>
      <c r="H372" s="436"/>
      <c r="I372" s="437"/>
      <c r="J372" s="436"/>
    </row>
    <row r="373" spans="1:10" x14ac:dyDescent="0.2">
      <c r="A373" s="436"/>
      <c r="B373" s="436"/>
      <c r="C373" s="436"/>
      <c r="D373" s="437"/>
      <c r="E373" s="571"/>
      <c r="F373" s="423"/>
      <c r="G373" s="436"/>
      <c r="H373" s="436"/>
      <c r="I373" s="437"/>
      <c r="J373" s="436"/>
    </row>
    <row r="374" spans="1:10" x14ac:dyDescent="0.2">
      <c r="A374" s="436"/>
      <c r="B374" s="436"/>
      <c r="C374" s="436"/>
      <c r="D374" s="437"/>
      <c r="E374" s="571"/>
      <c r="F374" s="423"/>
      <c r="G374" s="436"/>
      <c r="H374" s="436"/>
      <c r="I374" s="437"/>
      <c r="J374" s="436"/>
    </row>
    <row r="375" spans="1:10" x14ac:dyDescent="0.2">
      <c r="A375" s="436"/>
      <c r="B375" s="436"/>
      <c r="C375" s="436"/>
      <c r="D375" s="437"/>
      <c r="E375" s="571"/>
      <c r="F375" s="423"/>
      <c r="G375" s="436"/>
      <c r="H375" s="436"/>
      <c r="I375" s="437"/>
      <c r="J375" s="436"/>
    </row>
    <row r="376" spans="1:10" x14ac:dyDescent="0.2">
      <c r="A376" s="436"/>
      <c r="B376" s="436"/>
      <c r="C376" s="436"/>
      <c r="D376" s="437"/>
      <c r="E376" s="571"/>
      <c r="F376" s="423"/>
      <c r="G376" s="436"/>
      <c r="H376" s="436"/>
      <c r="I376" s="437"/>
      <c r="J376" s="436"/>
    </row>
    <row r="377" spans="1:10" x14ac:dyDescent="0.2">
      <c r="A377" s="436"/>
      <c r="B377" s="436"/>
      <c r="C377" s="436"/>
      <c r="D377" s="437"/>
      <c r="E377" s="571"/>
      <c r="F377" s="423"/>
      <c r="G377" s="436"/>
      <c r="H377" s="436"/>
      <c r="I377" s="437"/>
      <c r="J377" s="436"/>
    </row>
    <row r="378" spans="1:10" x14ac:dyDescent="0.2">
      <c r="A378" s="436"/>
      <c r="B378" s="436"/>
      <c r="C378" s="436"/>
      <c r="D378" s="437"/>
      <c r="E378" s="571"/>
      <c r="F378" s="423"/>
      <c r="G378" s="436"/>
      <c r="H378" s="436"/>
      <c r="I378" s="437"/>
      <c r="J378" s="436"/>
    </row>
    <row r="379" spans="1:10" x14ac:dyDescent="0.2">
      <c r="A379" s="436"/>
      <c r="B379" s="436"/>
      <c r="C379" s="436"/>
      <c r="D379" s="437"/>
      <c r="E379" s="571"/>
      <c r="F379" s="423"/>
      <c r="G379" s="436"/>
      <c r="H379" s="436"/>
      <c r="I379" s="437"/>
      <c r="J379" s="436"/>
    </row>
    <row r="380" spans="1:10" x14ac:dyDescent="0.2">
      <c r="A380" s="436"/>
      <c r="B380" s="436"/>
      <c r="C380" s="436"/>
      <c r="D380" s="437"/>
      <c r="E380" s="571"/>
      <c r="F380" s="423"/>
      <c r="G380" s="436"/>
      <c r="H380" s="436"/>
      <c r="I380" s="437"/>
      <c r="J380" s="436"/>
    </row>
    <row r="381" spans="1:10" x14ac:dyDescent="0.2">
      <c r="A381" s="436"/>
      <c r="B381" s="436"/>
      <c r="C381" s="436"/>
      <c r="D381" s="437"/>
      <c r="E381" s="571"/>
      <c r="F381" s="423"/>
      <c r="G381" s="436"/>
      <c r="H381" s="436"/>
      <c r="I381" s="437"/>
      <c r="J381" s="436"/>
    </row>
    <row r="382" spans="1:10" x14ac:dyDescent="0.2">
      <c r="A382" s="436"/>
      <c r="B382" s="436"/>
      <c r="C382" s="436"/>
      <c r="D382" s="437"/>
      <c r="E382" s="571"/>
      <c r="F382" s="423"/>
      <c r="G382" s="436"/>
      <c r="H382" s="436"/>
      <c r="I382" s="437"/>
      <c r="J382" s="436"/>
    </row>
    <row r="383" spans="1:10" x14ac:dyDescent="0.2">
      <c r="A383" s="436"/>
      <c r="B383" s="436"/>
      <c r="C383" s="436"/>
      <c r="D383" s="437"/>
      <c r="E383" s="571"/>
      <c r="F383" s="423"/>
      <c r="G383" s="436"/>
      <c r="H383" s="436"/>
      <c r="I383" s="437"/>
      <c r="J383" s="436"/>
    </row>
    <row r="384" spans="1:10" x14ac:dyDescent="0.2">
      <c r="A384" s="436"/>
      <c r="B384" s="436"/>
      <c r="C384" s="436"/>
      <c r="D384" s="437"/>
      <c r="E384" s="571"/>
      <c r="F384" s="423"/>
      <c r="G384" s="436"/>
      <c r="H384" s="436"/>
      <c r="I384" s="437"/>
      <c r="J384" s="436"/>
    </row>
    <row r="385" spans="1:10" x14ac:dyDescent="0.2">
      <c r="A385" s="436"/>
      <c r="B385" s="436"/>
      <c r="C385" s="436"/>
      <c r="D385" s="437"/>
      <c r="E385" s="571"/>
      <c r="F385" s="423"/>
      <c r="G385" s="436"/>
      <c r="H385" s="436"/>
      <c r="I385" s="437"/>
      <c r="J385" s="436"/>
    </row>
    <row r="386" spans="1:10" x14ac:dyDescent="0.2">
      <c r="A386" s="436"/>
      <c r="B386" s="436"/>
      <c r="C386" s="436"/>
      <c r="D386" s="437"/>
      <c r="E386" s="571"/>
      <c r="F386" s="423"/>
      <c r="G386" s="436"/>
      <c r="H386" s="436"/>
      <c r="I386" s="437"/>
      <c r="J386" s="436"/>
    </row>
    <row r="387" spans="1:10" x14ac:dyDescent="0.2">
      <c r="A387" s="436"/>
      <c r="B387" s="436"/>
      <c r="C387" s="436"/>
      <c r="D387" s="437"/>
      <c r="E387" s="571"/>
      <c r="F387" s="423"/>
      <c r="G387" s="436"/>
      <c r="H387" s="436"/>
      <c r="I387" s="437"/>
      <c r="J387" s="436"/>
    </row>
    <row r="388" spans="1:10" x14ac:dyDescent="0.2">
      <c r="A388" s="436"/>
      <c r="B388" s="436"/>
      <c r="C388" s="436"/>
      <c r="D388" s="437"/>
      <c r="E388" s="571"/>
      <c r="F388" s="423"/>
      <c r="G388" s="436"/>
      <c r="H388" s="436"/>
      <c r="I388" s="437"/>
      <c r="J388" s="436"/>
    </row>
    <row r="389" spans="1:10" x14ac:dyDescent="0.2">
      <c r="A389" s="436"/>
      <c r="B389" s="436"/>
      <c r="C389" s="436"/>
      <c r="D389" s="437"/>
      <c r="E389" s="571"/>
      <c r="F389" s="423"/>
      <c r="G389" s="436"/>
      <c r="H389" s="436"/>
      <c r="I389" s="437"/>
      <c r="J389" s="436"/>
    </row>
    <row r="390" spans="1:10" x14ac:dyDescent="0.2">
      <c r="A390" s="436"/>
      <c r="B390" s="436"/>
      <c r="C390" s="436"/>
      <c r="D390" s="437"/>
      <c r="E390" s="571"/>
      <c r="F390" s="423"/>
      <c r="G390" s="436"/>
      <c r="H390" s="436"/>
      <c r="I390" s="437"/>
      <c r="J390" s="436"/>
    </row>
    <row r="391" spans="1:10" x14ac:dyDescent="0.2">
      <c r="A391" s="436"/>
      <c r="B391" s="436"/>
      <c r="C391" s="436"/>
      <c r="D391" s="437"/>
      <c r="E391" s="571"/>
      <c r="F391" s="423"/>
      <c r="G391" s="436"/>
      <c r="H391" s="436"/>
      <c r="I391" s="437"/>
      <c r="J391" s="436"/>
    </row>
    <row r="392" spans="1:10" x14ac:dyDescent="0.2">
      <c r="A392" s="436"/>
      <c r="B392" s="436"/>
      <c r="C392" s="436"/>
      <c r="D392" s="437"/>
      <c r="E392" s="571"/>
      <c r="F392" s="423"/>
      <c r="G392" s="436"/>
      <c r="H392" s="436"/>
      <c r="I392" s="437"/>
      <c r="J392" s="436"/>
    </row>
    <row r="393" spans="1:10" x14ac:dyDescent="0.2">
      <c r="A393" s="436"/>
      <c r="B393" s="436"/>
      <c r="C393" s="436"/>
      <c r="D393" s="437"/>
      <c r="E393" s="571"/>
      <c r="F393" s="423"/>
      <c r="G393" s="436"/>
      <c r="H393" s="436"/>
      <c r="I393" s="437"/>
      <c r="J393" s="436"/>
    </row>
    <row r="394" spans="1:10" x14ac:dyDescent="0.2">
      <c r="A394" s="436"/>
      <c r="B394" s="436"/>
      <c r="C394" s="436"/>
      <c r="D394" s="437"/>
      <c r="E394" s="571"/>
      <c r="F394" s="423"/>
      <c r="G394" s="436"/>
      <c r="H394" s="436"/>
      <c r="I394" s="437"/>
      <c r="J394" s="436"/>
    </row>
    <row r="395" spans="1:10" x14ac:dyDescent="0.2">
      <c r="A395" s="436"/>
      <c r="B395" s="436"/>
      <c r="C395" s="436"/>
      <c r="D395" s="437"/>
      <c r="E395" s="571"/>
      <c r="F395" s="423"/>
      <c r="G395" s="436"/>
      <c r="H395" s="436"/>
      <c r="I395" s="437"/>
      <c r="J395" s="436"/>
    </row>
    <row r="396" spans="1:10" x14ac:dyDescent="0.2">
      <c r="A396" s="436"/>
      <c r="B396" s="436"/>
      <c r="C396" s="436"/>
      <c r="D396" s="437"/>
      <c r="E396" s="571"/>
      <c r="F396" s="423"/>
      <c r="G396" s="436"/>
      <c r="H396" s="436"/>
      <c r="I396" s="437"/>
      <c r="J396" s="436"/>
    </row>
    <row r="397" spans="1:10" x14ac:dyDescent="0.2">
      <c r="A397" s="436"/>
      <c r="B397" s="436"/>
      <c r="C397" s="436"/>
      <c r="D397" s="437"/>
      <c r="E397" s="571"/>
      <c r="F397" s="423"/>
      <c r="G397" s="436"/>
      <c r="H397" s="436"/>
      <c r="I397" s="437"/>
      <c r="J397" s="436"/>
    </row>
    <row r="398" spans="1:10" x14ac:dyDescent="0.2">
      <c r="A398" s="436"/>
      <c r="B398" s="436"/>
      <c r="C398" s="436"/>
      <c r="D398" s="437"/>
      <c r="E398" s="571"/>
      <c r="F398" s="423"/>
      <c r="G398" s="436"/>
      <c r="H398" s="436"/>
      <c r="I398" s="437"/>
      <c r="J398" s="436"/>
    </row>
    <row r="399" spans="1:10" x14ac:dyDescent="0.2">
      <c r="A399" s="436"/>
      <c r="B399" s="436"/>
      <c r="C399" s="436"/>
      <c r="D399" s="437"/>
      <c r="E399" s="571"/>
      <c r="F399" s="423"/>
      <c r="G399" s="436"/>
      <c r="H399" s="436"/>
      <c r="I399" s="437"/>
      <c r="J399" s="436"/>
    </row>
    <row r="400" spans="1:10" x14ac:dyDescent="0.2">
      <c r="A400" s="436"/>
      <c r="B400" s="436"/>
      <c r="C400" s="436"/>
      <c r="D400" s="437"/>
      <c r="E400" s="571"/>
      <c r="F400" s="423"/>
      <c r="G400" s="436"/>
      <c r="H400" s="436"/>
      <c r="I400" s="437"/>
      <c r="J400" s="436"/>
    </row>
    <row r="401" spans="1:10" x14ac:dyDescent="0.2">
      <c r="A401" s="436"/>
      <c r="B401" s="436"/>
      <c r="C401" s="436"/>
      <c r="D401" s="437"/>
      <c r="E401" s="571"/>
      <c r="F401" s="423"/>
      <c r="G401" s="436"/>
      <c r="H401" s="436"/>
      <c r="I401" s="437"/>
      <c r="J401" s="436"/>
    </row>
    <row r="402" spans="1:10" x14ac:dyDescent="0.2">
      <c r="A402" s="436"/>
      <c r="B402" s="436"/>
      <c r="C402" s="436"/>
      <c r="D402" s="437"/>
      <c r="E402" s="571"/>
      <c r="F402" s="423"/>
      <c r="G402" s="436"/>
      <c r="H402" s="436"/>
      <c r="I402" s="437"/>
      <c r="J402" s="436"/>
    </row>
    <row r="403" spans="1:10" x14ac:dyDescent="0.2">
      <c r="A403" s="436"/>
      <c r="B403" s="436"/>
      <c r="C403" s="436"/>
      <c r="D403" s="437"/>
      <c r="E403" s="571"/>
      <c r="F403" s="423"/>
      <c r="G403" s="436"/>
      <c r="H403" s="436"/>
      <c r="I403" s="437"/>
      <c r="J403" s="436"/>
    </row>
    <row r="404" spans="1:10" x14ac:dyDescent="0.2">
      <c r="A404" s="436"/>
      <c r="B404" s="436"/>
      <c r="C404" s="436"/>
      <c r="D404" s="437"/>
      <c r="E404" s="571"/>
      <c r="F404" s="423"/>
      <c r="G404" s="436"/>
      <c r="H404" s="436"/>
      <c r="I404" s="437"/>
      <c r="J404" s="436"/>
    </row>
    <row r="405" spans="1:10" x14ac:dyDescent="0.2">
      <c r="A405" s="436"/>
      <c r="B405" s="436"/>
      <c r="C405" s="436"/>
      <c r="D405" s="437"/>
      <c r="E405" s="571"/>
      <c r="F405" s="423"/>
      <c r="G405" s="436"/>
      <c r="H405" s="436"/>
      <c r="I405" s="437"/>
      <c r="J405" s="436"/>
    </row>
    <row r="406" spans="1:10" x14ac:dyDescent="0.2">
      <c r="A406" s="436"/>
      <c r="B406" s="436"/>
      <c r="C406" s="436"/>
      <c r="D406" s="437"/>
      <c r="E406" s="571"/>
      <c r="F406" s="423"/>
      <c r="G406" s="436"/>
      <c r="H406" s="436"/>
      <c r="I406" s="437"/>
      <c r="J406" s="436"/>
    </row>
    <row r="407" spans="1:10" x14ac:dyDescent="0.2">
      <c r="A407" s="436"/>
      <c r="B407" s="436"/>
      <c r="C407" s="436"/>
      <c r="D407" s="437"/>
      <c r="E407" s="571"/>
      <c r="F407" s="423"/>
      <c r="G407" s="436"/>
      <c r="H407" s="436"/>
      <c r="I407" s="437"/>
      <c r="J407" s="436"/>
    </row>
    <row r="408" spans="1:10" x14ac:dyDescent="0.2">
      <c r="A408" s="436"/>
      <c r="B408" s="436"/>
      <c r="C408" s="436"/>
      <c r="D408" s="437"/>
      <c r="E408" s="571"/>
      <c r="F408" s="423"/>
      <c r="G408" s="436"/>
      <c r="H408" s="436"/>
      <c r="I408" s="437"/>
      <c r="J408" s="436"/>
    </row>
    <row r="409" spans="1:10" x14ac:dyDescent="0.2">
      <c r="A409" s="436"/>
      <c r="B409" s="436"/>
      <c r="C409" s="436"/>
      <c r="D409" s="437"/>
      <c r="E409" s="571"/>
      <c r="F409" s="423"/>
      <c r="G409" s="436"/>
      <c r="H409" s="436"/>
      <c r="I409" s="437"/>
      <c r="J409" s="436"/>
    </row>
    <row r="410" spans="1:10" x14ac:dyDescent="0.2">
      <c r="A410" s="436"/>
      <c r="B410" s="436"/>
      <c r="C410" s="436"/>
      <c r="D410" s="437"/>
      <c r="E410" s="571"/>
      <c r="F410" s="423"/>
      <c r="G410" s="436"/>
      <c r="H410" s="436"/>
      <c r="I410" s="437"/>
      <c r="J410" s="436"/>
    </row>
    <row r="411" spans="1:10" x14ac:dyDescent="0.2">
      <c r="A411" s="436"/>
      <c r="B411" s="436"/>
      <c r="C411" s="436"/>
      <c r="D411" s="437"/>
      <c r="E411" s="571"/>
      <c r="F411" s="423"/>
      <c r="G411" s="436"/>
      <c r="H411" s="436"/>
      <c r="I411" s="437"/>
      <c r="J411" s="436"/>
    </row>
    <row r="412" spans="1:10" x14ac:dyDescent="0.2">
      <c r="A412" s="436"/>
      <c r="B412" s="436"/>
      <c r="C412" s="436"/>
      <c r="D412" s="437"/>
      <c r="E412" s="571"/>
      <c r="F412" s="423"/>
      <c r="G412" s="436"/>
      <c r="H412" s="436"/>
      <c r="I412" s="437"/>
      <c r="J412" s="436"/>
    </row>
    <row r="413" spans="1:10" x14ac:dyDescent="0.2">
      <c r="A413" s="436"/>
      <c r="B413" s="436"/>
      <c r="C413" s="436"/>
      <c r="D413" s="437"/>
      <c r="E413" s="571"/>
      <c r="F413" s="423"/>
      <c r="G413" s="436"/>
      <c r="H413" s="436"/>
      <c r="I413" s="437"/>
      <c r="J413" s="436"/>
    </row>
    <row r="414" spans="1:10" x14ac:dyDescent="0.2">
      <c r="A414" s="436"/>
      <c r="B414" s="436"/>
      <c r="C414" s="436"/>
      <c r="D414" s="437"/>
      <c r="E414" s="571"/>
      <c r="F414" s="423"/>
      <c r="G414" s="436"/>
      <c r="H414" s="436"/>
      <c r="I414" s="437"/>
      <c r="J414" s="436"/>
    </row>
    <row r="415" spans="1:10" x14ac:dyDescent="0.2">
      <c r="A415" s="436"/>
      <c r="B415" s="436"/>
      <c r="C415" s="436"/>
      <c r="D415" s="437"/>
      <c r="E415" s="571"/>
      <c r="F415" s="423"/>
      <c r="G415" s="436"/>
      <c r="H415" s="436"/>
      <c r="I415" s="437"/>
      <c r="J415" s="436"/>
    </row>
    <row r="416" spans="1:10" x14ac:dyDescent="0.2">
      <c r="A416" s="436"/>
      <c r="B416" s="436"/>
      <c r="C416" s="436"/>
      <c r="D416" s="437"/>
      <c r="E416" s="571"/>
      <c r="F416" s="423"/>
      <c r="G416" s="436"/>
      <c r="H416" s="436"/>
      <c r="I416" s="437"/>
      <c r="J416" s="436"/>
    </row>
    <row r="417" spans="1:10" x14ac:dyDescent="0.2">
      <c r="A417" s="436"/>
      <c r="B417" s="436"/>
      <c r="C417" s="436"/>
      <c r="D417" s="437"/>
      <c r="E417" s="571"/>
      <c r="F417" s="423"/>
      <c r="G417" s="436"/>
      <c r="H417" s="436"/>
      <c r="I417" s="437"/>
      <c r="J417" s="436"/>
    </row>
    <row r="418" spans="1:10" x14ac:dyDescent="0.2">
      <c r="A418" s="436"/>
      <c r="B418" s="436"/>
      <c r="C418" s="436"/>
      <c r="D418" s="437"/>
      <c r="E418" s="571"/>
      <c r="F418" s="423"/>
      <c r="G418" s="436"/>
      <c r="H418" s="436"/>
      <c r="I418" s="437"/>
      <c r="J418" s="436"/>
    </row>
    <row r="419" spans="1:10" x14ac:dyDescent="0.2">
      <c r="A419" s="436"/>
      <c r="B419" s="436"/>
      <c r="C419" s="436"/>
      <c r="D419" s="437"/>
      <c r="E419" s="571"/>
      <c r="F419" s="423"/>
      <c r="G419" s="436"/>
      <c r="H419" s="436"/>
      <c r="I419" s="437"/>
      <c r="J419" s="436"/>
    </row>
    <row r="420" spans="1:10" x14ac:dyDescent="0.2">
      <c r="A420" s="436"/>
      <c r="B420" s="436"/>
      <c r="C420" s="436"/>
      <c r="D420" s="437"/>
      <c r="E420" s="571"/>
      <c r="F420" s="423"/>
      <c r="G420" s="436"/>
      <c r="H420" s="436"/>
      <c r="I420" s="437"/>
      <c r="J420" s="436"/>
    </row>
    <row r="421" spans="1:10" x14ac:dyDescent="0.2">
      <c r="A421" s="436"/>
      <c r="B421" s="436"/>
      <c r="C421" s="436"/>
      <c r="D421" s="437"/>
      <c r="E421" s="571"/>
      <c r="F421" s="423"/>
      <c r="G421" s="436"/>
      <c r="H421" s="436"/>
      <c r="I421" s="437"/>
      <c r="J421" s="436"/>
    </row>
    <row r="422" spans="1:10" x14ac:dyDescent="0.2">
      <c r="A422" s="436"/>
      <c r="B422" s="436"/>
      <c r="C422" s="436"/>
      <c r="D422" s="437"/>
      <c r="E422" s="571"/>
      <c r="F422" s="423"/>
      <c r="G422" s="436"/>
      <c r="H422" s="436"/>
      <c r="I422" s="437"/>
      <c r="J422" s="436"/>
    </row>
    <row r="423" spans="1:10" x14ac:dyDescent="0.2">
      <c r="A423" s="436"/>
      <c r="B423" s="436"/>
      <c r="C423" s="436"/>
      <c r="D423" s="437"/>
      <c r="E423" s="571"/>
      <c r="F423" s="423"/>
      <c r="G423" s="436"/>
      <c r="H423" s="436"/>
      <c r="I423" s="437"/>
      <c r="J423" s="436"/>
    </row>
    <row r="424" spans="1:10" x14ac:dyDescent="0.2">
      <c r="A424" s="436"/>
      <c r="B424" s="436"/>
      <c r="C424" s="436"/>
      <c r="D424" s="437"/>
      <c r="E424" s="571"/>
      <c r="F424" s="423"/>
      <c r="G424" s="436"/>
      <c r="H424" s="436"/>
      <c r="I424" s="437"/>
      <c r="J424" s="436"/>
    </row>
    <row r="425" spans="1:10" x14ac:dyDescent="0.2">
      <c r="A425" s="436"/>
      <c r="B425" s="436"/>
      <c r="C425" s="436"/>
      <c r="D425" s="437"/>
      <c r="E425" s="571"/>
      <c r="F425" s="423"/>
      <c r="G425" s="436"/>
      <c r="H425" s="436"/>
      <c r="I425" s="437"/>
      <c r="J425" s="436"/>
    </row>
    <row r="426" spans="1:10" x14ac:dyDescent="0.2">
      <c r="A426" s="436"/>
      <c r="B426" s="436"/>
      <c r="C426" s="436"/>
      <c r="D426" s="437"/>
      <c r="E426" s="571"/>
      <c r="F426" s="423"/>
      <c r="G426" s="436"/>
      <c r="H426" s="436"/>
      <c r="I426" s="437"/>
      <c r="J426" s="436"/>
    </row>
    <row r="427" spans="1:10" x14ac:dyDescent="0.2">
      <c r="A427" s="436"/>
      <c r="B427" s="436"/>
      <c r="C427" s="436"/>
      <c r="D427" s="437"/>
      <c r="E427" s="571"/>
      <c r="F427" s="423"/>
      <c r="G427" s="436"/>
      <c r="H427" s="436"/>
      <c r="I427" s="437"/>
      <c r="J427" s="436"/>
    </row>
    <row r="428" spans="1:10" x14ac:dyDescent="0.2">
      <c r="A428" s="436"/>
      <c r="B428" s="436"/>
      <c r="C428" s="436"/>
      <c r="D428" s="437"/>
      <c r="E428" s="571"/>
      <c r="F428" s="423"/>
      <c r="G428" s="436"/>
      <c r="H428" s="436"/>
      <c r="I428" s="437"/>
      <c r="J428" s="436"/>
    </row>
    <row r="429" spans="1:10" x14ac:dyDescent="0.2">
      <c r="A429" s="436"/>
      <c r="B429" s="436"/>
      <c r="C429" s="436"/>
      <c r="D429" s="437"/>
      <c r="E429" s="571"/>
      <c r="F429" s="423"/>
      <c r="G429" s="436"/>
      <c r="H429" s="436"/>
      <c r="I429" s="437"/>
      <c r="J429" s="436"/>
    </row>
    <row r="430" spans="1:10" x14ac:dyDescent="0.2">
      <c r="A430" s="436"/>
      <c r="B430" s="436"/>
      <c r="C430" s="436"/>
      <c r="D430" s="437"/>
      <c r="E430" s="571"/>
      <c r="F430" s="423"/>
      <c r="G430" s="436"/>
      <c r="H430" s="436"/>
      <c r="I430" s="437"/>
      <c r="J430" s="436"/>
    </row>
    <row r="431" spans="1:10" x14ac:dyDescent="0.2">
      <c r="A431" s="436"/>
      <c r="B431" s="436"/>
      <c r="C431" s="436"/>
      <c r="D431" s="437"/>
      <c r="E431" s="571"/>
      <c r="F431" s="423"/>
      <c r="G431" s="436"/>
      <c r="H431" s="436"/>
      <c r="I431" s="437"/>
      <c r="J431" s="436"/>
    </row>
    <row r="432" spans="1:10" x14ac:dyDescent="0.2">
      <c r="A432" s="436"/>
      <c r="B432" s="436"/>
      <c r="C432" s="436"/>
      <c r="D432" s="437"/>
      <c r="E432" s="571"/>
      <c r="F432" s="423"/>
      <c r="G432" s="436"/>
      <c r="H432" s="436"/>
      <c r="I432" s="437"/>
      <c r="J432" s="436"/>
    </row>
    <row r="433" spans="1:10" x14ac:dyDescent="0.2">
      <c r="A433" s="436"/>
      <c r="B433" s="436"/>
      <c r="C433" s="436"/>
      <c r="D433" s="437"/>
      <c r="E433" s="571"/>
      <c r="F433" s="423"/>
      <c r="G433" s="436"/>
      <c r="H433" s="436"/>
      <c r="I433" s="437"/>
      <c r="J433" s="436"/>
    </row>
    <row r="434" spans="1:10" x14ac:dyDescent="0.2">
      <c r="A434" s="436"/>
      <c r="B434" s="436"/>
      <c r="C434" s="436"/>
      <c r="D434" s="437"/>
      <c r="E434" s="571"/>
      <c r="F434" s="423"/>
      <c r="G434" s="436"/>
      <c r="H434" s="436"/>
      <c r="I434" s="437"/>
      <c r="J434" s="436"/>
    </row>
    <row r="435" spans="1:10" x14ac:dyDescent="0.2">
      <c r="A435" s="436"/>
      <c r="B435" s="436"/>
      <c r="C435" s="436"/>
      <c r="D435" s="437"/>
      <c r="E435" s="571"/>
      <c r="F435" s="423"/>
      <c r="G435" s="436"/>
      <c r="H435" s="436"/>
      <c r="I435" s="437"/>
      <c r="J435" s="436"/>
    </row>
    <row r="436" spans="1:10" x14ac:dyDescent="0.2">
      <c r="A436" s="436"/>
      <c r="B436" s="436"/>
      <c r="C436" s="436"/>
      <c r="D436" s="437"/>
      <c r="E436" s="571"/>
      <c r="F436" s="423"/>
      <c r="G436" s="436"/>
      <c r="H436" s="436"/>
      <c r="I436" s="437"/>
      <c r="J436" s="436"/>
    </row>
    <row r="437" spans="1:10" x14ac:dyDescent="0.2">
      <c r="A437" s="436"/>
      <c r="B437" s="436"/>
      <c r="C437" s="436"/>
      <c r="D437" s="437"/>
      <c r="E437" s="571"/>
      <c r="F437" s="423"/>
      <c r="G437" s="436"/>
      <c r="H437" s="436"/>
      <c r="I437" s="437"/>
      <c r="J437" s="436"/>
    </row>
    <row r="438" spans="1:10" x14ac:dyDescent="0.2">
      <c r="A438" s="436"/>
      <c r="B438" s="436"/>
      <c r="C438" s="436"/>
      <c r="D438" s="437"/>
      <c r="E438" s="571"/>
      <c r="F438" s="423"/>
      <c r="G438" s="436"/>
      <c r="H438" s="436"/>
      <c r="I438" s="437"/>
      <c r="J438" s="436"/>
    </row>
    <row r="439" spans="1:10" x14ac:dyDescent="0.2">
      <c r="A439" s="436"/>
      <c r="B439" s="436"/>
      <c r="C439" s="436"/>
      <c r="D439" s="437"/>
      <c r="E439" s="571"/>
      <c r="F439" s="423"/>
      <c r="G439" s="436"/>
      <c r="H439" s="436"/>
      <c r="I439" s="437"/>
      <c r="J439" s="436"/>
    </row>
    <row r="440" spans="1:10" x14ac:dyDescent="0.2">
      <c r="A440" s="436"/>
      <c r="B440" s="436"/>
      <c r="C440" s="436"/>
      <c r="D440" s="437"/>
      <c r="E440" s="571"/>
      <c r="F440" s="423"/>
      <c r="G440" s="436"/>
      <c r="H440" s="436"/>
      <c r="I440" s="437"/>
      <c r="J440" s="436"/>
    </row>
    <row r="441" spans="1:10" x14ac:dyDescent="0.2">
      <c r="A441" s="436"/>
      <c r="B441" s="436"/>
      <c r="C441" s="436"/>
      <c r="D441" s="437"/>
      <c r="E441" s="571"/>
      <c r="F441" s="423"/>
      <c r="G441" s="436"/>
      <c r="H441" s="436"/>
      <c r="I441" s="437"/>
      <c r="J441" s="436"/>
    </row>
    <row r="442" spans="1:10" x14ac:dyDescent="0.2">
      <c r="A442" s="436"/>
      <c r="B442" s="436"/>
      <c r="C442" s="436"/>
      <c r="D442" s="437"/>
      <c r="E442" s="571"/>
      <c r="F442" s="423"/>
      <c r="G442" s="436"/>
      <c r="H442" s="436"/>
      <c r="I442" s="437"/>
      <c r="J442" s="436"/>
    </row>
    <row r="443" spans="1:10" x14ac:dyDescent="0.2">
      <c r="A443" s="436"/>
      <c r="B443" s="436"/>
      <c r="C443" s="436"/>
      <c r="D443" s="437"/>
      <c r="E443" s="571"/>
      <c r="F443" s="423"/>
      <c r="G443" s="436"/>
      <c r="H443" s="436"/>
      <c r="I443" s="437"/>
      <c r="J443" s="436"/>
    </row>
    <row r="444" spans="1:10" x14ac:dyDescent="0.2">
      <c r="A444" s="436"/>
      <c r="B444" s="436"/>
      <c r="C444" s="436"/>
      <c r="D444" s="437"/>
      <c r="E444" s="571"/>
      <c r="F444" s="423"/>
      <c r="G444" s="436"/>
      <c r="H444" s="436"/>
      <c r="I444" s="437"/>
      <c r="J444" s="436"/>
    </row>
    <row r="445" spans="1:10" x14ac:dyDescent="0.2">
      <c r="A445" s="436"/>
      <c r="B445" s="436"/>
      <c r="C445" s="436"/>
      <c r="D445" s="437"/>
      <c r="E445" s="571"/>
      <c r="F445" s="423"/>
      <c r="G445" s="436"/>
      <c r="H445" s="436"/>
      <c r="I445" s="437"/>
      <c r="J445" s="436"/>
    </row>
    <row r="446" spans="1:10" x14ac:dyDescent="0.2">
      <c r="A446" s="436"/>
      <c r="B446" s="436"/>
      <c r="C446" s="436"/>
      <c r="D446" s="437"/>
      <c r="E446" s="571"/>
      <c r="F446" s="423"/>
      <c r="G446" s="436"/>
      <c r="H446" s="436"/>
      <c r="I446" s="437"/>
      <c r="J446" s="436"/>
    </row>
    <row r="447" spans="1:10" x14ac:dyDescent="0.2">
      <c r="A447" s="436"/>
      <c r="B447" s="436"/>
      <c r="C447" s="436"/>
      <c r="D447" s="437"/>
      <c r="E447" s="571"/>
      <c r="F447" s="423"/>
      <c r="G447" s="436"/>
      <c r="H447" s="436"/>
      <c r="I447" s="437"/>
      <c r="J447" s="436"/>
    </row>
    <row r="448" spans="1:10" x14ac:dyDescent="0.2">
      <c r="A448" s="436"/>
      <c r="B448" s="436"/>
      <c r="C448" s="436"/>
      <c r="D448" s="437"/>
      <c r="E448" s="571"/>
      <c r="F448" s="423"/>
      <c r="G448" s="436"/>
      <c r="H448" s="436"/>
      <c r="I448" s="437"/>
      <c r="J448" s="436"/>
    </row>
    <row r="449" spans="1:10" x14ac:dyDescent="0.2">
      <c r="A449" s="436"/>
      <c r="B449" s="436"/>
      <c r="C449" s="436"/>
      <c r="D449" s="437"/>
      <c r="E449" s="571"/>
      <c r="F449" s="423"/>
      <c r="G449" s="436"/>
      <c r="H449" s="436"/>
      <c r="I449" s="437"/>
      <c r="J449" s="436"/>
    </row>
    <row r="450" spans="1:10" x14ac:dyDescent="0.2">
      <c r="A450" s="436"/>
      <c r="B450" s="436"/>
      <c r="C450" s="436"/>
      <c r="D450" s="437"/>
      <c r="E450" s="571"/>
      <c r="F450" s="423"/>
      <c r="G450" s="436"/>
      <c r="H450" s="436"/>
      <c r="I450" s="437"/>
      <c r="J450" s="436"/>
    </row>
    <row r="451" spans="1:10" x14ac:dyDescent="0.2">
      <c r="A451" s="436"/>
      <c r="B451" s="436"/>
      <c r="C451" s="436"/>
      <c r="D451" s="437"/>
      <c r="E451" s="571"/>
      <c r="F451" s="423"/>
      <c r="G451" s="436"/>
      <c r="H451" s="436"/>
      <c r="I451" s="437"/>
      <c r="J451" s="436"/>
    </row>
    <row r="452" spans="1:10" x14ac:dyDescent="0.2">
      <c r="A452" s="436"/>
      <c r="B452" s="436"/>
      <c r="C452" s="436"/>
      <c r="D452" s="437"/>
      <c r="E452" s="571"/>
      <c r="F452" s="423"/>
      <c r="G452" s="436"/>
      <c r="H452" s="436"/>
      <c r="I452" s="437"/>
      <c r="J452" s="436"/>
    </row>
    <row r="453" spans="1:10" x14ac:dyDescent="0.2">
      <c r="A453" s="436"/>
      <c r="B453" s="436"/>
      <c r="C453" s="436"/>
      <c r="D453" s="437"/>
      <c r="E453" s="571"/>
      <c r="F453" s="423"/>
      <c r="G453" s="436"/>
      <c r="H453" s="436"/>
      <c r="I453" s="437"/>
      <c r="J453" s="436"/>
    </row>
    <row r="454" spans="1:10" x14ac:dyDescent="0.2">
      <c r="A454" s="436"/>
      <c r="B454" s="436"/>
      <c r="C454" s="436"/>
      <c r="D454" s="437"/>
      <c r="E454" s="571"/>
      <c r="F454" s="423"/>
      <c r="G454" s="436"/>
      <c r="H454" s="436"/>
      <c r="I454" s="437"/>
      <c r="J454" s="436"/>
    </row>
    <row r="455" spans="1:10" x14ac:dyDescent="0.2">
      <c r="A455" s="436"/>
      <c r="B455" s="436"/>
      <c r="C455" s="436"/>
      <c r="D455" s="437"/>
      <c r="E455" s="571"/>
      <c r="F455" s="423"/>
      <c r="G455" s="436"/>
      <c r="H455" s="436"/>
      <c r="I455" s="437"/>
      <c r="J455" s="436"/>
    </row>
    <row r="456" spans="1:10" x14ac:dyDescent="0.2">
      <c r="A456" s="436"/>
      <c r="B456" s="436"/>
      <c r="C456" s="436"/>
      <c r="D456" s="437"/>
      <c r="E456" s="571"/>
      <c r="F456" s="423"/>
      <c r="G456" s="436"/>
      <c r="H456" s="436"/>
      <c r="I456" s="437"/>
      <c r="J456" s="436"/>
    </row>
    <row r="457" spans="1:10" x14ac:dyDescent="0.2">
      <c r="A457" s="436"/>
      <c r="B457" s="436"/>
      <c r="C457" s="436"/>
      <c r="D457" s="437"/>
      <c r="E457" s="571"/>
      <c r="F457" s="423"/>
      <c r="G457" s="436"/>
      <c r="H457" s="436"/>
      <c r="I457" s="437"/>
      <c r="J457" s="436"/>
    </row>
    <row r="458" spans="1:10" x14ac:dyDescent="0.2">
      <c r="A458" s="436"/>
      <c r="B458" s="436"/>
      <c r="C458" s="436"/>
      <c r="D458" s="437"/>
      <c r="E458" s="571"/>
      <c r="F458" s="423"/>
      <c r="G458" s="436"/>
      <c r="H458" s="436"/>
      <c r="I458" s="437"/>
      <c r="J458" s="436"/>
    </row>
    <row r="459" spans="1:10" x14ac:dyDescent="0.2">
      <c r="A459" s="436"/>
      <c r="B459" s="436"/>
      <c r="C459" s="436"/>
      <c r="D459" s="437"/>
      <c r="E459" s="571"/>
      <c r="F459" s="423"/>
      <c r="G459" s="436"/>
      <c r="H459" s="436"/>
      <c r="I459" s="437"/>
      <c r="J459" s="436"/>
    </row>
    <row r="460" spans="1:10" x14ac:dyDescent="0.2">
      <c r="A460" s="436"/>
      <c r="B460" s="436"/>
      <c r="C460" s="436"/>
      <c r="D460" s="437"/>
      <c r="E460" s="571"/>
      <c r="F460" s="423"/>
      <c r="G460" s="436"/>
      <c r="H460" s="436"/>
      <c r="I460" s="437"/>
      <c r="J460" s="436"/>
    </row>
    <row r="461" spans="1:10" x14ac:dyDescent="0.2">
      <c r="A461" s="436"/>
      <c r="B461" s="436"/>
      <c r="C461" s="436"/>
      <c r="D461" s="437"/>
      <c r="E461" s="571"/>
      <c r="F461" s="423"/>
      <c r="G461" s="436"/>
      <c r="H461" s="436"/>
      <c r="I461" s="437"/>
      <c r="J461" s="436"/>
    </row>
    <row r="462" spans="1:10" x14ac:dyDescent="0.2">
      <c r="A462" s="436"/>
      <c r="B462" s="436"/>
      <c r="C462" s="436"/>
      <c r="D462" s="437"/>
      <c r="E462" s="571"/>
      <c r="F462" s="423"/>
      <c r="G462" s="436"/>
      <c r="H462" s="436"/>
      <c r="I462" s="437"/>
      <c r="J462" s="436"/>
    </row>
    <row r="463" spans="1:10" x14ac:dyDescent="0.2">
      <c r="A463" s="436"/>
      <c r="B463" s="436"/>
      <c r="C463" s="436"/>
      <c r="D463" s="437"/>
      <c r="E463" s="571"/>
      <c r="F463" s="423"/>
      <c r="G463" s="436"/>
      <c r="H463" s="436"/>
      <c r="I463" s="437"/>
      <c r="J463" s="436"/>
    </row>
    <row r="464" spans="1:10" x14ac:dyDescent="0.2">
      <c r="A464" s="436"/>
      <c r="B464" s="436"/>
      <c r="C464" s="436"/>
      <c r="D464" s="437"/>
      <c r="E464" s="571"/>
      <c r="F464" s="423"/>
      <c r="G464" s="436"/>
      <c r="H464" s="436"/>
      <c r="I464" s="437"/>
      <c r="J464" s="436"/>
    </row>
    <row r="465" spans="1:10" x14ac:dyDescent="0.2">
      <c r="A465" s="436"/>
      <c r="B465" s="436"/>
      <c r="C465" s="436"/>
      <c r="D465" s="437"/>
      <c r="E465" s="571"/>
      <c r="F465" s="423"/>
      <c r="G465" s="436"/>
      <c r="H465" s="436"/>
      <c r="I465" s="437"/>
      <c r="J465" s="436"/>
    </row>
    <row r="466" spans="1:10" x14ac:dyDescent="0.2">
      <c r="A466" s="436"/>
      <c r="B466" s="436"/>
      <c r="C466" s="436"/>
      <c r="D466" s="437"/>
      <c r="E466" s="571"/>
      <c r="F466" s="423"/>
      <c r="G466" s="436"/>
      <c r="H466" s="436"/>
      <c r="I466" s="437"/>
      <c r="J466" s="436"/>
    </row>
    <row r="467" spans="1:10" x14ac:dyDescent="0.2">
      <c r="A467" s="436"/>
      <c r="B467" s="436"/>
      <c r="C467" s="436"/>
      <c r="D467" s="437"/>
      <c r="E467" s="571"/>
      <c r="F467" s="423"/>
      <c r="G467" s="436"/>
      <c r="H467" s="436"/>
      <c r="I467" s="437"/>
      <c r="J467" s="436"/>
    </row>
    <row r="468" spans="1:10" x14ac:dyDescent="0.2">
      <c r="A468" s="436"/>
      <c r="B468" s="436"/>
      <c r="C468" s="436"/>
      <c r="D468" s="437"/>
      <c r="E468" s="571"/>
      <c r="F468" s="423"/>
      <c r="G468" s="436"/>
      <c r="H468" s="436"/>
      <c r="I468" s="437"/>
      <c r="J468" s="436"/>
    </row>
    <row r="469" spans="1:10" x14ac:dyDescent="0.2">
      <c r="A469" s="436"/>
      <c r="B469" s="436"/>
      <c r="C469" s="436"/>
      <c r="D469" s="437"/>
      <c r="E469" s="571"/>
      <c r="F469" s="423"/>
      <c r="G469" s="436"/>
      <c r="H469" s="436"/>
      <c r="I469" s="437"/>
      <c r="J469" s="436"/>
    </row>
    <row r="470" spans="1:10" x14ac:dyDescent="0.2">
      <c r="A470" s="436"/>
      <c r="B470" s="436"/>
      <c r="C470" s="436"/>
      <c r="D470" s="437"/>
      <c r="E470" s="571"/>
      <c r="F470" s="423"/>
      <c r="G470" s="436"/>
      <c r="H470" s="436"/>
      <c r="I470" s="437"/>
      <c r="J470" s="436"/>
    </row>
    <row r="471" spans="1:10" x14ac:dyDescent="0.2">
      <c r="A471" s="436"/>
      <c r="B471" s="436"/>
      <c r="C471" s="436"/>
      <c r="D471" s="437"/>
      <c r="E471" s="571"/>
      <c r="F471" s="423"/>
      <c r="G471" s="436"/>
      <c r="H471" s="436"/>
      <c r="I471" s="437"/>
      <c r="J471" s="436"/>
    </row>
    <row r="472" spans="1:10" x14ac:dyDescent="0.2">
      <c r="A472" s="436"/>
      <c r="B472" s="436"/>
      <c r="C472" s="436"/>
      <c r="D472" s="437"/>
      <c r="E472" s="571"/>
      <c r="F472" s="423"/>
      <c r="G472" s="436"/>
      <c r="H472" s="436"/>
      <c r="I472" s="437"/>
      <c r="J472" s="436"/>
    </row>
    <row r="473" spans="1:10" x14ac:dyDescent="0.2">
      <c r="A473" s="436"/>
      <c r="B473" s="436"/>
      <c r="C473" s="436"/>
      <c r="D473" s="437"/>
      <c r="E473" s="571"/>
      <c r="F473" s="423"/>
      <c r="G473" s="436"/>
      <c r="H473" s="436"/>
      <c r="I473" s="437"/>
      <c r="J473" s="436"/>
    </row>
    <row r="474" spans="1:10" x14ac:dyDescent="0.2">
      <c r="A474" s="436"/>
      <c r="B474" s="436"/>
      <c r="C474" s="436"/>
      <c r="D474" s="437"/>
      <c r="E474" s="571"/>
      <c r="F474" s="423"/>
      <c r="G474" s="436"/>
      <c r="H474" s="436"/>
      <c r="I474" s="437"/>
      <c r="J474" s="436"/>
    </row>
    <row r="475" spans="1:10" x14ac:dyDescent="0.2">
      <c r="A475" s="436"/>
      <c r="B475" s="436"/>
      <c r="C475" s="436"/>
      <c r="D475" s="437"/>
      <c r="E475" s="571"/>
      <c r="F475" s="423"/>
      <c r="G475" s="436"/>
      <c r="H475" s="436"/>
      <c r="I475" s="437"/>
      <c r="J475" s="436"/>
    </row>
    <row r="476" spans="1:10" x14ac:dyDescent="0.2">
      <c r="A476" s="436"/>
      <c r="B476" s="436"/>
      <c r="C476" s="436"/>
      <c r="D476" s="437"/>
      <c r="E476" s="571"/>
      <c r="F476" s="423"/>
      <c r="G476" s="436"/>
      <c r="H476" s="436"/>
      <c r="I476" s="437"/>
      <c r="J476" s="436"/>
    </row>
    <row r="477" spans="1:10" x14ac:dyDescent="0.2">
      <c r="A477" s="436"/>
      <c r="B477" s="436"/>
      <c r="C477" s="436"/>
      <c r="D477" s="437"/>
      <c r="E477" s="571"/>
      <c r="F477" s="423"/>
      <c r="G477" s="436"/>
      <c r="H477" s="436"/>
      <c r="I477" s="437"/>
      <c r="J477" s="436"/>
    </row>
    <row r="478" spans="1:10" x14ac:dyDescent="0.2">
      <c r="A478" s="436"/>
      <c r="B478" s="436"/>
      <c r="C478" s="436"/>
      <c r="D478" s="437"/>
      <c r="E478" s="571"/>
      <c r="F478" s="423"/>
      <c r="G478" s="436"/>
      <c r="H478" s="436"/>
      <c r="I478" s="437"/>
      <c r="J478" s="436"/>
    </row>
    <row r="479" spans="1:10" x14ac:dyDescent="0.2">
      <c r="A479" s="436"/>
      <c r="B479" s="436"/>
      <c r="C479" s="436"/>
      <c r="D479" s="437"/>
      <c r="E479" s="571"/>
      <c r="F479" s="423"/>
      <c r="G479" s="436"/>
      <c r="H479" s="436"/>
      <c r="I479" s="437"/>
      <c r="J479" s="436"/>
    </row>
    <row r="480" spans="1:10" x14ac:dyDescent="0.2">
      <c r="A480" s="436"/>
      <c r="B480" s="436"/>
      <c r="C480" s="436"/>
      <c r="D480" s="437"/>
      <c r="E480" s="571"/>
      <c r="F480" s="423"/>
      <c r="G480" s="436"/>
      <c r="H480" s="436"/>
      <c r="I480" s="437"/>
      <c r="J480" s="436"/>
    </row>
    <row r="481" spans="1:10" x14ac:dyDescent="0.2">
      <c r="A481" s="436"/>
      <c r="B481" s="436"/>
      <c r="C481" s="436"/>
      <c r="D481" s="437"/>
      <c r="E481" s="571"/>
      <c r="F481" s="423"/>
      <c r="G481" s="436"/>
      <c r="H481" s="436"/>
      <c r="I481" s="437"/>
      <c r="J481" s="436"/>
    </row>
    <row r="482" spans="1:10" x14ac:dyDescent="0.2">
      <c r="A482" s="436"/>
      <c r="B482" s="436"/>
      <c r="C482" s="436"/>
      <c r="D482" s="437"/>
      <c r="E482" s="571"/>
      <c r="F482" s="423"/>
      <c r="G482" s="436"/>
      <c r="H482" s="436"/>
      <c r="I482" s="437"/>
      <c r="J482" s="436"/>
    </row>
    <row r="483" spans="1:10" x14ac:dyDescent="0.2">
      <c r="A483" s="436"/>
      <c r="B483" s="436"/>
      <c r="C483" s="436"/>
      <c r="D483" s="437"/>
      <c r="E483" s="571"/>
      <c r="F483" s="423"/>
      <c r="G483" s="436"/>
      <c r="H483" s="436"/>
      <c r="I483" s="437"/>
      <c r="J483" s="436"/>
    </row>
    <row r="484" spans="1:10" x14ac:dyDescent="0.2">
      <c r="A484" s="436"/>
      <c r="B484" s="436"/>
      <c r="C484" s="436"/>
      <c r="D484" s="437"/>
      <c r="E484" s="571"/>
      <c r="F484" s="423"/>
      <c r="G484" s="436"/>
      <c r="H484" s="436"/>
      <c r="I484" s="437"/>
      <c r="J484" s="436"/>
    </row>
    <row r="485" spans="1:10" x14ac:dyDescent="0.2">
      <c r="A485" s="436"/>
      <c r="B485" s="436"/>
      <c r="C485" s="436"/>
      <c r="D485" s="437"/>
      <c r="E485" s="571"/>
      <c r="F485" s="423"/>
      <c r="G485" s="436"/>
      <c r="H485" s="436"/>
      <c r="I485" s="437"/>
      <c r="J485" s="436"/>
    </row>
    <row r="486" spans="1:10" x14ac:dyDescent="0.2">
      <c r="A486" s="436"/>
      <c r="B486" s="436"/>
      <c r="C486" s="436"/>
      <c r="D486" s="437"/>
      <c r="E486" s="571"/>
      <c r="F486" s="423"/>
      <c r="G486" s="436"/>
      <c r="H486" s="436"/>
      <c r="I486" s="437"/>
      <c r="J486" s="436"/>
    </row>
    <row r="487" spans="1:10" x14ac:dyDescent="0.2">
      <c r="A487" s="436"/>
      <c r="B487" s="436"/>
      <c r="C487" s="436"/>
      <c r="D487" s="437"/>
      <c r="E487" s="571"/>
      <c r="F487" s="423"/>
      <c r="G487" s="436"/>
      <c r="H487" s="436"/>
      <c r="I487" s="437"/>
      <c r="J487" s="436"/>
    </row>
    <row r="488" spans="1:10" x14ac:dyDescent="0.2">
      <c r="A488" s="436"/>
      <c r="B488" s="436"/>
      <c r="C488" s="436"/>
      <c r="D488" s="437"/>
      <c r="E488" s="571"/>
      <c r="F488" s="423"/>
      <c r="G488" s="436"/>
      <c r="H488" s="436"/>
      <c r="I488" s="437"/>
      <c r="J488" s="436"/>
    </row>
    <row r="489" spans="1:10" x14ac:dyDescent="0.2">
      <c r="A489" s="436"/>
      <c r="B489" s="436"/>
      <c r="C489" s="436"/>
      <c r="D489" s="437"/>
      <c r="E489" s="571"/>
      <c r="F489" s="423"/>
      <c r="G489" s="436"/>
      <c r="H489" s="436"/>
      <c r="I489" s="437"/>
      <c r="J489" s="436"/>
    </row>
    <row r="490" spans="1:10" x14ac:dyDescent="0.2">
      <c r="A490" s="436"/>
      <c r="B490" s="436"/>
      <c r="C490" s="436"/>
      <c r="D490" s="437"/>
      <c r="E490" s="571"/>
      <c r="F490" s="423"/>
      <c r="G490" s="436"/>
      <c r="H490" s="436"/>
      <c r="I490" s="437"/>
      <c r="J490" s="436"/>
    </row>
    <row r="491" spans="1:10" x14ac:dyDescent="0.2">
      <c r="A491" s="436"/>
      <c r="B491" s="436"/>
      <c r="C491" s="436"/>
      <c r="D491" s="437"/>
      <c r="E491" s="571"/>
      <c r="F491" s="423"/>
      <c r="G491" s="436"/>
      <c r="H491" s="436"/>
      <c r="I491" s="437"/>
      <c r="J491" s="436"/>
    </row>
    <row r="492" spans="1:10" x14ac:dyDescent="0.2">
      <c r="A492" s="436"/>
      <c r="B492" s="436"/>
      <c r="C492" s="436"/>
      <c r="D492" s="437"/>
      <c r="E492" s="571"/>
      <c r="F492" s="423"/>
      <c r="G492" s="436"/>
      <c r="H492" s="436"/>
      <c r="I492" s="437"/>
      <c r="J492" s="436"/>
    </row>
    <row r="493" spans="1:10" x14ac:dyDescent="0.2">
      <c r="A493" s="436"/>
      <c r="B493" s="436"/>
      <c r="C493" s="436"/>
      <c r="D493" s="437"/>
      <c r="E493" s="571"/>
      <c r="F493" s="423"/>
      <c r="G493" s="436"/>
      <c r="H493" s="436"/>
      <c r="I493" s="437"/>
      <c r="J493" s="436"/>
    </row>
    <row r="494" spans="1:10" x14ac:dyDescent="0.2">
      <c r="A494" s="436"/>
      <c r="B494" s="436"/>
      <c r="C494" s="436"/>
      <c r="D494" s="437"/>
      <c r="E494" s="571"/>
      <c r="F494" s="423"/>
      <c r="G494" s="436"/>
      <c r="H494" s="436"/>
      <c r="I494" s="437"/>
      <c r="J494" s="436"/>
    </row>
    <row r="495" spans="1:10" x14ac:dyDescent="0.2">
      <c r="A495" s="436"/>
      <c r="B495" s="436"/>
      <c r="C495" s="436"/>
      <c r="D495" s="437"/>
      <c r="E495" s="571"/>
      <c r="F495" s="423"/>
      <c r="G495" s="436"/>
      <c r="H495" s="436"/>
      <c r="I495" s="437"/>
      <c r="J495" s="436"/>
    </row>
    <row r="496" spans="1:10" x14ac:dyDescent="0.2">
      <c r="A496" s="436"/>
      <c r="B496" s="436"/>
      <c r="C496" s="436"/>
      <c r="D496" s="437"/>
      <c r="E496" s="571"/>
      <c r="F496" s="423"/>
      <c r="G496" s="436"/>
      <c r="H496" s="436"/>
      <c r="I496" s="437"/>
      <c r="J496" s="436"/>
    </row>
    <row r="497" spans="1:10" x14ac:dyDescent="0.2">
      <c r="A497" s="436"/>
      <c r="B497" s="436"/>
      <c r="C497" s="436"/>
      <c r="D497" s="437"/>
      <c r="E497" s="571"/>
      <c r="F497" s="423"/>
      <c r="G497" s="436"/>
      <c r="H497" s="436"/>
      <c r="I497" s="437"/>
      <c r="J497" s="436"/>
    </row>
    <row r="498" spans="1:10" x14ac:dyDescent="0.2">
      <c r="A498" s="436"/>
      <c r="B498" s="436"/>
      <c r="C498" s="436"/>
      <c r="D498" s="437"/>
      <c r="E498" s="571"/>
      <c r="F498" s="423"/>
      <c r="G498" s="436"/>
      <c r="H498" s="436"/>
      <c r="I498" s="437"/>
      <c r="J498" s="436"/>
    </row>
    <row r="499" spans="1:10" x14ac:dyDescent="0.2">
      <c r="A499" s="436"/>
      <c r="B499" s="436"/>
      <c r="C499" s="436"/>
      <c r="D499" s="437"/>
      <c r="E499" s="571"/>
      <c r="F499" s="423"/>
      <c r="G499" s="436"/>
      <c r="H499" s="436"/>
      <c r="I499" s="437"/>
      <c r="J499" s="436"/>
    </row>
    <row r="500" spans="1:10" x14ac:dyDescent="0.2">
      <c r="A500" s="436"/>
      <c r="B500" s="436"/>
      <c r="C500" s="436"/>
      <c r="D500" s="437"/>
      <c r="E500" s="571"/>
      <c r="F500" s="423"/>
      <c r="G500" s="436"/>
      <c r="H500" s="436"/>
      <c r="I500" s="437"/>
      <c r="J500" s="436"/>
    </row>
    <row r="501" spans="1:10" x14ac:dyDescent="0.2">
      <c r="A501" s="436"/>
      <c r="B501" s="436"/>
      <c r="C501" s="436"/>
      <c r="D501" s="437"/>
      <c r="E501" s="571"/>
      <c r="F501" s="423"/>
      <c r="G501" s="436"/>
      <c r="H501" s="436"/>
      <c r="I501" s="437"/>
      <c r="J501" s="436"/>
    </row>
    <row r="502" spans="1:10" x14ac:dyDescent="0.2">
      <c r="A502" s="436"/>
      <c r="B502" s="436"/>
      <c r="C502" s="436"/>
      <c r="D502" s="437"/>
      <c r="E502" s="571"/>
      <c r="F502" s="423"/>
      <c r="G502" s="436"/>
      <c r="H502" s="436"/>
      <c r="I502" s="437"/>
      <c r="J502" s="436"/>
    </row>
    <row r="503" spans="1:10" x14ac:dyDescent="0.2">
      <c r="A503" s="436"/>
      <c r="B503" s="436"/>
      <c r="C503" s="436"/>
      <c r="D503" s="437"/>
      <c r="E503" s="571"/>
      <c r="F503" s="423"/>
      <c r="G503" s="436"/>
      <c r="H503" s="436"/>
      <c r="I503" s="437"/>
      <c r="J503" s="436"/>
    </row>
    <row r="504" spans="1:10" x14ac:dyDescent="0.2">
      <c r="A504" s="436"/>
      <c r="B504" s="436"/>
      <c r="C504" s="436"/>
      <c r="D504" s="437"/>
      <c r="E504" s="571"/>
      <c r="F504" s="423"/>
      <c r="G504" s="436"/>
      <c r="H504" s="436"/>
      <c r="I504" s="437"/>
      <c r="J504" s="436"/>
    </row>
    <row r="505" spans="1:10" x14ac:dyDescent="0.2">
      <c r="A505" s="436"/>
      <c r="B505" s="436"/>
      <c r="C505" s="436"/>
      <c r="D505" s="437"/>
      <c r="E505" s="571"/>
      <c r="F505" s="423"/>
      <c r="G505" s="436"/>
      <c r="H505" s="436"/>
      <c r="I505" s="437"/>
      <c r="J505" s="436"/>
    </row>
    <row r="506" spans="1:10" x14ac:dyDescent="0.2">
      <c r="A506" s="436"/>
      <c r="B506" s="436"/>
      <c r="C506" s="436"/>
      <c r="D506" s="437"/>
      <c r="E506" s="571"/>
      <c r="F506" s="423"/>
      <c r="G506" s="436"/>
      <c r="H506" s="436"/>
      <c r="I506" s="437"/>
      <c r="J506" s="436"/>
    </row>
    <row r="507" spans="1:10" x14ac:dyDescent="0.2">
      <c r="A507" s="436"/>
      <c r="B507" s="436"/>
      <c r="C507" s="436"/>
      <c r="D507" s="437"/>
      <c r="E507" s="571"/>
      <c r="F507" s="423"/>
      <c r="G507" s="436"/>
      <c r="H507" s="436"/>
      <c r="I507" s="437"/>
      <c r="J507" s="436"/>
    </row>
    <row r="508" spans="1:10" x14ac:dyDescent="0.2">
      <c r="A508" s="436"/>
      <c r="B508" s="436"/>
      <c r="C508" s="436"/>
      <c r="D508" s="437"/>
      <c r="E508" s="571"/>
      <c r="F508" s="423"/>
      <c r="G508" s="436"/>
      <c r="H508" s="436"/>
      <c r="I508" s="437"/>
      <c r="J508" s="436"/>
    </row>
    <row r="509" spans="1:10" x14ac:dyDescent="0.2">
      <c r="A509" s="436"/>
      <c r="B509" s="436"/>
      <c r="C509" s="436"/>
      <c r="D509" s="437"/>
      <c r="E509" s="571"/>
      <c r="F509" s="423"/>
      <c r="G509" s="436"/>
      <c r="H509" s="436"/>
      <c r="I509" s="437"/>
      <c r="J509" s="436"/>
    </row>
    <row r="510" spans="1:10" x14ac:dyDescent="0.2">
      <c r="A510" s="436"/>
      <c r="B510" s="436"/>
      <c r="C510" s="436"/>
      <c r="D510" s="437"/>
      <c r="E510" s="571"/>
      <c r="F510" s="423"/>
      <c r="G510" s="436"/>
      <c r="H510" s="436"/>
      <c r="I510" s="437"/>
      <c r="J510" s="436"/>
    </row>
    <row r="511" spans="1:10" x14ac:dyDescent="0.2">
      <c r="A511" s="436"/>
      <c r="B511" s="436"/>
      <c r="C511" s="436"/>
      <c r="D511" s="437"/>
      <c r="E511" s="571"/>
      <c r="F511" s="423"/>
      <c r="G511" s="436"/>
      <c r="H511" s="436"/>
      <c r="I511" s="437"/>
      <c r="J511" s="436"/>
    </row>
    <row r="512" spans="1:10" x14ac:dyDescent="0.2">
      <c r="A512" s="436"/>
      <c r="B512" s="436"/>
      <c r="C512" s="436"/>
      <c r="D512" s="437"/>
      <c r="E512" s="571"/>
      <c r="F512" s="423"/>
      <c r="G512" s="436"/>
      <c r="H512" s="436"/>
      <c r="I512" s="437"/>
      <c r="J512" s="436"/>
    </row>
    <row r="513" spans="1:10" x14ac:dyDescent="0.2">
      <c r="A513" s="436"/>
      <c r="B513" s="436"/>
      <c r="C513" s="436"/>
      <c r="D513" s="437"/>
      <c r="E513" s="571"/>
      <c r="F513" s="423"/>
      <c r="G513" s="436"/>
      <c r="H513" s="436"/>
      <c r="I513" s="437"/>
      <c r="J513" s="436"/>
    </row>
    <row r="514" spans="1:10" x14ac:dyDescent="0.2">
      <c r="A514" s="436"/>
      <c r="B514" s="436"/>
      <c r="C514" s="436"/>
      <c r="D514" s="437"/>
      <c r="E514" s="571"/>
      <c r="F514" s="423"/>
      <c r="G514" s="436"/>
      <c r="H514" s="436"/>
      <c r="I514" s="437"/>
      <c r="J514" s="436"/>
    </row>
    <row r="515" spans="1:10" x14ac:dyDescent="0.2">
      <c r="A515" s="436"/>
      <c r="B515" s="436"/>
      <c r="C515" s="436"/>
      <c r="D515" s="437"/>
      <c r="E515" s="571"/>
      <c r="F515" s="423"/>
      <c r="G515" s="436"/>
      <c r="H515" s="436"/>
      <c r="I515" s="437"/>
      <c r="J515" s="436"/>
    </row>
    <row r="516" spans="1:10" x14ac:dyDescent="0.2">
      <c r="A516" s="436"/>
      <c r="B516" s="436"/>
      <c r="C516" s="436"/>
      <c r="D516" s="437"/>
      <c r="E516" s="571"/>
      <c r="F516" s="423"/>
      <c r="G516" s="436"/>
      <c r="H516" s="436"/>
      <c r="I516" s="437"/>
      <c r="J516" s="436"/>
    </row>
    <row r="517" spans="1:10" x14ac:dyDescent="0.2">
      <c r="A517" s="436"/>
      <c r="B517" s="436"/>
      <c r="C517" s="436"/>
      <c r="D517" s="437"/>
      <c r="E517" s="571"/>
      <c r="F517" s="423"/>
      <c r="G517" s="436"/>
      <c r="H517" s="436"/>
      <c r="I517" s="437"/>
      <c r="J517" s="436"/>
    </row>
    <row r="518" spans="1:10" x14ac:dyDescent="0.2">
      <c r="A518" s="436"/>
      <c r="B518" s="436"/>
      <c r="C518" s="436"/>
      <c r="D518" s="437"/>
      <c r="E518" s="571"/>
      <c r="F518" s="423"/>
      <c r="G518" s="436"/>
      <c r="H518" s="436"/>
      <c r="I518" s="437"/>
      <c r="J518" s="436"/>
    </row>
    <row r="519" spans="1:10" x14ac:dyDescent="0.2">
      <c r="A519" s="436"/>
      <c r="B519" s="436"/>
      <c r="C519" s="436"/>
      <c r="D519" s="437"/>
      <c r="E519" s="571"/>
      <c r="F519" s="423"/>
      <c r="G519" s="436"/>
      <c r="H519" s="436"/>
      <c r="I519" s="437"/>
      <c r="J519" s="436"/>
    </row>
    <row r="520" spans="1:10" x14ac:dyDescent="0.2">
      <c r="A520" s="436"/>
      <c r="B520" s="436"/>
      <c r="C520" s="436"/>
      <c r="D520" s="437"/>
      <c r="E520" s="571"/>
      <c r="F520" s="423"/>
      <c r="G520" s="436"/>
      <c r="H520" s="436"/>
      <c r="I520" s="437"/>
      <c r="J520" s="436"/>
    </row>
    <row r="521" spans="1:10" x14ac:dyDescent="0.2">
      <c r="A521" s="436"/>
      <c r="B521" s="436"/>
      <c r="C521" s="436"/>
      <c r="D521" s="437"/>
      <c r="E521" s="571"/>
      <c r="F521" s="423"/>
      <c r="G521" s="436"/>
      <c r="H521" s="436"/>
      <c r="I521" s="437"/>
      <c r="J521" s="436"/>
    </row>
    <row r="522" spans="1:10" x14ac:dyDescent="0.2">
      <c r="A522" s="436"/>
      <c r="B522" s="436"/>
      <c r="C522" s="436"/>
      <c r="D522" s="437"/>
      <c r="E522" s="571"/>
      <c r="F522" s="423"/>
      <c r="G522" s="436"/>
      <c r="H522" s="436"/>
      <c r="I522" s="437"/>
      <c r="J522" s="436"/>
    </row>
    <row r="523" spans="1:10" x14ac:dyDescent="0.2">
      <c r="A523" s="436"/>
      <c r="B523" s="436"/>
      <c r="C523" s="436"/>
      <c r="D523" s="437"/>
      <c r="E523" s="571"/>
      <c r="F523" s="423"/>
      <c r="G523" s="436"/>
      <c r="H523" s="436"/>
      <c r="I523" s="437"/>
      <c r="J523" s="436"/>
    </row>
    <row r="524" spans="1:10" x14ac:dyDescent="0.2">
      <c r="A524" s="436"/>
      <c r="B524" s="436"/>
      <c r="C524" s="436"/>
      <c r="D524" s="437"/>
      <c r="E524" s="571"/>
      <c r="F524" s="423"/>
      <c r="G524" s="436"/>
      <c r="H524" s="436"/>
      <c r="I524" s="437"/>
      <c r="J524" s="436"/>
    </row>
    <row r="525" spans="1:10" x14ac:dyDescent="0.2">
      <c r="A525" s="436"/>
      <c r="B525" s="436"/>
      <c r="C525" s="436"/>
      <c r="D525" s="437"/>
      <c r="E525" s="571"/>
      <c r="F525" s="423"/>
      <c r="G525" s="436"/>
      <c r="H525" s="436"/>
      <c r="I525" s="437"/>
      <c r="J525" s="436"/>
    </row>
    <row r="526" spans="1:10" x14ac:dyDescent="0.2">
      <c r="A526" s="436"/>
      <c r="B526" s="436"/>
      <c r="C526" s="436"/>
      <c r="D526" s="437"/>
      <c r="E526" s="571"/>
      <c r="F526" s="423"/>
      <c r="G526" s="436"/>
      <c r="H526" s="436"/>
      <c r="I526" s="437"/>
      <c r="J526" s="436"/>
    </row>
    <row r="527" spans="1:10" x14ac:dyDescent="0.2">
      <c r="A527" s="436"/>
      <c r="B527" s="436"/>
      <c r="C527" s="436"/>
      <c r="D527" s="437"/>
      <c r="E527" s="571"/>
      <c r="F527" s="423"/>
      <c r="G527" s="436"/>
      <c r="H527" s="436"/>
      <c r="I527" s="437"/>
      <c r="J527" s="436"/>
    </row>
    <row r="528" spans="1:10" x14ac:dyDescent="0.2">
      <c r="A528" s="436"/>
      <c r="B528" s="436"/>
      <c r="C528" s="436"/>
      <c r="D528" s="437"/>
      <c r="E528" s="571"/>
      <c r="F528" s="423"/>
      <c r="G528" s="436"/>
      <c r="H528" s="436"/>
      <c r="I528" s="437"/>
      <c r="J528" s="436"/>
    </row>
    <row r="529" spans="1:10" x14ac:dyDescent="0.2">
      <c r="A529" s="436"/>
      <c r="B529" s="436"/>
      <c r="C529" s="436"/>
      <c r="D529" s="437"/>
      <c r="E529" s="571"/>
      <c r="F529" s="423"/>
      <c r="G529" s="436"/>
      <c r="H529" s="436"/>
      <c r="I529" s="437"/>
      <c r="J529" s="436"/>
    </row>
    <row r="530" spans="1:10" x14ac:dyDescent="0.2">
      <c r="A530" s="436"/>
      <c r="B530" s="436"/>
      <c r="C530" s="436"/>
      <c r="D530" s="437"/>
      <c r="E530" s="571"/>
      <c r="F530" s="423"/>
      <c r="G530" s="436"/>
      <c r="H530" s="436"/>
      <c r="I530" s="437"/>
      <c r="J530" s="436"/>
    </row>
    <row r="531" spans="1:10" x14ac:dyDescent="0.2">
      <c r="A531" s="436"/>
      <c r="B531" s="436"/>
      <c r="C531" s="436"/>
      <c r="D531" s="437"/>
      <c r="E531" s="571"/>
      <c r="F531" s="423"/>
      <c r="G531" s="436"/>
      <c r="H531" s="436"/>
      <c r="I531" s="437"/>
      <c r="J531" s="436"/>
    </row>
    <row r="532" spans="1:10" x14ac:dyDescent="0.2">
      <c r="A532" s="436"/>
      <c r="B532" s="436"/>
      <c r="C532" s="436"/>
      <c r="D532" s="437"/>
      <c r="E532" s="571"/>
      <c r="F532" s="423"/>
      <c r="G532" s="436"/>
      <c r="H532" s="436"/>
      <c r="I532" s="437"/>
      <c r="J532" s="436"/>
    </row>
    <row r="533" spans="1:10" x14ac:dyDescent="0.2">
      <c r="A533" s="436"/>
      <c r="B533" s="436"/>
      <c r="C533" s="436"/>
      <c r="D533" s="437"/>
      <c r="E533" s="571"/>
      <c r="F533" s="423"/>
      <c r="G533" s="436"/>
      <c r="H533" s="436"/>
      <c r="I533" s="437"/>
      <c r="J533" s="436"/>
    </row>
    <row r="534" spans="1:10" x14ac:dyDescent="0.2">
      <c r="A534" s="436"/>
      <c r="B534" s="436"/>
      <c r="C534" s="436"/>
      <c r="D534" s="437"/>
      <c r="E534" s="571"/>
      <c r="F534" s="423"/>
      <c r="G534" s="436"/>
      <c r="H534" s="436"/>
      <c r="I534" s="437"/>
      <c r="J534" s="436"/>
    </row>
    <row r="535" spans="1:10" x14ac:dyDescent="0.2">
      <c r="A535" s="436"/>
      <c r="B535" s="436"/>
      <c r="C535" s="436"/>
      <c r="D535" s="437"/>
      <c r="E535" s="571"/>
      <c r="F535" s="423"/>
      <c r="G535" s="436"/>
      <c r="H535" s="436"/>
      <c r="I535" s="437"/>
      <c r="J535" s="436"/>
    </row>
    <row r="536" spans="1:10" x14ac:dyDescent="0.2">
      <c r="A536" s="436"/>
      <c r="B536" s="436"/>
      <c r="C536" s="436"/>
      <c r="D536" s="437"/>
      <c r="E536" s="571"/>
      <c r="F536" s="423"/>
      <c r="G536" s="436"/>
      <c r="H536" s="436"/>
      <c r="I536" s="437"/>
      <c r="J536" s="436"/>
    </row>
    <row r="537" spans="1:10" x14ac:dyDescent="0.2">
      <c r="A537" s="436"/>
      <c r="B537" s="436"/>
      <c r="C537" s="436"/>
      <c r="D537" s="437"/>
      <c r="E537" s="571"/>
      <c r="F537" s="423"/>
      <c r="G537" s="436"/>
      <c r="H537" s="436"/>
      <c r="I537" s="437"/>
      <c r="J537" s="436"/>
    </row>
    <row r="538" spans="1:10" x14ac:dyDescent="0.2">
      <c r="A538" s="436"/>
      <c r="B538" s="436"/>
      <c r="C538" s="436"/>
      <c r="D538" s="437"/>
      <c r="E538" s="571"/>
      <c r="F538" s="423"/>
      <c r="G538" s="436"/>
      <c r="H538" s="436"/>
      <c r="I538" s="437"/>
      <c r="J538" s="436"/>
    </row>
    <row r="539" spans="1:10" x14ac:dyDescent="0.2">
      <c r="A539" s="436"/>
      <c r="B539" s="436"/>
      <c r="C539" s="436"/>
      <c r="D539" s="437"/>
      <c r="E539" s="571"/>
      <c r="F539" s="423"/>
      <c r="G539" s="436"/>
      <c r="H539" s="436"/>
      <c r="I539" s="437"/>
      <c r="J539" s="436"/>
    </row>
    <row r="540" spans="1:10" x14ac:dyDescent="0.2">
      <c r="A540" s="436"/>
      <c r="B540" s="436"/>
      <c r="C540" s="436"/>
      <c r="D540" s="437"/>
      <c r="E540" s="571"/>
      <c r="F540" s="423"/>
      <c r="G540" s="436"/>
      <c r="H540" s="436"/>
      <c r="I540" s="437"/>
      <c r="J540" s="436"/>
    </row>
    <row r="541" spans="1:10" x14ac:dyDescent="0.2">
      <c r="A541" s="436"/>
      <c r="B541" s="436"/>
      <c r="C541" s="436"/>
      <c r="D541" s="437"/>
      <c r="E541" s="571"/>
      <c r="F541" s="423"/>
      <c r="G541" s="436"/>
      <c r="H541" s="436"/>
      <c r="I541" s="437"/>
      <c r="J541" s="436"/>
    </row>
    <row r="542" spans="1:10" x14ac:dyDescent="0.2">
      <c r="A542" s="436"/>
      <c r="B542" s="436"/>
      <c r="C542" s="436"/>
      <c r="D542" s="437"/>
      <c r="E542" s="571"/>
      <c r="F542" s="423"/>
      <c r="G542" s="436"/>
      <c r="H542" s="436"/>
      <c r="I542" s="437"/>
      <c r="J542" s="436"/>
    </row>
    <row r="543" spans="1:10" x14ac:dyDescent="0.2">
      <c r="A543" s="436"/>
      <c r="B543" s="436"/>
      <c r="C543" s="436"/>
      <c r="D543" s="437"/>
      <c r="E543" s="571"/>
      <c r="F543" s="423"/>
      <c r="G543" s="436"/>
      <c r="H543" s="436"/>
      <c r="I543" s="437"/>
      <c r="J543" s="436"/>
    </row>
    <row r="544" spans="1:10" x14ac:dyDescent="0.2">
      <c r="A544" s="436"/>
      <c r="B544" s="436"/>
      <c r="C544" s="436"/>
      <c r="D544" s="437"/>
      <c r="E544" s="571"/>
      <c r="F544" s="423"/>
      <c r="G544" s="436"/>
      <c r="H544" s="436"/>
      <c r="I544" s="437"/>
      <c r="J544" s="436"/>
    </row>
    <row r="545" spans="1:10" x14ac:dyDescent="0.2">
      <c r="A545" s="436"/>
      <c r="B545" s="436"/>
      <c r="C545" s="436"/>
      <c r="D545" s="437"/>
      <c r="E545" s="571"/>
      <c r="F545" s="423"/>
      <c r="G545" s="436"/>
      <c r="H545" s="436"/>
      <c r="I545" s="437"/>
      <c r="J545" s="436"/>
    </row>
    <row r="546" spans="1:10" x14ac:dyDescent="0.2">
      <c r="A546" s="436"/>
      <c r="B546" s="436"/>
      <c r="C546" s="436"/>
      <c r="D546" s="437"/>
      <c r="E546" s="571"/>
      <c r="F546" s="423"/>
      <c r="G546" s="436"/>
      <c r="H546" s="436"/>
      <c r="I546" s="437"/>
      <c r="J546" s="436"/>
    </row>
    <row r="547" spans="1:10" x14ac:dyDescent="0.2">
      <c r="A547" s="436"/>
      <c r="B547" s="436"/>
      <c r="C547" s="436"/>
      <c r="D547" s="437"/>
      <c r="E547" s="571"/>
      <c r="F547" s="423"/>
      <c r="G547" s="436"/>
      <c r="H547" s="436"/>
      <c r="I547" s="437"/>
      <c r="J547" s="436"/>
    </row>
    <row r="548" spans="1:10" x14ac:dyDescent="0.2">
      <c r="A548" s="436"/>
      <c r="B548" s="436"/>
      <c r="C548" s="436"/>
      <c r="D548" s="437"/>
      <c r="E548" s="571"/>
      <c r="F548" s="423"/>
      <c r="G548" s="436"/>
      <c r="H548" s="436"/>
      <c r="I548" s="437"/>
      <c r="J548" s="436"/>
    </row>
    <row r="549" spans="1:10" x14ac:dyDescent="0.2">
      <c r="A549" s="436"/>
      <c r="B549" s="436"/>
      <c r="C549" s="436"/>
      <c r="D549" s="437"/>
      <c r="E549" s="571"/>
      <c r="F549" s="423"/>
      <c r="G549" s="436"/>
      <c r="H549" s="436"/>
      <c r="I549" s="437"/>
      <c r="J549" s="436"/>
    </row>
    <row r="550" spans="1:10" x14ac:dyDescent="0.2">
      <c r="A550" s="436"/>
      <c r="B550" s="436"/>
      <c r="C550" s="436"/>
      <c r="D550" s="437"/>
      <c r="E550" s="571"/>
      <c r="F550" s="423"/>
      <c r="G550" s="436"/>
      <c r="H550" s="436"/>
      <c r="I550" s="437"/>
      <c r="J550" s="436"/>
    </row>
    <row r="551" spans="1:10" x14ac:dyDescent="0.2">
      <c r="A551" s="436"/>
      <c r="B551" s="436"/>
      <c r="C551" s="436"/>
      <c r="D551" s="437"/>
      <c r="E551" s="571"/>
      <c r="F551" s="423"/>
      <c r="G551" s="436"/>
      <c r="H551" s="436"/>
      <c r="I551" s="437"/>
      <c r="J551" s="436"/>
    </row>
    <row r="552" spans="1:10" x14ac:dyDescent="0.2">
      <c r="A552" s="436"/>
      <c r="B552" s="436"/>
      <c r="C552" s="436"/>
      <c r="D552" s="437"/>
      <c r="E552" s="571"/>
      <c r="F552" s="423"/>
      <c r="G552" s="436"/>
      <c r="H552" s="436"/>
      <c r="I552" s="437"/>
      <c r="J552" s="436"/>
    </row>
    <row r="553" spans="1:10" x14ac:dyDescent="0.2">
      <c r="A553" s="436"/>
      <c r="B553" s="436"/>
      <c r="C553" s="436"/>
      <c r="D553" s="437"/>
      <c r="E553" s="571"/>
      <c r="F553" s="423"/>
      <c r="G553" s="436"/>
      <c r="H553" s="436"/>
      <c r="I553" s="437"/>
      <c r="J553" s="436"/>
    </row>
    <row r="554" spans="1:10" x14ac:dyDescent="0.2">
      <c r="A554" s="436"/>
      <c r="B554" s="436"/>
      <c r="C554" s="436"/>
      <c r="D554" s="437"/>
      <c r="E554" s="571"/>
      <c r="F554" s="423"/>
      <c r="G554" s="436"/>
      <c r="H554" s="436"/>
      <c r="I554" s="437"/>
      <c r="J554" s="436"/>
    </row>
    <row r="555" spans="1:10" x14ac:dyDescent="0.2">
      <c r="A555" s="436"/>
      <c r="B555" s="436"/>
      <c r="C555" s="436"/>
      <c r="D555" s="437"/>
      <c r="E555" s="571"/>
      <c r="F555" s="423"/>
      <c r="G555" s="436"/>
      <c r="H555" s="436"/>
      <c r="I555" s="437"/>
      <c r="J555" s="436"/>
    </row>
    <row r="556" spans="1:10" x14ac:dyDescent="0.2">
      <c r="A556" s="436"/>
      <c r="B556" s="436"/>
      <c r="C556" s="436"/>
      <c r="D556" s="437"/>
      <c r="E556" s="571"/>
      <c r="F556" s="423"/>
      <c r="G556" s="436"/>
      <c r="H556" s="436"/>
      <c r="I556" s="437"/>
      <c r="J556" s="436"/>
    </row>
    <row r="557" spans="1:10" x14ac:dyDescent="0.2">
      <c r="A557" s="436"/>
      <c r="B557" s="436"/>
      <c r="C557" s="436"/>
      <c r="D557" s="437"/>
      <c r="E557" s="571"/>
      <c r="F557" s="423"/>
      <c r="G557" s="436"/>
      <c r="H557" s="436"/>
      <c r="I557" s="437"/>
      <c r="J557" s="436"/>
    </row>
    <row r="558" spans="1:10" x14ac:dyDescent="0.2">
      <c r="A558" s="436"/>
      <c r="B558" s="436"/>
      <c r="C558" s="436"/>
      <c r="D558" s="437"/>
      <c r="E558" s="571"/>
      <c r="F558" s="423"/>
      <c r="G558" s="436"/>
      <c r="H558" s="436"/>
      <c r="I558" s="437"/>
      <c r="J558" s="436"/>
    </row>
    <row r="559" spans="1:10" x14ac:dyDescent="0.2">
      <c r="A559" s="436"/>
      <c r="B559" s="436"/>
      <c r="C559" s="436"/>
      <c r="D559" s="437"/>
      <c r="E559" s="571"/>
      <c r="F559" s="423"/>
      <c r="G559" s="436"/>
      <c r="H559" s="436"/>
      <c r="I559" s="437"/>
      <c r="J559" s="436"/>
    </row>
    <row r="560" spans="1:10" x14ac:dyDescent="0.2">
      <c r="A560" s="436"/>
      <c r="B560" s="436"/>
      <c r="C560" s="436"/>
      <c r="D560" s="437"/>
      <c r="E560" s="571"/>
      <c r="F560" s="423"/>
      <c r="G560" s="436"/>
      <c r="H560" s="436"/>
      <c r="I560" s="437"/>
      <c r="J560" s="436"/>
    </row>
    <row r="561" spans="1:10" x14ac:dyDescent="0.2">
      <c r="A561" s="436"/>
      <c r="B561" s="436"/>
      <c r="C561" s="436"/>
      <c r="D561" s="437"/>
      <c r="E561" s="571"/>
      <c r="F561" s="423"/>
      <c r="G561" s="436"/>
      <c r="H561" s="436"/>
      <c r="I561" s="437"/>
      <c r="J561" s="436"/>
    </row>
    <row r="562" spans="1:10" x14ac:dyDescent="0.2">
      <c r="A562" s="436"/>
      <c r="B562" s="436"/>
      <c r="C562" s="436"/>
      <c r="D562" s="437"/>
      <c r="E562" s="571"/>
      <c r="F562" s="423"/>
      <c r="G562" s="436"/>
      <c r="H562" s="436"/>
      <c r="I562" s="437"/>
      <c r="J562" s="436"/>
    </row>
    <row r="563" spans="1:10" x14ac:dyDescent="0.2">
      <c r="A563" s="436"/>
      <c r="B563" s="436"/>
      <c r="C563" s="436"/>
      <c r="D563" s="437"/>
      <c r="E563" s="571"/>
      <c r="F563" s="423"/>
      <c r="G563" s="436"/>
      <c r="H563" s="436"/>
      <c r="I563" s="437"/>
      <c r="J563" s="436"/>
    </row>
    <row r="564" spans="1:10" x14ac:dyDescent="0.2">
      <c r="A564" s="436"/>
      <c r="B564" s="436"/>
      <c r="C564" s="436"/>
      <c r="D564" s="437"/>
      <c r="E564" s="571"/>
      <c r="F564" s="423"/>
      <c r="G564" s="436"/>
      <c r="H564" s="436"/>
      <c r="I564" s="437"/>
      <c r="J564" s="436"/>
    </row>
    <row r="565" spans="1:10" x14ac:dyDescent="0.2">
      <c r="A565" s="436"/>
      <c r="B565" s="436"/>
      <c r="C565" s="436"/>
      <c r="D565" s="437"/>
      <c r="E565" s="571"/>
      <c r="F565" s="423"/>
      <c r="G565" s="436"/>
      <c r="H565" s="436"/>
      <c r="I565" s="437"/>
      <c r="J565" s="436"/>
    </row>
    <row r="566" spans="1:10" x14ac:dyDescent="0.2">
      <c r="A566" s="436"/>
      <c r="B566" s="436"/>
      <c r="C566" s="436"/>
      <c r="D566" s="437"/>
      <c r="E566" s="571"/>
      <c r="F566" s="423"/>
      <c r="G566" s="436"/>
      <c r="H566" s="436"/>
      <c r="I566" s="437"/>
      <c r="J566" s="436"/>
    </row>
    <row r="567" spans="1:10" x14ac:dyDescent="0.2">
      <c r="A567" s="436"/>
      <c r="B567" s="436"/>
      <c r="C567" s="436"/>
      <c r="D567" s="437"/>
      <c r="E567" s="571"/>
      <c r="F567" s="423"/>
      <c r="G567" s="436"/>
      <c r="H567" s="436"/>
      <c r="I567" s="437"/>
      <c r="J567" s="436"/>
    </row>
    <row r="568" spans="1:10" x14ac:dyDescent="0.2">
      <c r="A568" s="436"/>
      <c r="B568" s="436"/>
      <c r="C568" s="436"/>
      <c r="D568" s="437"/>
      <c r="E568" s="571"/>
      <c r="F568" s="423"/>
      <c r="G568" s="436"/>
      <c r="H568" s="436"/>
      <c r="I568" s="437"/>
      <c r="J568" s="436"/>
    </row>
    <row r="569" spans="1:10" x14ac:dyDescent="0.2">
      <c r="A569" s="436"/>
      <c r="B569" s="436"/>
      <c r="C569" s="436"/>
      <c r="D569" s="437"/>
      <c r="E569" s="571"/>
      <c r="F569" s="423"/>
      <c r="G569" s="436"/>
      <c r="H569" s="436"/>
      <c r="I569" s="437"/>
      <c r="J569" s="436"/>
    </row>
    <row r="570" spans="1:10" x14ac:dyDescent="0.2">
      <c r="A570" s="436"/>
      <c r="B570" s="436"/>
      <c r="C570" s="436"/>
      <c r="D570" s="437"/>
      <c r="E570" s="571"/>
      <c r="F570" s="423"/>
      <c r="G570" s="436"/>
      <c r="H570" s="436"/>
      <c r="I570" s="437"/>
      <c r="J570" s="436"/>
    </row>
    <row r="571" spans="1:10" x14ac:dyDescent="0.2">
      <c r="A571" s="436"/>
      <c r="B571" s="436"/>
      <c r="C571" s="436"/>
      <c r="D571" s="437"/>
      <c r="E571" s="571"/>
      <c r="F571" s="423"/>
      <c r="G571" s="436"/>
      <c r="H571" s="436"/>
      <c r="I571" s="437"/>
      <c r="J571" s="436"/>
    </row>
    <row r="572" spans="1:10" x14ac:dyDescent="0.2">
      <c r="A572" s="436"/>
      <c r="B572" s="436"/>
      <c r="C572" s="436"/>
      <c r="D572" s="437"/>
      <c r="E572" s="571"/>
      <c r="F572" s="423"/>
      <c r="G572" s="436"/>
      <c r="H572" s="436"/>
      <c r="I572" s="437"/>
      <c r="J572" s="436"/>
    </row>
    <row r="573" spans="1:10" x14ac:dyDescent="0.2">
      <c r="A573" s="436"/>
      <c r="B573" s="436"/>
      <c r="C573" s="436"/>
      <c r="D573" s="437"/>
      <c r="E573" s="571"/>
      <c r="F573" s="423"/>
      <c r="G573" s="436"/>
      <c r="H573" s="436"/>
      <c r="I573" s="437"/>
      <c r="J573" s="436"/>
    </row>
    <row r="574" spans="1:10" x14ac:dyDescent="0.2">
      <c r="A574" s="436"/>
      <c r="B574" s="436"/>
      <c r="C574" s="436"/>
      <c r="D574" s="437"/>
      <c r="E574" s="571"/>
      <c r="F574" s="423"/>
      <c r="G574" s="436"/>
      <c r="H574" s="436"/>
      <c r="I574" s="437"/>
      <c r="J574" s="436"/>
    </row>
    <row r="575" spans="1:10" x14ac:dyDescent="0.2">
      <c r="A575" s="436"/>
      <c r="B575" s="436"/>
      <c r="C575" s="436"/>
      <c r="D575" s="437"/>
      <c r="E575" s="571"/>
      <c r="F575" s="423"/>
      <c r="G575" s="436"/>
      <c r="H575" s="436"/>
      <c r="I575" s="437"/>
      <c r="J575" s="436"/>
    </row>
    <row r="576" spans="1:10" x14ac:dyDescent="0.2">
      <c r="A576" s="436"/>
      <c r="B576" s="436"/>
      <c r="C576" s="436"/>
      <c r="D576" s="437"/>
      <c r="E576" s="571"/>
      <c r="F576" s="423"/>
      <c r="G576" s="436"/>
      <c r="H576" s="436"/>
      <c r="I576" s="437"/>
      <c r="J576" s="436"/>
    </row>
    <row r="577" spans="1:10" x14ac:dyDescent="0.2">
      <c r="A577" s="436"/>
      <c r="B577" s="436"/>
      <c r="C577" s="436"/>
      <c r="D577" s="437"/>
      <c r="E577" s="571"/>
      <c r="F577" s="423"/>
      <c r="G577" s="436"/>
      <c r="H577" s="436"/>
      <c r="I577" s="437"/>
      <c r="J577" s="436"/>
    </row>
    <row r="578" spans="1:10" x14ac:dyDescent="0.2">
      <c r="A578" s="436"/>
      <c r="B578" s="436"/>
      <c r="C578" s="436"/>
      <c r="D578" s="437"/>
      <c r="E578" s="571"/>
      <c r="F578" s="423"/>
      <c r="G578" s="436"/>
      <c r="H578" s="436"/>
      <c r="I578" s="437"/>
      <c r="J578" s="436"/>
    </row>
    <row r="579" spans="1:10" x14ac:dyDescent="0.2">
      <c r="A579" s="436"/>
      <c r="B579" s="436"/>
      <c r="C579" s="436"/>
      <c r="D579" s="437"/>
      <c r="E579" s="571"/>
      <c r="F579" s="423"/>
      <c r="G579" s="436"/>
      <c r="H579" s="436"/>
      <c r="I579" s="437"/>
      <c r="J579" s="436"/>
    </row>
    <row r="580" spans="1:10" x14ac:dyDescent="0.2">
      <c r="A580" s="436"/>
      <c r="B580" s="436"/>
      <c r="C580" s="436"/>
      <c r="D580" s="437"/>
      <c r="E580" s="571"/>
      <c r="F580" s="423"/>
      <c r="G580" s="436"/>
      <c r="H580" s="436"/>
      <c r="I580" s="437"/>
      <c r="J580" s="436"/>
    </row>
    <row r="581" spans="1:10" x14ac:dyDescent="0.2">
      <c r="A581" s="436"/>
      <c r="B581" s="436"/>
      <c r="C581" s="436"/>
      <c r="D581" s="437"/>
      <c r="E581" s="571"/>
      <c r="F581" s="423"/>
      <c r="G581" s="436"/>
      <c r="H581" s="436"/>
      <c r="I581" s="437"/>
      <c r="J581" s="436"/>
    </row>
    <row r="582" spans="1:10" x14ac:dyDescent="0.2">
      <c r="A582" s="436"/>
      <c r="B582" s="436"/>
      <c r="C582" s="436"/>
      <c r="D582" s="437"/>
      <c r="E582" s="571"/>
      <c r="F582" s="423"/>
      <c r="G582" s="436"/>
      <c r="H582" s="436"/>
      <c r="I582" s="437"/>
      <c r="J582" s="436"/>
    </row>
    <row r="583" spans="1:10" x14ac:dyDescent="0.2">
      <c r="A583" s="436"/>
      <c r="B583" s="436"/>
      <c r="C583" s="436"/>
      <c r="D583" s="437"/>
      <c r="E583" s="571"/>
      <c r="F583" s="423"/>
      <c r="G583" s="436"/>
      <c r="H583" s="436"/>
      <c r="I583" s="437"/>
      <c r="J583" s="436"/>
    </row>
    <row r="584" spans="1:10" x14ac:dyDescent="0.2">
      <c r="A584" s="436"/>
      <c r="B584" s="436"/>
      <c r="C584" s="436"/>
      <c r="D584" s="437"/>
      <c r="E584" s="571"/>
      <c r="F584" s="423"/>
      <c r="G584" s="436"/>
      <c r="H584" s="436"/>
      <c r="I584" s="437"/>
      <c r="J584" s="436"/>
    </row>
    <row r="585" spans="1:10" x14ac:dyDescent="0.2">
      <c r="A585" s="436"/>
      <c r="B585" s="436"/>
      <c r="C585" s="436"/>
      <c r="D585" s="437"/>
      <c r="E585" s="571"/>
      <c r="F585" s="423"/>
      <c r="G585" s="436"/>
      <c r="H585" s="436"/>
      <c r="I585" s="437"/>
      <c r="J585" s="436"/>
    </row>
    <row r="586" spans="1:10" x14ac:dyDescent="0.2">
      <c r="A586" s="436"/>
      <c r="B586" s="436"/>
      <c r="C586" s="436"/>
      <c r="D586" s="437"/>
      <c r="E586" s="571"/>
      <c r="F586" s="423"/>
      <c r="G586" s="436"/>
      <c r="H586" s="436"/>
      <c r="I586" s="437"/>
      <c r="J586" s="436"/>
    </row>
    <row r="587" spans="1:10" x14ac:dyDescent="0.2">
      <c r="A587" s="436"/>
      <c r="B587" s="436"/>
      <c r="C587" s="436"/>
      <c r="D587" s="437"/>
      <c r="E587" s="571"/>
      <c r="F587" s="423"/>
      <c r="G587" s="436"/>
      <c r="H587" s="436"/>
      <c r="I587" s="437"/>
      <c r="J587" s="436"/>
    </row>
    <row r="588" spans="1:10" x14ac:dyDescent="0.2">
      <c r="A588" s="436"/>
      <c r="B588" s="436"/>
      <c r="C588" s="436"/>
      <c r="D588" s="437"/>
      <c r="E588" s="571"/>
      <c r="F588" s="423"/>
      <c r="G588" s="436"/>
      <c r="H588" s="436"/>
      <c r="I588" s="437"/>
      <c r="J588" s="436"/>
    </row>
    <row r="589" spans="1:10" x14ac:dyDescent="0.2">
      <c r="A589" s="436"/>
      <c r="B589" s="436"/>
      <c r="C589" s="436"/>
      <c r="D589" s="437"/>
      <c r="E589" s="571"/>
      <c r="F589" s="423"/>
      <c r="G589" s="436"/>
      <c r="H589" s="436"/>
      <c r="I589" s="437"/>
      <c r="J589" s="436"/>
    </row>
    <row r="590" spans="1:10" x14ac:dyDescent="0.2">
      <c r="A590" s="436"/>
      <c r="B590" s="436"/>
      <c r="C590" s="436"/>
      <c r="D590" s="437"/>
      <c r="E590" s="571"/>
      <c r="F590" s="423"/>
      <c r="G590" s="436"/>
      <c r="H590" s="436"/>
      <c r="I590" s="437"/>
      <c r="J590" s="436"/>
    </row>
    <row r="591" spans="1:10" x14ac:dyDescent="0.2">
      <c r="A591" s="436"/>
      <c r="B591" s="436"/>
      <c r="C591" s="436"/>
      <c r="D591" s="437"/>
      <c r="E591" s="571"/>
      <c r="F591" s="423"/>
      <c r="G591" s="436"/>
      <c r="H591" s="436"/>
      <c r="I591" s="437"/>
      <c r="J591" s="436"/>
    </row>
    <row r="592" spans="1:10" x14ac:dyDescent="0.2">
      <c r="A592" s="436"/>
      <c r="B592" s="436"/>
      <c r="C592" s="436"/>
      <c r="D592" s="437"/>
      <c r="E592" s="571"/>
      <c r="F592" s="423"/>
      <c r="G592" s="436"/>
      <c r="H592" s="436"/>
      <c r="I592" s="437"/>
      <c r="J592" s="436"/>
    </row>
    <row r="593" spans="1:10" x14ac:dyDescent="0.2">
      <c r="A593" s="436"/>
      <c r="B593" s="436"/>
      <c r="C593" s="436"/>
      <c r="D593" s="437"/>
      <c r="E593" s="571"/>
      <c r="F593" s="423"/>
      <c r="G593" s="436"/>
      <c r="H593" s="436"/>
      <c r="I593" s="437"/>
      <c r="J593" s="436"/>
    </row>
    <row r="594" spans="1:10" x14ac:dyDescent="0.2">
      <c r="A594" s="436"/>
      <c r="B594" s="436"/>
      <c r="C594" s="436"/>
      <c r="D594" s="437"/>
      <c r="E594" s="571"/>
      <c r="F594" s="423"/>
      <c r="G594" s="436"/>
      <c r="H594" s="436"/>
      <c r="I594" s="437"/>
      <c r="J594" s="436"/>
    </row>
    <row r="595" spans="1:10" x14ac:dyDescent="0.2">
      <c r="A595" s="436"/>
      <c r="B595" s="436"/>
      <c r="C595" s="436"/>
      <c r="D595" s="437"/>
      <c r="E595" s="571"/>
      <c r="F595" s="423"/>
      <c r="G595" s="436"/>
      <c r="H595" s="436"/>
      <c r="I595" s="437"/>
      <c r="J595" s="436"/>
    </row>
    <row r="596" spans="1:10" x14ac:dyDescent="0.2">
      <c r="A596" s="436"/>
      <c r="B596" s="436"/>
      <c r="C596" s="436"/>
      <c r="D596" s="437"/>
      <c r="E596" s="571"/>
      <c r="F596" s="423"/>
      <c r="G596" s="436"/>
      <c r="H596" s="436"/>
      <c r="I596" s="437"/>
      <c r="J596" s="436"/>
    </row>
    <row r="597" spans="1:10" x14ac:dyDescent="0.2">
      <c r="A597" s="436"/>
      <c r="B597" s="436"/>
      <c r="C597" s="436"/>
      <c r="D597" s="437"/>
      <c r="E597" s="571"/>
      <c r="F597" s="423"/>
      <c r="G597" s="436"/>
      <c r="H597" s="436"/>
      <c r="I597" s="437"/>
      <c r="J597" s="436"/>
    </row>
    <row r="598" spans="1:10" x14ac:dyDescent="0.2">
      <c r="A598" s="436"/>
      <c r="B598" s="436"/>
      <c r="C598" s="436"/>
      <c r="D598" s="437"/>
      <c r="E598" s="571"/>
      <c r="F598" s="423"/>
      <c r="G598" s="436"/>
      <c r="H598" s="436"/>
      <c r="I598" s="437"/>
      <c r="J598" s="436"/>
    </row>
    <row r="599" spans="1:10" x14ac:dyDescent="0.2">
      <c r="A599" s="436"/>
      <c r="B599" s="436"/>
      <c r="C599" s="436"/>
      <c r="D599" s="437"/>
      <c r="E599" s="571"/>
      <c r="F599" s="423"/>
      <c r="G599" s="436"/>
      <c r="H599" s="436"/>
      <c r="I599" s="437"/>
      <c r="J599" s="436"/>
    </row>
    <row r="600" spans="1:10" x14ac:dyDescent="0.2">
      <c r="A600" s="436"/>
      <c r="B600" s="436"/>
      <c r="C600" s="436"/>
      <c r="D600" s="437"/>
      <c r="E600" s="571"/>
      <c r="F600" s="423"/>
      <c r="G600" s="436"/>
      <c r="H600" s="436"/>
      <c r="I600" s="437"/>
      <c r="J600" s="436"/>
    </row>
    <row r="601" spans="1:10" x14ac:dyDescent="0.2">
      <c r="A601" s="436"/>
      <c r="B601" s="436"/>
      <c r="C601" s="436"/>
      <c r="D601" s="437"/>
      <c r="E601" s="571"/>
      <c r="F601" s="423"/>
      <c r="G601" s="436"/>
      <c r="H601" s="436"/>
      <c r="I601" s="437"/>
      <c r="J601" s="436"/>
    </row>
    <row r="602" spans="1:10" x14ac:dyDescent="0.2">
      <c r="A602" s="436"/>
      <c r="B602" s="436"/>
      <c r="C602" s="436"/>
      <c r="D602" s="437"/>
      <c r="E602" s="571"/>
      <c r="F602" s="423"/>
      <c r="G602" s="436"/>
      <c r="H602" s="436"/>
      <c r="I602" s="437"/>
      <c r="J602" s="436"/>
    </row>
    <row r="603" spans="1:10" x14ac:dyDescent="0.2">
      <c r="A603" s="436"/>
      <c r="B603" s="436"/>
      <c r="C603" s="436"/>
      <c r="D603" s="437"/>
      <c r="E603" s="571"/>
      <c r="F603" s="423"/>
      <c r="G603" s="436"/>
      <c r="H603" s="436"/>
      <c r="I603" s="437"/>
      <c r="J603" s="436"/>
    </row>
    <row r="604" spans="1:10" x14ac:dyDescent="0.2">
      <c r="A604" s="436"/>
      <c r="B604" s="436"/>
      <c r="C604" s="436"/>
      <c r="D604" s="437"/>
      <c r="E604" s="571"/>
      <c r="F604" s="423"/>
      <c r="G604" s="436"/>
      <c r="H604" s="436"/>
      <c r="I604" s="437"/>
      <c r="J604" s="436"/>
    </row>
    <row r="605" spans="1:10" x14ac:dyDescent="0.2">
      <c r="A605" s="436"/>
      <c r="B605" s="436"/>
      <c r="C605" s="436"/>
      <c r="D605" s="437"/>
      <c r="E605" s="571"/>
      <c r="F605" s="423"/>
      <c r="G605" s="436"/>
      <c r="H605" s="436"/>
      <c r="I605" s="437"/>
      <c r="J605" s="436"/>
    </row>
    <row r="606" spans="1:10" x14ac:dyDescent="0.2">
      <c r="A606" s="436"/>
      <c r="B606" s="436"/>
      <c r="C606" s="436"/>
      <c r="D606" s="437"/>
      <c r="E606" s="571"/>
      <c r="F606" s="423"/>
      <c r="G606" s="436"/>
      <c r="H606" s="436"/>
      <c r="I606" s="437"/>
      <c r="J606" s="436"/>
    </row>
    <row r="607" spans="1:10" x14ac:dyDescent="0.2">
      <c r="A607" s="436"/>
      <c r="B607" s="436"/>
      <c r="C607" s="436"/>
      <c r="D607" s="437"/>
      <c r="E607" s="571"/>
      <c r="F607" s="423"/>
      <c r="G607" s="436"/>
      <c r="H607" s="436"/>
      <c r="I607" s="437"/>
      <c r="J607" s="436"/>
    </row>
    <row r="608" spans="1:10" x14ac:dyDescent="0.2">
      <c r="A608" s="436"/>
      <c r="B608" s="436"/>
      <c r="C608" s="436"/>
      <c r="D608" s="437"/>
      <c r="E608" s="571"/>
      <c r="F608" s="423"/>
      <c r="G608" s="436"/>
      <c r="H608" s="436"/>
      <c r="I608" s="437"/>
      <c r="J608" s="436"/>
    </row>
    <row r="609" spans="1:10" x14ac:dyDescent="0.2">
      <c r="A609" s="436"/>
      <c r="B609" s="436"/>
      <c r="C609" s="436"/>
      <c r="D609" s="437"/>
      <c r="E609" s="571"/>
      <c r="F609" s="423"/>
      <c r="G609" s="436"/>
      <c r="H609" s="436"/>
      <c r="I609" s="437"/>
      <c r="J609" s="436"/>
    </row>
    <row r="610" spans="1:10" x14ac:dyDescent="0.2">
      <c r="A610" s="436"/>
      <c r="B610" s="436"/>
      <c r="C610" s="436"/>
      <c r="D610" s="437"/>
      <c r="E610" s="571"/>
      <c r="F610" s="423"/>
      <c r="G610" s="436"/>
      <c r="H610" s="436"/>
      <c r="I610" s="437"/>
      <c r="J610" s="436"/>
    </row>
    <row r="611" spans="1:10" x14ac:dyDescent="0.2">
      <c r="A611" s="436"/>
      <c r="B611" s="436"/>
      <c r="C611" s="436"/>
      <c r="D611" s="437"/>
      <c r="E611" s="571"/>
      <c r="F611" s="423"/>
      <c r="G611" s="436"/>
      <c r="H611" s="436"/>
      <c r="I611" s="437"/>
      <c r="J611" s="436"/>
    </row>
    <row r="612" spans="1:10" x14ac:dyDescent="0.2">
      <c r="A612" s="436"/>
      <c r="B612" s="436"/>
      <c r="C612" s="436"/>
      <c r="D612" s="437"/>
      <c r="E612" s="571"/>
      <c r="F612" s="423"/>
      <c r="G612" s="436"/>
      <c r="H612" s="436"/>
      <c r="I612" s="437"/>
      <c r="J612" s="436"/>
    </row>
    <row r="613" spans="1:10" x14ac:dyDescent="0.2">
      <c r="A613" s="436"/>
      <c r="B613" s="436"/>
      <c r="C613" s="436"/>
      <c r="D613" s="437"/>
      <c r="E613" s="571"/>
      <c r="F613" s="423"/>
      <c r="G613" s="436"/>
      <c r="H613" s="436"/>
      <c r="I613" s="437"/>
      <c r="J613" s="436"/>
    </row>
    <row r="614" spans="1:10" x14ac:dyDescent="0.2">
      <c r="A614" s="436"/>
      <c r="B614" s="436"/>
      <c r="C614" s="436"/>
      <c r="D614" s="437"/>
      <c r="E614" s="571"/>
      <c r="F614" s="423"/>
      <c r="G614" s="436"/>
      <c r="H614" s="436"/>
      <c r="I614" s="437"/>
      <c r="J614" s="436"/>
    </row>
    <row r="615" spans="1:10" x14ac:dyDescent="0.2">
      <c r="A615" s="436"/>
      <c r="B615" s="436"/>
      <c r="C615" s="436"/>
      <c r="D615" s="437"/>
      <c r="E615" s="571"/>
      <c r="F615" s="423"/>
      <c r="G615" s="436"/>
      <c r="H615" s="436"/>
      <c r="I615" s="437"/>
      <c r="J615" s="436"/>
    </row>
    <row r="616" spans="1:10" x14ac:dyDescent="0.2">
      <c r="A616" s="436"/>
      <c r="B616" s="436"/>
      <c r="C616" s="436"/>
      <c r="D616" s="437"/>
      <c r="E616" s="571"/>
      <c r="F616" s="423"/>
      <c r="G616" s="436"/>
      <c r="H616" s="436"/>
      <c r="I616" s="437"/>
      <c r="J616" s="436"/>
    </row>
    <row r="617" spans="1:10" x14ac:dyDescent="0.2">
      <c r="A617" s="436"/>
      <c r="B617" s="436"/>
      <c r="C617" s="436"/>
      <c r="D617" s="437"/>
      <c r="E617" s="571"/>
      <c r="F617" s="423"/>
      <c r="G617" s="436"/>
      <c r="H617" s="436"/>
      <c r="I617" s="437"/>
      <c r="J617" s="436"/>
    </row>
    <row r="618" spans="1:10" x14ac:dyDescent="0.2">
      <c r="A618" s="436"/>
      <c r="B618" s="436"/>
      <c r="C618" s="436"/>
      <c r="D618" s="437"/>
      <c r="E618" s="571"/>
      <c r="F618" s="423"/>
      <c r="G618" s="436"/>
      <c r="H618" s="436"/>
      <c r="I618" s="437"/>
      <c r="J618" s="436"/>
    </row>
    <row r="619" spans="1:10" x14ac:dyDescent="0.2">
      <c r="A619" s="436"/>
      <c r="B619" s="436"/>
      <c r="C619" s="436"/>
      <c r="D619" s="437"/>
      <c r="E619" s="571"/>
      <c r="F619" s="423"/>
      <c r="G619" s="436"/>
      <c r="H619" s="436"/>
      <c r="I619" s="437"/>
      <c r="J619" s="436"/>
    </row>
    <row r="620" spans="1:10" x14ac:dyDescent="0.2">
      <c r="A620" s="436"/>
      <c r="B620" s="436"/>
      <c r="C620" s="436"/>
      <c r="D620" s="437"/>
      <c r="E620" s="571"/>
      <c r="F620" s="423"/>
      <c r="G620" s="436"/>
      <c r="H620" s="436"/>
      <c r="I620" s="437"/>
      <c r="J620" s="436"/>
    </row>
    <row r="621" spans="1:10" x14ac:dyDescent="0.2">
      <c r="A621" s="436"/>
      <c r="B621" s="436"/>
      <c r="C621" s="436"/>
      <c r="D621" s="437"/>
      <c r="E621" s="571"/>
      <c r="F621" s="423"/>
      <c r="G621" s="436"/>
      <c r="H621" s="436"/>
      <c r="I621" s="437"/>
      <c r="J621" s="436"/>
    </row>
    <row r="622" spans="1:10" x14ac:dyDescent="0.2">
      <c r="A622" s="436"/>
      <c r="B622" s="436"/>
      <c r="C622" s="436"/>
      <c r="D622" s="437"/>
      <c r="E622" s="571"/>
      <c r="F622" s="423"/>
      <c r="G622" s="436"/>
      <c r="H622" s="436"/>
      <c r="I622" s="437"/>
      <c r="J622" s="436"/>
    </row>
    <row r="623" spans="1:10" x14ac:dyDescent="0.2">
      <c r="A623" s="436"/>
      <c r="B623" s="436"/>
      <c r="C623" s="436"/>
      <c r="D623" s="437"/>
      <c r="E623" s="571"/>
      <c r="F623" s="423"/>
      <c r="G623" s="436"/>
      <c r="H623" s="436"/>
      <c r="I623" s="437"/>
      <c r="J623" s="436"/>
    </row>
    <row r="624" spans="1:10" x14ac:dyDescent="0.2">
      <c r="A624" s="436"/>
      <c r="B624" s="436"/>
      <c r="C624" s="436"/>
      <c r="D624" s="437"/>
      <c r="E624" s="571"/>
      <c r="F624" s="423"/>
      <c r="G624" s="436"/>
      <c r="H624" s="436"/>
      <c r="I624" s="437"/>
      <c r="J624" s="436"/>
    </row>
    <row r="625" spans="1:10" x14ac:dyDescent="0.2">
      <c r="A625" s="436"/>
      <c r="B625" s="436"/>
      <c r="C625" s="436"/>
      <c r="D625" s="437"/>
      <c r="E625" s="571"/>
      <c r="F625" s="423"/>
      <c r="G625" s="436"/>
      <c r="H625" s="436"/>
      <c r="I625" s="437"/>
      <c r="J625" s="436"/>
    </row>
    <row r="626" spans="1:10" x14ac:dyDescent="0.2">
      <c r="A626" s="436"/>
      <c r="B626" s="436"/>
      <c r="C626" s="436"/>
      <c r="D626" s="437"/>
      <c r="E626" s="571"/>
      <c r="F626" s="423"/>
      <c r="G626" s="436"/>
      <c r="H626" s="436"/>
      <c r="I626" s="437"/>
      <c r="J626" s="436"/>
    </row>
    <row r="627" spans="1:10" x14ac:dyDescent="0.2">
      <c r="A627" s="436"/>
      <c r="B627" s="436"/>
      <c r="C627" s="436"/>
      <c r="D627" s="437"/>
      <c r="E627" s="571"/>
      <c r="F627" s="423"/>
      <c r="G627" s="436"/>
      <c r="H627" s="436"/>
      <c r="I627" s="437"/>
      <c r="J627" s="436"/>
    </row>
    <row r="628" spans="1:10" x14ac:dyDescent="0.2">
      <c r="A628" s="436"/>
      <c r="B628" s="436"/>
      <c r="C628" s="436"/>
      <c r="D628" s="437"/>
      <c r="E628" s="571"/>
      <c r="F628" s="423"/>
      <c r="G628" s="436"/>
      <c r="H628" s="436"/>
      <c r="I628" s="437"/>
      <c r="J628" s="436"/>
    </row>
    <row r="629" spans="1:10" x14ac:dyDescent="0.2">
      <c r="A629" s="436"/>
      <c r="B629" s="436"/>
      <c r="C629" s="436"/>
      <c r="D629" s="437"/>
      <c r="E629" s="571"/>
      <c r="F629" s="423"/>
      <c r="G629" s="436"/>
      <c r="H629" s="436"/>
      <c r="I629" s="437"/>
      <c r="J629" s="436"/>
    </row>
    <row r="630" spans="1:10" x14ac:dyDescent="0.2">
      <c r="A630" s="436"/>
      <c r="B630" s="436"/>
      <c r="C630" s="436"/>
      <c r="D630" s="437"/>
      <c r="E630" s="571"/>
      <c r="F630" s="423"/>
      <c r="G630" s="436"/>
      <c r="H630" s="436"/>
      <c r="I630" s="437"/>
      <c r="J630" s="436"/>
    </row>
    <row r="631" spans="1:10" x14ac:dyDescent="0.2">
      <c r="A631" s="436"/>
      <c r="B631" s="436"/>
      <c r="C631" s="436"/>
      <c r="D631" s="437"/>
      <c r="E631" s="571"/>
      <c r="F631" s="423"/>
      <c r="G631" s="436"/>
      <c r="H631" s="436"/>
      <c r="I631" s="437"/>
      <c r="J631" s="436"/>
    </row>
    <row r="632" spans="1:10" x14ac:dyDescent="0.2">
      <c r="A632" s="436"/>
      <c r="B632" s="436"/>
      <c r="C632" s="436"/>
      <c r="D632" s="437"/>
      <c r="E632" s="571"/>
      <c r="F632" s="423"/>
      <c r="G632" s="436"/>
      <c r="H632" s="436"/>
      <c r="I632" s="437"/>
      <c r="J632" s="436"/>
    </row>
    <row r="633" spans="1:10" x14ac:dyDescent="0.2">
      <c r="A633" s="436"/>
      <c r="B633" s="436"/>
      <c r="C633" s="436"/>
      <c r="D633" s="437"/>
      <c r="E633" s="571"/>
      <c r="F633" s="423"/>
      <c r="G633" s="436"/>
      <c r="H633" s="436"/>
      <c r="I633" s="437"/>
      <c r="J633" s="436"/>
    </row>
    <row r="634" spans="1:10" x14ac:dyDescent="0.2">
      <c r="A634" s="436"/>
      <c r="B634" s="436"/>
      <c r="C634" s="436"/>
      <c r="D634" s="437"/>
      <c r="E634" s="571"/>
      <c r="F634" s="423"/>
      <c r="G634" s="436"/>
      <c r="H634" s="436"/>
      <c r="I634" s="437"/>
      <c r="J634" s="436"/>
    </row>
    <row r="635" spans="1:10" x14ac:dyDescent="0.2">
      <c r="A635" s="436"/>
      <c r="B635" s="436"/>
      <c r="C635" s="436"/>
      <c r="D635" s="437"/>
      <c r="E635" s="571"/>
      <c r="F635" s="423"/>
      <c r="G635" s="436"/>
      <c r="H635" s="436"/>
      <c r="I635" s="437"/>
      <c r="J635" s="436"/>
    </row>
    <row r="636" spans="1:10" x14ac:dyDescent="0.2">
      <c r="A636" s="436"/>
      <c r="B636" s="436"/>
      <c r="C636" s="436"/>
      <c r="D636" s="437"/>
      <c r="E636" s="571"/>
      <c r="F636" s="423"/>
      <c r="G636" s="436"/>
      <c r="H636" s="436"/>
      <c r="I636" s="437"/>
      <c r="J636" s="436"/>
    </row>
    <row r="637" spans="1:10" x14ac:dyDescent="0.2">
      <c r="A637" s="436"/>
      <c r="B637" s="436"/>
      <c r="C637" s="436"/>
      <c r="D637" s="437"/>
      <c r="E637" s="571"/>
      <c r="F637" s="423"/>
      <c r="G637" s="436"/>
      <c r="H637" s="436"/>
      <c r="I637" s="437"/>
      <c r="J637" s="436"/>
    </row>
    <row r="638" spans="1:10" x14ac:dyDescent="0.2">
      <c r="A638" s="436"/>
      <c r="B638" s="436"/>
      <c r="C638" s="436"/>
      <c r="D638" s="437"/>
      <c r="E638" s="571"/>
      <c r="F638" s="423"/>
      <c r="G638" s="436"/>
      <c r="H638" s="436"/>
      <c r="I638" s="437"/>
      <c r="J638" s="436"/>
    </row>
    <row r="639" spans="1:10" x14ac:dyDescent="0.2">
      <c r="A639" s="436"/>
      <c r="B639" s="436"/>
      <c r="C639" s="436"/>
      <c r="D639" s="437"/>
      <c r="E639" s="571"/>
      <c r="F639" s="423"/>
      <c r="G639" s="436"/>
      <c r="H639" s="436"/>
      <c r="I639" s="437"/>
      <c r="J639" s="436"/>
    </row>
    <row r="640" spans="1:10" x14ac:dyDescent="0.2">
      <c r="A640" s="436"/>
      <c r="B640" s="436"/>
      <c r="C640" s="436"/>
      <c r="D640" s="437"/>
      <c r="E640" s="571"/>
      <c r="F640" s="423"/>
      <c r="G640" s="436"/>
      <c r="H640" s="436"/>
      <c r="I640" s="437"/>
      <c r="J640" s="436"/>
    </row>
    <row r="641" spans="1:10" x14ac:dyDescent="0.2">
      <c r="A641" s="436"/>
      <c r="B641" s="436"/>
      <c r="C641" s="436"/>
      <c r="D641" s="437"/>
      <c r="E641" s="571"/>
      <c r="F641" s="423"/>
      <c r="G641" s="436"/>
      <c r="H641" s="436"/>
      <c r="I641" s="437"/>
      <c r="J641" s="436"/>
    </row>
    <row r="642" spans="1:10" x14ac:dyDescent="0.2">
      <c r="A642" s="436"/>
      <c r="B642" s="436"/>
      <c r="C642" s="436"/>
      <c r="D642" s="437"/>
      <c r="E642" s="571"/>
      <c r="F642" s="423"/>
      <c r="G642" s="436"/>
      <c r="H642" s="436"/>
      <c r="I642" s="437"/>
      <c r="J642" s="436"/>
    </row>
    <row r="643" spans="1:10" x14ac:dyDescent="0.2">
      <c r="A643" s="436"/>
      <c r="B643" s="436"/>
      <c r="C643" s="436"/>
      <c r="D643" s="437"/>
      <c r="E643" s="571"/>
      <c r="F643" s="423"/>
      <c r="G643" s="436"/>
      <c r="H643" s="436"/>
      <c r="I643" s="437"/>
      <c r="J643" s="436"/>
    </row>
    <row r="644" spans="1:10" x14ac:dyDescent="0.2">
      <c r="A644" s="436"/>
      <c r="B644" s="436"/>
      <c r="C644" s="436"/>
      <c r="D644" s="437"/>
      <c r="E644" s="571"/>
      <c r="F644" s="423"/>
      <c r="G644" s="436"/>
      <c r="H644" s="436"/>
      <c r="I644" s="437"/>
      <c r="J644" s="436"/>
    </row>
    <row r="645" spans="1:10" x14ac:dyDescent="0.2">
      <c r="A645" s="436"/>
      <c r="B645" s="436"/>
      <c r="C645" s="436"/>
      <c r="D645" s="437"/>
      <c r="E645" s="571"/>
      <c r="F645" s="423"/>
      <c r="G645" s="436"/>
      <c r="H645" s="436"/>
      <c r="I645" s="437"/>
      <c r="J645" s="436"/>
    </row>
    <row r="646" spans="1:10" x14ac:dyDescent="0.2">
      <c r="A646" s="436"/>
      <c r="B646" s="436"/>
      <c r="C646" s="436"/>
      <c r="D646" s="437"/>
      <c r="E646" s="571"/>
      <c r="F646" s="423"/>
      <c r="G646" s="436"/>
      <c r="H646" s="436"/>
      <c r="I646" s="437"/>
      <c r="J646" s="436"/>
    </row>
    <row r="647" spans="1:10" x14ac:dyDescent="0.2">
      <c r="A647" s="436"/>
      <c r="B647" s="436"/>
      <c r="C647" s="436"/>
      <c r="D647" s="437"/>
      <c r="E647" s="571"/>
      <c r="F647" s="423"/>
      <c r="G647" s="436"/>
      <c r="H647" s="436"/>
      <c r="I647" s="437"/>
      <c r="J647" s="436"/>
    </row>
    <row r="648" spans="1:10" x14ac:dyDescent="0.2">
      <c r="A648" s="436"/>
      <c r="B648" s="436"/>
      <c r="C648" s="436"/>
      <c r="D648" s="437"/>
      <c r="E648" s="571"/>
      <c r="F648" s="423"/>
      <c r="G648" s="436"/>
      <c r="H648" s="436"/>
      <c r="I648" s="437"/>
      <c r="J648" s="436"/>
    </row>
    <row r="649" spans="1:10" x14ac:dyDescent="0.2">
      <c r="A649" s="436"/>
      <c r="B649" s="436"/>
      <c r="C649" s="436"/>
      <c r="D649" s="437"/>
      <c r="E649" s="571"/>
      <c r="F649" s="423"/>
      <c r="G649" s="436"/>
      <c r="H649" s="436"/>
      <c r="I649" s="437"/>
      <c r="J649" s="436"/>
    </row>
    <row r="650" spans="1:10" x14ac:dyDescent="0.2">
      <c r="A650" s="436"/>
      <c r="B650" s="436"/>
      <c r="C650" s="436"/>
      <c r="D650" s="437"/>
      <c r="E650" s="571"/>
      <c r="F650" s="423"/>
      <c r="G650" s="436"/>
      <c r="H650" s="436"/>
      <c r="I650" s="437"/>
      <c r="J650" s="436"/>
    </row>
    <row r="651" spans="1:10" x14ac:dyDescent="0.2">
      <c r="A651" s="436"/>
      <c r="B651" s="436"/>
      <c r="C651" s="436"/>
      <c r="D651" s="437"/>
      <c r="E651" s="571"/>
      <c r="F651" s="423"/>
      <c r="G651" s="436"/>
      <c r="H651" s="436"/>
      <c r="I651" s="437"/>
      <c r="J651" s="436"/>
    </row>
    <row r="652" spans="1:10" x14ac:dyDescent="0.2">
      <c r="A652" s="436"/>
      <c r="B652" s="436"/>
      <c r="C652" s="436"/>
      <c r="D652" s="437"/>
      <c r="E652" s="571"/>
      <c r="F652" s="423"/>
      <c r="G652" s="436"/>
      <c r="H652" s="436"/>
      <c r="I652" s="437"/>
      <c r="J652" s="436"/>
    </row>
    <row r="653" spans="1:10" x14ac:dyDescent="0.2">
      <c r="A653" s="436"/>
      <c r="B653" s="436"/>
      <c r="C653" s="436"/>
      <c r="D653" s="437"/>
      <c r="E653" s="571"/>
      <c r="F653" s="423"/>
      <c r="G653" s="436"/>
      <c r="H653" s="436"/>
      <c r="I653" s="437"/>
      <c r="J653" s="436"/>
    </row>
    <row r="654" spans="1:10" x14ac:dyDescent="0.2">
      <c r="A654" s="436"/>
      <c r="B654" s="436"/>
      <c r="C654" s="436"/>
      <c r="D654" s="437"/>
      <c r="E654" s="571"/>
      <c r="F654" s="423"/>
      <c r="G654" s="436"/>
      <c r="H654" s="436"/>
      <c r="I654" s="437"/>
      <c r="J654" s="436"/>
    </row>
    <row r="655" spans="1:10" x14ac:dyDescent="0.2">
      <c r="A655" s="436"/>
      <c r="B655" s="436"/>
      <c r="C655" s="436"/>
      <c r="D655" s="437"/>
      <c r="E655" s="571"/>
      <c r="F655" s="423"/>
      <c r="G655" s="436"/>
      <c r="H655" s="436"/>
      <c r="I655" s="437"/>
      <c r="J655" s="436"/>
    </row>
    <row r="656" spans="1:10" x14ac:dyDescent="0.2">
      <c r="A656" s="436"/>
      <c r="B656" s="436"/>
      <c r="C656" s="436"/>
      <c r="D656" s="437"/>
      <c r="E656" s="571"/>
      <c r="F656" s="423"/>
      <c r="G656" s="436"/>
      <c r="H656" s="436"/>
      <c r="I656" s="437"/>
      <c r="J656" s="436"/>
    </row>
    <row r="657" spans="1:10" x14ac:dyDescent="0.2">
      <c r="A657" s="436"/>
      <c r="B657" s="436"/>
      <c r="C657" s="436"/>
      <c r="D657" s="437"/>
      <c r="E657" s="571"/>
      <c r="F657" s="423"/>
      <c r="G657" s="436"/>
      <c r="H657" s="436"/>
      <c r="I657" s="437"/>
      <c r="J657" s="436"/>
    </row>
    <row r="658" spans="1:10" x14ac:dyDescent="0.2">
      <c r="A658" s="436"/>
      <c r="B658" s="436"/>
      <c r="C658" s="436"/>
      <c r="D658" s="437"/>
      <c r="E658" s="571"/>
      <c r="F658" s="423"/>
      <c r="G658" s="436"/>
      <c r="H658" s="436"/>
      <c r="I658" s="437"/>
      <c r="J658" s="436"/>
    </row>
    <row r="659" spans="1:10" x14ac:dyDescent="0.2">
      <c r="A659" s="436"/>
      <c r="B659" s="436"/>
      <c r="C659" s="436"/>
      <c r="D659" s="437"/>
      <c r="E659" s="571"/>
      <c r="F659" s="423"/>
      <c r="G659" s="436"/>
      <c r="H659" s="436"/>
      <c r="I659" s="437"/>
      <c r="J659" s="436"/>
    </row>
    <row r="660" spans="1:10" x14ac:dyDescent="0.2">
      <c r="A660" s="436"/>
      <c r="B660" s="436"/>
      <c r="C660" s="436"/>
      <c r="D660" s="437"/>
      <c r="E660" s="571"/>
      <c r="F660" s="423"/>
      <c r="G660" s="436"/>
      <c r="H660" s="436"/>
      <c r="I660" s="437"/>
      <c r="J660" s="436"/>
    </row>
    <row r="661" spans="1:10" x14ac:dyDescent="0.2">
      <c r="A661" s="436"/>
      <c r="B661" s="436"/>
      <c r="C661" s="436"/>
      <c r="D661" s="437"/>
      <c r="E661" s="571"/>
      <c r="F661" s="423"/>
      <c r="G661" s="436"/>
      <c r="H661" s="436"/>
      <c r="I661" s="437"/>
      <c r="J661" s="436"/>
    </row>
    <row r="662" spans="1:10" x14ac:dyDescent="0.2">
      <c r="A662" s="436"/>
      <c r="B662" s="436"/>
      <c r="C662" s="436"/>
      <c r="D662" s="437"/>
      <c r="E662" s="571"/>
      <c r="F662" s="423"/>
      <c r="G662" s="436"/>
      <c r="H662" s="436"/>
      <c r="I662" s="437"/>
      <c r="J662" s="436"/>
    </row>
    <row r="663" spans="1:10" x14ac:dyDescent="0.2">
      <c r="A663" s="436"/>
      <c r="B663" s="436"/>
      <c r="C663" s="436"/>
      <c r="D663" s="437"/>
      <c r="E663" s="571"/>
      <c r="F663" s="423"/>
      <c r="G663" s="436"/>
      <c r="H663" s="436"/>
      <c r="I663" s="437"/>
      <c r="J663" s="436"/>
    </row>
    <row r="664" spans="1:10" x14ac:dyDescent="0.2">
      <c r="A664" s="436"/>
      <c r="B664" s="436"/>
      <c r="C664" s="436"/>
      <c r="D664" s="437"/>
      <c r="E664" s="571"/>
      <c r="F664" s="423"/>
      <c r="G664" s="436"/>
      <c r="H664" s="436"/>
      <c r="I664" s="437"/>
      <c r="J664" s="436"/>
    </row>
    <row r="665" spans="1:10" x14ac:dyDescent="0.2">
      <c r="A665" s="436"/>
      <c r="B665" s="436"/>
      <c r="C665" s="436"/>
      <c r="D665" s="437"/>
      <c r="E665" s="571"/>
      <c r="F665" s="423"/>
      <c r="G665" s="436"/>
      <c r="H665" s="436"/>
      <c r="I665" s="437"/>
      <c r="J665" s="436"/>
    </row>
    <row r="666" spans="1:10" x14ac:dyDescent="0.2">
      <c r="A666" s="436"/>
      <c r="B666" s="436"/>
      <c r="C666" s="436"/>
      <c r="D666" s="437"/>
      <c r="E666" s="571"/>
      <c r="F666" s="423"/>
      <c r="G666" s="436"/>
      <c r="H666" s="436"/>
      <c r="I666" s="437"/>
      <c r="J666" s="436"/>
    </row>
    <row r="667" spans="1:10" x14ac:dyDescent="0.2">
      <c r="A667" s="436"/>
      <c r="B667" s="436"/>
      <c r="C667" s="436"/>
      <c r="D667" s="437"/>
      <c r="E667" s="571"/>
      <c r="F667" s="423"/>
      <c r="G667" s="436"/>
      <c r="H667" s="436"/>
      <c r="I667" s="437"/>
      <c r="J667" s="436"/>
    </row>
    <row r="668" spans="1:10" x14ac:dyDescent="0.2">
      <c r="A668" s="436"/>
      <c r="B668" s="436"/>
      <c r="C668" s="436"/>
      <c r="D668" s="437"/>
      <c r="E668" s="571"/>
      <c r="F668" s="423"/>
      <c r="G668" s="436"/>
      <c r="H668" s="436"/>
      <c r="I668" s="437"/>
      <c r="J668" s="436"/>
    </row>
    <row r="669" spans="1:10" x14ac:dyDescent="0.2">
      <c r="A669" s="436"/>
      <c r="B669" s="436"/>
      <c r="C669" s="436"/>
      <c r="D669" s="437"/>
      <c r="E669" s="571"/>
      <c r="F669" s="423"/>
      <c r="G669" s="436"/>
      <c r="H669" s="436"/>
      <c r="I669" s="437"/>
      <c r="J669" s="436"/>
    </row>
    <row r="670" spans="1:10" x14ac:dyDescent="0.2">
      <c r="A670" s="436"/>
      <c r="B670" s="436"/>
      <c r="C670" s="436"/>
      <c r="D670" s="437"/>
      <c r="E670" s="571"/>
      <c r="F670" s="423"/>
      <c r="G670" s="436"/>
      <c r="H670" s="436"/>
      <c r="I670" s="437"/>
      <c r="J670" s="436"/>
    </row>
    <row r="671" spans="1:10" x14ac:dyDescent="0.2">
      <c r="A671" s="436"/>
      <c r="B671" s="436"/>
      <c r="C671" s="436"/>
      <c r="D671" s="437"/>
      <c r="E671" s="571"/>
      <c r="F671" s="423"/>
      <c r="G671" s="436"/>
      <c r="H671" s="436"/>
      <c r="I671" s="437"/>
      <c r="J671" s="436"/>
    </row>
    <row r="672" spans="1:10" x14ac:dyDescent="0.2">
      <c r="A672" s="436"/>
      <c r="B672" s="436"/>
      <c r="C672" s="436"/>
      <c r="D672" s="437"/>
      <c r="E672" s="571"/>
      <c r="F672" s="423"/>
      <c r="G672" s="436"/>
      <c r="H672" s="436"/>
      <c r="I672" s="437"/>
      <c r="J672" s="436"/>
    </row>
    <row r="673" spans="1:10" x14ac:dyDescent="0.2">
      <c r="A673" s="436"/>
      <c r="B673" s="436"/>
      <c r="C673" s="436"/>
      <c r="D673" s="437"/>
      <c r="E673" s="571"/>
      <c r="F673" s="423"/>
      <c r="G673" s="436"/>
      <c r="H673" s="436"/>
      <c r="I673" s="437"/>
      <c r="J673" s="436"/>
    </row>
    <row r="674" spans="1:10" x14ac:dyDescent="0.2">
      <c r="A674" s="436"/>
      <c r="B674" s="436"/>
      <c r="C674" s="436"/>
      <c r="D674" s="437"/>
      <c r="E674" s="571"/>
      <c r="F674" s="423"/>
      <c r="G674" s="436"/>
      <c r="H674" s="436"/>
      <c r="I674" s="437"/>
      <c r="J674" s="436"/>
    </row>
    <row r="675" spans="1:10" x14ac:dyDescent="0.2">
      <c r="A675" s="436"/>
      <c r="B675" s="436"/>
      <c r="C675" s="436"/>
      <c r="D675" s="437"/>
      <c r="E675" s="571"/>
      <c r="F675" s="423"/>
      <c r="G675" s="436"/>
      <c r="H675" s="436"/>
      <c r="I675" s="437"/>
      <c r="J675" s="436"/>
    </row>
    <row r="676" spans="1:10" x14ac:dyDescent="0.2">
      <c r="A676" s="436"/>
      <c r="B676" s="436"/>
      <c r="C676" s="436"/>
      <c r="D676" s="437"/>
      <c r="E676" s="571"/>
      <c r="F676" s="423"/>
      <c r="G676" s="436"/>
      <c r="H676" s="436"/>
      <c r="I676" s="437"/>
      <c r="J676" s="436"/>
    </row>
    <row r="677" spans="1:10" x14ac:dyDescent="0.2">
      <c r="A677" s="436"/>
      <c r="B677" s="436"/>
      <c r="C677" s="436"/>
      <c r="D677" s="437"/>
      <c r="E677" s="571"/>
      <c r="F677" s="423"/>
      <c r="G677" s="436"/>
      <c r="H677" s="436"/>
      <c r="I677" s="437"/>
      <c r="J677" s="436"/>
    </row>
    <row r="678" spans="1:10" x14ac:dyDescent="0.2">
      <c r="A678" s="436"/>
      <c r="B678" s="436"/>
      <c r="C678" s="436"/>
      <c r="D678" s="437"/>
      <c r="E678" s="571"/>
      <c r="F678" s="423"/>
      <c r="G678" s="436"/>
      <c r="H678" s="436"/>
      <c r="I678" s="437"/>
      <c r="J678" s="436"/>
    </row>
    <row r="679" spans="1:10" x14ac:dyDescent="0.2">
      <c r="A679" s="436"/>
      <c r="B679" s="436"/>
      <c r="C679" s="436"/>
      <c r="D679" s="437"/>
      <c r="E679" s="571"/>
      <c r="F679" s="423"/>
      <c r="G679" s="436"/>
      <c r="H679" s="436"/>
      <c r="I679" s="437"/>
      <c r="J679" s="436"/>
    </row>
    <row r="680" spans="1:10" x14ac:dyDescent="0.2">
      <c r="A680" s="436"/>
      <c r="B680" s="436"/>
      <c r="C680" s="436"/>
      <c r="D680" s="437"/>
      <c r="E680" s="571"/>
      <c r="F680" s="423"/>
      <c r="G680" s="436"/>
      <c r="H680" s="436"/>
      <c r="I680" s="437"/>
      <c r="J680" s="436"/>
    </row>
    <row r="681" spans="1:10" x14ac:dyDescent="0.2">
      <c r="A681" s="436"/>
      <c r="B681" s="436"/>
      <c r="C681" s="436"/>
      <c r="D681" s="437"/>
      <c r="E681" s="571"/>
      <c r="F681" s="423"/>
      <c r="G681" s="436"/>
      <c r="H681" s="436"/>
      <c r="I681" s="437"/>
      <c r="J681" s="436"/>
    </row>
    <row r="682" spans="1:10" x14ac:dyDescent="0.2">
      <c r="A682" s="436"/>
      <c r="B682" s="436"/>
      <c r="C682" s="436"/>
      <c r="D682" s="437"/>
      <c r="E682" s="571"/>
      <c r="F682" s="423"/>
      <c r="G682" s="436"/>
      <c r="H682" s="436"/>
      <c r="I682" s="437"/>
      <c r="J682" s="436"/>
    </row>
    <row r="683" spans="1:10" x14ac:dyDescent="0.2">
      <c r="A683" s="436"/>
      <c r="B683" s="436"/>
      <c r="C683" s="436"/>
      <c r="D683" s="437"/>
      <c r="E683" s="571"/>
      <c r="F683" s="423"/>
      <c r="G683" s="436"/>
      <c r="H683" s="436"/>
      <c r="I683" s="437"/>
      <c r="J683" s="436"/>
    </row>
    <row r="684" spans="1:10" x14ac:dyDescent="0.2">
      <c r="A684" s="436"/>
      <c r="B684" s="436"/>
      <c r="C684" s="436"/>
      <c r="D684" s="437"/>
      <c r="E684" s="571"/>
      <c r="F684" s="423"/>
      <c r="G684" s="436"/>
      <c r="H684" s="436"/>
      <c r="I684" s="437"/>
      <c r="J684" s="436"/>
    </row>
    <row r="685" spans="1:10" x14ac:dyDescent="0.2">
      <c r="A685" s="436"/>
      <c r="B685" s="436"/>
      <c r="C685" s="436"/>
      <c r="D685" s="437"/>
      <c r="E685" s="571"/>
      <c r="F685" s="423"/>
      <c r="G685" s="436"/>
      <c r="H685" s="436"/>
      <c r="I685" s="437"/>
      <c r="J685" s="436"/>
    </row>
    <row r="686" spans="1:10" x14ac:dyDescent="0.2">
      <c r="A686" s="436"/>
      <c r="B686" s="436"/>
      <c r="C686" s="436"/>
      <c r="D686" s="437"/>
      <c r="E686" s="571"/>
      <c r="F686" s="423"/>
      <c r="G686" s="436"/>
      <c r="H686" s="436"/>
      <c r="I686" s="437"/>
      <c r="J686" s="436"/>
    </row>
    <row r="687" spans="1:10" x14ac:dyDescent="0.2">
      <c r="A687" s="436"/>
      <c r="B687" s="436"/>
      <c r="C687" s="436"/>
      <c r="D687" s="437"/>
      <c r="E687" s="571"/>
      <c r="F687" s="423"/>
      <c r="G687" s="436"/>
      <c r="H687" s="436"/>
      <c r="I687" s="437"/>
      <c r="J687" s="436"/>
    </row>
    <row r="688" spans="1:10" x14ac:dyDescent="0.2">
      <c r="A688" s="436"/>
      <c r="B688" s="436"/>
      <c r="C688" s="436"/>
      <c r="D688" s="437"/>
      <c r="E688" s="571"/>
      <c r="F688" s="423"/>
      <c r="G688" s="436"/>
      <c r="H688" s="436"/>
      <c r="I688" s="437"/>
      <c r="J688" s="436"/>
    </row>
    <row r="689" spans="1:10" x14ac:dyDescent="0.2">
      <c r="A689" s="436"/>
      <c r="B689" s="436"/>
      <c r="C689" s="436"/>
      <c r="D689" s="437"/>
      <c r="E689" s="571"/>
      <c r="F689" s="423"/>
      <c r="G689" s="436"/>
      <c r="H689" s="436"/>
      <c r="I689" s="437"/>
      <c r="J689" s="436"/>
    </row>
    <row r="690" spans="1:10" x14ac:dyDescent="0.2">
      <c r="A690" s="436"/>
      <c r="B690" s="436"/>
      <c r="C690" s="436"/>
      <c r="D690" s="437"/>
      <c r="E690" s="571"/>
      <c r="F690" s="423"/>
      <c r="G690" s="436"/>
      <c r="H690" s="436"/>
      <c r="I690" s="437"/>
      <c r="J690" s="436"/>
    </row>
    <row r="691" spans="1:10" x14ac:dyDescent="0.2">
      <c r="A691" s="436"/>
      <c r="B691" s="436"/>
      <c r="C691" s="436"/>
      <c r="D691" s="437"/>
      <c r="E691" s="571"/>
      <c r="F691" s="423"/>
      <c r="G691" s="436"/>
      <c r="H691" s="436"/>
      <c r="I691" s="437"/>
      <c r="J691" s="436"/>
    </row>
    <row r="692" spans="1:10" x14ac:dyDescent="0.2">
      <c r="A692" s="436"/>
      <c r="B692" s="436"/>
      <c r="C692" s="436"/>
      <c r="D692" s="437"/>
      <c r="E692" s="571"/>
      <c r="F692" s="423"/>
      <c r="G692" s="436"/>
      <c r="H692" s="436"/>
      <c r="I692" s="437"/>
      <c r="J692" s="436"/>
    </row>
    <row r="693" spans="1:10" x14ac:dyDescent="0.2">
      <c r="A693" s="436"/>
      <c r="B693" s="436"/>
      <c r="C693" s="436"/>
      <c r="D693" s="437"/>
      <c r="E693" s="571"/>
      <c r="F693" s="423"/>
      <c r="G693" s="436"/>
      <c r="H693" s="436"/>
      <c r="I693" s="437"/>
      <c r="J693" s="436"/>
    </row>
    <row r="694" spans="1:10" x14ac:dyDescent="0.2">
      <c r="A694" s="436"/>
      <c r="B694" s="436"/>
      <c r="C694" s="436"/>
      <c r="D694" s="437"/>
      <c r="E694" s="571"/>
      <c r="F694" s="423"/>
      <c r="G694" s="436"/>
      <c r="H694" s="436"/>
      <c r="I694" s="437"/>
      <c r="J694" s="436"/>
    </row>
    <row r="695" spans="1:10" x14ac:dyDescent="0.2">
      <c r="A695" s="436"/>
      <c r="B695" s="436"/>
      <c r="C695" s="436"/>
      <c r="D695" s="437"/>
      <c r="E695" s="571"/>
      <c r="F695" s="423"/>
      <c r="G695" s="436"/>
      <c r="H695" s="436"/>
      <c r="I695" s="437"/>
      <c r="J695" s="436"/>
    </row>
    <row r="696" spans="1:10" x14ac:dyDescent="0.2">
      <c r="A696" s="436"/>
      <c r="B696" s="436"/>
      <c r="C696" s="436"/>
      <c r="D696" s="437"/>
      <c r="E696" s="571"/>
      <c r="F696" s="423"/>
      <c r="G696" s="436"/>
      <c r="H696" s="436"/>
      <c r="I696" s="437"/>
      <c r="J696" s="436"/>
    </row>
    <row r="697" spans="1:10" x14ac:dyDescent="0.2">
      <c r="A697" s="436"/>
      <c r="B697" s="436"/>
      <c r="C697" s="436"/>
      <c r="D697" s="437"/>
      <c r="E697" s="571"/>
      <c r="F697" s="423"/>
      <c r="G697" s="436"/>
      <c r="H697" s="436"/>
      <c r="I697" s="437"/>
      <c r="J697" s="436"/>
    </row>
    <row r="698" spans="1:10" x14ac:dyDescent="0.2">
      <c r="A698" s="436"/>
      <c r="B698" s="436"/>
      <c r="C698" s="436"/>
      <c r="D698" s="437"/>
      <c r="E698" s="571"/>
      <c r="F698" s="423"/>
      <c r="G698" s="436"/>
      <c r="H698" s="436"/>
      <c r="I698" s="437"/>
      <c r="J698" s="436"/>
    </row>
    <row r="699" spans="1:10" x14ac:dyDescent="0.2">
      <c r="A699" s="436"/>
      <c r="B699" s="436"/>
      <c r="C699" s="436"/>
      <c r="D699" s="437"/>
      <c r="E699" s="571"/>
      <c r="F699" s="423"/>
      <c r="G699" s="436"/>
      <c r="H699" s="436"/>
      <c r="I699" s="437"/>
      <c r="J699" s="436"/>
    </row>
    <row r="700" spans="1:10" x14ac:dyDescent="0.2">
      <c r="A700" s="436"/>
      <c r="B700" s="436"/>
      <c r="C700" s="436"/>
      <c r="D700" s="437"/>
      <c r="E700" s="571"/>
      <c r="F700" s="423"/>
      <c r="G700" s="436"/>
      <c r="H700" s="436"/>
      <c r="I700" s="437"/>
      <c r="J700" s="436"/>
    </row>
    <row r="701" spans="1:10" x14ac:dyDescent="0.2">
      <c r="A701" s="436"/>
      <c r="B701" s="436"/>
      <c r="C701" s="436"/>
      <c r="D701" s="437"/>
      <c r="E701" s="571"/>
      <c r="F701" s="423"/>
      <c r="G701" s="436"/>
      <c r="H701" s="436"/>
      <c r="I701" s="437"/>
      <c r="J701" s="436"/>
    </row>
    <row r="702" spans="1:10" x14ac:dyDescent="0.2">
      <c r="A702" s="436"/>
      <c r="B702" s="436"/>
      <c r="C702" s="436"/>
      <c r="D702" s="437"/>
      <c r="E702" s="571"/>
      <c r="F702" s="423"/>
      <c r="G702" s="436"/>
      <c r="H702" s="436"/>
      <c r="I702" s="437"/>
      <c r="J702" s="436"/>
    </row>
    <row r="703" spans="1:10" x14ac:dyDescent="0.2">
      <c r="A703" s="436"/>
      <c r="B703" s="436"/>
      <c r="C703" s="436"/>
      <c r="D703" s="437"/>
      <c r="E703" s="571"/>
      <c r="F703" s="423"/>
      <c r="G703" s="436"/>
      <c r="H703" s="436"/>
      <c r="I703" s="437"/>
      <c r="J703" s="436"/>
    </row>
    <row r="704" spans="1:10" x14ac:dyDescent="0.2">
      <c r="A704" s="436"/>
      <c r="B704" s="436"/>
      <c r="C704" s="436"/>
      <c r="D704" s="437"/>
      <c r="E704" s="571"/>
      <c r="F704" s="423"/>
      <c r="G704" s="436"/>
      <c r="H704" s="436"/>
      <c r="I704" s="437"/>
      <c r="J704" s="436"/>
    </row>
    <row r="705" spans="1:10" x14ac:dyDescent="0.2">
      <c r="A705" s="436"/>
      <c r="B705" s="436"/>
      <c r="C705" s="436"/>
      <c r="D705" s="437"/>
      <c r="E705" s="571"/>
      <c r="F705" s="423"/>
      <c r="G705" s="436"/>
      <c r="H705" s="436"/>
      <c r="I705" s="437"/>
      <c r="J705" s="436"/>
    </row>
    <row r="706" spans="1:10" x14ac:dyDescent="0.2">
      <c r="A706" s="436"/>
      <c r="B706" s="436"/>
      <c r="C706" s="436"/>
      <c r="D706" s="437"/>
      <c r="E706" s="571"/>
      <c r="F706" s="423"/>
      <c r="G706" s="436"/>
      <c r="H706" s="436"/>
      <c r="I706" s="437"/>
      <c r="J706" s="436"/>
    </row>
    <row r="707" spans="1:10" x14ac:dyDescent="0.2">
      <c r="A707" s="436"/>
      <c r="B707" s="436"/>
      <c r="C707" s="436"/>
      <c r="D707" s="437"/>
      <c r="E707" s="571"/>
      <c r="F707" s="423"/>
      <c r="G707" s="436"/>
      <c r="H707" s="436"/>
      <c r="I707" s="437"/>
      <c r="J707" s="436"/>
    </row>
    <row r="708" spans="1:10" x14ac:dyDescent="0.2">
      <c r="A708" s="436"/>
      <c r="B708" s="436"/>
      <c r="C708" s="436"/>
      <c r="D708" s="437"/>
      <c r="E708" s="571"/>
      <c r="F708" s="423"/>
      <c r="G708" s="436"/>
      <c r="H708" s="436"/>
      <c r="I708" s="437"/>
      <c r="J708" s="436"/>
    </row>
    <row r="709" spans="1:10" x14ac:dyDescent="0.2">
      <c r="A709" s="436"/>
      <c r="B709" s="436"/>
      <c r="C709" s="436"/>
      <c r="D709" s="437"/>
      <c r="E709" s="571"/>
      <c r="F709" s="423"/>
      <c r="G709" s="436"/>
      <c r="H709" s="436"/>
      <c r="I709" s="437"/>
      <c r="J709" s="436"/>
    </row>
    <row r="710" spans="1:10" x14ac:dyDescent="0.2">
      <c r="A710" s="436"/>
      <c r="B710" s="436"/>
      <c r="C710" s="436"/>
      <c r="D710" s="437"/>
      <c r="E710" s="571"/>
      <c r="F710" s="423"/>
      <c r="G710" s="436"/>
      <c r="H710" s="436"/>
      <c r="I710" s="437"/>
      <c r="J710" s="436"/>
    </row>
    <row r="711" spans="1:10" x14ac:dyDescent="0.2">
      <c r="A711" s="436"/>
      <c r="B711" s="436"/>
      <c r="C711" s="436"/>
      <c r="D711" s="437"/>
      <c r="E711" s="571"/>
      <c r="F711" s="423"/>
      <c r="G711" s="436"/>
      <c r="H711" s="436"/>
      <c r="I711" s="437"/>
      <c r="J711" s="436"/>
    </row>
    <row r="712" spans="1:10" x14ac:dyDescent="0.2">
      <c r="A712" s="436"/>
      <c r="B712" s="436"/>
      <c r="C712" s="436"/>
      <c r="D712" s="437"/>
      <c r="E712" s="571"/>
      <c r="F712" s="423"/>
      <c r="G712" s="436"/>
      <c r="H712" s="436"/>
      <c r="I712" s="437"/>
      <c r="J712" s="436"/>
    </row>
    <row r="713" spans="1:10" x14ac:dyDescent="0.2">
      <c r="A713" s="436"/>
      <c r="B713" s="436"/>
      <c r="C713" s="436"/>
      <c r="D713" s="437"/>
      <c r="E713" s="571"/>
      <c r="F713" s="423"/>
      <c r="G713" s="436"/>
      <c r="H713" s="436"/>
      <c r="I713" s="437"/>
      <c r="J713" s="436"/>
    </row>
    <row r="714" spans="1:10" x14ac:dyDescent="0.2">
      <c r="A714" s="436"/>
      <c r="B714" s="436"/>
      <c r="C714" s="436"/>
      <c r="D714" s="437"/>
      <c r="E714" s="571"/>
      <c r="F714" s="423"/>
      <c r="G714" s="436"/>
      <c r="H714" s="436"/>
      <c r="I714" s="437"/>
      <c r="J714" s="436"/>
    </row>
    <row r="715" spans="1:10" x14ac:dyDescent="0.2">
      <c r="A715" s="436"/>
      <c r="B715" s="436"/>
      <c r="C715" s="436"/>
      <c r="D715" s="437"/>
      <c r="E715" s="571"/>
      <c r="F715" s="423"/>
      <c r="G715" s="436"/>
      <c r="H715" s="436"/>
      <c r="I715" s="437"/>
      <c r="J715" s="436"/>
    </row>
    <row r="716" spans="1:10" x14ac:dyDescent="0.2">
      <c r="A716" s="436"/>
      <c r="B716" s="436"/>
      <c r="C716" s="436"/>
      <c r="D716" s="437"/>
      <c r="E716" s="571"/>
      <c r="F716" s="423"/>
      <c r="G716" s="436"/>
      <c r="H716" s="436"/>
      <c r="I716" s="437"/>
      <c r="J716" s="436"/>
    </row>
    <row r="717" spans="1:10" x14ac:dyDescent="0.2">
      <c r="A717" s="436"/>
      <c r="B717" s="436"/>
      <c r="C717" s="436"/>
      <c r="D717" s="437"/>
      <c r="E717" s="571"/>
      <c r="F717" s="423"/>
      <c r="G717" s="436"/>
      <c r="H717" s="436"/>
      <c r="I717" s="437"/>
      <c r="J717" s="436"/>
    </row>
    <row r="718" spans="1:10" x14ac:dyDescent="0.2">
      <c r="A718" s="436"/>
      <c r="B718" s="436"/>
      <c r="C718" s="436"/>
      <c r="D718" s="437"/>
      <c r="E718" s="571"/>
      <c r="F718" s="423"/>
      <c r="G718" s="436"/>
      <c r="H718" s="436"/>
      <c r="I718" s="437"/>
      <c r="J718" s="436"/>
    </row>
    <row r="719" spans="1:10" x14ac:dyDescent="0.2">
      <c r="A719" s="436"/>
      <c r="B719" s="436"/>
      <c r="C719" s="436"/>
      <c r="D719" s="437"/>
      <c r="E719" s="571"/>
      <c r="F719" s="423"/>
      <c r="G719" s="436"/>
      <c r="H719" s="436"/>
      <c r="I719" s="437"/>
      <c r="J719" s="436"/>
    </row>
    <row r="720" spans="1:10" x14ac:dyDescent="0.2">
      <c r="A720" s="436"/>
      <c r="B720" s="436"/>
      <c r="C720" s="436"/>
      <c r="D720" s="437"/>
      <c r="E720" s="571"/>
      <c r="F720" s="423"/>
      <c r="G720" s="436"/>
      <c r="H720" s="436"/>
      <c r="I720" s="437"/>
      <c r="J720" s="436"/>
    </row>
    <row r="721" spans="1:10" x14ac:dyDescent="0.2">
      <c r="A721" s="436"/>
      <c r="B721" s="436"/>
      <c r="C721" s="436"/>
      <c r="D721" s="437"/>
      <c r="E721" s="571"/>
      <c r="F721" s="423"/>
      <c r="G721" s="436"/>
      <c r="H721" s="436"/>
      <c r="I721" s="437"/>
      <c r="J721" s="436"/>
    </row>
    <row r="722" spans="1:10" x14ac:dyDescent="0.2">
      <c r="A722" s="436"/>
      <c r="B722" s="436"/>
      <c r="C722" s="436"/>
      <c r="D722" s="437"/>
      <c r="E722" s="571"/>
      <c r="F722" s="423"/>
      <c r="G722" s="436"/>
      <c r="H722" s="436"/>
      <c r="I722" s="437"/>
      <c r="J722" s="436"/>
    </row>
    <row r="723" spans="1:10" x14ac:dyDescent="0.2">
      <c r="A723" s="436"/>
      <c r="B723" s="436"/>
      <c r="C723" s="436"/>
      <c r="D723" s="437"/>
      <c r="E723" s="571"/>
      <c r="F723" s="423"/>
      <c r="G723" s="436"/>
      <c r="H723" s="436"/>
      <c r="I723" s="437"/>
      <c r="J723" s="436"/>
    </row>
    <row r="724" spans="1:10" x14ac:dyDescent="0.2">
      <c r="A724" s="436"/>
      <c r="B724" s="436"/>
      <c r="C724" s="436"/>
      <c r="D724" s="437"/>
      <c r="E724" s="571"/>
      <c r="F724" s="423"/>
      <c r="G724" s="436"/>
      <c r="H724" s="436"/>
      <c r="I724" s="437"/>
      <c r="J724" s="436"/>
    </row>
    <row r="725" spans="1:10" x14ac:dyDescent="0.2">
      <c r="A725" s="436"/>
      <c r="B725" s="436"/>
      <c r="C725" s="436"/>
      <c r="D725" s="437"/>
      <c r="E725" s="571"/>
      <c r="F725" s="423"/>
      <c r="G725" s="436"/>
      <c r="H725" s="436"/>
      <c r="I725" s="437"/>
      <c r="J725" s="436"/>
    </row>
    <row r="726" spans="1:10" x14ac:dyDescent="0.2">
      <c r="A726" s="436"/>
      <c r="B726" s="436"/>
      <c r="C726" s="436"/>
      <c r="D726" s="437"/>
      <c r="E726" s="571"/>
      <c r="F726" s="423"/>
      <c r="G726" s="436"/>
      <c r="H726" s="436"/>
      <c r="I726" s="437"/>
      <c r="J726" s="436"/>
    </row>
    <row r="727" spans="1:10" x14ac:dyDescent="0.2">
      <c r="A727" s="436"/>
      <c r="B727" s="436"/>
      <c r="C727" s="436"/>
      <c r="D727" s="437"/>
      <c r="E727" s="571"/>
      <c r="F727" s="423"/>
      <c r="G727" s="436"/>
      <c r="H727" s="436"/>
      <c r="I727" s="437"/>
      <c r="J727" s="436"/>
    </row>
    <row r="728" spans="1:10" x14ac:dyDescent="0.2">
      <c r="A728" s="436"/>
      <c r="B728" s="436"/>
      <c r="C728" s="436"/>
      <c r="D728" s="437"/>
      <c r="E728" s="571"/>
      <c r="F728" s="423"/>
      <c r="G728" s="436"/>
      <c r="H728" s="436"/>
      <c r="I728" s="437"/>
      <c r="J728" s="436"/>
    </row>
    <row r="729" spans="1:10" x14ac:dyDescent="0.2">
      <c r="A729" s="436"/>
      <c r="B729" s="436"/>
      <c r="C729" s="436"/>
      <c r="D729" s="437"/>
      <c r="E729" s="571"/>
      <c r="F729" s="423"/>
      <c r="G729" s="436"/>
      <c r="H729" s="436"/>
      <c r="I729" s="437"/>
      <c r="J729" s="436"/>
    </row>
    <row r="730" spans="1:10" x14ac:dyDescent="0.2">
      <c r="A730" s="436"/>
      <c r="B730" s="436"/>
      <c r="C730" s="436"/>
      <c r="D730" s="437"/>
      <c r="E730" s="571"/>
      <c r="F730" s="423"/>
      <c r="G730" s="436"/>
      <c r="H730" s="436"/>
      <c r="I730" s="437"/>
      <c r="J730" s="436"/>
    </row>
    <row r="731" spans="1:10" x14ac:dyDescent="0.2">
      <c r="A731" s="436"/>
      <c r="B731" s="436"/>
      <c r="C731" s="436"/>
      <c r="D731" s="437"/>
      <c r="E731" s="571"/>
      <c r="F731" s="423"/>
      <c r="G731" s="436"/>
      <c r="H731" s="436"/>
      <c r="I731" s="437"/>
      <c r="J731" s="436"/>
    </row>
    <row r="732" spans="1:10" x14ac:dyDescent="0.2">
      <c r="A732" s="436"/>
      <c r="B732" s="436"/>
      <c r="C732" s="436"/>
      <c r="D732" s="437"/>
      <c r="E732" s="571"/>
      <c r="F732" s="423"/>
      <c r="G732" s="436"/>
      <c r="H732" s="436"/>
      <c r="I732" s="437"/>
      <c r="J732" s="436"/>
    </row>
    <row r="733" spans="1:10" x14ac:dyDescent="0.2">
      <c r="A733" s="436"/>
      <c r="B733" s="436"/>
      <c r="C733" s="436"/>
      <c r="D733" s="437"/>
      <c r="E733" s="571"/>
      <c r="F733" s="423"/>
      <c r="G733" s="436"/>
      <c r="H733" s="436"/>
      <c r="I733" s="437"/>
      <c r="J733" s="436"/>
    </row>
    <row r="734" spans="1:10" x14ac:dyDescent="0.2">
      <c r="A734" s="436"/>
      <c r="B734" s="436"/>
      <c r="C734" s="436"/>
      <c r="D734" s="437"/>
      <c r="E734" s="571"/>
      <c r="F734" s="423"/>
      <c r="G734" s="436"/>
      <c r="H734" s="436"/>
      <c r="I734" s="437"/>
      <c r="J734" s="436"/>
    </row>
    <row r="735" spans="1:10" x14ac:dyDescent="0.2">
      <c r="A735" s="436"/>
      <c r="B735" s="436"/>
      <c r="C735" s="436"/>
      <c r="D735" s="437"/>
      <c r="E735" s="571"/>
      <c r="F735" s="423"/>
      <c r="G735" s="436"/>
      <c r="H735" s="436"/>
      <c r="I735" s="437"/>
      <c r="J735" s="436"/>
    </row>
    <row r="736" spans="1:10" x14ac:dyDescent="0.2">
      <c r="A736" s="436"/>
      <c r="B736" s="436"/>
      <c r="C736" s="436"/>
      <c r="D736" s="437"/>
      <c r="E736" s="571"/>
      <c r="F736" s="423"/>
      <c r="G736" s="436"/>
      <c r="H736" s="436"/>
      <c r="I736" s="437"/>
      <c r="J736" s="436"/>
    </row>
    <row r="737" spans="1:10" x14ac:dyDescent="0.2">
      <c r="A737" s="436"/>
      <c r="B737" s="436"/>
      <c r="C737" s="436"/>
      <c r="D737" s="437"/>
      <c r="E737" s="571"/>
      <c r="F737" s="423"/>
      <c r="G737" s="436"/>
      <c r="H737" s="436"/>
      <c r="I737" s="437"/>
      <c r="J737" s="436"/>
    </row>
    <row r="738" spans="1:10" x14ac:dyDescent="0.2">
      <c r="A738" s="436"/>
      <c r="B738" s="436"/>
      <c r="C738" s="436"/>
      <c r="D738" s="437"/>
      <c r="E738" s="571"/>
      <c r="F738" s="423"/>
      <c r="G738" s="436"/>
      <c r="H738" s="436"/>
      <c r="I738" s="437"/>
      <c r="J738" s="436"/>
    </row>
    <row r="739" spans="1:10" x14ac:dyDescent="0.2">
      <c r="A739" s="436"/>
      <c r="B739" s="436"/>
      <c r="C739" s="436"/>
      <c r="D739" s="437"/>
      <c r="E739" s="571"/>
      <c r="F739" s="423"/>
      <c r="G739" s="436"/>
      <c r="H739" s="436"/>
      <c r="I739" s="437"/>
      <c r="J739" s="436"/>
    </row>
    <row r="740" spans="1:10" x14ac:dyDescent="0.2">
      <c r="A740" s="436"/>
      <c r="B740" s="436"/>
      <c r="C740" s="436"/>
      <c r="D740" s="437"/>
      <c r="E740" s="571"/>
      <c r="F740" s="423"/>
      <c r="G740" s="436"/>
      <c r="H740" s="436"/>
      <c r="I740" s="437"/>
      <c r="J740" s="436"/>
    </row>
    <row r="741" spans="1:10" x14ac:dyDescent="0.2">
      <c r="A741" s="436"/>
      <c r="B741" s="436"/>
      <c r="C741" s="436"/>
      <c r="D741" s="437"/>
      <c r="E741" s="571"/>
      <c r="F741" s="423"/>
      <c r="G741" s="436"/>
      <c r="H741" s="436"/>
      <c r="I741" s="437"/>
      <c r="J741" s="436"/>
    </row>
    <row r="742" spans="1:10" x14ac:dyDescent="0.2">
      <c r="A742" s="436"/>
      <c r="B742" s="436"/>
      <c r="C742" s="436"/>
      <c r="D742" s="437"/>
      <c r="E742" s="571"/>
      <c r="F742" s="423"/>
      <c r="G742" s="436"/>
      <c r="H742" s="436"/>
      <c r="I742" s="437"/>
      <c r="J742" s="436"/>
    </row>
    <row r="743" spans="1:10" x14ac:dyDescent="0.2">
      <c r="A743" s="436"/>
      <c r="B743" s="436"/>
      <c r="C743" s="436"/>
      <c r="D743" s="437"/>
      <c r="E743" s="571"/>
      <c r="F743" s="423"/>
      <c r="G743" s="436"/>
      <c r="H743" s="436"/>
      <c r="I743" s="437"/>
      <c r="J743" s="436"/>
    </row>
    <row r="744" spans="1:10" x14ac:dyDescent="0.2">
      <c r="A744" s="436"/>
      <c r="B744" s="436"/>
      <c r="C744" s="436"/>
      <c r="D744" s="437"/>
      <c r="E744" s="571"/>
      <c r="F744" s="423"/>
      <c r="G744" s="436"/>
      <c r="H744" s="436"/>
      <c r="I744" s="437"/>
      <c r="J744" s="436"/>
    </row>
    <row r="745" spans="1:10" x14ac:dyDescent="0.2">
      <c r="A745" s="436"/>
      <c r="B745" s="436"/>
      <c r="C745" s="436"/>
      <c r="D745" s="437"/>
      <c r="E745" s="571"/>
      <c r="F745" s="423"/>
      <c r="G745" s="436"/>
      <c r="H745" s="436"/>
      <c r="I745" s="437"/>
      <c r="J745" s="436"/>
    </row>
    <row r="746" spans="1:10" x14ac:dyDescent="0.2">
      <c r="A746" s="436"/>
      <c r="B746" s="436"/>
      <c r="C746" s="436"/>
      <c r="D746" s="437"/>
      <c r="E746" s="571"/>
      <c r="F746" s="423"/>
      <c r="G746" s="436"/>
      <c r="H746" s="436"/>
      <c r="I746" s="437"/>
      <c r="J746" s="436"/>
    </row>
    <row r="747" spans="1:10" x14ac:dyDescent="0.2">
      <c r="A747" s="436"/>
      <c r="B747" s="436"/>
      <c r="C747" s="436"/>
      <c r="D747" s="437"/>
      <c r="E747" s="571"/>
      <c r="F747" s="423"/>
      <c r="G747" s="436"/>
      <c r="H747" s="436"/>
      <c r="I747" s="437"/>
      <c r="J747" s="436"/>
    </row>
    <row r="748" spans="1:10" x14ac:dyDescent="0.2">
      <c r="A748" s="436"/>
      <c r="B748" s="436"/>
      <c r="C748" s="436"/>
      <c r="D748" s="437"/>
      <c r="E748" s="571"/>
      <c r="F748" s="423"/>
      <c r="G748" s="436"/>
      <c r="H748" s="436"/>
      <c r="I748" s="437"/>
      <c r="J748" s="436"/>
    </row>
    <row r="749" spans="1:10" x14ac:dyDescent="0.2">
      <c r="A749" s="436"/>
      <c r="B749" s="436"/>
      <c r="C749" s="436"/>
      <c r="D749" s="437"/>
      <c r="E749" s="571"/>
      <c r="F749" s="423"/>
      <c r="G749" s="436"/>
      <c r="H749" s="436"/>
      <c r="I749" s="437"/>
      <c r="J749" s="436"/>
    </row>
    <row r="750" spans="1:10" x14ac:dyDescent="0.2">
      <c r="A750" s="436"/>
      <c r="B750" s="436"/>
      <c r="C750" s="436"/>
      <c r="D750" s="437"/>
      <c r="E750" s="571"/>
      <c r="F750" s="423"/>
      <c r="G750" s="436"/>
      <c r="H750" s="436"/>
      <c r="I750" s="437"/>
      <c r="J750" s="436"/>
    </row>
    <row r="751" spans="1:10" x14ac:dyDescent="0.2">
      <c r="A751" s="436"/>
      <c r="B751" s="436"/>
      <c r="C751" s="436"/>
      <c r="D751" s="437"/>
      <c r="E751" s="571"/>
      <c r="F751" s="423"/>
      <c r="G751" s="436"/>
      <c r="H751" s="436"/>
      <c r="I751" s="437"/>
      <c r="J751" s="436"/>
    </row>
    <row r="752" spans="1:10" x14ac:dyDescent="0.2">
      <c r="A752" s="436"/>
      <c r="B752" s="436"/>
      <c r="C752" s="436"/>
      <c r="D752" s="437"/>
      <c r="E752" s="571"/>
      <c r="F752" s="423"/>
      <c r="G752" s="436"/>
      <c r="H752" s="436"/>
      <c r="I752" s="437"/>
      <c r="J752" s="436"/>
    </row>
    <row r="753" spans="1:10" x14ac:dyDescent="0.2">
      <c r="A753" s="436"/>
      <c r="B753" s="436"/>
      <c r="C753" s="436"/>
      <c r="D753" s="437"/>
      <c r="E753" s="571"/>
      <c r="F753" s="423"/>
      <c r="G753" s="436"/>
      <c r="H753" s="436"/>
      <c r="I753" s="437"/>
      <c r="J753" s="436"/>
    </row>
    <row r="754" spans="1:10" x14ac:dyDescent="0.2">
      <c r="A754" s="436"/>
      <c r="B754" s="436"/>
      <c r="C754" s="436"/>
      <c r="D754" s="437"/>
      <c r="E754" s="571"/>
      <c r="F754" s="423"/>
      <c r="G754" s="436"/>
      <c r="H754" s="436"/>
      <c r="I754" s="437"/>
      <c r="J754" s="436"/>
    </row>
    <row r="755" spans="1:10" x14ac:dyDescent="0.2">
      <c r="A755" s="436"/>
      <c r="B755" s="436"/>
      <c r="C755" s="436"/>
      <c r="D755" s="437"/>
      <c r="E755" s="571"/>
      <c r="F755" s="423"/>
      <c r="G755" s="436"/>
      <c r="H755" s="436"/>
      <c r="I755" s="437"/>
      <c r="J755" s="436"/>
    </row>
    <row r="756" spans="1:10" x14ac:dyDescent="0.2">
      <c r="A756" s="436"/>
      <c r="B756" s="436"/>
      <c r="C756" s="436"/>
      <c r="D756" s="437"/>
      <c r="E756" s="571"/>
      <c r="F756" s="423"/>
      <c r="G756" s="436"/>
      <c r="H756" s="436"/>
      <c r="I756" s="437"/>
      <c r="J756" s="436"/>
    </row>
    <row r="757" spans="1:10" x14ac:dyDescent="0.2">
      <c r="A757" s="436"/>
      <c r="B757" s="436"/>
      <c r="C757" s="436"/>
      <c r="D757" s="437"/>
      <c r="E757" s="571"/>
      <c r="F757" s="423"/>
      <c r="G757" s="436"/>
      <c r="H757" s="436"/>
      <c r="I757" s="437"/>
      <c r="J757" s="436"/>
    </row>
    <row r="758" spans="1:10" x14ac:dyDescent="0.2">
      <c r="A758" s="436"/>
      <c r="B758" s="436"/>
      <c r="C758" s="436"/>
      <c r="D758" s="437"/>
      <c r="E758" s="571"/>
      <c r="F758" s="423"/>
      <c r="G758" s="436"/>
      <c r="H758" s="436"/>
      <c r="I758" s="437"/>
      <c r="J758" s="436"/>
    </row>
    <row r="759" spans="1:10" x14ac:dyDescent="0.2">
      <c r="A759" s="436"/>
      <c r="B759" s="436"/>
      <c r="C759" s="436"/>
      <c r="D759" s="437"/>
      <c r="E759" s="571"/>
      <c r="F759" s="423"/>
      <c r="G759" s="436"/>
      <c r="H759" s="436"/>
      <c r="I759" s="437"/>
      <c r="J759" s="436"/>
    </row>
    <row r="760" spans="1:10" x14ac:dyDescent="0.2">
      <c r="A760" s="436"/>
      <c r="B760" s="436"/>
      <c r="C760" s="436"/>
      <c r="D760" s="437"/>
      <c r="E760" s="571"/>
      <c r="F760" s="423"/>
      <c r="G760" s="436"/>
      <c r="H760" s="436"/>
      <c r="I760" s="437"/>
      <c r="J760" s="436"/>
    </row>
    <row r="761" spans="1:10" x14ac:dyDescent="0.2">
      <c r="A761" s="436"/>
      <c r="B761" s="436"/>
      <c r="C761" s="436"/>
      <c r="D761" s="437"/>
      <c r="E761" s="571"/>
      <c r="F761" s="423"/>
      <c r="G761" s="436"/>
      <c r="H761" s="436"/>
      <c r="I761" s="437"/>
      <c r="J761" s="436"/>
    </row>
    <row r="762" spans="1:10" x14ac:dyDescent="0.2">
      <c r="A762" s="436"/>
      <c r="B762" s="436"/>
      <c r="C762" s="436"/>
      <c r="D762" s="437"/>
      <c r="E762" s="571"/>
      <c r="F762" s="423"/>
      <c r="G762" s="436"/>
      <c r="H762" s="436"/>
      <c r="I762" s="437"/>
      <c r="J762" s="436"/>
    </row>
    <row r="763" spans="1:10" x14ac:dyDescent="0.2">
      <c r="A763" s="436"/>
      <c r="B763" s="436"/>
      <c r="C763" s="436"/>
      <c r="D763" s="437"/>
      <c r="E763" s="571"/>
      <c r="F763" s="423"/>
      <c r="G763" s="436"/>
      <c r="H763" s="436"/>
      <c r="I763" s="437"/>
      <c r="J763" s="436"/>
    </row>
    <row r="764" spans="1:10" x14ac:dyDescent="0.2">
      <c r="A764" s="436"/>
      <c r="B764" s="436"/>
      <c r="C764" s="436"/>
      <c r="D764" s="437"/>
      <c r="E764" s="571"/>
      <c r="F764" s="423"/>
      <c r="G764" s="436"/>
      <c r="H764" s="436"/>
      <c r="I764" s="437"/>
      <c r="J764" s="436"/>
    </row>
    <row r="765" spans="1:10" x14ac:dyDescent="0.2">
      <c r="A765" s="436"/>
      <c r="B765" s="436"/>
      <c r="C765" s="436"/>
      <c r="D765" s="437"/>
      <c r="E765" s="571"/>
      <c r="F765" s="423"/>
      <c r="G765" s="436"/>
      <c r="H765" s="436"/>
      <c r="I765" s="437"/>
      <c r="J765" s="436"/>
    </row>
    <row r="766" spans="1:10" x14ac:dyDescent="0.2">
      <c r="A766" s="436"/>
      <c r="B766" s="436"/>
      <c r="C766" s="436"/>
      <c r="D766" s="437"/>
      <c r="E766" s="571"/>
      <c r="F766" s="423"/>
      <c r="G766" s="436"/>
      <c r="H766" s="436"/>
      <c r="I766" s="437"/>
      <c r="J766" s="436"/>
    </row>
    <row r="767" spans="1:10" x14ac:dyDescent="0.2">
      <c r="A767" s="436"/>
      <c r="B767" s="436"/>
      <c r="C767" s="436"/>
      <c r="D767" s="437"/>
      <c r="E767" s="571"/>
      <c r="F767" s="423"/>
      <c r="G767" s="436"/>
      <c r="H767" s="436"/>
      <c r="I767" s="437"/>
      <c r="J767" s="436"/>
    </row>
    <row r="768" spans="1:10" x14ac:dyDescent="0.2">
      <c r="A768" s="436"/>
      <c r="B768" s="436"/>
      <c r="C768" s="436"/>
      <c r="D768" s="437"/>
      <c r="E768" s="571"/>
      <c r="F768" s="423"/>
      <c r="G768" s="436"/>
      <c r="H768" s="436"/>
      <c r="I768" s="437"/>
      <c r="J768" s="436"/>
    </row>
    <row r="769" spans="1:10" x14ac:dyDescent="0.2">
      <c r="A769" s="436"/>
      <c r="B769" s="436"/>
      <c r="C769" s="436"/>
      <c r="D769" s="437"/>
      <c r="E769" s="571"/>
      <c r="F769" s="423"/>
      <c r="G769" s="436"/>
      <c r="H769" s="436"/>
      <c r="I769" s="437"/>
      <c r="J769" s="436"/>
    </row>
    <row r="770" spans="1:10" x14ac:dyDescent="0.2">
      <c r="A770" s="436"/>
      <c r="B770" s="436"/>
      <c r="C770" s="436"/>
      <c r="D770" s="437"/>
      <c r="E770" s="571"/>
      <c r="F770" s="423"/>
      <c r="G770" s="436"/>
      <c r="H770" s="436"/>
      <c r="I770" s="437"/>
      <c r="J770" s="436"/>
    </row>
    <row r="771" spans="1:10" x14ac:dyDescent="0.2">
      <c r="A771" s="436"/>
      <c r="B771" s="436"/>
      <c r="C771" s="436"/>
      <c r="D771" s="437"/>
      <c r="E771" s="571"/>
      <c r="F771" s="423"/>
      <c r="G771" s="436"/>
      <c r="H771" s="436"/>
      <c r="I771" s="437"/>
      <c r="J771" s="436"/>
    </row>
    <row r="772" spans="1:10" x14ac:dyDescent="0.2">
      <c r="A772" s="436"/>
      <c r="B772" s="436"/>
      <c r="C772" s="436"/>
      <c r="D772" s="437"/>
      <c r="E772" s="571"/>
      <c r="F772" s="423"/>
      <c r="G772" s="436"/>
      <c r="H772" s="436"/>
      <c r="I772" s="437"/>
      <c r="J772" s="436"/>
    </row>
    <row r="773" spans="1:10" x14ac:dyDescent="0.2">
      <c r="A773" s="436"/>
      <c r="B773" s="436"/>
      <c r="C773" s="436"/>
      <c r="D773" s="437"/>
      <c r="E773" s="571"/>
      <c r="F773" s="423"/>
      <c r="G773" s="436"/>
      <c r="H773" s="436"/>
      <c r="I773" s="437"/>
      <c r="J773" s="436"/>
    </row>
    <row r="774" spans="1:10" x14ac:dyDescent="0.2">
      <c r="A774" s="436"/>
      <c r="B774" s="436"/>
      <c r="C774" s="436"/>
      <c r="D774" s="437"/>
      <c r="E774" s="571"/>
      <c r="F774" s="423"/>
      <c r="G774" s="436"/>
      <c r="H774" s="436"/>
      <c r="I774" s="437"/>
      <c r="J774" s="436"/>
    </row>
    <row r="775" spans="1:10" x14ac:dyDescent="0.2">
      <c r="A775" s="436"/>
      <c r="B775" s="436"/>
      <c r="C775" s="436"/>
      <c r="D775" s="437"/>
      <c r="E775" s="571"/>
      <c r="F775" s="423"/>
      <c r="G775" s="436"/>
      <c r="H775" s="436"/>
      <c r="I775" s="437"/>
      <c r="J775" s="436"/>
    </row>
    <row r="776" spans="1:10" x14ac:dyDescent="0.2">
      <c r="A776" s="436"/>
      <c r="B776" s="436"/>
      <c r="C776" s="436"/>
      <c r="D776" s="437"/>
      <c r="E776" s="571"/>
      <c r="F776" s="423"/>
      <c r="G776" s="436"/>
      <c r="H776" s="436"/>
      <c r="I776" s="437"/>
      <c r="J776" s="436"/>
    </row>
    <row r="777" spans="1:10" x14ac:dyDescent="0.2">
      <c r="A777" s="436"/>
      <c r="B777" s="436"/>
      <c r="C777" s="436"/>
      <c r="D777" s="437"/>
      <c r="E777" s="571"/>
      <c r="F777" s="423"/>
      <c r="G777" s="436"/>
      <c r="H777" s="436"/>
      <c r="I777" s="437"/>
      <c r="J777" s="436"/>
    </row>
    <row r="778" spans="1:10" x14ac:dyDescent="0.2">
      <c r="A778" s="436"/>
      <c r="B778" s="436"/>
      <c r="C778" s="436"/>
      <c r="D778" s="437"/>
      <c r="E778" s="571"/>
      <c r="F778" s="423"/>
      <c r="G778" s="436"/>
      <c r="H778" s="436"/>
      <c r="I778" s="437"/>
      <c r="J778" s="436"/>
    </row>
    <row r="779" spans="1:10" x14ac:dyDescent="0.2">
      <c r="A779" s="436"/>
      <c r="B779" s="436"/>
      <c r="C779" s="436"/>
      <c r="D779" s="437"/>
      <c r="E779" s="571"/>
      <c r="F779" s="423"/>
      <c r="G779" s="436"/>
      <c r="H779" s="436"/>
      <c r="I779" s="437"/>
      <c r="J779" s="436"/>
    </row>
    <row r="780" spans="1:10" x14ac:dyDescent="0.2">
      <c r="A780" s="436"/>
      <c r="B780" s="436"/>
      <c r="C780" s="436"/>
      <c r="D780" s="437"/>
      <c r="E780" s="571"/>
      <c r="F780" s="423"/>
      <c r="G780" s="436"/>
      <c r="H780" s="436"/>
      <c r="I780" s="437"/>
      <c r="J780" s="436"/>
    </row>
    <row r="781" spans="1:10" x14ac:dyDescent="0.2">
      <c r="A781" s="436"/>
      <c r="B781" s="436"/>
      <c r="C781" s="436"/>
      <c r="D781" s="437"/>
      <c r="E781" s="571"/>
      <c r="F781" s="423"/>
      <c r="G781" s="436"/>
      <c r="H781" s="436"/>
      <c r="I781" s="437"/>
      <c r="J781" s="436"/>
    </row>
    <row r="782" spans="1:10" x14ac:dyDescent="0.2">
      <c r="A782" s="436"/>
      <c r="B782" s="436"/>
      <c r="C782" s="436"/>
      <c r="D782" s="437"/>
      <c r="E782" s="571"/>
      <c r="F782" s="423"/>
      <c r="G782" s="436"/>
      <c r="H782" s="436"/>
      <c r="I782" s="437"/>
      <c r="J782" s="436"/>
    </row>
    <row r="783" spans="1:10" x14ac:dyDescent="0.2">
      <c r="A783" s="436"/>
      <c r="B783" s="436"/>
      <c r="C783" s="436"/>
      <c r="D783" s="437"/>
      <c r="E783" s="571"/>
      <c r="F783" s="423"/>
      <c r="G783" s="436"/>
      <c r="H783" s="436"/>
      <c r="I783" s="437"/>
      <c r="J783" s="436"/>
    </row>
    <row r="784" spans="1:10" x14ac:dyDescent="0.2">
      <c r="A784" s="436"/>
      <c r="B784" s="436"/>
      <c r="C784" s="436"/>
      <c r="D784" s="437"/>
      <c r="E784" s="571"/>
      <c r="F784" s="423"/>
      <c r="G784" s="436"/>
      <c r="H784" s="436"/>
      <c r="I784" s="437"/>
      <c r="J784" s="436"/>
    </row>
    <row r="785" spans="1:10" x14ac:dyDescent="0.2">
      <c r="A785" s="436"/>
      <c r="B785" s="436"/>
      <c r="C785" s="436"/>
      <c r="D785" s="437"/>
      <c r="E785" s="571"/>
      <c r="F785" s="423"/>
      <c r="G785" s="436"/>
      <c r="H785" s="436"/>
      <c r="I785" s="437"/>
      <c r="J785" s="436"/>
    </row>
    <row r="786" spans="1:10" x14ac:dyDescent="0.2">
      <c r="A786" s="436"/>
      <c r="B786" s="436"/>
      <c r="C786" s="436"/>
      <c r="D786" s="437"/>
      <c r="E786" s="571"/>
      <c r="F786" s="423"/>
      <c r="G786" s="436"/>
      <c r="H786" s="436"/>
      <c r="I786" s="437"/>
      <c r="J786" s="436"/>
    </row>
    <row r="787" spans="1:10" x14ac:dyDescent="0.2">
      <c r="A787" s="436"/>
      <c r="B787" s="436"/>
      <c r="C787" s="436"/>
      <c r="D787" s="437"/>
      <c r="E787" s="571"/>
      <c r="F787" s="423"/>
      <c r="G787" s="436"/>
      <c r="H787" s="436"/>
      <c r="I787" s="437"/>
      <c r="J787" s="436"/>
    </row>
    <row r="788" spans="1:10" x14ac:dyDescent="0.2">
      <c r="A788" s="436"/>
      <c r="B788" s="436"/>
      <c r="C788" s="436"/>
      <c r="D788" s="437"/>
      <c r="E788" s="571"/>
      <c r="F788" s="423"/>
      <c r="G788" s="436"/>
      <c r="H788" s="436"/>
      <c r="I788" s="437"/>
      <c r="J788" s="436"/>
    </row>
    <row r="789" spans="1:10" x14ac:dyDescent="0.2">
      <c r="A789" s="436"/>
      <c r="B789" s="436"/>
      <c r="C789" s="436"/>
      <c r="D789" s="437"/>
      <c r="E789" s="571"/>
      <c r="F789" s="423"/>
      <c r="G789" s="436"/>
      <c r="H789" s="436"/>
      <c r="I789" s="437"/>
      <c r="J789" s="436"/>
    </row>
    <row r="790" spans="1:10" x14ac:dyDescent="0.2">
      <c r="A790" s="436"/>
      <c r="B790" s="436"/>
      <c r="C790" s="436"/>
      <c r="D790" s="437"/>
      <c r="E790" s="571"/>
      <c r="F790" s="423"/>
      <c r="G790" s="436"/>
      <c r="H790" s="436"/>
      <c r="I790" s="437"/>
      <c r="J790" s="436"/>
    </row>
    <row r="791" spans="1:10" x14ac:dyDescent="0.2">
      <c r="A791" s="436"/>
      <c r="B791" s="436"/>
      <c r="C791" s="436"/>
      <c r="D791" s="437"/>
      <c r="E791" s="571"/>
      <c r="F791" s="423"/>
      <c r="G791" s="436"/>
      <c r="H791" s="436"/>
      <c r="I791" s="437"/>
      <c r="J791" s="436"/>
    </row>
    <row r="792" spans="1:10" x14ac:dyDescent="0.2">
      <c r="A792" s="436"/>
      <c r="B792" s="436"/>
      <c r="C792" s="436"/>
      <c r="D792" s="437"/>
      <c r="E792" s="571"/>
      <c r="F792" s="423"/>
      <c r="G792" s="436"/>
      <c r="H792" s="436"/>
      <c r="I792" s="437"/>
      <c r="J792" s="436"/>
    </row>
    <row r="793" spans="1:10" x14ac:dyDescent="0.2">
      <c r="A793" s="436"/>
      <c r="B793" s="436"/>
      <c r="C793" s="436"/>
      <c r="D793" s="437"/>
      <c r="E793" s="571"/>
      <c r="F793" s="423"/>
      <c r="G793" s="436"/>
      <c r="H793" s="436"/>
      <c r="I793" s="437"/>
      <c r="J793" s="436"/>
    </row>
    <row r="794" spans="1:10" x14ac:dyDescent="0.2">
      <c r="A794" s="436"/>
      <c r="B794" s="436"/>
      <c r="C794" s="436"/>
      <c r="D794" s="437"/>
      <c r="E794" s="571"/>
      <c r="F794" s="423"/>
      <c r="G794" s="436"/>
      <c r="H794" s="436"/>
      <c r="I794" s="437"/>
      <c r="J794" s="436"/>
    </row>
    <row r="795" spans="1:10" x14ac:dyDescent="0.2">
      <c r="A795" s="436"/>
      <c r="B795" s="436"/>
      <c r="C795" s="436"/>
      <c r="D795" s="437"/>
      <c r="E795" s="571"/>
      <c r="F795" s="423"/>
      <c r="G795" s="436"/>
      <c r="H795" s="436"/>
      <c r="I795" s="437"/>
      <c r="J795" s="436"/>
    </row>
    <row r="796" spans="1:10" x14ac:dyDescent="0.2">
      <c r="A796" s="436"/>
      <c r="B796" s="436"/>
      <c r="C796" s="436"/>
      <c r="D796" s="437"/>
      <c r="E796" s="571"/>
      <c r="F796" s="423"/>
      <c r="G796" s="436"/>
      <c r="H796" s="436"/>
      <c r="I796" s="437"/>
      <c r="J796" s="436"/>
    </row>
    <row r="797" spans="1:10" x14ac:dyDescent="0.2">
      <c r="A797" s="436"/>
      <c r="B797" s="436"/>
      <c r="C797" s="436"/>
      <c r="D797" s="437"/>
      <c r="E797" s="571"/>
      <c r="F797" s="423"/>
      <c r="G797" s="436"/>
      <c r="H797" s="436"/>
      <c r="I797" s="437"/>
      <c r="J797" s="436"/>
    </row>
    <row r="798" spans="1:10" x14ac:dyDescent="0.2">
      <c r="A798" s="436"/>
      <c r="B798" s="436"/>
      <c r="C798" s="436"/>
      <c r="D798" s="437"/>
      <c r="E798" s="571"/>
      <c r="F798" s="423"/>
      <c r="G798" s="436"/>
      <c r="H798" s="436"/>
      <c r="I798" s="437"/>
      <c r="J798" s="436"/>
    </row>
    <row r="799" spans="1:10" x14ac:dyDescent="0.2">
      <c r="A799" s="436"/>
      <c r="B799" s="436"/>
      <c r="C799" s="436"/>
      <c r="D799" s="437"/>
      <c r="E799" s="571"/>
      <c r="F799" s="423"/>
      <c r="G799" s="436"/>
      <c r="H799" s="436"/>
      <c r="I799" s="437"/>
      <c r="J799" s="436"/>
    </row>
    <row r="800" spans="1:10" x14ac:dyDescent="0.2">
      <c r="A800" s="436"/>
      <c r="B800" s="436"/>
      <c r="C800" s="436"/>
      <c r="D800" s="437"/>
      <c r="E800" s="571"/>
      <c r="F800" s="423"/>
      <c r="G800" s="436"/>
      <c r="H800" s="436"/>
      <c r="I800" s="437"/>
      <c r="J800" s="436"/>
    </row>
    <row r="801" spans="1:10" x14ac:dyDescent="0.2">
      <c r="A801" s="436"/>
      <c r="B801" s="436"/>
      <c r="C801" s="436"/>
      <c r="D801" s="437"/>
      <c r="E801" s="571"/>
      <c r="F801" s="423"/>
      <c r="G801" s="436"/>
      <c r="H801" s="436"/>
      <c r="I801" s="437"/>
      <c r="J801" s="436"/>
    </row>
    <row r="802" spans="1:10" x14ac:dyDescent="0.2">
      <c r="A802" s="436"/>
      <c r="B802" s="436"/>
      <c r="C802" s="436"/>
      <c r="D802" s="437"/>
      <c r="E802" s="571"/>
      <c r="F802" s="423"/>
      <c r="G802" s="436"/>
      <c r="H802" s="436"/>
      <c r="I802" s="437"/>
      <c r="J802" s="436"/>
    </row>
    <row r="803" spans="1:10" x14ac:dyDescent="0.2">
      <c r="A803" s="436"/>
      <c r="B803" s="436"/>
      <c r="C803" s="436"/>
      <c r="D803" s="437"/>
      <c r="E803" s="571"/>
      <c r="F803" s="423"/>
      <c r="G803" s="436"/>
      <c r="H803" s="436"/>
      <c r="I803" s="437"/>
      <c r="J803" s="436"/>
    </row>
    <row r="804" spans="1:10" x14ac:dyDescent="0.2">
      <c r="A804" s="436"/>
      <c r="B804" s="436"/>
      <c r="C804" s="436"/>
      <c r="D804" s="437"/>
      <c r="E804" s="571"/>
      <c r="F804" s="423"/>
      <c r="G804" s="436"/>
      <c r="H804" s="436"/>
      <c r="I804" s="437"/>
      <c r="J804" s="436"/>
    </row>
    <row r="805" spans="1:10" x14ac:dyDescent="0.2">
      <c r="A805" s="436"/>
      <c r="B805" s="436"/>
      <c r="C805" s="436"/>
      <c r="D805" s="437"/>
      <c r="E805" s="571"/>
      <c r="F805" s="423"/>
      <c r="G805" s="436"/>
      <c r="H805" s="436"/>
      <c r="I805" s="437"/>
      <c r="J805" s="436"/>
    </row>
    <row r="806" spans="1:10" x14ac:dyDescent="0.2">
      <c r="A806" s="436"/>
      <c r="B806" s="436"/>
      <c r="C806" s="436"/>
      <c r="D806" s="437"/>
      <c r="E806" s="571"/>
      <c r="F806" s="423"/>
      <c r="G806" s="436"/>
      <c r="H806" s="436"/>
      <c r="I806" s="437"/>
      <c r="J806" s="436"/>
    </row>
    <row r="807" spans="1:10" x14ac:dyDescent="0.2">
      <c r="A807" s="436"/>
      <c r="B807" s="436"/>
      <c r="C807" s="436"/>
      <c r="D807" s="437"/>
      <c r="E807" s="571"/>
      <c r="F807" s="423"/>
      <c r="G807" s="436"/>
      <c r="H807" s="436"/>
      <c r="I807" s="437"/>
      <c r="J807" s="436"/>
    </row>
    <row r="808" spans="1:10" x14ac:dyDescent="0.2">
      <c r="A808" s="436"/>
      <c r="B808" s="436"/>
      <c r="C808" s="436"/>
      <c r="D808" s="437"/>
      <c r="E808" s="571"/>
      <c r="F808" s="423"/>
      <c r="G808" s="436"/>
      <c r="H808" s="436"/>
      <c r="I808" s="437"/>
      <c r="J808" s="436"/>
    </row>
    <row r="809" spans="1:10" x14ac:dyDescent="0.2">
      <c r="A809" s="436"/>
      <c r="B809" s="436"/>
      <c r="C809" s="436"/>
      <c r="D809" s="437"/>
      <c r="E809" s="571"/>
      <c r="F809" s="423"/>
      <c r="G809" s="436"/>
      <c r="H809" s="436"/>
      <c r="I809" s="437"/>
      <c r="J809" s="436"/>
    </row>
    <row r="810" spans="1:10" x14ac:dyDescent="0.2">
      <c r="A810" s="436"/>
      <c r="B810" s="436"/>
      <c r="C810" s="436"/>
      <c r="D810" s="437"/>
      <c r="E810" s="571"/>
      <c r="F810" s="423"/>
      <c r="G810" s="436"/>
      <c r="H810" s="436"/>
      <c r="I810" s="437"/>
      <c r="J810" s="436"/>
    </row>
    <row r="811" spans="1:10" x14ac:dyDescent="0.2">
      <c r="A811" s="436"/>
      <c r="B811" s="436"/>
      <c r="C811" s="436"/>
      <c r="D811" s="437"/>
      <c r="E811" s="571"/>
      <c r="F811" s="423"/>
      <c r="G811" s="436"/>
      <c r="H811" s="436"/>
      <c r="I811" s="437"/>
      <c r="J811" s="436"/>
    </row>
    <row r="812" spans="1:10" x14ac:dyDescent="0.2">
      <c r="A812" s="436"/>
      <c r="B812" s="436"/>
      <c r="C812" s="436"/>
      <c r="D812" s="437"/>
      <c r="E812" s="571"/>
      <c r="F812" s="423"/>
      <c r="G812" s="436"/>
      <c r="H812" s="436"/>
      <c r="I812" s="437"/>
      <c r="J812" s="436"/>
    </row>
    <row r="813" spans="1:10" x14ac:dyDescent="0.2">
      <c r="A813" s="436"/>
      <c r="B813" s="436"/>
      <c r="C813" s="436"/>
      <c r="D813" s="437"/>
      <c r="E813" s="571"/>
      <c r="F813" s="423"/>
      <c r="G813" s="436"/>
      <c r="H813" s="436"/>
      <c r="I813" s="437"/>
      <c r="J813" s="436"/>
    </row>
    <row r="814" spans="1:10" x14ac:dyDescent="0.2">
      <c r="A814" s="436"/>
      <c r="B814" s="436"/>
      <c r="C814" s="436"/>
      <c r="D814" s="437"/>
      <c r="E814" s="571"/>
      <c r="F814" s="423"/>
      <c r="G814" s="436"/>
      <c r="H814" s="436"/>
      <c r="I814" s="437"/>
      <c r="J814" s="436"/>
    </row>
    <row r="815" spans="1:10" x14ac:dyDescent="0.2">
      <c r="A815" s="436"/>
      <c r="B815" s="436"/>
      <c r="C815" s="436"/>
      <c r="D815" s="437"/>
      <c r="E815" s="571"/>
      <c r="F815" s="423"/>
      <c r="G815" s="436"/>
      <c r="H815" s="436"/>
      <c r="I815" s="437"/>
      <c r="J815" s="436"/>
    </row>
    <row r="816" spans="1:10" x14ac:dyDescent="0.2">
      <c r="A816" s="436"/>
      <c r="B816" s="436"/>
      <c r="C816" s="436"/>
      <c r="D816" s="437"/>
      <c r="E816" s="571"/>
      <c r="F816" s="423"/>
      <c r="G816" s="436"/>
      <c r="H816" s="436"/>
      <c r="I816" s="437"/>
      <c r="J816" s="436"/>
    </row>
    <row r="817" spans="1:10" x14ac:dyDescent="0.2">
      <c r="A817" s="436"/>
      <c r="B817" s="436"/>
      <c r="C817" s="436"/>
      <c r="D817" s="437"/>
      <c r="E817" s="571"/>
      <c r="F817" s="423"/>
      <c r="G817" s="436"/>
      <c r="H817" s="436"/>
      <c r="I817" s="437"/>
      <c r="J817" s="436"/>
    </row>
    <row r="818" spans="1:10" x14ac:dyDescent="0.2">
      <c r="A818" s="436"/>
      <c r="B818" s="436"/>
      <c r="C818" s="436"/>
      <c r="D818" s="437"/>
      <c r="E818" s="571"/>
      <c r="F818" s="423"/>
      <c r="G818" s="436"/>
      <c r="H818" s="436"/>
      <c r="I818" s="437"/>
      <c r="J818" s="436"/>
    </row>
    <row r="819" spans="1:10" x14ac:dyDescent="0.2">
      <c r="A819" s="436"/>
      <c r="B819" s="436"/>
      <c r="C819" s="436"/>
      <c r="D819" s="437"/>
      <c r="E819" s="571"/>
      <c r="F819" s="423"/>
      <c r="G819" s="436"/>
      <c r="H819" s="436"/>
      <c r="I819" s="437"/>
      <c r="J819" s="436"/>
    </row>
    <row r="820" spans="1:10" x14ac:dyDescent="0.2">
      <c r="A820" s="436"/>
      <c r="B820" s="436"/>
      <c r="C820" s="436"/>
      <c r="D820" s="437"/>
      <c r="E820" s="571"/>
      <c r="F820" s="423"/>
      <c r="G820" s="436"/>
      <c r="H820" s="436"/>
      <c r="I820" s="437"/>
      <c r="J820" s="436"/>
    </row>
    <row r="821" spans="1:10" x14ac:dyDescent="0.2">
      <c r="A821" s="436"/>
      <c r="B821" s="436"/>
      <c r="C821" s="436"/>
      <c r="D821" s="437"/>
      <c r="E821" s="571"/>
      <c r="F821" s="423"/>
      <c r="G821" s="436"/>
      <c r="H821" s="436"/>
      <c r="I821" s="437"/>
      <c r="J821" s="436"/>
    </row>
    <row r="822" spans="1:10" x14ac:dyDescent="0.2">
      <c r="A822" s="436"/>
      <c r="B822" s="436"/>
      <c r="C822" s="436"/>
      <c r="D822" s="437"/>
      <c r="E822" s="571"/>
      <c r="F822" s="423"/>
      <c r="G822" s="436"/>
      <c r="H822" s="436"/>
      <c r="I822" s="437"/>
      <c r="J822" s="436"/>
    </row>
    <row r="823" spans="1:10" x14ac:dyDescent="0.2">
      <c r="A823" s="436"/>
      <c r="B823" s="436"/>
      <c r="C823" s="436"/>
      <c r="D823" s="437"/>
      <c r="E823" s="571"/>
      <c r="F823" s="423"/>
      <c r="G823" s="436"/>
      <c r="H823" s="436"/>
      <c r="I823" s="437"/>
      <c r="J823" s="436"/>
    </row>
    <row r="824" spans="1:10" x14ac:dyDescent="0.2">
      <c r="A824" s="436"/>
      <c r="B824" s="436"/>
      <c r="C824" s="436"/>
      <c r="D824" s="437"/>
      <c r="E824" s="571"/>
      <c r="F824" s="423"/>
      <c r="G824" s="436"/>
      <c r="H824" s="436"/>
      <c r="I824" s="437"/>
      <c r="J824" s="436"/>
    </row>
    <row r="825" spans="1:10" x14ac:dyDescent="0.2">
      <c r="A825" s="436"/>
      <c r="B825" s="436"/>
      <c r="C825" s="436"/>
      <c r="D825" s="437"/>
      <c r="E825" s="571"/>
      <c r="F825" s="423"/>
      <c r="G825" s="436"/>
      <c r="H825" s="436"/>
      <c r="I825" s="437"/>
      <c r="J825" s="436"/>
    </row>
    <row r="826" spans="1:10" x14ac:dyDescent="0.2">
      <c r="A826" s="436"/>
      <c r="B826" s="436"/>
      <c r="C826" s="436"/>
      <c r="D826" s="437"/>
      <c r="E826" s="571"/>
      <c r="F826" s="423"/>
      <c r="G826" s="436"/>
      <c r="H826" s="436"/>
      <c r="I826" s="437"/>
      <c r="J826" s="436"/>
    </row>
    <row r="827" spans="1:10" x14ac:dyDescent="0.2">
      <c r="A827" s="436"/>
      <c r="B827" s="436"/>
      <c r="C827" s="436"/>
      <c r="D827" s="437"/>
      <c r="E827" s="571"/>
      <c r="F827" s="423"/>
      <c r="G827" s="436"/>
      <c r="H827" s="436"/>
      <c r="I827" s="437"/>
      <c r="J827" s="436"/>
    </row>
    <row r="828" spans="1:10" x14ac:dyDescent="0.2">
      <c r="A828" s="436"/>
      <c r="B828" s="436"/>
      <c r="C828" s="436"/>
      <c r="D828" s="437"/>
      <c r="E828" s="571"/>
      <c r="F828" s="423"/>
      <c r="G828" s="436"/>
      <c r="H828" s="436"/>
      <c r="I828" s="437"/>
      <c r="J828" s="436"/>
    </row>
    <row r="829" spans="1:10" x14ac:dyDescent="0.2">
      <c r="A829" s="436"/>
      <c r="B829" s="436"/>
      <c r="C829" s="436"/>
      <c r="D829" s="437"/>
      <c r="E829" s="571"/>
      <c r="F829" s="423"/>
      <c r="G829" s="436"/>
      <c r="H829" s="436"/>
      <c r="I829" s="437"/>
      <c r="J829" s="436"/>
    </row>
    <row r="830" spans="1:10" x14ac:dyDescent="0.2">
      <c r="A830" s="436"/>
      <c r="B830" s="436"/>
      <c r="C830" s="436"/>
      <c r="D830" s="437"/>
      <c r="E830" s="571"/>
      <c r="F830" s="423"/>
      <c r="G830" s="436"/>
      <c r="H830" s="436"/>
      <c r="I830" s="437"/>
      <c r="J830" s="436"/>
    </row>
    <row r="831" spans="1:10" x14ac:dyDescent="0.2">
      <c r="A831" s="436"/>
      <c r="B831" s="436"/>
      <c r="C831" s="436"/>
      <c r="D831" s="437"/>
      <c r="E831" s="571"/>
      <c r="F831" s="423"/>
      <c r="G831" s="436"/>
      <c r="H831" s="436"/>
      <c r="I831" s="437"/>
      <c r="J831" s="436"/>
    </row>
    <row r="832" spans="1:10" x14ac:dyDescent="0.2">
      <c r="A832" s="436"/>
      <c r="B832" s="436"/>
      <c r="C832" s="436"/>
      <c r="D832" s="437"/>
      <c r="E832" s="571"/>
      <c r="F832" s="423"/>
      <c r="G832" s="436"/>
      <c r="H832" s="436"/>
      <c r="I832" s="437"/>
      <c r="J832" s="436"/>
    </row>
    <row r="833" spans="1:10" x14ac:dyDescent="0.2">
      <c r="A833" s="436"/>
      <c r="B833" s="436"/>
      <c r="C833" s="436"/>
      <c r="D833" s="437"/>
      <c r="E833" s="571"/>
      <c r="F833" s="423"/>
      <c r="G833" s="436"/>
      <c r="H833" s="436"/>
      <c r="I833" s="437"/>
      <c r="J833" s="436"/>
    </row>
    <row r="834" spans="1:10" x14ac:dyDescent="0.2">
      <c r="A834" s="436"/>
      <c r="B834" s="436"/>
      <c r="C834" s="436"/>
      <c r="D834" s="437"/>
      <c r="E834" s="571"/>
      <c r="F834" s="423"/>
      <c r="G834" s="436"/>
      <c r="H834" s="436"/>
      <c r="I834" s="437"/>
      <c r="J834" s="436"/>
    </row>
    <row r="835" spans="1:10" x14ac:dyDescent="0.2">
      <c r="A835" s="436"/>
      <c r="B835" s="436"/>
      <c r="C835" s="436"/>
      <c r="D835" s="437"/>
      <c r="E835" s="571"/>
      <c r="F835" s="423"/>
      <c r="G835" s="436"/>
      <c r="H835" s="436"/>
      <c r="I835" s="437"/>
      <c r="J835" s="436"/>
    </row>
    <row r="836" spans="1:10" x14ac:dyDescent="0.2">
      <c r="A836" s="436"/>
      <c r="B836" s="436"/>
      <c r="C836" s="436"/>
      <c r="D836" s="437"/>
      <c r="E836" s="571"/>
      <c r="F836" s="423"/>
      <c r="G836" s="436"/>
      <c r="H836" s="436"/>
      <c r="I836" s="437"/>
      <c r="J836" s="436"/>
    </row>
    <row r="837" spans="1:10" x14ac:dyDescent="0.2">
      <c r="A837" s="436"/>
      <c r="B837" s="436"/>
      <c r="C837" s="436"/>
      <c r="D837" s="437"/>
      <c r="E837" s="571"/>
      <c r="F837" s="423"/>
      <c r="G837" s="436"/>
      <c r="H837" s="436"/>
      <c r="I837" s="437"/>
      <c r="J837" s="436"/>
    </row>
    <row r="838" spans="1:10" x14ac:dyDescent="0.2">
      <c r="A838" s="436"/>
      <c r="B838" s="436"/>
      <c r="C838" s="436"/>
      <c r="D838" s="437"/>
      <c r="E838" s="571"/>
      <c r="F838" s="423"/>
      <c r="G838" s="436"/>
      <c r="H838" s="436"/>
      <c r="I838" s="437"/>
      <c r="J838" s="436"/>
    </row>
    <row r="839" spans="1:10" x14ac:dyDescent="0.2">
      <c r="A839" s="436"/>
      <c r="B839" s="436"/>
      <c r="C839" s="436"/>
      <c r="D839" s="437"/>
      <c r="E839" s="571"/>
      <c r="F839" s="423"/>
      <c r="G839" s="436"/>
      <c r="H839" s="436"/>
      <c r="I839" s="437"/>
      <c r="J839" s="436"/>
    </row>
    <row r="840" spans="1:10" x14ac:dyDescent="0.2">
      <c r="A840" s="436"/>
      <c r="B840" s="436"/>
      <c r="C840" s="436"/>
      <c r="D840" s="437"/>
      <c r="E840" s="571"/>
      <c r="F840" s="423"/>
      <c r="G840" s="436"/>
      <c r="H840" s="436"/>
      <c r="I840" s="437"/>
      <c r="J840" s="436"/>
    </row>
    <row r="841" spans="1:10" x14ac:dyDescent="0.2">
      <c r="A841" s="436"/>
      <c r="B841" s="436"/>
      <c r="C841" s="436"/>
      <c r="D841" s="437"/>
      <c r="E841" s="571"/>
      <c r="F841" s="423"/>
      <c r="G841" s="436"/>
      <c r="H841" s="436"/>
      <c r="I841" s="437"/>
      <c r="J841" s="436"/>
    </row>
    <row r="842" spans="1:10" x14ac:dyDescent="0.2">
      <c r="A842" s="436"/>
      <c r="B842" s="436"/>
      <c r="C842" s="436"/>
      <c r="D842" s="437"/>
      <c r="E842" s="571"/>
      <c r="F842" s="423"/>
      <c r="G842" s="436"/>
      <c r="H842" s="436"/>
      <c r="I842" s="437"/>
      <c r="J842" s="436"/>
    </row>
    <row r="843" spans="1:10" x14ac:dyDescent="0.2">
      <c r="A843" s="436"/>
      <c r="B843" s="436"/>
      <c r="C843" s="436"/>
      <c r="D843" s="437"/>
      <c r="E843" s="571"/>
      <c r="F843" s="423"/>
      <c r="G843" s="436"/>
      <c r="H843" s="436"/>
      <c r="I843" s="437"/>
      <c r="J843" s="436"/>
    </row>
    <row r="844" spans="1:10" x14ac:dyDescent="0.2">
      <c r="A844" s="436"/>
      <c r="B844" s="436"/>
      <c r="C844" s="436"/>
      <c r="D844" s="437"/>
      <c r="E844" s="571"/>
      <c r="F844" s="423"/>
      <c r="G844" s="436"/>
      <c r="H844" s="436"/>
      <c r="I844" s="437"/>
      <c r="J844" s="436"/>
    </row>
    <row r="845" spans="1:10" x14ac:dyDescent="0.2">
      <c r="A845" s="436"/>
      <c r="B845" s="436"/>
      <c r="C845" s="436"/>
      <c r="D845" s="437"/>
      <c r="E845" s="571"/>
      <c r="F845" s="423"/>
      <c r="G845" s="436"/>
      <c r="H845" s="436"/>
      <c r="I845" s="437"/>
      <c r="J845" s="436"/>
    </row>
    <row r="846" spans="1:10" x14ac:dyDescent="0.2">
      <c r="A846" s="436"/>
      <c r="B846" s="436"/>
      <c r="C846" s="436"/>
      <c r="D846" s="437"/>
      <c r="E846" s="571"/>
      <c r="F846" s="423"/>
      <c r="G846" s="436"/>
      <c r="H846" s="436"/>
      <c r="I846" s="437"/>
      <c r="J846" s="436"/>
    </row>
    <row r="847" spans="1:10" x14ac:dyDescent="0.2">
      <c r="A847" s="436"/>
      <c r="B847" s="436"/>
      <c r="C847" s="436"/>
      <c r="D847" s="437"/>
      <c r="E847" s="571"/>
      <c r="F847" s="423"/>
      <c r="G847" s="436"/>
      <c r="H847" s="436"/>
      <c r="I847" s="437"/>
      <c r="J847" s="436"/>
    </row>
    <row r="848" spans="1:10" x14ac:dyDescent="0.2">
      <c r="A848" s="436"/>
      <c r="B848" s="436"/>
      <c r="C848" s="436"/>
      <c r="D848" s="437"/>
      <c r="E848" s="571"/>
      <c r="F848" s="423"/>
      <c r="G848" s="436"/>
      <c r="H848" s="436"/>
      <c r="I848" s="437"/>
      <c r="J848" s="436"/>
    </row>
    <row r="849" spans="1:10" x14ac:dyDescent="0.2">
      <c r="A849" s="436"/>
      <c r="B849" s="436"/>
      <c r="C849" s="436"/>
      <c r="D849" s="437"/>
      <c r="E849" s="571"/>
      <c r="F849" s="423"/>
      <c r="G849" s="436"/>
      <c r="H849" s="436"/>
      <c r="I849" s="437"/>
      <c r="J849" s="436"/>
    </row>
    <row r="850" spans="1:10" x14ac:dyDescent="0.2">
      <c r="A850" s="436"/>
      <c r="B850" s="436"/>
      <c r="C850" s="436"/>
      <c r="D850" s="437"/>
      <c r="E850" s="571"/>
      <c r="F850" s="423"/>
      <c r="G850" s="436"/>
      <c r="H850" s="436"/>
      <c r="I850" s="437"/>
      <c r="J850" s="436"/>
    </row>
    <row r="851" spans="1:10" x14ac:dyDescent="0.2">
      <c r="A851" s="436"/>
      <c r="B851" s="436"/>
      <c r="C851" s="436"/>
      <c r="D851" s="437"/>
      <c r="E851" s="571"/>
      <c r="F851" s="423"/>
      <c r="G851" s="436"/>
      <c r="H851" s="436"/>
      <c r="I851" s="437"/>
      <c r="J851" s="436"/>
    </row>
    <row r="852" spans="1:10" x14ac:dyDescent="0.2">
      <c r="A852" s="436"/>
      <c r="B852" s="436"/>
      <c r="C852" s="436"/>
      <c r="D852" s="437"/>
      <c r="E852" s="571"/>
      <c r="F852" s="423"/>
      <c r="G852" s="436"/>
      <c r="H852" s="436"/>
      <c r="I852" s="437"/>
      <c r="J852" s="436"/>
    </row>
    <row r="853" spans="1:10" x14ac:dyDescent="0.2">
      <c r="A853" s="436"/>
      <c r="B853" s="436"/>
      <c r="C853" s="436"/>
      <c r="D853" s="437"/>
      <c r="E853" s="571"/>
      <c r="F853" s="423"/>
      <c r="G853" s="436"/>
      <c r="H853" s="436"/>
      <c r="I853" s="437"/>
      <c r="J853" s="436"/>
    </row>
    <row r="854" spans="1:10" x14ac:dyDescent="0.2">
      <c r="A854" s="436"/>
      <c r="B854" s="436"/>
      <c r="C854" s="436"/>
      <c r="D854" s="437"/>
      <c r="E854" s="571"/>
      <c r="F854" s="423"/>
      <c r="G854" s="436"/>
      <c r="H854" s="436"/>
      <c r="I854" s="437"/>
      <c r="J854" s="436"/>
    </row>
    <row r="855" spans="1:10" x14ac:dyDescent="0.2">
      <c r="A855" s="436"/>
      <c r="B855" s="436"/>
      <c r="C855" s="436"/>
      <c r="D855" s="437"/>
      <c r="E855" s="571"/>
      <c r="F855" s="423"/>
      <c r="G855" s="436"/>
      <c r="H855" s="436"/>
      <c r="I855" s="437"/>
      <c r="J855" s="436"/>
    </row>
    <row r="856" spans="1:10" x14ac:dyDescent="0.2">
      <c r="A856" s="436"/>
      <c r="B856" s="436"/>
      <c r="C856" s="436"/>
      <c r="D856" s="437"/>
      <c r="E856" s="571"/>
      <c r="F856" s="423"/>
      <c r="G856" s="436"/>
      <c r="H856" s="436"/>
      <c r="I856" s="437"/>
      <c r="J856" s="436"/>
    </row>
    <row r="857" spans="1:10" x14ac:dyDescent="0.2">
      <c r="A857" s="436"/>
      <c r="B857" s="436"/>
      <c r="C857" s="436"/>
      <c r="D857" s="437"/>
      <c r="E857" s="571"/>
      <c r="F857" s="423"/>
      <c r="G857" s="436"/>
      <c r="H857" s="436"/>
      <c r="I857" s="437"/>
      <c r="J857" s="436"/>
    </row>
    <row r="858" spans="1:10" x14ac:dyDescent="0.2">
      <c r="A858" s="436"/>
      <c r="B858" s="436"/>
      <c r="C858" s="436"/>
      <c r="D858" s="437"/>
      <c r="E858" s="571"/>
      <c r="F858" s="423"/>
      <c r="G858" s="436"/>
      <c r="H858" s="436"/>
      <c r="I858" s="437"/>
      <c r="J858" s="436"/>
    </row>
    <row r="859" spans="1:10" x14ac:dyDescent="0.2">
      <c r="A859" s="436"/>
      <c r="B859" s="436"/>
      <c r="C859" s="436"/>
      <c r="D859" s="437"/>
      <c r="E859" s="571"/>
      <c r="F859" s="423"/>
      <c r="G859" s="436"/>
      <c r="H859" s="436"/>
      <c r="I859" s="437"/>
      <c r="J859" s="436"/>
    </row>
    <row r="860" spans="1:10" x14ac:dyDescent="0.2">
      <c r="A860" s="436"/>
      <c r="B860" s="436"/>
      <c r="C860" s="436"/>
      <c r="D860" s="437"/>
      <c r="E860" s="571"/>
      <c r="F860" s="423"/>
      <c r="G860" s="436"/>
      <c r="H860" s="436"/>
      <c r="I860" s="437"/>
      <c r="J860" s="436"/>
    </row>
    <row r="861" spans="1:10" x14ac:dyDescent="0.2">
      <c r="A861" s="436"/>
      <c r="B861" s="436"/>
      <c r="C861" s="436"/>
      <c r="D861" s="437"/>
      <c r="E861" s="571"/>
      <c r="F861" s="423"/>
      <c r="G861" s="436"/>
      <c r="H861" s="436"/>
      <c r="I861" s="437"/>
      <c r="J861" s="436"/>
    </row>
    <row r="862" spans="1:10" x14ac:dyDescent="0.2">
      <c r="A862" s="436"/>
      <c r="B862" s="436"/>
      <c r="C862" s="436"/>
      <c r="D862" s="437"/>
      <c r="E862" s="571"/>
      <c r="F862" s="423"/>
      <c r="G862" s="436"/>
      <c r="H862" s="436"/>
      <c r="I862" s="437"/>
      <c r="J862" s="436"/>
    </row>
    <row r="863" spans="1:10" x14ac:dyDescent="0.2">
      <c r="A863" s="436"/>
      <c r="B863" s="436"/>
      <c r="C863" s="436"/>
      <c r="D863" s="437"/>
      <c r="E863" s="571"/>
      <c r="F863" s="423"/>
      <c r="G863" s="436"/>
      <c r="H863" s="436"/>
      <c r="I863" s="437"/>
      <c r="J863" s="436"/>
    </row>
    <row r="864" spans="1:10" x14ac:dyDescent="0.2">
      <c r="A864" s="436"/>
      <c r="B864" s="436"/>
      <c r="C864" s="436"/>
      <c r="D864" s="437"/>
      <c r="E864" s="571"/>
      <c r="F864" s="423"/>
      <c r="G864" s="436"/>
      <c r="H864" s="436"/>
      <c r="I864" s="437"/>
      <c r="J864" s="436"/>
    </row>
    <row r="865" spans="1:10" x14ac:dyDescent="0.2">
      <c r="A865" s="436"/>
      <c r="B865" s="436"/>
      <c r="C865" s="436"/>
      <c r="D865" s="437"/>
      <c r="E865" s="571"/>
      <c r="F865" s="423"/>
      <c r="G865" s="436"/>
      <c r="H865" s="436"/>
      <c r="I865" s="437"/>
      <c r="J865" s="436"/>
    </row>
    <row r="866" spans="1:10" x14ac:dyDescent="0.2">
      <c r="A866" s="436"/>
      <c r="B866" s="436"/>
      <c r="C866" s="436"/>
      <c r="D866" s="437"/>
      <c r="E866" s="571"/>
      <c r="F866" s="423"/>
      <c r="G866" s="436"/>
      <c r="H866" s="436"/>
      <c r="I866" s="437"/>
      <c r="J866" s="436"/>
    </row>
    <row r="867" spans="1:10" x14ac:dyDescent="0.2">
      <c r="A867" s="436"/>
      <c r="B867" s="436"/>
      <c r="C867" s="436"/>
      <c r="D867" s="437"/>
      <c r="E867" s="571"/>
      <c r="F867" s="423"/>
      <c r="G867" s="436"/>
      <c r="H867" s="436"/>
      <c r="I867" s="437"/>
      <c r="J867" s="436"/>
    </row>
    <row r="868" spans="1:10" x14ac:dyDescent="0.2">
      <c r="A868" s="436"/>
      <c r="B868" s="436"/>
      <c r="C868" s="436"/>
      <c r="D868" s="437"/>
      <c r="E868" s="571"/>
      <c r="F868" s="423"/>
      <c r="G868" s="436"/>
      <c r="H868" s="436"/>
      <c r="I868" s="437"/>
      <c r="J868" s="436"/>
    </row>
    <row r="869" spans="1:10" x14ac:dyDescent="0.2">
      <c r="A869" s="436"/>
      <c r="B869" s="436"/>
      <c r="C869" s="436"/>
      <c r="D869" s="437"/>
      <c r="E869" s="571"/>
      <c r="F869" s="423"/>
      <c r="G869" s="436"/>
      <c r="H869" s="436"/>
      <c r="I869" s="437"/>
      <c r="J869" s="436"/>
    </row>
    <row r="870" spans="1:10" x14ac:dyDescent="0.2">
      <c r="A870" s="436"/>
      <c r="B870" s="436"/>
      <c r="C870" s="436"/>
      <c r="D870" s="437"/>
      <c r="E870" s="571"/>
      <c r="F870" s="423"/>
      <c r="G870" s="436"/>
      <c r="H870" s="436"/>
      <c r="I870" s="437"/>
      <c r="J870" s="436"/>
    </row>
    <row r="871" spans="1:10" x14ac:dyDescent="0.2">
      <c r="A871" s="436"/>
      <c r="B871" s="436"/>
      <c r="C871" s="436"/>
      <c r="D871" s="437"/>
      <c r="E871" s="571"/>
      <c r="F871" s="423"/>
      <c r="G871" s="436"/>
      <c r="H871" s="436"/>
      <c r="I871" s="437"/>
      <c r="J871" s="436"/>
    </row>
    <row r="872" spans="1:10" x14ac:dyDescent="0.2">
      <c r="A872" s="436"/>
      <c r="B872" s="436"/>
      <c r="C872" s="436"/>
      <c r="D872" s="437"/>
      <c r="E872" s="571"/>
      <c r="F872" s="423"/>
      <c r="G872" s="436"/>
      <c r="H872" s="436"/>
      <c r="I872" s="437"/>
      <c r="J872" s="436"/>
    </row>
    <row r="873" spans="1:10" x14ac:dyDescent="0.2">
      <c r="A873" s="436"/>
      <c r="B873" s="436"/>
      <c r="C873" s="436"/>
      <c r="D873" s="437"/>
      <c r="E873" s="571"/>
      <c r="F873" s="423"/>
      <c r="G873" s="436"/>
      <c r="H873" s="436"/>
      <c r="I873" s="437"/>
      <c r="J873" s="436"/>
    </row>
    <row r="874" spans="1:10" x14ac:dyDescent="0.2">
      <c r="A874" s="436"/>
      <c r="B874" s="436"/>
      <c r="C874" s="436"/>
      <c r="D874" s="437"/>
      <c r="E874" s="571"/>
      <c r="F874" s="423"/>
      <c r="G874" s="436"/>
      <c r="H874" s="436"/>
      <c r="I874" s="437"/>
      <c r="J874" s="436"/>
    </row>
    <row r="875" spans="1:10" x14ac:dyDescent="0.2">
      <c r="A875" s="436"/>
      <c r="B875" s="436"/>
      <c r="C875" s="436"/>
      <c r="D875" s="437"/>
      <c r="E875" s="571"/>
      <c r="F875" s="423"/>
      <c r="G875" s="436"/>
      <c r="H875" s="436"/>
      <c r="I875" s="437"/>
      <c r="J875" s="436"/>
    </row>
    <row r="876" spans="1:10" x14ac:dyDescent="0.2">
      <c r="A876" s="436"/>
      <c r="B876" s="436"/>
      <c r="C876" s="436"/>
      <c r="D876" s="437"/>
      <c r="E876" s="571"/>
      <c r="F876" s="423"/>
      <c r="G876" s="436"/>
      <c r="H876" s="436"/>
      <c r="I876" s="437"/>
      <c r="J876" s="436"/>
    </row>
    <row r="877" spans="1:10" x14ac:dyDescent="0.2">
      <c r="A877" s="436"/>
      <c r="B877" s="436"/>
      <c r="C877" s="436"/>
      <c r="D877" s="437"/>
      <c r="E877" s="571"/>
      <c r="F877" s="423"/>
      <c r="G877" s="436"/>
      <c r="H877" s="436"/>
      <c r="I877" s="437"/>
      <c r="J877" s="436"/>
    </row>
    <row r="878" spans="1:10" x14ac:dyDescent="0.2">
      <c r="A878" s="436"/>
      <c r="B878" s="436"/>
      <c r="C878" s="436"/>
      <c r="D878" s="437"/>
      <c r="E878" s="571"/>
      <c r="F878" s="423"/>
      <c r="G878" s="436"/>
      <c r="H878" s="436"/>
      <c r="I878" s="437"/>
      <c r="J878" s="436"/>
    </row>
    <row r="879" spans="1:10" x14ac:dyDescent="0.2">
      <c r="A879" s="436"/>
      <c r="B879" s="436"/>
      <c r="C879" s="436"/>
      <c r="D879" s="437"/>
      <c r="E879" s="571"/>
      <c r="F879" s="423"/>
      <c r="G879" s="436"/>
      <c r="H879" s="436"/>
      <c r="I879" s="437"/>
      <c r="J879" s="436"/>
    </row>
    <row r="880" spans="1:10" x14ac:dyDescent="0.2">
      <c r="A880" s="436"/>
      <c r="B880" s="436"/>
      <c r="C880" s="436"/>
      <c r="D880" s="437"/>
      <c r="E880" s="571"/>
      <c r="F880" s="423"/>
      <c r="G880" s="436"/>
      <c r="H880" s="436"/>
      <c r="I880" s="437"/>
      <c r="J880" s="436"/>
    </row>
    <row r="881" spans="1:10" x14ac:dyDescent="0.2">
      <c r="A881" s="436"/>
      <c r="B881" s="436"/>
      <c r="C881" s="436"/>
      <c r="D881" s="437"/>
      <c r="E881" s="571"/>
      <c r="F881" s="423"/>
      <c r="G881" s="436"/>
      <c r="H881" s="436"/>
      <c r="I881" s="437"/>
      <c r="J881" s="436"/>
    </row>
    <row r="882" spans="1:10" x14ac:dyDescent="0.2">
      <c r="A882" s="436"/>
      <c r="B882" s="436"/>
      <c r="C882" s="436"/>
      <c r="D882" s="437"/>
      <c r="E882" s="571"/>
      <c r="F882" s="423"/>
      <c r="G882" s="436"/>
      <c r="H882" s="436"/>
      <c r="I882" s="437"/>
      <c r="J882" s="436"/>
    </row>
    <row r="883" spans="1:10" x14ac:dyDescent="0.2">
      <c r="A883" s="436"/>
      <c r="B883" s="436"/>
      <c r="C883" s="436"/>
      <c r="D883" s="437"/>
      <c r="E883" s="571"/>
      <c r="F883" s="423"/>
      <c r="G883" s="436"/>
      <c r="H883" s="436"/>
      <c r="I883" s="437"/>
      <c r="J883" s="436"/>
    </row>
    <row r="884" spans="1:10" x14ac:dyDescent="0.2">
      <c r="A884" s="436"/>
      <c r="B884" s="436"/>
      <c r="C884" s="436"/>
      <c r="D884" s="437"/>
      <c r="E884" s="571"/>
      <c r="F884" s="423"/>
      <c r="G884" s="436"/>
      <c r="H884" s="436"/>
      <c r="I884" s="437"/>
      <c r="J884" s="436"/>
    </row>
    <row r="885" spans="1:10" x14ac:dyDescent="0.2">
      <c r="A885" s="436"/>
      <c r="B885" s="436"/>
      <c r="C885" s="436"/>
      <c r="D885" s="437"/>
      <c r="E885" s="571"/>
      <c r="F885" s="423"/>
      <c r="G885" s="436"/>
      <c r="H885" s="436"/>
      <c r="I885" s="437"/>
      <c r="J885" s="436"/>
    </row>
    <row r="886" spans="1:10" x14ac:dyDescent="0.2">
      <c r="A886" s="436"/>
      <c r="B886" s="436"/>
      <c r="C886" s="436"/>
      <c r="D886" s="437"/>
      <c r="E886" s="571"/>
      <c r="F886" s="423"/>
      <c r="G886" s="436"/>
      <c r="H886" s="436"/>
      <c r="I886" s="437"/>
      <c r="J886" s="436"/>
    </row>
    <row r="887" spans="1:10" x14ac:dyDescent="0.2">
      <c r="A887" s="436"/>
      <c r="B887" s="436"/>
      <c r="C887" s="436"/>
      <c r="D887" s="437"/>
      <c r="E887" s="571"/>
      <c r="F887" s="423"/>
      <c r="G887" s="436"/>
      <c r="H887" s="436"/>
      <c r="I887" s="437"/>
      <c r="J887" s="436"/>
    </row>
    <row r="888" spans="1:10" x14ac:dyDescent="0.2">
      <c r="A888" s="436"/>
      <c r="B888" s="436"/>
      <c r="C888" s="436"/>
      <c r="D888" s="437"/>
      <c r="E888" s="571"/>
      <c r="F888" s="423"/>
      <c r="G888" s="436"/>
      <c r="H888" s="436"/>
      <c r="I888" s="437"/>
      <c r="J888" s="436"/>
    </row>
    <row r="889" spans="1:10" x14ac:dyDescent="0.2">
      <c r="A889" s="436"/>
      <c r="B889" s="436"/>
      <c r="C889" s="436"/>
      <c r="D889" s="437"/>
      <c r="E889" s="571"/>
      <c r="F889" s="423"/>
      <c r="G889" s="436"/>
      <c r="H889" s="436"/>
      <c r="I889" s="437"/>
      <c r="J889" s="436"/>
    </row>
    <row r="890" spans="1:10" x14ac:dyDescent="0.2">
      <c r="A890" s="436"/>
      <c r="B890" s="436"/>
      <c r="C890" s="436"/>
      <c r="D890" s="437"/>
      <c r="E890" s="571"/>
      <c r="F890" s="423"/>
      <c r="G890" s="436"/>
      <c r="H890" s="436"/>
      <c r="I890" s="437"/>
      <c r="J890" s="436"/>
    </row>
    <row r="891" spans="1:10" x14ac:dyDescent="0.2">
      <c r="A891" s="436"/>
      <c r="B891" s="436"/>
      <c r="C891" s="436"/>
      <c r="D891" s="437"/>
      <c r="E891" s="571"/>
      <c r="F891" s="423"/>
      <c r="G891" s="436"/>
      <c r="H891" s="436"/>
      <c r="I891" s="437"/>
      <c r="J891" s="436"/>
    </row>
    <row r="892" spans="1:10" x14ac:dyDescent="0.2">
      <c r="A892" s="436"/>
      <c r="B892" s="436"/>
      <c r="C892" s="436"/>
      <c r="D892" s="437"/>
      <c r="E892" s="571"/>
      <c r="F892" s="423"/>
      <c r="G892" s="436"/>
      <c r="H892" s="436"/>
      <c r="I892" s="437"/>
      <c r="J892" s="436"/>
    </row>
    <row r="893" spans="1:10" x14ac:dyDescent="0.2">
      <c r="A893" s="436"/>
      <c r="B893" s="436"/>
      <c r="C893" s="436"/>
      <c r="D893" s="437"/>
      <c r="E893" s="571"/>
      <c r="F893" s="423"/>
      <c r="G893" s="436"/>
      <c r="H893" s="436"/>
      <c r="I893" s="437"/>
      <c r="J893" s="436"/>
    </row>
    <row r="894" spans="1:10" x14ac:dyDescent="0.2">
      <c r="A894" s="436"/>
      <c r="B894" s="436"/>
      <c r="C894" s="436"/>
      <c r="D894" s="437"/>
      <c r="E894" s="571"/>
      <c r="F894" s="423"/>
      <c r="G894" s="436"/>
      <c r="H894" s="436"/>
      <c r="I894" s="437"/>
      <c r="J894" s="436"/>
    </row>
    <row r="895" spans="1:10" x14ac:dyDescent="0.2">
      <c r="A895" s="436"/>
      <c r="B895" s="436"/>
      <c r="C895" s="436"/>
      <c r="D895" s="437"/>
      <c r="E895" s="571"/>
      <c r="F895" s="423"/>
      <c r="G895" s="436"/>
      <c r="H895" s="436"/>
      <c r="I895" s="437"/>
      <c r="J895" s="436"/>
    </row>
    <row r="896" spans="1:10" x14ac:dyDescent="0.2">
      <c r="A896" s="436"/>
      <c r="B896" s="436"/>
      <c r="C896" s="436"/>
      <c r="D896" s="437"/>
      <c r="E896" s="571"/>
      <c r="F896" s="423"/>
      <c r="G896" s="436"/>
      <c r="H896" s="436"/>
      <c r="I896" s="437"/>
      <c r="J896" s="436"/>
    </row>
    <row r="897" spans="1:10" x14ac:dyDescent="0.2">
      <c r="A897" s="436"/>
      <c r="B897" s="436"/>
      <c r="C897" s="436"/>
      <c r="D897" s="437"/>
      <c r="E897" s="571"/>
      <c r="F897" s="423"/>
      <c r="G897" s="436"/>
      <c r="H897" s="436"/>
      <c r="I897" s="437"/>
      <c r="J897" s="436"/>
    </row>
    <row r="898" spans="1:10" x14ac:dyDescent="0.2">
      <c r="A898" s="436"/>
      <c r="B898" s="436"/>
      <c r="C898" s="436"/>
      <c r="D898" s="437"/>
      <c r="E898" s="571"/>
      <c r="F898" s="423"/>
      <c r="G898" s="436"/>
      <c r="H898" s="436"/>
      <c r="I898" s="437"/>
      <c r="J898" s="436"/>
    </row>
    <row r="899" spans="1:10" x14ac:dyDescent="0.2">
      <c r="A899" s="436"/>
      <c r="B899" s="436"/>
      <c r="C899" s="436"/>
      <c r="D899" s="437"/>
      <c r="E899" s="571"/>
      <c r="F899" s="423"/>
      <c r="G899" s="436"/>
      <c r="H899" s="436"/>
      <c r="I899" s="437"/>
      <c r="J899" s="436"/>
    </row>
    <row r="900" spans="1:10" x14ac:dyDescent="0.2">
      <c r="A900" s="436"/>
      <c r="B900" s="436"/>
      <c r="C900" s="436"/>
      <c r="D900" s="437"/>
      <c r="E900" s="571"/>
      <c r="F900" s="423"/>
      <c r="G900" s="436"/>
      <c r="H900" s="436"/>
      <c r="I900" s="437"/>
      <c r="J900" s="436"/>
    </row>
    <row r="901" spans="1:10" x14ac:dyDescent="0.2">
      <c r="A901" s="436"/>
      <c r="B901" s="436"/>
      <c r="C901" s="436"/>
      <c r="D901" s="437"/>
      <c r="E901" s="571"/>
      <c r="F901" s="423"/>
      <c r="G901" s="436"/>
      <c r="H901" s="436"/>
      <c r="I901" s="437"/>
      <c r="J901" s="436"/>
    </row>
    <row r="902" spans="1:10" x14ac:dyDescent="0.2">
      <c r="A902" s="436"/>
      <c r="B902" s="436"/>
      <c r="C902" s="436"/>
      <c r="D902" s="437"/>
      <c r="E902" s="571"/>
      <c r="F902" s="423"/>
      <c r="G902" s="436"/>
      <c r="H902" s="436"/>
      <c r="I902" s="437"/>
      <c r="J902" s="436"/>
    </row>
    <row r="903" spans="1:10" x14ac:dyDescent="0.2">
      <c r="A903" s="436"/>
      <c r="B903" s="436"/>
      <c r="C903" s="436"/>
      <c r="D903" s="437"/>
      <c r="E903" s="571"/>
      <c r="F903" s="423"/>
      <c r="G903" s="436"/>
      <c r="H903" s="436"/>
      <c r="I903" s="437"/>
      <c r="J903" s="436"/>
    </row>
    <row r="904" spans="1:10" x14ac:dyDescent="0.2">
      <c r="A904" s="436"/>
      <c r="B904" s="436"/>
      <c r="C904" s="436"/>
      <c r="D904" s="437"/>
      <c r="E904" s="571"/>
      <c r="F904" s="423"/>
      <c r="G904" s="436"/>
      <c r="H904" s="436"/>
      <c r="I904" s="437"/>
      <c r="J904" s="436"/>
    </row>
    <row r="905" spans="1:10" x14ac:dyDescent="0.2">
      <c r="A905" s="436"/>
      <c r="B905" s="436"/>
      <c r="C905" s="436"/>
      <c r="D905" s="437"/>
      <c r="E905" s="571"/>
      <c r="F905" s="423"/>
      <c r="G905" s="436"/>
      <c r="H905" s="436"/>
      <c r="I905" s="437"/>
      <c r="J905" s="436"/>
    </row>
    <row r="906" spans="1:10" x14ac:dyDescent="0.2">
      <c r="A906" s="436"/>
      <c r="B906" s="436"/>
      <c r="C906" s="436"/>
      <c r="D906" s="437"/>
      <c r="E906" s="571"/>
      <c r="F906" s="423"/>
      <c r="G906" s="436"/>
      <c r="H906" s="436"/>
      <c r="I906" s="437"/>
      <c r="J906" s="436"/>
    </row>
    <row r="907" spans="1:10" x14ac:dyDescent="0.2">
      <c r="A907" s="436"/>
      <c r="B907" s="436"/>
      <c r="C907" s="436"/>
      <c r="D907" s="437"/>
      <c r="E907" s="571"/>
      <c r="F907" s="423"/>
      <c r="G907" s="436"/>
      <c r="H907" s="436"/>
      <c r="I907" s="437"/>
      <c r="J907" s="436"/>
    </row>
    <row r="908" spans="1:10" x14ac:dyDescent="0.2">
      <c r="A908" s="436"/>
      <c r="B908" s="436"/>
      <c r="C908" s="436"/>
      <c r="D908" s="437"/>
      <c r="E908" s="571"/>
      <c r="F908" s="423"/>
      <c r="G908" s="436"/>
      <c r="H908" s="436"/>
      <c r="I908" s="437"/>
      <c r="J908" s="436"/>
    </row>
    <row r="909" spans="1:10" x14ac:dyDescent="0.2">
      <c r="A909" s="436"/>
      <c r="B909" s="436"/>
      <c r="C909" s="436"/>
      <c r="D909" s="437"/>
      <c r="E909" s="571"/>
      <c r="F909" s="423"/>
      <c r="G909" s="436"/>
      <c r="H909" s="436"/>
      <c r="I909" s="437"/>
      <c r="J909" s="436"/>
    </row>
    <row r="910" spans="1:10" x14ac:dyDescent="0.2">
      <c r="A910" s="436"/>
      <c r="B910" s="436"/>
      <c r="C910" s="436"/>
      <c r="D910" s="437"/>
      <c r="E910" s="571"/>
      <c r="F910" s="423"/>
      <c r="G910" s="436"/>
      <c r="H910" s="436"/>
      <c r="I910" s="437"/>
      <c r="J910" s="436"/>
    </row>
    <row r="911" spans="1:10" x14ac:dyDescent="0.2">
      <c r="A911" s="436"/>
      <c r="B911" s="436"/>
      <c r="C911" s="436"/>
      <c r="D911" s="437"/>
      <c r="E911" s="571"/>
      <c r="F911" s="423"/>
      <c r="G911" s="436"/>
      <c r="H911" s="436"/>
      <c r="I911" s="437"/>
      <c r="J911" s="436"/>
    </row>
    <row r="912" spans="1:10" x14ac:dyDescent="0.2">
      <c r="A912" s="436"/>
      <c r="B912" s="436"/>
      <c r="C912" s="436"/>
      <c r="D912" s="437"/>
      <c r="E912" s="571"/>
      <c r="F912" s="423"/>
      <c r="G912" s="436"/>
      <c r="H912" s="436"/>
      <c r="I912" s="437"/>
      <c r="J912" s="436"/>
    </row>
    <row r="913" spans="1:10" x14ac:dyDescent="0.2">
      <c r="A913" s="436"/>
      <c r="B913" s="436"/>
      <c r="C913" s="436"/>
      <c r="D913" s="437"/>
      <c r="E913" s="571"/>
      <c r="F913" s="423"/>
      <c r="G913" s="436"/>
      <c r="H913" s="436"/>
      <c r="I913" s="437"/>
      <c r="J913" s="436"/>
    </row>
    <row r="914" spans="1:10" x14ac:dyDescent="0.2">
      <c r="A914" s="436"/>
      <c r="B914" s="436"/>
      <c r="C914" s="436"/>
      <c r="D914" s="437"/>
      <c r="E914" s="571"/>
      <c r="F914" s="423"/>
      <c r="G914" s="436"/>
      <c r="H914" s="436"/>
      <c r="I914" s="437"/>
      <c r="J914" s="436"/>
    </row>
    <row r="915" spans="1:10" x14ac:dyDescent="0.2">
      <c r="A915" s="436"/>
      <c r="B915" s="436"/>
      <c r="C915" s="436"/>
      <c r="D915" s="437"/>
      <c r="E915" s="571"/>
      <c r="F915" s="423"/>
      <c r="G915" s="436"/>
      <c r="H915" s="436"/>
      <c r="I915" s="437"/>
      <c r="J915" s="436"/>
    </row>
    <row r="916" spans="1:10" x14ac:dyDescent="0.2">
      <c r="A916" s="436"/>
      <c r="B916" s="436"/>
      <c r="C916" s="436"/>
      <c r="D916" s="437"/>
      <c r="E916" s="571"/>
      <c r="F916" s="423"/>
      <c r="G916" s="436"/>
      <c r="H916" s="436"/>
      <c r="I916" s="437"/>
      <c r="J916" s="436"/>
    </row>
    <row r="917" spans="1:10" x14ac:dyDescent="0.2">
      <c r="A917" s="436"/>
      <c r="B917" s="436"/>
      <c r="C917" s="436"/>
      <c r="D917" s="437"/>
      <c r="E917" s="571"/>
      <c r="F917" s="423"/>
      <c r="G917" s="436"/>
      <c r="H917" s="436"/>
      <c r="I917" s="437"/>
      <c r="J917" s="436"/>
    </row>
    <row r="918" spans="1:10" x14ac:dyDescent="0.2">
      <c r="A918" s="436"/>
      <c r="B918" s="436"/>
      <c r="C918" s="436"/>
      <c r="D918" s="437"/>
      <c r="E918" s="571"/>
      <c r="F918" s="423"/>
      <c r="G918" s="436"/>
      <c r="H918" s="436"/>
      <c r="I918" s="437"/>
      <c r="J918" s="436"/>
    </row>
    <row r="919" spans="1:10" x14ac:dyDescent="0.2">
      <c r="A919" s="436"/>
      <c r="B919" s="436"/>
      <c r="C919" s="436"/>
      <c r="D919" s="437"/>
      <c r="E919" s="571"/>
      <c r="F919" s="423"/>
      <c r="G919" s="436"/>
      <c r="H919" s="436"/>
      <c r="I919" s="437"/>
      <c r="J919" s="436"/>
    </row>
    <row r="920" spans="1:10" x14ac:dyDescent="0.2">
      <c r="A920" s="436"/>
      <c r="B920" s="436"/>
      <c r="C920" s="436"/>
      <c r="D920" s="437"/>
      <c r="E920" s="571"/>
      <c r="F920" s="423"/>
      <c r="G920" s="436"/>
      <c r="H920" s="436"/>
      <c r="I920" s="437"/>
      <c r="J920" s="436"/>
    </row>
    <row r="921" spans="1:10" x14ac:dyDescent="0.2">
      <c r="A921" s="436"/>
      <c r="B921" s="436"/>
      <c r="C921" s="436"/>
      <c r="D921" s="437"/>
      <c r="E921" s="571"/>
      <c r="F921" s="423"/>
      <c r="G921" s="436"/>
      <c r="H921" s="436"/>
      <c r="I921" s="437"/>
      <c r="J921" s="436"/>
    </row>
    <row r="922" spans="1:10" x14ac:dyDescent="0.2">
      <c r="A922" s="436"/>
      <c r="B922" s="436"/>
      <c r="C922" s="436"/>
      <c r="D922" s="437"/>
      <c r="E922" s="571"/>
      <c r="F922" s="423"/>
      <c r="G922" s="436"/>
      <c r="H922" s="436"/>
      <c r="I922" s="437"/>
      <c r="J922" s="436"/>
    </row>
    <row r="923" spans="1:10" x14ac:dyDescent="0.2">
      <c r="A923" s="436"/>
      <c r="B923" s="436"/>
      <c r="C923" s="436"/>
      <c r="D923" s="437"/>
      <c r="E923" s="571"/>
      <c r="F923" s="423"/>
      <c r="G923" s="436"/>
      <c r="H923" s="436"/>
      <c r="I923" s="437"/>
      <c r="J923" s="436"/>
    </row>
    <row r="924" spans="1:10" x14ac:dyDescent="0.2">
      <c r="A924" s="436"/>
      <c r="B924" s="436"/>
      <c r="C924" s="436"/>
      <c r="D924" s="437"/>
      <c r="E924" s="571"/>
      <c r="F924" s="423"/>
      <c r="G924" s="436"/>
      <c r="H924" s="436"/>
      <c r="I924" s="437"/>
      <c r="J924" s="436"/>
    </row>
    <row r="925" spans="1:10" x14ac:dyDescent="0.2">
      <c r="A925" s="436"/>
      <c r="B925" s="436"/>
      <c r="C925" s="436"/>
      <c r="D925" s="437"/>
      <c r="E925" s="571"/>
      <c r="F925" s="423"/>
      <c r="G925" s="436"/>
      <c r="H925" s="436"/>
      <c r="I925" s="437"/>
      <c r="J925" s="436"/>
    </row>
    <row r="926" spans="1:10" x14ac:dyDescent="0.2">
      <c r="A926" s="436"/>
      <c r="B926" s="436"/>
      <c r="C926" s="436"/>
      <c r="D926" s="437"/>
      <c r="E926" s="571"/>
      <c r="F926" s="423"/>
      <c r="G926" s="436"/>
      <c r="H926" s="436"/>
      <c r="I926" s="437"/>
      <c r="J926" s="436"/>
    </row>
    <row r="927" spans="1:10" x14ac:dyDescent="0.2">
      <c r="A927" s="436"/>
      <c r="B927" s="436"/>
      <c r="C927" s="436"/>
      <c r="D927" s="437"/>
      <c r="E927" s="571"/>
      <c r="F927" s="423"/>
      <c r="G927" s="436"/>
      <c r="H927" s="436"/>
      <c r="I927" s="437"/>
      <c r="J927" s="436"/>
    </row>
    <row r="928" spans="1:10" x14ac:dyDescent="0.2">
      <c r="A928" s="436"/>
      <c r="B928" s="436"/>
      <c r="C928" s="436"/>
      <c r="D928" s="437"/>
      <c r="E928" s="571"/>
      <c r="F928" s="423"/>
      <c r="G928" s="436"/>
      <c r="H928" s="436"/>
      <c r="I928" s="437"/>
      <c r="J928" s="436"/>
    </row>
    <row r="929" spans="1:10" x14ac:dyDescent="0.2">
      <c r="A929" s="436"/>
      <c r="B929" s="436"/>
      <c r="C929" s="436"/>
      <c r="D929" s="437"/>
      <c r="E929" s="571"/>
      <c r="F929" s="423"/>
      <c r="G929" s="436"/>
      <c r="H929" s="436"/>
      <c r="I929" s="437"/>
      <c r="J929" s="436"/>
    </row>
    <row r="930" spans="1:10" x14ac:dyDescent="0.2">
      <c r="A930" s="436"/>
      <c r="B930" s="436"/>
      <c r="C930" s="436"/>
      <c r="D930" s="437"/>
      <c r="E930" s="571"/>
      <c r="F930" s="423"/>
      <c r="G930" s="436"/>
      <c r="H930" s="436"/>
      <c r="I930" s="437"/>
      <c r="J930" s="436"/>
    </row>
    <row r="931" spans="1:10" x14ac:dyDescent="0.2">
      <c r="A931" s="436"/>
      <c r="B931" s="436"/>
      <c r="C931" s="436"/>
      <c r="D931" s="437"/>
      <c r="E931" s="571"/>
      <c r="F931" s="423"/>
      <c r="G931" s="436"/>
      <c r="H931" s="436"/>
      <c r="I931" s="437"/>
      <c r="J931" s="436"/>
    </row>
    <row r="932" spans="1:10" x14ac:dyDescent="0.2">
      <c r="A932" s="436"/>
      <c r="B932" s="436"/>
      <c r="C932" s="436"/>
      <c r="D932" s="437"/>
      <c r="E932" s="571"/>
      <c r="F932" s="423"/>
      <c r="G932" s="436"/>
      <c r="H932" s="436"/>
      <c r="I932" s="437"/>
      <c r="J932" s="436"/>
    </row>
    <row r="933" spans="1:10" x14ac:dyDescent="0.2">
      <c r="A933" s="436"/>
      <c r="B933" s="436"/>
      <c r="C933" s="436"/>
      <c r="D933" s="437"/>
      <c r="E933" s="571"/>
      <c r="F933" s="423"/>
      <c r="G933" s="436"/>
      <c r="H933" s="436"/>
      <c r="I933" s="437"/>
      <c r="J933" s="436"/>
    </row>
    <row r="934" spans="1:10" x14ac:dyDescent="0.2">
      <c r="A934" s="436"/>
      <c r="B934" s="436"/>
      <c r="C934" s="436"/>
      <c r="D934" s="437"/>
      <c r="E934" s="571"/>
      <c r="F934" s="423"/>
      <c r="G934" s="436"/>
      <c r="H934" s="436"/>
      <c r="I934" s="437"/>
      <c r="J934" s="436"/>
    </row>
    <row r="935" spans="1:10" x14ac:dyDescent="0.2">
      <c r="A935" s="436"/>
      <c r="B935" s="436"/>
      <c r="C935" s="436"/>
      <c r="D935" s="437"/>
      <c r="E935" s="571"/>
      <c r="F935" s="423"/>
      <c r="G935" s="436"/>
      <c r="H935" s="436"/>
      <c r="I935" s="437"/>
      <c r="J935" s="436"/>
    </row>
    <row r="936" spans="1:10" x14ac:dyDescent="0.2">
      <c r="A936" s="436"/>
      <c r="B936" s="436"/>
      <c r="C936" s="436"/>
      <c r="D936" s="437"/>
      <c r="E936" s="571"/>
      <c r="F936" s="423"/>
      <c r="G936" s="436"/>
      <c r="H936" s="436"/>
      <c r="I936" s="437"/>
      <c r="J936" s="436"/>
    </row>
    <row r="937" spans="1:10" x14ac:dyDescent="0.2">
      <c r="A937" s="436"/>
      <c r="B937" s="436"/>
      <c r="C937" s="436"/>
      <c r="D937" s="437"/>
      <c r="E937" s="571"/>
      <c r="F937" s="423"/>
      <c r="G937" s="436"/>
      <c r="H937" s="436"/>
      <c r="I937" s="437"/>
      <c r="J937" s="436"/>
    </row>
    <row r="938" spans="1:10" x14ac:dyDescent="0.2">
      <c r="A938" s="436"/>
      <c r="B938" s="436"/>
      <c r="C938" s="436"/>
      <c r="D938" s="437"/>
      <c r="E938" s="571"/>
      <c r="F938" s="423"/>
      <c r="G938" s="436"/>
      <c r="H938" s="436"/>
      <c r="I938" s="437"/>
      <c r="J938" s="436"/>
    </row>
    <row r="939" spans="1:10" x14ac:dyDescent="0.2">
      <c r="A939" s="436"/>
      <c r="B939" s="436"/>
      <c r="C939" s="436"/>
      <c r="D939" s="437"/>
      <c r="E939" s="571"/>
      <c r="F939" s="423"/>
      <c r="G939" s="436"/>
      <c r="H939" s="436"/>
      <c r="I939" s="437"/>
      <c r="J939" s="436"/>
    </row>
    <row r="940" spans="1:10" x14ac:dyDescent="0.2">
      <c r="A940" s="436"/>
      <c r="B940" s="436"/>
      <c r="C940" s="436"/>
      <c r="D940" s="437"/>
      <c r="E940" s="571"/>
      <c r="F940" s="423"/>
      <c r="G940" s="436"/>
      <c r="H940" s="436"/>
      <c r="I940" s="437"/>
      <c r="J940" s="436"/>
    </row>
    <row r="941" spans="1:10" x14ac:dyDescent="0.2">
      <c r="A941" s="436"/>
      <c r="B941" s="436"/>
      <c r="C941" s="436"/>
      <c r="D941" s="437"/>
      <c r="E941" s="571"/>
      <c r="F941" s="423"/>
      <c r="G941" s="436"/>
      <c r="H941" s="436"/>
      <c r="I941" s="437"/>
      <c r="J941" s="436"/>
    </row>
    <row r="942" spans="1:10" x14ac:dyDescent="0.2">
      <c r="A942" s="436"/>
      <c r="B942" s="436"/>
      <c r="C942" s="436"/>
      <c r="D942" s="437"/>
      <c r="E942" s="571"/>
      <c r="F942" s="423"/>
      <c r="G942" s="436"/>
      <c r="H942" s="436"/>
      <c r="I942" s="437"/>
      <c r="J942" s="436"/>
    </row>
    <row r="943" spans="1:10" x14ac:dyDescent="0.2">
      <c r="A943" s="436"/>
      <c r="B943" s="436"/>
      <c r="C943" s="436"/>
      <c r="D943" s="437"/>
      <c r="E943" s="571"/>
      <c r="F943" s="423"/>
      <c r="G943" s="436"/>
      <c r="H943" s="436"/>
      <c r="I943" s="437"/>
      <c r="J943" s="436"/>
    </row>
    <row r="944" spans="1:10" x14ac:dyDescent="0.2">
      <c r="A944" s="436"/>
      <c r="B944" s="436"/>
      <c r="C944" s="436"/>
      <c r="D944" s="437"/>
      <c r="E944" s="571"/>
      <c r="F944" s="423"/>
      <c r="G944" s="436"/>
      <c r="H944" s="436"/>
      <c r="I944" s="437"/>
      <c r="J944" s="436"/>
    </row>
    <row r="945" spans="1:10" x14ac:dyDescent="0.2">
      <c r="A945" s="436"/>
      <c r="B945" s="436"/>
      <c r="C945" s="436"/>
      <c r="D945" s="437"/>
      <c r="E945" s="571"/>
      <c r="F945" s="423"/>
      <c r="G945" s="436"/>
      <c r="H945" s="436"/>
      <c r="I945" s="437"/>
      <c r="J945" s="436"/>
    </row>
    <row r="946" spans="1:10" x14ac:dyDescent="0.2">
      <c r="A946" s="436"/>
      <c r="B946" s="436"/>
      <c r="C946" s="436"/>
      <c r="D946" s="437"/>
      <c r="E946" s="571"/>
      <c r="F946" s="423"/>
      <c r="G946" s="436"/>
      <c r="H946" s="436"/>
      <c r="I946" s="437"/>
      <c r="J946" s="436"/>
    </row>
    <row r="947" spans="1:10" x14ac:dyDescent="0.2">
      <c r="A947" s="436"/>
      <c r="B947" s="436"/>
      <c r="C947" s="436"/>
      <c r="D947" s="437"/>
      <c r="E947" s="571"/>
      <c r="F947" s="423"/>
      <c r="G947" s="436"/>
      <c r="H947" s="436"/>
      <c r="I947" s="437"/>
      <c r="J947" s="436"/>
    </row>
    <row r="948" spans="1:10" x14ac:dyDescent="0.2">
      <c r="A948" s="436"/>
      <c r="B948" s="436"/>
      <c r="C948" s="436"/>
      <c r="D948" s="437"/>
      <c r="E948" s="571"/>
      <c r="F948" s="423"/>
      <c r="G948" s="436"/>
      <c r="H948" s="436"/>
      <c r="I948" s="437"/>
      <c r="J948" s="436"/>
    </row>
    <row r="949" spans="1:10" x14ac:dyDescent="0.2">
      <c r="A949" s="436"/>
      <c r="B949" s="436"/>
      <c r="C949" s="436"/>
      <c r="D949" s="437"/>
      <c r="E949" s="571"/>
      <c r="F949" s="423"/>
      <c r="G949" s="436"/>
      <c r="H949" s="436"/>
      <c r="I949" s="437"/>
      <c r="J949" s="436"/>
    </row>
    <row r="950" spans="1:10" x14ac:dyDescent="0.2">
      <c r="A950" s="436"/>
      <c r="B950" s="436"/>
      <c r="C950" s="436"/>
      <c r="D950" s="437"/>
      <c r="E950" s="571"/>
      <c r="F950" s="423"/>
      <c r="G950" s="436"/>
      <c r="H950" s="436"/>
      <c r="I950" s="437"/>
      <c r="J950" s="436"/>
    </row>
    <row r="951" spans="1:10" x14ac:dyDescent="0.2">
      <c r="A951" s="436"/>
      <c r="B951" s="436"/>
      <c r="C951" s="436"/>
      <c r="D951" s="437"/>
      <c r="E951" s="571"/>
      <c r="F951" s="423"/>
      <c r="G951" s="436"/>
      <c r="H951" s="436"/>
      <c r="I951" s="437"/>
      <c r="J951" s="436"/>
    </row>
    <row r="952" spans="1:10" x14ac:dyDescent="0.2">
      <c r="A952" s="436"/>
      <c r="B952" s="436"/>
      <c r="C952" s="436"/>
      <c r="D952" s="437"/>
      <c r="E952" s="571"/>
      <c r="F952" s="423"/>
      <c r="G952" s="436"/>
      <c r="H952" s="436"/>
      <c r="I952" s="437"/>
      <c r="J952" s="436"/>
    </row>
    <row r="953" spans="1:10" x14ac:dyDescent="0.2">
      <c r="A953" s="436"/>
      <c r="B953" s="436"/>
      <c r="C953" s="436"/>
      <c r="D953" s="437"/>
      <c r="E953" s="571"/>
      <c r="F953" s="423"/>
      <c r="G953" s="436"/>
      <c r="H953" s="436"/>
      <c r="I953" s="437"/>
      <c r="J953" s="436"/>
    </row>
    <row r="954" spans="1:10" x14ac:dyDescent="0.2">
      <c r="A954" s="436"/>
      <c r="B954" s="436"/>
      <c r="C954" s="436"/>
      <c r="D954" s="437"/>
      <c r="E954" s="571"/>
      <c r="F954" s="423"/>
      <c r="G954" s="436"/>
      <c r="H954" s="436"/>
      <c r="I954" s="437"/>
      <c r="J954" s="436"/>
    </row>
    <row r="955" spans="1:10" x14ac:dyDescent="0.2">
      <c r="A955" s="436"/>
      <c r="B955" s="436"/>
      <c r="C955" s="436"/>
      <c r="D955" s="437"/>
      <c r="E955" s="571"/>
      <c r="F955" s="423"/>
      <c r="G955" s="436"/>
      <c r="H955" s="436"/>
      <c r="I955" s="437"/>
      <c r="J955" s="436"/>
    </row>
    <row r="956" spans="1:10" x14ac:dyDescent="0.2">
      <c r="A956" s="436"/>
      <c r="B956" s="436"/>
      <c r="C956" s="436"/>
      <c r="D956" s="437"/>
      <c r="E956" s="571"/>
      <c r="F956" s="423"/>
      <c r="G956" s="436"/>
      <c r="H956" s="436"/>
      <c r="I956" s="437"/>
      <c r="J956" s="436"/>
    </row>
    <row r="957" spans="1:10" x14ac:dyDescent="0.2">
      <c r="A957" s="436"/>
      <c r="B957" s="436"/>
      <c r="C957" s="436"/>
      <c r="D957" s="437"/>
      <c r="E957" s="571"/>
      <c r="F957" s="423"/>
      <c r="G957" s="436"/>
      <c r="H957" s="436"/>
      <c r="I957" s="437"/>
      <c r="J957" s="436"/>
    </row>
    <row r="958" spans="1:10" x14ac:dyDescent="0.2">
      <c r="A958" s="436"/>
      <c r="B958" s="436"/>
      <c r="C958" s="436"/>
      <c r="D958" s="437"/>
      <c r="E958" s="571"/>
      <c r="F958" s="423"/>
      <c r="G958" s="436"/>
      <c r="H958" s="436"/>
      <c r="I958" s="437"/>
      <c r="J958" s="436"/>
    </row>
    <row r="959" spans="1:10" x14ac:dyDescent="0.2">
      <c r="A959" s="436"/>
      <c r="B959" s="436"/>
      <c r="C959" s="436"/>
      <c r="D959" s="437"/>
      <c r="E959" s="571"/>
      <c r="F959" s="423"/>
      <c r="G959" s="436"/>
      <c r="H959" s="436"/>
      <c r="I959" s="437"/>
      <c r="J959" s="436"/>
    </row>
    <row r="960" spans="1:10" x14ac:dyDescent="0.2">
      <c r="A960" s="436"/>
      <c r="B960" s="436"/>
      <c r="C960" s="436"/>
      <c r="D960" s="437"/>
      <c r="E960" s="571"/>
      <c r="F960" s="423"/>
      <c r="G960" s="436"/>
      <c r="H960" s="436"/>
      <c r="I960" s="437"/>
      <c r="J960" s="436"/>
    </row>
    <row r="961" spans="1:10" x14ac:dyDescent="0.2">
      <c r="A961" s="436"/>
      <c r="B961" s="436"/>
      <c r="C961" s="436"/>
      <c r="D961" s="437"/>
      <c r="E961" s="571"/>
      <c r="F961" s="423"/>
      <c r="G961" s="436"/>
      <c r="H961" s="436"/>
      <c r="I961" s="437"/>
      <c r="J961" s="436"/>
    </row>
    <row r="962" spans="1:10" x14ac:dyDescent="0.2">
      <c r="A962" s="436"/>
      <c r="B962" s="436"/>
      <c r="C962" s="436"/>
      <c r="D962" s="437"/>
      <c r="E962" s="571"/>
      <c r="F962" s="423"/>
      <c r="G962" s="436"/>
      <c r="H962" s="436"/>
      <c r="I962" s="437"/>
      <c r="J962" s="436"/>
    </row>
    <row r="963" spans="1:10" x14ac:dyDescent="0.2">
      <c r="A963" s="436"/>
      <c r="B963" s="436"/>
      <c r="C963" s="436"/>
      <c r="D963" s="437"/>
      <c r="E963" s="571"/>
      <c r="F963" s="423"/>
      <c r="G963" s="436"/>
      <c r="H963" s="436"/>
      <c r="I963" s="437"/>
      <c r="J963" s="436"/>
    </row>
    <row r="964" spans="1:10" x14ac:dyDescent="0.2">
      <c r="A964" s="436"/>
      <c r="B964" s="436"/>
      <c r="C964" s="436"/>
      <c r="D964" s="437"/>
      <c r="E964" s="571"/>
      <c r="F964" s="423"/>
      <c r="G964" s="436"/>
      <c r="H964" s="436"/>
      <c r="I964" s="437"/>
      <c r="J964" s="436"/>
    </row>
    <row r="965" spans="1:10" x14ac:dyDescent="0.2">
      <c r="A965" s="436"/>
      <c r="B965" s="436"/>
      <c r="C965" s="436"/>
      <c r="D965" s="437"/>
      <c r="E965" s="571"/>
      <c r="F965" s="423"/>
      <c r="G965" s="436"/>
      <c r="H965" s="436"/>
      <c r="I965" s="437"/>
      <c r="J965" s="436"/>
    </row>
    <row r="966" spans="1:10" x14ac:dyDescent="0.2">
      <c r="A966" s="436"/>
      <c r="B966" s="436"/>
      <c r="C966" s="436"/>
      <c r="D966" s="437"/>
      <c r="E966" s="571"/>
      <c r="F966" s="423"/>
      <c r="G966" s="436"/>
      <c r="H966" s="436"/>
      <c r="I966" s="437"/>
      <c r="J966" s="436"/>
    </row>
    <row r="967" spans="1:10" x14ac:dyDescent="0.2">
      <c r="A967" s="436"/>
      <c r="B967" s="436"/>
      <c r="C967" s="436"/>
      <c r="D967" s="437"/>
      <c r="E967" s="571"/>
      <c r="F967" s="423"/>
      <c r="G967" s="436"/>
      <c r="H967" s="436"/>
      <c r="I967" s="437"/>
      <c r="J967" s="436"/>
    </row>
    <row r="968" spans="1:10" x14ac:dyDescent="0.2">
      <c r="A968" s="436"/>
      <c r="B968" s="436"/>
      <c r="C968" s="436"/>
      <c r="D968" s="437"/>
      <c r="E968" s="571"/>
      <c r="F968" s="423"/>
      <c r="G968" s="436"/>
      <c r="H968" s="436"/>
      <c r="I968" s="437"/>
      <c r="J968" s="436"/>
    </row>
    <row r="969" spans="1:10" x14ac:dyDescent="0.2">
      <c r="A969" s="436"/>
      <c r="B969" s="436"/>
      <c r="C969" s="436"/>
      <c r="D969" s="437"/>
      <c r="E969" s="571"/>
      <c r="F969" s="423"/>
      <c r="G969" s="436"/>
      <c r="H969" s="436"/>
      <c r="I969" s="437"/>
      <c r="J969" s="436"/>
    </row>
    <row r="970" spans="1:10" x14ac:dyDescent="0.2">
      <c r="A970" s="436"/>
      <c r="B970" s="436"/>
      <c r="C970" s="436"/>
      <c r="D970" s="437"/>
      <c r="E970" s="571"/>
      <c r="F970" s="423"/>
      <c r="G970" s="436"/>
      <c r="H970" s="436"/>
      <c r="I970" s="437"/>
      <c r="J970" s="436"/>
    </row>
    <row r="971" spans="1:10" x14ac:dyDescent="0.2">
      <c r="A971" s="436"/>
      <c r="B971" s="436"/>
      <c r="C971" s="436"/>
      <c r="D971" s="437"/>
      <c r="E971" s="571"/>
      <c r="F971" s="423"/>
      <c r="G971" s="436"/>
      <c r="H971" s="436"/>
      <c r="I971" s="437"/>
      <c r="J971" s="436"/>
    </row>
    <row r="972" spans="1:10" x14ac:dyDescent="0.2">
      <c r="A972" s="436"/>
      <c r="B972" s="436"/>
      <c r="C972" s="436"/>
      <c r="D972" s="437"/>
      <c r="E972" s="571"/>
      <c r="F972" s="423"/>
      <c r="G972" s="436"/>
      <c r="H972" s="436"/>
      <c r="I972" s="437"/>
      <c r="J972" s="436"/>
    </row>
    <row r="973" spans="1:10" x14ac:dyDescent="0.2">
      <c r="A973" s="436"/>
      <c r="B973" s="436"/>
      <c r="C973" s="436"/>
      <c r="D973" s="437"/>
      <c r="E973" s="571"/>
      <c r="F973" s="423"/>
      <c r="G973" s="436"/>
      <c r="H973" s="436"/>
      <c r="I973" s="437"/>
      <c r="J973" s="436"/>
    </row>
    <row r="974" spans="1:10" x14ac:dyDescent="0.2">
      <c r="A974" s="436"/>
      <c r="B974" s="436"/>
      <c r="C974" s="436"/>
      <c r="D974" s="437"/>
      <c r="E974" s="571"/>
      <c r="F974" s="423"/>
      <c r="G974" s="436"/>
      <c r="H974" s="436"/>
      <c r="I974" s="437"/>
      <c r="J974" s="436"/>
    </row>
    <row r="975" spans="1:10" x14ac:dyDescent="0.2">
      <c r="A975" s="436"/>
      <c r="B975" s="436"/>
      <c r="C975" s="436"/>
      <c r="D975" s="437"/>
      <c r="E975" s="571"/>
      <c r="F975" s="423"/>
      <c r="G975" s="436"/>
      <c r="H975" s="436"/>
      <c r="I975" s="437"/>
      <c r="J975" s="436"/>
    </row>
    <row r="976" spans="1:10" x14ac:dyDescent="0.2">
      <c r="A976" s="436"/>
      <c r="B976" s="436"/>
      <c r="C976" s="436"/>
      <c r="D976" s="437"/>
      <c r="E976" s="571"/>
      <c r="F976" s="423"/>
      <c r="G976" s="436"/>
      <c r="H976" s="436"/>
      <c r="I976" s="437"/>
      <c r="J976" s="436"/>
    </row>
    <row r="977" spans="1:10" x14ac:dyDescent="0.2">
      <c r="A977" s="436"/>
      <c r="B977" s="436"/>
      <c r="C977" s="436"/>
      <c r="D977" s="437"/>
      <c r="E977" s="571"/>
      <c r="F977" s="423"/>
      <c r="G977" s="436"/>
      <c r="H977" s="436"/>
      <c r="I977" s="437"/>
      <c r="J977" s="436"/>
    </row>
    <row r="978" spans="1:10" x14ac:dyDescent="0.2">
      <c r="A978" s="436"/>
      <c r="B978" s="436"/>
      <c r="C978" s="436"/>
      <c r="D978" s="437"/>
      <c r="E978" s="571"/>
      <c r="F978" s="423"/>
      <c r="G978" s="436"/>
      <c r="H978" s="436"/>
      <c r="I978" s="437"/>
      <c r="J978" s="436"/>
    </row>
    <row r="979" spans="1:10" x14ac:dyDescent="0.2">
      <c r="A979" s="436"/>
      <c r="B979" s="436"/>
      <c r="C979" s="436"/>
      <c r="D979" s="437"/>
      <c r="E979" s="571"/>
      <c r="F979" s="423"/>
      <c r="G979" s="436"/>
      <c r="H979" s="436"/>
      <c r="I979" s="437"/>
      <c r="J979" s="436"/>
    </row>
    <row r="980" spans="1:10" x14ac:dyDescent="0.2">
      <c r="A980" s="436"/>
      <c r="B980" s="436"/>
      <c r="C980" s="436"/>
      <c r="D980" s="437"/>
      <c r="E980" s="571"/>
      <c r="F980" s="423"/>
      <c r="G980" s="436"/>
      <c r="H980" s="436"/>
      <c r="I980" s="437"/>
      <c r="J980" s="436"/>
    </row>
    <row r="981" spans="1:10" x14ac:dyDescent="0.2">
      <c r="A981" s="436"/>
      <c r="B981" s="436"/>
      <c r="C981" s="436"/>
      <c r="D981" s="437"/>
      <c r="E981" s="571"/>
      <c r="F981" s="423"/>
      <c r="G981" s="436"/>
      <c r="H981" s="436"/>
      <c r="I981" s="437"/>
      <c r="J981" s="436"/>
    </row>
    <row r="982" spans="1:10" x14ac:dyDescent="0.2">
      <c r="A982" s="436"/>
      <c r="B982" s="436"/>
      <c r="C982" s="436"/>
      <c r="D982" s="437"/>
      <c r="E982" s="571"/>
      <c r="F982" s="423"/>
      <c r="G982" s="436"/>
      <c r="H982" s="436"/>
      <c r="I982" s="437"/>
      <c r="J982" s="436"/>
    </row>
    <row r="983" spans="1:10" x14ac:dyDescent="0.2">
      <c r="A983" s="436"/>
      <c r="B983" s="436"/>
      <c r="C983" s="436"/>
      <c r="D983" s="437"/>
      <c r="E983" s="571"/>
      <c r="F983" s="423"/>
      <c r="G983" s="436"/>
      <c r="H983" s="436"/>
      <c r="I983" s="437"/>
      <c r="J983" s="436"/>
    </row>
    <row r="984" spans="1:10" x14ac:dyDescent="0.2">
      <c r="A984" s="436"/>
      <c r="B984" s="436"/>
      <c r="C984" s="436"/>
      <c r="D984" s="437"/>
      <c r="E984" s="571"/>
      <c r="F984" s="423"/>
      <c r="G984" s="436"/>
      <c r="H984" s="436"/>
      <c r="I984" s="437"/>
      <c r="J984" s="436"/>
    </row>
    <row r="985" spans="1:10" x14ac:dyDescent="0.2">
      <c r="A985" s="436"/>
      <c r="B985" s="436"/>
      <c r="C985" s="436"/>
      <c r="D985" s="437"/>
      <c r="E985" s="571"/>
      <c r="F985" s="423"/>
      <c r="G985" s="436"/>
      <c r="H985" s="436"/>
      <c r="I985" s="437"/>
      <c r="J985" s="436"/>
    </row>
    <row r="986" spans="1:10" x14ac:dyDescent="0.2">
      <c r="A986" s="436"/>
      <c r="B986" s="436"/>
      <c r="C986" s="436"/>
      <c r="D986" s="437"/>
      <c r="E986" s="571"/>
      <c r="F986" s="423"/>
      <c r="G986" s="436"/>
      <c r="H986" s="436"/>
      <c r="I986" s="437"/>
      <c r="J986" s="436"/>
    </row>
    <row r="987" spans="1:10" x14ac:dyDescent="0.2">
      <c r="A987" s="436"/>
      <c r="B987" s="436"/>
      <c r="C987" s="436"/>
      <c r="D987" s="437"/>
      <c r="E987" s="571"/>
      <c r="F987" s="423"/>
      <c r="G987" s="436"/>
      <c r="H987" s="436"/>
      <c r="I987" s="437"/>
      <c r="J987" s="436"/>
    </row>
    <row r="988" spans="1:10" x14ac:dyDescent="0.2">
      <c r="A988" s="436"/>
      <c r="B988" s="436"/>
      <c r="C988" s="436"/>
      <c r="D988" s="437"/>
      <c r="E988" s="571"/>
      <c r="F988" s="423"/>
      <c r="G988" s="436"/>
      <c r="H988" s="436"/>
      <c r="I988" s="437"/>
      <c r="J988" s="436"/>
    </row>
    <row r="989" spans="1:10" x14ac:dyDescent="0.2">
      <c r="A989" s="436"/>
      <c r="B989" s="436"/>
      <c r="C989" s="436"/>
      <c r="D989" s="437"/>
      <c r="E989" s="571"/>
      <c r="F989" s="423"/>
      <c r="G989" s="436"/>
      <c r="H989" s="436"/>
      <c r="I989" s="437"/>
      <c r="J989" s="436"/>
    </row>
    <row r="990" spans="1:10" x14ac:dyDescent="0.2">
      <c r="A990" s="436"/>
      <c r="B990" s="436"/>
      <c r="C990" s="436"/>
      <c r="D990" s="437"/>
      <c r="E990" s="571"/>
      <c r="F990" s="423"/>
      <c r="G990" s="436"/>
      <c r="H990" s="436"/>
      <c r="I990" s="437"/>
      <c r="J990" s="436"/>
    </row>
    <row r="991" spans="1:10" x14ac:dyDescent="0.2">
      <c r="A991" s="436"/>
      <c r="B991" s="436"/>
      <c r="C991" s="436"/>
      <c r="D991" s="437"/>
      <c r="E991" s="571"/>
      <c r="F991" s="423"/>
      <c r="G991" s="436"/>
      <c r="H991" s="436"/>
      <c r="I991" s="437"/>
      <c r="J991" s="436"/>
    </row>
    <row r="992" spans="1:10" x14ac:dyDescent="0.2">
      <c r="A992" s="436"/>
      <c r="B992" s="436"/>
      <c r="C992" s="436"/>
      <c r="D992" s="437"/>
      <c r="E992" s="571"/>
      <c r="F992" s="423"/>
      <c r="G992" s="436"/>
      <c r="H992" s="436"/>
      <c r="I992" s="437"/>
      <c r="J992" s="436"/>
    </row>
    <row r="993" spans="1:10" x14ac:dyDescent="0.2">
      <c r="A993" s="436"/>
      <c r="B993" s="436"/>
      <c r="C993" s="436"/>
      <c r="D993" s="437"/>
      <c r="E993" s="571"/>
      <c r="F993" s="423"/>
      <c r="G993" s="436"/>
      <c r="H993" s="436"/>
      <c r="I993" s="437"/>
      <c r="J993" s="436"/>
    </row>
    <row r="994" spans="1:10" x14ac:dyDescent="0.2">
      <c r="A994" s="436"/>
      <c r="B994" s="436"/>
      <c r="C994" s="436"/>
      <c r="D994" s="437"/>
      <c r="E994" s="571"/>
      <c r="F994" s="423"/>
      <c r="G994" s="436"/>
      <c r="H994" s="436"/>
      <c r="I994" s="437"/>
      <c r="J994" s="436"/>
    </row>
    <row r="995" spans="1:10" x14ac:dyDescent="0.2">
      <c r="A995" s="436"/>
      <c r="B995" s="436"/>
      <c r="C995" s="436"/>
      <c r="D995" s="437"/>
      <c r="E995" s="571"/>
      <c r="F995" s="423"/>
      <c r="G995" s="436"/>
      <c r="H995" s="436"/>
      <c r="I995" s="437"/>
      <c r="J995" s="436"/>
    </row>
    <row r="996" spans="1:10" x14ac:dyDescent="0.2">
      <c r="A996" s="436"/>
      <c r="B996" s="436"/>
      <c r="C996" s="436"/>
      <c r="D996" s="437"/>
      <c r="E996" s="571"/>
      <c r="F996" s="423"/>
      <c r="G996" s="436"/>
      <c r="H996" s="436"/>
      <c r="I996" s="437"/>
      <c r="J996" s="436"/>
    </row>
    <row r="997" spans="1:10" x14ac:dyDescent="0.2">
      <c r="A997" s="436"/>
      <c r="B997" s="436"/>
      <c r="C997" s="436"/>
      <c r="D997" s="437"/>
      <c r="E997" s="571"/>
      <c r="F997" s="423"/>
      <c r="G997" s="436"/>
      <c r="H997" s="436"/>
      <c r="I997" s="437"/>
      <c r="J997" s="436"/>
    </row>
    <row r="998" spans="1:10" x14ac:dyDescent="0.2">
      <c r="A998" s="436"/>
      <c r="B998" s="436"/>
      <c r="C998" s="436"/>
      <c r="D998" s="437"/>
      <c r="E998" s="571"/>
      <c r="F998" s="423"/>
      <c r="G998" s="436"/>
      <c r="H998" s="436"/>
      <c r="I998" s="437"/>
      <c r="J998" s="436"/>
    </row>
    <row r="999" spans="1:10" x14ac:dyDescent="0.2">
      <c r="A999" s="436"/>
      <c r="B999" s="436"/>
      <c r="C999" s="436"/>
      <c r="D999" s="437"/>
      <c r="E999" s="571"/>
      <c r="F999" s="423"/>
      <c r="G999" s="436"/>
      <c r="H999" s="436"/>
      <c r="I999" s="437"/>
      <c r="J999" s="436"/>
    </row>
    <row r="1000" spans="1:10" x14ac:dyDescent="0.2">
      <c r="A1000" s="436"/>
      <c r="B1000" s="436"/>
      <c r="C1000" s="436"/>
      <c r="D1000" s="437"/>
      <c r="E1000" s="571"/>
      <c r="F1000" s="423"/>
      <c r="G1000" s="436"/>
      <c r="H1000" s="436"/>
      <c r="I1000" s="437"/>
      <c r="J1000" s="436"/>
    </row>
    <row r="1001" spans="1:10" x14ac:dyDescent="0.2">
      <c r="A1001" s="436"/>
      <c r="B1001" s="436"/>
      <c r="C1001" s="436"/>
      <c r="D1001" s="437"/>
      <c r="E1001" s="571"/>
      <c r="F1001" s="423"/>
      <c r="G1001" s="436"/>
      <c r="H1001" s="436"/>
      <c r="I1001" s="437"/>
      <c r="J1001" s="436"/>
    </row>
    <row r="1002" spans="1:10" x14ac:dyDescent="0.2">
      <c r="A1002" s="436"/>
      <c r="B1002" s="436"/>
      <c r="C1002" s="436"/>
      <c r="D1002" s="437"/>
      <c r="E1002" s="571"/>
      <c r="F1002" s="423"/>
      <c r="G1002" s="436"/>
      <c r="H1002" s="436"/>
      <c r="I1002" s="437"/>
      <c r="J1002" s="436"/>
    </row>
    <row r="1003" spans="1:10" x14ac:dyDescent="0.2">
      <c r="A1003" s="436"/>
      <c r="B1003" s="436"/>
      <c r="C1003" s="436"/>
      <c r="D1003" s="437"/>
      <c r="E1003" s="571"/>
      <c r="F1003" s="423"/>
      <c r="G1003" s="436"/>
      <c r="H1003" s="436"/>
      <c r="I1003" s="437"/>
      <c r="J1003" s="436"/>
    </row>
    <row r="1004" spans="1:10" x14ac:dyDescent="0.2">
      <c r="A1004" s="436"/>
      <c r="B1004" s="436"/>
      <c r="C1004" s="436"/>
      <c r="D1004" s="437"/>
      <c r="E1004" s="571"/>
      <c r="F1004" s="423"/>
      <c r="G1004" s="436"/>
      <c r="H1004" s="436"/>
      <c r="I1004" s="437"/>
      <c r="J1004" s="436"/>
    </row>
    <row r="1005" spans="1:10" x14ac:dyDescent="0.2">
      <c r="A1005" s="436"/>
      <c r="B1005" s="436"/>
      <c r="C1005" s="436"/>
      <c r="D1005" s="437"/>
      <c r="E1005" s="571"/>
      <c r="F1005" s="423"/>
      <c r="G1005" s="436"/>
      <c r="H1005" s="436"/>
      <c r="I1005" s="437"/>
      <c r="J1005" s="436"/>
    </row>
    <row r="1006" spans="1:10" x14ac:dyDescent="0.2">
      <c r="A1006" s="436"/>
      <c r="B1006" s="436"/>
      <c r="C1006" s="436"/>
      <c r="D1006" s="437"/>
      <c r="E1006" s="571"/>
      <c r="F1006" s="423"/>
      <c r="G1006" s="436"/>
      <c r="H1006" s="436"/>
      <c r="I1006" s="437"/>
      <c r="J1006" s="436"/>
    </row>
    <row r="1007" spans="1:10" x14ac:dyDescent="0.2">
      <c r="A1007" s="436"/>
      <c r="B1007" s="436"/>
      <c r="C1007" s="436"/>
      <c r="D1007" s="437"/>
      <c r="E1007" s="571"/>
      <c r="F1007" s="423"/>
      <c r="G1007" s="436"/>
      <c r="H1007" s="436"/>
      <c r="I1007" s="437"/>
      <c r="J1007" s="436"/>
    </row>
    <row r="1008" spans="1:10" x14ac:dyDescent="0.2">
      <c r="A1008" s="436"/>
      <c r="B1008" s="436"/>
      <c r="C1008" s="436"/>
      <c r="D1008" s="437"/>
      <c r="E1008" s="571"/>
      <c r="F1008" s="423"/>
      <c r="G1008" s="436"/>
      <c r="H1008" s="436"/>
      <c r="I1008" s="437"/>
      <c r="J1008" s="436"/>
    </row>
    <row r="1009" spans="1:10" x14ac:dyDescent="0.2">
      <c r="A1009" s="436"/>
      <c r="B1009" s="436"/>
      <c r="C1009" s="436"/>
      <c r="D1009" s="437"/>
      <c r="E1009" s="571"/>
      <c r="F1009" s="423"/>
      <c r="G1009" s="436"/>
      <c r="H1009" s="436"/>
      <c r="I1009" s="437"/>
      <c r="J1009" s="436"/>
    </row>
    <row r="1010" spans="1:10" x14ac:dyDescent="0.2">
      <c r="A1010" s="436"/>
      <c r="B1010" s="436"/>
      <c r="C1010" s="436"/>
      <c r="D1010" s="437"/>
      <c r="E1010" s="571"/>
      <c r="F1010" s="423"/>
      <c r="G1010" s="436"/>
      <c r="H1010" s="436"/>
      <c r="I1010" s="437"/>
      <c r="J1010" s="436"/>
    </row>
    <row r="1011" spans="1:10" x14ac:dyDescent="0.2">
      <c r="A1011" s="436"/>
      <c r="B1011" s="436"/>
      <c r="C1011" s="436"/>
      <c r="D1011" s="437"/>
      <c r="E1011" s="571"/>
      <c r="F1011" s="423"/>
      <c r="G1011" s="436"/>
      <c r="H1011" s="436"/>
      <c r="I1011" s="437"/>
      <c r="J1011" s="436"/>
    </row>
    <row r="1012" spans="1:10" x14ac:dyDescent="0.2">
      <c r="A1012" s="436"/>
      <c r="B1012" s="436"/>
      <c r="C1012" s="436"/>
      <c r="D1012" s="437"/>
      <c r="E1012" s="571"/>
      <c r="F1012" s="423"/>
      <c r="G1012" s="436"/>
      <c r="H1012" s="436"/>
      <c r="I1012" s="437"/>
      <c r="J1012" s="436"/>
    </row>
    <row r="1013" spans="1:10" x14ac:dyDescent="0.2">
      <c r="A1013" s="436"/>
      <c r="B1013" s="436"/>
      <c r="C1013" s="436"/>
      <c r="D1013" s="437"/>
      <c r="E1013" s="571"/>
      <c r="F1013" s="423"/>
      <c r="G1013" s="436"/>
      <c r="H1013" s="436"/>
      <c r="I1013" s="437"/>
      <c r="J1013" s="436"/>
    </row>
    <row r="1014" spans="1:10" x14ac:dyDescent="0.2">
      <c r="A1014" s="436"/>
      <c r="B1014" s="436"/>
      <c r="C1014" s="436"/>
      <c r="D1014" s="437"/>
      <c r="E1014" s="571"/>
      <c r="F1014" s="423"/>
      <c r="G1014" s="436"/>
      <c r="H1014" s="436"/>
      <c r="I1014" s="437"/>
      <c r="J1014" s="436"/>
    </row>
    <row r="1015" spans="1:10" x14ac:dyDescent="0.2">
      <c r="A1015" s="436"/>
      <c r="B1015" s="436"/>
      <c r="C1015" s="436"/>
      <c r="D1015" s="437"/>
      <c r="E1015" s="571"/>
      <c r="F1015" s="423"/>
      <c r="G1015" s="436"/>
      <c r="H1015" s="436"/>
      <c r="I1015" s="437"/>
      <c r="J1015" s="436"/>
    </row>
    <row r="1016" spans="1:10" x14ac:dyDescent="0.2">
      <c r="A1016" s="436"/>
      <c r="B1016" s="436"/>
      <c r="C1016" s="436"/>
      <c r="D1016" s="437"/>
      <c r="E1016" s="571"/>
      <c r="F1016" s="423"/>
      <c r="G1016" s="436"/>
      <c r="H1016" s="436"/>
      <c r="I1016" s="437"/>
      <c r="J1016" s="436"/>
    </row>
    <row r="1017" spans="1:10" x14ac:dyDescent="0.2">
      <c r="A1017" s="436"/>
      <c r="B1017" s="436"/>
      <c r="C1017" s="436"/>
      <c r="D1017" s="437"/>
      <c r="E1017" s="571"/>
      <c r="F1017" s="423"/>
      <c r="G1017" s="436"/>
      <c r="H1017" s="436"/>
      <c r="I1017" s="437"/>
      <c r="J1017" s="436"/>
    </row>
    <row r="1018" spans="1:10" x14ac:dyDescent="0.2">
      <c r="A1018" s="436"/>
      <c r="B1018" s="436"/>
      <c r="C1018" s="436"/>
      <c r="D1018" s="437"/>
      <c r="E1018" s="571"/>
      <c r="F1018" s="423"/>
      <c r="G1018" s="436"/>
      <c r="H1018" s="436"/>
      <c r="I1018" s="437"/>
      <c r="J1018" s="436"/>
    </row>
    <row r="1019" spans="1:10" x14ac:dyDescent="0.2">
      <c r="A1019" s="436"/>
      <c r="B1019" s="436"/>
      <c r="C1019" s="436"/>
      <c r="D1019" s="437"/>
      <c r="E1019" s="571"/>
      <c r="F1019" s="423"/>
      <c r="G1019" s="436"/>
      <c r="H1019" s="436"/>
      <c r="I1019" s="437"/>
      <c r="J1019" s="436"/>
    </row>
    <row r="1020" spans="1:10" x14ac:dyDescent="0.2">
      <c r="A1020" s="436"/>
      <c r="B1020" s="436"/>
      <c r="C1020" s="436"/>
      <c r="D1020" s="437"/>
      <c r="E1020" s="571"/>
      <c r="F1020" s="423"/>
      <c r="G1020" s="436"/>
      <c r="H1020" s="436"/>
      <c r="I1020" s="437"/>
      <c r="J1020" s="436"/>
    </row>
    <row r="1021" spans="1:10" x14ac:dyDescent="0.2">
      <c r="A1021" s="436"/>
      <c r="B1021" s="436"/>
      <c r="C1021" s="436"/>
      <c r="D1021" s="437"/>
      <c r="E1021" s="571"/>
      <c r="F1021" s="423"/>
      <c r="G1021" s="436"/>
      <c r="H1021" s="436"/>
      <c r="I1021" s="437"/>
      <c r="J1021" s="436"/>
    </row>
    <row r="1022" spans="1:10" x14ac:dyDescent="0.2">
      <c r="A1022" s="436"/>
      <c r="B1022" s="436"/>
      <c r="C1022" s="436"/>
      <c r="D1022" s="437"/>
      <c r="E1022" s="571"/>
      <c r="F1022" s="423"/>
      <c r="G1022" s="436"/>
      <c r="H1022" s="436"/>
      <c r="I1022" s="437"/>
      <c r="J1022" s="436"/>
    </row>
    <row r="1023" spans="1:10" x14ac:dyDescent="0.2">
      <c r="A1023" s="436"/>
      <c r="B1023" s="436"/>
      <c r="C1023" s="436"/>
      <c r="D1023" s="437"/>
      <c r="E1023" s="571"/>
      <c r="F1023" s="423"/>
      <c r="G1023" s="436"/>
      <c r="H1023" s="436"/>
      <c r="I1023" s="437"/>
      <c r="J1023" s="436"/>
    </row>
    <row r="1024" spans="1:10" x14ac:dyDescent="0.2">
      <c r="A1024" s="436"/>
      <c r="B1024" s="436"/>
      <c r="C1024" s="436"/>
      <c r="D1024" s="437"/>
      <c r="E1024" s="571"/>
      <c r="F1024" s="423"/>
      <c r="G1024" s="436"/>
      <c r="H1024" s="436"/>
      <c r="I1024" s="437"/>
      <c r="J1024" s="436"/>
    </row>
    <row r="1025" spans="1:10" x14ac:dyDescent="0.2">
      <c r="A1025" s="436"/>
      <c r="B1025" s="436"/>
      <c r="C1025" s="436"/>
      <c r="D1025" s="437"/>
      <c r="E1025" s="571"/>
      <c r="F1025" s="423"/>
      <c r="G1025" s="436"/>
      <c r="H1025" s="436"/>
      <c r="I1025" s="437"/>
      <c r="J1025" s="436"/>
    </row>
    <row r="1026" spans="1:10" x14ac:dyDescent="0.2">
      <c r="A1026" s="436"/>
      <c r="B1026" s="436"/>
      <c r="C1026" s="436"/>
      <c r="D1026" s="437"/>
      <c r="E1026" s="571"/>
      <c r="F1026" s="423"/>
      <c r="G1026" s="436"/>
      <c r="H1026" s="436"/>
      <c r="I1026" s="437"/>
      <c r="J1026" s="436"/>
    </row>
    <row r="1027" spans="1:10" x14ac:dyDescent="0.2">
      <c r="A1027" s="436"/>
      <c r="B1027" s="436"/>
      <c r="C1027" s="436"/>
      <c r="D1027" s="437"/>
      <c r="E1027" s="571"/>
      <c r="F1027" s="423"/>
      <c r="G1027" s="436"/>
      <c r="H1027" s="436"/>
      <c r="I1027" s="437"/>
      <c r="J1027" s="436"/>
    </row>
    <row r="1028" spans="1:10" x14ac:dyDescent="0.2">
      <c r="A1028" s="436"/>
      <c r="B1028" s="436"/>
      <c r="C1028" s="436"/>
      <c r="D1028" s="437"/>
      <c r="E1028" s="571"/>
      <c r="F1028" s="423"/>
      <c r="G1028" s="436"/>
      <c r="H1028" s="436"/>
      <c r="I1028" s="437"/>
      <c r="J1028" s="436"/>
    </row>
    <row r="1029" spans="1:10" x14ac:dyDescent="0.2">
      <c r="A1029" s="436"/>
      <c r="B1029" s="436"/>
      <c r="C1029" s="436"/>
      <c r="D1029" s="437"/>
      <c r="E1029" s="571"/>
      <c r="F1029" s="423"/>
      <c r="G1029" s="436"/>
      <c r="H1029" s="436"/>
      <c r="I1029" s="437"/>
      <c r="J1029" s="436"/>
    </row>
    <row r="1030" spans="1:10" x14ac:dyDescent="0.2">
      <c r="A1030" s="436"/>
      <c r="B1030" s="436"/>
      <c r="C1030" s="436"/>
      <c r="D1030" s="437"/>
      <c r="E1030" s="571"/>
      <c r="F1030" s="423"/>
      <c r="G1030" s="436"/>
      <c r="H1030" s="436"/>
      <c r="I1030" s="437"/>
      <c r="J1030" s="436"/>
    </row>
    <row r="1031" spans="1:10" x14ac:dyDescent="0.2">
      <c r="A1031" s="436"/>
      <c r="B1031" s="436"/>
      <c r="C1031" s="436"/>
      <c r="D1031" s="437"/>
      <c r="E1031" s="571"/>
      <c r="F1031" s="423"/>
      <c r="G1031" s="436"/>
      <c r="H1031" s="436"/>
      <c r="I1031" s="437"/>
      <c r="J1031" s="436"/>
    </row>
    <row r="1032" spans="1:10" x14ac:dyDescent="0.2">
      <c r="A1032" s="436"/>
      <c r="B1032" s="436"/>
      <c r="C1032" s="436"/>
      <c r="D1032" s="437"/>
      <c r="E1032" s="571"/>
      <c r="F1032" s="423"/>
      <c r="G1032" s="436"/>
      <c r="H1032" s="436"/>
      <c r="I1032" s="437"/>
      <c r="J1032" s="436"/>
    </row>
    <row r="1033" spans="1:10" x14ac:dyDescent="0.2">
      <c r="A1033" s="436"/>
      <c r="B1033" s="436"/>
      <c r="C1033" s="436"/>
      <c r="D1033" s="437"/>
      <c r="E1033" s="571"/>
      <c r="F1033" s="423"/>
      <c r="G1033" s="436"/>
      <c r="H1033" s="436"/>
      <c r="I1033" s="437"/>
      <c r="J1033" s="436"/>
    </row>
    <row r="1034" spans="1:10" x14ac:dyDescent="0.2">
      <c r="A1034" s="436"/>
      <c r="B1034" s="436"/>
      <c r="C1034" s="436"/>
      <c r="D1034" s="437"/>
      <c r="E1034" s="571"/>
      <c r="F1034" s="423"/>
      <c r="G1034" s="436"/>
      <c r="H1034" s="436"/>
      <c r="I1034" s="437"/>
      <c r="J1034" s="436"/>
    </row>
    <row r="1035" spans="1:10" x14ac:dyDescent="0.2">
      <c r="A1035" s="436"/>
      <c r="B1035" s="436"/>
      <c r="C1035" s="436"/>
      <c r="D1035" s="437"/>
      <c r="E1035" s="571"/>
      <c r="F1035" s="423"/>
      <c r="G1035" s="436"/>
      <c r="H1035" s="436"/>
      <c r="I1035" s="437"/>
      <c r="J1035" s="436"/>
    </row>
    <row r="1036" spans="1:10" x14ac:dyDescent="0.2">
      <c r="A1036" s="436"/>
      <c r="B1036" s="436"/>
      <c r="C1036" s="436"/>
      <c r="D1036" s="437"/>
      <c r="E1036" s="571"/>
      <c r="F1036" s="423"/>
      <c r="G1036" s="436"/>
      <c r="H1036" s="436"/>
      <c r="I1036" s="437"/>
      <c r="J1036" s="436"/>
    </row>
    <row r="1037" spans="1:10" x14ac:dyDescent="0.2">
      <c r="A1037" s="436"/>
      <c r="B1037" s="436"/>
      <c r="C1037" s="436"/>
      <c r="D1037" s="437"/>
      <c r="E1037" s="571"/>
      <c r="F1037" s="423"/>
      <c r="G1037" s="436"/>
      <c r="H1037" s="436"/>
      <c r="I1037" s="437"/>
      <c r="J1037" s="436"/>
    </row>
    <row r="1038" spans="1:10" x14ac:dyDescent="0.2">
      <c r="A1038" s="436"/>
      <c r="B1038" s="436"/>
      <c r="C1038" s="436"/>
      <c r="D1038" s="437"/>
      <c r="E1038" s="571"/>
      <c r="F1038" s="423"/>
      <c r="G1038" s="436"/>
      <c r="H1038" s="436"/>
      <c r="I1038" s="437"/>
      <c r="J1038" s="436"/>
    </row>
    <row r="1039" spans="1:10" x14ac:dyDescent="0.2">
      <c r="A1039" s="436"/>
      <c r="B1039" s="436"/>
      <c r="C1039" s="436"/>
      <c r="D1039" s="437"/>
      <c r="E1039" s="571"/>
      <c r="F1039" s="423"/>
      <c r="G1039" s="436"/>
      <c r="H1039" s="436"/>
      <c r="I1039" s="437"/>
      <c r="J1039" s="436"/>
    </row>
    <row r="1040" spans="1:10" x14ac:dyDescent="0.2">
      <c r="A1040" s="436"/>
      <c r="B1040" s="436"/>
      <c r="C1040" s="436"/>
      <c r="D1040" s="437"/>
      <c r="E1040" s="571"/>
      <c r="F1040" s="423"/>
      <c r="G1040" s="436"/>
      <c r="H1040" s="436"/>
      <c r="I1040" s="437"/>
      <c r="J1040" s="436"/>
    </row>
    <row r="1041" spans="1:10" x14ac:dyDescent="0.2">
      <c r="A1041" s="436"/>
      <c r="B1041" s="436"/>
      <c r="C1041" s="436"/>
      <c r="D1041" s="437"/>
      <c r="E1041" s="571"/>
      <c r="F1041" s="423"/>
      <c r="G1041" s="436"/>
      <c r="H1041" s="436"/>
      <c r="I1041" s="437"/>
      <c r="J1041" s="436"/>
    </row>
    <row r="1042" spans="1:10" x14ac:dyDescent="0.2">
      <c r="A1042" s="436"/>
      <c r="B1042" s="436"/>
      <c r="C1042" s="436"/>
      <c r="D1042" s="437"/>
      <c r="E1042" s="571"/>
      <c r="F1042" s="423"/>
      <c r="G1042" s="436"/>
      <c r="H1042" s="436"/>
      <c r="I1042" s="437"/>
      <c r="J1042" s="436"/>
    </row>
    <row r="1043" spans="1:10" x14ac:dyDescent="0.2">
      <c r="A1043" s="436"/>
      <c r="B1043" s="436"/>
      <c r="C1043" s="436"/>
      <c r="D1043" s="437"/>
      <c r="E1043" s="571"/>
      <c r="F1043" s="423"/>
      <c r="G1043" s="436"/>
      <c r="H1043" s="436"/>
      <c r="I1043" s="437"/>
      <c r="J1043" s="436"/>
    </row>
    <row r="1044" spans="1:10" x14ac:dyDescent="0.2">
      <c r="A1044" s="436"/>
      <c r="B1044" s="436"/>
      <c r="C1044" s="436"/>
      <c r="D1044" s="437"/>
      <c r="E1044" s="571"/>
      <c r="F1044" s="423"/>
      <c r="G1044" s="436"/>
      <c r="H1044" s="436"/>
      <c r="I1044" s="437"/>
      <c r="J1044" s="436"/>
    </row>
    <row r="1045" spans="1:10" x14ac:dyDescent="0.2">
      <c r="A1045" s="436"/>
      <c r="B1045" s="436"/>
      <c r="C1045" s="436"/>
      <c r="D1045" s="437"/>
      <c r="E1045" s="571"/>
      <c r="F1045" s="423"/>
      <c r="G1045" s="436"/>
      <c r="H1045" s="436"/>
      <c r="I1045" s="437"/>
      <c r="J1045" s="436"/>
    </row>
    <row r="1046" spans="1:10" x14ac:dyDescent="0.2">
      <c r="A1046" s="436"/>
      <c r="B1046" s="436"/>
      <c r="C1046" s="436"/>
      <c r="D1046" s="437"/>
      <c r="E1046" s="571"/>
      <c r="F1046" s="423"/>
      <c r="G1046" s="436"/>
      <c r="H1046" s="436"/>
      <c r="I1046" s="437"/>
      <c r="J1046" s="436"/>
    </row>
    <row r="1047" spans="1:10" x14ac:dyDescent="0.2">
      <c r="A1047" s="436"/>
      <c r="B1047" s="436"/>
      <c r="C1047" s="436"/>
      <c r="D1047" s="437"/>
      <c r="E1047" s="571"/>
      <c r="F1047" s="423"/>
      <c r="G1047" s="436"/>
      <c r="H1047" s="436"/>
      <c r="I1047" s="437"/>
      <c r="J1047" s="436"/>
    </row>
    <row r="1048" spans="1:10" x14ac:dyDescent="0.2">
      <c r="A1048" s="436"/>
      <c r="B1048" s="436"/>
      <c r="C1048" s="436"/>
      <c r="D1048" s="437"/>
      <c r="E1048" s="571"/>
      <c r="F1048" s="423"/>
      <c r="G1048" s="436"/>
      <c r="H1048" s="436"/>
      <c r="I1048" s="437"/>
      <c r="J1048" s="436"/>
    </row>
    <row r="1049" spans="1:10" x14ac:dyDescent="0.2">
      <c r="A1049" s="436"/>
      <c r="B1049" s="436"/>
      <c r="C1049" s="436"/>
      <c r="D1049" s="437"/>
      <c r="E1049" s="571"/>
      <c r="F1049" s="423"/>
      <c r="G1049" s="436"/>
      <c r="H1049" s="436"/>
      <c r="I1049" s="437"/>
      <c r="J1049" s="436"/>
    </row>
    <row r="1050" spans="1:10" x14ac:dyDescent="0.2">
      <c r="A1050" s="436"/>
      <c r="B1050" s="436"/>
      <c r="C1050" s="436"/>
      <c r="D1050" s="437"/>
      <c r="E1050" s="571"/>
      <c r="F1050" s="423"/>
      <c r="G1050" s="436"/>
      <c r="H1050" s="436"/>
      <c r="I1050" s="437"/>
      <c r="J1050" s="436"/>
    </row>
    <row r="1051" spans="1:10" x14ac:dyDescent="0.2">
      <c r="A1051" s="436"/>
      <c r="B1051" s="436"/>
      <c r="C1051" s="436"/>
      <c r="D1051" s="437"/>
      <c r="E1051" s="571"/>
      <c r="F1051" s="423"/>
      <c r="G1051" s="436"/>
      <c r="H1051" s="436"/>
      <c r="I1051" s="437"/>
      <c r="J1051" s="436"/>
    </row>
    <row r="1052" spans="1:10" x14ac:dyDescent="0.2">
      <c r="A1052" s="436"/>
      <c r="B1052" s="436"/>
      <c r="C1052" s="436"/>
      <c r="D1052" s="437"/>
      <c r="E1052" s="571"/>
      <c r="F1052" s="423"/>
      <c r="G1052" s="436"/>
      <c r="H1052" s="436"/>
      <c r="I1052" s="437"/>
      <c r="J1052" s="436"/>
    </row>
    <row r="1053" spans="1:10" x14ac:dyDescent="0.2">
      <c r="A1053" s="436"/>
      <c r="B1053" s="436"/>
      <c r="C1053" s="436"/>
      <c r="D1053" s="437"/>
      <c r="E1053" s="571"/>
      <c r="F1053" s="423"/>
      <c r="G1053" s="436"/>
      <c r="H1053" s="436"/>
      <c r="I1053" s="437"/>
      <c r="J1053" s="436"/>
    </row>
    <row r="1054" spans="1:10" x14ac:dyDescent="0.2">
      <c r="A1054" s="436"/>
      <c r="B1054" s="436"/>
      <c r="C1054" s="436"/>
      <c r="D1054" s="437"/>
      <c r="E1054" s="571"/>
      <c r="F1054" s="423"/>
      <c r="G1054" s="436"/>
      <c r="H1054" s="436"/>
      <c r="I1054" s="437"/>
      <c r="J1054" s="436"/>
    </row>
    <row r="1055" spans="1:10" x14ac:dyDescent="0.2">
      <c r="A1055" s="436"/>
      <c r="B1055" s="436"/>
      <c r="C1055" s="436"/>
      <c r="D1055" s="437"/>
      <c r="E1055" s="571"/>
      <c r="F1055" s="423"/>
      <c r="G1055" s="436"/>
      <c r="H1055" s="436"/>
      <c r="I1055" s="437"/>
      <c r="J1055" s="436"/>
    </row>
    <row r="1056" spans="1:10" x14ac:dyDescent="0.2">
      <c r="A1056" s="436"/>
      <c r="B1056" s="436"/>
      <c r="C1056" s="436"/>
      <c r="D1056" s="437"/>
      <c r="E1056" s="571"/>
      <c r="F1056" s="423"/>
      <c r="G1056" s="436"/>
      <c r="H1056" s="436"/>
      <c r="I1056" s="437"/>
      <c r="J1056" s="436"/>
    </row>
    <row r="1057" spans="1:10" x14ac:dyDescent="0.2">
      <c r="A1057" s="436"/>
      <c r="B1057" s="436"/>
      <c r="C1057" s="436"/>
      <c r="D1057" s="437"/>
      <c r="E1057" s="571"/>
      <c r="F1057" s="423"/>
      <c r="G1057" s="436"/>
      <c r="H1057" s="436"/>
      <c r="I1057" s="437"/>
      <c r="J1057" s="436"/>
    </row>
    <row r="1058" spans="1:10" x14ac:dyDescent="0.2">
      <c r="A1058" s="436"/>
      <c r="B1058" s="436"/>
      <c r="C1058" s="436"/>
      <c r="D1058" s="437"/>
      <c r="E1058" s="571"/>
      <c r="F1058" s="423"/>
      <c r="G1058" s="436"/>
      <c r="H1058" s="436"/>
      <c r="I1058" s="437"/>
      <c r="J1058" s="436"/>
    </row>
    <row r="1059" spans="1:10" x14ac:dyDescent="0.2">
      <c r="A1059" s="436"/>
      <c r="B1059" s="436"/>
      <c r="C1059" s="436"/>
      <c r="D1059" s="437"/>
      <c r="E1059" s="571"/>
      <c r="F1059" s="423"/>
      <c r="G1059" s="436"/>
      <c r="H1059" s="436"/>
      <c r="I1059" s="437"/>
      <c r="J1059" s="436"/>
    </row>
    <row r="1060" spans="1:10" x14ac:dyDescent="0.2">
      <c r="A1060" s="436"/>
      <c r="B1060" s="436"/>
      <c r="C1060" s="436"/>
      <c r="D1060" s="437"/>
      <c r="E1060" s="571"/>
      <c r="F1060" s="423"/>
      <c r="G1060" s="436"/>
      <c r="H1060" s="436"/>
      <c r="I1060" s="437"/>
      <c r="J1060" s="436"/>
    </row>
    <row r="1061" spans="1:10" x14ac:dyDescent="0.2">
      <c r="A1061" s="436"/>
      <c r="B1061" s="436"/>
      <c r="C1061" s="436"/>
      <c r="D1061" s="437"/>
      <c r="E1061" s="571"/>
      <c r="F1061" s="423"/>
      <c r="G1061" s="436"/>
      <c r="H1061" s="436"/>
      <c r="I1061" s="437"/>
      <c r="J1061" s="436"/>
    </row>
    <row r="1062" spans="1:10" x14ac:dyDescent="0.2">
      <c r="A1062" s="436"/>
      <c r="B1062" s="436"/>
      <c r="C1062" s="436"/>
      <c r="D1062" s="437"/>
      <c r="E1062" s="571"/>
      <c r="F1062" s="423"/>
      <c r="G1062" s="436"/>
      <c r="H1062" s="436"/>
      <c r="I1062" s="437"/>
      <c r="J1062" s="436"/>
    </row>
    <row r="1063" spans="1:10" x14ac:dyDescent="0.2">
      <c r="A1063" s="436"/>
      <c r="B1063" s="436"/>
      <c r="C1063" s="436"/>
      <c r="D1063" s="437"/>
      <c r="E1063" s="571"/>
      <c r="F1063" s="423"/>
      <c r="G1063" s="436"/>
      <c r="H1063" s="436"/>
      <c r="I1063" s="437"/>
      <c r="J1063" s="436"/>
    </row>
    <row r="1064" spans="1:10" x14ac:dyDescent="0.2">
      <c r="A1064" s="436"/>
      <c r="B1064" s="436"/>
      <c r="C1064" s="436"/>
      <c r="D1064" s="437"/>
      <c r="E1064" s="571"/>
      <c r="F1064" s="423"/>
      <c r="G1064" s="436"/>
      <c r="H1064" s="436"/>
      <c r="I1064" s="437"/>
      <c r="J1064" s="436"/>
    </row>
    <row r="1065" spans="1:10" x14ac:dyDescent="0.2">
      <c r="A1065" s="436"/>
      <c r="B1065" s="436"/>
      <c r="C1065" s="436"/>
      <c r="D1065" s="437"/>
      <c r="E1065" s="571"/>
      <c r="F1065" s="423"/>
      <c r="G1065" s="436"/>
      <c r="H1065" s="436"/>
      <c r="I1065" s="437"/>
      <c r="J1065" s="436"/>
    </row>
    <row r="1066" spans="1:10" x14ac:dyDescent="0.2">
      <c r="A1066" s="436"/>
      <c r="B1066" s="436"/>
      <c r="C1066" s="436"/>
      <c r="D1066" s="437"/>
      <c r="E1066" s="571"/>
      <c r="F1066" s="423"/>
      <c r="G1066" s="436"/>
      <c r="H1066" s="436"/>
      <c r="I1066" s="437"/>
      <c r="J1066" s="436"/>
    </row>
    <row r="1067" spans="1:10" x14ac:dyDescent="0.2">
      <c r="A1067" s="436"/>
      <c r="B1067" s="436"/>
      <c r="C1067" s="436"/>
      <c r="D1067" s="437"/>
      <c r="E1067" s="571"/>
      <c r="F1067" s="423"/>
      <c r="G1067" s="436"/>
      <c r="H1067" s="436"/>
      <c r="I1067" s="437"/>
      <c r="J1067" s="436"/>
    </row>
    <row r="1068" spans="1:10" x14ac:dyDescent="0.2">
      <c r="A1068" s="436"/>
      <c r="B1068" s="436"/>
      <c r="C1068" s="436"/>
      <c r="D1068" s="437"/>
      <c r="E1068" s="571"/>
      <c r="F1068" s="423"/>
      <c r="G1068" s="436"/>
      <c r="H1068" s="436"/>
      <c r="I1068" s="437"/>
      <c r="J1068" s="436"/>
    </row>
    <row r="1069" spans="1:10" x14ac:dyDescent="0.2">
      <c r="A1069" s="436"/>
      <c r="B1069" s="436"/>
      <c r="C1069" s="436"/>
      <c r="D1069" s="437"/>
      <c r="E1069" s="571"/>
      <c r="F1069" s="423"/>
      <c r="G1069" s="436"/>
      <c r="H1069" s="436"/>
      <c r="I1069" s="437"/>
      <c r="J1069" s="436"/>
    </row>
    <row r="1070" spans="1:10" x14ac:dyDescent="0.2">
      <c r="A1070" s="436"/>
      <c r="B1070" s="436"/>
      <c r="C1070" s="436"/>
      <c r="D1070" s="437"/>
      <c r="E1070" s="571"/>
      <c r="F1070" s="423"/>
      <c r="G1070" s="436"/>
      <c r="H1070" s="436"/>
      <c r="I1070" s="437"/>
      <c r="J1070" s="436"/>
    </row>
    <row r="1071" spans="1:10" x14ac:dyDescent="0.2">
      <c r="A1071" s="436"/>
      <c r="B1071" s="436"/>
      <c r="C1071" s="436"/>
      <c r="D1071" s="437"/>
      <c r="E1071" s="571"/>
      <c r="F1071" s="423"/>
      <c r="G1071" s="436"/>
      <c r="H1071" s="436"/>
      <c r="I1071" s="437"/>
      <c r="J1071" s="436"/>
    </row>
    <row r="1072" spans="1:10" x14ac:dyDescent="0.2">
      <c r="A1072" s="436"/>
      <c r="B1072" s="436"/>
      <c r="C1072" s="436"/>
      <c r="D1072" s="437"/>
      <c r="E1072" s="571"/>
      <c r="F1072" s="423"/>
      <c r="G1072" s="436"/>
      <c r="H1072" s="436"/>
      <c r="I1072" s="437"/>
      <c r="J1072" s="436"/>
    </row>
    <row r="1073" spans="1:10" x14ac:dyDescent="0.2">
      <c r="A1073" s="436"/>
      <c r="B1073" s="436"/>
      <c r="C1073" s="436"/>
      <c r="D1073" s="437"/>
      <c r="E1073" s="571"/>
      <c r="F1073" s="423"/>
      <c r="G1073" s="436"/>
      <c r="H1073" s="436"/>
      <c r="I1073" s="437"/>
      <c r="J1073" s="436"/>
    </row>
    <row r="1074" spans="1:10" x14ac:dyDescent="0.2">
      <c r="A1074" s="436"/>
      <c r="B1074" s="436"/>
      <c r="C1074" s="436"/>
      <c r="D1074" s="437"/>
      <c r="E1074" s="571"/>
      <c r="F1074" s="423"/>
      <c r="G1074" s="436"/>
      <c r="H1074" s="436"/>
      <c r="I1074" s="437"/>
      <c r="J1074" s="436"/>
    </row>
    <row r="1075" spans="1:10" x14ac:dyDescent="0.2">
      <c r="A1075" s="436"/>
      <c r="B1075" s="436"/>
      <c r="C1075" s="436"/>
      <c r="D1075" s="437"/>
      <c r="E1075" s="571"/>
      <c r="F1075" s="423"/>
      <c r="G1075" s="436"/>
      <c r="H1075" s="436"/>
      <c r="I1075" s="437"/>
      <c r="J1075" s="436"/>
    </row>
    <row r="1076" spans="1:10" x14ac:dyDescent="0.2">
      <c r="A1076" s="436"/>
      <c r="B1076" s="436"/>
      <c r="C1076" s="436"/>
      <c r="D1076" s="437"/>
      <c r="E1076" s="571"/>
      <c r="F1076" s="423"/>
      <c r="G1076" s="436"/>
      <c r="H1076" s="436"/>
      <c r="I1076" s="437"/>
      <c r="J1076" s="436"/>
    </row>
    <row r="1077" spans="1:10" x14ac:dyDescent="0.2">
      <c r="A1077" s="436"/>
      <c r="B1077" s="436"/>
      <c r="C1077" s="436"/>
      <c r="D1077" s="437"/>
      <c r="E1077" s="571"/>
      <c r="F1077" s="423"/>
      <c r="G1077" s="436"/>
      <c r="H1077" s="436"/>
      <c r="I1077" s="437"/>
      <c r="J1077" s="436"/>
    </row>
    <row r="1078" spans="1:10" x14ac:dyDescent="0.2">
      <c r="A1078" s="436"/>
      <c r="B1078" s="436"/>
      <c r="C1078" s="436"/>
      <c r="D1078" s="437"/>
      <c r="E1078" s="571"/>
      <c r="F1078" s="423"/>
      <c r="G1078" s="436"/>
      <c r="H1078" s="436"/>
      <c r="I1078" s="437"/>
      <c r="J1078" s="436"/>
    </row>
    <row r="1079" spans="1:10" x14ac:dyDescent="0.2">
      <c r="A1079" s="436"/>
      <c r="B1079" s="436"/>
      <c r="C1079" s="436"/>
      <c r="D1079" s="437"/>
      <c r="E1079" s="571"/>
      <c r="F1079" s="423"/>
      <c r="G1079" s="436"/>
      <c r="H1079" s="436"/>
      <c r="I1079" s="437"/>
      <c r="J1079" s="436"/>
    </row>
    <row r="1080" spans="1:10" x14ac:dyDescent="0.2">
      <c r="A1080" s="436"/>
      <c r="B1080" s="436"/>
      <c r="C1080" s="436"/>
      <c r="D1080" s="437"/>
      <c r="E1080" s="571"/>
      <c r="F1080" s="423"/>
      <c r="G1080" s="436"/>
      <c r="H1080" s="436"/>
      <c r="I1080" s="437"/>
      <c r="J1080" s="436"/>
    </row>
    <row r="1081" spans="1:10" x14ac:dyDescent="0.2">
      <c r="A1081" s="436"/>
      <c r="B1081" s="436"/>
      <c r="C1081" s="436"/>
      <c r="D1081" s="437"/>
      <c r="E1081" s="571"/>
      <c r="F1081" s="423"/>
      <c r="G1081" s="436"/>
      <c r="H1081" s="436"/>
      <c r="I1081" s="437"/>
      <c r="J1081" s="436"/>
    </row>
    <row r="1082" spans="1:10" x14ac:dyDescent="0.2">
      <c r="A1082" s="436"/>
      <c r="B1082" s="436"/>
      <c r="C1082" s="436"/>
      <c r="D1082" s="437"/>
      <c r="E1082" s="571"/>
      <c r="F1082" s="423"/>
      <c r="G1082" s="436"/>
      <c r="H1082" s="436"/>
      <c r="I1082" s="437"/>
      <c r="J1082" s="436"/>
    </row>
    <row r="1083" spans="1:10" x14ac:dyDescent="0.2">
      <c r="A1083" s="436"/>
      <c r="B1083" s="436"/>
      <c r="C1083" s="436"/>
      <c r="D1083" s="437"/>
      <c r="E1083" s="571"/>
      <c r="F1083" s="423"/>
      <c r="G1083" s="436"/>
      <c r="H1083" s="436"/>
      <c r="I1083" s="437"/>
      <c r="J1083" s="436"/>
    </row>
    <row r="1084" spans="1:10" x14ac:dyDescent="0.2">
      <c r="A1084" s="436"/>
      <c r="B1084" s="436"/>
      <c r="C1084" s="436"/>
      <c r="D1084" s="437"/>
      <c r="E1084" s="571"/>
      <c r="F1084" s="423"/>
      <c r="G1084" s="436"/>
      <c r="H1084" s="436"/>
      <c r="I1084" s="437"/>
      <c r="J1084" s="436"/>
    </row>
    <row r="1085" spans="1:10" x14ac:dyDescent="0.2">
      <c r="A1085" s="436"/>
      <c r="B1085" s="436"/>
      <c r="C1085" s="436"/>
      <c r="D1085" s="437"/>
      <c r="E1085" s="571"/>
      <c r="F1085" s="423"/>
      <c r="G1085" s="436"/>
      <c r="H1085" s="436"/>
      <c r="I1085" s="437"/>
      <c r="J1085" s="436"/>
    </row>
    <row r="1086" spans="1:10" x14ac:dyDescent="0.2">
      <c r="A1086" s="436"/>
      <c r="B1086" s="436"/>
      <c r="C1086" s="436"/>
      <c r="D1086" s="437"/>
      <c r="E1086" s="571"/>
      <c r="F1086" s="423"/>
      <c r="G1086" s="436"/>
      <c r="H1086" s="436"/>
      <c r="I1086" s="437"/>
      <c r="J1086" s="436"/>
    </row>
    <row r="1087" spans="1:10" x14ac:dyDescent="0.2">
      <c r="A1087" s="436"/>
      <c r="B1087" s="436"/>
      <c r="C1087" s="436"/>
      <c r="D1087" s="437"/>
      <c r="E1087" s="571"/>
      <c r="F1087" s="423"/>
      <c r="G1087" s="436"/>
      <c r="H1087" s="436"/>
      <c r="I1087" s="437"/>
      <c r="J1087" s="436"/>
    </row>
    <row r="1088" spans="1:10" x14ac:dyDescent="0.2">
      <c r="A1088" s="436"/>
      <c r="B1088" s="436"/>
      <c r="C1088" s="436"/>
      <c r="D1088" s="437"/>
      <c r="E1088" s="571"/>
      <c r="F1088" s="423"/>
      <c r="G1088" s="436"/>
      <c r="H1088" s="436"/>
      <c r="I1088" s="437"/>
      <c r="J1088" s="436"/>
    </row>
    <row r="1089" spans="1:10" x14ac:dyDescent="0.2">
      <c r="A1089" s="436"/>
      <c r="B1089" s="436"/>
      <c r="C1089" s="436"/>
      <c r="D1089" s="437"/>
      <c r="E1089" s="571"/>
      <c r="F1089" s="423"/>
      <c r="G1089" s="436"/>
      <c r="H1089" s="436"/>
      <c r="I1089" s="437"/>
      <c r="J1089" s="436"/>
    </row>
    <row r="1090" spans="1:10" x14ac:dyDescent="0.2">
      <c r="A1090" s="436"/>
      <c r="B1090" s="436"/>
      <c r="C1090" s="436"/>
      <c r="D1090" s="437"/>
      <c r="E1090" s="571"/>
      <c r="F1090" s="423"/>
      <c r="G1090" s="436"/>
      <c r="H1090" s="436"/>
      <c r="I1090" s="437"/>
      <c r="J1090" s="436"/>
    </row>
    <row r="1091" spans="1:10" x14ac:dyDescent="0.2">
      <c r="A1091" s="436"/>
      <c r="B1091" s="436"/>
      <c r="C1091" s="436"/>
      <c r="D1091" s="437"/>
      <c r="E1091" s="571"/>
      <c r="F1091" s="423"/>
      <c r="G1091" s="436"/>
      <c r="H1091" s="436"/>
      <c r="I1091" s="437"/>
      <c r="J1091" s="436"/>
    </row>
    <row r="1092" spans="1:10" x14ac:dyDescent="0.2">
      <c r="A1092" s="436"/>
      <c r="B1092" s="436"/>
      <c r="C1092" s="436"/>
      <c r="D1092" s="437"/>
      <c r="E1092" s="571"/>
      <c r="F1092" s="423"/>
      <c r="G1092" s="436"/>
      <c r="H1092" s="436"/>
      <c r="I1092" s="437"/>
      <c r="J1092" s="436"/>
    </row>
    <row r="1093" spans="1:10" x14ac:dyDescent="0.2">
      <c r="A1093" s="436"/>
      <c r="B1093" s="436"/>
      <c r="C1093" s="436"/>
      <c r="D1093" s="437"/>
      <c r="E1093" s="571"/>
      <c r="F1093" s="423"/>
      <c r="G1093" s="436"/>
      <c r="H1093" s="436"/>
      <c r="I1093" s="437"/>
      <c r="J1093" s="436"/>
    </row>
    <row r="1094" spans="1:10" x14ac:dyDescent="0.2">
      <c r="A1094" s="436"/>
      <c r="B1094" s="436"/>
      <c r="C1094" s="436"/>
      <c r="D1094" s="437"/>
      <c r="E1094" s="571"/>
      <c r="F1094" s="423"/>
      <c r="G1094" s="436"/>
      <c r="H1094" s="436"/>
      <c r="I1094" s="437"/>
      <c r="J1094" s="436"/>
    </row>
    <row r="1095" spans="1:10" x14ac:dyDescent="0.2">
      <c r="A1095" s="436"/>
      <c r="B1095" s="436"/>
      <c r="C1095" s="436"/>
      <c r="D1095" s="437"/>
      <c r="E1095" s="571"/>
      <c r="F1095" s="423"/>
      <c r="G1095" s="436"/>
      <c r="H1095" s="436"/>
      <c r="I1095" s="437"/>
      <c r="J1095" s="436"/>
    </row>
    <row r="1096" spans="1:10" x14ac:dyDescent="0.2">
      <c r="A1096" s="436"/>
      <c r="B1096" s="436"/>
      <c r="C1096" s="436"/>
      <c r="D1096" s="437"/>
      <c r="E1096" s="571"/>
      <c r="F1096" s="423"/>
      <c r="G1096" s="436"/>
      <c r="H1096" s="436"/>
      <c r="I1096" s="437"/>
      <c r="J1096" s="436"/>
    </row>
    <row r="1097" spans="1:10" x14ac:dyDescent="0.2">
      <c r="A1097" s="436"/>
      <c r="B1097" s="436"/>
      <c r="C1097" s="436"/>
      <c r="D1097" s="437"/>
      <c r="E1097" s="571"/>
      <c r="F1097" s="423"/>
      <c r="G1097" s="436"/>
      <c r="H1097" s="436"/>
      <c r="I1097" s="437"/>
      <c r="J1097" s="436"/>
    </row>
    <row r="1098" spans="1:10" x14ac:dyDescent="0.2">
      <c r="A1098" s="436"/>
      <c r="B1098" s="436"/>
      <c r="C1098" s="436"/>
      <c r="D1098" s="437"/>
      <c r="E1098" s="571"/>
      <c r="F1098" s="423"/>
      <c r="G1098" s="436"/>
      <c r="H1098" s="436"/>
      <c r="I1098" s="437"/>
      <c r="J1098" s="436"/>
    </row>
    <row r="1099" spans="1:10" x14ac:dyDescent="0.2">
      <c r="A1099" s="436"/>
      <c r="B1099" s="436"/>
      <c r="C1099" s="436"/>
      <c r="D1099" s="437"/>
      <c r="E1099" s="571"/>
      <c r="F1099" s="423"/>
      <c r="G1099" s="436"/>
      <c r="H1099" s="436"/>
      <c r="I1099" s="437"/>
      <c r="J1099" s="436"/>
    </row>
    <row r="1100" spans="1:10" x14ac:dyDescent="0.2">
      <c r="A1100" s="436"/>
      <c r="B1100" s="436"/>
      <c r="C1100" s="436"/>
      <c r="D1100" s="437"/>
      <c r="E1100" s="571"/>
      <c r="F1100" s="423"/>
      <c r="G1100" s="436"/>
      <c r="H1100" s="436"/>
      <c r="I1100" s="437"/>
      <c r="J1100" s="436"/>
    </row>
    <row r="1101" spans="1:10" x14ac:dyDescent="0.2">
      <c r="A1101" s="436"/>
      <c r="B1101" s="436"/>
      <c r="C1101" s="436"/>
      <c r="D1101" s="437"/>
      <c r="E1101" s="571"/>
      <c r="F1101" s="423"/>
      <c r="G1101" s="436"/>
      <c r="H1101" s="436"/>
      <c r="I1101" s="437"/>
      <c r="J1101" s="436"/>
    </row>
    <row r="1102" spans="1:10" x14ac:dyDescent="0.2">
      <c r="A1102" s="436"/>
      <c r="B1102" s="436"/>
      <c r="C1102" s="436"/>
      <c r="D1102" s="437"/>
      <c r="E1102" s="571"/>
      <c r="F1102" s="423"/>
      <c r="G1102" s="436"/>
      <c r="H1102" s="436"/>
      <c r="I1102" s="437"/>
      <c r="J1102" s="436"/>
    </row>
    <row r="1103" spans="1:10" x14ac:dyDescent="0.2">
      <c r="A1103" s="436"/>
      <c r="B1103" s="436"/>
      <c r="C1103" s="436"/>
      <c r="D1103" s="437"/>
      <c r="E1103" s="571"/>
      <c r="F1103" s="423"/>
      <c r="G1103" s="436"/>
      <c r="H1103" s="436"/>
      <c r="I1103" s="437"/>
      <c r="J1103" s="436"/>
    </row>
    <row r="1104" spans="1:10" x14ac:dyDescent="0.2">
      <c r="A1104" s="436"/>
      <c r="B1104" s="436"/>
      <c r="C1104" s="436"/>
      <c r="D1104" s="437"/>
      <c r="E1104" s="571"/>
      <c r="F1104" s="423"/>
      <c r="G1104" s="436"/>
      <c r="H1104" s="436"/>
      <c r="I1104" s="437"/>
      <c r="J1104" s="436"/>
    </row>
    <row r="1105" spans="1:10" x14ac:dyDescent="0.2">
      <c r="A1105" s="436"/>
      <c r="B1105" s="436"/>
      <c r="C1105" s="436"/>
      <c r="D1105" s="437"/>
      <c r="E1105" s="571"/>
      <c r="F1105" s="423"/>
      <c r="G1105" s="436"/>
      <c r="H1105" s="436"/>
      <c r="I1105" s="437"/>
      <c r="J1105" s="436"/>
    </row>
    <row r="1106" spans="1:10" x14ac:dyDescent="0.2">
      <c r="A1106" s="436"/>
      <c r="B1106" s="436"/>
      <c r="C1106" s="436"/>
      <c r="D1106" s="437"/>
      <c r="E1106" s="571"/>
      <c r="F1106" s="423"/>
      <c r="G1106" s="436"/>
      <c r="H1106" s="436"/>
      <c r="I1106" s="437"/>
      <c r="J1106" s="436"/>
    </row>
    <row r="1107" spans="1:10" x14ac:dyDescent="0.2">
      <c r="A1107" s="436"/>
      <c r="B1107" s="436"/>
      <c r="C1107" s="436"/>
      <c r="D1107" s="437"/>
      <c r="E1107" s="571"/>
      <c r="F1107" s="423"/>
      <c r="G1107" s="436"/>
      <c r="H1107" s="436"/>
      <c r="I1107" s="437"/>
      <c r="J1107" s="436"/>
    </row>
    <row r="1108" spans="1:10" x14ac:dyDescent="0.2">
      <c r="A1108" s="436"/>
      <c r="B1108" s="436"/>
      <c r="C1108" s="436"/>
      <c r="D1108" s="437"/>
      <c r="E1108" s="571"/>
      <c r="F1108" s="423"/>
      <c r="G1108" s="436"/>
      <c r="H1108" s="436"/>
      <c r="I1108" s="437"/>
      <c r="J1108" s="436"/>
    </row>
    <row r="1109" spans="1:10" x14ac:dyDescent="0.2">
      <c r="A1109" s="436"/>
      <c r="B1109" s="436"/>
      <c r="C1109" s="436"/>
      <c r="D1109" s="437"/>
      <c r="E1109" s="571"/>
      <c r="F1109" s="423"/>
      <c r="G1109" s="436"/>
      <c r="H1109" s="436"/>
      <c r="I1109" s="437"/>
      <c r="J1109" s="436"/>
    </row>
    <row r="1110" spans="1:10" x14ac:dyDescent="0.2">
      <c r="A1110" s="436"/>
      <c r="B1110" s="436"/>
      <c r="C1110" s="436"/>
      <c r="D1110" s="437"/>
      <c r="E1110" s="571"/>
      <c r="F1110" s="423"/>
      <c r="G1110" s="436"/>
      <c r="H1110" s="436"/>
      <c r="I1110" s="437"/>
      <c r="J1110" s="436"/>
    </row>
    <row r="1111" spans="1:10" x14ac:dyDescent="0.2">
      <c r="A1111" s="436"/>
      <c r="B1111" s="436"/>
      <c r="C1111" s="436"/>
      <c r="D1111" s="437"/>
      <c r="E1111" s="571"/>
      <c r="F1111" s="423"/>
      <c r="G1111" s="436"/>
      <c r="H1111" s="436"/>
      <c r="I1111" s="437"/>
      <c r="J1111" s="436"/>
    </row>
    <row r="1112" spans="1:10" x14ac:dyDescent="0.2">
      <c r="A1112" s="436"/>
      <c r="B1112" s="436"/>
      <c r="C1112" s="436"/>
      <c r="D1112" s="437"/>
      <c r="E1112" s="571"/>
      <c r="F1112" s="423"/>
      <c r="G1112" s="436"/>
      <c r="H1112" s="436"/>
      <c r="I1112" s="437"/>
      <c r="J1112" s="436"/>
    </row>
    <row r="1113" spans="1:10" x14ac:dyDescent="0.2">
      <c r="A1113" s="436"/>
      <c r="B1113" s="436"/>
      <c r="C1113" s="436"/>
      <c r="D1113" s="437"/>
      <c r="E1113" s="571"/>
      <c r="F1113" s="423"/>
      <c r="G1113" s="436"/>
      <c r="H1113" s="436"/>
      <c r="I1113" s="437"/>
      <c r="J1113" s="436"/>
    </row>
    <row r="1114" spans="1:10" x14ac:dyDescent="0.2">
      <c r="A1114" s="436"/>
      <c r="B1114" s="436"/>
      <c r="C1114" s="436"/>
      <c r="D1114" s="437"/>
      <c r="E1114" s="571"/>
      <c r="F1114" s="423"/>
      <c r="G1114" s="436"/>
      <c r="H1114" s="436"/>
      <c r="I1114" s="437"/>
      <c r="J1114" s="436"/>
    </row>
    <row r="1115" spans="1:10" x14ac:dyDescent="0.2">
      <c r="A1115" s="436"/>
      <c r="B1115" s="436"/>
      <c r="C1115" s="436"/>
      <c r="D1115" s="437"/>
      <c r="E1115" s="571"/>
      <c r="F1115" s="423"/>
      <c r="G1115" s="436"/>
      <c r="H1115" s="436"/>
      <c r="I1115" s="437"/>
      <c r="J1115" s="436"/>
    </row>
    <row r="1116" spans="1:10" x14ac:dyDescent="0.2">
      <c r="A1116" s="436"/>
      <c r="B1116" s="436"/>
      <c r="C1116" s="436"/>
      <c r="D1116" s="437"/>
      <c r="E1116" s="571"/>
      <c r="F1116" s="423"/>
      <c r="G1116" s="436"/>
      <c r="H1116" s="436"/>
      <c r="I1116" s="437"/>
      <c r="J1116" s="436"/>
    </row>
    <row r="1117" spans="1:10" x14ac:dyDescent="0.2">
      <c r="A1117" s="436"/>
      <c r="B1117" s="436"/>
      <c r="C1117" s="436"/>
      <c r="D1117" s="437"/>
      <c r="E1117" s="571"/>
      <c r="F1117" s="423"/>
      <c r="G1117" s="436"/>
      <c r="H1117" s="436"/>
      <c r="I1117" s="437"/>
      <c r="J1117" s="436"/>
    </row>
    <row r="1118" spans="1:10" x14ac:dyDescent="0.2">
      <c r="A1118" s="436"/>
      <c r="B1118" s="436"/>
      <c r="C1118" s="436"/>
      <c r="D1118" s="437"/>
      <c r="E1118" s="571"/>
      <c r="F1118" s="423"/>
      <c r="G1118" s="436"/>
      <c r="H1118" s="436"/>
      <c r="I1118" s="437"/>
      <c r="J1118" s="436"/>
    </row>
    <row r="1119" spans="1:10" x14ac:dyDescent="0.2">
      <c r="A1119" s="436"/>
      <c r="B1119" s="436"/>
      <c r="C1119" s="436"/>
      <c r="D1119" s="437"/>
      <c r="E1119" s="571"/>
      <c r="F1119" s="423"/>
      <c r="G1119" s="436"/>
      <c r="H1119" s="436"/>
      <c r="I1119" s="437"/>
      <c r="J1119" s="436"/>
    </row>
    <row r="1120" spans="1:10" x14ac:dyDescent="0.2">
      <c r="A1120" s="436"/>
      <c r="B1120" s="436"/>
      <c r="C1120" s="436"/>
      <c r="D1120" s="437"/>
      <c r="E1120" s="571"/>
      <c r="F1120" s="423"/>
      <c r="G1120" s="436"/>
      <c r="H1120" s="436"/>
      <c r="I1120" s="437"/>
      <c r="J1120" s="436"/>
    </row>
    <row r="1121" spans="1:10" x14ac:dyDescent="0.2">
      <c r="A1121" s="436"/>
      <c r="B1121" s="436"/>
      <c r="C1121" s="436"/>
      <c r="D1121" s="437"/>
      <c r="E1121" s="571"/>
      <c r="F1121" s="423"/>
      <c r="G1121" s="436"/>
      <c r="H1121" s="436"/>
      <c r="I1121" s="437"/>
      <c r="J1121" s="436"/>
    </row>
    <row r="1122" spans="1:10" x14ac:dyDescent="0.2">
      <c r="A1122" s="436"/>
      <c r="B1122" s="436"/>
      <c r="C1122" s="436"/>
      <c r="D1122" s="437"/>
      <c r="E1122" s="571"/>
      <c r="F1122" s="423"/>
      <c r="G1122" s="436"/>
      <c r="H1122" s="436"/>
      <c r="I1122" s="437"/>
      <c r="J1122" s="436"/>
    </row>
    <row r="1123" spans="1:10" x14ac:dyDescent="0.2">
      <c r="A1123" s="436"/>
      <c r="B1123" s="436"/>
      <c r="C1123" s="436"/>
      <c r="D1123" s="437"/>
      <c r="E1123" s="571"/>
      <c r="F1123" s="423"/>
      <c r="G1123" s="436"/>
      <c r="H1123" s="436"/>
      <c r="I1123" s="437"/>
      <c r="J1123" s="436"/>
    </row>
    <row r="1124" spans="1:10" x14ac:dyDescent="0.2">
      <c r="A1124" s="436"/>
      <c r="B1124" s="436"/>
      <c r="C1124" s="436"/>
      <c r="D1124" s="437"/>
      <c r="E1124" s="571"/>
      <c r="F1124" s="423"/>
      <c r="G1124" s="436"/>
      <c r="H1124" s="436"/>
      <c r="I1124" s="437"/>
      <c r="J1124" s="436"/>
    </row>
    <row r="1125" spans="1:10" x14ac:dyDescent="0.2">
      <c r="A1125" s="436"/>
      <c r="B1125" s="436"/>
      <c r="C1125" s="436"/>
      <c r="D1125" s="437"/>
      <c r="E1125" s="571"/>
      <c r="F1125" s="423"/>
      <c r="G1125" s="436"/>
      <c r="H1125" s="436"/>
      <c r="I1125" s="437"/>
      <c r="J1125" s="436"/>
    </row>
    <row r="1126" spans="1:10" x14ac:dyDescent="0.2">
      <c r="A1126" s="436"/>
      <c r="B1126" s="436"/>
      <c r="C1126" s="436"/>
      <c r="D1126" s="437"/>
      <c r="E1126" s="571"/>
      <c r="F1126" s="423"/>
      <c r="G1126" s="436"/>
      <c r="H1126" s="436"/>
      <c r="I1126" s="437"/>
      <c r="J1126" s="436"/>
    </row>
    <row r="1127" spans="1:10" x14ac:dyDescent="0.2">
      <c r="A1127" s="436"/>
      <c r="B1127" s="436"/>
      <c r="C1127" s="436"/>
      <c r="D1127" s="437"/>
      <c r="E1127" s="571"/>
      <c r="F1127" s="423"/>
      <c r="G1127" s="436"/>
      <c r="H1127" s="436"/>
      <c r="I1127" s="437"/>
      <c r="J1127" s="436"/>
    </row>
    <row r="1128" spans="1:10" x14ac:dyDescent="0.2">
      <c r="A1128" s="436"/>
      <c r="B1128" s="436"/>
      <c r="C1128" s="436"/>
      <c r="D1128" s="437"/>
      <c r="E1128" s="571"/>
      <c r="F1128" s="423"/>
      <c r="G1128" s="436"/>
      <c r="H1128" s="436"/>
      <c r="I1128" s="437"/>
      <c r="J1128" s="436"/>
    </row>
    <row r="1129" spans="1:10" x14ac:dyDescent="0.2">
      <c r="A1129" s="436"/>
      <c r="B1129" s="436"/>
      <c r="C1129" s="436"/>
      <c r="D1129" s="437"/>
      <c r="E1129" s="571"/>
      <c r="F1129" s="423"/>
      <c r="G1129" s="436"/>
      <c r="H1129" s="436"/>
      <c r="I1129" s="437"/>
      <c r="J1129" s="436"/>
    </row>
    <row r="1130" spans="1:10" x14ac:dyDescent="0.2">
      <c r="A1130" s="436"/>
      <c r="B1130" s="436"/>
      <c r="C1130" s="436"/>
      <c r="D1130" s="437"/>
      <c r="E1130" s="571"/>
      <c r="F1130" s="423"/>
      <c r="G1130" s="436"/>
      <c r="H1130" s="436"/>
      <c r="I1130" s="437"/>
      <c r="J1130" s="436"/>
    </row>
    <row r="1131" spans="1:10" x14ac:dyDescent="0.2">
      <c r="A1131" s="436"/>
      <c r="B1131" s="436"/>
      <c r="C1131" s="436"/>
      <c r="D1131" s="437"/>
      <c r="E1131" s="571"/>
      <c r="F1131" s="423"/>
      <c r="G1131" s="436"/>
      <c r="H1131" s="436"/>
      <c r="I1131" s="437"/>
      <c r="J1131" s="436"/>
    </row>
    <row r="1132" spans="1:10" x14ac:dyDescent="0.2">
      <c r="A1132" s="436"/>
      <c r="B1132" s="436"/>
      <c r="C1132" s="436"/>
      <c r="D1132" s="437"/>
      <c r="E1132" s="571"/>
      <c r="F1132" s="423"/>
      <c r="G1132" s="436"/>
      <c r="H1132" s="436"/>
      <c r="I1132" s="437"/>
      <c r="J1132" s="436"/>
    </row>
    <row r="1133" spans="1:10" x14ac:dyDescent="0.2">
      <c r="A1133" s="436"/>
      <c r="B1133" s="436"/>
      <c r="C1133" s="436"/>
      <c r="D1133" s="437"/>
      <c r="E1133" s="571"/>
      <c r="F1133" s="423"/>
      <c r="G1133" s="436"/>
      <c r="H1133" s="436"/>
      <c r="I1133" s="437"/>
      <c r="J1133" s="436"/>
    </row>
    <row r="1134" spans="1:10" x14ac:dyDescent="0.2">
      <c r="A1134" s="436"/>
      <c r="B1134" s="436"/>
      <c r="C1134" s="436"/>
      <c r="D1134" s="437"/>
      <c r="E1134" s="571"/>
      <c r="F1134" s="423"/>
      <c r="G1134" s="436"/>
      <c r="H1134" s="436"/>
      <c r="I1134" s="437"/>
      <c r="J1134" s="436"/>
    </row>
    <row r="1135" spans="1:10" x14ac:dyDescent="0.2">
      <c r="A1135" s="436"/>
      <c r="B1135" s="436"/>
      <c r="C1135" s="436"/>
      <c r="D1135" s="437"/>
      <c r="E1135" s="571"/>
      <c r="F1135" s="423"/>
      <c r="G1135" s="436"/>
      <c r="H1135" s="436"/>
      <c r="I1135" s="437"/>
      <c r="J1135" s="436"/>
    </row>
    <row r="1136" spans="1:10" x14ac:dyDescent="0.2">
      <c r="A1136" s="436"/>
      <c r="B1136" s="436"/>
      <c r="C1136" s="436"/>
      <c r="D1136" s="437"/>
      <c r="E1136" s="571"/>
      <c r="F1136" s="423"/>
      <c r="G1136" s="436"/>
      <c r="H1136" s="436"/>
      <c r="I1136" s="437"/>
      <c r="J1136" s="436"/>
    </row>
    <row r="1137" spans="1:10" x14ac:dyDescent="0.2">
      <c r="A1137" s="436"/>
      <c r="B1137" s="436"/>
      <c r="C1137" s="436"/>
      <c r="D1137" s="437"/>
      <c r="E1137" s="571"/>
      <c r="F1137" s="423"/>
      <c r="G1137" s="436"/>
      <c r="H1137" s="436"/>
      <c r="I1137" s="437"/>
      <c r="J1137" s="436"/>
    </row>
    <row r="1138" spans="1:10" x14ac:dyDescent="0.2">
      <c r="A1138" s="436"/>
      <c r="B1138" s="436"/>
      <c r="C1138" s="436"/>
      <c r="D1138" s="437"/>
      <c r="E1138" s="571"/>
      <c r="F1138" s="423"/>
      <c r="G1138" s="436"/>
      <c r="H1138" s="436"/>
      <c r="I1138" s="437"/>
      <c r="J1138" s="436"/>
    </row>
    <row r="1139" spans="1:10" x14ac:dyDescent="0.2">
      <c r="A1139" s="436"/>
      <c r="B1139" s="436"/>
      <c r="C1139" s="436"/>
      <c r="D1139" s="437"/>
      <c r="E1139" s="571"/>
      <c r="F1139" s="423"/>
      <c r="G1139" s="436"/>
      <c r="H1139" s="436"/>
      <c r="I1139" s="437"/>
      <c r="J1139" s="436"/>
    </row>
    <row r="1140" spans="1:10" x14ac:dyDescent="0.2">
      <c r="A1140" s="436"/>
      <c r="B1140" s="436"/>
      <c r="C1140" s="436"/>
      <c r="D1140" s="437"/>
      <c r="E1140" s="571"/>
      <c r="F1140" s="423"/>
      <c r="G1140" s="436"/>
      <c r="H1140" s="436"/>
      <c r="I1140" s="437"/>
      <c r="J1140" s="436"/>
    </row>
    <row r="1141" spans="1:10" x14ac:dyDescent="0.2">
      <c r="A1141" s="436"/>
      <c r="B1141" s="436"/>
      <c r="C1141" s="436"/>
      <c r="D1141" s="437"/>
      <c r="E1141" s="571"/>
      <c r="F1141" s="423"/>
      <c r="G1141" s="436"/>
      <c r="H1141" s="436"/>
      <c r="I1141" s="437"/>
      <c r="J1141" s="436"/>
    </row>
    <row r="1142" spans="1:10" x14ac:dyDescent="0.2">
      <c r="A1142" s="436"/>
      <c r="B1142" s="436"/>
      <c r="C1142" s="436"/>
      <c r="D1142" s="437"/>
      <c r="E1142" s="571"/>
      <c r="F1142" s="423"/>
      <c r="G1142" s="436"/>
      <c r="H1142" s="436"/>
      <c r="I1142" s="437"/>
      <c r="J1142" s="436"/>
    </row>
    <row r="1143" spans="1:10" x14ac:dyDescent="0.2">
      <c r="A1143" s="436"/>
      <c r="B1143" s="436"/>
      <c r="C1143" s="436"/>
      <c r="D1143" s="437"/>
      <c r="E1143" s="571"/>
      <c r="F1143" s="423"/>
      <c r="G1143" s="436"/>
      <c r="H1143" s="436"/>
      <c r="I1143" s="437"/>
      <c r="J1143" s="436"/>
    </row>
    <row r="1144" spans="1:10" x14ac:dyDescent="0.2">
      <c r="A1144" s="436"/>
      <c r="B1144" s="436"/>
      <c r="C1144" s="436"/>
      <c r="D1144" s="437"/>
      <c r="E1144" s="571"/>
      <c r="F1144" s="423"/>
      <c r="G1144" s="436"/>
      <c r="H1144" s="436"/>
      <c r="I1144" s="437"/>
      <c r="J1144" s="436"/>
    </row>
    <row r="1145" spans="1:10" x14ac:dyDescent="0.2">
      <c r="A1145" s="436"/>
      <c r="B1145" s="436"/>
      <c r="C1145" s="436"/>
      <c r="D1145" s="437"/>
      <c r="E1145" s="571"/>
      <c r="F1145" s="423"/>
      <c r="G1145" s="436"/>
      <c r="H1145" s="436"/>
      <c r="I1145" s="437"/>
      <c r="J1145" s="436"/>
    </row>
    <row r="1146" spans="1:10" x14ac:dyDescent="0.2">
      <c r="A1146" s="436"/>
      <c r="B1146" s="436"/>
      <c r="C1146" s="436"/>
      <c r="D1146" s="437"/>
      <c r="E1146" s="571"/>
      <c r="F1146" s="423"/>
      <c r="G1146" s="436"/>
      <c r="H1146" s="436"/>
      <c r="I1146" s="437"/>
      <c r="J1146" s="436"/>
    </row>
    <row r="1147" spans="1:10" x14ac:dyDescent="0.2">
      <c r="A1147" s="436"/>
      <c r="B1147" s="436"/>
      <c r="C1147" s="436"/>
      <c r="D1147" s="437"/>
      <c r="E1147" s="571"/>
      <c r="F1147" s="423"/>
      <c r="G1147" s="436"/>
      <c r="H1147" s="436"/>
      <c r="I1147" s="437"/>
      <c r="J1147" s="436"/>
    </row>
    <row r="1148" spans="1:10" x14ac:dyDescent="0.2">
      <c r="A1148" s="436"/>
      <c r="B1148" s="436"/>
      <c r="C1148" s="436"/>
      <c r="D1148" s="437"/>
      <c r="E1148" s="571"/>
      <c r="F1148" s="423"/>
      <c r="G1148" s="436"/>
      <c r="H1148" s="436"/>
      <c r="I1148" s="437"/>
      <c r="J1148" s="436"/>
    </row>
    <row r="1149" spans="1:10" x14ac:dyDescent="0.2">
      <c r="A1149" s="436"/>
      <c r="B1149" s="436"/>
      <c r="C1149" s="436"/>
      <c r="D1149" s="437"/>
      <c r="E1149" s="571"/>
      <c r="F1149" s="423"/>
      <c r="G1149" s="436"/>
      <c r="H1149" s="436"/>
      <c r="I1149" s="437"/>
      <c r="J1149" s="436"/>
    </row>
    <row r="1150" spans="1:10" x14ac:dyDescent="0.2">
      <c r="A1150" s="436"/>
      <c r="B1150" s="436"/>
      <c r="C1150" s="436"/>
      <c r="D1150" s="437"/>
      <c r="E1150" s="571"/>
      <c r="F1150" s="423"/>
      <c r="G1150" s="436"/>
      <c r="H1150" s="436"/>
      <c r="I1150" s="437"/>
      <c r="J1150" s="436"/>
    </row>
    <row r="1151" spans="1:10" x14ac:dyDescent="0.2">
      <c r="A1151" s="436"/>
      <c r="B1151" s="436"/>
      <c r="C1151" s="436"/>
      <c r="D1151" s="437"/>
      <c r="E1151" s="571"/>
      <c r="F1151" s="423"/>
      <c r="G1151" s="436"/>
      <c r="H1151" s="436"/>
      <c r="I1151" s="437"/>
      <c r="J1151" s="436"/>
    </row>
    <row r="1152" spans="1:10" x14ac:dyDescent="0.2">
      <c r="A1152" s="436"/>
      <c r="B1152" s="436"/>
      <c r="C1152" s="436"/>
      <c r="D1152" s="437"/>
      <c r="E1152" s="571"/>
      <c r="F1152" s="423"/>
      <c r="G1152" s="436"/>
      <c r="H1152" s="436"/>
      <c r="I1152" s="437"/>
      <c r="J1152" s="436"/>
    </row>
    <row r="1153" spans="1:10" x14ac:dyDescent="0.2">
      <c r="A1153" s="436"/>
      <c r="B1153" s="436"/>
      <c r="C1153" s="436"/>
      <c r="D1153" s="437"/>
      <c r="E1153" s="571"/>
      <c r="F1153" s="423"/>
      <c r="G1153" s="436"/>
      <c r="H1153" s="436"/>
      <c r="I1153" s="437"/>
      <c r="J1153" s="436"/>
    </row>
    <row r="1154" spans="1:10" x14ac:dyDescent="0.2">
      <c r="A1154" s="436"/>
      <c r="B1154" s="436"/>
      <c r="C1154" s="436"/>
      <c r="D1154" s="437"/>
      <c r="E1154" s="571"/>
      <c r="F1154" s="423"/>
      <c r="G1154" s="436"/>
      <c r="H1154" s="436"/>
      <c r="I1154" s="437"/>
      <c r="J1154" s="436"/>
    </row>
    <row r="1155" spans="1:10" x14ac:dyDescent="0.2">
      <c r="A1155" s="436"/>
      <c r="B1155" s="436"/>
      <c r="C1155" s="436"/>
      <c r="D1155" s="437"/>
      <c r="E1155" s="571"/>
      <c r="F1155" s="423"/>
      <c r="G1155" s="436"/>
      <c r="H1155" s="436"/>
      <c r="I1155" s="437"/>
      <c r="J1155" s="436"/>
    </row>
    <row r="1156" spans="1:10" x14ac:dyDescent="0.2">
      <c r="A1156" s="436"/>
      <c r="B1156" s="436"/>
      <c r="C1156" s="436"/>
      <c r="D1156" s="437"/>
      <c r="E1156" s="571"/>
      <c r="F1156" s="423"/>
      <c r="G1156" s="436"/>
      <c r="H1156" s="436"/>
      <c r="I1156" s="437"/>
      <c r="J1156" s="436"/>
    </row>
    <row r="1157" spans="1:10" x14ac:dyDescent="0.2">
      <c r="A1157" s="436"/>
      <c r="B1157" s="436"/>
      <c r="C1157" s="436"/>
      <c r="D1157" s="437"/>
      <c r="E1157" s="571"/>
      <c r="F1157" s="423"/>
      <c r="G1157" s="436"/>
      <c r="H1157" s="436"/>
      <c r="I1157" s="437"/>
      <c r="J1157" s="436"/>
    </row>
    <row r="1158" spans="1:10" x14ac:dyDescent="0.2">
      <c r="A1158" s="436"/>
      <c r="B1158" s="436"/>
      <c r="C1158" s="436"/>
      <c r="D1158" s="437"/>
      <c r="E1158" s="571"/>
      <c r="F1158" s="423"/>
      <c r="G1158" s="436"/>
      <c r="H1158" s="436"/>
      <c r="I1158" s="437"/>
      <c r="J1158" s="436"/>
    </row>
    <row r="1159" spans="1:10" x14ac:dyDescent="0.2">
      <c r="A1159" s="436"/>
      <c r="B1159" s="436"/>
      <c r="C1159" s="436"/>
      <c r="D1159" s="437"/>
      <c r="E1159" s="571"/>
      <c r="F1159" s="423"/>
      <c r="G1159" s="436"/>
      <c r="H1159" s="436"/>
      <c r="I1159" s="437"/>
      <c r="J1159" s="436"/>
    </row>
    <row r="1160" spans="1:10" x14ac:dyDescent="0.2">
      <c r="A1160" s="436"/>
      <c r="B1160" s="436"/>
      <c r="C1160" s="436"/>
      <c r="D1160" s="437"/>
      <c r="E1160" s="571"/>
      <c r="F1160" s="423"/>
      <c r="G1160" s="436"/>
      <c r="H1160" s="436"/>
      <c r="I1160" s="437"/>
      <c r="J1160" s="436"/>
    </row>
    <row r="1161" spans="1:10" x14ac:dyDescent="0.2">
      <c r="A1161" s="436"/>
      <c r="B1161" s="436"/>
      <c r="C1161" s="436"/>
      <c r="D1161" s="437"/>
      <c r="E1161" s="571"/>
      <c r="F1161" s="423"/>
      <c r="G1161" s="436"/>
      <c r="H1161" s="436"/>
      <c r="I1161" s="437"/>
      <c r="J1161" s="436"/>
    </row>
    <row r="1162" spans="1:10" x14ac:dyDescent="0.2">
      <c r="A1162" s="436"/>
      <c r="B1162" s="436"/>
      <c r="C1162" s="436"/>
      <c r="D1162" s="437"/>
      <c r="E1162" s="571"/>
      <c r="F1162" s="423"/>
      <c r="G1162" s="436"/>
      <c r="H1162" s="436"/>
      <c r="I1162" s="437"/>
      <c r="J1162" s="436"/>
    </row>
    <row r="1163" spans="1:10" x14ac:dyDescent="0.2">
      <c r="A1163" s="436"/>
      <c r="B1163" s="436"/>
      <c r="C1163" s="436"/>
      <c r="D1163" s="437"/>
      <c r="E1163" s="571"/>
      <c r="F1163" s="423"/>
      <c r="G1163" s="436"/>
      <c r="H1163" s="436"/>
      <c r="I1163" s="437"/>
      <c r="J1163" s="436"/>
    </row>
    <row r="1164" spans="1:10" x14ac:dyDescent="0.2">
      <c r="A1164" s="436"/>
      <c r="B1164" s="436"/>
      <c r="C1164" s="436"/>
      <c r="D1164" s="437"/>
      <c r="E1164" s="571"/>
      <c r="F1164" s="423"/>
      <c r="G1164" s="436"/>
      <c r="H1164" s="436"/>
      <c r="I1164" s="437"/>
      <c r="J1164" s="436"/>
    </row>
    <row r="1165" spans="1:10" x14ac:dyDescent="0.2">
      <c r="A1165" s="436"/>
      <c r="B1165" s="436"/>
      <c r="C1165" s="436"/>
      <c r="D1165" s="437"/>
      <c r="E1165" s="571"/>
      <c r="F1165" s="423"/>
      <c r="G1165" s="436"/>
      <c r="H1165" s="436"/>
      <c r="I1165" s="437"/>
      <c r="J1165" s="436"/>
    </row>
    <row r="1166" spans="1:10" x14ac:dyDescent="0.2">
      <c r="A1166" s="436"/>
      <c r="B1166" s="436"/>
      <c r="C1166" s="436"/>
      <c r="D1166" s="437"/>
      <c r="E1166" s="571"/>
      <c r="F1166" s="423"/>
      <c r="G1166" s="436"/>
      <c r="H1166" s="436"/>
      <c r="I1166" s="437"/>
      <c r="J1166" s="436"/>
    </row>
    <row r="1167" spans="1:10" x14ac:dyDescent="0.2">
      <c r="A1167" s="436"/>
      <c r="B1167" s="436"/>
      <c r="C1167" s="436"/>
      <c r="D1167" s="437"/>
      <c r="E1167" s="571"/>
      <c r="F1167" s="423"/>
      <c r="G1167" s="436"/>
      <c r="H1167" s="436"/>
      <c r="I1167" s="437"/>
      <c r="J1167" s="436"/>
    </row>
    <row r="1168" spans="1:10" x14ac:dyDescent="0.2">
      <c r="A1168" s="436"/>
      <c r="B1168" s="436"/>
      <c r="C1168" s="436"/>
      <c r="D1168" s="437"/>
      <c r="E1168" s="571"/>
      <c r="F1168" s="423"/>
      <c r="G1168" s="436"/>
      <c r="H1168" s="436"/>
      <c r="I1168" s="437"/>
      <c r="J1168" s="436"/>
    </row>
    <row r="1169" spans="1:10" x14ac:dyDescent="0.2">
      <c r="A1169" s="436"/>
      <c r="B1169" s="436"/>
      <c r="C1169" s="436"/>
      <c r="D1169" s="437"/>
      <c r="E1169" s="571"/>
      <c r="F1169" s="423"/>
      <c r="G1169" s="436"/>
      <c r="H1169" s="436"/>
      <c r="I1169" s="437"/>
      <c r="J1169" s="436"/>
    </row>
    <row r="1170" spans="1:10" x14ac:dyDescent="0.2">
      <c r="A1170" s="436"/>
      <c r="B1170" s="436"/>
      <c r="C1170" s="436"/>
      <c r="D1170" s="437"/>
      <c r="E1170" s="571"/>
      <c r="F1170" s="423"/>
      <c r="G1170" s="436"/>
      <c r="H1170" s="436"/>
      <c r="I1170" s="437"/>
      <c r="J1170" s="436"/>
    </row>
    <row r="1171" spans="1:10" x14ac:dyDescent="0.2">
      <c r="A1171" s="436"/>
      <c r="B1171" s="436"/>
      <c r="C1171" s="436"/>
      <c r="D1171" s="437"/>
      <c r="E1171" s="571"/>
      <c r="F1171" s="423"/>
      <c r="G1171" s="436"/>
      <c r="H1171" s="436"/>
      <c r="I1171" s="437"/>
      <c r="J1171" s="436"/>
    </row>
    <row r="1172" spans="1:10" x14ac:dyDescent="0.2">
      <c r="A1172" s="436"/>
      <c r="B1172" s="436"/>
      <c r="C1172" s="436"/>
      <c r="D1172" s="437"/>
      <c r="E1172" s="571"/>
      <c r="F1172" s="423"/>
      <c r="G1172" s="436"/>
      <c r="H1172" s="436"/>
      <c r="I1172" s="437"/>
      <c r="J1172" s="436"/>
    </row>
    <row r="1173" spans="1:10" x14ac:dyDescent="0.2">
      <c r="A1173" s="436"/>
      <c r="B1173" s="436"/>
      <c r="C1173" s="436"/>
      <c r="D1173" s="437"/>
      <c r="E1173" s="571"/>
      <c r="F1173" s="423"/>
      <c r="G1173" s="436"/>
      <c r="H1173" s="436"/>
      <c r="I1173" s="437"/>
      <c r="J1173" s="436"/>
    </row>
    <row r="1174" spans="1:10" x14ac:dyDescent="0.2">
      <c r="A1174" s="436"/>
      <c r="B1174" s="436"/>
      <c r="C1174" s="436"/>
      <c r="D1174" s="437"/>
      <c r="E1174" s="571"/>
      <c r="F1174" s="423"/>
      <c r="G1174" s="436"/>
      <c r="H1174" s="436"/>
      <c r="I1174" s="437"/>
      <c r="J1174" s="436"/>
    </row>
    <row r="1175" spans="1:10" x14ac:dyDescent="0.2">
      <c r="A1175" s="436"/>
      <c r="B1175" s="436"/>
      <c r="C1175" s="436"/>
      <c r="D1175" s="437"/>
      <c r="E1175" s="571"/>
      <c r="F1175" s="423"/>
      <c r="G1175" s="436"/>
      <c r="H1175" s="436"/>
      <c r="I1175" s="437"/>
      <c r="J1175" s="436"/>
    </row>
    <row r="1176" spans="1:10" x14ac:dyDescent="0.2">
      <c r="A1176" s="436"/>
      <c r="B1176" s="436"/>
      <c r="C1176" s="436"/>
      <c r="D1176" s="437"/>
      <c r="E1176" s="571"/>
      <c r="F1176" s="423"/>
      <c r="G1176" s="436"/>
      <c r="H1176" s="436"/>
      <c r="I1176" s="437"/>
      <c r="J1176" s="436"/>
    </row>
    <row r="1177" spans="1:10" x14ac:dyDescent="0.2">
      <c r="A1177" s="436"/>
      <c r="B1177" s="436"/>
      <c r="C1177" s="436"/>
      <c r="D1177" s="437"/>
      <c r="E1177" s="571"/>
      <c r="F1177" s="423"/>
      <c r="G1177" s="436"/>
      <c r="H1177" s="436"/>
      <c r="I1177" s="437"/>
      <c r="J1177" s="436"/>
    </row>
    <row r="1178" spans="1:10" x14ac:dyDescent="0.2">
      <c r="A1178" s="436"/>
      <c r="B1178" s="436"/>
      <c r="C1178" s="436"/>
      <c r="D1178" s="437"/>
      <c r="E1178" s="571"/>
      <c r="F1178" s="423"/>
      <c r="G1178" s="436"/>
      <c r="H1178" s="436"/>
      <c r="I1178" s="437"/>
      <c r="J1178" s="436"/>
    </row>
    <row r="1179" spans="1:10" x14ac:dyDescent="0.2">
      <c r="A1179" s="436"/>
      <c r="B1179" s="436"/>
      <c r="C1179" s="436"/>
      <c r="D1179" s="437"/>
      <c r="E1179" s="571"/>
      <c r="F1179" s="423"/>
      <c r="G1179" s="436"/>
      <c r="H1179" s="436"/>
      <c r="I1179" s="437"/>
      <c r="J1179" s="436"/>
    </row>
    <row r="1180" spans="1:10" x14ac:dyDescent="0.2">
      <c r="A1180" s="436"/>
      <c r="B1180" s="436"/>
      <c r="C1180" s="436"/>
      <c r="D1180" s="437"/>
      <c r="E1180" s="571"/>
      <c r="F1180" s="423"/>
      <c r="G1180" s="436"/>
      <c r="H1180" s="436"/>
      <c r="I1180" s="437"/>
      <c r="J1180" s="436"/>
    </row>
    <row r="1181" spans="1:10" x14ac:dyDescent="0.2">
      <c r="A1181" s="436"/>
      <c r="B1181" s="436"/>
      <c r="C1181" s="436"/>
      <c r="D1181" s="437"/>
      <c r="E1181" s="571"/>
      <c r="F1181" s="423"/>
      <c r="G1181" s="436"/>
      <c r="H1181" s="436"/>
      <c r="I1181" s="437"/>
      <c r="J1181" s="436"/>
    </row>
    <row r="1182" spans="1:10" x14ac:dyDescent="0.2">
      <c r="A1182" s="436"/>
      <c r="B1182" s="436"/>
      <c r="C1182" s="436"/>
      <c r="D1182" s="437"/>
      <c r="E1182" s="571"/>
      <c r="F1182" s="423"/>
      <c r="G1182" s="436"/>
      <c r="H1182" s="436"/>
      <c r="I1182" s="437"/>
      <c r="J1182" s="436"/>
    </row>
    <row r="1183" spans="1:10" x14ac:dyDescent="0.2">
      <c r="A1183" s="436"/>
      <c r="B1183" s="436"/>
      <c r="C1183" s="436"/>
      <c r="D1183" s="437"/>
      <c r="E1183" s="571"/>
      <c r="F1183" s="423"/>
      <c r="G1183" s="436"/>
      <c r="H1183" s="436"/>
      <c r="I1183" s="437"/>
      <c r="J1183" s="436"/>
    </row>
    <row r="1184" spans="1:10" x14ac:dyDescent="0.2">
      <c r="A1184" s="436"/>
      <c r="B1184" s="436"/>
      <c r="C1184" s="436"/>
      <c r="D1184" s="437"/>
      <c r="E1184" s="571"/>
      <c r="F1184" s="423"/>
      <c r="G1184" s="436"/>
      <c r="H1184" s="436"/>
      <c r="I1184" s="437"/>
      <c r="J1184" s="436"/>
    </row>
    <row r="1185" spans="1:10" x14ac:dyDescent="0.2">
      <c r="A1185" s="436"/>
      <c r="B1185" s="436"/>
      <c r="C1185" s="436"/>
      <c r="D1185" s="437"/>
      <c r="E1185" s="571"/>
      <c r="F1185" s="423"/>
      <c r="G1185" s="436"/>
      <c r="H1185" s="436"/>
      <c r="I1185" s="437"/>
      <c r="J1185" s="436"/>
    </row>
    <row r="1186" spans="1:10" x14ac:dyDescent="0.2">
      <c r="A1186" s="436"/>
      <c r="B1186" s="436"/>
      <c r="C1186" s="436"/>
      <c r="D1186" s="437"/>
      <c r="E1186" s="571"/>
      <c r="F1186" s="423"/>
      <c r="G1186" s="436"/>
      <c r="H1186" s="436"/>
      <c r="I1186" s="437"/>
      <c r="J1186" s="436"/>
    </row>
    <row r="1187" spans="1:10" x14ac:dyDescent="0.2">
      <c r="A1187" s="436"/>
      <c r="B1187" s="436"/>
      <c r="C1187" s="436"/>
      <c r="D1187" s="437"/>
      <c r="E1187" s="571"/>
      <c r="F1187" s="423"/>
      <c r="G1187" s="436"/>
      <c r="H1187" s="436"/>
      <c r="I1187" s="437"/>
      <c r="J1187" s="436"/>
    </row>
    <row r="1188" spans="1:10" x14ac:dyDescent="0.2">
      <c r="A1188" s="436"/>
      <c r="B1188" s="436"/>
      <c r="C1188" s="436"/>
      <c r="D1188" s="437"/>
      <c r="E1188" s="571"/>
      <c r="F1188" s="423"/>
      <c r="G1188" s="436"/>
      <c r="H1188" s="436"/>
      <c r="I1188" s="437"/>
      <c r="J1188" s="436"/>
    </row>
    <row r="1189" spans="1:10" x14ac:dyDescent="0.2">
      <c r="A1189" s="436"/>
      <c r="B1189" s="436"/>
      <c r="C1189" s="436"/>
      <c r="D1189" s="437"/>
      <c r="E1189" s="571"/>
      <c r="F1189" s="423"/>
      <c r="G1189" s="436"/>
      <c r="H1189" s="436"/>
      <c r="I1189" s="437"/>
      <c r="J1189" s="436"/>
    </row>
    <row r="1190" spans="1:10" x14ac:dyDescent="0.2">
      <c r="A1190" s="436"/>
      <c r="B1190" s="436"/>
      <c r="C1190" s="436"/>
      <c r="D1190" s="437"/>
      <c r="E1190" s="571"/>
      <c r="F1190" s="423"/>
      <c r="G1190" s="436"/>
      <c r="H1190" s="436"/>
      <c r="I1190" s="437"/>
      <c r="J1190" s="436"/>
    </row>
    <row r="1191" spans="1:10" x14ac:dyDescent="0.2">
      <c r="A1191" s="436"/>
      <c r="B1191" s="436"/>
      <c r="C1191" s="436"/>
      <c r="D1191" s="437"/>
      <c r="E1191" s="571"/>
      <c r="F1191" s="423"/>
      <c r="G1191" s="436"/>
      <c r="H1191" s="436"/>
      <c r="I1191" s="437"/>
      <c r="J1191" s="436"/>
    </row>
    <row r="1192" spans="1:10" x14ac:dyDescent="0.2">
      <c r="A1192" s="436"/>
      <c r="B1192" s="436"/>
      <c r="C1192" s="436"/>
      <c r="D1192" s="437"/>
      <c r="E1192" s="571"/>
      <c r="F1192" s="423"/>
      <c r="G1192" s="436"/>
      <c r="H1192" s="436"/>
      <c r="I1192" s="437"/>
      <c r="J1192" s="436"/>
    </row>
    <row r="1193" spans="1:10" x14ac:dyDescent="0.2">
      <c r="A1193" s="436"/>
      <c r="B1193" s="436"/>
      <c r="C1193" s="436"/>
      <c r="D1193" s="437"/>
      <c r="E1193" s="571"/>
      <c r="F1193" s="423"/>
      <c r="G1193" s="436"/>
      <c r="H1193" s="436"/>
      <c r="I1193" s="437"/>
      <c r="J1193" s="436"/>
    </row>
    <row r="1194" spans="1:10" x14ac:dyDescent="0.2">
      <c r="A1194" s="436"/>
      <c r="B1194" s="436"/>
      <c r="C1194" s="436"/>
      <c r="D1194" s="437"/>
      <c r="E1194" s="571"/>
      <c r="F1194" s="423"/>
      <c r="G1194" s="436"/>
      <c r="H1194" s="436"/>
      <c r="I1194" s="437"/>
      <c r="J1194" s="436"/>
    </row>
    <row r="1195" spans="1:10" x14ac:dyDescent="0.2">
      <c r="A1195" s="436"/>
      <c r="B1195" s="436"/>
      <c r="C1195" s="436"/>
      <c r="D1195" s="437"/>
      <c r="E1195" s="571"/>
      <c r="F1195" s="423"/>
      <c r="G1195" s="436"/>
      <c r="H1195" s="436"/>
      <c r="I1195" s="437"/>
      <c r="J1195" s="436"/>
    </row>
    <row r="1196" spans="1:10" x14ac:dyDescent="0.2">
      <c r="A1196" s="436"/>
      <c r="B1196" s="436"/>
      <c r="C1196" s="436"/>
      <c r="D1196" s="437"/>
      <c r="E1196" s="571"/>
      <c r="F1196" s="423"/>
      <c r="G1196" s="436"/>
      <c r="H1196" s="436"/>
      <c r="I1196" s="437"/>
      <c r="J1196" s="436"/>
    </row>
    <row r="1197" spans="1:10" x14ac:dyDescent="0.2">
      <c r="A1197" s="436"/>
      <c r="B1197" s="436"/>
      <c r="C1197" s="436"/>
      <c r="D1197" s="437"/>
      <c r="E1197" s="571"/>
      <c r="F1197" s="423"/>
      <c r="G1197" s="436"/>
      <c r="H1197" s="436"/>
      <c r="I1197" s="437"/>
      <c r="J1197" s="436"/>
    </row>
    <row r="1198" spans="1:10" x14ac:dyDescent="0.2">
      <c r="A1198" s="436"/>
      <c r="B1198" s="436"/>
      <c r="C1198" s="436"/>
      <c r="D1198" s="437"/>
      <c r="E1198" s="571"/>
      <c r="F1198" s="423"/>
      <c r="G1198" s="436"/>
      <c r="H1198" s="436"/>
      <c r="I1198" s="437"/>
      <c r="J1198" s="436"/>
    </row>
    <row r="1199" spans="1:10" x14ac:dyDescent="0.2">
      <c r="A1199" s="436"/>
      <c r="B1199" s="436"/>
      <c r="C1199" s="436"/>
      <c r="D1199" s="437"/>
      <c r="E1199" s="571"/>
      <c r="F1199" s="423"/>
      <c r="G1199" s="436"/>
      <c r="H1199" s="436"/>
      <c r="I1199" s="437"/>
      <c r="J1199" s="436"/>
    </row>
    <row r="1200" spans="1:10" x14ac:dyDescent="0.2">
      <c r="A1200" s="436"/>
      <c r="B1200" s="436"/>
      <c r="C1200" s="436"/>
      <c r="D1200" s="437"/>
      <c r="E1200" s="571"/>
      <c r="F1200" s="423"/>
      <c r="G1200" s="436"/>
      <c r="H1200" s="436"/>
      <c r="I1200" s="437"/>
      <c r="J1200" s="436"/>
    </row>
    <row r="1201" spans="1:10" x14ac:dyDescent="0.2">
      <c r="A1201" s="436"/>
      <c r="B1201" s="436"/>
      <c r="C1201" s="436"/>
      <c r="D1201" s="437"/>
      <c r="E1201" s="571"/>
      <c r="F1201" s="423"/>
      <c r="G1201" s="436"/>
      <c r="H1201" s="436"/>
      <c r="I1201" s="437"/>
      <c r="J1201" s="436"/>
    </row>
    <row r="1202" spans="1:10" x14ac:dyDescent="0.2">
      <c r="A1202" s="436"/>
      <c r="B1202" s="436"/>
      <c r="C1202" s="436"/>
      <c r="D1202" s="437"/>
      <c r="E1202" s="571"/>
      <c r="F1202" s="423"/>
      <c r="G1202" s="436"/>
      <c r="H1202" s="436"/>
      <c r="I1202" s="437"/>
      <c r="J1202" s="436"/>
    </row>
    <row r="1203" spans="1:10" x14ac:dyDescent="0.2">
      <c r="A1203" s="436"/>
      <c r="B1203" s="436"/>
      <c r="C1203" s="436"/>
      <c r="D1203" s="437"/>
      <c r="E1203" s="571"/>
      <c r="F1203" s="423"/>
      <c r="G1203" s="436"/>
      <c r="H1203" s="436"/>
      <c r="I1203" s="437"/>
      <c r="J1203" s="436"/>
    </row>
    <row r="1204" spans="1:10" x14ac:dyDescent="0.2">
      <c r="A1204" s="436"/>
      <c r="B1204" s="436"/>
      <c r="C1204" s="436"/>
      <c r="D1204" s="437"/>
      <c r="E1204" s="571"/>
      <c r="F1204" s="423"/>
      <c r="G1204" s="436"/>
      <c r="H1204" s="436"/>
      <c r="I1204" s="437"/>
      <c r="J1204" s="436"/>
    </row>
    <row r="1205" spans="1:10" x14ac:dyDescent="0.2">
      <c r="A1205" s="436"/>
      <c r="B1205" s="436"/>
      <c r="C1205" s="436"/>
      <c r="D1205" s="437"/>
      <c r="E1205" s="571"/>
      <c r="F1205" s="423"/>
      <c r="G1205" s="436"/>
      <c r="H1205" s="436"/>
      <c r="I1205" s="437"/>
      <c r="J1205" s="436"/>
    </row>
    <row r="1206" spans="1:10" x14ac:dyDescent="0.2">
      <c r="A1206" s="436"/>
      <c r="B1206" s="436"/>
      <c r="C1206" s="436"/>
      <c r="D1206" s="437"/>
      <c r="E1206" s="571"/>
      <c r="F1206" s="423"/>
      <c r="G1206" s="436"/>
      <c r="H1206" s="436"/>
      <c r="I1206" s="437"/>
      <c r="J1206" s="436"/>
    </row>
    <row r="1207" spans="1:10" x14ac:dyDescent="0.2">
      <c r="A1207" s="436"/>
      <c r="B1207" s="436"/>
      <c r="C1207" s="436"/>
      <c r="D1207" s="437"/>
      <c r="E1207" s="571"/>
      <c r="F1207" s="423"/>
      <c r="G1207" s="436"/>
      <c r="H1207" s="436"/>
      <c r="I1207" s="437"/>
      <c r="J1207" s="436"/>
    </row>
    <row r="1208" spans="1:10" x14ac:dyDescent="0.2">
      <c r="A1208" s="436"/>
      <c r="B1208" s="436"/>
      <c r="C1208" s="436"/>
      <c r="D1208" s="437"/>
      <c r="E1208" s="571"/>
      <c r="F1208" s="423"/>
      <c r="G1208" s="436"/>
      <c r="H1208" s="436"/>
      <c r="I1208" s="437"/>
      <c r="J1208" s="436"/>
    </row>
    <row r="1209" spans="1:10" x14ac:dyDescent="0.2">
      <c r="A1209" s="436"/>
      <c r="B1209" s="436"/>
      <c r="C1209" s="436"/>
      <c r="D1209" s="437"/>
      <c r="E1209" s="571"/>
      <c r="F1209" s="423"/>
      <c r="G1209" s="436"/>
      <c r="H1209" s="436"/>
      <c r="I1209" s="437"/>
      <c r="J1209" s="436"/>
    </row>
    <row r="1210" spans="1:10" x14ac:dyDescent="0.2">
      <c r="A1210" s="436"/>
      <c r="B1210" s="436"/>
      <c r="C1210" s="436"/>
      <c r="D1210" s="437"/>
      <c r="E1210" s="571"/>
      <c r="F1210" s="423"/>
      <c r="G1210" s="436"/>
      <c r="H1210" s="436"/>
      <c r="I1210" s="437"/>
      <c r="J1210" s="436"/>
    </row>
    <row r="1211" spans="1:10" x14ac:dyDescent="0.2">
      <c r="A1211" s="436"/>
      <c r="B1211" s="436"/>
      <c r="C1211" s="436"/>
      <c r="D1211" s="437"/>
      <c r="E1211" s="571"/>
      <c r="F1211" s="423"/>
      <c r="G1211" s="436"/>
      <c r="H1211" s="436"/>
      <c r="I1211" s="437"/>
      <c r="J1211" s="436"/>
    </row>
    <row r="1212" spans="1:10" x14ac:dyDescent="0.2">
      <c r="A1212" s="436"/>
      <c r="B1212" s="436"/>
      <c r="C1212" s="436"/>
      <c r="D1212" s="437"/>
      <c r="E1212" s="571"/>
      <c r="F1212" s="423"/>
      <c r="G1212" s="436"/>
      <c r="H1212" s="436"/>
      <c r="I1212" s="437"/>
      <c r="J1212" s="436"/>
    </row>
    <row r="1213" spans="1:10" x14ac:dyDescent="0.2">
      <c r="A1213" s="436"/>
      <c r="B1213" s="436"/>
      <c r="C1213" s="436"/>
      <c r="D1213" s="437"/>
      <c r="E1213" s="571"/>
      <c r="F1213" s="423"/>
      <c r="G1213" s="436"/>
      <c r="H1213" s="436"/>
      <c r="I1213" s="437"/>
      <c r="J1213" s="436"/>
    </row>
    <row r="1214" spans="1:10" x14ac:dyDescent="0.2">
      <c r="A1214" s="436"/>
      <c r="B1214" s="436"/>
      <c r="C1214" s="436"/>
      <c r="D1214" s="437"/>
      <c r="E1214" s="571"/>
      <c r="F1214" s="423"/>
      <c r="G1214" s="436"/>
      <c r="H1214" s="436"/>
      <c r="I1214" s="437"/>
      <c r="J1214" s="436"/>
    </row>
    <row r="1215" spans="1:10" x14ac:dyDescent="0.2">
      <c r="A1215" s="436"/>
      <c r="B1215" s="436"/>
      <c r="C1215" s="436"/>
      <c r="D1215" s="437"/>
      <c r="E1215" s="571"/>
      <c r="F1215" s="423"/>
      <c r="G1215" s="436"/>
      <c r="H1215" s="436"/>
      <c r="I1215" s="437"/>
      <c r="J1215" s="436"/>
    </row>
    <row r="1216" spans="1:10" x14ac:dyDescent="0.2">
      <c r="A1216" s="436"/>
      <c r="B1216" s="436"/>
      <c r="C1216" s="436"/>
      <c r="D1216" s="437"/>
      <c r="E1216" s="571"/>
      <c r="F1216" s="423"/>
      <c r="G1216" s="436"/>
      <c r="H1216" s="436"/>
      <c r="I1216" s="437"/>
      <c r="J1216" s="436"/>
    </row>
    <row r="1217" spans="1:10" x14ac:dyDescent="0.2">
      <c r="A1217" s="436"/>
      <c r="B1217" s="436"/>
      <c r="C1217" s="436"/>
      <c r="D1217" s="437"/>
      <c r="E1217" s="571"/>
      <c r="F1217" s="423"/>
      <c r="G1217" s="436"/>
      <c r="H1217" s="436"/>
      <c r="I1217" s="437"/>
      <c r="J1217" s="436"/>
    </row>
    <row r="1218" spans="1:10" x14ac:dyDescent="0.2">
      <c r="A1218" s="436"/>
      <c r="B1218" s="436"/>
      <c r="C1218" s="436"/>
      <c r="D1218" s="437"/>
      <c r="E1218" s="571"/>
      <c r="F1218" s="423"/>
      <c r="G1218" s="436"/>
      <c r="H1218" s="436"/>
      <c r="I1218" s="437"/>
      <c r="J1218" s="436"/>
    </row>
    <row r="1219" spans="1:10" x14ac:dyDescent="0.2">
      <c r="A1219" s="436"/>
      <c r="B1219" s="436"/>
      <c r="C1219" s="436"/>
      <c r="D1219" s="437"/>
      <c r="E1219" s="571"/>
      <c r="F1219" s="423"/>
      <c r="G1219" s="436"/>
      <c r="H1219" s="436"/>
      <c r="I1219" s="437"/>
      <c r="J1219" s="436"/>
    </row>
    <row r="1220" spans="1:10" x14ac:dyDescent="0.2">
      <c r="A1220" s="436"/>
      <c r="B1220" s="436"/>
      <c r="C1220" s="436"/>
      <c r="D1220" s="437"/>
      <c r="E1220" s="571"/>
      <c r="F1220" s="423"/>
      <c r="G1220" s="436"/>
      <c r="H1220" s="436"/>
      <c r="I1220" s="437"/>
      <c r="J1220" s="436"/>
    </row>
    <row r="1221" spans="1:10" x14ac:dyDescent="0.2">
      <c r="A1221" s="436"/>
      <c r="B1221" s="436"/>
      <c r="C1221" s="436"/>
      <c r="D1221" s="437"/>
      <c r="E1221" s="571"/>
      <c r="F1221" s="423"/>
      <c r="G1221" s="436"/>
      <c r="H1221" s="436"/>
      <c r="I1221" s="437"/>
      <c r="J1221" s="436"/>
    </row>
    <row r="1222" spans="1:10" x14ac:dyDescent="0.2">
      <c r="A1222" s="436"/>
      <c r="B1222" s="436"/>
      <c r="C1222" s="436"/>
      <c r="D1222" s="437"/>
      <c r="E1222" s="571"/>
      <c r="F1222" s="423"/>
      <c r="G1222" s="436"/>
      <c r="H1222" s="436"/>
      <c r="I1222" s="437"/>
      <c r="J1222" s="436"/>
    </row>
    <row r="1223" spans="1:10" x14ac:dyDescent="0.2">
      <c r="A1223" s="436"/>
      <c r="B1223" s="436"/>
      <c r="C1223" s="436"/>
      <c r="D1223" s="437"/>
      <c r="E1223" s="571"/>
      <c r="F1223" s="423"/>
      <c r="G1223" s="436"/>
      <c r="H1223" s="436"/>
      <c r="I1223" s="437"/>
      <c r="J1223" s="436"/>
    </row>
    <row r="1224" spans="1:10" x14ac:dyDescent="0.2">
      <c r="A1224" s="436"/>
      <c r="B1224" s="436"/>
      <c r="C1224" s="436"/>
      <c r="D1224" s="437"/>
      <c r="E1224" s="571"/>
      <c r="F1224" s="423"/>
      <c r="G1224" s="436"/>
      <c r="H1224" s="436"/>
      <c r="I1224" s="437"/>
      <c r="J1224" s="436"/>
    </row>
    <row r="1225" spans="1:10" x14ac:dyDescent="0.2">
      <c r="A1225" s="436"/>
      <c r="B1225" s="436"/>
      <c r="C1225" s="436"/>
      <c r="D1225" s="437"/>
      <c r="E1225" s="571"/>
      <c r="F1225" s="423"/>
      <c r="G1225" s="436"/>
      <c r="H1225" s="436"/>
      <c r="I1225" s="437"/>
      <c r="J1225" s="436"/>
    </row>
    <row r="1226" spans="1:10" x14ac:dyDescent="0.2">
      <c r="A1226" s="436"/>
      <c r="B1226" s="436"/>
      <c r="C1226" s="436"/>
      <c r="D1226" s="437"/>
      <c r="E1226" s="571"/>
      <c r="F1226" s="423"/>
      <c r="G1226" s="436"/>
      <c r="H1226" s="436"/>
      <c r="I1226" s="437"/>
      <c r="J1226" s="436"/>
    </row>
    <row r="1227" spans="1:10" x14ac:dyDescent="0.2">
      <c r="A1227" s="436"/>
      <c r="B1227" s="436"/>
      <c r="C1227" s="436"/>
      <c r="D1227" s="437"/>
      <c r="E1227" s="571"/>
      <c r="F1227" s="423"/>
      <c r="G1227" s="436"/>
      <c r="H1227" s="436"/>
      <c r="I1227" s="437"/>
      <c r="J1227" s="436"/>
    </row>
    <row r="1228" spans="1:10" x14ac:dyDescent="0.2">
      <c r="A1228" s="436"/>
      <c r="B1228" s="436"/>
      <c r="C1228" s="436"/>
      <c r="D1228" s="437"/>
      <c r="E1228" s="571"/>
      <c r="F1228" s="423"/>
      <c r="G1228" s="436"/>
      <c r="H1228" s="436"/>
      <c r="I1228" s="437"/>
      <c r="J1228" s="436"/>
    </row>
    <row r="1229" spans="1:10" x14ac:dyDescent="0.2">
      <c r="A1229" s="436"/>
      <c r="B1229" s="436"/>
      <c r="C1229" s="436"/>
      <c r="D1229" s="437"/>
      <c r="E1229" s="571"/>
      <c r="F1229" s="423"/>
      <c r="G1229" s="436"/>
      <c r="H1229" s="436"/>
      <c r="I1229" s="437"/>
      <c r="J1229" s="436"/>
    </row>
    <row r="1230" spans="1:10" x14ac:dyDescent="0.2">
      <c r="A1230" s="436"/>
      <c r="B1230" s="436"/>
      <c r="C1230" s="436"/>
      <c r="D1230" s="437"/>
      <c r="E1230" s="571"/>
      <c r="F1230" s="423"/>
      <c r="G1230" s="436"/>
      <c r="H1230" s="436"/>
      <c r="I1230" s="437"/>
      <c r="J1230" s="436"/>
    </row>
    <row r="1231" spans="1:10" x14ac:dyDescent="0.2">
      <c r="A1231" s="436"/>
      <c r="B1231" s="436"/>
      <c r="C1231" s="436"/>
      <c r="D1231" s="437"/>
      <c r="E1231" s="571"/>
      <c r="F1231" s="423"/>
      <c r="G1231" s="436"/>
      <c r="H1231" s="436"/>
      <c r="I1231" s="437"/>
      <c r="J1231" s="436"/>
    </row>
    <row r="1232" spans="1:10" x14ac:dyDescent="0.2">
      <c r="A1232" s="436"/>
      <c r="B1232" s="436"/>
      <c r="C1232" s="436"/>
      <c r="D1232" s="437"/>
      <c r="E1232" s="571"/>
      <c r="F1232" s="423"/>
      <c r="G1232" s="436"/>
      <c r="H1232" s="436"/>
      <c r="I1232" s="437"/>
      <c r="J1232" s="436"/>
    </row>
    <row r="1233" spans="1:10" x14ac:dyDescent="0.2">
      <c r="A1233" s="436"/>
      <c r="B1233" s="436"/>
      <c r="C1233" s="436"/>
      <c r="D1233" s="437"/>
      <c r="E1233" s="571"/>
      <c r="F1233" s="423"/>
      <c r="G1233" s="436"/>
      <c r="H1233" s="436"/>
      <c r="I1233" s="437"/>
      <c r="J1233" s="436"/>
    </row>
    <row r="1234" spans="1:10" x14ac:dyDescent="0.2">
      <c r="A1234" s="436"/>
      <c r="B1234" s="436"/>
      <c r="C1234" s="436"/>
      <c r="D1234" s="437"/>
      <c r="E1234" s="571"/>
      <c r="F1234" s="423"/>
      <c r="G1234" s="436"/>
      <c r="H1234" s="436"/>
      <c r="I1234" s="437"/>
      <c r="J1234" s="436"/>
    </row>
    <row r="1235" spans="1:10" x14ac:dyDescent="0.2">
      <c r="A1235" s="436"/>
      <c r="B1235" s="436"/>
      <c r="C1235" s="436"/>
      <c r="D1235" s="437"/>
      <c r="E1235" s="571"/>
      <c r="F1235" s="423"/>
      <c r="G1235" s="436"/>
      <c r="H1235" s="436"/>
      <c r="I1235" s="437"/>
      <c r="J1235" s="436"/>
    </row>
    <row r="1236" spans="1:10" x14ac:dyDescent="0.2">
      <c r="A1236" s="436"/>
      <c r="B1236" s="436"/>
      <c r="C1236" s="436"/>
      <c r="D1236" s="437"/>
      <c r="E1236" s="571"/>
      <c r="F1236" s="423"/>
      <c r="G1236" s="436"/>
      <c r="H1236" s="436"/>
      <c r="I1236" s="437"/>
      <c r="J1236" s="436"/>
    </row>
    <row r="1237" spans="1:10" x14ac:dyDescent="0.2">
      <c r="A1237" s="436"/>
      <c r="B1237" s="436"/>
      <c r="C1237" s="436"/>
      <c r="D1237" s="437"/>
      <c r="E1237" s="571"/>
      <c r="F1237" s="423"/>
      <c r="G1237" s="436"/>
      <c r="H1237" s="436"/>
      <c r="I1237" s="437"/>
      <c r="J1237" s="436"/>
    </row>
    <row r="1238" spans="1:10" x14ac:dyDescent="0.2">
      <c r="A1238" s="436"/>
      <c r="B1238" s="436"/>
      <c r="C1238" s="436"/>
      <c r="D1238" s="437"/>
      <c r="E1238" s="571"/>
      <c r="F1238" s="423"/>
      <c r="G1238" s="436"/>
      <c r="H1238" s="436"/>
      <c r="I1238" s="437"/>
      <c r="J1238" s="436"/>
    </row>
    <row r="1239" spans="1:10" x14ac:dyDescent="0.2">
      <c r="A1239" s="436"/>
      <c r="B1239" s="436"/>
      <c r="C1239" s="436"/>
      <c r="D1239" s="437"/>
      <c r="E1239" s="571"/>
      <c r="F1239" s="423"/>
      <c r="G1239" s="436"/>
      <c r="H1239" s="436"/>
      <c r="I1239" s="437"/>
      <c r="J1239" s="436"/>
    </row>
    <row r="1240" spans="1:10" x14ac:dyDescent="0.2">
      <c r="A1240" s="436"/>
      <c r="B1240" s="436"/>
      <c r="C1240" s="436"/>
      <c r="D1240" s="437"/>
      <c r="E1240" s="571"/>
      <c r="F1240" s="423"/>
      <c r="G1240" s="436"/>
      <c r="H1240" s="436"/>
      <c r="I1240" s="437"/>
      <c r="J1240" s="436"/>
    </row>
    <row r="1241" spans="1:10" x14ac:dyDescent="0.2">
      <c r="A1241" s="436"/>
      <c r="B1241" s="436"/>
      <c r="C1241" s="436"/>
      <c r="D1241" s="437"/>
      <c r="E1241" s="571"/>
      <c r="F1241" s="423"/>
      <c r="G1241" s="436"/>
      <c r="H1241" s="436"/>
      <c r="I1241" s="437"/>
      <c r="J1241" s="436"/>
    </row>
    <row r="1242" spans="1:10" x14ac:dyDescent="0.2">
      <c r="A1242" s="436"/>
      <c r="B1242" s="436"/>
      <c r="C1242" s="436"/>
      <c r="D1242" s="437"/>
      <c r="E1242" s="571"/>
      <c r="F1242" s="423"/>
      <c r="G1242" s="436"/>
      <c r="H1242" s="436"/>
      <c r="I1242" s="437"/>
      <c r="J1242" s="436"/>
    </row>
    <row r="1243" spans="1:10" x14ac:dyDescent="0.2">
      <c r="A1243" s="436"/>
      <c r="B1243" s="436"/>
      <c r="C1243" s="436"/>
      <c r="D1243" s="437"/>
      <c r="E1243" s="571"/>
      <c r="F1243" s="423"/>
      <c r="G1243" s="436"/>
      <c r="H1243" s="436"/>
      <c r="I1243" s="437"/>
      <c r="J1243" s="436"/>
    </row>
    <row r="1244" spans="1:10" x14ac:dyDescent="0.2">
      <c r="A1244" s="436"/>
      <c r="B1244" s="436"/>
      <c r="C1244" s="436"/>
      <c r="D1244" s="437"/>
      <c r="E1244" s="571"/>
      <c r="F1244" s="423"/>
      <c r="G1244" s="436"/>
      <c r="H1244" s="436"/>
      <c r="I1244" s="437"/>
      <c r="J1244" s="436"/>
    </row>
    <row r="1245" spans="1:10" x14ac:dyDescent="0.2">
      <c r="A1245" s="436"/>
      <c r="B1245" s="436"/>
      <c r="C1245" s="436"/>
      <c r="D1245" s="437"/>
      <c r="E1245" s="571"/>
      <c r="F1245" s="423"/>
      <c r="G1245" s="436"/>
      <c r="H1245" s="436"/>
      <c r="I1245" s="437"/>
      <c r="J1245" s="436"/>
    </row>
    <row r="1246" spans="1:10" x14ac:dyDescent="0.2">
      <c r="A1246" s="436"/>
      <c r="B1246" s="436"/>
      <c r="C1246" s="436"/>
      <c r="D1246" s="437"/>
      <c r="E1246" s="571"/>
      <c r="F1246" s="423"/>
      <c r="G1246" s="436"/>
      <c r="H1246" s="436"/>
      <c r="I1246" s="437"/>
      <c r="J1246" s="436"/>
    </row>
    <row r="1247" spans="1:10" x14ac:dyDescent="0.2">
      <c r="A1247" s="436"/>
      <c r="B1247" s="436"/>
      <c r="C1247" s="436"/>
      <c r="D1247" s="437"/>
      <c r="E1247" s="571"/>
      <c r="F1247" s="423"/>
      <c r="G1247" s="436"/>
      <c r="H1247" s="436"/>
      <c r="I1247" s="437"/>
      <c r="J1247" s="436"/>
    </row>
    <row r="1248" spans="1:10" x14ac:dyDescent="0.2">
      <c r="A1248" s="436"/>
      <c r="B1248" s="436"/>
      <c r="C1248" s="436"/>
      <c r="D1248" s="437"/>
      <c r="E1248" s="571"/>
      <c r="F1248" s="423"/>
      <c r="G1248" s="436"/>
      <c r="H1248" s="436"/>
      <c r="I1248" s="437"/>
      <c r="J1248" s="436"/>
    </row>
    <row r="1249" spans="1:10" x14ac:dyDescent="0.2">
      <c r="A1249" s="436"/>
      <c r="B1249" s="436"/>
      <c r="C1249" s="436"/>
      <c r="D1249" s="437"/>
      <c r="E1249" s="571"/>
      <c r="F1249" s="423"/>
      <c r="G1249" s="436"/>
      <c r="H1249" s="436"/>
      <c r="I1249" s="437"/>
      <c r="J1249" s="436"/>
    </row>
    <row r="1250" spans="1:10" x14ac:dyDescent="0.2">
      <c r="A1250" s="436"/>
      <c r="B1250" s="436"/>
      <c r="C1250" s="436"/>
      <c r="D1250" s="437"/>
      <c r="E1250" s="571"/>
      <c r="F1250" s="423"/>
      <c r="G1250" s="436"/>
      <c r="H1250" s="436"/>
      <c r="I1250" s="437"/>
      <c r="J1250" s="436"/>
    </row>
    <row r="1251" spans="1:10" x14ac:dyDescent="0.2">
      <c r="A1251" s="436"/>
      <c r="B1251" s="436"/>
      <c r="C1251" s="436"/>
      <c r="D1251" s="437"/>
      <c r="E1251" s="571"/>
      <c r="F1251" s="423"/>
      <c r="G1251" s="436"/>
      <c r="H1251" s="436"/>
      <c r="I1251" s="437"/>
      <c r="J1251" s="436"/>
    </row>
    <row r="1252" spans="1:10" x14ac:dyDescent="0.2">
      <c r="A1252" s="436"/>
      <c r="B1252" s="436"/>
      <c r="C1252" s="436"/>
      <c r="D1252" s="437"/>
      <c r="E1252" s="571"/>
      <c r="F1252" s="423"/>
      <c r="G1252" s="436"/>
      <c r="H1252" s="436"/>
      <c r="I1252" s="437"/>
      <c r="J1252" s="436"/>
    </row>
    <row r="1253" spans="1:10" x14ac:dyDescent="0.2">
      <c r="A1253" s="436"/>
      <c r="B1253" s="436"/>
      <c r="C1253" s="436"/>
      <c r="D1253" s="437"/>
      <c r="E1253" s="571"/>
      <c r="F1253" s="423"/>
      <c r="G1253" s="436"/>
      <c r="H1253" s="436"/>
      <c r="I1253" s="437"/>
      <c r="J1253" s="436"/>
    </row>
    <row r="1254" spans="1:10" x14ac:dyDescent="0.2">
      <c r="A1254" s="436"/>
      <c r="B1254" s="436"/>
      <c r="C1254" s="436"/>
      <c r="D1254" s="437"/>
      <c r="E1254" s="571"/>
      <c r="F1254" s="423"/>
      <c r="G1254" s="436"/>
      <c r="H1254" s="436"/>
      <c r="I1254" s="437"/>
      <c r="J1254" s="436"/>
    </row>
    <row r="1255" spans="1:10" x14ac:dyDescent="0.2">
      <c r="A1255" s="436"/>
      <c r="B1255" s="436"/>
      <c r="C1255" s="436"/>
      <c r="D1255" s="437"/>
      <c r="E1255" s="571"/>
      <c r="F1255" s="423"/>
      <c r="G1255" s="436"/>
      <c r="H1255" s="436"/>
      <c r="I1255" s="437"/>
      <c r="J1255" s="436"/>
    </row>
    <row r="1256" spans="1:10" x14ac:dyDescent="0.2">
      <c r="A1256" s="436"/>
      <c r="B1256" s="436"/>
      <c r="C1256" s="436"/>
      <c r="D1256" s="437"/>
      <c r="E1256" s="571"/>
      <c r="F1256" s="423"/>
      <c r="G1256" s="436"/>
      <c r="H1256" s="436"/>
      <c r="I1256" s="437"/>
      <c r="J1256" s="436"/>
    </row>
    <row r="1257" spans="1:10" x14ac:dyDescent="0.2">
      <c r="A1257" s="436"/>
      <c r="B1257" s="436"/>
      <c r="C1257" s="436"/>
      <c r="D1257" s="437"/>
      <c r="E1257" s="571"/>
      <c r="F1257" s="423"/>
      <c r="G1257" s="436"/>
      <c r="H1257" s="436"/>
      <c r="I1257" s="437"/>
      <c r="J1257" s="436"/>
    </row>
    <row r="1258" spans="1:10" x14ac:dyDescent="0.2">
      <c r="A1258" s="436"/>
      <c r="B1258" s="436"/>
      <c r="C1258" s="436"/>
      <c r="D1258" s="437"/>
      <c r="E1258" s="571"/>
      <c r="F1258" s="423"/>
      <c r="G1258" s="436"/>
      <c r="H1258" s="436"/>
      <c r="I1258" s="437"/>
      <c r="J1258" s="436"/>
    </row>
    <row r="1259" spans="1:10" x14ac:dyDescent="0.2">
      <c r="A1259" s="436"/>
      <c r="B1259" s="436"/>
      <c r="C1259" s="436"/>
      <c r="D1259" s="437"/>
      <c r="E1259" s="571"/>
      <c r="F1259" s="423"/>
      <c r="G1259" s="436"/>
      <c r="H1259" s="436"/>
      <c r="I1259" s="437"/>
      <c r="J1259" s="436"/>
    </row>
    <row r="1260" spans="1:10" x14ac:dyDescent="0.2">
      <c r="A1260" s="436"/>
      <c r="B1260" s="436"/>
      <c r="C1260" s="436"/>
      <c r="D1260" s="437"/>
      <c r="E1260" s="571"/>
      <c r="F1260" s="423"/>
      <c r="G1260" s="436"/>
      <c r="H1260" s="436"/>
      <c r="I1260" s="437"/>
      <c r="J1260" s="436"/>
    </row>
    <row r="1261" spans="1:10" x14ac:dyDescent="0.2">
      <c r="A1261" s="436"/>
      <c r="B1261" s="436"/>
      <c r="C1261" s="436"/>
      <c r="D1261" s="437"/>
      <c r="E1261" s="571"/>
      <c r="F1261" s="423"/>
      <c r="G1261" s="436"/>
      <c r="H1261" s="436"/>
      <c r="I1261" s="437"/>
      <c r="J1261" s="436"/>
    </row>
    <row r="1262" spans="1:10" x14ac:dyDescent="0.2">
      <c r="A1262" s="436"/>
      <c r="B1262" s="436"/>
      <c r="C1262" s="436"/>
      <c r="D1262" s="437"/>
      <c r="E1262" s="571"/>
      <c r="F1262" s="423"/>
      <c r="G1262" s="436"/>
      <c r="H1262" s="436"/>
      <c r="I1262" s="437"/>
      <c r="J1262" s="436"/>
    </row>
    <row r="1263" spans="1:10" x14ac:dyDescent="0.2">
      <c r="A1263" s="436"/>
      <c r="B1263" s="436"/>
      <c r="C1263" s="436"/>
      <c r="D1263" s="437"/>
      <c r="E1263" s="571"/>
      <c r="F1263" s="423"/>
      <c r="G1263" s="436"/>
      <c r="H1263" s="436"/>
      <c r="I1263" s="437"/>
      <c r="J1263" s="436"/>
    </row>
    <row r="1264" spans="1:10" x14ac:dyDescent="0.2">
      <c r="A1264" s="436"/>
      <c r="B1264" s="436"/>
      <c r="C1264" s="436"/>
      <c r="D1264" s="437"/>
      <c r="E1264" s="571"/>
      <c r="F1264" s="423"/>
      <c r="G1264" s="436"/>
      <c r="H1264" s="436"/>
      <c r="I1264" s="437"/>
      <c r="J1264" s="436"/>
    </row>
    <row r="1265" spans="1:10" x14ac:dyDescent="0.2">
      <c r="A1265" s="436"/>
      <c r="B1265" s="436"/>
      <c r="C1265" s="436"/>
      <c r="D1265" s="437"/>
      <c r="E1265" s="571"/>
      <c r="F1265" s="423"/>
      <c r="G1265" s="436"/>
      <c r="H1265" s="436"/>
      <c r="I1265" s="437"/>
      <c r="J1265" s="436"/>
    </row>
    <row r="1266" spans="1:10" x14ac:dyDescent="0.2">
      <c r="A1266" s="436"/>
      <c r="B1266" s="436"/>
      <c r="C1266" s="436"/>
      <c r="D1266" s="437"/>
      <c r="E1266" s="571"/>
      <c r="F1266" s="423"/>
      <c r="G1266" s="436"/>
      <c r="H1266" s="436"/>
      <c r="I1266" s="437"/>
      <c r="J1266" s="436"/>
    </row>
    <row r="1267" spans="1:10" x14ac:dyDescent="0.2">
      <c r="A1267" s="436"/>
      <c r="B1267" s="436"/>
      <c r="C1267" s="436"/>
      <c r="D1267" s="437"/>
      <c r="E1267" s="571"/>
      <c r="F1267" s="423"/>
      <c r="G1267" s="436"/>
      <c r="H1267" s="436"/>
      <c r="I1267" s="437"/>
      <c r="J1267" s="436"/>
    </row>
    <row r="1268" spans="1:10" x14ac:dyDescent="0.2">
      <c r="A1268" s="436"/>
      <c r="B1268" s="436"/>
      <c r="C1268" s="436"/>
      <c r="D1268" s="437"/>
      <c r="E1268" s="571"/>
      <c r="F1268" s="423"/>
      <c r="G1268" s="436"/>
      <c r="H1268" s="436"/>
      <c r="I1268" s="437"/>
      <c r="J1268" s="436"/>
    </row>
    <row r="1269" spans="1:10" x14ac:dyDescent="0.2">
      <c r="A1269" s="436"/>
      <c r="B1269" s="436"/>
      <c r="C1269" s="436"/>
      <c r="D1269" s="437"/>
      <c r="E1269" s="571"/>
      <c r="F1269" s="423"/>
      <c r="G1269" s="436"/>
      <c r="H1269" s="436"/>
      <c r="I1269" s="437"/>
      <c r="J1269" s="436"/>
    </row>
    <row r="1270" spans="1:10" x14ac:dyDescent="0.2">
      <c r="A1270" s="436"/>
      <c r="B1270" s="436"/>
      <c r="C1270" s="436"/>
      <c r="D1270" s="437"/>
      <c r="E1270" s="571"/>
      <c r="F1270" s="423"/>
      <c r="G1270" s="436"/>
      <c r="H1270" s="436"/>
      <c r="I1270" s="437"/>
      <c r="J1270" s="436"/>
    </row>
    <row r="1271" spans="1:10" x14ac:dyDescent="0.2">
      <c r="A1271" s="436"/>
      <c r="B1271" s="436"/>
      <c r="C1271" s="436"/>
      <c r="D1271" s="437"/>
      <c r="E1271" s="571"/>
      <c r="F1271" s="423"/>
      <c r="G1271" s="436"/>
      <c r="H1271" s="436"/>
      <c r="I1271" s="437"/>
      <c r="J1271" s="436"/>
    </row>
    <row r="1272" spans="1:10" x14ac:dyDescent="0.2">
      <c r="A1272" s="436"/>
      <c r="B1272" s="436"/>
      <c r="C1272" s="436"/>
      <c r="D1272" s="437"/>
      <c r="E1272" s="571"/>
      <c r="F1272" s="423"/>
      <c r="G1272" s="436"/>
      <c r="H1272" s="436"/>
      <c r="I1272" s="437"/>
      <c r="J1272" s="436"/>
    </row>
    <row r="1273" spans="1:10" x14ac:dyDescent="0.2">
      <c r="A1273" s="436"/>
      <c r="B1273" s="436"/>
      <c r="C1273" s="436"/>
      <c r="D1273" s="437"/>
      <c r="E1273" s="571"/>
      <c r="F1273" s="423"/>
      <c r="G1273" s="436"/>
      <c r="H1273" s="436"/>
      <c r="I1273" s="437"/>
      <c r="J1273" s="436"/>
    </row>
    <row r="1274" spans="1:10" x14ac:dyDescent="0.2">
      <c r="A1274" s="436"/>
      <c r="B1274" s="436"/>
      <c r="C1274" s="436"/>
      <c r="D1274" s="437"/>
      <c r="E1274" s="571"/>
      <c r="F1274" s="423"/>
      <c r="G1274" s="436"/>
      <c r="H1274" s="436"/>
      <c r="I1274" s="437"/>
      <c r="J1274" s="436"/>
    </row>
    <row r="1275" spans="1:10" x14ac:dyDescent="0.2">
      <c r="A1275" s="436"/>
      <c r="B1275" s="436"/>
      <c r="C1275" s="436"/>
      <c r="D1275" s="437"/>
      <c r="E1275" s="571"/>
      <c r="F1275" s="423"/>
      <c r="G1275" s="436"/>
      <c r="H1275" s="436"/>
      <c r="I1275" s="437"/>
      <c r="J1275" s="436"/>
    </row>
    <row r="1276" spans="1:10" x14ac:dyDescent="0.2">
      <c r="A1276" s="436"/>
      <c r="B1276" s="436"/>
      <c r="C1276" s="436"/>
      <c r="D1276" s="437"/>
      <c r="E1276" s="571"/>
      <c r="F1276" s="423"/>
      <c r="G1276" s="436"/>
      <c r="H1276" s="436"/>
      <c r="I1276" s="437"/>
      <c r="J1276" s="436"/>
    </row>
    <row r="1277" spans="1:10" x14ac:dyDescent="0.2">
      <c r="A1277" s="436"/>
      <c r="B1277" s="436"/>
      <c r="C1277" s="436"/>
      <c r="D1277" s="437"/>
      <c r="E1277" s="571"/>
      <c r="F1277" s="423"/>
      <c r="G1277" s="436"/>
      <c r="H1277" s="436"/>
      <c r="I1277" s="437"/>
      <c r="J1277" s="436"/>
    </row>
    <row r="1278" spans="1:10" x14ac:dyDescent="0.2">
      <c r="A1278" s="436"/>
      <c r="B1278" s="436"/>
      <c r="C1278" s="436"/>
      <c r="D1278" s="437"/>
      <c r="E1278" s="571"/>
      <c r="F1278" s="423"/>
      <c r="G1278" s="436"/>
      <c r="H1278" s="436"/>
      <c r="I1278" s="437"/>
      <c r="J1278" s="436"/>
    </row>
    <row r="1279" spans="1:10" x14ac:dyDescent="0.2">
      <c r="A1279" s="436"/>
      <c r="B1279" s="436"/>
      <c r="C1279" s="436"/>
      <c r="D1279" s="437"/>
      <c r="E1279" s="571"/>
      <c r="F1279" s="423"/>
      <c r="G1279" s="436"/>
      <c r="H1279" s="436"/>
      <c r="I1279" s="437"/>
      <c r="J1279" s="436"/>
    </row>
    <row r="1280" spans="1:10" x14ac:dyDescent="0.2">
      <c r="A1280" s="436"/>
      <c r="B1280" s="436"/>
      <c r="C1280" s="436"/>
      <c r="D1280" s="437"/>
      <c r="E1280" s="571"/>
      <c r="F1280" s="423"/>
      <c r="G1280" s="436"/>
      <c r="H1280" s="436"/>
      <c r="I1280" s="437"/>
      <c r="J1280" s="436"/>
    </row>
    <row r="1281" spans="1:10" x14ac:dyDescent="0.2">
      <c r="A1281" s="436"/>
      <c r="B1281" s="436"/>
      <c r="C1281" s="436"/>
      <c r="D1281" s="437"/>
      <c r="E1281" s="571"/>
      <c r="F1281" s="423"/>
      <c r="G1281" s="436"/>
      <c r="H1281" s="436"/>
      <c r="I1281" s="437"/>
      <c r="J1281" s="436"/>
    </row>
    <row r="1282" spans="1:10" x14ac:dyDescent="0.2">
      <c r="A1282" s="436"/>
      <c r="B1282" s="436"/>
      <c r="C1282" s="436"/>
      <c r="D1282" s="437"/>
      <c r="E1282" s="571"/>
      <c r="F1282" s="423"/>
      <c r="G1282" s="436"/>
      <c r="H1282" s="436"/>
      <c r="I1282" s="437"/>
      <c r="J1282" s="436"/>
    </row>
    <row r="1283" spans="1:10" x14ac:dyDescent="0.2">
      <c r="A1283" s="436"/>
      <c r="B1283" s="436"/>
      <c r="C1283" s="436"/>
      <c r="D1283" s="437"/>
      <c r="E1283" s="571"/>
      <c r="F1283" s="423"/>
      <c r="G1283" s="436"/>
      <c r="H1283" s="436"/>
      <c r="I1283" s="437"/>
      <c r="J1283" s="436"/>
    </row>
    <row r="1284" spans="1:10" x14ac:dyDescent="0.2">
      <c r="A1284" s="436"/>
      <c r="B1284" s="436"/>
      <c r="C1284" s="436"/>
      <c r="D1284" s="437"/>
      <c r="E1284" s="571"/>
      <c r="F1284" s="423"/>
      <c r="G1284" s="436"/>
      <c r="H1284" s="436"/>
      <c r="I1284" s="437"/>
      <c r="J1284" s="436"/>
    </row>
    <row r="1285" spans="1:10" x14ac:dyDescent="0.2">
      <c r="A1285" s="436"/>
      <c r="B1285" s="436"/>
      <c r="C1285" s="436"/>
      <c r="D1285" s="437"/>
      <c r="E1285" s="571"/>
      <c r="F1285" s="423"/>
      <c r="G1285" s="436"/>
      <c r="H1285" s="436"/>
      <c r="I1285" s="437"/>
      <c r="J1285" s="436"/>
    </row>
    <row r="1286" spans="1:10" x14ac:dyDescent="0.2">
      <c r="A1286" s="436"/>
      <c r="B1286" s="436"/>
      <c r="C1286" s="436"/>
      <c r="D1286" s="437"/>
      <c r="E1286" s="571"/>
      <c r="F1286" s="423"/>
      <c r="G1286" s="436"/>
      <c r="H1286" s="436"/>
      <c r="I1286" s="437"/>
      <c r="J1286" s="436"/>
    </row>
    <row r="1287" spans="1:10" x14ac:dyDescent="0.2">
      <c r="A1287" s="436"/>
      <c r="B1287" s="436"/>
      <c r="C1287" s="436"/>
      <c r="D1287" s="437"/>
      <c r="E1287" s="571"/>
      <c r="F1287" s="423"/>
      <c r="G1287" s="436"/>
      <c r="H1287" s="436"/>
      <c r="I1287" s="437"/>
      <c r="J1287" s="436"/>
    </row>
    <row r="1288" spans="1:10" x14ac:dyDescent="0.2">
      <c r="A1288" s="436"/>
      <c r="B1288" s="436"/>
      <c r="C1288" s="436"/>
      <c r="D1288" s="437"/>
      <c r="E1288" s="571"/>
      <c r="F1288" s="423"/>
      <c r="G1288" s="436"/>
      <c r="H1288" s="436"/>
      <c r="I1288" s="437"/>
      <c r="J1288" s="436"/>
    </row>
    <row r="1289" spans="1:10" x14ac:dyDescent="0.2">
      <c r="A1289" s="436"/>
      <c r="B1289" s="436"/>
      <c r="C1289" s="436"/>
      <c r="D1289" s="437"/>
      <c r="E1289" s="571"/>
      <c r="F1289" s="423"/>
      <c r="G1289" s="436"/>
      <c r="H1289" s="436"/>
      <c r="I1289" s="437"/>
      <c r="J1289" s="436"/>
    </row>
    <row r="1290" spans="1:10" x14ac:dyDescent="0.2">
      <c r="A1290" s="436"/>
      <c r="B1290" s="436"/>
      <c r="C1290" s="436"/>
      <c r="D1290" s="437"/>
      <c r="E1290" s="571"/>
      <c r="F1290" s="423"/>
      <c r="G1290" s="436"/>
      <c r="H1290" s="436"/>
      <c r="I1290" s="437"/>
      <c r="J1290" s="436"/>
    </row>
    <row r="1291" spans="1:10" x14ac:dyDescent="0.2">
      <c r="A1291" s="436"/>
      <c r="B1291" s="436"/>
      <c r="C1291" s="436"/>
      <c r="D1291" s="437"/>
      <c r="E1291" s="571"/>
      <c r="F1291" s="423"/>
      <c r="G1291" s="436"/>
      <c r="H1291" s="436"/>
      <c r="I1291" s="437"/>
      <c r="J1291" s="436"/>
    </row>
    <row r="1292" spans="1:10" x14ac:dyDescent="0.2">
      <c r="A1292" s="436"/>
      <c r="B1292" s="436"/>
      <c r="C1292" s="436"/>
      <c r="D1292" s="437"/>
      <c r="E1292" s="571"/>
      <c r="F1292" s="423"/>
      <c r="G1292" s="436"/>
      <c r="H1292" s="436"/>
      <c r="I1292" s="437"/>
      <c r="J1292" s="436"/>
    </row>
    <row r="1293" spans="1:10" x14ac:dyDescent="0.2">
      <c r="A1293" s="436"/>
      <c r="B1293" s="436"/>
      <c r="C1293" s="436"/>
      <c r="D1293" s="437"/>
      <c r="E1293" s="571"/>
      <c r="F1293" s="423"/>
      <c r="G1293" s="436"/>
      <c r="H1293" s="436"/>
      <c r="I1293" s="437"/>
      <c r="J1293" s="436"/>
    </row>
    <row r="1294" spans="1:10" x14ac:dyDescent="0.2">
      <c r="A1294" s="436"/>
      <c r="B1294" s="436"/>
      <c r="C1294" s="436"/>
      <c r="D1294" s="437"/>
      <c r="E1294" s="571"/>
      <c r="F1294" s="423"/>
      <c r="G1294" s="436"/>
      <c r="H1294" s="436"/>
      <c r="I1294" s="437"/>
      <c r="J1294" s="436"/>
    </row>
    <row r="1295" spans="1:10" x14ac:dyDescent="0.2">
      <c r="A1295" s="436"/>
      <c r="B1295" s="436"/>
      <c r="C1295" s="436"/>
      <c r="D1295" s="437"/>
      <c r="E1295" s="571"/>
      <c r="F1295" s="423"/>
      <c r="G1295" s="436"/>
      <c r="H1295" s="436"/>
      <c r="I1295" s="437"/>
      <c r="J1295" s="436"/>
    </row>
    <row r="1296" spans="1:10" x14ac:dyDescent="0.2">
      <c r="A1296" s="436"/>
      <c r="B1296" s="436"/>
      <c r="C1296" s="436"/>
      <c r="D1296" s="437"/>
      <c r="E1296" s="571"/>
      <c r="F1296" s="423"/>
      <c r="G1296" s="436"/>
      <c r="H1296" s="436"/>
      <c r="I1296" s="437"/>
      <c r="J1296" s="436"/>
    </row>
    <row r="1297" spans="1:10" x14ac:dyDescent="0.2">
      <c r="A1297" s="436"/>
      <c r="B1297" s="436"/>
      <c r="C1297" s="436"/>
      <c r="D1297" s="437"/>
      <c r="E1297" s="571"/>
      <c r="F1297" s="423"/>
      <c r="G1297" s="436"/>
      <c r="H1297" s="436"/>
      <c r="I1297" s="437"/>
      <c r="J1297" s="436"/>
    </row>
    <row r="1298" spans="1:10" x14ac:dyDescent="0.2">
      <c r="A1298" s="436"/>
      <c r="B1298" s="436"/>
      <c r="C1298" s="436"/>
      <c r="D1298" s="437"/>
      <c r="E1298" s="571"/>
      <c r="F1298" s="423"/>
      <c r="G1298" s="436"/>
      <c r="H1298" s="436"/>
      <c r="I1298" s="437"/>
      <c r="J1298" s="436"/>
    </row>
    <row r="1299" spans="1:10" x14ac:dyDescent="0.2">
      <c r="A1299" s="436"/>
      <c r="B1299" s="436"/>
      <c r="C1299" s="436"/>
      <c r="D1299" s="437"/>
      <c r="E1299" s="571"/>
      <c r="F1299" s="423"/>
      <c r="G1299" s="436"/>
      <c r="H1299" s="436"/>
      <c r="I1299" s="437"/>
      <c r="J1299" s="436"/>
    </row>
    <row r="1300" spans="1:10" x14ac:dyDescent="0.2">
      <c r="A1300" s="436"/>
      <c r="B1300" s="436"/>
      <c r="C1300" s="436"/>
      <c r="D1300" s="437"/>
      <c r="E1300" s="571"/>
      <c r="F1300" s="423"/>
      <c r="G1300" s="436"/>
      <c r="H1300" s="436"/>
      <c r="I1300" s="437"/>
      <c r="J1300" s="436"/>
    </row>
    <row r="1301" spans="1:10" x14ac:dyDescent="0.2">
      <c r="A1301" s="436"/>
      <c r="B1301" s="436"/>
      <c r="C1301" s="436"/>
      <c r="D1301" s="437"/>
      <c r="E1301" s="571"/>
      <c r="F1301" s="423"/>
      <c r="G1301" s="436"/>
      <c r="H1301" s="436"/>
      <c r="I1301" s="437"/>
      <c r="J1301" s="436"/>
    </row>
    <row r="1302" spans="1:10" x14ac:dyDescent="0.2">
      <c r="A1302" s="436"/>
      <c r="B1302" s="436"/>
      <c r="C1302" s="436"/>
      <c r="D1302" s="437"/>
      <c r="E1302" s="571"/>
      <c r="F1302" s="423"/>
      <c r="G1302" s="436"/>
      <c r="H1302" s="436"/>
      <c r="I1302" s="437"/>
      <c r="J1302" s="436"/>
    </row>
    <row r="1303" spans="1:10" x14ac:dyDescent="0.2">
      <c r="A1303" s="436"/>
      <c r="B1303" s="436"/>
      <c r="C1303" s="436"/>
      <c r="D1303" s="437"/>
      <c r="E1303" s="571"/>
      <c r="F1303" s="423"/>
      <c r="G1303" s="436"/>
      <c r="H1303" s="436"/>
      <c r="I1303" s="437"/>
      <c r="J1303" s="436"/>
    </row>
    <row r="1304" spans="1:10" x14ac:dyDescent="0.2">
      <c r="A1304" s="436"/>
      <c r="B1304" s="436"/>
      <c r="C1304" s="436"/>
      <c r="D1304" s="437"/>
      <c r="E1304" s="571"/>
      <c r="F1304" s="423"/>
      <c r="G1304" s="436"/>
      <c r="H1304" s="436"/>
      <c r="I1304" s="437"/>
      <c r="J1304" s="436"/>
    </row>
    <row r="1305" spans="1:10" x14ac:dyDescent="0.2">
      <c r="A1305" s="436"/>
      <c r="B1305" s="436"/>
      <c r="C1305" s="436"/>
      <c r="D1305" s="437"/>
      <c r="E1305" s="571"/>
      <c r="F1305" s="423"/>
      <c r="G1305" s="436"/>
      <c r="H1305" s="436"/>
      <c r="I1305" s="437"/>
      <c r="J1305" s="436"/>
    </row>
    <row r="1306" spans="1:10" x14ac:dyDescent="0.2">
      <c r="A1306" s="436"/>
      <c r="B1306" s="436"/>
      <c r="C1306" s="436"/>
      <c r="D1306" s="437"/>
      <c r="E1306" s="571"/>
      <c r="F1306" s="423"/>
      <c r="G1306" s="436"/>
      <c r="H1306" s="436"/>
      <c r="I1306" s="437"/>
      <c r="J1306" s="436"/>
    </row>
    <row r="1307" spans="1:10" x14ac:dyDescent="0.2">
      <c r="A1307" s="436"/>
      <c r="B1307" s="436"/>
      <c r="C1307" s="436"/>
      <c r="D1307" s="437"/>
      <c r="E1307" s="571"/>
      <c r="F1307" s="423"/>
      <c r="G1307" s="436"/>
      <c r="H1307" s="436"/>
      <c r="I1307" s="437"/>
      <c r="J1307" s="436"/>
    </row>
    <row r="1308" spans="1:10" x14ac:dyDescent="0.2">
      <c r="A1308" s="436"/>
      <c r="B1308" s="436"/>
      <c r="C1308" s="436"/>
      <c r="D1308" s="437"/>
      <c r="E1308" s="571"/>
      <c r="F1308" s="423"/>
      <c r="G1308" s="436"/>
      <c r="H1308" s="436"/>
      <c r="I1308" s="437"/>
      <c r="J1308" s="436"/>
    </row>
    <row r="1309" spans="1:10" x14ac:dyDescent="0.2">
      <c r="A1309" s="436"/>
      <c r="B1309" s="436"/>
      <c r="C1309" s="436"/>
      <c r="D1309" s="437"/>
      <c r="E1309" s="571"/>
      <c r="F1309" s="423"/>
      <c r="G1309" s="436"/>
      <c r="H1309" s="436"/>
      <c r="I1309" s="437"/>
      <c r="J1309" s="436"/>
    </row>
    <row r="1310" spans="1:10" x14ac:dyDescent="0.2">
      <c r="A1310" s="436"/>
      <c r="B1310" s="436"/>
      <c r="C1310" s="436"/>
      <c r="D1310" s="437"/>
      <c r="E1310" s="571"/>
      <c r="F1310" s="423"/>
      <c r="G1310" s="436"/>
      <c r="H1310" s="436"/>
      <c r="I1310" s="437"/>
      <c r="J1310" s="436"/>
    </row>
    <row r="1311" spans="1:10" x14ac:dyDescent="0.2">
      <c r="A1311" s="436"/>
      <c r="B1311" s="436"/>
      <c r="C1311" s="436"/>
      <c r="D1311" s="437"/>
      <c r="E1311" s="571"/>
      <c r="F1311" s="423"/>
      <c r="G1311" s="436"/>
      <c r="H1311" s="436"/>
      <c r="I1311" s="437"/>
      <c r="J1311" s="436"/>
    </row>
    <row r="1312" spans="1:10" x14ac:dyDescent="0.2">
      <c r="A1312" s="436"/>
      <c r="B1312" s="436"/>
      <c r="C1312" s="436"/>
      <c r="D1312" s="437"/>
      <c r="E1312" s="571"/>
      <c r="F1312" s="423"/>
      <c r="G1312" s="436"/>
      <c r="H1312" s="436"/>
      <c r="I1312" s="437"/>
      <c r="J1312" s="436"/>
    </row>
    <row r="1313" spans="1:10" x14ac:dyDescent="0.2">
      <c r="A1313" s="436"/>
      <c r="B1313" s="436"/>
      <c r="C1313" s="436"/>
      <c r="D1313" s="437"/>
      <c r="E1313" s="571"/>
      <c r="F1313" s="423"/>
      <c r="G1313" s="436"/>
      <c r="H1313" s="436"/>
      <c r="I1313" s="437"/>
      <c r="J1313" s="436"/>
    </row>
    <row r="1314" spans="1:10" x14ac:dyDescent="0.2">
      <c r="A1314" s="436"/>
      <c r="B1314" s="436"/>
      <c r="C1314" s="436"/>
      <c r="D1314" s="437"/>
      <c r="E1314" s="571"/>
      <c r="F1314" s="423"/>
      <c r="G1314" s="436"/>
      <c r="H1314" s="436"/>
      <c r="I1314" s="437"/>
      <c r="J1314" s="436"/>
    </row>
    <row r="1315" spans="1:10" x14ac:dyDescent="0.2">
      <c r="A1315" s="436"/>
      <c r="B1315" s="436"/>
      <c r="C1315" s="436"/>
      <c r="D1315" s="437"/>
      <c r="E1315" s="571"/>
      <c r="F1315" s="423"/>
      <c r="G1315" s="436"/>
      <c r="H1315" s="436"/>
      <c r="I1315" s="437"/>
      <c r="J1315" s="436"/>
    </row>
    <row r="1316" spans="1:10" x14ac:dyDescent="0.2">
      <c r="A1316" s="436"/>
      <c r="B1316" s="436"/>
      <c r="C1316" s="436"/>
      <c r="D1316" s="437"/>
      <c r="E1316" s="571"/>
      <c r="F1316" s="423"/>
      <c r="G1316" s="436"/>
      <c r="H1316" s="436"/>
      <c r="I1316" s="437"/>
      <c r="J1316" s="436"/>
    </row>
    <row r="1317" spans="1:10" x14ac:dyDescent="0.2">
      <c r="A1317" s="436"/>
      <c r="B1317" s="436"/>
      <c r="C1317" s="436"/>
      <c r="D1317" s="437"/>
      <c r="E1317" s="571"/>
      <c r="F1317" s="423"/>
      <c r="G1317" s="436"/>
      <c r="H1317" s="436"/>
      <c r="I1317" s="437"/>
      <c r="J1317" s="436"/>
    </row>
    <row r="1318" spans="1:10" x14ac:dyDescent="0.2">
      <c r="A1318" s="436"/>
      <c r="B1318" s="436"/>
      <c r="C1318" s="436"/>
      <c r="D1318" s="437"/>
      <c r="E1318" s="571"/>
      <c r="F1318" s="423"/>
      <c r="G1318" s="436"/>
      <c r="H1318" s="436"/>
      <c r="I1318" s="437"/>
      <c r="J1318" s="436"/>
    </row>
    <row r="1319" spans="1:10" x14ac:dyDescent="0.2">
      <c r="A1319" s="436"/>
      <c r="B1319" s="436"/>
      <c r="C1319" s="436"/>
      <c r="D1319" s="437"/>
      <c r="E1319" s="571"/>
      <c r="F1319" s="423"/>
      <c r="G1319" s="436"/>
      <c r="H1319" s="436"/>
      <c r="I1319" s="437"/>
      <c r="J1319" s="436"/>
    </row>
    <row r="1320" spans="1:10" x14ac:dyDescent="0.2">
      <c r="A1320" s="436"/>
      <c r="B1320" s="436"/>
      <c r="C1320" s="436"/>
      <c r="D1320" s="437"/>
      <c r="E1320" s="571"/>
      <c r="F1320" s="423"/>
      <c r="G1320" s="436"/>
      <c r="H1320" s="436"/>
      <c r="I1320" s="437"/>
      <c r="J1320" s="436"/>
    </row>
    <row r="1321" spans="1:10" x14ac:dyDescent="0.2">
      <c r="A1321" s="436"/>
      <c r="B1321" s="436"/>
      <c r="C1321" s="436"/>
      <c r="D1321" s="437"/>
      <c r="E1321" s="571"/>
      <c r="F1321" s="423"/>
      <c r="G1321" s="436"/>
      <c r="H1321" s="436"/>
      <c r="I1321" s="437"/>
      <c r="J1321" s="436"/>
    </row>
    <row r="1322" spans="1:10" x14ac:dyDescent="0.2">
      <c r="A1322" s="436"/>
      <c r="B1322" s="436"/>
      <c r="C1322" s="436"/>
      <c r="D1322" s="437"/>
      <c r="E1322" s="571"/>
      <c r="F1322" s="423"/>
      <c r="G1322" s="436"/>
      <c r="H1322" s="436"/>
      <c r="I1322" s="437"/>
      <c r="J1322" s="436"/>
    </row>
    <row r="1323" spans="1:10" x14ac:dyDescent="0.2">
      <c r="A1323" s="436"/>
      <c r="B1323" s="436"/>
      <c r="C1323" s="436"/>
      <c r="D1323" s="437"/>
      <c r="E1323" s="571"/>
      <c r="F1323" s="423"/>
      <c r="G1323" s="436"/>
      <c r="H1323" s="436"/>
      <c r="I1323" s="437"/>
      <c r="J1323" s="436"/>
    </row>
    <row r="1324" spans="1:10" x14ac:dyDescent="0.2">
      <c r="A1324" s="436"/>
      <c r="B1324" s="436"/>
      <c r="C1324" s="436"/>
      <c r="D1324" s="437"/>
      <c r="E1324" s="571"/>
      <c r="F1324" s="423"/>
      <c r="G1324" s="436"/>
      <c r="H1324" s="436"/>
      <c r="I1324" s="437"/>
      <c r="J1324" s="436"/>
    </row>
    <row r="1325" spans="1:10" x14ac:dyDescent="0.2">
      <c r="A1325" s="436"/>
      <c r="B1325" s="436"/>
      <c r="C1325" s="436"/>
      <c r="D1325" s="437"/>
      <c r="E1325" s="571"/>
      <c r="F1325" s="423"/>
      <c r="G1325" s="436"/>
      <c r="H1325" s="436"/>
      <c r="I1325" s="437"/>
      <c r="J1325" s="436"/>
    </row>
    <row r="1326" spans="1:10" x14ac:dyDescent="0.2">
      <c r="A1326" s="436"/>
      <c r="B1326" s="436"/>
      <c r="C1326" s="436"/>
      <c r="D1326" s="437"/>
      <c r="E1326" s="571"/>
      <c r="F1326" s="423"/>
      <c r="G1326" s="436"/>
      <c r="H1326" s="436"/>
      <c r="I1326" s="437"/>
      <c r="J1326" s="436"/>
    </row>
    <row r="1327" spans="1:10" x14ac:dyDescent="0.2">
      <c r="A1327" s="436"/>
      <c r="B1327" s="436"/>
      <c r="C1327" s="436"/>
      <c r="D1327" s="437"/>
      <c r="E1327" s="571"/>
      <c r="F1327" s="423"/>
      <c r="G1327" s="436"/>
      <c r="H1327" s="436"/>
      <c r="I1327" s="437"/>
      <c r="J1327" s="436"/>
    </row>
    <row r="1328" spans="1:10" x14ac:dyDescent="0.2">
      <c r="A1328" s="436"/>
      <c r="B1328" s="436"/>
      <c r="C1328" s="436"/>
      <c r="D1328" s="437"/>
      <c r="E1328" s="571"/>
      <c r="F1328" s="423"/>
      <c r="G1328" s="436"/>
      <c r="H1328" s="436"/>
      <c r="I1328" s="437"/>
      <c r="J1328" s="436"/>
    </row>
    <row r="1329" spans="1:10" x14ac:dyDescent="0.2">
      <c r="A1329" s="436"/>
      <c r="B1329" s="436"/>
      <c r="C1329" s="436"/>
      <c r="D1329" s="437"/>
      <c r="E1329" s="571"/>
      <c r="F1329" s="423"/>
      <c r="G1329" s="436"/>
      <c r="H1329" s="436"/>
      <c r="I1329" s="437"/>
      <c r="J1329" s="436"/>
    </row>
    <row r="1330" spans="1:10" x14ac:dyDescent="0.2">
      <c r="A1330" s="436"/>
      <c r="B1330" s="436"/>
      <c r="C1330" s="436"/>
      <c r="D1330" s="437"/>
      <c r="E1330" s="571"/>
      <c r="F1330" s="423"/>
      <c r="G1330" s="436"/>
      <c r="H1330" s="436"/>
      <c r="I1330" s="437"/>
      <c r="J1330" s="436"/>
    </row>
    <row r="1331" spans="1:10" x14ac:dyDescent="0.2">
      <c r="A1331" s="436"/>
      <c r="B1331" s="436"/>
      <c r="C1331" s="436"/>
      <c r="D1331" s="437"/>
      <c r="E1331" s="571"/>
      <c r="F1331" s="423"/>
      <c r="G1331" s="436"/>
      <c r="H1331" s="436"/>
      <c r="I1331" s="437"/>
      <c r="J1331" s="436"/>
    </row>
    <row r="1332" spans="1:10" x14ac:dyDescent="0.2">
      <c r="A1332" s="436"/>
      <c r="B1332" s="436"/>
      <c r="C1332" s="436"/>
      <c r="D1332" s="437"/>
      <c r="E1332" s="571"/>
      <c r="F1332" s="423"/>
      <c r="G1332" s="436"/>
      <c r="H1332" s="436"/>
      <c r="I1332" s="437"/>
      <c r="J1332" s="436"/>
    </row>
    <row r="1333" spans="1:10" x14ac:dyDescent="0.2">
      <c r="A1333" s="436"/>
      <c r="B1333" s="436"/>
      <c r="C1333" s="436"/>
      <c r="D1333" s="437"/>
      <c r="E1333" s="571"/>
      <c r="F1333" s="423"/>
      <c r="G1333" s="436"/>
      <c r="H1333" s="436"/>
      <c r="I1333" s="437"/>
      <c r="J1333" s="436"/>
    </row>
    <row r="1334" spans="1:10" x14ac:dyDescent="0.2">
      <c r="A1334" s="436"/>
      <c r="B1334" s="436"/>
      <c r="C1334" s="436"/>
      <c r="D1334" s="437"/>
      <c r="E1334" s="571"/>
      <c r="F1334" s="423"/>
      <c r="G1334" s="436"/>
      <c r="H1334" s="436"/>
      <c r="I1334" s="437"/>
      <c r="J1334" s="436"/>
    </row>
    <row r="1335" spans="1:10" x14ac:dyDescent="0.2">
      <c r="A1335" s="436"/>
      <c r="B1335" s="436"/>
      <c r="C1335" s="436"/>
      <c r="D1335" s="437"/>
      <c r="E1335" s="571"/>
      <c r="F1335" s="423"/>
      <c r="G1335" s="436"/>
      <c r="H1335" s="436"/>
      <c r="I1335" s="437"/>
      <c r="J1335" s="436"/>
    </row>
    <row r="1336" spans="1:10" x14ac:dyDescent="0.2">
      <c r="A1336" s="436"/>
      <c r="B1336" s="436"/>
      <c r="C1336" s="436"/>
      <c r="D1336" s="437"/>
      <c r="E1336" s="571"/>
      <c r="F1336" s="423"/>
      <c r="G1336" s="436"/>
      <c r="H1336" s="436"/>
      <c r="I1336" s="437"/>
      <c r="J1336" s="436"/>
    </row>
    <row r="1337" spans="1:10" x14ac:dyDescent="0.2">
      <c r="A1337" s="436"/>
      <c r="B1337" s="436"/>
      <c r="C1337" s="436"/>
      <c r="D1337" s="437"/>
      <c r="E1337" s="571"/>
      <c r="F1337" s="423"/>
      <c r="G1337" s="436"/>
      <c r="H1337" s="436"/>
      <c r="I1337" s="437"/>
      <c r="J1337" s="436"/>
    </row>
    <row r="1338" spans="1:10" x14ac:dyDescent="0.2">
      <c r="A1338" s="436"/>
      <c r="B1338" s="436"/>
      <c r="C1338" s="436"/>
      <c r="D1338" s="437"/>
      <c r="E1338" s="571"/>
      <c r="F1338" s="423"/>
      <c r="G1338" s="436"/>
      <c r="H1338" s="436"/>
      <c r="I1338" s="437"/>
      <c r="J1338" s="436"/>
    </row>
    <row r="1339" spans="1:10" x14ac:dyDescent="0.2">
      <c r="A1339" s="436"/>
      <c r="B1339" s="436"/>
      <c r="C1339" s="436"/>
      <c r="D1339" s="437"/>
      <c r="E1339" s="571"/>
      <c r="F1339" s="423"/>
      <c r="G1339" s="436"/>
      <c r="H1339" s="436"/>
      <c r="I1339" s="437"/>
      <c r="J1339" s="436"/>
    </row>
    <row r="1340" spans="1:10" x14ac:dyDescent="0.2">
      <c r="A1340" s="436"/>
      <c r="B1340" s="436"/>
      <c r="C1340" s="436"/>
      <c r="D1340" s="437"/>
      <c r="E1340" s="571"/>
      <c r="F1340" s="423"/>
      <c r="G1340" s="436"/>
      <c r="H1340" s="436"/>
      <c r="I1340" s="437"/>
      <c r="J1340" s="436"/>
    </row>
    <row r="1341" spans="1:10" x14ac:dyDescent="0.2">
      <c r="A1341" s="436"/>
      <c r="B1341" s="436"/>
      <c r="C1341" s="436"/>
      <c r="D1341" s="437"/>
      <c r="E1341" s="571"/>
      <c r="F1341" s="423"/>
      <c r="G1341" s="436"/>
      <c r="H1341" s="436"/>
      <c r="I1341" s="437"/>
      <c r="J1341" s="436"/>
    </row>
    <row r="1342" spans="1:10" x14ac:dyDescent="0.2">
      <c r="A1342" s="436"/>
      <c r="B1342" s="436"/>
      <c r="C1342" s="436"/>
      <c r="D1342" s="437"/>
      <c r="E1342" s="571"/>
      <c r="F1342" s="423"/>
      <c r="G1342" s="436"/>
      <c r="H1342" s="436"/>
      <c r="I1342" s="437"/>
      <c r="J1342" s="436"/>
    </row>
    <row r="1343" spans="1:10" x14ac:dyDescent="0.2">
      <c r="A1343" s="436"/>
      <c r="B1343" s="436"/>
      <c r="C1343" s="436"/>
      <c r="D1343" s="437"/>
      <c r="E1343" s="571"/>
      <c r="F1343" s="423"/>
      <c r="G1343" s="436"/>
      <c r="H1343" s="436"/>
      <c r="I1343" s="437"/>
      <c r="J1343" s="436"/>
    </row>
    <row r="1344" spans="1:10" x14ac:dyDescent="0.2">
      <c r="A1344" s="436"/>
      <c r="B1344" s="436"/>
      <c r="C1344" s="436"/>
      <c r="D1344" s="437"/>
      <c r="E1344" s="571"/>
      <c r="F1344" s="423"/>
      <c r="G1344" s="436"/>
      <c r="H1344" s="436"/>
      <c r="I1344" s="437"/>
      <c r="J1344" s="436"/>
    </row>
    <row r="1345" spans="1:10" x14ac:dyDescent="0.2">
      <c r="A1345" s="436"/>
      <c r="B1345" s="436"/>
      <c r="C1345" s="436"/>
      <c r="D1345" s="437"/>
      <c r="E1345" s="571"/>
      <c r="F1345" s="423"/>
      <c r="G1345" s="436"/>
      <c r="H1345" s="436"/>
      <c r="I1345" s="437"/>
      <c r="J1345" s="436"/>
    </row>
    <row r="1346" spans="1:10" x14ac:dyDescent="0.2">
      <c r="A1346" s="436"/>
      <c r="B1346" s="436"/>
      <c r="C1346" s="436"/>
      <c r="D1346" s="437"/>
      <c r="E1346" s="571"/>
      <c r="F1346" s="423"/>
      <c r="G1346" s="436"/>
      <c r="H1346" s="436"/>
      <c r="I1346" s="437"/>
      <c r="J1346" s="436"/>
    </row>
    <row r="1347" spans="1:10" x14ac:dyDescent="0.2">
      <c r="A1347" s="436"/>
      <c r="B1347" s="436"/>
      <c r="C1347" s="436"/>
      <c r="D1347" s="437"/>
      <c r="E1347" s="571"/>
      <c r="F1347" s="423"/>
      <c r="G1347" s="436"/>
      <c r="H1347" s="436"/>
      <c r="I1347" s="437"/>
      <c r="J1347" s="436"/>
    </row>
    <row r="1348" spans="1:10" x14ac:dyDescent="0.2">
      <c r="A1348" s="436"/>
      <c r="B1348" s="436"/>
      <c r="C1348" s="436"/>
      <c r="D1348" s="437"/>
      <c r="E1348" s="571"/>
      <c r="F1348" s="423"/>
      <c r="G1348" s="436"/>
      <c r="H1348" s="436"/>
      <c r="I1348" s="437"/>
      <c r="J1348" s="436"/>
    </row>
    <row r="1349" spans="1:10" x14ac:dyDescent="0.2">
      <c r="A1349" s="436"/>
      <c r="B1349" s="436"/>
      <c r="C1349" s="436"/>
      <c r="D1349" s="437"/>
      <c r="E1349" s="571"/>
      <c r="F1349" s="423"/>
      <c r="G1349" s="436"/>
      <c r="H1349" s="436"/>
      <c r="I1349" s="437"/>
      <c r="J1349" s="436"/>
    </row>
    <row r="1350" spans="1:10" x14ac:dyDescent="0.2">
      <c r="A1350" s="436"/>
      <c r="B1350" s="436"/>
      <c r="C1350" s="436"/>
      <c r="D1350" s="437"/>
      <c r="E1350" s="571"/>
      <c r="F1350" s="423"/>
      <c r="G1350" s="436"/>
      <c r="H1350" s="436"/>
      <c r="I1350" s="437"/>
      <c r="J1350" s="436"/>
    </row>
    <row r="1351" spans="1:10" x14ac:dyDescent="0.2">
      <c r="A1351" s="436"/>
      <c r="B1351" s="436"/>
      <c r="C1351" s="436"/>
      <c r="D1351" s="437"/>
      <c r="E1351" s="571"/>
      <c r="F1351" s="423"/>
      <c r="G1351" s="436"/>
      <c r="H1351" s="436"/>
      <c r="I1351" s="437"/>
      <c r="J1351" s="436"/>
    </row>
    <row r="1352" spans="1:10" x14ac:dyDescent="0.2">
      <c r="A1352" s="436"/>
      <c r="B1352" s="436"/>
      <c r="C1352" s="436"/>
      <c r="D1352" s="437"/>
      <c r="E1352" s="571"/>
      <c r="F1352" s="423"/>
      <c r="G1352" s="436"/>
      <c r="H1352" s="436"/>
      <c r="I1352" s="437"/>
      <c r="J1352" s="436"/>
    </row>
    <row r="1353" spans="1:10" x14ac:dyDescent="0.2">
      <c r="A1353" s="436"/>
      <c r="B1353" s="436"/>
      <c r="C1353" s="436"/>
      <c r="D1353" s="437"/>
      <c r="E1353" s="571"/>
      <c r="F1353" s="423"/>
      <c r="G1353" s="436"/>
      <c r="H1353" s="436"/>
      <c r="I1353" s="437"/>
      <c r="J1353" s="436"/>
    </row>
    <row r="1354" spans="1:10" x14ac:dyDescent="0.2">
      <c r="A1354" s="436"/>
      <c r="B1354" s="436"/>
      <c r="C1354" s="436"/>
      <c r="D1354" s="437"/>
      <c r="E1354" s="571"/>
      <c r="F1354" s="423"/>
      <c r="G1354" s="436"/>
      <c r="H1354" s="436"/>
      <c r="I1354" s="437"/>
      <c r="J1354" s="436"/>
    </row>
    <row r="1355" spans="1:10" x14ac:dyDescent="0.2">
      <c r="A1355" s="436"/>
      <c r="B1355" s="436"/>
      <c r="C1355" s="436"/>
      <c r="D1355" s="437"/>
      <c r="E1355" s="571"/>
      <c r="F1355" s="423"/>
      <c r="G1355" s="436"/>
      <c r="H1355" s="436"/>
      <c r="I1355" s="437"/>
      <c r="J1355" s="436"/>
    </row>
    <row r="1356" spans="1:10" x14ac:dyDescent="0.2">
      <c r="A1356" s="436"/>
      <c r="B1356" s="436"/>
      <c r="C1356" s="436"/>
      <c r="D1356" s="437"/>
      <c r="E1356" s="571"/>
      <c r="F1356" s="423"/>
      <c r="G1356" s="436"/>
      <c r="H1356" s="436"/>
      <c r="I1356" s="437"/>
      <c r="J1356" s="436"/>
    </row>
    <row r="1357" spans="1:10" x14ac:dyDescent="0.2">
      <c r="A1357" s="436"/>
      <c r="B1357" s="436"/>
      <c r="C1357" s="436"/>
      <c r="D1357" s="437"/>
      <c r="E1357" s="571"/>
      <c r="F1357" s="423"/>
      <c r="G1357" s="436"/>
      <c r="H1357" s="436"/>
      <c r="I1357" s="437"/>
      <c r="J1357" s="436"/>
    </row>
    <row r="1358" spans="1:10" x14ac:dyDescent="0.2">
      <c r="A1358" s="436"/>
      <c r="B1358" s="436"/>
      <c r="C1358" s="436"/>
      <c r="D1358" s="437"/>
      <c r="E1358" s="571"/>
      <c r="F1358" s="423"/>
      <c r="G1358" s="436"/>
      <c r="H1358" s="436"/>
      <c r="I1358" s="437"/>
      <c r="J1358" s="436"/>
    </row>
    <row r="1359" spans="1:10" x14ac:dyDescent="0.2">
      <c r="A1359" s="436"/>
      <c r="B1359" s="436"/>
      <c r="C1359" s="436"/>
      <c r="D1359" s="437"/>
      <c r="E1359" s="571"/>
      <c r="F1359" s="423"/>
      <c r="G1359" s="436"/>
      <c r="H1359" s="436"/>
      <c r="I1359" s="437"/>
      <c r="J1359" s="436"/>
    </row>
    <row r="1360" spans="1:10" x14ac:dyDescent="0.2">
      <c r="A1360" s="436"/>
      <c r="B1360" s="436"/>
      <c r="C1360" s="436"/>
      <c r="D1360" s="437"/>
      <c r="E1360" s="571"/>
      <c r="F1360" s="423"/>
      <c r="G1360" s="436"/>
      <c r="H1360" s="436"/>
      <c r="I1360" s="437"/>
      <c r="J1360" s="436"/>
    </row>
    <row r="1361" spans="1:10" x14ac:dyDescent="0.2">
      <c r="A1361" s="436"/>
      <c r="B1361" s="436"/>
      <c r="C1361" s="436"/>
      <c r="D1361" s="437"/>
      <c r="E1361" s="571"/>
      <c r="F1361" s="423"/>
      <c r="G1361" s="436"/>
      <c r="H1361" s="436"/>
      <c r="I1361" s="437"/>
      <c r="J1361" s="436"/>
    </row>
    <row r="1362" spans="1:10" x14ac:dyDescent="0.2">
      <c r="A1362" s="436"/>
      <c r="B1362" s="436"/>
      <c r="C1362" s="436"/>
      <c r="D1362" s="437"/>
      <c r="E1362" s="571"/>
      <c r="F1362" s="423"/>
      <c r="G1362" s="436"/>
      <c r="H1362" s="436"/>
      <c r="I1362" s="437"/>
      <c r="J1362" s="436"/>
    </row>
    <row r="1363" spans="1:10" x14ac:dyDescent="0.2">
      <c r="A1363" s="436"/>
      <c r="B1363" s="436"/>
      <c r="C1363" s="436"/>
      <c r="D1363" s="437"/>
      <c r="E1363" s="571"/>
      <c r="F1363" s="423"/>
      <c r="G1363" s="436"/>
      <c r="H1363" s="436"/>
      <c r="I1363" s="437"/>
      <c r="J1363" s="436"/>
    </row>
    <row r="1364" spans="1:10" x14ac:dyDescent="0.2">
      <c r="A1364" s="436"/>
      <c r="B1364" s="436"/>
      <c r="C1364" s="436"/>
      <c r="D1364" s="437"/>
      <c r="E1364" s="571"/>
      <c r="F1364" s="423"/>
      <c r="G1364" s="436"/>
      <c r="H1364" s="436"/>
      <c r="I1364" s="437"/>
      <c r="J1364" s="436"/>
    </row>
    <row r="1365" spans="1:10" x14ac:dyDescent="0.2">
      <c r="A1365" s="436"/>
      <c r="B1365" s="436"/>
      <c r="C1365" s="436"/>
      <c r="D1365" s="437"/>
      <c r="E1365" s="571"/>
      <c r="F1365" s="423"/>
      <c r="G1365" s="436"/>
      <c r="H1365" s="436"/>
      <c r="I1365" s="437"/>
      <c r="J1365" s="436"/>
    </row>
    <row r="1366" spans="1:10" x14ac:dyDescent="0.2">
      <c r="A1366" s="436"/>
      <c r="B1366" s="436"/>
      <c r="C1366" s="436"/>
      <c r="D1366" s="437"/>
      <c r="E1366" s="571"/>
      <c r="F1366" s="423"/>
      <c r="G1366" s="436"/>
      <c r="H1366" s="436"/>
      <c r="I1366" s="437"/>
      <c r="J1366" s="436"/>
    </row>
    <row r="1367" spans="1:10" x14ac:dyDescent="0.2">
      <c r="A1367" s="436"/>
      <c r="B1367" s="436"/>
      <c r="C1367" s="436"/>
      <c r="D1367" s="437"/>
      <c r="E1367" s="571"/>
      <c r="F1367" s="423"/>
      <c r="G1367" s="436"/>
      <c r="H1367" s="436"/>
      <c r="I1367" s="437"/>
      <c r="J1367" s="436"/>
    </row>
    <row r="1368" spans="1:10" x14ac:dyDescent="0.2">
      <c r="A1368" s="436"/>
      <c r="B1368" s="436"/>
      <c r="C1368" s="436"/>
      <c r="D1368" s="437"/>
      <c r="E1368" s="571"/>
      <c r="F1368" s="423"/>
      <c r="G1368" s="436"/>
      <c r="H1368" s="436"/>
      <c r="I1368" s="437"/>
      <c r="J1368" s="436"/>
    </row>
    <row r="1369" spans="1:10" x14ac:dyDescent="0.2">
      <c r="A1369" s="436"/>
      <c r="B1369" s="436"/>
      <c r="C1369" s="436"/>
      <c r="D1369" s="437"/>
      <c r="E1369" s="571"/>
      <c r="F1369" s="423"/>
      <c r="G1369" s="436"/>
      <c r="H1369" s="436"/>
      <c r="I1369" s="437"/>
      <c r="J1369" s="436"/>
    </row>
    <row r="1370" spans="1:10" x14ac:dyDescent="0.2">
      <c r="A1370" s="436"/>
      <c r="B1370" s="436"/>
      <c r="C1370" s="436"/>
      <c r="D1370" s="437"/>
      <c r="E1370" s="571"/>
      <c r="F1370" s="423"/>
      <c r="G1370" s="436"/>
      <c r="H1370" s="436"/>
      <c r="I1370" s="437"/>
      <c r="J1370" s="436"/>
    </row>
    <row r="1371" spans="1:10" x14ac:dyDescent="0.2">
      <c r="A1371" s="436"/>
      <c r="B1371" s="436"/>
      <c r="C1371" s="436"/>
      <c r="D1371" s="437"/>
      <c r="E1371" s="571"/>
      <c r="F1371" s="423"/>
      <c r="G1371" s="436"/>
      <c r="H1371" s="436"/>
      <c r="I1371" s="437"/>
      <c r="J1371" s="436"/>
    </row>
    <row r="1372" spans="1:10" x14ac:dyDescent="0.2">
      <c r="A1372" s="436"/>
      <c r="B1372" s="436"/>
      <c r="C1372" s="436"/>
      <c r="D1372" s="437"/>
      <c r="E1372" s="571"/>
      <c r="F1372" s="423"/>
      <c r="G1372" s="436"/>
      <c r="H1372" s="436"/>
      <c r="I1372" s="437"/>
      <c r="J1372" s="436"/>
    </row>
    <row r="1373" spans="1:10" x14ac:dyDescent="0.2">
      <c r="A1373" s="436"/>
      <c r="B1373" s="436"/>
      <c r="C1373" s="436"/>
      <c r="D1373" s="437"/>
      <c r="E1373" s="571"/>
      <c r="F1373" s="423"/>
      <c r="G1373" s="436"/>
      <c r="H1373" s="436"/>
      <c r="I1373" s="437"/>
      <c r="J1373" s="436"/>
    </row>
    <row r="1374" spans="1:10" x14ac:dyDescent="0.2">
      <c r="A1374" s="436"/>
      <c r="B1374" s="436"/>
      <c r="C1374" s="436"/>
      <c r="D1374" s="437"/>
      <c r="E1374" s="571"/>
      <c r="F1374" s="423"/>
      <c r="G1374" s="436"/>
      <c r="H1374" s="436"/>
      <c r="I1374" s="437"/>
      <c r="J1374" s="436"/>
    </row>
    <row r="1375" spans="1:10" x14ac:dyDescent="0.2">
      <c r="A1375" s="436"/>
      <c r="B1375" s="436"/>
      <c r="C1375" s="436"/>
      <c r="D1375" s="437"/>
      <c r="E1375" s="571"/>
      <c r="F1375" s="423"/>
      <c r="G1375" s="436"/>
      <c r="H1375" s="436"/>
      <c r="I1375" s="437"/>
      <c r="J1375" s="436"/>
    </row>
    <row r="1376" spans="1:10" x14ac:dyDescent="0.2">
      <c r="A1376" s="436"/>
      <c r="B1376" s="436"/>
      <c r="C1376" s="436"/>
      <c r="D1376" s="437"/>
      <c r="E1376" s="571"/>
      <c r="F1376" s="423"/>
      <c r="G1376" s="436"/>
      <c r="H1376" s="436"/>
      <c r="I1376" s="437"/>
      <c r="J1376" s="436"/>
    </row>
    <row r="1377" spans="1:10" x14ac:dyDescent="0.2">
      <c r="A1377" s="436"/>
      <c r="B1377" s="436"/>
      <c r="C1377" s="436"/>
      <c r="D1377" s="437"/>
      <c r="E1377" s="571"/>
      <c r="F1377" s="423"/>
      <c r="G1377" s="436"/>
      <c r="H1377" s="436"/>
      <c r="I1377" s="437"/>
      <c r="J1377" s="436"/>
    </row>
    <row r="1378" spans="1:10" x14ac:dyDescent="0.2">
      <c r="A1378" s="436"/>
      <c r="B1378" s="436"/>
      <c r="C1378" s="436"/>
      <c r="D1378" s="437"/>
      <c r="E1378" s="571"/>
      <c r="F1378" s="423"/>
      <c r="G1378" s="436"/>
      <c r="H1378" s="436"/>
      <c r="I1378" s="437"/>
      <c r="J1378" s="436"/>
    </row>
    <row r="1379" spans="1:10" x14ac:dyDescent="0.2">
      <c r="A1379" s="436"/>
      <c r="B1379" s="436"/>
      <c r="C1379" s="436"/>
      <c r="D1379" s="437"/>
      <c r="E1379" s="571"/>
      <c r="F1379" s="423"/>
      <c r="G1379" s="436"/>
      <c r="H1379" s="436"/>
      <c r="I1379" s="437"/>
      <c r="J1379" s="436"/>
    </row>
    <row r="1380" spans="1:10" x14ac:dyDescent="0.2">
      <c r="A1380" s="436"/>
      <c r="B1380" s="436"/>
      <c r="C1380" s="436"/>
      <c r="D1380" s="437"/>
      <c r="E1380" s="571"/>
      <c r="F1380" s="423"/>
      <c r="G1380" s="436"/>
      <c r="H1380" s="436"/>
      <c r="I1380" s="437"/>
      <c r="J1380" s="436"/>
    </row>
    <row r="1381" spans="1:10" x14ac:dyDescent="0.2">
      <c r="A1381" s="436"/>
      <c r="B1381" s="436"/>
      <c r="C1381" s="436"/>
      <c r="D1381" s="437"/>
      <c r="E1381" s="571"/>
      <c r="F1381" s="423"/>
      <c r="G1381" s="436"/>
      <c r="H1381" s="436"/>
      <c r="I1381" s="437"/>
      <c r="J1381" s="436"/>
    </row>
    <row r="1382" spans="1:10" x14ac:dyDescent="0.2">
      <c r="A1382" s="436"/>
      <c r="B1382" s="436"/>
      <c r="C1382" s="436"/>
      <c r="D1382" s="437"/>
      <c r="E1382" s="571"/>
      <c r="F1382" s="423"/>
      <c r="G1382" s="436"/>
      <c r="H1382" s="436"/>
      <c r="I1382" s="437"/>
      <c r="J1382" s="436"/>
    </row>
    <row r="1383" spans="1:10" x14ac:dyDescent="0.2">
      <c r="A1383" s="436"/>
      <c r="B1383" s="436"/>
      <c r="C1383" s="436"/>
      <c r="D1383" s="437"/>
      <c r="E1383" s="571"/>
      <c r="F1383" s="423"/>
      <c r="G1383" s="436"/>
      <c r="H1383" s="436"/>
      <c r="I1383" s="437"/>
      <c r="J1383" s="436"/>
    </row>
    <row r="1384" spans="1:10" x14ac:dyDescent="0.2">
      <c r="A1384" s="436"/>
      <c r="B1384" s="436"/>
      <c r="C1384" s="436"/>
      <c r="D1384" s="437"/>
      <c r="E1384" s="571"/>
      <c r="F1384" s="423"/>
      <c r="G1384" s="436"/>
      <c r="H1384" s="436"/>
      <c r="I1384" s="437"/>
      <c r="J1384" s="436"/>
    </row>
    <row r="1385" spans="1:10" x14ac:dyDescent="0.2">
      <c r="A1385" s="436"/>
      <c r="B1385" s="436"/>
      <c r="C1385" s="436"/>
      <c r="D1385" s="437"/>
      <c r="E1385" s="571"/>
      <c r="F1385" s="423"/>
      <c r="G1385" s="436"/>
      <c r="H1385" s="436"/>
      <c r="I1385" s="437"/>
      <c r="J1385" s="436"/>
    </row>
    <row r="1386" spans="1:10" x14ac:dyDescent="0.2">
      <c r="A1386" s="436"/>
      <c r="B1386" s="436"/>
      <c r="C1386" s="436"/>
      <c r="D1386" s="437"/>
      <c r="E1386" s="571"/>
      <c r="F1386" s="423"/>
      <c r="G1386" s="436"/>
      <c r="H1386" s="436"/>
      <c r="I1386" s="437"/>
      <c r="J1386" s="436"/>
    </row>
    <row r="1387" spans="1:10" x14ac:dyDescent="0.2">
      <c r="A1387" s="436"/>
      <c r="B1387" s="436"/>
      <c r="C1387" s="436"/>
      <c r="D1387" s="437"/>
      <c r="E1387" s="571"/>
      <c r="F1387" s="423"/>
      <c r="G1387" s="436"/>
      <c r="H1387" s="436"/>
      <c r="I1387" s="437"/>
      <c r="J1387" s="436"/>
    </row>
    <row r="1388" spans="1:10" x14ac:dyDescent="0.2">
      <c r="A1388" s="436"/>
      <c r="B1388" s="436"/>
      <c r="C1388" s="436"/>
      <c r="D1388" s="437"/>
      <c r="E1388" s="571"/>
      <c r="F1388" s="423"/>
      <c r="G1388" s="436"/>
      <c r="H1388" s="436"/>
      <c r="I1388" s="437"/>
      <c r="J1388" s="436"/>
    </row>
    <row r="1389" spans="1:10" x14ac:dyDescent="0.2">
      <c r="A1389" s="436"/>
      <c r="B1389" s="436"/>
      <c r="C1389" s="436"/>
      <c r="D1389" s="437"/>
      <c r="E1389" s="571"/>
      <c r="F1389" s="423"/>
      <c r="G1389" s="436"/>
      <c r="H1389" s="436"/>
      <c r="I1389" s="437"/>
      <c r="J1389" s="436"/>
    </row>
    <row r="1390" spans="1:10" x14ac:dyDescent="0.2">
      <c r="A1390" s="436"/>
      <c r="B1390" s="436"/>
      <c r="C1390" s="436"/>
      <c r="D1390" s="437"/>
      <c r="E1390" s="571"/>
      <c r="F1390" s="423"/>
      <c r="G1390" s="436"/>
      <c r="H1390" s="436"/>
      <c r="I1390" s="437"/>
      <c r="J1390" s="436"/>
    </row>
    <row r="1391" spans="1:10" x14ac:dyDescent="0.2">
      <c r="A1391" s="436"/>
      <c r="B1391" s="436"/>
      <c r="C1391" s="436"/>
      <c r="D1391" s="437"/>
      <c r="E1391" s="571"/>
      <c r="F1391" s="423"/>
      <c r="G1391" s="436"/>
      <c r="H1391" s="436"/>
      <c r="I1391" s="437"/>
      <c r="J1391" s="436"/>
    </row>
    <row r="1392" spans="1:10" x14ac:dyDescent="0.2">
      <c r="A1392" s="436"/>
      <c r="B1392" s="436"/>
      <c r="C1392" s="436"/>
      <c r="D1392" s="437"/>
      <c r="E1392" s="571"/>
      <c r="F1392" s="423"/>
      <c r="G1392" s="436"/>
      <c r="H1392" s="436"/>
      <c r="I1392" s="437"/>
      <c r="J1392" s="436"/>
    </row>
    <row r="1393" spans="1:10" x14ac:dyDescent="0.2">
      <c r="A1393" s="436"/>
      <c r="B1393" s="436"/>
      <c r="C1393" s="436"/>
      <c r="D1393" s="437"/>
      <c r="E1393" s="571"/>
      <c r="F1393" s="423"/>
      <c r="G1393" s="436"/>
      <c r="H1393" s="436"/>
      <c r="I1393" s="437"/>
      <c r="J1393" s="436"/>
    </row>
    <row r="1394" spans="1:10" x14ac:dyDescent="0.2">
      <c r="A1394" s="436"/>
      <c r="B1394" s="436"/>
      <c r="C1394" s="436"/>
      <c r="D1394" s="437"/>
      <c r="E1394" s="571"/>
      <c r="F1394" s="423"/>
      <c r="G1394" s="436"/>
      <c r="H1394" s="436"/>
      <c r="I1394" s="437"/>
      <c r="J1394" s="436"/>
    </row>
    <row r="1395" spans="1:10" x14ac:dyDescent="0.2">
      <c r="A1395" s="436"/>
      <c r="B1395" s="436"/>
      <c r="C1395" s="436"/>
      <c r="D1395" s="437"/>
      <c r="E1395" s="571"/>
      <c r="F1395" s="423"/>
      <c r="G1395" s="436"/>
      <c r="H1395" s="436"/>
      <c r="I1395" s="437"/>
      <c r="J1395" s="436"/>
    </row>
    <row r="1396" spans="1:10" x14ac:dyDescent="0.2">
      <c r="A1396" s="436"/>
      <c r="B1396" s="436"/>
      <c r="C1396" s="436"/>
      <c r="D1396" s="437"/>
      <c r="E1396" s="571"/>
      <c r="F1396" s="423"/>
      <c r="G1396" s="436"/>
      <c r="H1396" s="436"/>
      <c r="I1396" s="437"/>
      <c r="J1396" s="436"/>
    </row>
    <row r="1397" spans="1:10" x14ac:dyDescent="0.2">
      <c r="A1397" s="436"/>
      <c r="B1397" s="436"/>
      <c r="C1397" s="436"/>
      <c r="D1397" s="437"/>
      <c r="E1397" s="571"/>
      <c r="F1397" s="423"/>
      <c r="G1397" s="436"/>
      <c r="H1397" s="436"/>
      <c r="I1397" s="437"/>
      <c r="J1397" s="436"/>
    </row>
    <row r="1398" spans="1:10" x14ac:dyDescent="0.2">
      <c r="A1398" s="436"/>
      <c r="B1398" s="436"/>
      <c r="C1398" s="436"/>
      <c r="D1398" s="437"/>
      <c r="E1398" s="571"/>
      <c r="F1398" s="423"/>
      <c r="G1398" s="436"/>
      <c r="H1398" s="436"/>
      <c r="I1398" s="437"/>
      <c r="J1398" s="436"/>
    </row>
    <row r="1399" spans="1:10" x14ac:dyDescent="0.2">
      <c r="A1399" s="436"/>
      <c r="B1399" s="436"/>
      <c r="C1399" s="436"/>
      <c r="D1399" s="437"/>
      <c r="E1399" s="571"/>
      <c r="F1399" s="423"/>
      <c r="G1399" s="436"/>
      <c r="H1399" s="436"/>
      <c r="I1399" s="437"/>
      <c r="J1399" s="436"/>
    </row>
    <row r="1400" spans="1:10" x14ac:dyDescent="0.2">
      <c r="A1400" s="436"/>
      <c r="B1400" s="436"/>
      <c r="C1400" s="436"/>
      <c r="D1400" s="437"/>
      <c r="E1400" s="571"/>
      <c r="F1400" s="423"/>
      <c r="G1400" s="436"/>
      <c r="H1400" s="436"/>
      <c r="I1400" s="437"/>
      <c r="J1400" s="436"/>
    </row>
    <row r="1401" spans="1:10" x14ac:dyDescent="0.2">
      <c r="A1401" s="436"/>
      <c r="B1401" s="436"/>
      <c r="C1401" s="436"/>
      <c r="D1401" s="437"/>
      <c r="E1401" s="571"/>
      <c r="F1401" s="423"/>
      <c r="G1401" s="436"/>
      <c r="H1401" s="436"/>
      <c r="I1401" s="437"/>
      <c r="J1401" s="436"/>
    </row>
    <row r="1402" spans="1:10" x14ac:dyDescent="0.2">
      <c r="A1402" s="436"/>
      <c r="B1402" s="436"/>
      <c r="C1402" s="436"/>
      <c r="D1402" s="437"/>
      <c r="E1402" s="571"/>
      <c r="F1402" s="423"/>
      <c r="G1402" s="436"/>
      <c r="H1402" s="436"/>
      <c r="I1402" s="437"/>
      <c r="J1402" s="436"/>
    </row>
    <row r="1403" spans="1:10" x14ac:dyDescent="0.2">
      <c r="A1403" s="436"/>
      <c r="B1403" s="436"/>
      <c r="C1403" s="436"/>
      <c r="D1403" s="437"/>
      <c r="E1403" s="571"/>
      <c r="F1403" s="423"/>
      <c r="G1403" s="436"/>
      <c r="H1403" s="436"/>
      <c r="I1403" s="437"/>
      <c r="J1403" s="436"/>
    </row>
    <row r="1404" spans="1:10" x14ac:dyDescent="0.2">
      <c r="A1404" s="436"/>
      <c r="B1404" s="436"/>
      <c r="C1404" s="436"/>
      <c r="D1404" s="437"/>
      <c r="E1404" s="571"/>
      <c r="F1404" s="423"/>
      <c r="G1404" s="436"/>
      <c r="H1404" s="436"/>
      <c r="I1404" s="437"/>
      <c r="J1404" s="436"/>
    </row>
    <row r="1405" spans="1:10" x14ac:dyDescent="0.2">
      <c r="A1405" s="436"/>
      <c r="B1405" s="436"/>
      <c r="C1405" s="436"/>
      <c r="D1405" s="437"/>
      <c r="E1405" s="571"/>
      <c r="F1405" s="423"/>
      <c r="G1405" s="436"/>
      <c r="H1405" s="436"/>
      <c r="I1405" s="437"/>
      <c r="J1405" s="436"/>
    </row>
    <row r="1406" spans="1:10" x14ac:dyDescent="0.2">
      <c r="A1406" s="436"/>
      <c r="B1406" s="436"/>
      <c r="C1406" s="436"/>
      <c r="D1406" s="437"/>
      <c r="E1406" s="571"/>
      <c r="F1406" s="423"/>
      <c r="G1406" s="436"/>
      <c r="H1406" s="436"/>
      <c r="I1406" s="437"/>
      <c r="J1406" s="436"/>
    </row>
    <row r="1407" spans="1:10" x14ac:dyDescent="0.2">
      <c r="A1407" s="436"/>
      <c r="B1407" s="436"/>
      <c r="C1407" s="436"/>
      <c r="D1407" s="437"/>
      <c r="E1407" s="571"/>
      <c r="F1407" s="423"/>
      <c r="G1407" s="436"/>
      <c r="H1407" s="436"/>
      <c r="I1407" s="437"/>
      <c r="J1407" s="436"/>
    </row>
    <row r="1408" spans="1:10" x14ac:dyDescent="0.2">
      <c r="A1408" s="436"/>
      <c r="B1408" s="436"/>
      <c r="C1408" s="436"/>
      <c r="D1408" s="437"/>
      <c r="E1408" s="571"/>
      <c r="F1408" s="423"/>
      <c r="G1408" s="436"/>
      <c r="H1408" s="436"/>
      <c r="I1408" s="437"/>
      <c r="J1408" s="436"/>
    </row>
    <row r="1409" spans="1:10" x14ac:dyDescent="0.2">
      <c r="A1409" s="436"/>
      <c r="B1409" s="436"/>
      <c r="C1409" s="436"/>
      <c r="D1409" s="437"/>
      <c r="E1409" s="571"/>
      <c r="F1409" s="423"/>
      <c r="G1409" s="436"/>
      <c r="H1409" s="436"/>
      <c r="I1409" s="437"/>
      <c r="J1409" s="436"/>
    </row>
    <row r="1410" spans="1:10" x14ac:dyDescent="0.2">
      <c r="A1410" s="436"/>
      <c r="B1410" s="436"/>
      <c r="C1410" s="436"/>
      <c r="D1410" s="437"/>
      <c r="E1410" s="571"/>
      <c r="F1410" s="423"/>
      <c r="G1410" s="436"/>
      <c r="H1410" s="436"/>
      <c r="I1410" s="437"/>
      <c r="J1410" s="436"/>
    </row>
    <row r="1411" spans="1:10" x14ac:dyDescent="0.2">
      <c r="A1411" s="436"/>
      <c r="B1411" s="436"/>
      <c r="C1411" s="436"/>
      <c r="D1411" s="437"/>
      <c r="E1411" s="571"/>
      <c r="F1411" s="423"/>
      <c r="G1411" s="436"/>
      <c r="H1411" s="436"/>
      <c r="I1411" s="437"/>
      <c r="J1411" s="436"/>
    </row>
    <row r="1412" spans="1:10" x14ac:dyDescent="0.2">
      <c r="A1412" s="436"/>
      <c r="B1412" s="436"/>
      <c r="C1412" s="436"/>
      <c r="D1412" s="437"/>
      <c r="E1412" s="571"/>
      <c r="F1412" s="423"/>
      <c r="G1412" s="436"/>
      <c r="H1412" s="436"/>
      <c r="I1412" s="437"/>
      <c r="J1412" s="436"/>
    </row>
    <row r="1413" spans="1:10" x14ac:dyDescent="0.2">
      <c r="A1413" s="436"/>
      <c r="B1413" s="436"/>
      <c r="C1413" s="436"/>
      <c r="D1413" s="437"/>
      <c r="E1413" s="571"/>
      <c r="F1413" s="423"/>
      <c r="G1413" s="436"/>
      <c r="H1413" s="436"/>
      <c r="I1413" s="437"/>
      <c r="J1413" s="436"/>
    </row>
    <row r="1414" spans="1:10" x14ac:dyDescent="0.2">
      <c r="A1414" s="436"/>
      <c r="B1414" s="436"/>
      <c r="C1414" s="436"/>
      <c r="D1414" s="437"/>
      <c r="E1414" s="571"/>
      <c r="F1414" s="423"/>
      <c r="G1414" s="436"/>
      <c r="H1414" s="436"/>
      <c r="I1414" s="437"/>
      <c r="J1414" s="436"/>
    </row>
    <row r="1415" spans="1:10" x14ac:dyDescent="0.2">
      <c r="A1415" s="436"/>
      <c r="B1415" s="436"/>
      <c r="C1415" s="436"/>
      <c r="D1415" s="437"/>
      <c r="E1415" s="571"/>
      <c r="F1415" s="423"/>
      <c r="G1415" s="436"/>
      <c r="H1415" s="436"/>
      <c r="I1415" s="437"/>
      <c r="J1415" s="436"/>
    </row>
    <row r="1416" spans="1:10" x14ac:dyDescent="0.2">
      <c r="A1416" s="436"/>
      <c r="B1416" s="436"/>
      <c r="C1416" s="436"/>
      <c r="D1416" s="437"/>
      <c r="E1416" s="571"/>
      <c r="F1416" s="423"/>
      <c r="G1416" s="436"/>
      <c r="H1416" s="436"/>
      <c r="I1416" s="437"/>
      <c r="J1416" s="436"/>
    </row>
    <row r="1417" spans="1:10" x14ac:dyDescent="0.2">
      <c r="A1417" s="436"/>
      <c r="B1417" s="436"/>
      <c r="C1417" s="436"/>
      <c r="D1417" s="437"/>
      <c r="E1417" s="571"/>
      <c r="F1417" s="423"/>
      <c r="G1417" s="436"/>
      <c r="H1417" s="436"/>
      <c r="I1417" s="437"/>
      <c r="J1417" s="436"/>
    </row>
    <row r="1418" spans="1:10" x14ac:dyDescent="0.2">
      <c r="A1418" s="436"/>
      <c r="B1418" s="436"/>
      <c r="C1418" s="436"/>
      <c r="D1418" s="437"/>
      <c r="E1418" s="571"/>
      <c r="F1418" s="423"/>
      <c r="G1418" s="436"/>
      <c r="H1418" s="436"/>
      <c r="I1418" s="437"/>
      <c r="J1418" s="436"/>
    </row>
    <row r="1419" spans="1:10" x14ac:dyDescent="0.2">
      <c r="A1419" s="436"/>
      <c r="B1419" s="436"/>
      <c r="C1419" s="436"/>
      <c r="D1419" s="437"/>
      <c r="E1419" s="571"/>
      <c r="F1419" s="423"/>
      <c r="G1419" s="436"/>
      <c r="H1419" s="436"/>
      <c r="I1419" s="437"/>
      <c r="J1419" s="436"/>
    </row>
    <row r="1420" spans="1:10" x14ac:dyDescent="0.2">
      <c r="A1420" s="436"/>
      <c r="B1420" s="436"/>
      <c r="C1420" s="436"/>
      <c r="D1420" s="437"/>
      <c r="E1420" s="571"/>
      <c r="F1420" s="423"/>
      <c r="G1420" s="436"/>
      <c r="H1420" s="436"/>
      <c r="I1420" s="437"/>
      <c r="J1420" s="436"/>
    </row>
    <row r="1421" spans="1:10" x14ac:dyDescent="0.2">
      <c r="A1421" s="436"/>
      <c r="B1421" s="436"/>
      <c r="C1421" s="436"/>
      <c r="D1421" s="437"/>
      <c r="E1421" s="571"/>
      <c r="F1421" s="423"/>
      <c r="G1421" s="436"/>
      <c r="H1421" s="436"/>
      <c r="I1421" s="437"/>
      <c r="J1421" s="436"/>
    </row>
    <row r="1422" spans="1:10" x14ac:dyDescent="0.2">
      <c r="A1422" s="436"/>
      <c r="B1422" s="436"/>
      <c r="C1422" s="436"/>
      <c r="D1422" s="437"/>
      <c r="E1422" s="571"/>
      <c r="F1422" s="423"/>
      <c r="G1422" s="436"/>
      <c r="H1422" s="436"/>
      <c r="I1422" s="437"/>
      <c r="J1422" s="436"/>
    </row>
    <row r="1423" spans="1:10" x14ac:dyDescent="0.2">
      <c r="A1423" s="436"/>
      <c r="B1423" s="436"/>
      <c r="C1423" s="436"/>
      <c r="D1423" s="437"/>
      <c r="E1423" s="571"/>
      <c r="F1423" s="423"/>
      <c r="G1423" s="436"/>
      <c r="H1423" s="436"/>
      <c r="I1423" s="437"/>
      <c r="J1423" s="436"/>
    </row>
    <row r="1424" spans="1:10" x14ac:dyDescent="0.2">
      <c r="A1424" s="436"/>
      <c r="B1424" s="436"/>
      <c r="C1424" s="436"/>
      <c r="D1424" s="437"/>
      <c r="E1424" s="571"/>
      <c r="F1424" s="423"/>
      <c r="G1424" s="436"/>
      <c r="H1424" s="436"/>
      <c r="I1424" s="437"/>
      <c r="J1424" s="436"/>
    </row>
    <row r="1425" spans="1:10" x14ac:dyDescent="0.2">
      <c r="A1425" s="436"/>
      <c r="B1425" s="436"/>
      <c r="C1425" s="436"/>
      <c r="D1425" s="437"/>
      <c r="E1425" s="571"/>
      <c r="F1425" s="423"/>
      <c r="G1425" s="436"/>
      <c r="H1425" s="436"/>
      <c r="I1425" s="437"/>
      <c r="J1425" s="436"/>
    </row>
    <row r="1426" spans="1:10" x14ac:dyDescent="0.2">
      <c r="A1426" s="436"/>
      <c r="B1426" s="436"/>
      <c r="C1426" s="436"/>
      <c r="D1426" s="437"/>
      <c r="E1426" s="571"/>
      <c r="F1426" s="423"/>
      <c r="G1426" s="436"/>
      <c r="H1426" s="436"/>
      <c r="I1426" s="437"/>
      <c r="J1426" s="436"/>
    </row>
    <row r="1427" spans="1:10" x14ac:dyDescent="0.2">
      <c r="A1427" s="436"/>
      <c r="B1427" s="436"/>
      <c r="C1427" s="436"/>
      <c r="D1427" s="437"/>
      <c r="E1427" s="571"/>
      <c r="F1427" s="423"/>
      <c r="G1427" s="436"/>
      <c r="H1427" s="436"/>
      <c r="I1427" s="437"/>
      <c r="J1427" s="436"/>
    </row>
    <row r="1428" spans="1:10" x14ac:dyDescent="0.2">
      <c r="A1428" s="436"/>
      <c r="B1428" s="436"/>
      <c r="C1428" s="436"/>
      <c r="D1428" s="437"/>
      <c r="E1428" s="571"/>
      <c r="F1428" s="423"/>
      <c r="G1428" s="436"/>
      <c r="H1428" s="436"/>
      <c r="I1428" s="437"/>
      <c r="J1428" s="436"/>
    </row>
    <row r="1429" spans="1:10" x14ac:dyDescent="0.2">
      <c r="A1429" s="436"/>
      <c r="B1429" s="436"/>
      <c r="C1429" s="436"/>
      <c r="D1429" s="437"/>
      <c r="E1429" s="571"/>
      <c r="F1429" s="423"/>
      <c r="G1429" s="436"/>
      <c r="H1429" s="436"/>
      <c r="I1429" s="437"/>
      <c r="J1429" s="436"/>
    </row>
    <row r="1430" spans="1:10" x14ac:dyDescent="0.2">
      <c r="A1430" s="436"/>
      <c r="B1430" s="436"/>
      <c r="C1430" s="436"/>
      <c r="D1430" s="437"/>
      <c r="E1430" s="571"/>
      <c r="F1430" s="423"/>
      <c r="G1430" s="436"/>
      <c r="H1430" s="436"/>
      <c r="I1430" s="437"/>
      <c r="J1430" s="436"/>
    </row>
    <row r="1431" spans="1:10" x14ac:dyDescent="0.2">
      <c r="A1431" s="436"/>
      <c r="B1431" s="436"/>
      <c r="C1431" s="436"/>
      <c r="D1431" s="437"/>
      <c r="E1431" s="571"/>
      <c r="F1431" s="423"/>
      <c r="G1431" s="436"/>
      <c r="H1431" s="436"/>
      <c r="I1431" s="437"/>
      <c r="J1431" s="436"/>
    </row>
    <row r="1432" spans="1:10" x14ac:dyDescent="0.2">
      <c r="A1432" s="436"/>
      <c r="B1432" s="436"/>
      <c r="C1432" s="436"/>
      <c r="D1432" s="437"/>
      <c r="E1432" s="571"/>
      <c r="F1432" s="423"/>
      <c r="G1432" s="436"/>
      <c r="H1432" s="436"/>
      <c r="I1432" s="437"/>
      <c r="J1432" s="436"/>
    </row>
    <row r="1433" spans="1:10" x14ac:dyDescent="0.2">
      <c r="A1433" s="436"/>
      <c r="B1433" s="436"/>
      <c r="C1433" s="436"/>
      <c r="D1433" s="437"/>
      <c r="E1433" s="571"/>
      <c r="F1433" s="423"/>
      <c r="G1433" s="436"/>
      <c r="H1433" s="436"/>
      <c r="I1433" s="437"/>
      <c r="J1433" s="436"/>
    </row>
    <row r="1434" spans="1:10" x14ac:dyDescent="0.2">
      <c r="A1434" s="436"/>
      <c r="B1434" s="436"/>
      <c r="C1434" s="436"/>
      <c r="D1434" s="437"/>
      <c r="E1434" s="571"/>
      <c r="F1434" s="423"/>
      <c r="G1434" s="436"/>
      <c r="H1434" s="436"/>
      <c r="I1434" s="437"/>
      <c r="J1434" s="436"/>
    </row>
    <row r="1435" spans="1:10" x14ac:dyDescent="0.2">
      <c r="A1435" s="436"/>
      <c r="B1435" s="436"/>
      <c r="C1435" s="436"/>
      <c r="D1435" s="437"/>
      <c r="E1435" s="571"/>
      <c r="F1435" s="423"/>
      <c r="G1435" s="436"/>
      <c r="H1435" s="436"/>
      <c r="I1435" s="437"/>
      <c r="J1435" s="436"/>
    </row>
    <row r="1436" spans="1:10" x14ac:dyDescent="0.2">
      <c r="A1436" s="436"/>
      <c r="B1436" s="436"/>
      <c r="C1436" s="436"/>
      <c r="D1436" s="437"/>
      <c r="E1436" s="571"/>
      <c r="F1436" s="423"/>
      <c r="G1436" s="436"/>
      <c r="H1436" s="436"/>
      <c r="I1436" s="437"/>
      <c r="J1436" s="436"/>
    </row>
    <row r="1437" spans="1:10" x14ac:dyDescent="0.2">
      <c r="A1437" s="436"/>
      <c r="B1437" s="436"/>
      <c r="C1437" s="436"/>
      <c r="D1437" s="437"/>
      <c r="E1437" s="571"/>
      <c r="F1437" s="423"/>
      <c r="G1437" s="436"/>
      <c r="H1437" s="436"/>
      <c r="I1437" s="437"/>
      <c r="J1437" s="436"/>
    </row>
    <row r="1438" spans="1:10" x14ac:dyDescent="0.2">
      <c r="A1438" s="436"/>
      <c r="B1438" s="436"/>
      <c r="C1438" s="436"/>
      <c r="D1438" s="437"/>
      <c r="E1438" s="571"/>
      <c r="F1438" s="423"/>
      <c r="G1438" s="436"/>
      <c r="H1438" s="436"/>
      <c r="I1438" s="437"/>
      <c r="J1438" s="436"/>
    </row>
    <row r="1439" spans="1:10" x14ac:dyDescent="0.2">
      <c r="A1439" s="436"/>
      <c r="B1439" s="436"/>
      <c r="C1439" s="436"/>
      <c r="D1439" s="437"/>
      <c r="E1439" s="571"/>
      <c r="F1439" s="423"/>
      <c r="G1439" s="436"/>
      <c r="H1439" s="436"/>
      <c r="I1439" s="437"/>
      <c r="J1439" s="436"/>
    </row>
    <row r="1440" spans="1:10" x14ac:dyDescent="0.2">
      <c r="A1440" s="436"/>
      <c r="B1440" s="436"/>
      <c r="C1440" s="436"/>
      <c r="D1440" s="437"/>
      <c r="E1440" s="571"/>
      <c r="F1440" s="423"/>
      <c r="G1440" s="436"/>
      <c r="H1440" s="436"/>
      <c r="I1440" s="437"/>
      <c r="J1440" s="436"/>
    </row>
    <row r="1441" spans="1:10" x14ac:dyDescent="0.2">
      <c r="A1441" s="436"/>
      <c r="B1441" s="436"/>
      <c r="C1441" s="436"/>
      <c r="D1441" s="437"/>
      <c r="E1441" s="571"/>
      <c r="F1441" s="423"/>
      <c r="G1441" s="436"/>
      <c r="H1441" s="436"/>
      <c r="I1441" s="437"/>
      <c r="J1441" s="436"/>
    </row>
    <row r="1442" spans="1:10" x14ac:dyDescent="0.2">
      <c r="A1442" s="436"/>
      <c r="B1442" s="436"/>
      <c r="C1442" s="436"/>
      <c r="D1442" s="437"/>
      <c r="E1442" s="571"/>
      <c r="F1442" s="423"/>
      <c r="G1442" s="436"/>
      <c r="H1442" s="436"/>
      <c r="I1442" s="437"/>
      <c r="J1442" s="436"/>
    </row>
    <row r="1443" spans="1:10" x14ac:dyDescent="0.2">
      <c r="A1443" s="436"/>
      <c r="B1443" s="436"/>
      <c r="C1443" s="436"/>
      <c r="D1443" s="437"/>
      <c r="E1443" s="571"/>
      <c r="F1443" s="423"/>
      <c r="G1443" s="436"/>
      <c r="H1443" s="436"/>
      <c r="I1443" s="437"/>
      <c r="J1443" s="436"/>
    </row>
    <row r="1444" spans="1:10" x14ac:dyDescent="0.2">
      <c r="A1444" s="436"/>
      <c r="B1444" s="436"/>
      <c r="C1444" s="436"/>
      <c r="D1444" s="437"/>
      <c r="E1444" s="571"/>
      <c r="F1444" s="423"/>
      <c r="G1444" s="436"/>
      <c r="H1444" s="436"/>
      <c r="I1444" s="437"/>
      <c r="J1444" s="436"/>
    </row>
    <row r="1445" spans="1:10" x14ac:dyDescent="0.2">
      <c r="A1445" s="436"/>
      <c r="B1445" s="436"/>
      <c r="C1445" s="436"/>
      <c r="D1445" s="437"/>
      <c r="E1445" s="571"/>
      <c r="F1445" s="423"/>
      <c r="G1445" s="436"/>
      <c r="H1445" s="436"/>
      <c r="I1445" s="437"/>
      <c r="J1445" s="436"/>
    </row>
    <row r="1446" spans="1:10" x14ac:dyDescent="0.2">
      <c r="A1446" s="436"/>
      <c r="B1446" s="436"/>
      <c r="C1446" s="436"/>
      <c r="D1446" s="437"/>
      <c r="E1446" s="571"/>
      <c r="F1446" s="423"/>
      <c r="G1446" s="436"/>
      <c r="H1446" s="436"/>
      <c r="I1446" s="437"/>
      <c r="J1446" s="436"/>
    </row>
    <row r="1447" spans="1:10" x14ac:dyDescent="0.2">
      <c r="A1447" s="436"/>
      <c r="B1447" s="436"/>
      <c r="C1447" s="436"/>
      <c r="D1447" s="437"/>
      <c r="E1447" s="571"/>
      <c r="F1447" s="423"/>
      <c r="G1447" s="436"/>
      <c r="H1447" s="436"/>
      <c r="I1447" s="437"/>
      <c r="J1447" s="436"/>
    </row>
    <row r="1448" spans="1:10" x14ac:dyDescent="0.2">
      <c r="A1448" s="436"/>
      <c r="B1448" s="436"/>
      <c r="C1448" s="436"/>
      <c r="D1448" s="437"/>
      <c r="E1448" s="571"/>
      <c r="F1448" s="423"/>
      <c r="G1448" s="436"/>
      <c r="H1448" s="436"/>
      <c r="I1448" s="437"/>
      <c r="J1448" s="436"/>
    </row>
    <row r="1449" spans="1:10" x14ac:dyDescent="0.2">
      <c r="A1449" s="436"/>
      <c r="B1449" s="436"/>
      <c r="C1449" s="436"/>
      <c r="D1449" s="437"/>
      <c r="E1449" s="571"/>
      <c r="F1449" s="423"/>
      <c r="G1449" s="436"/>
      <c r="H1449" s="436"/>
      <c r="I1449" s="437"/>
      <c r="J1449" s="436"/>
    </row>
    <row r="1450" spans="1:10" x14ac:dyDescent="0.2">
      <c r="A1450" s="436"/>
      <c r="B1450" s="436"/>
      <c r="C1450" s="436"/>
      <c r="D1450" s="437"/>
      <c r="E1450" s="571"/>
      <c r="F1450" s="423"/>
      <c r="G1450" s="436"/>
      <c r="H1450" s="436"/>
      <c r="I1450" s="437"/>
      <c r="J1450" s="436"/>
    </row>
    <row r="1451" spans="1:10" x14ac:dyDescent="0.2">
      <c r="A1451" s="436"/>
      <c r="B1451" s="436"/>
      <c r="C1451" s="436"/>
      <c r="D1451" s="437"/>
      <c r="E1451" s="571"/>
      <c r="F1451" s="423"/>
      <c r="G1451" s="436"/>
      <c r="H1451" s="436"/>
      <c r="I1451" s="437"/>
      <c r="J1451" s="436"/>
    </row>
    <row r="1452" spans="1:10" x14ac:dyDescent="0.2">
      <c r="A1452" s="436"/>
      <c r="B1452" s="436"/>
      <c r="C1452" s="436"/>
      <c r="D1452" s="437"/>
      <c r="E1452" s="571"/>
      <c r="F1452" s="423"/>
      <c r="G1452" s="436"/>
      <c r="H1452" s="436"/>
      <c r="I1452" s="437"/>
      <c r="J1452" s="436"/>
    </row>
    <row r="1453" spans="1:10" x14ac:dyDescent="0.2">
      <c r="A1453" s="436"/>
      <c r="B1453" s="436"/>
      <c r="C1453" s="436"/>
      <c r="D1453" s="437"/>
      <c r="E1453" s="571"/>
      <c r="F1453" s="423"/>
      <c r="G1453" s="436"/>
      <c r="H1453" s="436"/>
      <c r="I1453" s="437"/>
      <c r="J1453" s="436"/>
    </row>
    <row r="1454" spans="1:10" x14ac:dyDescent="0.2">
      <c r="A1454" s="436"/>
      <c r="B1454" s="436"/>
      <c r="C1454" s="436"/>
      <c r="D1454" s="437"/>
      <c r="E1454" s="571"/>
      <c r="F1454" s="423"/>
      <c r="G1454" s="436"/>
      <c r="H1454" s="436"/>
      <c r="I1454" s="437"/>
      <c r="J1454" s="436"/>
    </row>
    <row r="1455" spans="1:10" x14ac:dyDescent="0.2">
      <c r="A1455" s="436"/>
      <c r="B1455" s="436"/>
      <c r="C1455" s="436"/>
      <c r="D1455" s="437"/>
      <c r="E1455" s="571"/>
      <c r="F1455" s="423"/>
      <c r="G1455" s="436"/>
      <c r="H1455" s="436"/>
      <c r="I1455" s="437"/>
      <c r="J1455" s="436"/>
    </row>
    <row r="1456" spans="1:10" x14ac:dyDescent="0.2">
      <c r="A1456" s="436"/>
      <c r="B1456" s="436"/>
      <c r="C1456" s="436"/>
      <c r="D1456" s="437"/>
      <c r="E1456" s="571"/>
      <c r="F1456" s="423"/>
      <c r="G1456" s="436"/>
      <c r="H1456" s="436"/>
      <c r="I1456" s="437"/>
      <c r="J1456" s="436"/>
    </row>
    <row r="1457" spans="1:10" x14ac:dyDescent="0.2">
      <c r="A1457" s="436"/>
      <c r="B1457" s="436"/>
      <c r="C1457" s="436"/>
      <c r="D1457" s="437"/>
      <c r="E1457" s="571"/>
      <c r="F1457" s="423"/>
      <c r="G1457" s="436"/>
      <c r="H1457" s="436"/>
      <c r="I1457" s="437"/>
      <c r="J1457" s="436"/>
    </row>
    <row r="1458" spans="1:10" x14ac:dyDescent="0.2">
      <c r="A1458" s="436"/>
      <c r="B1458" s="436"/>
      <c r="C1458" s="436"/>
      <c r="D1458" s="437"/>
      <c r="E1458" s="571"/>
      <c r="F1458" s="423"/>
      <c r="G1458" s="436"/>
      <c r="H1458" s="436"/>
      <c r="I1458" s="437"/>
      <c r="J1458" s="436"/>
    </row>
    <row r="1459" spans="1:10" x14ac:dyDescent="0.2">
      <c r="A1459" s="436"/>
      <c r="B1459" s="436"/>
      <c r="C1459" s="436"/>
      <c r="D1459" s="437"/>
      <c r="E1459" s="571"/>
      <c r="F1459" s="423"/>
      <c r="G1459" s="436"/>
      <c r="H1459" s="436"/>
      <c r="I1459" s="437"/>
      <c r="J1459" s="436"/>
    </row>
    <row r="1460" spans="1:10" x14ac:dyDescent="0.2">
      <c r="A1460" s="436"/>
      <c r="B1460" s="436"/>
      <c r="C1460" s="436"/>
      <c r="D1460" s="437"/>
      <c r="E1460" s="571"/>
      <c r="F1460" s="423"/>
      <c r="G1460" s="436"/>
      <c r="H1460" s="436"/>
      <c r="I1460" s="437"/>
      <c r="J1460" s="436"/>
    </row>
    <row r="1461" spans="1:10" x14ac:dyDescent="0.2">
      <c r="A1461" s="436"/>
      <c r="B1461" s="436"/>
      <c r="C1461" s="436"/>
      <c r="D1461" s="437"/>
      <c r="E1461" s="571"/>
      <c r="F1461" s="423"/>
      <c r="G1461" s="436"/>
      <c r="H1461" s="436"/>
      <c r="I1461" s="437"/>
      <c r="J1461" s="436"/>
    </row>
    <row r="1462" spans="1:10" x14ac:dyDescent="0.2">
      <c r="A1462" s="436"/>
      <c r="B1462" s="436"/>
      <c r="C1462" s="436"/>
      <c r="D1462" s="437"/>
      <c r="E1462" s="571"/>
      <c r="F1462" s="423"/>
      <c r="G1462" s="436"/>
      <c r="H1462" s="436"/>
      <c r="I1462" s="437"/>
      <c r="J1462" s="436"/>
    </row>
    <row r="1463" spans="1:10" x14ac:dyDescent="0.2">
      <c r="A1463" s="436"/>
      <c r="B1463" s="436"/>
      <c r="C1463" s="436"/>
      <c r="D1463" s="437"/>
      <c r="E1463" s="571"/>
      <c r="F1463" s="423"/>
      <c r="G1463" s="436"/>
      <c r="H1463" s="436"/>
      <c r="I1463" s="437"/>
      <c r="J1463" s="436"/>
    </row>
    <row r="1464" spans="1:10" x14ac:dyDescent="0.2">
      <c r="A1464" s="436"/>
      <c r="B1464" s="436"/>
      <c r="C1464" s="436"/>
      <c r="D1464" s="437"/>
      <c r="E1464" s="571"/>
      <c r="F1464" s="423"/>
      <c r="G1464" s="436"/>
      <c r="H1464" s="436"/>
      <c r="I1464" s="437"/>
      <c r="J1464" s="436"/>
    </row>
    <row r="1465" spans="1:10" x14ac:dyDescent="0.2">
      <c r="A1465" s="436"/>
      <c r="B1465" s="436"/>
      <c r="C1465" s="436"/>
      <c r="D1465" s="437"/>
      <c r="E1465" s="571"/>
      <c r="F1465" s="423"/>
      <c r="G1465" s="436"/>
      <c r="H1465" s="436"/>
      <c r="I1465" s="437"/>
      <c r="J1465" s="436"/>
    </row>
    <row r="1466" spans="1:10" x14ac:dyDescent="0.2">
      <c r="A1466" s="436"/>
      <c r="B1466" s="436"/>
      <c r="C1466" s="436"/>
      <c r="D1466" s="437"/>
      <c r="E1466" s="571"/>
      <c r="F1466" s="423"/>
      <c r="G1466" s="436"/>
      <c r="H1466" s="436"/>
      <c r="I1466" s="437"/>
      <c r="J1466" s="436"/>
    </row>
    <row r="1467" spans="1:10" x14ac:dyDescent="0.2">
      <c r="A1467" s="436"/>
      <c r="B1467" s="436"/>
      <c r="C1467" s="436"/>
      <c r="D1467" s="437"/>
      <c r="E1467" s="571"/>
      <c r="F1467" s="423"/>
      <c r="G1467" s="436"/>
      <c r="H1467" s="436"/>
      <c r="I1467" s="437"/>
      <c r="J1467" s="436"/>
    </row>
    <row r="1468" spans="1:10" x14ac:dyDescent="0.2">
      <c r="A1468" s="436"/>
      <c r="B1468" s="436"/>
      <c r="C1468" s="436"/>
      <c r="D1468" s="437"/>
      <c r="E1468" s="571"/>
      <c r="F1468" s="423"/>
      <c r="G1468" s="436"/>
      <c r="H1468" s="436"/>
      <c r="I1468" s="437"/>
      <c r="J1468" s="436"/>
    </row>
    <row r="1469" spans="1:10" x14ac:dyDescent="0.2">
      <c r="A1469" s="436"/>
      <c r="B1469" s="436"/>
      <c r="C1469" s="436"/>
      <c r="D1469" s="437"/>
      <c r="E1469" s="571"/>
      <c r="F1469" s="423"/>
      <c r="G1469" s="436"/>
      <c r="H1469" s="436"/>
      <c r="I1469" s="437"/>
      <c r="J1469" s="436"/>
    </row>
    <row r="1470" spans="1:10" x14ac:dyDescent="0.2">
      <c r="A1470" s="436"/>
      <c r="B1470" s="436"/>
      <c r="C1470" s="436"/>
      <c r="D1470" s="437"/>
      <c r="E1470" s="571"/>
      <c r="F1470" s="423"/>
      <c r="G1470" s="436"/>
      <c r="H1470" s="436"/>
      <c r="I1470" s="437"/>
      <c r="J1470" s="436"/>
    </row>
    <row r="1471" spans="1:10" x14ac:dyDescent="0.2">
      <c r="A1471" s="436"/>
      <c r="B1471" s="436"/>
      <c r="C1471" s="436"/>
      <c r="D1471" s="437"/>
      <c r="E1471" s="571"/>
      <c r="F1471" s="423"/>
      <c r="G1471" s="436"/>
      <c r="H1471" s="436"/>
      <c r="I1471" s="437"/>
      <c r="J1471" s="436"/>
    </row>
    <row r="1472" spans="1:10" x14ac:dyDescent="0.2">
      <c r="A1472" s="436"/>
      <c r="B1472" s="436"/>
      <c r="C1472" s="436"/>
      <c r="D1472" s="437"/>
      <c r="E1472" s="571"/>
      <c r="F1472" s="423"/>
      <c r="G1472" s="436"/>
      <c r="H1472" s="436"/>
      <c r="I1472" s="437"/>
      <c r="J1472" s="436"/>
    </row>
    <row r="1473" spans="1:10" x14ac:dyDescent="0.2">
      <c r="A1473" s="436"/>
      <c r="B1473" s="436"/>
      <c r="C1473" s="436"/>
      <c r="D1473" s="437"/>
      <c r="E1473" s="571"/>
      <c r="F1473" s="423"/>
      <c r="G1473" s="436"/>
      <c r="H1473" s="436"/>
      <c r="I1473" s="437"/>
      <c r="J1473" s="436"/>
    </row>
    <row r="1474" spans="1:10" x14ac:dyDescent="0.2">
      <c r="A1474" s="436"/>
      <c r="B1474" s="436"/>
      <c r="C1474" s="436"/>
      <c r="D1474" s="437"/>
      <c r="E1474" s="571"/>
      <c r="F1474" s="423"/>
      <c r="G1474" s="436"/>
      <c r="H1474" s="436"/>
      <c r="I1474" s="437"/>
      <c r="J1474" s="436"/>
    </row>
    <row r="1475" spans="1:10" x14ac:dyDescent="0.2">
      <c r="A1475" s="436"/>
      <c r="B1475" s="436"/>
      <c r="C1475" s="436"/>
      <c r="D1475" s="437"/>
      <c r="E1475" s="571"/>
      <c r="F1475" s="423"/>
      <c r="G1475" s="436"/>
      <c r="H1475" s="436"/>
      <c r="I1475" s="437"/>
      <c r="J1475" s="436"/>
    </row>
    <row r="1476" spans="1:10" x14ac:dyDescent="0.2">
      <c r="A1476" s="436"/>
      <c r="B1476" s="436"/>
      <c r="C1476" s="436"/>
      <c r="D1476" s="437"/>
      <c r="E1476" s="571"/>
      <c r="F1476" s="423"/>
      <c r="G1476" s="436"/>
      <c r="H1476" s="436"/>
      <c r="I1476" s="437"/>
      <c r="J1476" s="436"/>
    </row>
    <row r="1477" spans="1:10" x14ac:dyDescent="0.2">
      <c r="A1477" s="436"/>
      <c r="B1477" s="436"/>
      <c r="C1477" s="436"/>
      <c r="D1477" s="437"/>
      <c r="E1477" s="571"/>
      <c r="F1477" s="423"/>
      <c r="G1477" s="436"/>
      <c r="H1477" s="436"/>
      <c r="I1477" s="437"/>
      <c r="J1477" s="436"/>
    </row>
    <row r="1478" spans="1:10" x14ac:dyDescent="0.2">
      <c r="A1478" s="436"/>
      <c r="B1478" s="436"/>
      <c r="C1478" s="436"/>
      <c r="D1478" s="437"/>
      <c r="E1478" s="571"/>
      <c r="F1478" s="423"/>
      <c r="G1478" s="436"/>
      <c r="H1478" s="436"/>
      <c r="I1478" s="437"/>
      <c r="J1478" s="436"/>
    </row>
    <row r="1479" spans="1:10" x14ac:dyDescent="0.2">
      <c r="A1479" s="436"/>
      <c r="B1479" s="436"/>
      <c r="C1479" s="436"/>
      <c r="D1479" s="437"/>
      <c r="E1479" s="571"/>
      <c r="F1479" s="423"/>
      <c r="G1479" s="436"/>
      <c r="H1479" s="436"/>
      <c r="I1479" s="437"/>
      <c r="J1479" s="436"/>
    </row>
    <row r="1480" spans="1:10" x14ac:dyDescent="0.2">
      <c r="A1480" s="436"/>
      <c r="B1480" s="436"/>
      <c r="C1480" s="436"/>
      <c r="D1480" s="437"/>
      <c r="E1480" s="571"/>
      <c r="F1480" s="423"/>
      <c r="G1480" s="436"/>
      <c r="H1480" s="436"/>
      <c r="I1480" s="437"/>
      <c r="J1480" s="436"/>
    </row>
    <row r="1481" spans="1:10" x14ac:dyDescent="0.2">
      <c r="A1481" s="436"/>
      <c r="B1481" s="436"/>
      <c r="C1481" s="436"/>
      <c r="D1481" s="437"/>
      <c r="E1481" s="571"/>
      <c r="F1481" s="423"/>
      <c r="G1481" s="436"/>
      <c r="H1481" s="436"/>
      <c r="I1481" s="437"/>
      <c r="J1481" s="436"/>
    </row>
    <row r="1482" spans="1:10" x14ac:dyDescent="0.2">
      <c r="A1482" s="436"/>
      <c r="B1482" s="436"/>
      <c r="C1482" s="436"/>
      <c r="D1482" s="437"/>
      <c r="E1482" s="571"/>
      <c r="F1482" s="423"/>
      <c r="G1482" s="436"/>
      <c r="H1482" s="436"/>
      <c r="I1482" s="437"/>
      <c r="J1482" s="436"/>
    </row>
    <row r="1483" spans="1:10" x14ac:dyDescent="0.2">
      <c r="A1483" s="436"/>
      <c r="B1483" s="436"/>
      <c r="C1483" s="436"/>
      <c r="D1483" s="437"/>
      <c r="E1483" s="571"/>
      <c r="F1483" s="423"/>
      <c r="G1483" s="436"/>
      <c r="H1483" s="436"/>
      <c r="I1483" s="437"/>
      <c r="J1483" s="436"/>
    </row>
    <row r="1484" spans="1:10" x14ac:dyDescent="0.2">
      <c r="A1484" s="436"/>
      <c r="B1484" s="436"/>
      <c r="C1484" s="436"/>
      <c r="D1484" s="437"/>
      <c r="E1484" s="571"/>
      <c r="F1484" s="423"/>
      <c r="G1484" s="436"/>
      <c r="H1484" s="436"/>
      <c r="I1484" s="437"/>
      <c r="J1484" s="436"/>
    </row>
    <row r="1485" spans="1:10" x14ac:dyDescent="0.2">
      <c r="A1485" s="436"/>
      <c r="B1485" s="436"/>
      <c r="C1485" s="436"/>
      <c r="D1485" s="437"/>
      <c r="E1485" s="571"/>
      <c r="F1485" s="423"/>
      <c r="G1485" s="436"/>
      <c r="H1485" s="436"/>
      <c r="I1485" s="437"/>
      <c r="J1485" s="436"/>
    </row>
    <row r="1486" spans="1:10" x14ac:dyDescent="0.2">
      <c r="A1486" s="436"/>
      <c r="B1486" s="436"/>
      <c r="C1486" s="436"/>
      <c r="D1486" s="437"/>
      <c r="E1486" s="571"/>
      <c r="F1486" s="423"/>
      <c r="G1486" s="436"/>
      <c r="H1486" s="436"/>
      <c r="I1486" s="437"/>
      <c r="J1486" s="436"/>
    </row>
    <row r="1487" spans="1:10" x14ac:dyDescent="0.2">
      <c r="A1487" s="436"/>
      <c r="B1487" s="436"/>
      <c r="C1487" s="436"/>
      <c r="D1487" s="437"/>
      <c r="E1487" s="571"/>
      <c r="F1487" s="423"/>
      <c r="G1487" s="436"/>
      <c r="H1487" s="436"/>
      <c r="I1487" s="437"/>
      <c r="J1487" s="436"/>
    </row>
    <row r="1488" spans="1:10" x14ac:dyDescent="0.2">
      <c r="A1488" s="436"/>
      <c r="B1488" s="436"/>
      <c r="C1488" s="436"/>
      <c r="D1488" s="437"/>
      <c r="E1488" s="571"/>
      <c r="F1488" s="423"/>
      <c r="G1488" s="436"/>
      <c r="H1488" s="436"/>
      <c r="I1488" s="437"/>
      <c r="J1488" s="436"/>
    </row>
    <row r="1489" spans="1:10" x14ac:dyDescent="0.2">
      <c r="A1489" s="436"/>
      <c r="B1489" s="436"/>
      <c r="C1489" s="436"/>
      <c r="D1489" s="437"/>
      <c r="E1489" s="571"/>
      <c r="F1489" s="423"/>
      <c r="G1489" s="436"/>
      <c r="H1489" s="436"/>
      <c r="I1489" s="437"/>
      <c r="J1489" s="436"/>
    </row>
    <row r="1490" spans="1:10" x14ac:dyDescent="0.2">
      <c r="A1490" s="436"/>
      <c r="B1490" s="436"/>
      <c r="C1490" s="436"/>
      <c r="D1490" s="437"/>
      <c r="E1490" s="571"/>
      <c r="F1490" s="423"/>
      <c r="G1490" s="436"/>
      <c r="H1490" s="436"/>
      <c r="I1490" s="437"/>
      <c r="J1490" s="436"/>
    </row>
    <row r="1491" spans="1:10" x14ac:dyDescent="0.2">
      <c r="A1491" s="436"/>
      <c r="B1491" s="436"/>
      <c r="C1491" s="436"/>
      <c r="D1491" s="437"/>
      <c r="E1491" s="571"/>
      <c r="F1491" s="423"/>
      <c r="G1491" s="436"/>
      <c r="H1491" s="436"/>
      <c r="I1491" s="437"/>
      <c r="J1491" s="436"/>
    </row>
    <row r="1492" spans="1:10" x14ac:dyDescent="0.2">
      <c r="A1492" s="436"/>
      <c r="B1492" s="436"/>
      <c r="C1492" s="436"/>
      <c r="D1492" s="437"/>
      <c r="E1492" s="571"/>
      <c r="F1492" s="423"/>
      <c r="G1492" s="436"/>
      <c r="H1492" s="436"/>
      <c r="I1492" s="437"/>
      <c r="J1492" s="436"/>
    </row>
    <row r="1493" spans="1:10" x14ac:dyDescent="0.2">
      <c r="A1493" s="436"/>
      <c r="B1493" s="436"/>
      <c r="C1493" s="436"/>
      <c r="D1493" s="437"/>
      <c r="E1493" s="571"/>
      <c r="F1493" s="423"/>
      <c r="G1493" s="436"/>
      <c r="H1493" s="436"/>
      <c r="I1493" s="437"/>
      <c r="J1493" s="436"/>
    </row>
    <row r="1494" spans="1:10" x14ac:dyDescent="0.2">
      <c r="A1494" s="436"/>
      <c r="B1494" s="436"/>
      <c r="C1494" s="436"/>
      <c r="D1494" s="437"/>
      <c r="E1494" s="571"/>
      <c r="F1494" s="423"/>
      <c r="G1494" s="436"/>
      <c r="H1494" s="436"/>
      <c r="I1494" s="437"/>
      <c r="J1494" s="436"/>
    </row>
    <row r="1495" spans="1:10" x14ac:dyDescent="0.2">
      <c r="A1495" s="436"/>
      <c r="B1495" s="436"/>
      <c r="C1495" s="436"/>
      <c r="D1495" s="437"/>
      <c r="E1495" s="571"/>
      <c r="F1495" s="423"/>
      <c r="G1495" s="436"/>
      <c r="H1495" s="436"/>
      <c r="I1495" s="437"/>
      <c r="J1495" s="436"/>
    </row>
    <row r="1496" spans="1:10" x14ac:dyDescent="0.2">
      <c r="A1496" s="436"/>
      <c r="B1496" s="436"/>
      <c r="C1496" s="436"/>
      <c r="D1496" s="437"/>
      <c r="E1496" s="571"/>
      <c r="F1496" s="423"/>
      <c r="G1496" s="436"/>
      <c r="H1496" s="436"/>
      <c r="I1496" s="437"/>
      <c r="J1496" s="436"/>
    </row>
    <row r="1497" spans="1:10" x14ac:dyDescent="0.2">
      <c r="A1497" s="436"/>
      <c r="B1497" s="436"/>
      <c r="C1497" s="436"/>
      <c r="D1497" s="437"/>
      <c r="E1497" s="571"/>
      <c r="F1497" s="423"/>
      <c r="G1497" s="436"/>
      <c r="H1497" s="436"/>
      <c r="I1497" s="437"/>
      <c r="J1497" s="436"/>
    </row>
    <row r="1498" spans="1:10" x14ac:dyDescent="0.2">
      <c r="A1498" s="436"/>
      <c r="B1498" s="436"/>
      <c r="C1498" s="436"/>
      <c r="D1498" s="437"/>
      <c r="E1498" s="571"/>
      <c r="F1498" s="423"/>
      <c r="G1498" s="436"/>
      <c r="H1498" s="436"/>
      <c r="I1498" s="437"/>
      <c r="J1498" s="436"/>
    </row>
    <row r="1499" spans="1:10" x14ac:dyDescent="0.2">
      <c r="A1499" s="436"/>
      <c r="B1499" s="436"/>
      <c r="C1499" s="436"/>
      <c r="D1499" s="437"/>
      <c r="E1499" s="571"/>
      <c r="F1499" s="423"/>
      <c r="G1499" s="436"/>
      <c r="H1499" s="436"/>
      <c r="I1499" s="437"/>
      <c r="J1499" s="436"/>
    </row>
    <row r="1500" spans="1:10" x14ac:dyDescent="0.2">
      <c r="A1500" s="436"/>
      <c r="B1500" s="436"/>
      <c r="C1500" s="436"/>
      <c r="D1500" s="437"/>
      <c r="E1500" s="571"/>
      <c r="F1500" s="423"/>
      <c r="G1500" s="436"/>
      <c r="H1500" s="436"/>
      <c r="I1500" s="437"/>
      <c r="J1500" s="436"/>
    </row>
    <row r="1501" spans="1:10" x14ac:dyDescent="0.2">
      <c r="A1501" s="436"/>
      <c r="B1501" s="436"/>
      <c r="C1501" s="436"/>
      <c r="D1501" s="437"/>
      <c r="E1501" s="571"/>
      <c r="F1501" s="423"/>
      <c r="G1501" s="436"/>
      <c r="H1501" s="436"/>
      <c r="I1501" s="437"/>
      <c r="J1501" s="436"/>
    </row>
    <row r="1502" spans="1:10" x14ac:dyDescent="0.2">
      <c r="A1502" s="436"/>
      <c r="B1502" s="436"/>
      <c r="C1502" s="436"/>
      <c r="D1502" s="437"/>
      <c r="E1502" s="571"/>
      <c r="F1502" s="423"/>
      <c r="G1502" s="436"/>
      <c r="H1502" s="436"/>
      <c r="I1502" s="437"/>
      <c r="J1502" s="436"/>
    </row>
    <row r="1503" spans="1:10" x14ac:dyDescent="0.2">
      <c r="A1503" s="436"/>
      <c r="B1503" s="436"/>
      <c r="C1503" s="436"/>
      <c r="D1503" s="437"/>
      <c r="E1503" s="571"/>
      <c r="F1503" s="423"/>
      <c r="G1503" s="436"/>
      <c r="H1503" s="436"/>
      <c r="I1503" s="437"/>
      <c r="J1503" s="436"/>
    </row>
    <row r="1504" spans="1:10" x14ac:dyDescent="0.2">
      <c r="A1504" s="436"/>
      <c r="B1504" s="436"/>
      <c r="C1504" s="436"/>
      <c r="D1504" s="437"/>
      <c r="E1504" s="571"/>
      <c r="F1504" s="423"/>
      <c r="G1504" s="436"/>
      <c r="H1504" s="436"/>
      <c r="I1504" s="437"/>
      <c r="J1504" s="436"/>
    </row>
    <row r="1505" spans="1:10" x14ac:dyDescent="0.2">
      <c r="A1505" s="436"/>
      <c r="B1505" s="436"/>
      <c r="C1505" s="436"/>
      <c r="D1505" s="437"/>
      <c r="E1505" s="571"/>
      <c r="F1505" s="423"/>
      <c r="G1505" s="436"/>
      <c r="H1505" s="436"/>
      <c r="I1505" s="437"/>
      <c r="J1505" s="436"/>
    </row>
    <row r="1506" spans="1:10" x14ac:dyDescent="0.2">
      <c r="A1506" s="436"/>
      <c r="B1506" s="436"/>
      <c r="C1506" s="436"/>
      <c r="D1506" s="437"/>
      <c r="E1506" s="571"/>
      <c r="F1506" s="423"/>
      <c r="G1506" s="436"/>
      <c r="H1506" s="436"/>
      <c r="I1506" s="437"/>
      <c r="J1506" s="436"/>
    </row>
    <row r="1507" spans="1:10" x14ac:dyDescent="0.2">
      <c r="A1507" s="436"/>
      <c r="B1507" s="436"/>
      <c r="C1507" s="436"/>
      <c r="D1507" s="437"/>
      <c r="E1507" s="571"/>
      <c r="F1507" s="423"/>
      <c r="G1507" s="436"/>
      <c r="H1507" s="436"/>
      <c r="I1507" s="437"/>
      <c r="J1507" s="436"/>
    </row>
    <row r="1508" spans="1:10" x14ac:dyDescent="0.2">
      <c r="A1508" s="436"/>
      <c r="B1508" s="436"/>
      <c r="C1508" s="436"/>
      <c r="D1508" s="437"/>
      <c r="E1508" s="571"/>
      <c r="F1508" s="423"/>
      <c r="G1508" s="436"/>
      <c r="H1508" s="436"/>
      <c r="I1508" s="437"/>
      <c r="J1508" s="436"/>
    </row>
    <row r="1509" spans="1:10" x14ac:dyDescent="0.2">
      <c r="A1509" s="436"/>
      <c r="B1509" s="436"/>
      <c r="C1509" s="436"/>
      <c r="D1509" s="437"/>
      <c r="E1509" s="571"/>
      <c r="F1509" s="423"/>
      <c r="G1509" s="436"/>
      <c r="H1509" s="436"/>
      <c r="I1509" s="437"/>
      <c r="J1509" s="436"/>
    </row>
    <row r="1510" spans="1:10" x14ac:dyDescent="0.2">
      <c r="A1510" s="436"/>
      <c r="B1510" s="436"/>
      <c r="C1510" s="436"/>
      <c r="D1510" s="437"/>
      <c r="E1510" s="571"/>
      <c r="F1510" s="423"/>
      <c r="G1510" s="436"/>
      <c r="H1510" s="436"/>
      <c r="I1510" s="437"/>
      <c r="J1510" s="436"/>
    </row>
    <row r="1511" spans="1:10" x14ac:dyDescent="0.2">
      <c r="A1511" s="436"/>
      <c r="B1511" s="436"/>
      <c r="C1511" s="436"/>
      <c r="D1511" s="437"/>
      <c r="E1511" s="571"/>
      <c r="F1511" s="423"/>
      <c r="G1511" s="436"/>
      <c r="H1511" s="436"/>
      <c r="I1511" s="437"/>
      <c r="J1511" s="436"/>
    </row>
    <row r="1512" spans="1:10" x14ac:dyDescent="0.2">
      <c r="A1512" s="436"/>
      <c r="B1512" s="436"/>
      <c r="C1512" s="436"/>
      <c r="D1512" s="437"/>
      <c r="E1512" s="571"/>
      <c r="F1512" s="423"/>
      <c r="G1512" s="436"/>
      <c r="H1512" s="436"/>
      <c r="I1512" s="437"/>
      <c r="J1512" s="436"/>
    </row>
    <row r="1513" spans="1:10" x14ac:dyDescent="0.2">
      <c r="A1513" s="436"/>
      <c r="B1513" s="436"/>
      <c r="C1513" s="436"/>
      <c r="D1513" s="437"/>
      <c r="E1513" s="571"/>
      <c r="F1513" s="423"/>
      <c r="G1513" s="436"/>
      <c r="H1513" s="436"/>
      <c r="I1513" s="437"/>
      <c r="J1513" s="436"/>
    </row>
    <row r="1514" spans="1:10" x14ac:dyDescent="0.2">
      <c r="A1514" s="436"/>
      <c r="B1514" s="436"/>
      <c r="C1514" s="436"/>
      <c r="D1514" s="437"/>
      <c r="E1514" s="571"/>
      <c r="F1514" s="423"/>
      <c r="G1514" s="436"/>
      <c r="H1514" s="436"/>
      <c r="I1514" s="437"/>
      <c r="J1514" s="436"/>
    </row>
    <row r="1515" spans="1:10" x14ac:dyDescent="0.2">
      <c r="A1515" s="436"/>
      <c r="B1515" s="436"/>
      <c r="C1515" s="436"/>
      <c r="D1515" s="437"/>
      <c r="E1515" s="571"/>
      <c r="F1515" s="423"/>
      <c r="G1515" s="436"/>
      <c r="H1515" s="436"/>
      <c r="I1515" s="437"/>
      <c r="J1515" s="436"/>
    </row>
    <row r="1516" spans="1:10" x14ac:dyDescent="0.2">
      <c r="A1516" s="436"/>
      <c r="B1516" s="436"/>
      <c r="C1516" s="436"/>
      <c r="D1516" s="437"/>
      <c r="E1516" s="571"/>
      <c r="F1516" s="423"/>
      <c r="G1516" s="436"/>
      <c r="H1516" s="436"/>
      <c r="I1516" s="437"/>
      <c r="J1516" s="436"/>
    </row>
    <row r="1517" spans="1:10" x14ac:dyDescent="0.2">
      <c r="A1517" s="436"/>
      <c r="B1517" s="436"/>
      <c r="C1517" s="436"/>
      <c r="D1517" s="437"/>
      <c r="E1517" s="571"/>
      <c r="F1517" s="423"/>
      <c r="G1517" s="436"/>
      <c r="H1517" s="436"/>
      <c r="I1517" s="437"/>
      <c r="J1517" s="436"/>
    </row>
    <row r="1518" spans="1:10" x14ac:dyDescent="0.2">
      <c r="A1518" s="436"/>
      <c r="B1518" s="436"/>
      <c r="C1518" s="436"/>
      <c r="D1518" s="437"/>
      <c r="E1518" s="571"/>
      <c r="F1518" s="423"/>
      <c r="G1518" s="436"/>
      <c r="H1518" s="436"/>
      <c r="I1518" s="437"/>
      <c r="J1518" s="436"/>
    </row>
    <row r="1519" spans="1:10" x14ac:dyDescent="0.2">
      <c r="A1519" s="436"/>
      <c r="B1519" s="436"/>
      <c r="C1519" s="436"/>
      <c r="D1519" s="437"/>
      <c r="E1519" s="571"/>
      <c r="F1519" s="423"/>
      <c r="G1519" s="436"/>
      <c r="H1519" s="436"/>
      <c r="I1519" s="437"/>
      <c r="J1519" s="436"/>
    </row>
    <row r="1520" spans="1:10" x14ac:dyDescent="0.2">
      <c r="A1520" s="436"/>
      <c r="B1520" s="436"/>
      <c r="C1520" s="436"/>
      <c r="D1520" s="437"/>
      <c r="E1520" s="571"/>
      <c r="F1520" s="423"/>
      <c r="G1520" s="436"/>
      <c r="H1520" s="436"/>
      <c r="I1520" s="437"/>
      <c r="J1520" s="436"/>
    </row>
    <row r="1521" spans="1:10" x14ac:dyDescent="0.2">
      <c r="A1521" s="436"/>
      <c r="B1521" s="436"/>
      <c r="C1521" s="436"/>
      <c r="D1521" s="437"/>
      <c r="E1521" s="571"/>
      <c r="F1521" s="423"/>
      <c r="G1521" s="436"/>
      <c r="H1521" s="436"/>
      <c r="I1521" s="437"/>
      <c r="J1521" s="436"/>
    </row>
    <row r="1522" spans="1:10" x14ac:dyDescent="0.2">
      <c r="A1522" s="436"/>
      <c r="B1522" s="436"/>
      <c r="C1522" s="436"/>
      <c r="D1522" s="437"/>
      <c r="E1522" s="571"/>
      <c r="F1522" s="423"/>
      <c r="G1522" s="436"/>
      <c r="H1522" s="436"/>
      <c r="I1522" s="437"/>
      <c r="J1522" s="436"/>
    </row>
    <row r="1523" spans="1:10" x14ac:dyDescent="0.2">
      <c r="A1523" s="436"/>
      <c r="B1523" s="436"/>
      <c r="C1523" s="436"/>
      <c r="D1523" s="437"/>
      <c r="E1523" s="571"/>
      <c r="F1523" s="423"/>
      <c r="G1523" s="436"/>
      <c r="H1523" s="436"/>
      <c r="I1523" s="437"/>
      <c r="J1523" s="436"/>
    </row>
    <row r="1524" spans="1:10" x14ac:dyDescent="0.2">
      <c r="A1524" s="436"/>
      <c r="B1524" s="436"/>
      <c r="C1524" s="436"/>
      <c r="D1524" s="437"/>
      <c r="E1524" s="571"/>
      <c r="F1524" s="423"/>
      <c r="G1524" s="436"/>
      <c r="H1524" s="436"/>
      <c r="I1524" s="437"/>
      <c r="J1524" s="436"/>
    </row>
    <row r="1525" spans="1:10" x14ac:dyDescent="0.2">
      <c r="A1525" s="436"/>
      <c r="B1525" s="436"/>
      <c r="C1525" s="436"/>
      <c r="D1525" s="437"/>
      <c r="E1525" s="571"/>
      <c r="F1525" s="423"/>
      <c r="G1525" s="436"/>
      <c r="H1525" s="436"/>
      <c r="I1525" s="437"/>
      <c r="J1525" s="436"/>
    </row>
    <row r="1526" spans="1:10" x14ac:dyDescent="0.2">
      <c r="A1526" s="436"/>
      <c r="B1526" s="436"/>
      <c r="C1526" s="436"/>
      <c r="D1526" s="437"/>
      <c r="E1526" s="571"/>
      <c r="F1526" s="423"/>
      <c r="G1526" s="436"/>
      <c r="H1526" s="436"/>
      <c r="I1526" s="437"/>
      <c r="J1526" s="436"/>
    </row>
    <row r="1527" spans="1:10" x14ac:dyDescent="0.2">
      <c r="A1527" s="436"/>
      <c r="B1527" s="436"/>
      <c r="C1527" s="436"/>
      <c r="D1527" s="437"/>
      <c r="E1527" s="571"/>
      <c r="F1527" s="423"/>
      <c r="G1527" s="436"/>
      <c r="H1527" s="436"/>
      <c r="I1527" s="437"/>
      <c r="J1527" s="436"/>
    </row>
    <row r="1528" spans="1:10" x14ac:dyDescent="0.2">
      <c r="A1528" s="436"/>
      <c r="B1528" s="436"/>
      <c r="C1528" s="436"/>
      <c r="D1528" s="437"/>
      <c r="E1528" s="571"/>
      <c r="F1528" s="423"/>
      <c r="G1528" s="436"/>
      <c r="H1528" s="436"/>
      <c r="I1528" s="437"/>
      <c r="J1528" s="436"/>
    </row>
    <row r="1529" spans="1:10" x14ac:dyDescent="0.2">
      <c r="A1529" s="436"/>
      <c r="B1529" s="436"/>
      <c r="C1529" s="436"/>
      <c r="D1529" s="437"/>
      <c r="E1529" s="571"/>
      <c r="F1529" s="423"/>
      <c r="G1529" s="436"/>
      <c r="H1529" s="436"/>
      <c r="I1529" s="437"/>
      <c r="J1529" s="436"/>
    </row>
    <row r="1530" spans="1:10" x14ac:dyDescent="0.2">
      <c r="A1530" s="436"/>
      <c r="B1530" s="436"/>
      <c r="C1530" s="436"/>
      <c r="D1530" s="437"/>
      <c r="E1530" s="571"/>
      <c r="F1530" s="423"/>
      <c r="G1530" s="436"/>
      <c r="H1530" s="436"/>
      <c r="I1530" s="437"/>
      <c r="J1530" s="436"/>
    </row>
    <row r="1531" spans="1:10" x14ac:dyDescent="0.2">
      <c r="A1531" s="436"/>
      <c r="B1531" s="436"/>
      <c r="C1531" s="436"/>
      <c r="D1531" s="437"/>
      <c r="E1531" s="571"/>
      <c r="F1531" s="423"/>
      <c r="G1531" s="436"/>
      <c r="H1531" s="436"/>
      <c r="I1531" s="437"/>
      <c r="J1531" s="436"/>
    </row>
    <row r="1532" spans="1:10" x14ac:dyDescent="0.2">
      <c r="A1532" s="436"/>
      <c r="B1532" s="436"/>
      <c r="C1532" s="436"/>
      <c r="D1532" s="437"/>
      <c r="E1532" s="571"/>
      <c r="F1532" s="423"/>
      <c r="G1532" s="436"/>
      <c r="H1532" s="436"/>
      <c r="I1532" s="437"/>
      <c r="J1532" s="436"/>
    </row>
    <row r="1533" spans="1:10" x14ac:dyDescent="0.2">
      <c r="A1533" s="436"/>
      <c r="B1533" s="436"/>
      <c r="C1533" s="436"/>
      <c r="D1533" s="437"/>
      <c r="E1533" s="571"/>
      <c r="F1533" s="423"/>
      <c r="G1533" s="436"/>
      <c r="H1533" s="436"/>
      <c r="I1533" s="437"/>
      <c r="J1533" s="436"/>
    </row>
    <row r="1534" spans="1:10" x14ac:dyDescent="0.2">
      <c r="A1534" s="436"/>
      <c r="B1534" s="436"/>
      <c r="C1534" s="436"/>
      <c r="D1534" s="437"/>
      <c r="E1534" s="571"/>
      <c r="F1534" s="423"/>
      <c r="G1534" s="436"/>
      <c r="H1534" s="436"/>
      <c r="I1534" s="437"/>
      <c r="J1534" s="436"/>
    </row>
    <row r="1535" spans="1:10" x14ac:dyDescent="0.2">
      <c r="A1535" s="436"/>
      <c r="B1535" s="436"/>
      <c r="C1535" s="436"/>
      <c r="D1535" s="437"/>
      <c r="E1535" s="571"/>
      <c r="F1535" s="423"/>
      <c r="G1535" s="436"/>
      <c r="H1535" s="436"/>
      <c r="I1535" s="437"/>
      <c r="J1535" s="436"/>
    </row>
    <row r="1536" spans="1:10" x14ac:dyDescent="0.2">
      <c r="A1536" s="436"/>
      <c r="B1536" s="436"/>
      <c r="C1536" s="436"/>
      <c r="D1536" s="437"/>
      <c r="E1536" s="571"/>
      <c r="F1536" s="423"/>
      <c r="G1536" s="436"/>
      <c r="H1536" s="436"/>
      <c r="I1536" s="437"/>
      <c r="J1536" s="436"/>
    </row>
    <row r="1537" spans="1:10" x14ac:dyDescent="0.2">
      <c r="A1537" s="436"/>
      <c r="B1537" s="436"/>
      <c r="C1537" s="436"/>
      <c r="D1537" s="437"/>
      <c r="E1537" s="571"/>
      <c r="F1537" s="423"/>
      <c r="G1537" s="436"/>
      <c r="H1537" s="436"/>
      <c r="I1537" s="437"/>
      <c r="J1537" s="436"/>
    </row>
    <row r="1538" spans="1:10" x14ac:dyDescent="0.2">
      <c r="A1538" s="436"/>
      <c r="B1538" s="436"/>
      <c r="C1538" s="436"/>
      <c r="D1538" s="437"/>
      <c r="E1538" s="571"/>
      <c r="F1538" s="423"/>
      <c r="G1538" s="436"/>
      <c r="H1538" s="436"/>
      <c r="I1538" s="437"/>
      <c r="J1538" s="436"/>
    </row>
    <row r="1539" spans="1:10" x14ac:dyDescent="0.2">
      <c r="A1539" s="436"/>
      <c r="B1539" s="436"/>
      <c r="C1539" s="436"/>
      <c r="D1539" s="437"/>
      <c r="E1539" s="571"/>
      <c r="F1539" s="423"/>
      <c r="G1539" s="436"/>
      <c r="H1539" s="436"/>
      <c r="I1539" s="437"/>
      <c r="J1539" s="436"/>
    </row>
    <row r="1540" spans="1:10" x14ac:dyDescent="0.2">
      <c r="A1540" s="436"/>
      <c r="B1540" s="436"/>
      <c r="C1540" s="436"/>
      <c r="D1540" s="437"/>
      <c r="E1540" s="571"/>
      <c r="F1540" s="423"/>
      <c r="G1540" s="436"/>
      <c r="H1540" s="436"/>
      <c r="I1540" s="437"/>
      <c r="J1540" s="436"/>
    </row>
    <row r="1541" spans="1:10" x14ac:dyDescent="0.2">
      <c r="A1541" s="436"/>
      <c r="B1541" s="436"/>
      <c r="C1541" s="436"/>
      <c r="D1541" s="437"/>
      <c r="E1541" s="571"/>
      <c r="F1541" s="423"/>
      <c r="G1541" s="436"/>
      <c r="H1541" s="436"/>
      <c r="I1541" s="437"/>
      <c r="J1541" s="436"/>
    </row>
    <row r="1542" spans="1:10" x14ac:dyDescent="0.2">
      <c r="A1542" s="436"/>
      <c r="B1542" s="436"/>
      <c r="C1542" s="436"/>
      <c r="D1542" s="437"/>
      <c r="E1542" s="571"/>
      <c r="F1542" s="423"/>
      <c r="G1542" s="436"/>
      <c r="H1542" s="436"/>
      <c r="I1542" s="437"/>
      <c r="J1542" s="436"/>
    </row>
    <row r="1543" spans="1:10" x14ac:dyDescent="0.2">
      <c r="A1543" s="436"/>
      <c r="B1543" s="436"/>
      <c r="C1543" s="436"/>
      <c r="D1543" s="437"/>
      <c r="E1543" s="571"/>
      <c r="F1543" s="423"/>
      <c r="G1543" s="436"/>
      <c r="H1543" s="436"/>
      <c r="I1543" s="437"/>
      <c r="J1543" s="436"/>
    </row>
    <row r="1544" spans="1:10" x14ac:dyDescent="0.2">
      <c r="A1544" s="436"/>
      <c r="B1544" s="436"/>
      <c r="C1544" s="436"/>
      <c r="D1544" s="437"/>
      <c r="E1544" s="571"/>
      <c r="F1544" s="423"/>
      <c r="G1544" s="436"/>
      <c r="H1544" s="436"/>
      <c r="I1544" s="437"/>
      <c r="J1544" s="436"/>
    </row>
    <row r="1545" spans="1:10" x14ac:dyDescent="0.2">
      <c r="A1545" s="436"/>
      <c r="B1545" s="436"/>
      <c r="C1545" s="436"/>
      <c r="D1545" s="437"/>
      <c r="E1545" s="571"/>
      <c r="F1545" s="423"/>
      <c r="G1545" s="436"/>
      <c r="H1545" s="436"/>
      <c r="I1545" s="437"/>
      <c r="J1545" s="436"/>
    </row>
    <row r="1546" spans="1:10" x14ac:dyDescent="0.2">
      <c r="A1546" s="436"/>
      <c r="B1546" s="436"/>
      <c r="C1546" s="436"/>
      <c r="D1546" s="437"/>
      <c r="E1546" s="571"/>
      <c r="F1546" s="423"/>
      <c r="G1546" s="436"/>
      <c r="H1546" s="436"/>
      <c r="I1546" s="437"/>
      <c r="J1546" s="436"/>
    </row>
    <row r="1547" spans="1:10" x14ac:dyDescent="0.2">
      <c r="A1547" s="436"/>
      <c r="B1547" s="436"/>
      <c r="C1547" s="436"/>
      <c r="D1547" s="437"/>
      <c r="E1547" s="571"/>
      <c r="F1547" s="423"/>
      <c r="G1547" s="436"/>
      <c r="H1547" s="436"/>
      <c r="I1547" s="437"/>
      <c r="J1547" s="436"/>
    </row>
    <row r="1548" spans="1:10" x14ac:dyDescent="0.2">
      <c r="A1548" s="436"/>
      <c r="B1548" s="436"/>
      <c r="C1548" s="436"/>
      <c r="D1548" s="437"/>
      <c r="E1548" s="571"/>
      <c r="F1548" s="423"/>
      <c r="G1548" s="436"/>
      <c r="H1548" s="436"/>
      <c r="I1548" s="437"/>
      <c r="J1548" s="436"/>
    </row>
    <row r="1549" spans="1:10" x14ac:dyDescent="0.2">
      <c r="A1549" s="436"/>
      <c r="B1549" s="436"/>
      <c r="C1549" s="436"/>
      <c r="D1549" s="437"/>
      <c r="E1549" s="571"/>
      <c r="F1549" s="423"/>
      <c r="G1549" s="436"/>
      <c r="H1549" s="436"/>
      <c r="I1549" s="437"/>
      <c r="J1549" s="436"/>
    </row>
    <row r="1550" spans="1:10" x14ac:dyDescent="0.2">
      <c r="A1550" s="436"/>
      <c r="B1550" s="436"/>
      <c r="C1550" s="436"/>
      <c r="D1550" s="437"/>
      <c r="E1550" s="571"/>
      <c r="F1550" s="423"/>
      <c r="G1550" s="436"/>
      <c r="H1550" s="436"/>
      <c r="I1550" s="437"/>
      <c r="J1550" s="436"/>
    </row>
    <row r="1551" spans="1:10" x14ac:dyDescent="0.2">
      <c r="A1551" s="436"/>
      <c r="B1551" s="436"/>
      <c r="C1551" s="436"/>
      <c r="D1551" s="437"/>
      <c r="E1551" s="571"/>
      <c r="F1551" s="423"/>
      <c r="G1551" s="436"/>
      <c r="H1551" s="436"/>
      <c r="I1551" s="437"/>
      <c r="J1551" s="436"/>
    </row>
    <row r="1552" spans="1:10" x14ac:dyDescent="0.2">
      <c r="A1552" s="436"/>
      <c r="B1552" s="436"/>
      <c r="C1552" s="436"/>
      <c r="D1552" s="437"/>
      <c r="E1552" s="571"/>
      <c r="F1552" s="423"/>
      <c r="G1552" s="436"/>
      <c r="H1552" s="436"/>
      <c r="I1552" s="437"/>
      <c r="J1552" s="436"/>
    </row>
    <row r="1553" spans="1:10" x14ac:dyDescent="0.2">
      <c r="A1553" s="436"/>
      <c r="B1553" s="436"/>
      <c r="C1553" s="436"/>
      <c r="D1553" s="437"/>
      <c r="E1553" s="571"/>
      <c r="F1553" s="423"/>
      <c r="G1553" s="436"/>
      <c r="H1553" s="436"/>
      <c r="I1553" s="437"/>
      <c r="J1553" s="436"/>
    </row>
    <row r="1554" spans="1:10" x14ac:dyDescent="0.2">
      <c r="A1554" s="436"/>
      <c r="B1554" s="436"/>
      <c r="C1554" s="436"/>
      <c r="D1554" s="437"/>
      <c r="E1554" s="571"/>
      <c r="F1554" s="423"/>
      <c r="G1554" s="436"/>
      <c r="H1554" s="436"/>
      <c r="I1554" s="437"/>
      <c r="J1554" s="436"/>
    </row>
    <row r="1555" spans="1:10" x14ac:dyDescent="0.2">
      <c r="A1555" s="436"/>
      <c r="B1555" s="436"/>
      <c r="C1555" s="436"/>
      <c r="D1555" s="437"/>
      <c r="E1555" s="571"/>
      <c r="F1555" s="423"/>
      <c r="G1555" s="436"/>
      <c r="H1555" s="436"/>
      <c r="I1555" s="437"/>
      <c r="J1555" s="436"/>
    </row>
    <row r="1556" spans="1:10" x14ac:dyDescent="0.2">
      <c r="A1556" s="436"/>
      <c r="B1556" s="436"/>
      <c r="C1556" s="436"/>
      <c r="D1556" s="437"/>
      <c r="E1556" s="571"/>
      <c r="F1556" s="423"/>
      <c r="G1556" s="436"/>
      <c r="H1556" s="436"/>
      <c r="I1556" s="437"/>
      <c r="J1556" s="436"/>
    </row>
    <row r="1557" spans="1:10" x14ac:dyDescent="0.2">
      <c r="A1557" s="436"/>
      <c r="B1557" s="436"/>
      <c r="C1557" s="436"/>
      <c r="D1557" s="437"/>
      <c r="E1557" s="571"/>
      <c r="F1557" s="423"/>
      <c r="G1557" s="436"/>
      <c r="H1557" s="436"/>
      <c r="I1557" s="437"/>
      <c r="J1557" s="436"/>
    </row>
    <row r="1558" spans="1:10" x14ac:dyDescent="0.2">
      <c r="A1558" s="436"/>
      <c r="B1558" s="436"/>
      <c r="C1558" s="436"/>
      <c r="D1558" s="437"/>
      <c r="E1558" s="571"/>
      <c r="F1558" s="423"/>
      <c r="G1558" s="436"/>
      <c r="H1558" s="436"/>
      <c r="I1558" s="437"/>
      <c r="J1558" s="436"/>
    </row>
    <row r="1559" spans="1:10" x14ac:dyDescent="0.2">
      <c r="A1559" s="436"/>
      <c r="B1559" s="436"/>
      <c r="C1559" s="436"/>
      <c r="D1559" s="437"/>
      <c r="E1559" s="571"/>
      <c r="F1559" s="423"/>
      <c r="G1559" s="436"/>
      <c r="H1559" s="436"/>
      <c r="I1559" s="437"/>
      <c r="J1559" s="436"/>
    </row>
    <row r="1560" spans="1:10" x14ac:dyDescent="0.2">
      <c r="A1560" s="436"/>
      <c r="B1560" s="436"/>
      <c r="C1560" s="436"/>
      <c r="D1560" s="437"/>
      <c r="E1560" s="571"/>
      <c r="F1560" s="423"/>
      <c r="G1560" s="436"/>
      <c r="H1560" s="436"/>
      <c r="I1560" s="437"/>
      <c r="J1560" s="436"/>
    </row>
    <row r="1561" spans="1:10" x14ac:dyDescent="0.2">
      <c r="A1561" s="436"/>
      <c r="B1561" s="436"/>
      <c r="C1561" s="436"/>
      <c r="D1561" s="437"/>
      <c r="E1561" s="571"/>
      <c r="F1561" s="423"/>
      <c r="G1561" s="436"/>
      <c r="H1561" s="436"/>
      <c r="I1561" s="437"/>
      <c r="J1561" s="436"/>
    </row>
    <row r="1562" spans="1:10" x14ac:dyDescent="0.2">
      <c r="A1562" s="436"/>
      <c r="B1562" s="436"/>
      <c r="C1562" s="436"/>
      <c r="D1562" s="437"/>
      <c r="E1562" s="571"/>
      <c r="F1562" s="423"/>
      <c r="G1562" s="436"/>
      <c r="H1562" s="436"/>
      <c r="I1562" s="437"/>
      <c r="J1562" s="436"/>
    </row>
    <row r="1563" spans="1:10" x14ac:dyDescent="0.2">
      <c r="A1563" s="436"/>
      <c r="B1563" s="436"/>
      <c r="C1563" s="436"/>
      <c r="D1563" s="437"/>
      <c r="E1563" s="571"/>
      <c r="F1563" s="423"/>
      <c r="G1563" s="436"/>
      <c r="H1563" s="436"/>
      <c r="I1563" s="437"/>
      <c r="J1563" s="436"/>
    </row>
    <row r="1564" spans="1:10" x14ac:dyDescent="0.2">
      <c r="A1564" s="436"/>
      <c r="B1564" s="436"/>
      <c r="C1564" s="436"/>
      <c r="D1564" s="437"/>
      <c r="E1564" s="571"/>
      <c r="F1564" s="423"/>
      <c r="G1564" s="436"/>
      <c r="H1564" s="436"/>
      <c r="I1564" s="437"/>
      <c r="J1564" s="436"/>
    </row>
    <row r="1565" spans="1:10" x14ac:dyDescent="0.2">
      <c r="A1565" s="436"/>
      <c r="B1565" s="436"/>
      <c r="C1565" s="436"/>
      <c r="D1565" s="437"/>
      <c r="E1565" s="571"/>
      <c r="F1565" s="423"/>
      <c r="G1565" s="436"/>
      <c r="H1565" s="436"/>
      <c r="I1565" s="437"/>
      <c r="J1565" s="436"/>
    </row>
    <row r="1566" spans="1:10" x14ac:dyDescent="0.2">
      <c r="A1566" s="436"/>
      <c r="B1566" s="436"/>
      <c r="C1566" s="436"/>
      <c r="D1566" s="437"/>
      <c r="E1566" s="571"/>
      <c r="F1566" s="423"/>
      <c r="G1566" s="436"/>
      <c r="H1566" s="436"/>
      <c r="I1566" s="437"/>
      <c r="J1566" s="436"/>
    </row>
    <row r="1567" spans="1:10" x14ac:dyDescent="0.2">
      <c r="A1567" s="436"/>
      <c r="B1567" s="436"/>
      <c r="C1567" s="436"/>
      <c r="D1567" s="437"/>
      <c r="E1567" s="571"/>
      <c r="F1567" s="423"/>
      <c r="G1567" s="436"/>
      <c r="H1567" s="436"/>
      <c r="I1567" s="437"/>
      <c r="J1567" s="436"/>
    </row>
    <row r="1568" spans="1:10" x14ac:dyDescent="0.2">
      <c r="A1568" s="436"/>
      <c r="B1568" s="436"/>
      <c r="C1568" s="436"/>
      <c r="D1568" s="437"/>
      <c r="E1568" s="571"/>
      <c r="F1568" s="423"/>
      <c r="G1568" s="436"/>
      <c r="H1568" s="436"/>
      <c r="I1568" s="437"/>
      <c r="J1568" s="436"/>
    </row>
    <row r="1569" spans="1:10" x14ac:dyDescent="0.2">
      <c r="A1569" s="436"/>
      <c r="B1569" s="436"/>
      <c r="C1569" s="436"/>
      <c r="D1569" s="437"/>
      <c r="E1569" s="571"/>
      <c r="F1569" s="423"/>
      <c r="G1569" s="436"/>
      <c r="H1569" s="436"/>
      <c r="I1569" s="437"/>
      <c r="J1569" s="436"/>
    </row>
    <row r="1570" spans="1:10" x14ac:dyDescent="0.2">
      <c r="A1570" s="436"/>
      <c r="B1570" s="436"/>
      <c r="C1570" s="436"/>
      <c r="D1570" s="437"/>
      <c r="E1570" s="571"/>
      <c r="F1570" s="423"/>
      <c r="G1570" s="436"/>
      <c r="H1570" s="436"/>
      <c r="I1570" s="437"/>
      <c r="J1570" s="436"/>
    </row>
    <row r="1571" spans="1:10" x14ac:dyDescent="0.2">
      <c r="A1571" s="436"/>
      <c r="B1571" s="436"/>
      <c r="C1571" s="436"/>
      <c r="D1571" s="437"/>
      <c r="E1571" s="571"/>
      <c r="F1571" s="423"/>
      <c r="G1571" s="436"/>
      <c r="H1571" s="436"/>
      <c r="I1571" s="437"/>
      <c r="J1571" s="436"/>
    </row>
    <row r="1572" spans="1:10" x14ac:dyDescent="0.2">
      <c r="A1572" s="436"/>
      <c r="B1572" s="436"/>
      <c r="C1572" s="436"/>
      <c r="D1572" s="437"/>
      <c r="E1572" s="571"/>
      <c r="F1572" s="423"/>
      <c r="G1572" s="436"/>
      <c r="H1572" s="436"/>
      <c r="I1572" s="437"/>
      <c r="J1572" s="436"/>
    </row>
    <row r="1573" spans="1:10" x14ac:dyDescent="0.2">
      <c r="A1573" s="436"/>
      <c r="B1573" s="436"/>
      <c r="C1573" s="436"/>
      <c r="D1573" s="437"/>
      <c r="E1573" s="571"/>
      <c r="F1573" s="423"/>
      <c r="G1573" s="436"/>
      <c r="H1573" s="436"/>
      <c r="I1573" s="437"/>
      <c r="J1573" s="436"/>
    </row>
    <row r="1574" spans="1:10" x14ac:dyDescent="0.2">
      <c r="A1574" s="436"/>
      <c r="B1574" s="436"/>
      <c r="C1574" s="436"/>
      <c r="D1574" s="437"/>
      <c r="E1574" s="571"/>
      <c r="F1574" s="423"/>
      <c r="G1574" s="436"/>
      <c r="H1574" s="436"/>
      <c r="I1574" s="437"/>
      <c r="J1574" s="436"/>
    </row>
    <row r="1575" spans="1:10" x14ac:dyDescent="0.2">
      <c r="A1575" s="436"/>
      <c r="B1575" s="436"/>
      <c r="C1575" s="436"/>
      <c r="D1575" s="437"/>
      <c r="E1575" s="571"/>
      <c r="F1575" s="423"/>
      <c r="G1575" s="436"/>
      <c r="H1575" s="436"/>
      <c r="I1575" s="437"/>
      <c r="J1575" s="436"/>
    </row>
    <row r="1576" spans="1:10" x14ac:dyDescent="0.2">
      <c r="A1576" s="436"/>
      <c r="B1576" s="436"/>
      <c r="C1576" s="436"/>
      <c r="D1576" s="437"/>
      <c r="E1576" s="571"/>
      <c r="F1576" s="423"/>
      <c r="G1576" s="436"/>
      <c r="H1576" s="436"/>
      <c r="I1576" s="437"/>
      <c r="J1576" s="436"/>
    </row>
    <row r="1577" spans="1:10" x14ac:dyDescent="0.2">
      <c r="A1577" s="436"/>
      <c r="B1577" s="436"/>
      <c r="C1577" s="436"/>
      <c r="D1577" s="437"/>
      <c r="E1577" s="571"/>
      <c r="F1577" s="423"/>
      <c r="G1577" s="436"/>
      <c r="H1577" s="436"/>
      <c r="I1577" s="437"/>
      <c r="J1577" s="436"/>
    </row>
    <row r="1578" spans="1:10" x14ac:dyDescent="0.2">
      <c r="A1578" s="436"/>
      <c r="B1578" s="436"/>
      <c r="C1578" s="436"/>
      <c r="D1578" s="437"/>
      <c r="E1578" s="571"/>
      <c r="F1578" s="423"/>
      <c r="G1578" s="436"/>
      <c r="H1578" s="436"/>
      <c r="I1578" s="437"/>
      <c r="J1578" s="436"/>
    </row>
    <row r="1579" spans="1:10" x14ac:dyDescent="0.2">
      <c r="A1579" s="436"/>
      <c r="B1579" s="436"/>
      <c r="C1579" s="436"/>
      <c r="D1579" s="437"/>
      <c r="E1579" s="571"/>
      <c r="F1579" s="423"/>
      <c r="G1579" s="436"/>
      <c r="H1579" s="436"/>
      <c r="I1579" s="437"/>
      <c r="J1579" s="436"/>
    </row>
    <row r="1580" spans="1:10" x14ac:dyDescent="0.2">
      <c r="A1580" s="436"/>
      <c r="B1580" s="436"/>
      <c r="C1580" s="436"/>
      <c r="D1580" s="437"/>
      <c r="E1580" s="571"/>
      <c r="F1580" s="423"/>
      <c r="G1580" s="436"/>
      <c r="H1580" s="436"/>
      <c r="I1580" s="437"/>
      <c r="J1580" s="436"/>
    </row>
    <row r="1581" spans="1:10" x14ac:dyDescent="0.2">
      <c r="A1581" s="436"/>
      <c r="B1581" s="436"/>
      <c r="C1581" s="436"/>
      <c r="D1581" s="437"/>
      <c r="E1581" s="571"/>
      <c r="F1581" s="423"/>
      <c r="G1581" s="436"/>
      <c r="H1581" s="436"/>
      <c r="I1581" s="437"/>
      <c r="J1581" s="436"/>
    </row>
    <row r="1582" spans="1:10" x14ac:dyDescent="0.2">
      <c r="A1582" s="436"/>
      <c r="B1582" s="436"/>
      <c r="C1582" s="436"/>
      <c r="D1582" s="437"/>
      <c r="E1582" s="571"/>
      <c r="F1582" s="423"/>
      <c r="G1582" s="436"/>
      <c r="H1582" s="436"/>
      <c r="I1582" s="437"/>
      <c r="J1582" s="436"/>
    </row>
    <row r="1583" spans="1:10" x14ac:dyDescent="0.2">
      <c r="A1583" s="436"/>
      <c r="B1583" s="436"/>
      <c r="C1583" s="436"/>
      <c r="D1583" s="437"/>
      <c r="E1583" s="571"/>
      <c r="F1583" s="423"/>
      <c r="G1583" s="436"/>
      <c r="H1583" s="436"/>
      <c r="I1583" s="437"/>
      <c r="J1583" s="436"/>
    </row>
    <row r="1584" spans="1:10" x14ac:dyDescent="0.2">
      <c r="A1584" s="436"/>
      <c r="B1584" s="436"/>
      <c r="C1584" s="436"/>
      <c r="D1584" s="437"/>
      <c r="E1584" s="571"/>
      <c r="F1584" s="423"/>
      <c r="G1584" s="436"/>
      <c r="H1584" s="436"/>
      <c r="I1584" s="437"/>
      <c r="J1584" s="436"/>
    </row>
    <row r="1585" spans="1:10" x14ac:dyDescent="0.2">
      <c r="A1585" s="436"/>
      <c r="B1585" s="436"/>
      <c r="C1585" s="436"/>
      <c r="D1585" s="437"/>
      <c r="E1585" s="571"/>
      <c r="F1585" s="423"/>
      <c r="G1585" s="436"/>
      <c r="H1585" s="436"/>
      <c r="I1585" s="437"/>
      <c r="J1585" s="436"/>
    </row>
    <row r="1586" spans="1:10" x14ac:dyDescent="0.2">
      <c r="A1586" s="436"/>
      <c r="B1586" s="436"/>
      <c r="C1586" s="436"/>
      <c r="D1586" s="437"/>
      <c r="E1586" s="571"/>
      <c r="F1586" s="423"/>
      <c r="G1586" s="436"/>
      <c r="H1586" s="436"/>
      <c r="I1586" s="437"/>
      <c r="J1586" s="436"/>
    </row>
    <row r="1587" spans="1:10" x14ac:dyDescent="0.2">
      <c r="A1587" s="436"/>
      <c r="B1587" s="436"/>
      <c r="C1587" s="436"/>
      <c r="D1587" s="437"/>
      <c r="E1587" s="571"/>
      <c r="F1587" s="423"/>
      <c r="G1587" s="436"/>
      <c r="H1587" s="436"/>
      <c r="I1587" s="437"/>
      <c r="J1587" s="436"/>
    </row>
    <row r="1588" spans="1:10" x14ac:dyDescent="0.2">
      <c r="A1588" s="436"/>
      <c r="B1588" s="436"/>
      <c r="C1588" s="436"/>
      <c r="D1588" s="437"/>
      <c r="E1588" s="571"/>
      <c r="F1588" s="423"/>
      <c r="G1588" s="436"/>
      <c r="H1588" s="436"/>
      <c r="I1588" s="437"/>
      <c r="J1588" s="436"/>
    </row>
    <row r="1589" spans="1:10" x14ac:dyDescent="0.2">
      <c r="A1589" s="436"/>
      <c r="B1589" s="436"/>
      <c r="C1589" s="436"/>
      <c r="D1589" s="437"/>
      <c r="E1589" s="571"/>
      <c r="F1589" s="423"/>
      <c r="G1589" s="436"/>
      <c r="H1589" s="436"/>
      <c r="I1589" s="437"/>
      <c r="J1589" s="436"/>
    </row>
    <row r="1590" spans="1:10" x14ac:dyDescent="0.2">
      <c r="A1590" s="436"/>
      <c r="B1590" s="436"/>
      <c r="C1590" s="436"/>
      <c r="D1590" s="437"/>
      <c r="E1590" s="571"/>
      <c r="F1590" s="423"/>
      <c r="G1590" s="436"/>
      <c r="H1590" s="436"/>
      <c r="I1590" s="437"/>
      <c r="J1590" s="436"/>
    </row>
    <row r="1591" spans="1:10" x14ac:dyDescent="0.2">
      <c r="A1591" s="436"/>
      <c r="B1591" s="436"/>
      <c r="C1591" s="436"/>
      <c r="D1591" s="437"/>
      <c r="E1591" s="571"/>
      <c r="F1591" s="423"/>
      <c r="G1591" s="436"/>
      <c r="H1591" s="436"/>
      <c r="I1591" s="437"/>
      <c r="J1591" s="436"/>
    </row>
    <row r="1592" spans="1:10" x14ac:dyDescent="0.2">
      <c r="A1592" s="436"/>
      <c r="B1592" s="436"/>
      <c r="C1592" s="436"/>
      <c r="D1592" s="437"/>
      <c r="E1592" s="571"/>
      <c r="F1592" s="423"/>
      <c r="G1592" s="436"/>
      <c r="H1592" s="436"/>
      <c r="I1592" s="437"/>
      <c r="J1592" s="436"/>
    </row>
    <row r="1593" spans="1:10" x14ac:dyDescent="0.2">
      <c r="A1593" s="436"/>
      <c r="B1593" s="436"/>
      <c r="C1593" s="436"/>
      <c r="D1593" s="437"/>
      <c r="E1593" s="571"/>
      <c r="F1593" s="423"/>
      <c r="G1593" s="436"/>
      <c r="H1593" s="436"/>
      <c r="I1593" s="437"/>
      <c r="J1593" s="436"/>
    </row>
    <row r="1594" spans="1:10" x14ac:dyDescent="0.2">
      <c r="A1594" s="436"/>
      <c r="B1594" s="436"/>
      <c r="C1594" s="436"/>
      <c r="D1594" s="437"/>
      <c r="E1594" s="571"/>
      <c r="F1594" s="423"/>
      <c r="G1594" s="436"/>
      <c r="H1594" s="436"/>
      <c r="I1594" s="437"/>
      <c r="J1594" s="436"/>
    </row>
    <row r="1595" spans="1:10" x14ac:dyDescent="0.2">
      <c r="A1595" s="436"/>
      <c r="B1595" s="436"/>
      <c r="C1595" s="436"/>
      <c r="D1595" s="437"/>
      <c r="E1595" s="571"/>
      <c r="F1595" s="423"/>
      <c r="G1595" s="436"/>
      <c r="H1595" s="436"/>
      <c r="I1595" s="437"/>
      <c r="J1595" s="436"/>
    </row>
    <row r="1596" spans="1:10" x14ac:dyDescent="0.2">
      <c r="A1596" s="436"/>
      <c r="B1596" s="436"/>
      <c r="C1596" s="436"/>
      <c r="D1596" s="437"/>
      <c r="E1596" s="571"/>
      <c r="F1596" s="423"/>
      <c r="G1596" s="436"/>
      <c r="H1596" s="436"/>
      <c r="I1596" s="437"/>
      <c r="J1596" s="436"/>
    </row>
    <row r="1597" spans="1:10" x14ac:dyDescent="0.2">
      <c r="A1597" s="436"/>
      <c r="B1597" s="436"/>
      <c r="C1597" s="436"/>
      <c r="D1597" s="437"/>
      <c r="E1597" s="571"/>
      <c r="F1597" s="423"/>
      <c r="G1597" s="436"/>
      <c r="H1597" s="436"/>
      <c r="I1597" s="437"/>
      <c r="J1597" s="436"/>
    </row>
    <row r="1598" spans="1:10" x14ac:dyDescent="0.2">
      <c r="A1598" s="436"/>
      <c r="B1598" s="436"/>
      <c r="C1598" s="436"/>
      <c r="D1598" s="437"/>
      <c r="E1598" s="571"/>
      <c r="F1598" s="423"/>
      <c r="G1598" s="436"/>
      <c r="H1598" s="436"/>
      <c r="I1598" s="437"/>
      <c r="J1598" s="436"/>
    </row>
    <row r="1599" spans="1:10" x14ac:dyDescent="0.2">
      <c r="A1599" s="436"/>
      <c r="B1599" s="436"/>
      <c r="C1599" s="436"/>
      <c r="D1599" s="437"/>
      <c r="E1599" s="571"/>
      <c r="F1599" s="423"/>
      <c r="G1599" s="436"/>
      <c r="H1599" s="436"/>
      <c r="I1599" s="437"/>
      <c r="J1599" s="436"/>
    </row>
    <row r="1600" spans="1:10" x14ac:dyDescent="0.2">
      <c r="A1600" s="436"/>
      <c r="B1600" s="436"/>
      <c r="C1600" s="436"/>
      <c r="D1600" s="437"/>
      <c r="E1600" s="571"/>
      <c r="F1600" s="423"/>
      <c r="G1600" s="436"/>
      <c r="H1600" s="436"/>
      <c r="I1600" s="437"/>
      <c r="J1600" s="436"/>
    </row>
    <row r="1601" spans="1:10" x14ac:dyDescent="0.2">
      <c r="A1601" s="436"/>
      <c r="B1601" s="436"/>
      <c r="C1601" s="436"/>
      <c r="D1601" s="437"/>
      <c r="E1601" s="571"/>
      <c r="F1601" s="423"/>
      <c r="G1601" s="436"/>
      <c r="H1601" s="436"/>
      <c r="I1601" s="437"/>
      <c r="J1601" s="436"/>
    </row>
    <row r="1602" spans="1:10" x14ac:dyDescent="0.2">
      <c r="A1602" s="436"/>
      <c r="B1602" s="436"/>
      <c r="C1602" s="436"/>
      <c r="D1602" s="437"/>
      <c r="E1602" s="571"/>
      <c r="F1602" s="423"/>
      <c r="G1602" s="436"/>
      <c r="H1602" s="436"/>
      <c r="I1602" s="437"/>
      <c r="J1602" s="436"/>
    </row>
    <row r="1603" spans="1:10" x14ac:dyDescent="0.2">
      <c r="A1603" s="436"/>
      <c r="B1603" s="436"/>
      <c r="C1603" s="436"/>
      <c r="D1603" s="437"/>
      <c r="E1603" s="571"/>
      <c r="F1603" s="423"/>
      <c r="G1603" s="436"/>
      <c r="H1603" s="436"/>
      <c r="I1603" s="437"/>
      <c r="J1603" s="436"/>
    </row>
    <row r="1604" spans="1:10" x14ac:dyDescent="0.2">
      <c r="A1604" s="436"/>
      <c r="B1604" s="436"/>
      <c r="C1604" s="436"/>
      <c r="D1604" s="437"/>
      <c r="E1604" s="571"/>
      <c r="F1604" s="423"/>
      <c r="G1604" s="436"/>
      <c r="H1604" s="436"/>
      <c r="I1604" s="437"/>
      <c r="J1604" s="436"/>
    </row>
    <row r="1605" spans="1:10" x14ac:dyDescent="0.2">
      <c r="A1605" s="436"/>
      <c r="B1605" s="436"/>
      <c r="C1605" s="436"/>
      <c r="D1605" s="437"/>
      <c r="E1605" s="571"/>
      <c r="F1605" s="423"/>
      <c r="G1605" s="436"/>
      <c r="H1605" s="436"/>
      <c r="I1605" s="437"/>
      <c r="J1605" s="436"/>
    </row>
    <row r="1606" spans="1:10" x14ac:dyDescent="0.2">
      <c r="A1606" s="436"/>
      <c r="B1606" s="436"/>
      <c r="C1606" s="436"/>
      <c r="D1606" s="437"/>
      <c r="E1606" s="571"/>
      <c r="F1606" s="423"/>
      <c r="G1606" s="436"/>
      <c r="H1606" s="436"/>
      <c r="I1606" s="437"/>
      <c r="J1606" s="436"/>
    </row>
    <row r="1607" spans="1:10" x14ac:dyDescent="0.2">
      <c r="A1607" s="436"/>
      <c r="B1607" s="436"/>
      <c r="C1607" s="436"/>
      <c r="D1607" s="437"/>
      <c r="E1607" s="571"/>
      <c r="F1607" s="423"/>
      <c r="G1607" s="436"/>
      <c r="H1607" s="436"/>
      <c r="I1607" s="437"/>
      <c r="J1607" s="436"/>
    </row>
    <row r="1608" spans="1:10" x14ac:dyDescent="0.2">
      <c r="A1608" s="436"/>
      <c r="B1608" s="436"/>
      <c r="C1608" s="436"/>
      <c r="D1608" s="437"/>
      <c r="E1608" s="571"/>
      <c r="F1608" s="423"/>
      <c r="G1608" s="436"/>
      <c r="H1608" s="436"/>
      <c r="I1608" s="437"/>
      <c r="J1608" s="436"/>
    </row>
    <row r="1609" spans="1:10" x14ac:dyDescent="0.2">
      <c r="A1609" s="436"/>
      <c r="B1609" s="436"/>
      <c r="C1609" s="436"/>
      <c r="D1609" s="437"/>
      <c r="E1609" s="571"/>
      <c r="F1609" s="423"/>
      <c r="G1609" s="436"/>
      <c r="H1609" s="436"/>
      <c r="I1609" s="437"/>
      <c r="J1609" s="436"/>
    </row>
    <row r="1610" spans="1:10" x14ac:dyDescent="0.2">
      <c r="A1610" s="436"/>
      <c r="B1610" s="436"/>
      <c r="C1610" s="436"/>
      <c r="D1610" s="437"/>
      <c r="E1610" s="571"/>
      <c r="F1610" s="423"/>
      <c r="G1610" s="436"/>
      <c r="H1610" s="436"/>
      <c r="I1610" s="437"/>
      <c r="J1610" s="436"/>
    </row>
    <row r="1611" spans="1:10" x14ac:dyDescent="0.2">
      <c r="A1611" s="436"/>
      <c r="B1611" s="436"/>
      <c r="C1611" s="436"/>
      <c r="D1611" s="437"/>
      <c r="E1611" s="571"/>
      <c r="F1611" s="423"/>
      <c r="G1611" s="436"/>
      <c r="H1611" s="436"/>
      <c r="I1611" s="437"/>
      <c r="J1611" s="436"/>
    </row>
    <row r="1612" spans="1:10" x14ac:dyDescent="0.2">
      <c r="A1612" s="436"/>
      <c r="B1612" s="436"/>
      <c r="C1612" s="436"/>
      <c r="D1612" s="437"/>
      <c r="E1612" s="571"/>
      <c r="F1612" s="423"/>
      <c r="G1612" s="436"/>
      <c r="H1612" s="436"/>
      <c r="I1612" s="437"/>
      <c r="J1612" s="436"/>
    </row>
    <row r="1613" spans="1:10" x14ac:dyDescent="0.2">
      <c r="A1613" s="436"/>
      <c r="B1613" s="436"/>
      <c r="C1613" s="436"/>
      <c r="D1613" s="437"/>
      <c r="E1613" s="571"/>
      <c r="F1613" s="423"/>
      <c r="G1613" s="436"/>
      <c r="H1613" s="436"/>
      <c r="I1613" s="437"/>
      <c r="J1613" s="436"/>
    </row>
    <row r="1614" spans="1:10" x14ac:dyDescent="0.2">
      <c r="A1614" s="436"/>
      <c r="B1614" s="436"/>
      <c r="C1614" s="436"/>
      <c r="D1614" s="437"/>
      <c r="E1614" s="571"/>
      <c r="F1614" s="423"/>
      <c r="G1614" s="436"/>
      <c r="H1614" s="436"/>
      <c r="I1614" s="437"/>
      <c r="J1614" s="436"/>
    </row>
    <row r="1615" spans="1:10" x14ac:dyDescent="0.2">
      <c r="A1615" s="436"/>
      <c r="B1615" s="436"/>
      <c r="C1615" s="436"/>
      <c r="D1615" s="437"/>
      <c r="E1615" s="571"/>
      <c r="F1615" s="423"/>
      <c r="G1615" s="436"/>
      <c r="H1615" s="436"/>
      <c r="I1615" s="437"/>
      <c r="J1615" s="436"/>
    </row>
    <row r="1616" spans="1:10" x14ac:dyDescent="0.2">
      <c r="A1616" s="436"/>
      <c r="B1616" s="436"/>
      <c r="C1616" s="436"/>
      <c r="D1616" s="437"/>
      <c r="E1616" s="571"/>
      <c r="F1616" s="423"/>
      <c r="G1616" s="436"/>
      <c r="H1616" s="436"/>
      <c r="I1616" s="437"/>
      <c r="J1616" s="436"/>
    </row>
    <row r="1617" spans="1:10" x14ac:dyDescent="0.2">
      <c r="A1617" s="436"/>
      <c r="B1617" s="436"/>
      <c r="C1617" s="436"/>
      <c r="D1617" s="437"/>
      <c r="E1617" s="571"/>
      <c r="F1617" s="423"/>
      <c r="G1617" s="436"/>
      <c r="H1617" s="436"/>
      <c r="I1617" s="437"/>
      <c r="J1617" s="436"/>
    </row>
    <row r="1618" spans="1:10" x14ac:dyDescent="0.2">
      <c r="A1618" s="436"/>
      <c r="B1618" s="436"/>
      <c r="C1618" s="436"/>
      <c r="D1618" s="437"/>
      <c r="E1618" s="571"/>
      <c r="F1618" s="423"/>
      <c r="G1618" s="436"/>
      <c r="H1618" s="436"/>
      <c r="I1618" s="437"/>
      <c r="J1618" s="436"/>
    </row>
    <row r="1619" spans="1:10" x14ac:dyDescent="0.2">
      <c r="A1619" s="436"/>
      <c r="B1619" s="436"/>
      <c r="C1619" s="436"/>
      <c r="D1619" s="437"/>
      <c r="E1619" s="571"/>
      <c r="F1619" s="423"/>
      <c r="G1619" s="436"/>
      <c r="H1619" s="436"/>
      <c r="I1619" s="437"/>
      <c r="J1619" s="436"/>
    </row>
    <row r="1620" spans="1:10" x14ac:dyDescent="0.2">
      <c r="A1620" s="436"/>
      <c r="B1620" s="436"/>
      <c r="C1620" s="436"/>
      <c r="D1620" s="437"/>
      <c r="E1620" s="571"/>
      <c r="F1620" s="423"/>
      <c r="G1620" s="436"/>
      <c r="H1620" s="436"/>
      <c r="I1620" s="437"/>
      <c r="J1620" s="436"/>
    </row>
    <row r="1621" spans="1:10" x14ac:dyDescent="0.2">
      <c r="A1621" s="436"/>
      <c r="B1621" s="436"/>
      <c r="C1621" s="436"/>
      <c r="D1621" s="437"/>
      <c r="E1621" s="571"/>
      <c r="F1621" s="423"/>
      <c r="G1621" s="436"/>
      <c r="H1621" s="436"/>
      <c r="I1621" s="437"/>
      <c r="J1621" s="436"/>
    </row>
    <row r="1622" spans="1:10" x14ac:dyDescent="0.2">
      <c r="A1622" s="436"/>
      <c r="B1622" s="436"/>
      <c r="C1622" s="436"/>
      <c r="D1622" s="437"/>
      <c r="E1622" s="571"/>
      <c r="F1622" s="423"/>
      <c r="G1622" s="436"/>
      <c r="H1622" s="436"/>
      <c r="I1622" s="437"/>
      <c r="J1622" s="436"/>
    </row>
    <row r="1623" spans="1:10" x14ac:dyDescent="0.2">
      <c r="A1623" s="436"/>
      <c r="B1623" s="436"/>
      <c r="C1623" s="436"/>
      <c r="D1623" s="437"/>
      <c r="E1623" s="571"/>
      <c r="F1623" s="423"/>
      <c r="G1623" s="436"/>
      <c r="H1623" s="436"/>
      <c r="I1623" s="437"/>
      <c r="J1623" s="436"/>
    </row>
    <row r="1624" spans="1:10" x14ac:dyDescent="0.2">
      <c r="A1624" s="436"/>
      <c r="B1624" s="436"/>
      <c r="C1624" s="436"/>
      <c r="D1624" s="437"/>
      <c r="E1624" s="571"/>
      <c r="F1624" s="423"/>
      <c r="G1624" s="436"/>
      <c r="H1624" s="436"/>
      <c r="I1624" s="437"/>
      <c r="J1624" s="436"/>
    </row>
    <row r="1625" spans="1:10" x14ac:dyDescent="0.2">
      <c r="A1625" s="436"/>
      <c r="B1625" s="436"/>
      <c r="C1625" s="436"/>
      <c r="D1625" s="437"/>
      <c r="E1625" s="571"/>
      <c r="F1625" s="423"/>
      <c r="G1625" s="436"/>
      <c r="H1625" s="436"/>
      <c r="I1625" s="437"/>
      <c r="J1625" s="436"/>
    </row>
    <row r="1626" spans="1:10" x14ac:dyDescent="0.2">
      <c r="A1626" s="436"/>
      <c r="B1626" s="436"/>
      <c r="C1626" s="436"/>
      <c r="D1626" s="437"/>
      <c r="E1626" s="571"/>
      <c r="F1626" s="423"/>
      <c r="G1626" s="436"/>
      <c r="H1626" s="436"/>
      <c r="I1626" s="437"/>
      <c r="J1626" s="436"/>
    </row>
    <row r="1627" spans="1:10" x14ac:dyDescent="0.2">
      <c r="A1627" s="436"/>
      <c r="B1627" s="436"/>
      <c r="C1627" s="436"/>
      <c r="D1627" s="437"/>
      <c r="E1627" s="571"/>
      <c r="F1627" s="423"/>
      <c r="G1627" s="436"/>
      <c r="H1627" s="436"/>
      <c r="I1627" s="437"/>
      <c r="J1627" s="436"/>
    </row>
    <row r="1628" spans="1:10" x14ac:dyDescent="0.2">
      <c r="A1628" s="436"/>
      <c r="B1628" s="436"/>
      <c r="C1628" s="436"/>
      <c r="D1628" s="437"/>
      <c r="E1628" s="571"/>
      <c r="F1628" s="423"/>
      <c r="G1628" s="436"/>
      <c r="H1628" s="436"/>
      <c r="I1628" s="437"/>
      <c r="J1628" s="436"/>
    </row>
    <row r="1629" spans="1:10" x14ac:dyDescent="0.2">
      <c r="A1629" s="436"/>
      <c r="B1629" s="436"/>
      <c r="C1629" s="436"/>
      <c r="D1629" s="437"/>
      <c r="E1629" s="571"/>
      <c r="F1629" s="423"/>
      <c r="G1629" s="436"/>
      <c r="H1629" s="436"/>
      <c r="I1629" s="437"/>
      <c r="J1629" s="436"/>
    </row>
    <row r="1630" spans="1:10" x14ac:dyDescent="0.2">
      <c r="A1630" s="436"/>
      <c r="B1630" s="436"/>
      <c r="C1630" s="436"/>
      <c r="D1630" s="437"/>
      <c r="E1630" s="571"/>
      <c r="F1630" s="423"/>
      <c r="G1630" s="436"/>
      <c r="H1630" s="436"/>
      <c r="I1630" s="437"/>
      <c r="J1630" s="436"/>
    </row>
    <row r="1631" spans="1:10" x14ac:dyDescent="0.2">
      <c r="A1631" s="436"/>
      <c r="B1631" s="436"/>
      <c r="C1631" s="436"/>
      <c r="D1631" s="437"/>
      <c r="E1631" s="571"/>
      <c r="F1631" s="423"/>
      <c r="G1631" s="436"/>
      <c r="H1631" s="436"/>
      <c r="I1631" s="437"/>
      <c r="J1631" s="436"/>
    </row>
    <row r="1632" spans="1:10" x14ac:dyDescent="0.2">
      <c r="A1632" s="436"/>
      <c r="B1632" s="436"/>
      <c r="C1632" s="436"/>
      <c r="D1632" s="437"/>
      <c r="E1632" s="571"/>
      <c r="F1632" s="423"/>
      <c r="G1632" s="436"/>
      <c r="H1632" s="436"/>
      <c r="I1632" s="437"/>
      <c r="J1632" s="436"/>
    </row>
    <row r="1633" spans="1:10" x14ac:dyDescent="0.2">
      <c r="A1633" s="436"/>
      <c r="B1633" s="436"/>
      <c r="C1633" s="436"/>
      <c r="D1633" s="437"/>
      <c r="E1633" s="571"/>
      <c r="F1633" s="423"/>
      <c r="G1633" s="436"/>
      <c r="H1633" s="436"/>
      <c r="I1633" s="437"/>
      <c r="J1633" s="436"/>
    </row>
    <row r="1634" spans="1:10" x14ac:dyDescent="0.2">
      <c r="A1634" s="436"/>
      <c r="B1634" s="436"/>
      <c r="C1634" s="436"/>
      <c r="D1634" s="437"/>
      <c r="E1634" s="571"/>
      <c r="F1634" s="423"/>
      <c r="G1634" s="436"/>
      <c r="H1634" s="436"/>
      <c r="I1634" s="437"/>
      <c r="J1634" s="436"/>
    </row>
    <row r="1635" spans="1:10" x14ac:dyDescent="0.2">
      <c r="A1635" s="436"/>
      <c r="B1635" s="436"/>
      <c r="C1635" s="436"/>
      <c r="D1635" s="437"/>
      <c r="E1635" s="571"/>
      <c r="F1635" s="423"/>
      <c r="G1635" s="436"/>
      <c r="H1635" s="436"/>
      <c r="I1635" s="437"/>
      <c r="J1635" s="436"/>
    </row>
    <row r="1636" spans="1:10" x14ac:dyDescent="0.2">
      <c r="A1636" s="436"/>
      <c r="B1636" s="436"/>
      <c r="C1636" s="436"/>
      <c r="D1636" s="437"/>
      <c r="E1636" s="571"/>
      <c r="F1636" s="423"/>
      <c r="G1636" s="436"/>
      <c r="H1636" s="436"/>
      <c r="I1636" s="437"/>
      <c r="J1636" s="436"/>
    </row>
    <row r="1637" spans="1:10" x14ac:dyDescent="0.2">
      <c r="A1637" s="436"/>
      <c r="B1637" s="436"/>
      <c r="C1637" s="436"/>
      <c r="D1637" s="437"/>
      <c r="E1637" s="571"/>
      <c r="F1637" s="423"/>
      <c r="G1637" s="436"/>
      <c r="H1637" s="436"/>
      <c r="I1637" s="437"/>
      <c r="J1637" s="436"/>
    </row>
    <row r="1638" spans="1:10" x14ac:dyDescent="0.2">
      <c r="A1638" s="436"/>
      <c r="B1638" s="436"/>
      <c r="C1638" s="436"/>
      <c r="D1638" s="437"/>
      <c r="E1638" s="571"/>
      <c r="F1638" s="423"/>
      <c r="G1638" s="436"/>
      <c r="H1638" s="436"/>
      <c r="I1638" s="437"/>
      <c r="J1638" s="436"/>
    </row>
    <row r="1639" spans="1:10" x14ac:dyDescent="0.2">
      <c r="A1639" s="436"/>
      <c r="B1639" s="436"/>
      <c r="C1639" s="436"/>
      <c r="D1639" s="437"/>
      <c r="E1639" s="571"/>
      <c r="F1639" s="423"/>
      <c r="G1639" s="436"/>
      <c r="H1639" s="436"/>
      <c r="I1639" s="437"/>
      <c r="J1639" s="436"/>
    </row>
    <row r="1640" spans="1:10" x14ac:dyDescent="0.2">
      <c r="A1640" s="436"/>
      <c r="B1640" s="436"/>
      <c r="C1640" s="436"/>
      <c r="D1640" s="437"/>
      <c r="E1640" s="571"/>
      <c r="F1640" s="423"/>
      <c r="G1640" s="436"/>
      <c r="H1640" s="436"/>
      <c r="I1640" s="437"/>
      <c r="J1640" s="436"/>
    </row>
    <row r="1641" spans="1:10" x14ac:dyDescent="0.2">
      <c r="A1641" s="436"/>
      <c r="B1641" s="436"/>
      <c r="C1641" s="436"/>
      <c r="D1641" s="437"/>
      <c r="E1641" s="571"/>
      <c r="F1641" s="423"/>
      <c r="G1641" s="436"/>
      <c r="H1641" s="436"/>
      <c r="I1641" s="437"/>
      <c r="J1641" s="436"/>
    </row>
    <row r="1642" spans="1:10" x14ac:dyDescent="0.2">
      <c r="A1642" s="436"/>
      <c r="B1642" s="436"/>
      <c r="C1642" s="436"/>
      <c r="D1642" s="437"/>
      <c r="E1642" s="571"/>
      <c r="F1642" s="423"/>
      <c r="G1642" s="436"/>
      <c r="H1642" s="436"/>
      <c r="I1642" s="437"/>
      <c r="J1642" s="436"/>
    </row>
    <row r="1643" spans="1:10" x14ac:dyDescent="0.2">
      <c r="A1643" s="436"/>
      <c r="B1643" s="436"/>
      <c r="C1643" s="436"/>
      <c r="D1643" s="437"/>
      <c r="E1643" s="571"/>
      <c r="F1643" s="423"/>
      <c r="G1643" s="436"/>
      <c r="H1643" s="436"/>
      <c r="I1643" s="437"/>
      <c r="J1643" s="436"/>
    </row>
    <row r="1644" spans="1:10" x14ac:dyDescent="0.2">
      <c r="A1644" s="436"/>
      <c r="B1644" s="436"/>
      <c r="C1644" s="436"/>
      <c r="D1644" s="437"/>
      <c r="E1644" s="571"/>
      <c r="F1644" s="423"/>
      <c r="G1644" s="436"/>
      <c r="H1644" s="436"/>
      <c r="I1644" s="437"/>
      <c r="J1644" s="436"/>
    </row>
    <row r="1645" spans="1:10" x14ac:dyDescent="0.2">
      <c r="A1645" s="436"/>
      <c r="B1645" s="436"/>
      <c r="C1645" s="436"/>
      <c r="D1645" s="437"/>
      <c r="E1645" s="571"/>
      <c r="F1645" s="423"/>
      <c r="G1645" s="436"/>
      <c r="H1645" s="436"/>
      <c r="I1645" s="437"/>
      <c r="J1645" s="436"/>
    </row>
    <row r="1646" spans="1:10" x14ac:dyDescent="0.2">
      <c r="A1646" s="436"/>
      <c r="B1646" s="436"/>
      <c r="C1646" s="436"/>
      <c r="D1646" s="437"/>
      <c r="E1646" s="571"/>
      <c r="F1646" s="423"/>
      <c r="G1646" s="436"/>
      <c r="H1646" s="436"/>
      <c r="I1646" s="437"/>
      <c r="J1646" s="436"/>
    </row>
    <row r="1647" spans="1:10" x14ac:dyDescent="0.2">
      <c r="A1647" s="436"/>
      <c r="B1647" s="436"/>
      <c r="C1647" s="436"/>
      <c r="D1647" s="437"/>
      <c r="E1647" s="571"/>
      <c r="F1647" s="423"/>
      <c r="G1647" s="436"/>
      <c r="H1647" s="436"/>
      <c r="I1647" s="437"/>
      <c r="J1647" s="436"/>
    </row>
    <row r="1648" spans="1:10" x14ac:dyDescent="0.2">
      <c r="A1648" s="436"/>
      <c r="B1648" s="436"/>
      <c r="C1648" s="436"/>
      <c r="D1648" s="437"/>
      <c r="E1648" s="571"/>
      <c r="F1648" s="423"/>
      <c r="G1648" s="436"/>
      <c r="H1648" s="436"/>
      <c r="I1648" s="437"/>
      <c r="J1648" s="436"/>
    </row>
    <row r="1649" spans="1:10" x14ac:dyDescent="0.2">
      <c r="A1649" s="436"/>
      <c r="B1649" s="436"/>
      <c r="C1649" s="436"/>
      <c r="D1649" s="437"/>
      <c r="E1649" s="571"/>
      <c r="F1649" s="423"/>
      <c r="G1649" s="436"/>
      <c r="H1649" s="436"/>
      <c r="I1649" s="437"/>
      <c r="J1649" s="436"/>
    </row>
    <row r="1650" spans="1:10" x14ac:dyDescent="0.2">
      <c r="A1650" s="436"/>
      <c r="B1650" s="436"/>
      <c r="C1650" s="436"/>
      <c r="D1650" s="437"/>
      <c r="E1650" s="571"/>
      <c r="F1650" s="423"/>
      <c r="G1650" s="436"/>
      <c r="H1650" s="436"/>
      <c r="I1650" s="437"/>
      <c r="J1650" s="436"/>
    </row>
    <row r="1651" spans="1:10" x14ac:dyDescent="0.2">
      <c r="A1651" s="436"/>
      <c r="B1651" s="436"/>
      <c r="C1651" s="436"/>
      <c r="D1651" s="437"/>
      <c r="E1651" s="571"/>
      <c r="F1651" s="423"/>
      <c r="G1651" s="436"/>
      <c r="H1651" s="436"/>
      <c r="I1651" s="437"/>
      <c r="J1651" s="436"/>
    </row>
    <row r="1652" spans="1:10" x14ac:dyDescent="0.2">
      <c r="A1652" s="436"/>
      <c r="B1652" s="436"/>
      <c r="C1652" s="436"/>
      <c r="D1652" s="437"/>
      <c r="E1652" s="571"/>
      <c r="F1652" s="423"/>
      <c r="G1652" s="436"/>
      <c r="H1652" s="436"/>
      <c r="I1652" s="437"/>
      <c r="J1652" s="436"/>
    </row>
    <row r="1653" spans="1:10" x14ac:dyDescent="0.2">
      <c r="A1653" s="436"/>
      <c r="B1653" s="436"/>
      <c r="C1653" s="436"/>
      <c r="D1653" s="437"/>
      <c r="E1653" s="571"/>
      <c r="F1653" s="423"/>
      <c r="G1653" s="436"/>
      <c r="H1653" s="436"/>
      <c r="I1653" s="437"/>
      <c r="J1653" s="436"/>
    </row>
    <row r="1654" spans="1:10" x14ac:dyDescent="0.2">
      <c r="A1654" s="436"/>
      <c r="B1654" s="436"/>
      <c r="C1654" s="436"/>
      <c r="D1654" s="437"/>
      <c r="E1654" s="571"/>
      <c r="F1654" s="423"/>
      <c r="G1654" s="436"/>
      <c r="H1654" s="436"/>
      <c r="I1654" s="437"/>
      <c r="J1654" s="436"/>
    </row>
    <row r="1655" spans="1:10" x14ac:dyDescent="0.2">
      <c r="A1655" s="436"/>
      <c r="B1655" s="436"/>
      <c r="C1655" s="436"/>
      <c r="D1655" s="437"/>
      <c r="E1655" s="571"/>
      <c r="F1655" s="423"/>
      <c r="G1655" s="436"/>
      <c r="H1655" s="436"/>
      <c r="I1655" s="437"/>
      <c r="J1655" s="436"/>
    </row>
    <row r="1656" spans="1:10" x14ac:dyDescent="0.2">
      <c r="A1656" s="436"/>
      <c r="B1656" s="436"/>
      <c r="C1656" s="436"/>
      <c r="D1656" s="437"/>
      <c r="E1656" s="571"/>
      <c r="F1656" s="423"/>
      <c r="G1656" s="436"/>
      <c r="H1656" s="436"/>
      <c r="I1656" s="437"/>
      <c r="J1656" s="436"/>
    </row>
    <row r="1657" spans="1:10" x14ac:dyDescent="0.2">
      <c r="A1657" s="436"/>
      <c r="B1657" s="436"/>
      <c r="C1657" s="436"/>
      <c r="D1657" s="437"/>
      <c r="E1657" s="571"/>
      <c r="F1657" s="423"/>
      <c r="G1657" s="436"/>
      <c r="H1657" s="436"/>
      <c r="I1657" s="437"/>
      <c r="J1657" s="436"/>
    </row>
    <row r="1658" spans="1:10" x14ac:dyDescent="0.2">
      <c r="A1658" s="436"/>
      <c r="B1658" s="436"/>
      <c r="C1658" s="436"/>
      <c r="D1658" s="437"/>
      <c r="E1658" s="571"/>
      <c r="F1658" s="423"/>
      <c r="G1658" s="436"/>
      <c r="H1658" s="436"/>
      <c r="I1658" s="437"/>
      <c r="J1658" s="436"/>
    </row>
    <row r="1659" spans="1:10" x14ac:dyDescent="0.2">
      <c r="A1659" s="436"/>
      <c r="B1659" s="436"/>
      <c r="C1659" s="436"/>
      <c r="D1659" s="437"/>
      <c r="E1659" s="571"/>
      <c r="F1659" s="423"/>
      <c r="G1659" s="436"/>
      <c r="H1659" s="436"/>
      <c r="I1659" s="437"/>
      <c r="J1659" s="436"/>
    </row>
    <row r="1660" spans="1:10" x14ac:dyDescent="0.2">
      <c r="A1660" s="436"/>
      <c r="B1660" s="436"/>
      <c r="C1660" s="436"/>
      <c r="D1660" s="437"/>
      <c r="E1660" s="571"/>
      <c r="F1660" s="423"/>
      <c r="G1660" s="436"/>
      <c r="H1660" s="436"/>
      <c r="I1660" s="437"/>
      <c r="J1660" s="436"/>
    </row>
    <row r="1661" spans="1:10" x14ac:dyDescent="0.2">
      <c r="A1661" s="436"/>
      <c r="B1661" s="436"/>
      <c r="C1661" s="436"/>
      <c r="D1661" s="437"/>
      <c r="E1661" s="571"/>
      <c r="F1661" s="423"/>
      <c r="G1661" s="436"/>
      <c r="H1661" s="436"/>
      <c r="I1661" s="437"/>
      <c r="J1661" s="436"/>
    </row>
    <row r="1662" spans="1:10" x14ac:dyDescent="0.2">
      <c r="A1662" s="436"/>
      <c r="B1662" s="436"/>
      <c r="C1662" s="436"/>
      <c r="D1662" s="437"/>
      <c r="E1662" s="571"/>
      <c r="F1662" s="423"/>
      <c r="G1662" s="436"/>
      <c r="H1662" s="436"/>
      <c r="I1662" s="437"/>
      <c r="J1662" s="436"/>
    </row>
    <row r="1663" spans="1:10" x14ac:dyDescent="0.2">
      <c r="A1663" s="436"/>
      <c r="B1663" s="436"/>
      <c r="C1663" s="436"/>
      <c r="D1663" s="437"/>
      <c r="E1663" s="571"/>
      <c r="F1663" s="423"/>
      <c r="G1663" s="436"/>
      <c r="H1663" s="436"/>
      <c r="I1663" s="437"/>
      <c r="J1663" s="436"/>
    </row>
    <row r="1664" spans="1:10" x14ac:dyDescent="0.2">
      <c r="A1664" s="436"/>
      <c r="B1664" s="436"/>
      <c r="C1664" s="436"/>
      <c r="D1664" s="437"/>
      <c r="E1664" s="571"/>
      <c r="F1664" s="423"/>
      <c r="G1664" s="436"/>
      <c r="H1664" s="436"/>
      <c r="I1664" s="437"/>
      <c r="J1664" s="436"/>
    </row>
    <row r="1665" spans="1:10" x14ac:dyDescent="0.2">
      <c r="A1665" s="436"/>
      <c r="B1665" s="436"/>
      <c r="C1665" s="436"/>
      <c r="D1665" s="437"/>
      <c r="E1665" s="571"/>
      <c r="F1665" s="423"/>
      <c r="G1665" s="436"/>
      <c r="H1665" s="436"/>
      <c r="I1665" s="437"/>
      <c r="J1665" s="436"/>
    </row>
    <row r="1666" spans="1:10" x14ac:dyDescent="0.2">
      <c r="A1666" s="436"/>
      <c r="B1666" s="436"/>
      <c r="C1666" s="436"/>
      <c r="D1666" s="437"/>
      <c r="E1666" s="571"/>
      <c r="F1666" s="423"/>
      <c r="G1666" s="436"/>
      <c r="H1666" s="436"/>
      <c r="I1666" s="437"/>
      <c r="J1666" s="436"/>
    </row>
    <row r="1667" spans="1:10" x14ac:dyDescent="0.2">
      <c r="A1667" s="436"/>
      <c r="B1667" s="436"/>
      <c r="C1667" s="436"/>
      <c r="D1667" s="437"/>
      <c r="E1667" s="571"/>
      <c r="F1667" s="423"/>
      <c r="G1667" s="436"/>
      <c r="H1667" s="436"/>
      <c r="I1667" s="437"/>
      <c r="J1667" s="436"/>
    </row>
    <row r="1668" spans="1:10" x14ac:dyDescent="0.2">
      <c r="A1668" s="436"/>
      <c r="B1668" s="436"/>
      <c r="C1668" s="436"/>
      <c r="D1668" s="437"/>
      <c r="E1668" s="571"/>
      <c r="F1668" s="423"/>
      <c r="G1668" s="436"/>
      <c r="H1668" s="436"/>
      <c r="I1668" s="437"/>
      <c r="J1668" s="436"/>
    </row>
    <row r="1669" spans="1:10" x14ac:dyDescent="0.2">
      <c r="A1669" s="436"/>
      <c r="B1669" s="436"/>
      <c r="C1669" s="436"/>
      <c r="D1669" s="437"/>
      <c r="E1669" s="571"/>
      <c r="F1669" s="423"/>
      <c r="G1669" s="436"/>
      <c r="H1669" s="436"/>
      <c r="I1669" s="437"/>
      <c r="J1669" s="436"/>
    </row>
    <row r="1670" spans="1:10" x14ac:dyDescent="0.2">
      <c r="A1670" s="436"/>
      <c r="B1670" s="436"/>
      <c r="C1670" s="436"/>
      <c r="D1670" s="437"/>
      <c r="E1670" s="571"/>
      <c r="F1670" s="423"/>
      <c r="G1670" s="436"/>
      <c r="H1670" s="436"/>
      <c r="I1670" s="437"/>
      <c r="J1670" s="436"/>
    </row>
    <row r="1671" spans="1:10" x14ac:dyDescent="0.2">
      <c r="A1671" s="436"/>
      <c r="B1671" s="436"/>
      <c r="C1671" s="436"/>
      <c r="D1671" s="437"/>
      <c r="E1671" s="571"/>
      <c r="F1671" s="423"/>
      <c r="G1671" s="436"/>
      <c r="H1671" s="436"/>
      <c r="I1671" s="437"/>
      <c r="J1671" s="436"/>
    </row>
    <row r="1672" spans="1:10" x14ac:dyDescent="0.2">
      <c r="A1672" s="436"/>
      <c r="B1672" s="436"/>
      <c r="C1672" s="436"/>
      <c r="D1672" s="437"/>
      <c r="E1672" s="571"/>
      <c r="F1672" s="423"/>
      <c r="G1672" s="436"/>
      <c r="H1672" s="436"/>
      <c r="I1672" s="437"/>
      <c r="J1672" s="436"/>
    </row>
    <row r="1673" spans="1:10" x14ac:dyDescent="0.2">
      <c r="A1673" s="436"/>
      <c r="B1673" s="436"/>
      <c r="C1673" s="436"/>
      <c r="D1673" s="437"/>
      <c r="E1673" s="571"/>
      <c r="F1673" s="423"/>
      <c r="G1673" s="436"/>
      <c r="H1673" s="436"/>
      <c r="I1673" s="437"/>
      <c r="J1673" s="436"/>
    </row>
    <row r="1674" spans="1:10" x14ac:dyDescent="0.2">
      <c r="A1674" s="436"/>
      <c r="B1674" s="436"/>
      <c r="C1674" s="436"/>
      <c r="D1674" s="437"/>
      <c r="E1674" s="571"/>
      <c r="F1674" s="423"/>
      <c r="G1674" s="436"/>
      <c r="H1674" s="436"/>
      <c r="I1674" s="437"/>
      <c r="J1674" s="436"/>
    </row>
    <row r="1675" spans="1:10" x14ac:dyDescent="0.2">
      <c r="A1675" s="436"/>
      <c r="B1675" s="436"/>
      <c r="C1675" s="436"/>
      <c r="D1675" s="437"/>
      <c r="E1675" s="571"/>
      <c r="F1675" s="423"/>
      <c r="G1675" s="436"/>
      <c r="H1675" s="436"/>
      <c r="I1675" s="437"/>
      <c r="J1675" s="436"/>
    </row>
    <row r="1676" spans="1:10" x14ac:dyDescent="0.2">
      <c r="A1676" s="436"/>
      <c r="B1676" s="436"/>
      <c r="C1676" s="436"/>
      <c r="D1676" s="437"/>
      <c r="E1676" s="571"/>
      <c r="F1676" s="423"/>
      <c r="G1676" s="436"/>
      <c r="H1676" s="436"/>
      <c r="I1676" s="437"/>
      <c r="J1676" s="436"/>
    </row>
    <row r="1677" spans="1:10" x14ac:dyDescent="0.2">
      <c r="A1677" s="436"/>
      <c r="B1677" s="436"/>
      <c r="C1677" s="436"/>
      <c r="D1677" s="437"/>
      <c r="E1677" s="571"/>
      <c r="F1677" s="423"/>
      <c r="G1677" s="436"/>
      <c r="H1677" s="436"/>
      <c r="I1677" s="437"/>
      <c r="J1677" s="436"/>
    </row>
    <row r="1678" spans="1:10" x14ac:dyDescent="0.2">
      <c r="A1678" s="436"/>
      <c r="B1678" s="436"/>
      <c r="C1678" s="436"/>
      <c r="D1678" s="437"/>
      <c r="E1678" s="571"/>
      <c r="F1678" s="423"/>
      <c r="G1678" s="436"/>
      <c r="H1678" s="436"/>
      <c r="I1678" s="437"/>
      <c r="J1678" s="436"/>
    </row>
    <row r="1679" spans="1:10" x14ac:dyDescent="0.2">
      <c r="A1679" s="436"/>
      <c r="B1679" s="436"/>
      <c r="C1679" s="436"/>
      <c r="D1679" s="437"/>
      <c r="E1679" s="571"/>
      <c r="F1679" s="423"/>
      <c r="G1679" s="436"/>
      <c r="H1679" s="436"/>
      <c r="I1679" s="437"/>
      <c r="J1679" s="436"/>
    </row>
    <row r="1680" spans="1:10" x14ac:dyDescent="0.2">
      <c r="A1680" s="436"/>
      <c r="B1680" s="436"/>
      <c r="C1680" s="436"/>
      <c r="D1680" s="437"/>
      <c r="E1680" s="571"/>
      <c r="F1680" s="423"/>
      <c r="G1680" s="436"/>
      <c r="H1680" s="436"/>
      <c r="I1680" s="437"/>
      <c r="J1680" s="436"/>
    </row>
    <row r="1681" spans="1:10" x14ac:dyDescent="0.2">
      <c r="A1681" s="436"/>
      <c r="B1681" s="436"/>
      <c r="C1681" s="436"/>
      <c r="D1681" s="437"/>
      <c r="E1681" s="571"/>
      <c r="F1681" s="423"/>
      <c r="G1681" s="436"/>
      <c r="H1681" s="436"/>
      <c r="I1681" s="437"/>
      <c r="J1681" s="436"/>
    </row>
    <row r="1682" spans="1:10" x14ac:dyDescent="0.2">
      <c r="A1682" s="436"/>
      <c r="B1682" s="436"/>
      <c r="C1682" s="436"/>
      <c r="D1682" s="437"/>
      <c r="E1682" s="571"/>
      <c r="F1682" s="423"/>
      <c r="G1682" s="436"/>
      <c r="H1682" s="436"/>
      <c r="I1682" s="437"/>
      <c r="J1682" s="436"/>
    </row>
    <row r="1683" spans="1:10" x14ac:dyDescent="0.2">
      <c r="A1683" s="436"/>
      <c r="B1683" s="436"/>
      <c r="C1683" s="436"/>
      <c r="D1683" s="437"/>
      <c r="E1683" s="571"/>
      <c r="F1683" s="423"/>
      <c r="G1683" s="436"/>
      <c r="H1683" s="436"/>
      <c r="I1683" s="437"/>
      <c r="J1683" s="436"/>
    </row>
    <row r="1684" spans="1:10" x14ac:dyDescent="0.2">
      <c r="A1684" s="436"/>
      <c r="B1684" s="436"/>
      <c r="C1684" s="436"/>
      <c r="D1684" s="437"/>
      <c r="E1684" s="571"/>
      <c r="F1684" s="423"/>
      <c r="G1684" s="436"/>
      <c r="H1684" s="436"/>
      <c r="I1684" s="437"/>
      <c r="J1684" s="436"/>
    </row>
    <row r="1685" spans="1:10" x14ac:dyDescent="0.2">
      <c r="A1685" s="436"/>
      <c r="B1685" s="436"/>
      <c r="C1685" s="436"/>
      <c r="D1685" s="437"/>
      <c r="E1685" s="571"/>
      <c r="F1685" s="423"/>
      <c r="G1685" s="436"/>
      <c r="H1685" s="436"/>
      <c r="I1685" s="437"/>
      <c r="J1685" s="436"/>
    </row>
    <row r="1686" spans="1:10" x14ac:dyDescent="0.2">
      <c r="A1686" s="436"/>
      <c r="B1686" s="436"/>
      <c r="C1686" s="436"/>
      <c r="D1686" s="437"/>
      <c r="E1686" s="571"/>
      <c r="F1686" s="423"/>
      <c r="G1686" s="436"/>
      <c r="H1686" s="436"/>
      <c r="I1686" s="437"/>
      <c r="J1686" s="436"/>
    </row>
    <row r="1687" spans="1:10" x14ac:dyDescent="0.2">
      <c r="A1687" s="436"/>
      <c r="B1687" s="436"/>
      <c r="C1687" s="436"/>
      <c r="D1687" s="437"/>
      <c r="E1687" s="571"/>
      <c r="F1687" s="423"/>
      <c r="G1687" s="436"/>
      <c r="H1687" s="436"/>
      <c r="I1687" s="437"/>
      <c r="J1687" s="436"/>
    </row>
    <row r="1688" spans="1:10" x14ac:dyDescent="0.2">
      <c r="A1688" s="436"/>
      <c r="B1688" s="436"/>
      <c r="C1688" s="436"/>
      <c r="D1688" s="437"/>
      <c r="E1688" s="571"/>
      <c r="F1688" s="423"/>
      <c r="G1688" s="436"/>
      <c r="H1688" s="436"/>
      <c r="I1688" s="437"/>
      <c r="J1688" s="436"/>
    </row>
    <row r="1689" spans="1:10" x14ac:dyDescent="0.2">
      <c r="A1689" s="436"/>
      <c r="B1689" s="436"/>
      <c r="C1689" s="436"/>
      <c r="D1689" s="437"/>
      <c r="E1689" s="571"/>
      <c r="F1689" s="423"/>
      <c r="G1689" s="436"/>
      <c r="H1689" s="436"/>
      <c r="I1689" s="437"/>
      <c r="J1689" s="436"/>
    </row>
    <row r="1690" spans="1:10" x14ac:dyDescent="0.2">
      <c r="A1690" s="436"/>
      <c r="B1690" s="436"/>
      <c r="C1690" s="436"/>
      <c r="D1690" s="437"/>
      <c r="E1690" s="571"/>
      <c r="F1690" s="423"/>
      <c r="G1690" s="436"/>
      <c r="H1690" s="436"/>
      <c r="I1690" s="437"/>
      <c r="J1690" s="436"/>
    </row>
    <row r="1691" spans="1:10" x14ac:dyDescent="0.2">
      <c r="A1691" s="436"/>
      <c r="B1691" s="436"/>
      <c r="C1691" s="436"/>
      <c r="D1691" s="437"/>
      <c r="E1691" s="571"/>
      <c r="F1691" s="423"/>
      <c r="G1691" s="436"/>
      <c r="H1691" s="436"/>
      <c r="I1691" s="437"/>
      <c r="J1691" s="436"/>
    </row>
    <row r="1692" spans="1:10" x14ac:dyDescent="0.2">
      <c r="A1692" s="436"/>
      <c r="B1692" s="436"/>
      <c r="C1692" s="436"/>
      <c r="D1692" s="437"/>
      <c r="E1692" s="571"/>
      <c r="F1692" s="423"/>
      <c r="G1692" s="436"/>
      <c r="H1692" s="436"/>
      <c r="I1692" s="437"/>
      <c r="J1692" s="436"/>
    </row>
    <row r="1693" spans="1:10" x14ac:dyDescent="0.2">
      <c r="A1693" s="436"/>
      <c r="B1693" s="436"/>
      <c r="C1693" s="436"/>
      <c r="D1693" s="437"/>
      <c r="E1693" s="571"/>
      <c r="F1693" s="423"/>
      <c r="G1693" s="436"/>
      <c r="H1693" s="436"/>
      <c r="I1693" s="437"/>
      <c r="J1693" s="436"/>
    </row>
    <row r="1694" spans="1:10" x14ac:dyDescent="0.2">
      <c r="A1694" s="436"/>
      <c r="B1694" s="436"/>
      <c r="C1694" s="436"/>
      <c r="D1694" s="437"/>
      <c r="E1694" s="571"/>
      <c r="F1694" s="423"/>
      <c r="G1694" s="436"/>
      <c r="H1694" s="436"/>
      <c r="I1694" s="437"/>
      <c r="J1694" s="436"/>
    </row>
    <row r="1695" spans="1:10" x14ac:dyDescent="0.2">
      <c r="A1695" s="436"/>
      <c r="B1695" s="436"/>
      <c r="C1695" s="436"/>
      <c r="D1695" s="437"/>
      <c r="E1695" s="571"/>
      <c r="F1695" s="423"/>
      <c r="G1695" s="436"/>
      <c r="H1695" s="436"/>
      <c r="I1695" s="437"/>
      <c r="J1695" s="436"/>
    </row>
    <row r="1696" spans="1:10" x14ac:dyDescent="0.2">
      <c r="A1696" s="436"/>
      <c r="B1696" s="436"/>
      <c r="C1696" s="436"/>
      <c r="D1696" s="437"/>
      <c r="E1696" s="571"/>
      <c r="F1696" s="423"/>
      <c r="G1696" s="436"/>
      <c r="H1696" s="436"/>
      <c r="I1696" s="437"/>
      <c r="J1696" s="436"/>
    </row>
    <row r="1697" spans="1:10" x14ac:dyDescent="0.2">
      <c r="A1697" s="436"/>
      <c r="B1697" s="436"/>
      <c r="C1697" s="436"/>
      <c r="D1697" s="437"/>
      <c r="E1697" s="571"/>
      <c r="F1697" s="423"/>
      <c r="G1697" s="436"/>
      <c r="H1697" s="436"/>
      <c r="I1697" s="437"/>
      <c r="J1697" s="436"/>
    </row>
    <row r="1698" spans="1:10" x14ac:dyDescent="0.2">
      <c r="A1698" s="436"/>
      <c r="B1698" s="436"/>
      <c r="C1698" s="436"/>
      <c r="D1698" s="437"/>
      <c r="E1698" s="571"/>
      <c r="F1698" s="423"/>
      <c r="G1698" s="436"/>
      <c r="H1698" s="436"/>
      <c r="I1698" s="437"/>
      <c r="J1698" s="436"/>
    </row>
    <row r="1699" spans="1:10" x14ac:dyDescent="0.2">
      <c r="A1699" s="436"/>
      <c r="B1699" s="436"/>
      <c r="C1699" s="436"/>
      <c r="D1699" s="437"/>
      <c r="E1699" s="571"/>
      <c r="F1699" s="423"/>
      <c r="G1699" s="436"/>
      <c r="H1699" s="436"/>
      <c r="I1699" s="437"/>
      <c r="J1699" s="436"/>
    </row>
    <row r="1700" spans="1:10" x14ac:dyDescent="0.2">
      <c r="A1700" s="436"/>
      <c r="B1700" s="436"/>
      <c r="C1700" s="436"/>
      <c r="D1700" s="437"/>
      <c r="E1700" s="571"/>
      <c r="F1700" s="423"/>
      <c r="G1700" s="436"/>
      <c r="H1700" s="436"/>
      <c r="I1700" s="437"/>
      <c r="J1700" s="436"/>
    </row>
    <row r="1701" spans="1:10" x14ac:dyDescent="0.2">
      <c r="A1701" s="436"/>
      <c r="B1701" s="436"/>
      <c r="C1701" s="436"/>
      <c r="D1701" s="437"/>
      <c r="E1701" s="571"/>
      <c r="F1701" s="423"/>
      <c r="G1701" s="436"/>
      <c r="H1701" s="436"/>
      <c r="I1701" s="437"/>
      <c r="J1701" s="436"/>
    </row>
    <row r="1702" spans="1:10" x14ac:dyDescent="0.2">
      <c r="A1702" s="436"/>
      <c r="B1702" s="436"/>
      <c r="C1702" s="436"/>
      <c r="D1702" s="437"/>
      <c r="E1702" s="571"/>
      <c r="F1702" s="423"/>
      <c r="G1702" s="436"/>
      <c r="H1702" s="436"/>
      <c r="I1702" s="437"/>
      <c r="J1702" s="436"/>
    </row>
    <row r="1703" spans="1:10" x14ac:dyDescent="0.2">
      <c r="A1703" s="436"/>
      <c r="B1703" s="436"/>
      <c r="C1703" s="436"/>
      <c r="D1703" s="437"/>
      <c r="E1703" s="571"/>
      <c r="F1703" s="423"/>
      <c r="G1703" s="436"/>
      <c r="H1703" s="436"/>
      <c r="I1703" s="437"/>
      <c r="J1703" s="436"/>
    </row>
    <row r="1704" spans="1:10" x14ac:dyDescent="0.2">
      <c r="A1704" s="436"/>
      <c r="B1704" s="436"/>
      <c r="C1704" s="436"/>
      <c r="D1704" s="437"/>
      <c r="E1704" s="571"/>
      <c r="F1704" s="423"/>
      <c r="G1704" s="436"/>
      <c r="H1704" s="436"/>
      <c r="I1704" s="437"/>
      <c r="J1704" s="436"/>
    </row>
    <row r="1705" spans="1:10" x14ac:dyDescent="0.2">
      <c r="A1705" s="436"/>
      <c r="B1705" s="436"/>
      <c r="C1705" s="436"/>
      <c r="D1705" s="437"/>
      <c r="E1705" s="571"/>
      <c r="F1705" s="423"/>
      <c r="G1705" s="436"/>
      <c r="H1705" s="436"/>
      <c r="I1705" s="437"/>
      <c r="J1705" s="436"/>
    </row>
    <row r="1706" spans="1:10" x14ac:dyDescent="0.2">
      <c r="A1706" s="436"/>
      <c r="B1706" s="436"/>
      <c r="C1706" s="436"/>
      <c r="D1706" s="437"/>
      <c r="E1706" s="571"/>
      <c r="F1706" s="423"/>
      <c r="G1706" s="436"/>
      <c r="H1706" s="436"/>
      <c r="I1706" s="437"/>
      <c r="J1706" s="436"/>
    </row>
    <row r="1707" spans="1:10" x14ac:dyDescent="0.2">
      <c r="A1707" s="436"/>
      <c r="B1707" s="436"/>
      <c r="C1707" s="436"/>
      <c r="D1707" s="437"/>
      <c r="E1707" s="571"/>
      <c r="F1707" s="423"/>
      <c r="G1707" s="436"/>
      <c r="H1707" s="436"/>
      <c r="I1707" s="437"/>
      <c r="J1707" s="436"/>
    </row>
    <row r="1708" spans="1:10" x14ac:dyDescent="0.2">
      <c r="A1708" s="436"/>
      <c r="B1708" s="436"/>
      <c r="C1708" s="436"/>
      <c r="D1708" s="437"/>
      <c r="E1708" s="571"/>
      <c r="F1708" s="423"/>
      <c r="G1708" s="436"/>
      <c r="H1708" s="436"/>
      <c r="I1708" s="437"/>
      <c r="J1708" s="436"/>
    </row>
    <row r="1709" spans="1:10" x14ac:dyDescent="0.2">
      <c r="A1709" s="436"/>
      <c r="B1709" s="436"/>
      <c r="C1709" s="436"/>
      <c r="D1709" s="437"/>
      <c r="E1709" s="571"/>
      <c r="F1709" s="423"/>
      <c r="G1709" s="436"/>
      <c r="H1709" s="436"/>
      <c r="I1709" s="437"/>
      <c r="J1709" s="436"/>
    </row>
    <row r="1710" spans="1:10" x14ac:dyDescent="0.2">
      <c r="A1710" s="436"/>
      <c r="B1710" s="436"/>
      <c r="C1710" s="436"/>
      <c r="D1710" s="437"/>
      <c r="E1710" s="571"/>
      <c r="F1710" s="423"/>
      <c r="G1710" s="436"/>
      <c r="H1710" s="436"/>
      <c r="I1710" s="437"/>
      <c r="J1710" s="436"/>
    </row>
    <row r="1711" spans="1:10" x14ac:dyDescent="0.2">
      <c r="A1711" s="436"/>
      <c r="B1711" s="436"/>
      <c r="C1711" s="436"/>
      <c r="D1711" s="437"/>
      <c r="E1711" s="571"/>
      <c r="F1711" s="423"/>
      <c r="G1711" s="436"/>
      <c r="H1711" s="436"/>
      <c r="I1711" s="437"/>
      <c r="J1711" s="436"/>
    </row>
    <row r="1712" spans="1:10" x14ac:dyDescent="0.2">
      <c r="A1712" s="436"/>
      <c r="B1712" s="436"/>
      <c r="C1712" s="436"/>
      <c r="D1712" s="437"/>
      <c r="E1712" s="571"/>
      <c r="F1712" s="423"/>
      <c r="G1712" s="436"/>
      <c r="H1712" s="436"/>
      <c r="I1712" s="437"/>
      <c r="J1712" s="436"/>
    </row>
    <row r="1713" spans="1:10" x14ac:dyDescent="0.2">
      <c r="A1713" s="436"/>
      <c r="B1713" s="436"/>
      <c r="C1713" s="436"/>
      <c r="D1713" s="437"/>
      <c r="E1713" s="571"/>
      <c r="F1713" s="423"/>
      <c r="G1713" s="436"/>
      <c r="H1713" s="436"/>
      <c r="I1713" s="437"/>
      <c r="J1713" s="436"/>
    </row>
    <row r="1714" spans="1:10" x14ac:dyDescent="0.2">
      <c r="A1714" s="436"/>
      <c r="B1714" s="436"/>
      <c r="C1714" s="436"/>
      <c r="D1714" s="437"/>
      <c r="E1714" s="571"/>
      <c r="F1714" s="423"/>
      <c r="G1714" s="436"/>
      <c r="H1714" s="436"/>
      <c r="I1714" s="437"/>
      <c r="J1714" s="436"/>
    </row>
    <row r="1715" spans="1:10" x14ac:dyDescent="0.2">
      <c r="A1715" s="436"/>
      <c r="B1715" s="436"/>
      <c r="C1715" s="436"/>
      <c r="D1715" s="437"/>
      <c r="E1715" s="571"/>
      <c r="F1715" s="423"/>
      <c r="G1715" s="436"/>
      <c r="H1715" s="436"/>
      <c r="I1715" s="437"/>
      <c r="J1715" s="436"/>
    </row>
    <row r="1716" spans="1:10" x14ac:dyDescent="0.2">
      <c r="A1716" s="436"/>
      <c r="B1716" s="436"/>
      <c r="C1716" s="436"/>
      <c r="D1716" s="437"/>
      <c r="E1716" s="571"/>
      <c r="F1716" s="423"/>
      <c r="G1716" s="436"/>
      <c r="H1716" s="436"/>
      <c r="I1716" s="437"/>
      <c r="J1716" s="436"/>
    </row>
    <row r="1717" spans="1:10" x14ac:dyDescent="0.2">
      <c r="A1717" s="436"/>
      <c r="B1717" s="436"/>
      <c r="C1717" s="436"/>
      <c r="D1717" s="437"/>
      <c r="E1717" s="571"/>
      <c r="F1717" s="423"/>
      <c r="G1717" s="436"/>
      <c r="H1717" s="436"/>
      <c r="I1717" s="437"/>
      <c r="J1717" s="436"/>
    </row>
    <row r="1718" spans="1:10" x14ac:dyDescent="0.2">
      <c r="A1718" s="436"/>
      <c r="B1718" s="436"/>
      <c r="C1718" s="436"/>
      <c r="D1718" s="437"/>
      <c r="E1718" s="571"/>
      <c r="F1718" s="423"/>
      <c r="G1718" s="436"/>
      <c r="H1718" s="436"/>
      <c r="I1718" s="437"/>
      <c r="J1718" s="436"/>
    </row>
    <row r="1719" spans="1:10" x14ac:dyDescent="0.2">
      <c r="A1719" s="436"/>
      <c r="B1719" s="436"/>
      <c r="C1719" s="436"/>
      <c r="D1719" s="437"/>
      <c r="E1719" s="571"/>
      <c r="F1719" s="423"/>
      <c r="G1719" s="436"/>
      <c r="H1719" s="436"/>
      <c r="I1719" s="437"/>
      <c r="J1719" s="436"/>
    </row>
    <row r="1720" spans="1:10" x14ac:dyDescent="0.2">
      <c r="A1720" s="436"/>
      <c r="B1720" s="436"/>
      <c r="C1720" s="436"/>
      <c r="D1720" s="437"/>
      <c r="E1720" s="571"/>
      <c r="F1720" s="423"/>
      <c r="G1720" s="436"/>
      <c r="H1720" s="436"/>
      <c r="I1720" s="437"/>
      <c r="J1720" s="436"/>
    </row>
    <row r="1721" spans="1:10" x14ac:dyDescent="0.2">
      <c r="A1721" s="436"/>
      <c r="B1721" s="436"/>
      <c r="C1721" s="436"/>
      <c r="D1721" s="437"/>
      <c r="E1721" s="571"/>
      <c r="F1721" s="423"/>
      <c r="G1721" s="436"/>
      <c r="H1721" s="436"/>
      <c r="I1721" s="437"/>
      <c r="J1721" s="436"/>
    </row>
    <row r="1722" spans="1:10" x14ac:dyDescent="0.2">
      <c r="A1722" s="436"/>
      <c r="B1722" s="436"/>
      <c r="C1722" s="436"/>
      <c r="D1722" s="437"/>
      <c r="E1722" s="571"/>
      <c r="F1722" s="423"/>
      <c r="G1722" s="436"/>
      <c r="H1722" s="436"/>
      <c r="I1722" s="437"/>
      <c r="J1722" s="436"/>
    </row>
    <row r="1723" spans="1:10" x14ac:dyDescent="0.2">
      <c r="A1723" s="436"/>
      <c r="B1723" s="436"/>
      <c r="C1723" s="436"/>
      <c r="D1723" s="437"/>
      <c r="E1723" s="571"/>
      <c r="F1723" s="423"/>
      <c r="G1723" s="436"/>
      <c r="H1723" s="436"/>
      <c r="I1723" s="437"/>
      <c r="J1723" s="436"/>
    </row>
    <row r="1724" spans="1:10" x14ac:dyDescent="0.2">
      <c r="A1724" s="436"/>
      <c r="B1724" s="436"/>
      <c r="C1724" s="436"/>
      <c r="D1724" s="437"/>
      <c r="E1724" s="571"/>
      <c r="F1724" s="423"/>
      <c r="G1724" s="436"/>
      <c r="H1724" s="436"/>
      <c r="I1724" s="437"/>
      <c r="J1724" s="436"/>
    </row>
    <row r="1725" spans="1:10" x14ac:dyDescent="0.2">
      <c r="A1725" s="436"/>
      <c r="B1725" s="436"/>
      <c r="C1725" s="436"/>
      <c r="D1725" s="437"/>
      <c r="E1725" s="571"/>
      <c r="F1725" s="423"/>
      <c r="G1725" s="436"/>
      <c r="H1725" s="436"/>
      <c r="I1725" s="437"/>
      <c r="J1725" s="436"/>
    </row>
    <row r="1726" spans="1:10" x14ac:dyDescent="0.2">
      <c r="A1726" s="436"/>
      <c r="B1726" s="436"/>
      <c r="C1726" s="436"/>
      <c r="D1726" s="437"/>
      <c r="E1726" s="571"/>
      <c r="F1726" s="423"/>
      <c r="G1726" s="436"/>
      <c r="H1726" s="436"/>
      <c r="I1726" s="437"/>
      <c r="J1726" s="436"/>
    </row>
    <row r="1727" spans="1:10" x14ac:dyDescent="0.2">
      <c r="A1727" s="436"/>
      <c r="B1727" s="436"/>
      <c r="C1727" s="436"/>
      <c r="D1727" s="437"/>
      <c r="E1727" s="571"/>
      <c r="F1727" s="423"/>
      <c r="G1727" s="436"/>
      <c r="H1727" s="436"/>
      <c r="I1727" s="437"/>
      <c r="J1727" s="436"/>
    </row>
    <row r="1728" spans="1:10" x14ac:dyDescent="0.2">
      <c r="A1728" s="436"/>
      <c r="B1728" s="436"/>
      <c r="C1728" s="436"/>
      <c r="D1728" s="437"/>
      <c r="E1728" s="571"/>
      <c r="F1728" s="423"/>
      <c r="G1728" s="436"/>
      <c r="H1728" s="436"/>
      <c r="I1728" s="437"/>
      <c r="J1728" s="436"/>
    </row>
    <row r="1729" spans="1:10" x14ac:dyDescent="0.2">
      <c r="A1729" s="436"/>
      <c r="B1729" s="436"/>
      <c r="C1729" s="436"/>
      <c r="D1729" s="437"/>
      <c r="E1729" s="571"/>
      <c r="F1729" s="423"/>
      <c r="G1729" s="436"/>
      <c r="H1729" s="436"/>
      <c r="I1729" s="437"/>
      <c r="J1729" s="436"/>
    </row>
    <row r="1730" spans="1:10" x14ac:dyDescent="0.2">
      <c r="A1730" s="436"/>
      <c r="B1730" s="436"/>
      <c r="C1730" s="436"/>
      <c r="D1730" s="437"/>
      <c r="E1730" s="571"/>
      <c r="F1730" s="423"/>
      <c r="G1730" s="436"/>
      <c r="H1730" s="436"/>
      <c r="I1730" s="437"/>
      <c r="J1730" s="436"/>
    </row>
    <row r="1731" spans="1:10" x14ac:dyDescent="0.2">
      <c r="A1731" s="436"/>
      <c r="B1731" s="436"/>
      <c r="C1731" s="436"/>
      <c r="D1731" s="437"/>
      <c r="E1731" s="571"/>
      <c r="F1731" s="423"/>
      <c r="G1731" s="436"/>
      <c r="H1731" s="436"/>
      <c r="I1731" s="437"/>
      <c r="J1731" s="436"/>
    </row>
    <row r="1732" spans="1:10" x14ac:dyDescent="0.2">
      <c r="A1732" s="436"/>
      <c r="B1732" s="436"/>
      <c r="C1732" s="436"/>
      <c r="D1732" s="437"/>
      <c r="E1732" s="571"/>
      <c r="F1732" s="423"/>
      <c r="G1732" s="436"/>
      <c r="H1732" s="436"/>
      <c r="I1732" s="437"/>
      <c r="J1732" s="436"/>
    </row>
    <row r="1733" spans="1:10" x14ac:dyDescent="0.2">
      <c r="A1733" s="436"/>
      <c r="B1733" s="436"/>
      <c r="C1733" s="436"/>
      <c r="D1733" s="437"/>
      <c r="E1733" s="571"/>
      <c r="F1733" s="423"/>
      <c r="G1733" s="436"/>
      <c r="H1733" s="436"/>
      <c r="I1733" s="437"/>
      <c r="J1733" s="436"/>
    </row>
    <row r="1734" spans="1:10" x14ac:dyDescent="0.2">
      <c r="A1734" s="436"/>
      <c r="B1734" s="436"/>
      <c r="C1734" s="436"/>
      <c r="D1734" s="437"/>
      <c r="E1734" s="571"/>
      <c r="F1734" s="423"/>
      <c r="G1734" s="436"/>
      <c r="H1734" s="436"/>
      <c r="I1734" s="437"/>
      <c r="J1734" s="436"/>
    </row>
    <row r="1735" spans="1:10" x14ac:dyDescent="0.2">
      <c r="A1735" s="436"/>
      <c r="B1735" s="436"/>
      <c r="C1735" s="436"/>
      <c r="D1735" s="437"/>
      <c r="E1735" s="571"/>
      <c r="F1735" s="423"/>
      <c r="G1735" s="436"/>
      <c r="H1735" s="436"/>
      <c r="I1735" s="437"/>
      <c r="J1735" s="436"/>
    </row>
    <row r="1736" spans="1:10" x14ac:dyDescent="0.2">
      <c r="A1736" s="436"/>
      <c r="B1736" s="436"/>
      <c r="C1736" s="436"/>
      <c r="D1736" s="437"/>
      <c r="E1736" s="571"/>
      <c r="F1736" s="423"/>
      <c r="G1736" s="436"/>
      <c r="H1736" s="436"/>
      <c r="I1736" s="437"/>
      <c r="J1736" s="436"/>
    </row>
    <row r="1737" spans="1:10" x14ac:dyDescent="0.2">
      <c r="A1737" s="436"/>
      <c r="B1737" s="436"/>
      <c r="C1737" s="436"/>
      <c r="D1737" s="437"/>
      <c r="E1737" s="571"/>
      <c r="F1737" s="423"/>
      <c r="G1737" s="436"/>
      <c r="H1737" s="436"/>
      <c r="I1737" s="437"/>
      <c r="J1737" s="436"/>
    </row>
    <row r="1738" spans="1:10" x14ac:dyDescent="0.2">
      <c r="A1738" s="436"/>
      <c r="B1738" s="436"/>
      <c r="C1738" s="436"/>
      <c r="D1738" s="437"/>
      <c r="E1738" s="571"/>
      <c r="F1738" s="423"/>
      <c r="G1738" s="436"/>
      <c r="H1738" s="436"/>
      <c r="I1738" s="437"/>
      <c r="J1738" s="436"/>
    </row>
    <row r="1739" spans="1:10" x14ac:dyDescent="0.2">
      <c r="A1739" s="436"/>
      <c r="B1739" s="436"/>
      <c r="C1739" s="436"/>
      <c r="D1739" s="437"/>
      <c r="E1739" s="571"/>
      <c r="F1739" s="423"/>
      <c r="G1739" s="436"/>
      <c r="H1739" s="436"/>
      <c r="I1739" s="437"/>
      <c r="J1739" s="436"/>
    </row>
    <row r="1740" spans="1:10" x14ac:dyDescent="0.2">
      <c r="A1740" s="436"/>
      <c r="B1740" s="436"/>
      <c r="C1740" s="436"/>
      <c r="D1740" s="437"/>
      <c r="E1740" s="571"/>
      <c r="F1740" s="423"/>
      <c r="G1740" s="436"/>
      <c r="H1740" s="436"/>
      <c r="I1740" s="437"/>
      <c r="J1740" s="436"/>
    </row>
    <row r="1741" spans="1:10" x14ac:dyDescent="0.2">
      <c r="A1741" s="436"/>
      <c r="B1741" s="436"/>
      <c r="C1741" s="436"/>
      <c r="D1741" s="437"/>
      <c r="E1741" s="571"/>
      <c r="F1741" s="423"/>
      <c r="G1741" s="436"/>
      <c r="H1741" s="436"/>
      <c r="I1741" s="437"/>
      <c r="J1741" s="436"/>
    </row>
    <row r="1742" spans="1:10" x14ac:dyDescent="0.2">
      <c r="A1742" s="436"/>
      <c r="B1742" s="436"/>
      <c r="C1742" s="436"/>
      <c r="D1742" s="437"/>
      <c r="E1742" s="571"/>
      <c r="F1742" s="423"/>
      <c r="G1742" s="436"/>
      <c r="H1742" s="436"/>
      <c r="I1742" s="437"/>
      <c r="J1742" s="436"/>
    </row>
    <row r="1743" spans="1:10" x14ac:dyDescent="0.2">
      <c r="A1743" s="436"/>
      <c r="B1743" s="436"/>
      <c r="C1743" s="436"/>
      <c r="D1743" s="437"/>
      <c r="E1743" s="571"/>
      <c r="F1743" s="423"/>
      <c r="G1743" s="436"/>
      <c r="H1743" s="436"/>
      <c r="I1743" s="437"/>
      <c r="J1743" s="436"/>
    </row>
    <row r="1744" spans="1:10" x14ac:dyDescent="0.2">
      <c r="A1744" s="436"/>
      <c r="B1744" s="436"/>
      <c r="C1744" s="436"/>
      <c r="D1744" s="437"/>
      <c r="E1744" s="571"/>
      <c r="F1744" s="423"/>
      <c r="G1744" s="436"/>
      <c r="H1744" s="436"/>
      <c r="I1744" s="437"/>
      <c r="J1744" s="436"/>
    </row>
    <row r="1745" spans="1:10" x14ac:dyDescent="0.2">
      <c r="A1745" s="436"/>
      <c r="B1745" s="436"/>
      <c r="C1745" s="436"/>
      <c r="D1745" s="437"/>
      <c r="E1745" s="571"/>
      <c r="F1745" s="423"/>
      <c r="G1745" s="436"/>
      <c r="H1745" s="436"/>
      <c r="I1745" s="437"/>
      <c r="J1745" s="436"/>
    </row>
    <row r="1746" spans="1:10" x14ac:dyDescent="0.2">
      <c r="A1746" s="436"/>
      <c r="B1746" s="436"/>
      <c r="C1746" s="436"/>
      <c r="D1746" s="437"/>
      <c r="E1746" s="571"/>
      <c r="F1746" s="423"/>
      <c r="G1746" s="436"/>
      <c r="H1746" s="436"/>
      <c r="I1746" s="437"/>
      <c r="J1746" s="436"/>
    </row>
    <row r="1747" spans="1:10" x14ac:dyDescent="0.2">
      <c r="A1747" s="436"/>
      <c r="B1747" s="436"/>
      <c r="C1747" s="436"/>
      <c r="D1747" s="437"/>
      <c r="E1747" s="571"/>
      <c r="F1747" s="423"/>
      <c r="G1747" s="436"/>
      <c r="H1747" s="436"/>
      <c r="I1747" s="437"/>
      <c r="J1747" s="436"/>
    </row>
    <row r="1748" spans="1:10" x14ac:dyDescent="0.2">
      <c r="A1748" s="436"/>
      <c r="B1748" s="436"/>
      <c r="C1748" s="436"/>
      <c r="D1748" s="437"/>
      <c r="E1748" s="571"/>
      <c r="F1748" s="423"/>
      <c r="G1748" s="436"/>
      <c r="H1748" s="436"/>
      <c r="I1748" s="437"/>
      <c r="J1748" s="436"/>
    </row>
    <row r="1749" spans="1:10" x14ac:dyDescent="0.2">
      <c r="A1749" s="436"/>
      <c r="B1749" s="436"/>
      <c r="C1749" s="436"/>
      <c r="D1749" s="437"/>
      <c r="E1749" s="571"/>
      <c r="F1749" s="423"/>
      <c r="G1749" s="436"/>
      <c r="H1749" s="436"/>
      <c r="I1749" s="437"/>
      <c r="J1749" s="436"/>
    </row>
    <row r="1750" spans="1:10" x14ac:dyDescent="0.2">
      <c r="A1750" s="436"/>
      <c r="B1750" s="436"/>
      <c r="C1750" s="436"/>
      <c r="D1750" s="437"/>
      <c r="E1750" s="571"/>
      <c r="F1750" s="423"/>
      <c r="G1750" s="436"/>
      <c r="H1750" s="436"/>
      <c r="I1750" s="437"/>
      <c r="J1750" s="436"/>
    </row>
    <row r="1751" spans="1:10" x14ac:dyDescent="0.2">
      <c r="A1751" s="436"/>
      <c r="B1751" s="436"/>
      <c r="C1751" s="436"/>
      <c r="D1751" s="437"/>
      <c r="E1751" s="571"/>
      <c r="F1751" s="423"/>
      <c r="G1751" s="436"/>
      <c r="H1751" s="436"/>
      <c r="I1751" s="437"/>
      <c r="J1751" s="436"/>
    </row>
    <row r="1752" spans="1:10" x14ac:dyDescent="0.2">
      <c r="A1752" s="436"/>
      <c r="B1752" s="436"/>
      <c r="C1752" s="436"/>
      <c r="D1752" s="437"/>
      <c r="E1752" s="571"/>
      <c r="F1752" s="423"/>
      <c r="G1752" s="436"/>
      <c r="H1752" s="436"/>
      <c r="I1752" s="437"/>
      <c r="J1752" s="436"/>
    </row>
    <row r="1753" spans="1:10" x14ac:dyDescent="0.2">
      <c r="A1753" s="436"/>
      <c r="B1753" s="436"/>
      <c r="C1753" s="436"/>
      <c r="D1753" s="437"/>
      <c r="E1753" s="571"/>
      <c r="F1753" s="423"/>
      <c r="G1753" s="436"/>
      <c r="H1753" s="436"/>
      <c r="I1753" s="437"/>
      <c r="J1753" s="436"/>
    </row>
    <row r="1754" spans="1:10" x14ac:dyDescent="0.2">
      <c r="A1754" s="436"/>
      <c r="B1754" s="436"/>
      <c r="C1754" s="436"/>
      <c r="D1754" s="437"/>
      <c r="E1754" s="571"/>
      <c r="F1754" s="423"/>
      <c r="G1754" s="436"/>
      <c r="H1754" s="436"/>
      <c r="I1754" s="437"/>
      <c r="J1754" s="436"/>
    </row>
    <row r="1755" spans="1:10" x14ac:dyDescent="0.2">
      <c r="A1755" s="436"/>
      <c r="B1755" s="436"/>
      <c r="C1755" s="436"/>
      <c r="D1755" s="437"/>
      <c r="E1755" s="571"/>
      <c r="F1755" s="423"/>
      <c r="G1755" s="436"/>
      <c r="H1755" s="436"/>
      <c r="I1755" s="437"/>
      <c r="J1755" s="436"/>
    </row>
    <row r="1756" spans="1:10" x14ac:dyDescent="0.2">
      <c r="A1756" s="436"/>
      <c r="B1756" s="436"/>
      <c r="C1756" s="436"/>
      <c r="D1756" s="437"/>
      <c r="E1756" s="571"/>
      <c r="F1756" s="423"/>
      <c r="G1756" s="436"/>
      <c r="H1756" s="436"/>
      <c r="I1756" s="437"/>
      <c r="J1756" s="436"/>
    </row>
    <row r="1757" spans="1:10" x14ac:dyDescent="0.2">
      <c r="A1757" s="436"/>
      <c r="B1757" s="436"/>
      <c r="C1757" s="436"/>
      <c r="D1757" s="437"/>
      <c r="E1757" s="571"/>
      <c r="F1757" s="423"/>
      <c r="G1757" s="436"/>
      <c r="H1757" s="436"/>
      <c r="I1757" s="437"/>
      <c r="J1757" s="436"/>
    </row>
    <row r="1758" spans="1:10" x14ac:dyDescent="0.2">
      <c r="A1758" s="436"/>
      <c r="B1758" s="436"/>
      <c r="C1758" s="436"/>
      <c r="D1758" s="437"/>
      <c r="E1758" s="571"/>
      <c r="F1758" s="423"/>
      <c r="G1758" s="436"/>
      <c r="H1758" s="436"/>
      <c r="I1758" s="437"/>
      <c r="J1758" s="436"/>
    </row>
    <row r="1759" spans="1:10" x14ac:dyDescent="0.2">
      <c r="A1759" s="436"/>
      <c r="B1759" s="436"/>
      <c r="C1759" s="436"/>
      <c r="D1759" s="437"/>
      <c r="E1759" s="571"/>
      <c r="F1759" s="423"/>
      <c r="G1759" s="436"/>
      <c r="H1759" s="436"/>
      <c r="I1759" s="437"/>
      <c r="J1759" s="436"/>
    </row>
    <row r="1760" spans="1:10" x14ac:dyDescent="0.2">
      <c r="A1760" s="436"/>
      <c r="B1760" s="436"/>
      <c r="C1760" s="436"/>
      <c r="D1760" s="437"/>
      <c r="E1760" s="571"/>
      <c r="F1760" s="423"/>
      <c r="G1760" s="436"/>
      <c r="H1760" s="436"/>
      <c r="I1760" s="437"/>
      <c r="J1760" s="436"/>
    </row>
    <row r="1761" spans="1:10" x14ac:dyDescent="0.2">
      <c r="A1761" s="436"/>
      <c r="B1761" s="436"/>
      <c r="C1761" s="436"/>
      <c r="D1761" s="437"/>
      <c r="E1761" s="571"/>
      <c r="F1761" s="423"/>
      <c r="G1761" s="436"/>
      <c r="H1761" s="436"/>
      <c r="I1761" s="437"/>
      <c r="J1761" s="436"/>
    </row>
    <row r="1762" spans="1:10" x14ac:dyDescent="0.2">
      <c r="A1762" s="436"/>
      <c r="B1762" s="436"/>
      <c r="C1762" s="436"/>
      <c r="D1762" s="437"/>
      <c r="E1762" s="571"/>
      <c r="F1762" s="423"/>
      <c r="G1762" s="436"/>
      <c r="H1762" s="436"/>
      <c r="I1762" s="437"/>
      <c r="J1762" s="436"/>
    </row>
    <row r="1763" spans="1:10" x14ac:dyDescent="0.2">
      <c r="A1763" s="436"/>
      <c r="B1763" s="436"/>
      <c r="C1763" s="436"/>
      <c r="D1763" s="437"/>
      <c r="E1763" s="571"/>
      <c r="F1763" s="423"/>
      <c r="G1763" s="436"/>
      <c r="H1763" s="436"/>
      <c r="I1763" s="437"/>
      <c r="J1763" s="436"/>
    </row>
    <row r="1764" spans="1:10" x14ac:dyDescent="0.2">
      <c r="A1764" s="436"/>
      <c r="B1764" s="436"/>
      <c r="C1764" s="436"/>
      <c r="D1764" s="437"/>
      <c r="E1764" s="571"/>
      <c r="F1764" s="423"/>
      <c r="G1764" s="436"/>
      <c r="H1764" s="436"/>
      <c r="I1764" s="437"/>
      <c r="J1764" s="436"/>
    </row>
    <row r="1765" spans="1:10" x14ac:dyDescent="0.2">
      <c r="A1765" s="436"/>
      <c r="B1765" s="436"/>
      <c r="C1765" s="436"/>
      <c r="D1765" s="437"/>
      <c r="E1765" s="571"/>
      <c r="F1765" s="423"/>
      <c r="G1765" s="436"/>
      <c r="H1765" s="436"/>
      <c r="I1765" s="437"/>
      <c r="J1765" s="436"/>
    </row>
    <row r="1766" spans="1:10" x14ac:dyDescent="0.2">
      <c r="A1766" s="436"/>
      <c r="B1766" s="436"/>
      <c r="C1766" s="436"/>
      <c r="D1766" s="437"/>
      <c r="E1766" s="571"/>
      <c r="F1766" s="423"/>
      <c r="G1766" s="436"/>
      <c r="H1766" s="436"/>
      <c r="I1766" s="437"/>
      <c r="J1766" s="436"/>
    </row>
    <row r="1767" spans="1:10" x14ac:dyDescent="0.2">
      <c r="A1767" s="436"/>
      <c r="B1767" s="436"/>
      <c r="C1767" s="436"/>
      <c r="D1767" s="437"/>
      <c r="E1767" s="571"/>
      <c r="F1767" s="423"/>
      <c r="G1767" s="436"/>
      <c r="H1767" s="436"/>
      <c r="I1767" s="437"/>
      <c r="J1767" s="436"/>
    </row>
    <row r="1768" spans="1:10" x14ac:dyDescent="0.2">
      <c r="A1768" s="436"/>
      <c r="B1768" s="436"/>
      <c r="C1768" s="436"/>
      <c r="D1768" s="437"/>
      <c r="E1768" s="571"/>
      <c r="F1768" s="423"/>
      <c r="G1768" s="436"/>
      <c r="H1768" s="436"/>
      <c r="I1768" s="437"/>
      <c r="J1768" s="436"/>
    </row>
    <row r="1769" spans="1:10" x14ac:dyDescent="0.2">
      <c r="A1769" s="436"/>
      <c r="B1769" s="436"/>
      <c r="C1769" s="436"/>
      <c r="D1769" s="437"/>
      <c r="E1769" s="571"/>
      <c r="F1769" s="423"/>
      <c r="G1769" s="436"/>
      <c r="H1769" s="436"/>
      <c r="I1769" s="437"/>
      <c r="J1769" s="436"/>
    </row>
    <row r="1770" spans="1:10" x14ac:dyDescent="0.2">
      <c r="A1770" s="436"/>
      <c r="B1770" s="436"/>
      <c r="C1770" s="436"/>
      <c r="D1770" s="437"/>
      <c r="E1770" s="571"/>
      <c r="F1770" s="423"/>
      <c r="G1770" s="436"/>
      <c r="H1770" s="436"/>
      <c r="I1770" s="437"/>
      <c r="J1770" s="436"/>
    </row>
    <row r="1771" spans="1:10" x14ac:dyDescent="0.2">
      <c r="A1771" s="436"/>
      <c r="B1771" s="436"/>
      <c r="C1771" s="436"/>
      <c r="D1771" s="437"/>
      <c r="E1771" s="571"/>
      <c r="F1771" s="423"/>
      <c r="G1771" s="436"/>
      <c r="H1771" s="436"/>
      <c r="I1771" s="437"/>
      <c r="J1771" s="436"/>
    </row>
    <row r="1772" spans="1:10" x14ac:dyDescent="0.2">
      <c r="A1772" s="436"/>
      <c r="B1772" s="436"/>
      <c r="C1772" s="436"/>
      <c r="D1772" s="437"/>
      <c r="E1772" s="571"/>
      <c r="F1772" s="423"/>
      <c r="G1772" s="436"/>
      <c r="H1772" s="436"/>
      <c r="I1772" s="437"/>
      <c r="J1772" s="436"/>
    </row>
    <row r="1773" spans="1:10" x14ac:dyDescent="0.2">
      <c r="A1773" s="436"/>
      <c r="B1773" s="436"/>
      <c r="C1773" s="436"/>
      <c r="D1773" s="437"/>
      <c r="E1773" s="571"/>
      <c r="F1773" s="423"/>
      <c r="G1773" s="436"/>
      <c r="H1773" s="436"/>
      <c r="I1773" s="437"/>
      <c r="J1773" s="436"/>
    </row>
    <row r="1774" spans="1:10" x14ac:dyDescent="0.2">
      <c r="A1774" s="436"/>
      <c r="B1774" s="436"/>
      <c r="C1774" s="436"/>
      <c r="D1774" s="437"/>
      <c r="E1774" s="571"/>
      <c r="F1774" s="423"/>
      <c r="G1774" s="436"/>
      <c r="H1774" s="436"/>
      <c r="I1774" s="437"/>
      <c r="J1774" s="436"/>
    </row>
    <row r="1775" spans="1:10" x14ac:dyDescent="0.2">
      <c r="A1775" s="436"/>
      <c r="B1775" s="436"/>
      <c r="C1775" s="436"/>
      <c r="D1775" s="437"/>
      <c r="E1775" s="571"/>
      <c r="F1775" s="423"/>
      <c r="G1775" s="436"/>
      <c r="H1775" s="436"/>
      <c r="I1775" s="437"/>
      <c r="J1775" s="436"/>
    </row>
    <row r="1776" spans="1:10" x14ac:dyDescent="0.2">
      <c r="A1776" s="436"/>
      <c r="B1776" s="436"/>
      <c r="C1776" s="436"/>
      <c r="D1776" s="437"/>
      <c r="E1776" s="571"/>
      <c r="F1776" s="423"/>
      <c r="G1776" s="436"/>
      <c r="H1776" s="436"/>
      <c r="I1776" s="437"/>
      <c r="J1776" s="436"/>
    </row>
    <row r="1777" spans="1:10" x14ac:dyDescent="0.2">
      <c r="A1777" s="436"/>
      <c r="B1777" s="436"/>
      <c r="C1777" s="436"/>
      <c r="D1777" s="437"/>
      <c r="E1777" s="571"/>
      <c r="F1777" s="423"/>
      <c r="G1777" s="436"/>
      <c r="H1777" s="436"/>
      <c r="I1777" s="437"/>
      <c r="J1777" s="436"/>
    </row>
    <row r="1778" spans="1:10" x14ac:dyDescent="0.2">
      <c r="A1778" s="436"/>
      <c r="B1778" s="436"/>
      <c r="C1778" s="436"/>
      <c r="D1778" s="437"/>
      <c r="E1778" s="571"/>
      <c r="F1778" s="423"/>
      <c r="G1778" s="436"/>
      <c r="H1778" s="436"/>
      <c r="I1778" s="437"/>
      <c r="J1778" s="436"/>
    </row>
    <row r="1779" spans="1:10" x14ac:dyDescent="0.2">
      <c r="A1779" s="436"/>
      <c r="B1779" s="436"/>
      <c r="C1779" s="436"/>
      <c r="D1779" s="437"/>
      <c r="E1779" s="571"/>
      <c r="F1779" s="423"/>
      <c r="G1779" s="436"/>
      <c r="H1779" s="436"/>
      <c r="I1779" s="437"/>
      <c r="J1779" s="436"/>
    </row>
    <row r="1780" spans="1:10" x14ac:dyDescent="0.2">
      <c r="A1780" s="436"/>
      <c r="B1780" s="436"/>
      <c r="C1780" s="436"/>
      <c r="D1780" s="437"/>
      <c r="E1780" s="571"/>
      <c r="F1780" s="423"/>
      <c r="G1780" s="436"/>
      <c r="H1780" s="436"/>
      <c r="I1780" s="437"/>
      <c r="J1780" s="436"/>
    </row>
    <row r="1781" spans="1:10" x14ac:dyDescent="0.2">
      <c r="A1781" s="436"/>
      <c r="B1781" s="436"/>
      <c r="C1781" s="436"/>
      <c r="D1781" s="437"/>
      <c r="E1781" s="571"/>
      <c r="F1781" s="423"/>
      <c r="G1781" s="436"/>
      <c r="H1781" s="436"/>
      <c r="I1781" s="437"/>
      <c r="J1781" s="436"/>
    </row>
    <row r="1782" spans="1:10" x14ac:dyDescent="0.2">
      <c r="A1782" s="436"/>
      <c r="B1782" s="436"/>
      <c r="C1782" s="436"/>
      <c r="D1782" s="437"/>
      <c r="E1782" s="571"/>
      <c r="F1782" s="423"/>
      <c r="G1782" s="436"/>
      <c r="H1782" s="436"/>
      <c r="I1782" s="437"/>
      <c r="J1782" s="436"/>
    </row>
    <row r="1783" spans="1:10" x14ac:dyDescent="0.2">
      <c r="A1783" s="436"/>
      <c r="B1783" s="436"/>
      <c r="C1783" s="436"/>
      <c r="D1783" s="437"/>
      <c r="E1783" s="571"/>
      <c r="F1783" s="423"/>
      <c r="G1783" s="436"/>
      <c r="H1783" s="436"/>
      <c r="I1783" s="437"/>
      <c r="J1783" s="436"/>
    </row>
    <row r="1784" spans="1:10" x14ac:dyDescent="0.2">
      <c r="A1784" s="436"/>
      <c r="B1784" s="436"/>
      <c r="C1784" s="436"/>
      <c r="D1784" s="437"/>
      <c r="E1784" s="571"/>
      <c r="F1784" s="423"/>
      <c r="G1784" s="436"/>
      <c r="H1784" s="436"/>
      <c r="I1784" s="437"/>
      <c r="J1784" s="436"/>
    </row>
    <row r="1785" spans="1:10" x14ac:dyDescent="0.2">
      <c r="A1785" s="436"/>
      <c r="B1785" s="436"/>
      <c r="C1785" s="436"/>
      <c r="D1785" s="437"/>
      <c r="E1785" s="571"/>
      <c r="F1785" s="423"/>
      <c r="G1785" s="436"/>
      <c r="H1785" s="436"/>
      <c r="I1785" s="437"/>
      <c r="J1785" s="436"/>
    </row>
    <row r="1786" spans="1:10" x14ac:dyDescent="0.2">
      <c r="A1786" s="436"/>
      <c r="B1786" s="436"/>
      <c r="C1786" s="436"/>
      <c r="D1786" s="437"/>
      <c r="E1786" s="571"/>
      <c r="F1786" s="423"/>
      <c r="G1786" s="436"/>
      <c r="H1786" s="436"/>
      <c r="I1786" s="437"/>
      <c r="J1786" s="436"/>
    </row>
    <row r="1787" spans="1:10" x14ac:dyDescent="0.2">
      <c r="A1787" s="436"/>
      <c r="B1787" s="436"/>
      <c r="C1787" s="436"/>
      <c r="D1787" s="437"/>
      <c r="E1787" s="571"/>
      <c r="F1787" s="423"/>
      <c r="G1787" s="436"/>
      <c r="H1787" s="436"/>
      <c r="I1787" s="437"/>
      <c r="J1787" s="436"/>
    </row>
    <row r="1788" spans="1:10" x14ac:dyDescent="0.2">
      <c r="A1788" s="436"/>
      <c r="B1788" s="436"/>
      <c r="C1788" s="436"/>
      <c r="D1788" s="437"/>
      <c r="E1788" s="571"/>
      <c r="F1788" s="423"/>
      <c r="G1788" s="436"/>
      <c r="H1788" s="436"/>
      <c r="I1788" s="437"/>
      <c r="J1788" s="436"/>
    </row>
    <row r="1789" spans="1:10" x14ac:dyDescent="0.2">
      <c r="A1789" s="436"/>
      <c r="B1789" s="436"/>
      <c r="C1789" s="436"/>
      <c r="D1789" s="437"/>
      <c r="E1789" s="571"/>
      <c r="F1789" s="423"/>
      <c r="G1789" s="436"/>
      <c r="H1789" s="436"/>
      <c r="I1789" s="437"/>
      <c r="J1789" s="436"/>
    </row>
    <row r="1790" spans="1:10" x14ac:dyDescent="0.2">
      <c r="A1790" s="436"/>
      <c r="B1790" s="436"/>
      <c r="C1790" s="436"/>
      <c r="D1790" s="437"/>
      <c r="E1790" s="571"/>
      <c r="F1790" s="423"/>
      <c r="G1790" s="436"/>
      <c r="H1790" s="436"/>
      <c r="I1790" s="437"/>
      <c r="J1790" s="436"/>
    </row>
    <row r="1791" spans="1:10" x14ac:dyDescent="0.2">
      <c r="A1791" s="436"/>
      <c r="B1791" s="436"/>
      <c r="C1791" s="436"/>
      <c r="D1791" s="437"/>
      <c r="E1791" s="571"/>
      <c r="F1791" s="423"/>
      <c r="G1791" s="436"/>
      <c r="H1791" s="436"/>
      <c r="I1791" s="437"/>
      <c r="J1791" s="436"/>
    </row>
    <row r="1792" spans="1:10" x14ac:dyDescent="0.2">
      <c r="A1792" s="436"/>
      <c r="B1792" s="436"/>
      <c r="C1792" s="436"/>
      <c r="D1792" s="437"/>
      <c r="E1792" s="571"/>
      <c r="F1792" s="423"/>
      <c r="G1792" s="436"/>
      <c r="H1792" s="436"/>
      <c r="I1792" s="437"/>
      <c r="J1792" s="436"/>
    </row>
    <row r="1793" spans="1:10" x14ac:dyDescent="0.2">
      <c r="A1793" s="436"/>
      <c r="B1793" s="436"/>
      <c r="C1793" s="436"/>
      <c r="D1793" s="437"/>
      <c r="E1793" s="571"/>
      <c r="F1793" s="423"/>
      <c r="G1793" s="436"/>
      <c r="H1793" s="436"/>
      <c r="I1793" s="437"/>
      <c r="J1793" s="436"/>
    </row>
    <row r="1794" spans="1:10" x14ac:dyDescent="0.2">
      <c r="A1794" s="436"/>
      <c r="B1794" s="436"/>
      <c r="C1794" s="436"/>
      <c r="D1794" s="437"/>
      <c r="E1794" s="571"/>
      <c r="F1794" s="423"/>
      <c r="G1794" s="436"/>
      <c r="H1794" s="436"/>
      <c r="I1794" s="437"/>
      <c r="J1794" s="436"/>
    </row>
    <row r="1795" spans="1:10" x14ac:dyDescent="0.2">
      <c r="A1795" s="436"/>
      <c r="B1795" s="436"/>
      <c r="C1795" s="436"/>
      <c r="D1795" s="437"/>
      <c r="E1795" s="571"/>
      <c r="F1795" s="423"/>
      <c r="G1795" s="436"/>
      <c r="H1795" s="436"/>
      <c r="I1795" s="437"/>
      <c r="J1795" s="436"/>
    </row>
    <row r="1796" spans="1:10" x14ac:dyDescent="0.2">
      <c r="A1796" s="436"/>
      <c r="B1796" s="436"/>
      <c r="C1796" s="436"/>
      <c r="D1796" s="437"/>
      <c r="E1796" s="571"/>
      <c r="F1796" s="423"/>
      <c r="G1796" s="436"/>
      <c r="H1796" s="436"/>
      <c r="I1796" s="437"/>
      <c r="J1796" s="436"/>
    </row>
    <row r="1797" spans="1:10" x14ac:dyDescent="0.2">
      <c r="A1797" s="436"/>
      <c r="B1797" s="436"/>
      <c r="C1797" s="436"/>
      <c r="D1797" s="437"/>
      <c r="E1797" s="571"/>
      <c r="F1797" s="423"/>
      <c r="G1797" s="436"/>
      <c r="H1797" s="436"/>
      <c r="I1797" s="437"/>
      <c r="J1797" s="436"/>
    </row>
    <row r="1798" spans="1:10" x14ac:dyDescent="0.2">
      <c r="A1798" s="436"/>
      <c r="B1798" s="436"/>
      <c r="C1798" s="436"/>
      <c r="D1798" s="437"/>
      <c r="E1798" s="571"/>
      <c r="F1798" s="423"/>
      <c r="G1798" s="436"/>
      <c r="H1798" s="436"/>
      <c r="I1798" s="437"/>
      <c r="J1798" s="436"/>
    </row>
    <row r="1799" spans="1:10" x14ac:dyDescent="0.2">
      <c r="A1799" s="436"/>
      <c r="B1799" s="436"/>
      <c r="C1799" s="436"/>
      <c r="D1799" s="437"/>
      <c r="E1799" s="571"/>
      <c r="F1799" s="423"/>
      <c r="G1799" s="436"/>
      <c r="H1799" s="436"/>
      <c r="I1799" s="437"/>
      <c r="J1799" s="436"/>
    </row>
    <row r="1800" spans="1:10" x14ac:dyDescent="0.2">
      <c r="A1800" s="436"/>
      <c r="B1800" s="436"/>
      <c r="C1800" s="436"/>
      <c r="D1800" s="437"/>
      <c r="E1800" s="571"/>
      <c r="F1800" s="423"/>
      <c r="G1800" s="436"/>
      <c r="H1800" s="436"/>
      <c r="I1800" s="437"/>
      <c r="J1800" s="436"/>
    </row>
    <row r="1801" spans="1:10" x14ac:dyDescent="0.2">
      <c r="A1801" s="436"/>
      <c r="B1801" s="436"/>
      <c r="C1801" s="436"/>
      <c r="D1801" s="437"/>
      <c r="E1801" s="571"/>
      <c r="F1801" s="423"/>
      <c r="G1801" s="436"/>
      <c r="H1801" s="436"/>
      <c r="I1801" s="437"/>
      <c r="J1801" s="436"/>
    </row>
    <row r="1802" spans="1:10" x14ac:dyDescent="0.2">
      <c r="A1802" s="436"/>
      <c r="B1802" s="436"/>
      <c r="C1802" s="436"/>
      <c r="D1802" s="437"/>
      <c r="E1802" s="571"/>
      <c r="F1802" s="423"/>
      <c r="G1802" s="436"/>
      <c r="H1802" s="436"/>
      <c r="I1802" s="437"/>
      <c r="J1802" s="436"/>
    </row>
    <row r="1803" spans="1:10" x14ac:dyDescent="0.2">
      <c r="A1803" s="436"/>
      <c r="B1803" s="436"/>
      <c r="C1803" s="436"/>
      <c r="D1803" s="437"/>
      <c r="E1803" s="571"/>
      <c r="F1803" s="423"/>
      <c r="G1803" s="436"/>
      <c r="H1803" s="436"/>
      <c r="I1803" s="437"/>
      <c r="J1803" s="436"/>
    </row>
    <row r="1804" spans="1:10" x14ac:dyDescent="0.2">
      <c r="A1804" s="436"/>
      <c r="B1804" s="436"/>
      <c r="C1804" s="436"/>
      <c r="D1804" s="437"/>
      <c r="E1804" s="571"/>
      <c r="F1804" s="423"/>
      <c r="G1804" s="436"/>
      <c r="H1804" s="436"/>
      <c r="I1804" s="437"/>
      <c r="J1804" s="436"/>
    </row>
    <row r="1805" spans="1:10" x14ac:dyDescent="0.2">
      <c r="A1805" s="436"/>
      <c r="B1805" s="436"/>
      <c r="C1805" s="436"/>
      <c r="D1805" s="437"/>
      <c r="E1805" s="571"/>
      <c r="F1805" s="423"/>
      <c r="G1805" s="436"/>
      <c r="H1805" s="436"/>
      <c r="I1805" s="437"/>
      <c r="J1805" s="436"/>
    </row>
    <row r="1806" spans="1:10" x14ac:dyDescent="0.2">
      <c r="A1806" s="436"/>
      <c r="B1806" s="436"/>
      <c r="C1806" s="436"/>
      <c r="D1806" s="437"/>
      <c r="E1806" s="571"/>
      <c r="F1806" s="423"/>
      <c r="G1806" s="436"/>
      <c r="H1806" s="436"/>
      <c r="I1806" s="437"/>
      <c r="J1806" s="436"/>
    </row>
    <row r="1807" spans="1:10" x14ac:dyDescent="0.2">
      <c r="A1807" s="436"/>
      <c r="B1807" s="436"/>
      <c r="C1807" s="436"/>
      <c r="D1807" s="437"/>
      <c r="E1807" s="571"/>
      <c r="F1807" s="423"/>
      <c r="G1807" s="436"/>
      <c r="H1807" s="436"/>
      <c r="I1807" s="437"/>
      <c r="J1807" s="436"/>
    </row>
    <row r="1808" spans="1:10" x14ac:dyDescent="0.2">
      <c r="A1808" s="436"/>
      <c r="B1808" s="436"/>
      <c r="C1808" s="436"/>
      <c r="D1808" s="437"/>
      <c r="E1808" s="571"/>
      <c r="F1808" s="423"/>
      <c r="G1808" s="436"/>
      <c r="H1808" s="436"/>
      <c r="I1808" s="437"/>
      <c r="J1808" s="436"/>
    </row>
    <row r="1809" spans="1:10" x14ac:dyDescent="0.2">
      <c r="A1809" s="436"/>
      <c r="B1809" s="436"/>
      <c r="C1809" s="436"/>
      <c r="D1809" s="437"/>
      <c r="E1809" s="571"/>
      <c r="F1809" s="423"/>
      <c r="G1809" s="436"/>
      <c r="H1809" s="436"/>
      <c r="I1809" s="437"/>
      <c r="J1809" s="436"/>
    </row>
    <row r="1810" spans="1:10" x14ac:dyDescent="0.2">
      <c r="A1810" s="436"/>
      <c r="B1810" s="436"/>
      <c r="C1810" s="436"/>
      <c r="D1810" s="437"/>
      <c r="E1810" s="571"/>
      <c r="F1810" s="423"/>
      <c r="G1810" s="436"/>
      <c r="H1810" s="436"/>
      <c r="I1810" s="437"/>
      <c r="J1810" s="436"/>
    </row>
    <row r="1811" spans="1:10" x14ac:dyDescent="0.2">
      <c r="A1811" s="436"/>
      <c r="B1811" s="436"/>
      <c r="C1811" s="436"/>
      <c r="D1811" s="437"/>
      <c r="E1811" s="571"/>
      <c r="F1811" s="423"/>
      <c r="G1811" s="436"/>
      <c r="H1811" s="436"/>
      <c r="I1811" s="437"/>
      <c r="J1811" s="436"/>
    </row>
    <row r="1812" spans="1:10" x14ac:dyDescent="0.2">
      <c r="A1812" s="436"/>
      <c r="B1812" s="436"/>
      <c r="C1812" s="436"/>
      <c r="D1812" s="437"/>
      <c r="E1812" s="571"/>
      <c r="F1812" s="423"/>
      <c r="G1812" s="436"/>
      <c r="H1812" s="436"/>
      <c r="I1812" s="437"/>
      <c r="J1812" s="436"/>
    </row>
    <row r="1813" spans="1:10" x14ac:dyDescent="0.2">
      <c r="A1813" s="436"/>
      <c r="B1813" s="436"/>
      <c r="C1813" s="436"/>
      <c r="D1813" s="437"/>
      <c r="E1813" s="571"/>
      <c r="F1813" s="423"/>
      <c r="G1813" s="436"/>
      <c r="H1813" s="436"/>
      <c r="I1813" s="437"/>
      <c r="J1813" s="436"/>
    </row>
    <row r="1814" spans="1:10" x14ac:dyDescent="0.2">
      <c r="A1814" s="436"/>
      <c r="B1814" s="436"/>
      <c r="C1814" s="436"/>
      <c r="D1814" s="437"/>
      <c r="E1814" s="571"/>
      <c r="F1814" s="423"/>
      <c r="G1814" s="436"/>
      <c r="H1814" s="436"/>
      <c r="I1814" s="437"/>
      <c r="J1814" s="436"/>
    </row>
    <row r="1815" spans="1:10" x14ac:dyDescent="0.2">
      <c r="A1815" s="436"/>
      <c r="B1815" s="436"/>
      <c r="C1815" s="436"/>
      <c r="D1815" s="437"/>
      <c r="E1815" s="571"/>
      <c r="F1815" s="423"/>
      <c r="G1815" s="436"/>
      <c r="H1815" s="436"/>
      <c r="I1815" s="437"/>
      <c r="J1815" s="436"/>
    </row>
    <row r="1816" spans="1:10" x14ac:dyDescent="0.2">
      <c r="A1816" s="436"/>
      <c r="B1816" s="436"/>
      <c r="C1816" s="436"/>
      <c r="D1816" s="437"/>
      <c r="E1816" s="571"/>
      <c r="F1816" s="423"/>
      <c r="G1816" s="436"/>
      <c r="H1816" s="436"/>
      <c r="I1816" s="437"/>
      <c r="J1816" s="436"/>
    </row>
    <row r="1817" spans="1:10" x14ac:dyDescent="0.2">
      <c r="A1817" s="436"/>
      <c r="B1817" s="436"/>
      <c r="C1817" s="436"/>
      <c r="D1817" s="437"/>
      <c r="E1817" s="571"/>
      <c r="F1817" s="423"/>
      <c r="G1817" s="436"/>
      <c r="H1817" s="436"/>
      <c r="I1817" s="437"/>
      <c r="J1817" s="436"/>
    </row>
    <row r="1818" spans="1:10" x14ac:dyDescent="0.2">
      <c r="A1818" s="436"/>
      <c r="B1818" s="436"/>
      <c r="C1818" s="436"/>
      <c r="D1818" s="437"/>
      <c r="E1818" s="571"/>
      <c r="F1818" s="423"/>
      <c r="G1818" s="436"/>
      <c r="H1818" s="436"/>
      <c r="I1818" s="437"/>
      <c r="J1818" s="436"/>
    </row>
    <row r="1819" spans="1:10" x14ac:dyDescent="0.2">
      <c r="A1819" s="436"/>
      <c r="B1819" s="436"/>
      <c r="C1819" s="436"/>
      <c r="D1819" s="437"/>
      <c r="E1819" s="571"/>
      <c r="F1819" s="423"/>
      <c r="G1819" s="436"/>
      <c r="H1819" s="436"/>
      <c r="I1819" s="437"/>
      <c r="J1819" s="436"/>
    </row>
    <row r="1820" spans="1:10" x14ac:dyDescent="0.2">
      <c r="A1820" s="436"/>
      <c r="B1820" s="436"/>
      <c r="C1820" s="436"/>
      <c r="D1820" s="437"/>
      <c r="E1820" s="571"/>
      <c r="F1820" s="423"/>
      <c r="G1820" s="436"/>
      <c r="H1820" s="436"/>
      <c r="I1820" s="437"/>
      <c r="J1820" s="436"/>
    </row>
    <row r="1821" spans="1:10" x14ac:dyDescent="0.2">
      <c r="A1821" s="436"/>
      <c r="B1821" s="436"/>
      <c r="C1821" s="436"/>
      <c r="D1821" s="437"/>
      <c r="E1821" s="571"/>
      <c r="F1821" s="423"/>
      <c r="G1821" s="436"/>
      <c r="H1821" s="436"/>
      <c r="I1821" s="437"/>
      <c r="J1821" s="436"/>
    </row>
    <row r="1822" spans="1:10" x14ac:dyDescent="0.2">
      <c r="A1822" s="436"/>
      <c r="B1822" s="436"/>
      <c r="C1822" s="436"/>
      <c r="D1822" s="437"/>
      <c r="E1822" s="571"/>
      <c r="F1822" s="423"/>
      <c r="G1822" s="436"/>
      <c r="H1822" s="436"/>
      <c r="I1822" s="437"/>
      <c r="J1822" s="436"/>
    </row>
    <row r="1823" spans="1:10" x14ac:dyDescent="0.2">
      <c r="A1823" s="436"/>
      <c r="B1823" s="436"/>
      <c r="C1823" s="436"/>
      <c r="D1823" s="437"/>
      <c r="E1823" s="571"/>
      <c r="F1823" s="423"/>
      <c r="G1823" s="436"/>
      <c r="H1823" s="436"/>
      <c r="I1823" s="437"/>
      <c r="J1823" s="436"/>
    </row>
    <row r="1824" spans="1:10" x14ac:dyDescent="0.2">
      <c r="A1824" s="436"/>
      <c r="B1824" s="436"/>
      <c r="C1824" s="436"/>
      <c r="D1824" s="437"/>
      <c r="E1824" s="571"/>
      <c r="F1824" s="423"/>
      <c r="G1824" s="436"/>
      <c r="H1824" s="436"/>
      <c r="I1824" s="437"/>
      <c r="J1824" s="436"/>
    </row>
    <row r="1825" spans="1:10" x14ac:dyDescent="0.2">
      <c r="A1825" s="436"/>
      <c r="B1825" s="436"/>
      <c r="C1825" s="436"/>
      <c r="D1825" s="437"/>
      <c r="E1825" s="571"/>
      <c r="F1825" s="423"/>
      <c r="G1825" s="436"/>
      <c r="H1825" s="436"/>
      <c r="I1825" s="437"/>
      <c r="J1825" s="436"/>
    </row>
    <row r="1826" spans="1:10" x14ac:dyDescent="0.2">
      <c r="A1826" s="436"/>
      <c r="B1826" s="436"/>
      <c r="C1826" s="436"/>
      <c r="D1826" s="437"/>
      <c r="E1826" s="571"/>
      <c r="F1826" s="423"/>
      <c r="G1826" s="436"/>
      <c r="H1826" s="436"/>
      <c r="I1826" s="437"/>
      <c r="J1826" s="436"/>
    </row>
    <row r="1827" spans="1:10" x14ac:dyDescent="0.2">
      <c r="A1827" s="436"/>
      <c r="B1827" s="436"/>
      <c r="C1827" s="436"/>
      <c r="D1827" s="437"/>
      <c r="E1827" s="571"/>
      <c r="F1827" s="423"/>
      <c r="G1827" s="436"/>
      <c r="H1827" s="436"/>
      <c r="I1827" s="437"/>
      <c r="J1827" s="436"/>
    </row>
    <row r="1828" spans="1:10" x14ac:dyDescent="0.2">
      <c r="A1828" s="436"/>
      <c r="B1828" s="436"/>
      <c r="C1828" s="436"/>
      <c r="D1828" s="437"/>
      <c r="E1828" s="571"/>
      <c r="F1828" s="423"/>
      <c r="G1828" s="436"/>
      <c r="H1828" s="436"/>
      <c r="I1828" s="437"/>
      <c r="J1828" s="436"/>
    </row>
    <row r="1829" spans="1:10" x14ac:dyDescent="0.2">
      <c r="A1829" s="436"/>
      <c r="B1829" s="436"/>
      <c r="C1829" s="436"/>
      <c r="D1829" s="437"/>
      <c r="E1829" s="571"/>
      <c r="F1829" s="423"/>
      <c r="G1829" s="436"/>
      <c r="H1829" s="436"/>
      <c r="I1829" s="437"/>
      <c r="J1829" s="436"/>
    </row>
    <row r="1830" spans="1:10" x14ac:dyDescent="0.2">
      <c r="A1830" s="436"/>
      <c r="B1830" s="436"/>
      <c r="C1830" s="436"/>
      <c r="D1830" s="437"/>
      <c r="E1830" s="571"/>
      <c r="F1830" s="423"/>
      <c r="G1830" s="436"/>
      <c r="H1830" s="436"/>
      <c r="I1830" s="437"/>
      <c r="J1830" s="436"/>
    </row>
    <row r="1831" spans="1:10" x14ac:dyDescent="0.2">
      <c r="A1831" s="436"/>
      <c r="B1831" s="436"/>
      <c r="C1831" s="436"/>
      <c r="D1831" s="437"/>
      <c r="E1831" s="571"/>
      <c r="F1831" s="423"/>
      <c r="G1831" s="436"/>
      <c r="H1831" s="436"/>
      <c r="I1831" s="437"/>
      <c r="J1831" s="436"/>
    </row>
    <row r="1832" spans="1:10" x14ac:dyDescent="0.2">
      <c r="A1832" s="436"/>
      <c r="B1832" s="436"/>
      <c r="C1832" s="436"/>
      <c r="D1832" s="437"/>
      <c r="E1832" s="571"/>
      <c r="F1832" s="423"/>
      <c r="G1832" s="436"/>
      <c r="H1832" s="436"/>
      <c r="I1832" s="437"/>
      <c r="J1832" s="436"/>
    </row>
    <row r="1833" spans="1:10" x14ac:dyDescent="0.2">
      <c r="A1833" s="436"/>
      <c r="B1833" s="436"/>
      <c r="C1833" s="436"/>
      <c r="D1833" s="437"/>
      <c r="E1833" s="571"/>
      <c r="F1833" s="423"/>
      <c r="G1833" s="436"/>
      <c r="H1833" s="436"/>
      <c r="I1833" s="437"/>
      <c r="J1833" s="436"/>
    </row>
    <row r="1834" spans="1:10" x14ac:dyDescent="0.2">
      <c r="A1834" s="436"/>
      <c r="B1834" s="436"/>
      <c r="C1834" s="436"/>
      <c r="D1834" s="437"/>
      <c r="E1834" s="571"/>
      <c r="F1834" s="423"/>
      <c r="G1834" s="436"/>
      <c r="H1834" s="436"/>
      <c r="I1834" s="437"/>
      <c r="J1834" s="436"/>
    </row>
    <row r="1835" spans="1:10" x14ac:dyDescent="0.2">
      <c r="A1835" s="436"/>
      <c r="B1835" s="436"/>
      <c r="C1835" s="436"/>
      <c r="D1835" s="437"/>
      <c r="E1835" s="571"/>
      <c r="F1835" s="423"/>
      <c r="G1835" s="436"/>
      <c r="H1835" s="436"/>
      <c r="I1835" s="437"/>
      <c r="J1835" s="436"/>
    </row>
    <row r="1836" spans="1:10" x14ac:dyDescent="0.2">
      <c r="A1836" s="436"/>
      <c r="B1836" s="436"/>
      <c r="C1836" s="436"/>
      <c r="D1836" s="437"/>
      <c r="E1836" s="571"/>
      <c r="F1836" s="423"/>
      <c r="G1836" s="436"/>
      <c r="H1836" s="436"/>
      <c r="I1836" s="437"/>
      <c r="J1836" s="436"/>
    </row>
    <row r="1837" spans="1:10" x14ac:dyDescent="0.2">
      <c r="A1837" s="436"/>
      <c r="B1837" s="436"/>
      <c r="C1837" s="436"/>
      <c r="D1837" s="437"/>
      <c r="E1837" s="571"/>
      <c r="F1837" s="423"/>
      <c r="G1837" s="436"/>
      <c r="H1837" s="436"/>
      <c r="I1837" s="437"/>
      <c r="J1837" s="436"/>
    </row>
    <row r="1838" spans="1:10" x14ac:dyDescent="0.2">
      <c r="A1838" s="436"/>
      <c r="B1838" s="436"/>
      <c r="C1838" s="436"/>
      <c r="D1838" s="437"/>
      <c r="E1838" s="571"/>
      <c r="F1838" s="423"/>
      <c r="G1838" s="436"/>
      <c r="H1838" s="436"/>
      <c r="I1838" s="437"/>
      <c r="J1838" s="436"/>
    </row>
    <row r="1839" spans="1:10" x14ac:dyDescent="0.2">
      <c r="A1839" s="436"/>
      <c r="B1839" s="436"/>
      <c r="C1839" s="436"/>
      <c r="D1839" s="437"/>
      <c r="E1839" s="571"/>
      <c r="F1839" s="423"/>
      <c r="G1839" s="436"/>
      <c r="H1839" s="436"/>
      <c r="I1839" s="437"/>
      <c r="J1839" s="436"/>
    </row>
    <row r="1840" spans="1:10" x14ac:dyDescent="0.2">
      <c r="A1840" s="436"/>
      <c r="B1840" s="436"/>
      <c r="C1840" s="436"/>
      <c r="D1840" s="437"/>
      <c r="E1840" s="571"/>
      <c r="F1840" s="423"/>
      <c r="G1840" s="436"/>
      <c r="H1840" s="436"/>
      <c r="I1840" s="437"/>
      <c r="J1840" s="436"/>
    </row>
    <row r="1841" spans="1:10" x14ac:dyDescent="0.2">
      <c r="A1841" s="436"/>
      <c r="B1841" s="436"/>
      <c r="C1841" s="436"/>
      <c r="D1841" s="437"/>
      <c r="E1841" s="571"/>
      <c r="F1841" s="423"/>
      <c r="G1841" s="436"/>
      <c r="H1841" s="436"/>
      <c r="I1841" s="437"/>
      <c r="J1841" s="436"/>
    </row>
    <row r="1842" spans="1:10" x14ac:dyDescent="0.2">
      <c r="A1842" s="436"/>
      <c r="B1842" s="436"/>
      <c r="C1842" s="436"/>
      <c r="D1842" s="437"/>
      <c r="E1842" s="571"/>
      <c r="F1842" s="423"/>
      <c r="G1842" s="436"/>
      <c r="H1842" s="436"/>
      <c r="I1842" s="437"/>
      <c r="J1842" s="436"/>
    </row>
    <row r="1843" spans="1:10" x14ac:dyDescent="0.2">
      <c r="A1843" s="436"/>
      <c r="B1843" s="436"/>
      <c r="C1843" s="436"/>
      <c r="D1843" s="437"/>
      <c r="E1843" s="571"/>
      <c r="F1843" s="423"/>
      <c r="G1843" s="436"/>
      <c r="H1843" s="436"/>
      <c r="I1843" s="437"/>
      <c r="J1843" s="436"/>
    </row>
    <row r="1844" spans="1:10" x14ac:dyDescent="0.2">
      <c r="A1844" s="436"/>
      <c r="B1844" s="436"/>
      <c r="C1844" s="436"/>
      <c r="D1844" s="437"/>
      <c r="E1844" s="571"/>
      <c r="F1844" s="423"/>
      <c r="G1844" s="436"/>
      <c r="H1844" s="436"/>
      <c r="I1844" s="437"/>
      <c r="J1844" s="436"/>
    </row>
    <row r="1845" spans="1:10" x14ac:dyDescent="0.2">
      <c r="A1845" s="436"/>
      <c r="B1845" s="436"/>
      <c r="C1845" s="436"/>
      <c r="D1845" s="437"/>
      <c r="E1845" s="571"/>
      <c r="F1845" s="423"/>
      <c r="G1845" s="436"/>
      <c r="H1845" s="436"/>
      <c r="I1845" s="437"/>
      <c r="J1845" s="436"/>
    </row>
    <row r="1846" spans="1:10" x14ac:dyDescent="0.2">
      <c r="A1846" s="436"/>
      <c r="B1846" s="436"/>
      <c r="C1846" s="436"/>
      <c r="D1846" s="437"/>
      <c r="E1846" s="571"/>
      <c r="F1846" s="423"/>
      <c r="G1846" s="436"/>
      <c r="H1846" s="436"/>
      <c r="I1846" s="437"/>
      <c r="J1846" s="436"/>
    </row>
    <row r="1847" spans="1:10" x14ac:dyDescent="0.2">
      <c r="A1847" s="436"/>
      <c r="B1847" s="436"/>
      <c r="C1847" s="436"/>
      <c r="D1847" s="437"/>
      <c r="E1847" s="571"/>
      <c r="F1847" s="423"/>
      <c r="G1847" s="436"/>
      <c r="H1847" s="436"/>
      <c r="I1847" s="437"/>
      <c r="J1847" s="436"/>
    </row>
    <row r="1848" spans="1:10" x14ac:dyDescent="0.2">
      <c r="A1848" s="436"/>
      <c r="B1848" s="436"/>
      <c r="C1848" s="436"/>
      <c r="D1848" s="437"/>
      <c r="E1848" s="571"/>
      <c r="F1848" s="423"/>
      <c r="G1848" s="436"/>
      <c r="H1848" s="436"/>
      <c r="I1848" s="437"/>
      <c r="J1848" s="436"/>
    </row>
    <row r="1849" spans="1:10" x14ac:dyDescent="0.2">
      <c r="A1849" s="436"/>
      <c r="B1849" s="436"/>
      <c r="C1849" s="436"/>
      <c r="D1849" s="437"/>
      <c r="E1849" s="571"/>
      <c r="F1849" s="423"/>
      <c r="G1849" s="436"/>
      <c r="H1849" s="436"/>
      <c r="I1849" s="437"/>
      <c r="J1849" s="436"/>
    </row>
    <row r="1850" spans="1:10" x14ac:dyDescent="0.2">
      <c r="A1850" s="436"/>
      <c r="B1850" s="436"/>
      <c r="C1850" s="436"/>
      <c r="D1850" s="437"/>
      <c r="E1850" s="571"/>
      <c r="F1850" s="423"/>
      <c r="G1850" s="436"/>
      <c r="H1850" s="436"/>
      <c r="I1850" s="437"/>
      <c r="J1850" s="436"/>
    </row>
    <row r="1851" spans="1:10" x14ac:dyDescent="0.2">
      <c r="A1851" s="436"/>
      <c r="B1851" s="436"/>
      <c r="C1851" s="436"/>
      <c r="D1851" s="437"/>
      <c r="E1851" s="571"/>
      <c r="F1851" s="423"/>
      <c r="G1851" s="436"/>
      <c r="H1851" s="436"/>
      <c r="I1851" s="437"/>
      <c r="J1851" s="436"/>
    </row>
    <row r="1852" spans="1:10" x14ac:dyDescent="0.2">
      <c r="A1852" s="436"/>
      <c r="B1852" s="436"/>
      <c r="C1852" s="436"/>
      <c r="D1852" s="437"/>
      <c r="E1852" s="571"/>
      <c r="F1852" s="423"/>
      <c r="G1852" s="436"/>
      <c r="H1852" s="436"/>
      <c r="I1852" s="437"/>
      <c r="J1852" s="436"/>
    </row>
    <row r="1853" spans="1:10" x14ac:dyDescent="0.2">
      <c r="A1853" s="436"/>
      <c r="B1853" s="436"/>
      <c r="C1853" s="436"/>
      <c r="D1853" s="437"/>
      <c r="E1853" s="571"/>
      <c r="F1853" s="423"/>
      <c r="G1853" s="436"/>
      <c r="H1853" s="436"/>
      <c r="I1853" s="437"/>
      <c r="J1853" s="436"/>
    </row>
    <row r="1854" spans="1:10" x14ac:dyDescent="0.2">
      <c r="A1854" s="436"/>
      <c r="B1854" s="436"/>
      <c r="C1854" s="436"/>
      <c r="D1854" s="437"/>
      <c r="E1854" s="571"/>
      <c r="F1854" s="423"/>
      <c r="G1854" s="436"/>
      <c r="H1854" s="436"/>
      <c r="I1854" s="437"/>
      <c r="J1854" s="436"/>
    </row>
    <row r="1855" spans="1:10" x14ac:dyDescent="0.2">
      <c r="A1855" s="436"/>
      <c r="B1855" s="436"/>
      <c r="C1855" s="436"/>
      <c r="D1855" s="437"/>
      <c r="E1855" s="571"/>
      <c r="F1855" s="423"/>
      <c r="G1855" s="436"/>
      <c r="H1855" s="436"/>
      <c r="I1855" s="437"/>
      <c r="J1855" s="436"/>
    </row>
    <row r="1856" spans="1:10" x14ac:dyDescent="0.2">
      <c r="A1856" s="436"/>
      <c r="B1856" s="436"/>
      <c r="C1856" s="436"/>
      <c r="D1856" s="437"/>
      <c r="E1856" s="571"/>
      <c r="F1856" s="423"/>
      <c r="G1856" s="436"/>
      <c r="H1856" s="436"/>
      <c r="I1856" s="437"/>
      <c r="J1856" s="436"/>
    </row>
    <row r="1857" spans="1:10" x14ac:dyDescent="0.2">
      <c r="A1857" s="436"/>
      <c r="B1857" s="436"/>
      <c r="C1857" s="436"/>
      <c r="D1857" s="437"/>
      <c r="E1857" s="571"/>
      <c r="F1857" s="423"/>
      <c r="G1857" s="436"/>
      <c r="H1857" s="436"/>
      <c r="I1857" s="437"/>
      <c r="J1857" s="436"/>
    </row>
    <row r="1858" spans="1:10" x14ac:dyDescent="0.2">
      <c r="A1858" s="436"/>
      <c r="B1858" s="436"/>
      <c r="C1858" s="436"/>
      <c r="D1858" s="437"/>
      <c r="E1858" s="571"/>
      <c r="F1858" s="423"/>
      <c r="G1858" s="436"/>
      <c r="H1858" s="436"/>
      <c r="I1858" s="437"/>
      <c r="J1858" s="436"/>
    </row>
    <row r="1859" spans="1:10" x14ac:dyDescent="0.2">
      <c r="A1859" s="436"/>
      <c r="B1859" s="436"/>
      <c r="C1859" s="436"/>
      <c r="D1859" s="437"/>
      <c r="E1859" s="571"/>
      <c r="F1859" s="423"/>
      <c r="G1859" s="436"/>
      <c r="H1859" s="436"/>
      <c r="I1859" s="437"/>
      <c r="J1859" s="436"/>
    </row>
    <row r="1860" spans="1:10" x14ac:dyDescent="0.2">
      <c r="A1860" s="436"/>
      <c r="B1860" s="436"/>
      <c r="C1860" s="436"/>
      <c r="D1860" s="437"/>
      <c r="E1860" s="571"/>
      <c r="F1860" s="423"/>
      <c r="G1860" s="436"/>
      <c r="H1860" s="436"/>
      <c r="I1860" s="437"/>
      <c r="J1860" s="436"/>
    </row>
    <row r="1861" spans="1:10" x14ac:dyDescent="0.2">
      <c r="A1861" s="436"/>
      <c r="B1861" s="436"/>
      <c r="C1861" s="436"/>
      <c r="D1861" s="437"/>
      <c r="E1861" s="571"/>
      <c r="F1861" s="423"/>
      <c r="G1861" s="436"/>
      <c r="H1861" s="436"/>
      <c r="I1861" s="437"/>
      <c r="J1861" s="436"/>
    </row>
    <row r="1862" spans="1:10" x14ac:dyDescent="0.2">
      <c r="A1862" s="436"/>
      <c r="B1862" s="436"/>
      <c r="C1862" s="436"/>
      <c r="D1862" s="437"/>
      <c r="E1862" s="571"/>
      <c r="F1862" s="423"/>
      <c r="G1862" s="436"/>
      <c r="H1862" s="436"/>
      <c r="I1862" s="437"/>
      <c r="J1862" s="436"/>
    </row>
    <row r="1863" spans="1:10" x14ac:dyDescent="0.2">
      <c r="A1863" s="436"/>
      <c r="B1863" s="436"/>
      <c r="C1863" s="436"/>
      <c r="D1863" s="437"/>
      <c r="E1863" s="571"/>
      <c r="F1863" s="423"/>
      <c r="G1863" s="436"/>
      <c r="H1863" s="436"/>
      <c r="I1863" s="437"/>
      <c r="J1863" s="436"/>
    </row>
    <row r="1864" spans="1:10" x14ac:dyDescent="0.2">
      <c r="A1864" s="436"/>
      <c r="B1864" s="436"/>
      <c r="C1864" s="436"/>
      <c r="D1864" s="437"/>
      <c r="E1864" s="571"/>
      <c r="F1864" s="423"/>
      <c r="G1864" s="436"/>
      <c r="H1864" s="436"/>
      <c r="I1864" s="437"/>
      <c r="J1864" s="436"/>
    </row>
    <row r="1865" spans="1:10" x14ac:dyDescent="0.2">
      <c r="A1865" s="436"/>
      <c r="B1865" s="436"/>
      <c r="C1865" s="436"/>
      <c r="D1865" s="437"/>
      <c r="E1865" s="571"/>
      <c r="F1865" s="423"/>
      <c r="G1865" s="436"/>
      <c r="H1865" s="436"/>
      <c r="I1865" s="437"/>
      <c r="J1865" s="436"/>
    </row>
    <row r="1866" spans="1:10" x14ac:dyDescent="0.2">
      <c r="A1866" s="436"/>
      <c r="B1866" s="436"/>
      <c r="C1866" s="436"/>
      <c r="D1866" s="437"/>
      <c r="E1866" s="571"/>
      <c r="F1866" s="423"/>
      <c r="G1866" s="436"/>
      <c r="H1866" s="436"/>
      <c r="I1866" s="437"/>
      <c r="J1866" s="436"/>
    </row>
    <row r="1867" spans="1:10" x14ac:dyDescent="0.2">
      <c r="A1867" s="436"/>
      <c r="B1867" s="436"/>
      <c r="C1867" s="436"/>
      <c r="D1867" s="437"/>
      <c r="E1867" s="571"/>
      <c r="F1867" s="423"/>
      <c r="G1867" s="436"/>
      <c r="H1867" s="436"/>
      <c r="I1867" s="437"/>
      <c r="J1867" s="436"/>
    </row>
    <row r="1868" spans="1:10" x14ac:dyDescent="0.2">
      <c r="A1868" s="436"/>
      <c r="B1868" s="436"/>
      <c r="C1868" s="436"/>
      <c r="D1868" s="437"/>
      <c r="E1868" s="571"/>
      <c r="F1868" s="423"/>
      <c r="G1868" s="436"/>
      <c r="H1868" s="436"/>
      <c r="I1868" s="437"/>
      <c r="J1868" s="436"/>
    </row>
    <row r="1869" spans="1:10" x14ac:dyDescent="0.2">
      <c r="A1869" s="436"/>
      <c r="B1869" s="436"/>
      <c r="C1869" s="436"/>
      <c r="D1869" s="437"/>
      <c r="E1869" s="571"/>
      <c r="F1869" s="423"/>
      <c r="G1869" s="436"/>
      <c r="H1869" s="436"/>
      <c r="I1869" s="437"/>
      <c r="J1869" s="436"/>
    </row>
    <row r="1870" spans="1:10" x14ac:dyDescent="0.2">
      <c r="A1870" s="436"/>
      <c r="B1870" s="436"/>
      <c r="C1870" s="436"/>
      <c r="D1870" s="437"/>
      <c r="E1870" s="571"/>
      <c r="F1870" s="423"/>
      <c r="G1870" s="436"/>
      <c r="H1870" s="436"/>
      <c r="I1870" s="437"/>
      <c r="J1870" s="436"/>
    </row>
    <row r="1871" spans="1:10" x14ac:dyDescent="0.2">
      <c r="A1871" s="436"/>
      <c r="B1871" s="436"/>
      <c r="C1871" s="436"/>
      <c r="D1871" s="437"/>
      <c r="E1871" s="571"/>
      <c r="F1871" s="423"/>
      <c r="G1871" s="436"/>
      <c r="H1871" s="436"/>
      <c r="I1871" s="437"/>
      <c r="J1871" s="436"/>
    </row>
    <row r="1872" spans="1:10" x14ac:dyDescent="0.2">
      <c r="A1872" s="436"/>
      <c r="B1872" s="436"/>
      <c r="C1872" s="436"/>
      <c r="D1872" s="437"/>
      <c r="E1872" s="571"/>
      <c r="F1872" s="423"/>
      <c r="G1872" s="436"/>
      <c r="H1872" s="436"/>
      <c r="I1872" s="437"/>
      <c r="J1872" s="436"/>
    </row>
    <row r="1873" spans="1:10" x14ac:dyDescent="0.2">
      <c r="A1873" s="436"/>
      <c r="B1873" s="436"/>
      <c r="C1873" s="436"/>
      <c r="D1873" s="437"/>
      <c r="E1873" s="571"/>
      <c r="F1873" s="423"/>
      <c r="G1873" s="436"/>
      <c r="H1873" s="436"/>
      <c r="I1873" s="437"/>
      <c r="J1873" s="436"/>
    </row>
    <row r="1874" spans="1:10" x14ac:dyDescent="0.2">
      <c r="A1874" s="436"/>
      <c r="B1874" s="436"/>
      <c r="C1874" s="436"/>
      <c r="D1874" s="437"/>
      <c r="E1874" s="571"/>
      <c r="F1874" s="423"/>
      <c r="G1874" s="436"/>
      <c r="H1874" s="436"/>
      <c r="I1874" s="437"/>
      <c r="J1874" s="436"/>
    </row>
    <row r="1875" spans="1:10" x14ac:dyDescent="0.2">
      <c r="A1875" s="436"/>
      <c r="B1875" s="436"/>
      <c r="C1875" s="436"/>
      <c r="D1875" s="437"/>
      <c r="E1875" s="571"/>
      <c r="F1875" s="423"/>
      <c r="G1875" s="436"/>
      <c r="H1875" s="436"/>
      <c r="I1875" s="437"/>
      <c r="J1875" s="436"/>
    </row>
    <row r="1876" spans="1:10" x14ac:dyDescent="0.2">
      <c r="A1876" s="436"/>
      <c r="B1876" s="436"/>
      <c r="C1876" s="436"/>
      <c r="D1876" s="437"/>
      <c r="E1876" s="571"/>
      <c r="F1876" s="423"/>
      <c r="G1876" s="436"/>
      <c r="H1876" s="436"/>
      <c r="I1876" s="437"/>
      <c r="J1876" s="436"/>
    </row>
    <row r="1877" spans="1:10" x14ac:dyDescent="0.2">
      <c r="A1877" s="436"/>
      <c r="B1877" s="436"/>
      <c r="C1877" s="436"/>
      <c r="D1877" s="437"/>
      <c r="E1877" s="571"/>
      <c r="F1877" s="423"/>
      <c r="G1877" s="436"/>
      <c r="H1877" s="436"/>
      <c r="I1877" s="437"/>
      <c r="J1877" s="436"/>
    </row>
    <row r="1878" spans="1:10" x14ac:dyDescent="0.2">
      <c r="A1878" s="436"/>
      <c r="B1878" s="436"/>
      <c r="C1878" s="436"/>
      <c r="D1878" s="437"/>
      <c r="E1878" s="571"/>
      <c r="F1878" s="423"/>
      <c r="G1878" s="436"/>
      <c r="H1878" s="436"/>
      <c r="I1878" s="437"/>
      <c r="J1878" s="436"/>
    </row>
    <row r="1879" spans="1:10" x14ac:dyDescent="0.2">
      <c r="A1879" s="436"/>
      <c r="B1879" s="436"/>
      <c r="C1879" s="436"/>
      <c r="D1879" s="437"/>
      <c r="E1879" s="571"/>
      <c r="F1879" s="423"/>
      <c r="G1879" s="436"/>
      <c r="H1879" s="436"/>
      <c r="I1879" s="437"/>
      <c r="J1879" s="436"/>
    </row>
    <row r="1880" spans="1:10" x14ac:dyDescent="0.2">
      <c r="A1880" s="436"/>
      <c r="B1880" s="436"/>
      <c r="C1880" s="436"/>
      <c r="D1880" s="437"/>
      <c r="E1880" s="571"/>
      <c r="F1880" s="423"/>
      <c r="G1880" s="436"/>
      <c r="H1880" s="436"/>
      <c r="I1880" s="437"/>
      <c r="J1880" s="436"/>
    </row>
    <row r="1881" spans="1:10" x14ac:dyDescent="0.2">
      <c r="A1881" s="436"/>
      <c r="B1881" s="436"/>
      <c r="C1881" s="436"/>
      <c r="D1881" s="437"/>
      <c r="E1881" s="571"/>
      <c r="F1881" s="423"/>
      <c r="G1881" s="436"/>
      <c r="H1881" s="436"/>
      <c r="I1881" s="437"/>
      <c r="J1881" s="436"/>
    </row>
    <row r="1882" spans="1:10" x14ac:dyDescent="0.2">
      <c r="A1882" s="436"/>
      <c r="B1882" s="436"/>
      <c r="C1882" s="436"/>
      <c r="D1882" s="437"/>
      <c r="E1882" s="571"/>
      <c r="F1882" s="423"/>
      <c r="G1882" s="436"/>
      <c r="H1882" s="436"/>
      <c r="I1882" s="437"/>
      <c r="J1882" s="436"/>
    </row>
    <row r="1883" spans="1:10" x14ac:dyDescent="0.2">
      <c r="A1883" s="436"/>
      <c r="B1883" s="436"/>
      <c r="C1883" s="436"/>
      <c r="D1883" s="437"/>
      <c r="E1883" s="571"/>
      <c r="F1883" s="423"/>
      <c r="G1883" s="436"/>
      <c r="H1883" s="436"/>
      <c r="I1883" s="437"/>
      <c r="J1883" s="436"/>
    </row>
    <row r="1884" spans="1:10" x14ac:dyDescent="0.2">
      <c r="A1884" s="436"/>
      <c r="B1884" s="436"/>
      <c r="C1884" s="436"/>
      <c r="D1884" s="437"/>
      <c r="E1884" s="571"/>
      <c r="F1884" s="423"/>
      <c r="G1884" s="436"/>
      <c r="H1884" s="436"/>
      <c r="I1884" s="437"/>
      <c r="J1884" s="436"/>
    </row>
    <row r="1885" spans="1:10" x14ac:dyDescent="0.2">
      <c r="A1885" s="436"/>
      <c r="B1885" s="436"/>
      <c r="C1885" s="436"/>
      <c r="D1885" s="437"/>
      <c r="E1885" s="571"/>
      <c r="F1885" s="423"/>
      <c r="G1885" s="436"/>
      <c r="H1885" s="436"/>
      <c r="I1885" s="437"/>
      <c r="J1885" s="436"/>
    </row>
    <row r="1886" spans="1:10" x14ac:dyDescent="0.2">
      <c r="A1886" s="436"/>
      <c r="B1886" s="436"/>
      <c r="C1886" s="436"/>
      <c r="D1886" s="437"/>
      <c r="E1886" s="571"/>
      <c r="F1886" s="423"/>
      <c r="G1886" s="436"/>
      <c r="H1886" s="436"/>
      <c r="I1886" s="437"/>
      <c r="J1886" s="436"/>
    </row>
    <row r="1887" spans="1:10" x14ac:dyDescent="0.2">
      <c r="A1887" s="436"/>
      <c r="B1887" s="436"/>
      <c r="C1887" s="436"/>
      <c r="D1887" s="437"/>
      <c r="E1887" s="571"/>
      <c r="F1887" s="423"/>
      <c r="G1887" s="436"/>
      <c r="H1887" s="436"/>
      <c r="I1887" s="437"/>
      <c r="J1887" s="436"/>
    </row>
    <row r="1888" spans="1:10" x14ac:dyDescent="0.2">
      <c r="A1888" s="436"/>
      <c r="B1888" s="436"/>
      <c r="C1888" s="436"/>
      <c r="D1888" s="437"/>
      <c r="E1888" s="571"/>
      <c r="F1888" s="423"/>
      <c r="G1888" s="436"/>
      <c r="H1888" s="436"/>
      <c r="I1888" s="437"/>
      <c r="J1888" s="436"/>
    </row>
    <row r="1889" spans="1:10" x14ac:dyDescent="0.2">
      <c r="A1889" s="436"/>
      <c r="B1889" s="436"/>
      <c r="C1889" s="436"/>
      <c r="D1889" s="437"/>
      <c r="E1889" s="571"/>
      <c r="F1889" s="423"/>
      <c r="G1889" s="436"/>
      <c r="H1889" s="436"/>
      <c r="I1889" s="437"/>
      <c r="J1889" s="436"/>
    </row>
    <row r="1890" spans="1:10" x14ac:dyDescent="0.2">
      <c r="A1890" s="436"/>
      <c r="B1890" s="436"/>
      <c r="C1890" s="436"/>
      <c r="D1890" s="437"/>
      <c r="E1890" s="571"/>
      <c r="F1890" s="423"/>
      <c r="G1890" s="436"/>
      <c r="H1890" s="436"/>
      <c r="I1890" s="437"/>
      <c r="J1890" s="436"/>
    </row>
    <row r="1891" spans="1:10" x14ac:dyDescent="0.2">
      <c r="A1891" s="436"/>
      <c r="B1891" s="436"/>
      <c r="C1891" s="436"/>
      <c r="D1891" s="437"/>
      <c r="E1891" s="571"/>
      <c r="F1891" s="423"/>
      <c r="G1891" s="436"/>
      <c r="H1891" s="436"/>
      <c r="I1891" s="437"/>
      <c r="J1891" s="436"/>
    </row>
    <row r="1892" spans="1:10" x14ac:dyDescent="0.2">
      <c r="A1892" s="436"/>
      <c r="B1892" s="436"/>
      <c r="C1892" s="436"/>
      <c r="D1892" s="437"/>
      <c r="E1892" s="571"/>
      <c r="F1892" s="423"/>
      <c r="G1892" s="436"/>
      <c r="H1892" s="436"/>
      <c r="I1892" s="437"/>
      <c r="J1892" s="436"/>
    </row>
    <row r="1893" spans="1:10" x14ac:dyDescent="0.2">
      <c r="A1893" s="436"/>
      <c r="B1893" s="436"/>
      <c r="C1893" s="436"/>
      <c r="D1893" s="437"/>
      <c r="E1893" s="571"/>
      <c r="F1893" s="423"/>
      <c r="G1893" s="436"/>
      <c r="H1893" s="436"/>
      <c r="I1893" s="437"/>
      <c r="J1893" s="436"/>
    </row>
    <row r="1894" spans="1:10" x14ac:dyDescent="0.2">
      <c r="A1894" s="436"/>
      <c r="B1894" s="436"/>
      <c r="C1894" s="436"/>
      <c r="D1894" s="437"/>
      <c r="E1894" s="571"/>
      <c r="F1894" s="423"/>
      <c r="G1894" s="436"/>
      <c r="H1894" s="436"/>
      <c r="I1894" s="437"/>
      <c r="J1894" s="436"/>
    </row>
    <row r="1895" spans="1:10" x14ac:dyDescent="0.2">
      <c r="A1895" s="436"/>
      <c r="B1895" s="436"/>
      <c r="C1895" s="436"/>
      <c r="D1895" s="437"/>
      <c r="E1895" s="571"/>
      <c r="F1895" s="423"/>
      <c r="G1895" s="436"/>
      <c r="H1895" s="436"/>
      <c r="I1895" s="437"/>
      <c r="J1895" s="436"/>
    </row>
    <row r="1896" spans="1:10" x14ac:dyDescent="0.2">
      <c r="A1896" s="436"/>
      <c r="B1896" s="436"/>
      <c r="C1896" s="436"/>
      <c r="D1896" s="437"/>
      <c r="E1896" s="571"/>
      <c r="F1896" s="423"/>
      <c r="G1896" s="436"/>
      <c r="H1896" s="436"/>
      <c r="I1896" s="437"/>
      <c r="J1896" s="436"/>
    </row>
    <row r="1897" spans="1:10" x14ac:dyDescent="0.2">
      <c r="A1897" s="436"/>
      <c r="B1897" s="436"/>
      <c r="C1897" s="436"/>
      <c r="D1897" s="437"/>
      <c r="E1897" s="571"/>
      <c r="F1897" s="423"/>
      <c r="G1897" s="436"/>
      <c r="H1897" s="436"/>
      <c r="I1897" s="437"/>
      <c r="J1897" s="436"/>
    </row>
    <row r="1898" spans="1:10" x14ac:dyDescent="0.2">
      <c r="A1898" s="436"/>
      <c r="B1898" s="436"/>
      <c r="C1898" s="436"/>
      <c r="D1898" s="437"/>
      <c r="E1898" s="571"/>
      <c r="F1898" s="423"/>
      <c r="G1898" s="436"/>
      <c r="H1898" s="436"/>
      <c r="I1898" s="437"/>
      <c r="J1898" s="436"/>
    </row>
    <row r="1899" spans="1:10" x14ac:dyDescent="0.2">
      <c r="A1899" s="436"/>
      <c r="B1899" s="436"/>
      <c r="C1899" s="436"/>
      <c r="D1899" s="437"/>
      <c r="E1899" s="571"/>
      <c r="F1899" s="423"/>
      <c r="G1899" s="436"/>
      <c r="H1899" s="436"/>
      <c r="I1899" s="437"/>
      <c r="J1899" s="436"/>
    </row>
    <row r="1900" spans="1:10" x14ac:dyDescent="0.2">
      <c r="A1900" s="436"/>
      <c r="B1900" s="436"/>
      <c r="C1900" s="436"/>
      <c r="D1900" s="437"/>
      <c r="E1900" s="571"/>
      <c r="F1900" s="423"/>
      <c r="G1900" s="436"/>
      <c r="H1900" s="436"/>
      <c r="I1900" s="437"/>
      <c r="J1900" s="436"/>
    </row>
    <row r="1901" spans="1:10" x14ac:dyDescent="0.2">
      <c r="A1901" s="436"/>
      <c r="B1901" s="436"/>
      <c r="C1901" s="436"/>
      <c r="D1901" s="437"/>
      <c r="E1901" s="571"/>
      <c r="F1901" s="423"/>
      <c r="G1901" s="436"/>
      <c r="H1901" s="436"/>
      <c r="I1901" s="437"/>
      <c r="J1901" s="436"/>
    </row>
    <row r="1902" spans="1:10" x14ac:dyDescent="0.2">
      <c r="A1902" s="436"/>
      <c r="B1902" s="436"/>
      <c r="C1902" s="436"/>
      <c r="D1902" s="437"/>
      <c r="E1902" s="571"/>
      <c r="F1902" s="423"/>
      <c r="G1902" s="436"/>
      <c r="H1902" s="436"/>
      <c r="I1902" s="437"/>
      <c r="J1902" s="436"/>
    </row>
    <row r="1903" spans="1:10" x14ac:dyDescent="0.2">
      <c r="A1903" s="436"/>
      <c r="B1903" s="436"/>
      <c r="C1903" s="436"/>
      <c r="D1903" s="437"/>
      <c r="E1903" s="571"/>
      <c r="F1903" s="423"/>
      <c r="G1903" s="436"/>
      <c r="H1903" s="436"/>
      <c r="I1903" s="437"/>
      <c r="J1903" s="436"/>
    </row>
    <row r="1904" spans="1:10" x14ac:dyDescent="0.2">
      <c r="A1904" s="436"/>
      <c r="B1904" s="436"/>
      <c r="C1904" s="436"/>
      <c r="D1904" s="437"/>
      <c r="E1904" s="571"/>
      <c r="F1904" s="423"/>
      <c r="G1904" s="436"/>
      <c r="H1904" s="436"/>
      <c r="I1904" s="437"/>
      <c r="J1904" s="436"/>
    </row>
    <row r="1905" spans="1:10" x14ac:dyDescent="0.2">
      <c r="A1905" s="436"/>
      <c r="B1905" s="436"/>
      <c r="C1905" s="436"/>
      <c r="D1905" s="437"/>
      <c r="E1905" s="571"/>
      <c r="F1905" s="423"/>
      <c r="G1905" s="436"/>
      <c r="H1905" s="436"/>
      <c r="I1905" s="437"/>
      <c r="J1905" s="436"/>
    </row>
    <row r="1906" spans="1:10" x14ac:dyDescent="0.2">
      <c r="A1906" s="436"/>
      <c r="B1906" s="436"/>
      <c r="C1906" s="436"/>
      <c r="D1906" s="437"/>
      <c r="E1906" s="571"/>
      <c r="F1906" s="423"/>
      <c r="G1906" s="436"/>
      <c r="H1906" s="436"/>
      <c r="I1906" s="437"/>
      <c r="J1906" s="436"/>
    </row>
    <row r="1907" spans="1:10" x14ac:dyDescent="0.2">
      <c r="A1907" s="436"/>
      <c r="B1907" s="436"/>
      <c r="C1907" s="436"/>
      <c r="D1907" s="437"/>
      <c r="E1907" s="571"/>
      <c r="F1907" s="423"/>
      <c r="G1907" s="436"/>
      <c r="H1907" s="436"/>
      <c r="I1907" s="437"/>
      <c r="J1907" s="436"/>
    </row>
    <row r="1908" spans="1:10" x14ac:dyDescent="0.2">
      <c r="A1908" s="436"/>
      <c r="B1908" s="436"/>
      <c r="C1908" s="436"/>
      <c r="D1908" s="437"/>
      <c r="E1908" s="571"/>
      <c r="F1908" s="423"/>
      <c r="G1908" s="436"/>
      <c r="H1908" s="436"/>
      <c r="I1908" s="437"/>
      <c r="J1908" s="436"/>
    </row>
    <row r="1909" spans="1:10" x14ac:dyDescent="0.2">
      <c r="A1909" s="436"/>
      <c r="B1909" s="436"/>
      <c r="C1909" s="436"/>
      <c r="D1909" s="437"/>
      <c r="E1909" s="571"/>
      <c r="F1909" s="423"/>
      <c r="G1909" s="436"/>
      <c r="H1909" s="436"/>
      <c r="I1909" s="437"/>
      <c r="J1909" s="436"/>
    </row>
    <row r="1910" spans="1:10" x14ac:dyDescent="0.2">
      <c r="A1910" s="436"/>
      <c r="B1910" s="436"/>
      <c r="C1910" s="436"/>
      <c r="D1910" s="437"/>
      <c r="E1910" s="571"/>
      <c r="F1910" s="423"/>
      <c r="G1910" s="436"/>
      <c r="H1910" s="436"/>
      <c r="I1910" s="437"/>
      <c r="J1910" s="436"/>
    </row>
    <row r="1911" spans="1:10" x14ac:dyDescent="0.2">
      <c r="A1911" s="436"/>
      <c r="B1911" s="436"/>
      <c r="C1911" s="436"/>
      <c r="D1911" s="437"/>
      <c r="E1911" s="571"/>
      <c r="F1911" s="423"/>
      <c r="G1911" s="436"/>
      <c r="H1911" s="436"/>
      <c r="I1911" s="437"/>
      <c r="J1911" s="436"/>
    </row>
    <row r="1912" spans="1:10" x14ac:dyDescent="0.2">
      <c r="A1912" s="436"/>
      <c r="B1912" s="436"/>
      <c r="C1912" s="436"/>
      <c r="D1912" s="437"/>
      <c r="E1912" s="571"/>
      <c r="F1912" s="423"/>
      <c r="G1912" s="436"/>
      <c r="H1912" s="436"/>
      <c r="I1912" s="437"/>
      <c r="J1912" s="436"/>
    </row>
    <row r="1913" spans="1:10" x14ac:dyDescent="0.2">
      <c r="A1913" s="436"/>
      <c r="B1913" s="436"/>
      <c r="C1913" s="436"/>
      <c r="D1913" s="437"/>
      <c r="E1913" s="571"/>
      <c r="F1913" s="423"/>
      <c r="G1913" s="436"/>
      <c r="H1913" s="436"/>
      <c r="I1913" s="437"/>
      <c r="J1913" s="436"/>
    </row>
    <row r="1914" spans="1:10" x14ac:dyDescent="0.2">
      <c r="A1914" s="436"/>
      <c r="B1914" s="436"/>
      <c r="C1914" s="436"/>
      <c r="D1914" s="437"/>
      <c r="E1914" s="571"/>
      <c r="F1914" s="423"/>
      <c r="G1914" s="436"/>
      <c r="H1914" s="436"/>
      <c r="I1914" s="437"/>
      <c r="J1914" s="436"/>
    </row>
    <row r="1915" spans="1:10" x14ac:dyDescent="0.2">
      <c r="A1915" s="436"/>
      <c r="B1915" s="436"/>
      <c r="C1915" s="436"/>
      <c r="D1915" s="437"/>
      <c r="E1915" s="571"/>
      <c r="F1915" s="423"/>
      <c r="G1915" s="436"/>
      <c r="H1915" s="436"/>
      <c r="I1915" s="437"/>
      <c r="J1915" s="436"/>
    </row>
    <row r="1916" spans="1:10" x14ac:dyDescent="0.2">
      <c r="A1916" s="436"/>
      <c r="B1916" s="436"/>
      <c r="C1916" s="436"/>
      <c r="D1916" s="437"/>
      <c r="E1916" s="571"/>
      <c r="F1916" s="423"/>
      <c r="G1916" s="436"/>
      <c r="H1916" s="436"/>
      <c r="I1916" s="437"/>
      <c r="J1916" s="436"/>
    </row>
    <row r="1917" spans="1:10" x14ac:dyDescent="0.2">
      <c r="A1917" s="436"/>
      <c r="B1917" s="436"/>
      <c r="C1917" s="436"/>
      <c r="D1917" s="437"/>
      <c r="E1917" s="571"/>
      <c r="F1917" s="423"/>
      <c r="G1917" s="436"/>
      <c r="H1917" s="436"/>
      <c r="I1917" s="437"/>
      <c r="J1917" s="436"/>
    </row>
    <row r="1918" spans="1:10" x14ac:dyDescent="0.2">
      <c r="A1918" s="436"/>
      <c r="B1918" s="436"/>
      <c r="C1918" s="436"/>
      <c r="D1918" s="437"/>
      <c r="E1918" s="571"/>
      <c r="F1918" s="423"/>
      <c r="G1918" s="436"/>
      <c r="H1918" s="436"/>
      <c r="I1918" s="437"/>
      <c r="J1918" s="436"/>
    </row>
    <row r="1919" spans="1:10" x14ac:dyDescent="0.2">
      <c r="A1919" s="436"/>
      <c r="B1919" s="436"/>
      <c r="C1919" s="436"/>
      <c r="D1919" s="437"/>
      <c r="E1919" s="571"/>
      <c r="F1919" s="423"/>
      <c r="G1919" s="436"/>
      <c r="H1919" s="436"/>
      <c r="I1919" s="437"/>
      <c r="J1919" s="436"/>
    </row>
    <row r="1920" spans="1:10" x14ac:dyDescent="0.2">
      <c r="A1920" s="436"/>
      <c r="B1920" s="436"/>
      <c r="C1920" s="436"/>
      <c r="D1920" s="437"/>
      <c r="E1920" s="571"/>
      <c r="F1920" s="423"/>
      <c r="G1920" s="436"/>
      <c r="H1920" s="436"/>
      <c r="I1920" s="437"/>
      <c r="J1920" s="436"/>
    </row>
    <row r="1921" spans="1:10" x14ac:dyDescent="0.2">
      <c r="A1921" s="436"/>
      <c r="B1921" s="436"/>
      <c r="C1921" s="436"/>
      <c r="D1921" s="437"/>
      <c r="E1921" s="571"/>
      <c r="F1921" s="423"/>
      <c r="G1921" s="436"/>
      <c r="H1921" s="436"/>
      <c r="I1921" s="437"/>
      <c r="J1921" s="436"/>
    </row>
    <row r="1922" spans="1:10" x14ac:dyDescent="0.2">
      <c r="A1922" s="436"/>
      <c r="B1922" s="436"/>
      <c r="C1922" s="436"/>
      <c r="D1922" s="437"/>
      <c r="E1922" s="571"/>
      <c r="F1922" s="423"/>
      <c r="G1922" s="436"/>
      <c r="H1922" s="436"/>
      <c r="I1922" s="437"/>
      <c r="J1922" s="436"/>
    </row>
    <row r="1923" spans="1:10" x14ac:dyDescent="0.2">
      <c r="A1923" s="436"/>
      <c r="B1923" s="436"/>
      <c r="C1923" s="436"/>
      <c r="D1923" s="437"/>
      <c r="E1923" s="571"/>
      <c r="F1923" s="423"/>
      <c r="G1923" s="436"/>
      <c r="H1923" s="436"/>
      <c r="I1923" s="437"/>
      <c r="J1923" s="436"/>
    </row>
    <row r="1924" spans="1:10" x14ac:dyDescent="0.2">
      <c r="A1924" s="436"/>
      <c r="B1924" s="436"/>
      <c r="C1924" s="436"/>
      <c r="D1924" s="437"/>
      <c r="E1924" s="571"/>
      <c r="F1924" s="423"/>
      <c r="G1924" s="436"/>
      <c r="H1924" s="436"/>
      <c r="I1924" s="437"/>
      <c r="J1924" s="436"/>
    </row>
    <row r="1925" spans="1:10" x14ac:dyDescent="0.2">
      <c r="A1925" s="436"/>
      <c r="B1925" s="436"/>
      <c r="C1925" s="436"/>
      <c r="D1925" s="437"/>
      <c r="E1925" s="571"/>
      <c r="F1925" s="423"/>
      <c r="G1925" s="436"/>
      <c r="H1925" s="436"/>
      <c r="I1925" s="437"/>
      <c r="J1925" s="436"/>
    </row>
    <row r="1926" spans="1:10" x14ac:dyDescent="0.2">
      <c r="A1926" s="436"/>
      <c r="B1926" s="436"/>
      <c r="C1926" s="436"/>
      <c r="D1926" s="437"/>
      <c r="E1926" s="571"/>
      <c r="F1926" s="423"/>
      <c r="G1926" s="436"/>
      <c r="H1926" s="436"/>
      <c r="I1926" s="437"/>
      <c r="J1926" s="436"/>
    </row>
    <row r="1927" spans="1:10" x14ac:dyDescent="0.2">
      <c r="A1927" s="436"/>
      <c r="B1927" s="436"/>
      <c r="C1927" s="436"/>
      <c r="D1927" s="437"/>
      <c r="E1927" s="571"/>
      <c r="F1927" s="423"/>
      <c r="G1927" s="436"/>
      <c r="H1927" s="436"/>
      <c r="I1927" s="437"/>
      <c r="J1927" s="436"/>
    </row>
    <row r="1928" spans="1:10" x14ac:dyDescent="0.2">
      <c r="A1928" s="436"/>
      <c r="B1928" s="436"/>
      <c r="C1928" s="436"/>
      <c r="D1928" s="437"/>
      <c r="E1928" s="571"/>
      <c r="F1928" s="423"/>
      <c r="G1928" s="436"/>
      <c r="H1928" s="436"/>
      <c r="I1928" s="437"/>
      <c r="J1928" s="436"/>
    </row>
    <row r="1929" spans="1:10" x14ac:dyDescent="0.2">
      <c r="A1929" s="436"/>
      <c r="B1929" s="436"/>
      <c r="C1929" s="436"/>
      <c r="D1929" s="437"/>
      <c r="E1929" s="571"/>
      <c r="F1929" s="423"/>
      <c r="G1929" s="436"/>
      <c r="H1929" s="436"/>
      <c r="I1929" s="437"/>
      <c r="J1929" s="436"/>
    </row>
    <row r="1930" spans="1:10" x14ac:dyDescent="0.2">
      <c r="A1930" s="436"/>
      <c r="B1930" s="436"/>
      <c r="C1930" s="436"/>
      <c r="D1930" s="437"/>
      <c r="E1930" s="571"/>
      <c r="F1930" s="423"/>
      <c r="G1930" s="436"/>
      <c r="H1930" s="436"/>
      <c r="I1930" s="437"/>
      <c r="J1930" s="436"/>
    </row>
    <row r="1931" spans="1:10" x14ac:dyDescent="0.2">
      <c r="A1931" s="436"/>
      <c r="B1931" s="436"/>
      <c r="C1931" s="436"/>
      <c r="D1931" s="437"/>
      <c r="E1931" s="571"/>
      <c r="F1931" s="423"/>
      <c r="G1931" s="436"/>
      <c r="H1931" s="436"/>
      <c r="I1931" s="437"/>
      <c r="J1931" s="436"/>
    </row>
    <row r="1932" spans="1:10" x14ac:dyDescent="0.2">
      <c r="A1932" s="436"/>
      <c r="B1932" s="436"/>
      <c r="C1932" s="436"/>
      <c r="D1932" s="437"/>
      <c r="E1932" s="571"/>
      <c r="F1932" s="423"/>
      <c r="G1932" s="436"/>
      <c r="H1932" s="436"/>
      <c r="I1932" s="437"/>
      <c r="J1932" s="436"/>
    </row>
    <row r="1933" spans="1:10" x14ac:dyDescent="0.2">
      <c r="A1933" s="436"/>
      <c r="B1933" s="436"/>
      <c r="C1933" s="436"/>
      <c r="D1933" s="437"/>
      <c r="E1933" s="571"/>
      <c r="F1933" s="423"/>
      <c r="G1933" s="436"/>
      <c r="H1933" s="436"/>
      <c r="I1933" s="437"/>
      <c r="J1933" s="436"/>
    </row>
    <row r="1934" spans="1:10" x14ac:dyDescent="0.2">
      <c r="A1934" s="436"/>
      <c r="B1934" s="436"/>
      <c r="C1934" s="436"/>
      <c r="D1934" s="437"/>
      <c r="E1934" s="571"/>
      <c r="F1934" s="423"/>
      <c r="G1934" s="436"/>
      <c r="H1934" s="436"/>
      <c r="I1934" s="437"/>
      <c r="J1934" s="436"/>
    </row>
    <row r="1935" spans="1:10" x14ac:dyDescent="0.2">
      <c r="A1935" s="436"/>
      <c r="B1935" s="436"/>
      <c r="C1935" s="436"/>
      <c r="D1935" s="437"/>
      <c r="E1935" s="571"/>
      <c r="F1935" s="423"/>
      <c r="G1935" s="436"/>
      <c r="H1935" s="436"/>
      <c r="I1935" s="437"/>
      <c r="J1935" s="436"/>
    </row>
    <row r="1936" spans="1:10" x14ac:dyDescent="0.2">
      <c r="A1936" s="436"/>
      <c r="B1936" s="436"/>
      <c r="C1936" s="436"/>
      <c r="D1936" s="437"/>
      <c r="E1936" s="571"/>
      <c r="F1936" s="423"/>
      <c r="G1936" s="436"/>
      <c r="H1936" s="436"/>
      <c r="I1936" s="437"/>
      <c r="J1936" s="436"/>
    </row>
    <row r="1937" spans="1:10" x14ac:dyDescent="0.2">
      <c r="A1937" s="436"/>
      <c r="B1937" s="436"/>
      <c r="C1937" s="436"/>
      <c r="D1937" s="437"/>
      <c r="E1937" s="571"/>
      <c r="F1937" s="423"/>
      <c r="G1937" s="436"/>
      <c r="H1937" s="436"/>
      <c r="I1937" s="437"/>
      <c r="J1937" s="436"/>
    </row>
    <row r="1938" spans="1:10" x14ac:dyDescent="0.2">
      <c r="A1938" s="436"/>
      <c r="B1938" s="436"/>
      <c r="C1938" s="436"/>
      <c r="D1938" s="437"/>
      <c r="E1938" s="571"/>
      <c r="F1938" s="423"/>
      <c r="G1938" s="436"/>
      <c r="H1938" s="436"/>
      <c r="I1938" s="437"/>
      <c r="J1938" s="436"/>
    </row>
    <row r="1939" spans="1:10" x14ac:dyDescent="0.2">
      <c r="A1939" s="436"/>
      <c r="B1939" s="436"/>
      <c r="C1939" s="436"/>
      <c r="D1939" s="437"/>
      <c r="E1939" s="571"/>
      <c r="F1939" s="423"/>
      <c r="G1939" s="436"/>
      <c r="H1939" s="436"/>
      <c r="I1939" s="437"/>
      <c r="J1939" s="436"/>
    </row>
    <row r="1940" spans="1:10" x14ac:dyDescent="0.2">
      <c r="A1940" s="436"/>
      <c r="B1940" s="436"/>
      <c r="C1940" s="436"/>
      <c r="D1940" s="437"/>
      <c r="E1940" s="571"/>
      <c r="F1940" s="423"/>
      <c r="G1940" s="436"/>
      <c r="H1940" s="436"/>
      <c r="I1940" s="437"/>
      <c r="J1940" s="436"/>
    </row>
    <row r="1941" spans="1:10" x14ac:dyDescent="0.2">
      <c r="A1941" s="436"/>
      <c r="B1941" s="436"/>
      <c r="C1941" s="436"/>
      <c r="D1941" s="437"/>
      <c r="E1941" s="571"/>
      <c r="F1941" s="423"/>
      <c r="G1941" s="436"/>
      <c r="H1941" s="436"/>
      <c r="I1941" s="437"/>
      <c r="J1941" s="436"/>
    </row>
    <row r="1942" spans="1:10" x14ac:dyDescent="0.2">
      <c r="A1942" s="436"/>
      <c r="B1942" s="436"/>
      <c r="C1942" s="436"/>
      <c r="D1942" s="437"/>
      <c r="E1942" s="571"/>
      <c r="F1942" s="423"/>
      <c r="G1942" s="436"/>
      <c r="H1942" s="436"/>
      <c r="I1942" s="437"/>
      <c r="J1942" s="436"/>
    </row>
    <row r="1943" spans="1:10" x14ac:dyDescent="0.2">
      <c r="A1943" s="436"/>
      <c r="B1943" s="436"/>
      <c r="C1943" s="436"/>
      <c r="D1943" s="437"/>
      <c r="E1943" s="571"/>
      <c r="F1943" s="423"/>
      <c r="G1943" s="436"/>
      <c r="H1943" s="436"/>
      <c r="I1943" s="437"/>
      <c r="J1943" s="436"/>
    </row>
    <row r="1944" spans="1:10" x14ac:dyDescent="0.2">
      <c r="A1944" s="436"/>
      <c r="B1944" s="436"/>
      <c r="C1944" s="436"/>
      <c r="D1944" s="437"/>
      <c r="E1944" s="571"/>
      <c r="F1944" s="423"/>
      <c r="G1944" s="436"/>
      <c r="H1944" s="436"/>
      <c r="I1944" s="437"/>
      <c r="J1944" s="436"/>
    </row>
    <row r="1945" spans="1:10" x14ac:dyDescent="0.2">
      <c r="A1945" s="436"/>
      <c r="B1945" s="436"/>
      <c r="C1945" s="436"/>
      <c r="D1945" s="437"/>
      <c r="E1945" s="571"/>
      <c r="F1945" s="423"/>
      <c r="G1945" s="436"/>
      <c r="H1945" s="436"/>
      <c r="I1945" s="437"/>
      <c r="J1945" s="436"/>
    </row>
    <row r="1946" spans="1:10" x14ac:dyDescent="0.2">
      <c r="A1946" s="436"/>
      <c r="B1946" s="436"/>
      <c r="C1946" s="436"/>
      <c r="D1946" s="437"/>
      <c r="E1946" s="571"/>
      <c r="F1946" s="423"/>
      <c r="G1946" s="436"/>
      <c r="H1946" s="436"/>
      <c r="I1946" s="437"/>
      <c r="J1946" s="436"/>
    </row>
    <row r="1947" spans="1:10" x14ac:dyDescent="0.2">
      <c r="A1947" s="436"/>
      <c r="B1947" s="436"/>
      <c r="C1947" s="436"/>
      <c r="D1947" s="437"/>
      <c r="E1947" s="571"/>
      <c r="F1947" s="423"/>
      <c r="G1947" s="436"/>
      <c r="H1947" s="436"/>
      <c r="I1947" s="437"/>
      <c r="J1947" s="4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K6"/>
  <sheetViews>
    <sheetView workbookViewId="0">
      <selection activeCell="F13" sqref="F13"/>
    </sheetView>
  </sheetViews>
  <sheetFormatPr defaultColWidth="11.42578125" defaultRowHeight="12.75" x14ac:dyDescent="0.2"/>
  <cols>
    <col min="1" max="1" width="11.7109375" customWidth="1"/>
    <col min="4" max="5" width="11.42578125" style="99"/>
    <col min="6" max="6" width="16.140625" customWidth="1"/>
    <col min="7" max="7" width="11.42578125" style="314"/>
    <col min="9" max="9" width="22" customWidth="1"/>
  </cols>
  <sheetData>
    <row r="1" spans="1:11" x14ac:dyDescent="0.2">
      <c r="A1" s="292" t="s">
        <v>0</v>
      </c>
      <c r="B1" s="292" t="s">
        <v>1</v>
      </c>
      <c r="C1" s="292" t="s">
        <v>31</v>
      </c>
      <c r="D1" s="292" t="s">
        <v>32</v>
      </c>
      <c r="E1" s="292" t="s">
        <v>40</v>
      </c>
      <c r="F1" s="292" t="s">
        <v>33</v>
      </c>
      <c r="G1" s="465" t="s">
        <v>2</v>
      </c>
      <c r="H1" s="292" t="s">
        <v>36</v>
      </c>
      <c r="I1" s="292" t="s">
        <v>3</v>
      </c>
      <c r="J1" s="292" t="s">
        <v>34</v>
      </c>
      <c r="K1" s="292" t="s">
        <v>35</v>
      </c>
    </row>
    <row r="2" spans="1:11" s="589" customFormat="1" x14ac:dyDescent="0.2">
      <c r="F2" s="590"/>
      <c r="G2" s="591"/>
      <c r="J2" s="590"/>
    </row>
    <row r="3" spans="1:11" s="589" customFormat="1" x14ac:dyDescent="0.2">
      <c r="F3" s="590"/>
      <c r="G3" s="591"/>
      <c r="J3" s="590"/>
    </row>
    <row r="4" spans="1:11" s="589" customFormat="1" x14ac:dyDescent="0.2">
      <c r="F4" s="590"/>
      <c r="G4" s="591"/>
      <c r="J4" s="590"/>
    </row>
    <row r="5" spans="1:11" s="589" customFormat="1" x14ac:dyDescent="0.2">
      <c r="F5" s="590"/>
      <c r="G5" s="591"/>
      <c r="J5" s="590"/>
    </row>
    <row r="6" spans="1:11" x14ac:dyDescent="0.2">
      <c r="A6" s="524"/>
      <c r="B6" s="524"/>
      <c r="C6" s="524"/>
      <c r="D6" s="524"/>
      <c r="E6" s="524"/>
      <c r="F6" s="525"/>
      <c r="G6" s="526"/>
      <c r="H6" s="524"/>
      <c r="I6" s="524"/>
      <c r="J6" s="525"/>
      <c r="K6" s="524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A2" sqref="A2:XFD5"/>
    </sheetView>
  </sheetViews>
  <sheetFormatPr defaultRowHeight="12.75" x14ac:dyDescent="0.2"/>
  <cols>
    <col min="3" max="3" width="27" customWidth="1"/>
    <col min="4" max="4" width="14.5703125" customWidth="1"/>
    <col min="5" max="5" width="17.28515625" customWidth="1"/>
    <col min="6" max="6" width="16.28515625" customWidth="1"/>
    <col min="7" max="7" width="12.140625" customWidth="1"/>
    <col min="8" max="9" width="12.140625" style="313" customWidth="1"/>
    <col min="10" max="10" width="17.140625" customWidth="1"/>
    <col min="11" max="11" width="18.28515625" customWidth="1"/>
    <col min="12" max="12" width="20.42578125" customWidth="1"/>
    <col min="13" max="13" width="21.7109375" customWidth="1"/>
  </cols>
  <sheetData>
    <row r="1" spans="1:12" s="501" customFormat="1" x14ac:dyDescent="0.2">
      <c r="A1" s="343" t="s">
        <v>0</v>
      </c>
      <c r="B1" s="343" t="s">
        <v>1</v>
      </c>
      <c r="C1" s="343" t="s">
        <v>31</v>
      </c>
      <c r="D1" s="343" t="s">
        <v>32</v>
      </c>
      <c r="E1" s="343" t="s">
        <v>40</v>
      </c>
      <c r="F1" s="343" t="s">
        <v>33</v>
      </c>
      <c r="G1" s="343" t="s">
        <v>2</v>
      </c>
      <c r="H1" s="343" t="s">
        <v>36</v>
      </c>
      <c r="I1" s="343" t="s">
        <v>3</v>
      </c>
      <c r="J1" s="343" t="s">
        <v>34</v>
      </c>
      <c r="K1" s="343" t="s">
        <v>35</v>
      </c>
    </row>
    <row r="2" spans="1:12" s="589" customFormat="1" x14ac:dyDescent="0.2">
      <c r="A2" s="589" t="s">
        <v>307</v>
      </c>
      <c r="B2" s="589" t="s">
        <v>146</v>
      </c>
      <c r="C2" s="589" t="s">
        <v>397</v>
      </c>
      <c r="D2" s="589" t="s">
        <v>147</v>
      </c>
      <c r="E2" s="589" t="s">
        <v>408</v>
      </c>
      <c r="F2" s="590">
        <v>42538</v>
      </c>
      <c r="G2" s="591">
        <v>254.92</v>
      </c>
      <c r="H2" s="589" t="s">
        <v>474</v>
      </c>
      <c r="I2" s="589" t="s">
        <v>226</v>
      </c>
      <c r="J2" s="590">
        <v>42544</v>
      </c>
      <c r="K2" s="589" t="s">
        <v>71</v>
      </c>
      <c r="L2" s="589" t="s">
        <v>474</v>
      </c>
    </row>
    <row r="3" spans="1:12" s="589" customFormat="1" x14ac:dyDescent="0.2">
      <c r="A3" s="589" t="s">
        <v>307</v>
      </c>
      <c r="B3" s="589" t="s">
        <v>329</v>
      </c>
      <c r="C3" s="589" t="s">
        <v>330</v>
      </c>
      <c r="D3" s="589" t="s">
        <v>331</v>
      </c>
      <c r="E3" s="589" t="s">
        <v>414</v>
      </c>
      <c r="F3" s="590">
        <v>42524</v>
      </c>
      <c r="G3" s="591">
        <v>2000</v>
      </c>
      <c r="H3" s="589" t="s">
        <v>474</v>
      </c>
      <c r="I3" s="589" t="s">
        <v>183</v>
      </c>
      <c r="J3" s="590">
        <v>42529</v>
      </c>
      <c r="K3" s="589" t="s">
        <v>71</v>
      </c>
      <c r="L3" s="589" t="s">
        <v>474</v>
      </c>
    </row>
    <row r="4" spans="1:12" s="589" customFormat="1" x14ac:dyDescent="0.2">
      <c r="A4" s="589" t="s">
        <v>307</v>
      </c>
      <c r="B4" s="589" t="s">
        <v>130</v>
      </c>
      <c r="C4" s="589" t="s">
        <v>131</v>
      </c>
      <c r="D4" s="589" t="s">
        <v>132</v>
      </c>
      <c r="E4" s="589" t="s">
        <v>431</v>
      </c>
      <c r="F4" s="590">
        <v>42520</v>
      </c>
      <c r="G4" s="591">
        <v>156.94</v>
      </c>
      <c r="H4" s="589" t="s">
        <v>432</v>
      </c>
      <c r="I4" s="589" t="s">
        <v>306</v>
      </c>
      <c r="J4" s="590">
        <v>42522</v>
      </c>
      <c r="K4" s="589" t="s">
        <v>71</v>
      </c>
      <c r="L4" s="589" t="s">
        <v>754</v>
      </c>
    </row>
    <row r="5" spans="1:12" s="589" customFormat="1" x14ac:dyDescent="0.2">
      <c r="A5" s="589" t="s">
        <v>307</v>
      </c>
      <c r="B5" s="589" t="s">
        <v>130</v>
      </c>
      <c r="C5" s="589" t="s">
        <v>131</v>
      </c>
      <c r="D5" s="589" t="s">
        <v>132</v>
      </c>
      <c r="E5" s="589" t="s">
        <v>433</v>
      </c>
      <c r="F5" s="590">
        <v>42520</v>
      </c>
      <c r="G5" s="591">
        <v>32.07</v>
      </c>
      <c r="H5" s="589" t="s">
        <v>434</v>
      </c>
      <c r="I5" s="589" t="s">
        <v>306</v>
      </c>
      <c r="J5" s="590">
        <v>42522</v>
      </c>
      <c r="K5" s="589" t="s">
        <v>71</v>
      </c>
      <c r="L5" s="589" t="s">
        <v>755</v>
      </c>
    </row>
    <row r="6" spans="1:12" s="589" customFormat="1" x14ac:dyDescent="0.2">
      <c r="G6" s="610">
        <f>SUM(G2:G5)</f>
        <v>2443.9300000000003</v>
      </c>
    </row>
    <row r="7" spans="1:12" s="589" customFormat="1" x14ac:dyDescent="0.2">
      <c r="F7" s="590"/>
      <c r="G7" s="591"/>
      <c r="J7" s="590"/>
    </row>
    <row r="8" spans="1:12" s="589" customFormat="1" x14ac:dyDescent="0.2">
      <c r="F8" s="590"/>
      <c r="G8" s="591"/>
      <c r="J8" s="590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N34" sqref="N34"/>
    </sheetView>
  </sheetViews>
  <sheetFormatPr defaultRowHeight="12.75" x14ac:dyDescent="0.2"/>
  <cols>
    <col min="1" max="1" width="15.5703125" customWidth="1"/>
    <col min="8" max="8" width="14.7109375" customWidth="1"/>
    <col min="9" max="9" width="12" style="314" customWidth="1"/>
    <col min="10" max="10" width="23" customWidth="1"/>
    <col min="11" max="11" width="19.140625" customWidth="1"/>
    <col min="12" max="12" width="22.42578125" customWidth="1"/>
  </cols>
  <sheetData>
    <row r="1" spans="1:13" s="501" customFormat="1" x14ac:dyDescent="0.2">
      <c r="A1" s="343" t="s">
        <v>302</v>
      </c>
      <c r="B1" s="343" t="s">
        <v>0</v>
      </c>
      <c r="C1" s="343" t="s">
        <v>303</v>
      </c>
      <c r="D1" s="343" t="s">
        <v>1</v>
      </c>
      <c r="E1" s="343" t="s">
        <v>31</v>
      </c>
      <c r="F1" s="343" t="s">
        <v>32</v>
      </c>
      <c r="G1" s="343" t="s">
        <v>40</v>
      </c>
      <c r="H1" s="343" t="s">
        <v>33</v>
      </c>
      <c r="I1" s="309" t="s">
        <v>2</v>
      </c>
      <c r="J1" s="343" t="s">
        <v>36</v>
      </c>
      <c r="K1" s="343" t="s">
        <v>3</v>
      </c>
      <c r="L1" s="343" t="s">
        <v>34</v>
      </c>
      <c r="M1" s="343" t="s">
        <v>35</v>
      </c>
    </row>
    <row r="2" spans="1:13" s="589" customFormat="1" x14ac:dyDescent="0.2">
      <c r="H2" s="590"/>
      <c r="I2" s="591"/>
      <c r="L2" s="590"/>
    </row>
    <row r="3" spans="1:13" s="589" customFormat="1" x14ac:dyDescent="0.2">
      <c r="H3" s="590"/>
      <c r="I3" s="591"/>
      <c r="L3" s="590"/>
    </row>
    <row r="4" spans="1:13" x14ac:dyDescent="0.2">
      <c r="I4" s="426"/>
    </row>
    <row r="5" spans="1:13" ht="6" customHeight="1" x14ac:dyDescent="0.2"/>
    <row r="6" spans="1:13" s="589" customFormat="1" x14ac:dyDescent="0.2">
      <c r="H6" s="590"/>
      <c r="I6" s="591"/>
      <c r="L6" s="590"/>
    </row>
    <row r="7" spans="1:13" s="589" customFormat="1" x14ac:dyDescent="0.2">
      <c r="H7" s="590"/>
      <c r="I7" s="591"/>
      <c r="L7" s="590"/>
    </row>
    <row r="8" spans="1:13" s="589" customFormat="1" x14ac:dyDescent="0.2">
      <c r="H8" s="590"/>
      <c r="I8" s="591"/>
      <c r="L8" s="590"/>
    </row>
    <row r="9" spans="1:13" s="589" customFormat="1" x14ac:dyDescent="0.2">
      <c r="H9" s="590"/>
      <c r="I9" s="591"/>
      <c r="L9" s="590"/>
    </row>
    <row r="10" spans="1:13" s="589" customFormat="1" x14ac:dyDescent="0.2">
      <c r="H10" s="590"/>
      <c r="I10" s="591"/>
      <c r="L10" s="590"/>
    </row>
    <row r="11" spans="1:13" s="589" customFormat="1" x14ac:dyDescent="0.2">
      <c r="H11" s="590"/>
      <c r="I11" s="591"/>
      <c r="L11" s="590"/>
    </row>
    <row r="12" spans="1:13" s="589" customFormat="1" x14ac:dyDescent="0.2">
      <c r="H12" s="590"/>
      <c r="I12" s="591"/>
      <c r="L12" s="590"/>
    </row>
    <row r="13" spans="1:13" s="589" customFormat="1" x14ac:dyDescent="0.2">
      <c r="H13" s="590"/>
      <c r="I13" s="591"/>
      <c r="L13" s="590"/>
    </row>
    <row r="14" spans="1:13" s="589" customFormat="1" x14ac:dyDescent="0.2">
      <c r="H14" s="590"/>
      <c r="I14" s="591"/>
      <c r="L14" s="590"/>
    </row>
    <row r="15" spans="1:13" s="589" customFormat="1" x14ac:dyDescent="0.2">
      <c r="H15" s="590"/>
      <c r="I15" s="591"/>
      <c r="L15" s="590"/>
    </row>
    <row r="16" spans="1:13" s="589" customFormat="1" x14ac:dyDescent="0.2">
      <c r="H16" s="590"/>
      <c r="I16" s="591"/>
      <c r="L16" s="590"/>
    </row>
    <row r="17" spans="8:12" s="589" customFormat="1" x14ac:dyDescent="0.2">
      <c r="H17" s="590"/>
      <c r="I17" s="591"/>
      <c r="L17" s="590"/>
    </row>
    <row r="18" spans="8:12" s="589" customFormat="1" x14ac:dyDescent="0.2">
      <c r="H18" s="590"/>
      <c r="I18" s="591"/>
      <c r="L18" s="590"/>
    </row>
    <row r="19" spans="8:12" s="589" customFormat="1" x14ac:dyDescent="0.2">
      <c r="H19" s="590"/>
      <c r="I19" s="591"/>
      <c r="L19" s="590"/>
    </row>
    <row r="20" spans="8:12" s="589" customFormat="1" x14ac:dyDescent="0.2">
      <c r="H20" s="590"/>
      <c r="I20" s="591"/>
      <c r="L20" s="590"/>
    </row>
    <row r="21" spans="8:12" s="589" customFormat="1" x14ac:dyDescent="0.2">
      <c r="H21" s="590"/>
      <c r="I21" s="591"/>
      <c r="L21" s="590"/>
    </row>
    <row r="22" spans="8:12" s="589" customFormat="1" x14ac:dyDescent="0.2">
      <c r="H22" s="590"/>
      <c r="I22" s="591"/>
      <c r="L22" s="590"/>
    </row>
    <row r="23" spans="8:12" s="589" customFormat="1" x14ac:dyDescent="0.2">
      <c r="H23" s="590"/>
      <c r="I23" s="591"/>
      <c r="L23" s="590"/>
    </row>
    <row r="24" spans="8:12" s="589" customFormat="1" x14ac:dyDescent="0.2">
      <c r="H24" s="590"/>
      <c r="I24" s="591"/>
      <c r="L24" s="590"/>
    </row>
  </sheetData>
  <sortState ref="A2:M74">
    <sortCondition ref="C2:C74"/>
  </sortState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2" sqref="A2:XFD2"/>
    </sheetView>
  </sheetViews>
  <sheetFormatPr defaultRowHeight="12.75" x14ac:dyDescent="0.2"/>
  <cols>
    <col min="4" max="4" width="10.140625" bestFit="1" customWidth="1"/>
    <col min="5" max="5" width="13.5703125" customWidth="1"/>
    <col min="6" max="6" width="12.5703125" customWidth="1"/>
    <col min="7" max="7" width="12.140625" style="314" customWidth="1"/>
    <col min="8" max="8" width="14.42578125" customWidth="1"/>
    <col min="9" max="9" width="12.28515625" customWidth="1"/>
    <col min="10" max="10" width="13" customWidth="1"/>
  </cols>
  <sheetData>
    <row r="1" spans="1:11" ht="14.25" customHeight="1" x14ac:dyDescent="0.2">
      <c r="A1" s="364" t="s">
        <v>0</v>
      </c>
      <c r="B1" s="364" t="s">
        <v>1</v>
      </c>
      <c r="C1" s="364" t="s">
        <v>31</v>
      </c>
      <c r="D1" s="364" t="s">
        <v>32</v>
      </c>
      <c r="E1" s="364" t="s">
        <v>40</v>
      </c>
      <c r="F1" s="364" t="s">
        <v>33</v>
      </c>
      <c r="G1" s="422" t="s">
        <v>2</v>
      </c>
      <c r="H1" s="364" t="s">
        <v>36</v>
      </c>
      <c r="I1" s="364" t="s">
        <v>3</v>
      </c>
      <c r="J1" s="364" t="s">
        <v>34</v>
      </c>
      <c r="K1" s="364" t="s">
        <v>35</v>
      </c>
    </row>
    <row r="3" spans="1:11" x14ac:dyDescent="0.2">
      <c r="A3" s="326"/>
      <c r="B3" s="326"/>
      <c r="C3" s="326"/>
      <c r="D3" s="326"/>
      <c r="E3" s="326"/>
      <c r="F3" s="327"/>
      <c r="G3" s="423"/>
      <c r="H3" s="326"/>
      <c r="I3" s="326"/>
      <c r="J3" s="327"/>
      <c r="K3" s="326"/>
    </row>
    <row r="4" spans="1:11" x14ac:dyDescent="0.2">
      <c r="A4" s="326"/>
      <c r="B4" s="326"/>
      <c r="C4" s="326"/>
      <c r="D4" s="326"/>
      <c r="E4" s="326"/>
      <c r="F4" s="327"/>
      <c r="G4" s="423"/>
      <c r="H4" s="326"/>
      <c r="I4" s="326"/>
      <c r="J4" s="327"/>
      <c r="K4" s="326"/>
    </row>
    <row r="5" spans="1:11" x14ac:dyDescent="0.2">
      <c r="A5" s="326"/>
      <c r="B5" s="326"/>
      <c r="C5" s="326"/>
      <c r="D5" s="326"/>
      <c r="E5" s="326"/>
      <c r="F5" s="327"/>
      <c r="G5" s="423"/>
      <c r="H5" s="326"/>
      <c r="I5" s="326"/>
      <c r="J5" s="327"/>
      <c r="K5" s="326"/>
    </row>
    <row r="6" spans="1:11" s="589" customFormat="1" x14ac:dyDescent="0.2">
      <c r="F6" s="590"/>
      <c r="G6" s="591"/>
      <c r="J6" s="590"/>
    </row>
    <row r="7" spans="1:11" s="589" customFormat="1" x14ac:dyDescent="0.2">
      <c r="F7" s="590"/>
      <c r="G7" s="591"/>
      <c r="J7" s="590"/>
    </row>
    <row r="8" spans="1:11" s="589" customFormat="1" x14ac:dyDescent="0.2">
      <c r="F8" s="590"/>
      <c r="G8" s="591"/>
      <c r="J8" s="590"/>
    </row>
    <row r="9" spans="1:11" s="589" customFormat="1" x14ac:dyDescent="0.2">
      <c r="F9" s="590"/>
      <c r="G9" s="591"/>
      <c r="J9" s="590"/>
    </row>
    <row r="10" spans="1:11" s="589" customFormat="1" x14ac:dyDescent="0.2">
      <c r="F10" s="590"/>
      <c r="G10" s="591"/>
      <c r="J10" s="590"/>
    </row>
    <row r="11" spans="1:11" s="589" customFormat="1" x14ac:dyDescent="0.2">
      <c r="F11" s="590"/>
      <c r="G11" s="591"/>
      <c r="J11" s="590"/>
    </row>
    <row r="12" spans="1:11" s="589" customFormat="1" x14ac:dyDescent="0.2"/>
    <row r="13" spans="1:11" x14ac:dyDescent="0.2">
      <c r="A13" s="564"/>
      <c r="B13" s="564"/>
      <c r="C13" s="564"/>
      <c r="D13" s="564"/>
      <c r="E13" s="564"/>
      <c r="F13" s="565"/>
      <c r="G13" s="566"/>
      <c r="H13" s="564"/>
      <c r="I13" s="564"/>
      <c r="J13" s="565"/>
      <c r="K13" s="564"/>
    </row>
    <row r="14" spans="1:11" x14ac:dyDescent="0.2">
      <c r="A14" s="326"/>
      <c r="B14" s="326"/>
      <c r="C14" s="326"/>
      <c r="D14" s="326"/>
      <c r="E14" s="326"/>
      <c r="F14" s="327"/>
      <c r="G14" s="423"/>
      <c r="H14" s="326"/>
      <c r="I14" s="326"/>
      <c r="J14" s="327"/>
      <c r="K14" s="326"/>
    </row>
    <row r="15" spans="1:11" x14ac:dyDescent="0.2">
      <c r="A15" s="326"/>
      <c r="B15" s="326"/>
      <c r="C15" s="326"/>
      <c r="D15" s="326"/>
      <c r="E15" s="326"/>
      <c r="F15" s="327"/>
      <c r="G15" s="423"/>
      <c r="H15" s="326"/>
      <c r="I15" s="326"/>
      <c r="J15" s="327"/>
      <c r="K15" s="326"/>
    </row>
    <row r="16" spans="1:11" x14ac:dyDescent="0.2">
      <c r="A16" s="326"/>
      <c r="B16" s="326"/>
      <c r="C16" s="326"/>
      <c r="D16" s="326"/>
      <c r="E16" s="326"/>
      <c r="F16" s="327"/>
      <c r="G16" s="423"/>
      <c r="H16" s="326"/>
      <c r="I16" s="326"/>
      <c r="J16" s="327"/>
      <c r="K16" s="326"/>
    </row>
    <row r="17" spans="1:11" x14ac:dyDescent="0.2">
      <c r="A17" s="326"/>
      <c r="B17" s="326"/>
      <c r="C17" s="326"/>
      <c r="D17" s="326"/>
      <c r="E17" s="326"/>
      <c r="F17" s="327"/>
      <c r="G17" s="423"/>
      <c r="H17" s="326"/>
      <c r="I17" s="326"/>
      <c r="J17" s="327"/>
      <c r="K17" s="326"/>
    </row>
    <row r="18" spans="1:11" x14ac:dyDescent="0.2">
      <c r="A18" s="326"/>
      <c r="B18" s="326"/>
      <c r="C18" s="326"/>
      <c r="D18" s="326"/>
      <c r="E18" s="326"/>
      <c r="F18" s="327"/>
      <c r="G18" s="423"/>
      <c r="H18" s="326"/>
      <c r="I18" s="326"/>
      <c r="J18" s="327"/>
      <c r="K18" s="326"/>
    </row>
    <row r="19" spans="1:11" x14ac:dyDescent="0.2">
      <c r="A19" s="326"/>
      <c r="B19" s="326"/>
      <c r="C19" s="326"/>
      <c r="D19" s="326"/>
      <c r="E19" s="326"/>
      <c r="F19" s="327"/>
      <c r="G19" s="423"/>
      <c r="H19" s="326"/>
      <c r="I19" s="326"/>
      <c r="J19" s="327"/>
      <c r="K19" s="326"/>
    </row>
    <row r="20" spans="1:11" x14ac:dyDescent="0.2">
      <c r="A20" s="326"/>
      <c r="B20" s="326"/>
      <c r="C20" s="326"/>
      <c r="D20" s="326"/>
      <c r="E20" s="326"/>
      <c r="F20" s="327"/>
      <c r="G20" s="423"/>
      <c r="H20" s="326"/>
      <c r="I20" s="326"/>
      <c r="J20" s="327"/>
      <c r="K20" s="326"/>
    </row>
    <row r="21" spans="1:11" x14ac:dyDescent="0.2">
      <c r="A21" s="326"/>
      <c r="B21" s="326"/>
      <c r="C21" s="326"/>
      <c r="D21" s="326"/>
      <c r="E21" s="326"/>
      <c r="F21" s="327"/>
      <c r="G21" s="423"/>
      <c r="H21" s="326"/>
      <c r="I21" s="326"/>
      <c r="J21" s="327"/>
      <c r="K21" s="326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8"/>
  <sheetViews>
    <sheetView workbookViewId="0">
      <selection activeCell="A2" sqref="A2:XFD7"/>
    </sheetView>
  </sheetViews>
  <sheetFormatPr defaultRowHeight="12.75" x14ac:dyDescent="0.2"/>
  <cols>
    <col min="3" max="3" width="30.140625" customWidth="1"/>
    <col min="4" max="4" width="16.140625" customWidth="1"/>
    <col min="5" max="5" width="17.85546875" customWidth="1"/>
    <col min="6" max="6" width="16.7109375" customWidth="1"/>
    <col min="7" max="7" width="13.85546875" customWidth="1"/>
    <col min="8" max="9" width="13.85546875" style="313" customWidth="1"/>
    <col min="10" max="10" width="16.28515625" customWidth="1"/>
    <col min="11" max="11" width="16.5703125" customWidth="1"/>
    <col min="12" max="12" width="13.85546875" customWidth="1"/>
    <col min="14" max="14" width="16" customWidth="1"/>
  </cols>
  <sheetData>
    <row r="1" spans="1:15" s="313" customFormat="1" ht="12" customHeight="1" x14ac:dyDescent="0.2">
      <c r="A1" s="577" t="s">
        <v>0</v>
      </c>
      <c r="B1" s="577" t="s">
        <v>1</v>
      </c>
      <c r="C1" s="577" t="s">
        <v>31</v>
      </c>
      <c r="D1" s="577" t="s">
        <v>32</v>
      </c>
      <c r="E1" s="577" t="s">
        <v>40</v>
      </c>
      <c r="F1" s="577" t="s">
        <v>33</v>
      </c>
      <c r="G1" s="577" t="s">
        <v>2</v>
      </c>
      <c r="H1" s="577"/>
      <c r="I1" s="577"/>
      <c r="J1" s="577" t="s">
        <v>36</v>
      </c>
      <c r="K1" s="577" t="s">
        <v>3</v>
      </c>
      <c r="L1" s="577" t="s">
        <v>34</v>
      </c>
      <c r="M1" s="577" t="s">
        <v>35</v>
      </c>
      <c r="N1" s="547"/>
      <c r="O1" s="546"/>
    </row>
    <row r="2" spans="1:15" s="589" customFormat="1" x14ac:dyDescent="0.2">
      <c r="A2" s="589" t="s">
        <v>307</v>
      </c>
      <c r="B2" s="589" t="s">
        <v>439</v>
      </c>
      <c r="C2" s="589" t="s">
        <v>440</v>
      </c>
      <c r="D2" s="589" t="s">
        <v>441</v>
      </c>
      <c r="E2" s="589" t="s">
        <v>442</v>
      </c>
      <c r="F2" s="590">
        <v>42563</v>
      </c>
      <c r="G2" s="591">
        <v>840.05</v>
      </c>
      <c r="H2" s="589" t="s">
        <v>474</v>
      </c>
      <c r="I2" s="589" t="s">
        <v>332</v>
      </c>
      <c r="J2" s="590">
        <v>42572</v>
      </c>
      <c r="K2" s="589" t="s">
        <v>71</v>
      </c>
      <c r="L2" s="589" t="s">
        <v>474</v>
      </c>
    </row>
    <row r="3" spans="1:15" s="589" customFormat="1" x14ac:dyDescent="0.2">
      <c r="A3" s="589" t="s">
        <v>307</v>
      </c>
      <c r="B3" s="589" t="s">
        <v>329</v>
      </c>
      <c r="C3" s="589" t="s">
        <v>330</v>
      </c>
      <c r="D3" s="589" t="s">
        <v>331</v>
      </c>
      <c r="E3" s="589" t="s">
        <v>443</v>
      </c>
      <c r="F3" s="590">
        <v>42552</v>
      </c>
      <c r="G3" s="591">
        <v>2500</v>
      </c>
      <c r="H3" s="589" t="s">
        <v>474</v>
      </c>
      <c r="I3" s="589" t="s">
        <v>183</v>
      </c>
      <c r="J3" s="590">
        <v>42562</v>
      </c>
      <c r="K3" s="589" t="s">
        <v>71</v>
      </c>
      <c r="L3" s="589" t="s">
        <v>474</v>
      </c>
    </row>
    <row r="4" spans="1:15" s="589" customFormat="1" x14ac:dyDescent="0.2">
      <c r="A4" s="589" t="s">
        <v>307</v>
      </c>
      <c r="B4" s="589" t="s">
        <v>128</v>
      </c>
      <c r="C4" s="589" t="s">
        <v>300</v>
      </c>
      <c r="D4" s="589" t="s">
        <v>474</v>
      </c>
      <c r="E4" s="589" t="s">
        <v>444</v>
      </c>
      <c r="F4" s="590">
        <v>42572</v>
      </c>
      <c r="G4" s="591">
        <v>142.24</v>
      </c>
      <c r="H4" s="589" t="s">
        <v>474</v>
      </c>
      <c r="I4" s="589" t="s">
        <v>104</v>
      </c>
      <c r="J4" s="590">
        <v>42576</v>
      </c>
      <c r="K4" s="589" t="s">
        <v>71</v>
      </c>
      <c r="L4" s="589" t="s">
        <v>474</v>
      </c>
    </row>
    <row r="5" spans="1:15" s="589" customFormat="1" x14ac:dyDescent="0.2">
      <c r="A5" s="589" t="s">
        <v>307</v>
      </c>
      <c r="B5" s="589" t="s">
        <v>451</v>
      </c>
      <c r="C5" s="589" t="s">
        <v>452</v>
      </c>
      <c r="D5" s="589" t="s">
        <v>453</v>
      </c>
      <c r="E5" s="589" t="s">
        <v>454</v>
      </c>
      <c r="F5" s="590">
        <v>42551</v>
      </c>
      <c r="G5" s="591">
        <v>137.08000000000001</v>
      </c>
      <c r="H5" s="589" t="s">
        <v>474</v>
      </c>
      <c r="I5" s="589" t="s">
        <v>455</v>
      </c>
      <c r="J5" s="590">
        <v>42558</v>
      </c>
      <c r="K5" s="589" t="s">
        <v>71</v>
      </c>
      <c r="L5" s="589" t="s">
        <v>474</v>
      </c>
    </row>
    <row r="6" spans="1:15" s="589" customFormat="1" x14ac:dyDescent="0.2">
      <c r="A6" s="589" t="s">
        <v>307</v>
      </c>
      <c r="B6" s="589" t="s">
        <v>197</v>
      </c>
      <c r="C6" s="589" t="s">
        <v>198</v>
      </c>
      <c r="D6" s="589" t="s">
        <v>199</v>
      </c>
      <c r="E6" s="589" t="s">
        <v>456</v>
      </c>
      <c r="F6" s="590">
        <v>42562</v>
      </c>
      <c r="G6" s="591">
        <v>297</v>
      </c>
      <c r="H6" s="589" t="s">
        <v>474</v>
      </c>
      <c r="I6" s="589" t="s">
        <v>254</v>
      </c>
      <c r="J6" s="590">
        <v>42571</v>
      </c>
      <c r="K6" s="589" t="s">
        <v>71</v>
      </c>
      <c r="L6" s="589" t="s">
        <v>474</v>
      </c>
    </row>
    <row r="7" spans="1:15" s="589" customFormat="1" x14ac:dyDescent="0.2">
      <c r="A7" s="589" t="s">
        <v>307</v>
      </c>
      <c r="B7" s="589" t="s">
        <v>251</v>
      </c>
      <c r="C7" s="589" t="s">
        <v>252</v>
      </c>
      <c r="D7" s="589" t="s">
        <v>253</v>
      </c>
      <c r="E7" s="589" t="s">
        <v>437</v>
      </c>
      <c r="F7" s="590">
        <v>42445</v>
      </c>
      <c r="G7" s="591">
        <f>545.66*-1</f>
        <v>-545.66</v>
      </c>
      <c r="H7" s="589" t="s">
        <v>474</v>
      </c>
      <c r="I7" s="589" t="s">
        <v>226</v>
      </c>
      <c r="J7" s="590">
        <v>42579</v>
      </c>
      <c r="K7" s="589" t="s">
        <v>71</v>
      </c>
      <c r="L7" s="589" t="s">
        <v>474</v>
      </c>
    </row>
    <row r="8" spans="1:15" x14ac:dyDescent="0.2">
      <c r="A8" s="546"/>
      <c r="B8" s="546"/>
      <c r="C8" s="546"/>
      <c r="D8" s="546"/>
      <c r="E8" s="546"/>
      <c r="F8" s="547"/>
      <c r="G8" s="551">
        <f>SUM(G2:G7)</f>
        <v>3370.71</v>
      </c>
      <c r="H8" s="572"/>
      <c r="I8" s="572"/>
      <c r="J8" s="548"/>
      <c r="K8" s="550"/>
      <c r="L8" s="546"/>
      <c r="M8" s="546"/>
      <c r="N8" s="547"/>
      <c r="O8" s="546"/>
    </row>
    <row r="9" spans="1:15" x14ac:dyDescent="0.2">
      <c r="A9" s="546"/>
      <c r="B9" s="546"/>
      <c r="C9" s="546"/>
      <c r="D9" s="546"/>
      <c r="E9" s="546"/>
      <c r="F9" s="547"/>
      <c r="G9" s="550"/>
      <c r="H9" s="572"/>
      <c r="I9" s="572"/>
      <c r="J9" s="548"/>
      <c r="K9" s="550"/>
      <c r="L9" s="546"/>
      <c r="M9" s="546"/>
      <c r="N9" s="547"/>
      <c r="O9" s="546"/>
    </row>
    <row r="10" spans="1:15" x14ac:dyDescent="0.2">
      <c r="A10" s="546"/>
      <c r="B10" s="546"/>
      <c r="C10" s="546"/>
      <c r="D10" s="546"/>
      <c r="E10" s="546"/>
      <c r="F10" s="547"/>
      <c r="G10" s="550"/>
      <c r="H10" s="572"/>
      <c r="I10" s="572"/>
      <c r="J10" s="548"/>
      <c r="K10" s="550"/>
      <c r="L10" s="546"/>
      <c r="M10" s="546"/>
      <c r="N10" s="547"/>
      <c r="O10" s="546"/>
    </row>
    <row r="11" spans="1:15" x14ac:dyDescent="0.2">
      <c r="A11" s="546"/>
      <c r="B11" s="546"/>
      <c r="C11" s="546"/>
      <c r="D11" s="546"/>
      <c r="E11" s="546"/>
      <c r="F11" s="547"/>
      <c r="G11" s="550"/>
      <c r="H11" s="572"/>
      <c r="I11" s="572"/>
      <c r="J11" s="548"/>
      <c r="K11" s="550"/>
      <c r="L11" s="546"/>
      <c r="M11" s="546"/>
      <c r="N11" s="547"/>
      <c r="O11" s="546"/>
    </row>
    <row r="12" spans="1:15" x14ac:dyDescent="0.2">
      <c r="A12" s="546"/>
      <c r="B12" s="546"/>
      <c r="C12" s="546"/>
      <c r="D12" s="546"/>
      <c r="E12" s="546"/>
      <c r="F12" s="547"/>
      <c r="G12" s="550"/>
      <c r="H12" s="572"/>
      <c r="I12" s="572"/>
      <c r="J12" s="548"/>
      <c r="K12" s="550"/>
      <c r="L12" s="546"/>
      <c r="M12" s="546"/>
      <c r="N12" s="547"/>
      <c r="O12" s="546"/>
    </row>
    <row r="13" spans="1:15" x14ac:dyDescent="0.2">
      <c r="A13" s="546"/>
      <c r="B13" s="546"/>
      <c r="C13" s="546"/>
      <c r="D13" s="546"/>
      <c r="E13" s="546"/>
      <c r="F13" s="547"/>
      <c r="G13" s="550"/>
      <c r="H13" s="572"/>
      <c r="I13" s="572"/>
      <c r="J13" s="548"/>
      <c r="K13" s="550"/>
      <c r="L13" s="546"/>
      <c r="M13" s="546"/>
      <c r="N13" s="547"/>
      <c r="O13" s="546"/>
    </row>
    <row r="14" spans="1:15" x14ac:dyDescent="0.2">
      <c r="A14" s="546"/>
      <c r="B14" s="546"/>
      <c r="C14" s="546"/>
      <c r="D14" s="546"/>
      <c r="E14" s="546"/>
      <c r="F14" s="547"/>
      <c r="G14" s="550"/>
      <c r="H14" s="572"/>
      <c r="I14" s="572"/>
      <c r="J14" s="548"/>
      <c r="K14" s="550"/>
      <c r="L14" s="546"/>
      <c r="M14" s="546"/>
      <c r="N14" s="547"/>
      <c r="O14" s="546"/>
    </row>
    <row r="15" spans="1:15" x14ac:dyDescent="0.2">
      <c r="A15" s="546"/>
      <c r="B15" s="546"/>
      <c r="C15" s="546"/>
      <c r="D15" s="546"/>
      <c r="E15" s="546"/>
      <c r="F15" s="547"/>
      <c r="G15" s="550"/>
      <c r="H15" s="572"/>
      <c r="I15" s="572"/>
      <c r="J15" s="548"/>
      <c r="K15" s="550"/>
      <c r="L15" s="546"/>
      <c r="M15" s="546"/>
      <c r="N15" s="547"/>
      <c r="O15" s="546"/>
    </row>
    <row r="16" spans="1:15" x14ac:dyDescent="0.2">
      <c r="A16" s="546"/>
      <c r="B16" s="546"/>
      <c r="C16" s="546"/>
      <c r="D16" s="546"/>
      <c r="E16" s="546"/>
      <c r="F16" s="547"/>
      <c r="G16" s="550"/>
      <c r="H16" s="572"/>
      <c r="I16" s="572"/>
      <c r="J16" s="548"/>
      <c r="K16" s="550"/>
      <c r="L16" s="546"/>
      <c r="M16" s="546"/>
      <c r="N16" s="547"/>
      <c r="O16" s="546"/>
    </row>
    <row r="17" spans="1:15" x14ac:dyDescent="0.2">
      <c r="A17" s="546"/>
      <c r="B17" s="546"/>
      <c r="C17" s="546"/>
      <c r="D17" s="546"/>
      <c r="E17" s="546"/>
      <c r="F17" s="547"/>
      <c r="G17" s="550"/>
      <c r="H17" s="572"/>
      <c r="I17" s="572"/>
      <c r="J17" s="548"/>
      <c r="K17" s="550"/>
      <c r="L17" s="546"/>
      <c r="M17" s="546"/>
      <c r="N17" s="547"/>
      <c r="O17" s="546"/>
    </row>
    <row r="18" spans="1:15" x14ac:dyDescent="0.2">
      <c r="A18" s="546"/>
      <c r="B18" s="546"/>
      <c r="C18" s="546"/>
      <c r="D18" s="546"/>
      <c r="E18" s="546"/>
      <c r="F18" s="547"/>
      <c r="G18" s="550"/>
      <c r="H18" s="572"/>
      <c r="I18" s="572"/>
      <c r="J18" s="548"/>
      <c r="K18" s="550"/>
      <c r="L18" s="546"/>
      <c r="M18" s="546"/>
      <c r="N18" s="547"/>
      <c r="O18" s="546"/>
    </row>
    <row r="19" spans="1:15" x14ac:dyDescent="0.2">
      <c r="A19" s="546"/>
      <c r="B19" s="546"/>
      <c r="C19" s="546"/>
      <c r="D19" s="546"/>
      <c r="E19" s="546"/>
      <c r="F19" s="547"/>
      <c r="G19" s="550"/>
      <c r="H19" s="572"/>
      <c r="I19" s="572"/>
      <c r="J19" s="548"/>
      <c r="K19" s="550"/>
      <c r="L19" s="546"/>
      <c r="M19" s="546"/>
      <c r="N19" s="547"/>
      <c r="O19" s="546"/>
    </row>
    <row r="20" spans="1:15" x14ac:dyDescent="0.2">
      <c r="A20" s="546"/>
      <c r="B20" s="546"/>
      <c r="C20" s="546"/>
      <c r="D20" s="546"/>
      <c r="E20" s="546"/>
      <c r="F20" s="547"/>
      <c r="G20" s="550"/>
      <c r="H20" s="572"/>
      <c r="I20" s="572"/>
      <c r="J20" s="548"/>
      <c r="K20" s="550"/>
      <c r="L20" s="546"/>
      <c r="M20" s="546"/>
      <c r="N20" s="547"/>
      <c r="O20" s="546"/>
    </row>
    <row r="21" spans="1:15" x14ac:dyDescent="0.2">
      <c r="A21" s="546"/>
      <c r="B21" s="546"/>
      <c r="C21" s="546"/>
      <c r="D21" s="546"/>
      <c r="E21" s="546"/>
      <c r="F21" s="547"/>
      <c r="G21" s="550"/>
      <c r="H21" s="572"/>
      <c r="I21" s="572"/>
      <c r="J21" s="548"/>
      <c r="K21" s="550"/>
      <c r="L21" s="546"/>
      <c r="M21" s="546"/>
      <c r="N21" s="547"/>
      <c r="O21" s="546"/>
    </row>
    <row r="22" spans="1:15" x14ac:dyDescent="0.2">
      <c r="A22" s="546"/>
      <c r="B22" s="546"/>
      <c r="C22" s="546"/>
      <c r="D22" s="546"/>
      <c r="E22" s="546"/>
      <c r="F22" s="547"/>
      <c r="G22" s="550"/>
      <c r="H22" s="572"/>
      <c r="I22" s="572"/>
      <c r="J22" s="548"/>
      <c r="K22" s="550"/>
      <c r="L22" s="546"/>
      <c r="M22" s="546"/>
      <c r="N22" s="547"/>
      <c r="O22" s="546"/>
    </row>
    <row r="23" spans="1:15" x14ac:dyDescent="0.2">
      <c r="A23" s="546"/>
      <c r="B23" s="546"/>
      <c r="C23" s="546"/>
      <c r="D23" s="546"/>
      <c r="E23" s="546"/>
      <c r="F23" s="547"/>
      <c r="G23" s="550"/>
      <c r="H23" s="572"/>
      <c r="I23" s="572"/>
      <c r="J23" s="548"/>
      <c r="K23" s="550"/>
      <c r="L23" s="546"/>
      <c r="M23" s="546"/>
      <c r="N23" s="547"/>
      <c r="O23" s="546"/>
    </row>
    <row r="24" spans="1:15" x14ac:dyDescent="0.2">
      <c r="A24" s="546"/>
      <c r="B24" s="546"/>
      <c r="C24" s="546"/>
      <c r="D24" s="546"/>
      <c r="E24" s="546"/>
      <c r="F24" s="547"/>
      <c r="G24" s="550"/>
      <c r="H24" s="572"/>
      <c r="I24" s="572"/>
      <c r="J24" s="548"/>
      <c r="K24" s="550"/>
      <c r="L24" s="546"/>
      <c r="M24" s="546"/>
      <c r="N24" s="547"/>
      <c r="O24" s="546"/>
    </row>
    <row r="25" spans="1:15" x14ac:dyDescent="0.2">
      <c r="A25" s="546"/>
      <c r="B25" s="546"/>
      <c r="C25" s="546"/>
      <c r="D25" s="546"/>
      <c r="E25" s="546"/>
      <c r="F25" s="547"/>
      <c r="G25" s="550"/>
      <c r="H25" s="572"/>
      <c r="I25" s="572"/>
      <c r="J25" s="548"/>
      <c r="K25" s="550"/>
      <c r="L25" s="546"/>
      <c r="M25" s="546"/>
      <c r="N25" s="547"/>
      <c r="O25" s="546"/>
    </row>
    <row r="26" spans="1:15" x14ac:dyDescent="0.2">
      <c r="A26" s="546"/>
      <c r="B26" s="546"/>
      <c r="C26" s="546"/>
      <c r="D26" s="546"/>
      <c r="E26" s="546"/>
      <c r="F26" s="547"/>
      <c r="G26" s="550"/>
      <c r="H26" s="572"/>
      <c r="I26" s="572"/>
      <c r="J26" s="548"/>
      <c r="K26" s="550"/>
      <c r="L26" s="546"/>
      <c r="M26" s="546"/>
      <c r="N26" s="547"/>
      <c r="O26" s="546"/>
    </row>
    <row r="27" spans="1:15" x14ac:dyDescent="0.2">
      <c r="A27" s="546"/>
      <c r="B27" s="546"/>
      <c r="C27" s="546"/>
      <c r="D27" s="546"/>
      <c r="E27" s="546"/>
      <c r="F27" s="547"/>
      <c r="G27" s="550"/>
      <c r="H27" s="572"/>
      <c r="I27" s="572"/>
      <c r="J27" s="548"/>
      <c r="K27" s="550"/>
      <c r="L27" s="546"/>
      <c r="M27" s="546"/>
      <c r="N27" s="547"/>
      <c r="O27" s="546"/>
    </row>
    <row r="28" spans="1:15" x14ac:dyDescent="0.2">
      <c r="A28" s="546"/>
      <c r="B28" s="546"/>
      <c r="C28" s="546"/>
      <c r="D28" s="546"/>
      <c r="E28" s="546"/>
      <c r="F28" s="547"/>
      <c r="G28" s="550"/>
      <c r="H28" s="572"/>
      <c r="I28" s="572"/>
      <c r="J28" s="548"/>
      <c r="K28" s="550"/>
      <c r="L28" s="546"/>
      <c r="M28" s="546"/>
      <c r="N28" s="547"/>
      <c r="O28" s="546"/>
    </row>
    <row r="29" spans="1:15" x14ac:dyDescent="0.2">
      <c r="A29" s="546"/>
      <c r="B29" s="546"/>
      <c r="C29" s="546"/>
      <c r="D29" s="546"/>
      <c r="E29" s="546"/>
      <c r="F29" s="547"/>
      <c r="G29" s="550"/>
      <c r="H29" s="572"/>
      <c r="I29" s="572"/>
      <c r="J29" s="548"/>
      <c r="K29" s="550"/>
      <c r="L29" s="546"/>
      <c r="M29" s="546"/>
      <c r="N29" s="547"/>
      <c r="O29" s="546"/>
    </row>
    <row r="30" spans="1:15" x14ac:dyDescent="0.2">
      <c r="A30" s="546"/>
      <c r="B30" s="546"/>
      <c r="C30" s="546"/>
      <c r="D30" s="546"/>
      <c r="E30" s="546"/>
      <c r="F30" s="547"/>
      <c r="G30" s="550"/>
      <c r="H30" s="572"/>
      <c r="I30" s="572"/>
      <c r="J30" s="548"/>
      <c r="K30" s="550"/>
      <c r="L30" s="546"/>
      <c r="M30" s="546"/>
      <c r="N30" s="547"/>
      <c r="O30" s="546"/>
    </row>
    <row r="31" spans="1:15" x14ac:dyDescent="0.2">
      <c r="A31" s="546"/>
      <c r="B31" s="546"/>
      <c r="C31" s="546"/>
      <c r="D31" s="546"/>
      <c r="E31" s="546"/>
      <c r="F31" s="547"/>
      <c r="G31" s="550"/>
      <c r="H31" s="572"/>
      <c r="I31" s="572"/>
      <c r="J31" s="548"/>
      <c r="K31" s="550"/>
      <c r="L31" s="546"/>
      <c r="M31" s="546"/>
      <c r="N31" s="547"/>
      <c r="O31" s="546"/>
    </row>
    <row r="32" spans="1:15" x14ac:dyDescent="0.2">
      <c r="A32" s="546"/>
      <c r="B32" s="546"/>
      <c r="C32" s="546"/>
      <c r="D32" s="546"/>
      <c r="E32" s="546"/>
      <c r="F32" s="547"/>
      <c r="G32" s="550"/>
      <c r="H32" s="572"/>
      <c r="I32" s="572"/>
      <c r="J32" s="548"/>
      <c r="K32" s="550"/>
      <c r="L32" s="546"/>
      <c r="M32" s="546"/>
      <c r="N32" s="547"/>
      <c r="O32" s="546"/>
    </row>
    <row r="33" spans="1:15" x14ac:dyDescent="0.2">
      <c r="A33" s="546"/>
      <c r="B33" s="546"/>
      <c r="C33" s="546"/>
      <c r="D33" s="546"/>
      <c r="E33" s="546"/>
      <c r="F33" s="547"/>
      <c r="G33" s="550"/>
      <c r="H33" s="572"/>
      <c r="I33" s="572"/>
      <c r="J33" s="548"/>
      <c r="K33" s="550"/>
      <c r="L33" s="546"/>
      <c r="M33" s="546"/>
      <c r="N33" s="547"/>
      <c r="O33" s="546"/>
    </row>
    <row r="34" spans="1:15" x14ac:dyDescent="0.2">
      <c r="A34" s="546"/>
      <c r="B34" s="546"/>
      <c r="C34" s="546"/>
      <c r="D34" s="546"/>
      <c r="E34" s="546"/>
      <c r="F34" s="547"/>
      <c r="G34" s="550"/>
      <c r="H34" s="572"/>
      <c r="I34" s="572"/>
      <c r="J34" s="548"/>
      <c r="K34" s="550"/>
      <c r="L34" s="546"/>
      <c r="M34" s="546"/>
      <c r="N34" s="547"/>
      <c r="O34" s="546"/>
    </row>
    <row r="35" spans="1:15" x14ac:dyDescent="0.2">
      <c r="A35" s="546"/>
      <c r="B35" s="546"/>
      <c r="C35" s="546"/>
      <c r="D35" s="546"/>
      <c r="E35" s="546"/>
      <c r="F35" s="547"/>
      <c r="G35" s="550"/>
      <c r="H35" s="572"/>
      <c r="I35" s="572"/>
      <c r="J35" s="548"/>
      <c r="K35" s="550"/>
      <c r="L35" s="546"/>
      <c r="M35" s="546"/>
      <c r="N35" s="547"/>
      <c r="O35" s="546"/>
    </row>
    <row r="36" spans="1:15" x14ac:dyDescent="0.2">
      <c r="A36" s="546"/>
      <c r="B36" s="546"/>
      <c r="C36" s="546"/>
      <c r="D36" s="546"/>
      <c r="E36" s="546"/>
      <c r="F36" s="547"/>
      <c r="G36" s="550"/>
      <c r="H36" s="572"/>
      <c r="I36" s="572"/>
      <c r="J36" s="548"/>
      <c r="K36" s="550"/>
      <c r="L36" s="546"/>
      <c r="M36" s="546"/>
      <c r="N36" s="547"/>
      <c r="O36" s="546"/>
    </row>
    <row r="37" spans="1:15" x14ac:dyDescent="0.2">
      <c r="A37" s="546"/>
      <c r="B37" s="546"/>
      <c r="C37" s="546"/>
      <c r="D37" s="546"/>
      <c r="E37" s="546"/>
      <c r="F37" s="547"/>
      <c r="G37" s="550"/>
      <c r="H37" s="572"/>
      <c r="I37" s="572"/>
      <c r="J37" s="548"/>
      <c r="K37" s="550"/>
      <c r="L37" s="546"/>
      <c r="M37" s="546"/>
      <c r="N37" s="547"/>
      <c r="O37" s="546"/>
    </row>
    <row r="38" spans="1:15" x14ac:dyDescent="0.2">
      <c r="A38" s="546"/>
      <c r="B38" s="546"/>
      <c r="C38" s="546"/>
      <c r="D38" s="546"/>
      <c r="E38" s="546"/>
      <c r="F38" s="547"/>
      <c r="G38" s="550"/>
      <c r="H38" s="572"/>
      <c r="I38" s="572"/>
      <c r="J38" s="548"/>
      <c r="K38" s="550"/>
      <c r="L38" s="546"/>
      <c r="M38" s="546"/>
      <c r="N38" s="547"/>
      <c r="O38" s="546"/>
    </row>
    <row r="39" spans="1:15" x14ac:dyDescent="0.2">
      <c r="A39" s="546"/>
      <c r="B39" s="546"/>
      <c r="C39" s="546"/>
      <c r="D39" s="546"/>
      <c r="E39" s="546"/>
      <c r="F39" s="547"/>
      <c r="G39" s="550"/>
      <c r="H39" s="572"/>
      <c r="I39" s="572"/>
      <c r="J39" s="548"/>
      <c r="K39" s="550"/>
      <c r="L39" s="546"/>
      <c r="M39" s="546"/>
      <c r="N39" s="547"/>
      <c r="O39" s="546"/>
    </row>
    <row r="40" spans="1:15" x14ac:dyDescent="0.2">
      <c r="A40" s="546"/>
      <c r="B40" s="546"/>
      <c r="C40" s="546"/>
      <c r="D40" s="546"/>
      <c r="E40" s="546"/>
      <c r="F40" s="547"/>
      <c r="G40" s="550"/>
      <c r="H40" s="572"/>
      <c r="I40" s="572"/>
      <c r="J40" s="548"/>
      <c r="K40" s="550"/>
      <c r="L40" s="546"/>
      <c r="M40" s="546"/>
      <c r="N40" s="547"/>
      <c r="O40" s="546"/>
    </row>
    <row r="41" spans="1:15" x14ac:dyDescent="0.2">
      <c r="A41" s="546"/>
      <c r="B41" s="546"/>
      <c r="C41" s="546"/>
      <c r="D41" s="546"/>
      <c r="E41" s="546"/>
      <c r="F41" s="547"/>
      <c r="G41" s="550"/>
      <c r="H41" s="572"/>
      <c r="I41" s="572"/>
      <c r="J41" s="548"/>
      <c r="K41" s="550"/>
      <c r="L41" s="546"/>
      <c r="M41" s="546"/>
      <c r="N41" s="547"/>
      <c r="O41" s="546"/>
    </row>
    <row r="42" spans="1:15" x14ac:dyDescent="0.2">
      <c r="A42" s="546"/>
      <c r="B42" s="546"/>
      <c r="C42" s="546"/>
      <c r="D42" s="546"/>
      <c r="E42" s="546"/>
      <c r="F42" s="547"/>
      <c r="G42" s="550"/>
      <c r="H42" s="572"/>
      <c r="I42" s="572"/>
      <c r="J42" s="548"/>
      <c r="K42" s="550"/>
      <c r="L42" s="546"/>
      <c r="M42" s="546"/>
      <c r="N42" s="547"/>
      <c r="O42" s="546"/>
    </row>
    <row r="43" spans="1:15" x14ac:dyDescent="0.2">
      <c r="A43" s="546"/>
      <c r="B43" s="546"/>
      <c r="C43" s="546"/>
      <c r="D43" s="546"/>
      <c r="E43" s="546"/>
      <c r="F43" s="547"/>
      <c r="G43" s="550"/>
      <c r="H43" s="572"/>
      <c r="I43" s="572"/>
      <c r="J43" s="548"/>
      <c r="K43" s="550"/>
      <c r="L43" s="546"/>
      <c r="M43" s="546"/>
      <c r="N43" s="547"/>
      <c r="O43" s="546"/>
    </row>
    <row r="44" spans="1:15" x14ac:dyDescent="0.2">
      <c r="A44" s="546"/>
      <c r="B44" s="546"/>
      <c r="C44" s="546"/>
      <c r="D44" s="546"/>
      <c r="E44" s="546"/>
      <c r="F44" s="547"/>
      <c r="G44" s="550"/>
      <c r="H44" s="572"/>
      <c r="I44" s="572"/>
      <c r="J44" s="548"/>
      <c r="K44" s="550"/>
      <c r="L44" s="546"/>
      <c r="M44" s="546"/>
      <c r="N44" s="547"/>
      <c r="O44" s="546"/>
    </row>
    <row r="45" spans="1:15" x14ac:dyDescent="0.2">
      <c r="A45" s="546"/>
      <c r="B45" s="546"/>
      <c r="C45" s="546"/>
      <c r="D45" s="546"/>
      <c r="E45" s="546"/>
      <c r="F45" s="547"/>
      <c r="G45" s="550"/>
      <c r="H45" s="572"/>
      <c r="I45" s="572"/>
      <c r="J45" s="548"/>
      <c r="K45" s="550"/>
      <c r="L45" s="546"/>
      <c r="M45" s="546"/>
      <c r="N45" s="547"/>
      <c r="O45" s="546"/>
    </row>
    <row r="46" spans="1:15" x14ac:dyDescent="0.2">
      <c r="A46" s="546"/>
      <c r="B46" s="546"/>
      <c r="C46" s="546"/>
      <c r="D46" s="546"/>
      <c r="E46" s="546"/>
      <c r="F46" s="547"/>
      <c r="G46" s="550"/>
      <c r="H46" s="572"/>
      <c r="I46" s="572"/>
      <c r="J46" s="548"/>
      <c r="K46" s="550"/>
      <c r="L46" s="546"/>
      <c r="M46" s="546"/>
      <c r="N46" s="547"/>
      <c r="O46" s="546"/>
    </row>
    <row r="47" spans="1:15" x14ac:dyDescent="0.2">
      <c r="A47" s="546"/>
      <c r="B47" s="546"/>
      <c r="C47" s="546"/>
      <c r="D47" s="546"/>
      <c r="E47" s="546"/>
      <c r="F47" s="547"/>
      <c r="G47" s="550"/>
      <c r="H47" s="572"/>
      <c r="I47" s="572"/>
      <c r="J47" s="548"/>
      <c r="K47" s="550"/>
      <c r="L47" s="546"/>
      <c r="M47" s="546"/>
      <c r="N47" s="547"/>
      <c r="O47" s="546"/>
    </row>
    <row r="48" spans="1:15" x14ac:dyDescent="0.2">
      <c r="A48" s="546"/>
      <c r="B48" s="546"/>
      <c r="C48" s="546"/>
      <c r="D48" s="546"/>
      <c r="E48" s="546"/>
      <c r="F48" s="547"/>
      <c r="G48" s="550"/>
      <c r="H48" s="572"/>
      <c r="I48" s="572"/>
      <c r="J48" s="548"/>
      <c r="K48" s="550"/>
      <c r="L48" s="546"/>
      <c r="M48" s="546"/>
      <c r="N48" s="547"/>
      <c r="O48" s="546"/>
    </row>
    <row r="49" spans="1:15" x14ac:dyDescent="0.2">
      <c r="A49" s="546"/>
      <c r="B49" s="546"/>
      <c r="C49" s="546"/>
      <c r="D49" s="546"/>
      <c r="E49" s="546"/>
      <c r="F49" s="547"/>
      <c r="G49" s="550"/>
      <c r="H49" s="572"/>
      <c r="I49" s="572"/>
      <c r="J49" s="548"/>
      <c r="K49" s="550"/>
      <c r="L49" s="546"/>
      <c r="M49" s="546"/>
      <c r="N49" s="547"/>
      <c r="O49" s="546"/>
    </row>
    <row r="50" spans="1:15" x14ac:dyDescent="0.2">
      <c r="A50" s="546"/>
      <c r="B50" s="546"/>
      <c r="C50" s="546"/>
      <c r="D50" s="546"/>
      <c r="E50" s="546"/>
      <c r="F50" s="547"/>
      <c r="G50" s="550"/>
      <c r="H50" s="572"/>
      <c r="I50" s="572"/>
      <c r="J50" s="548"/>
      <c r="K50" s="550"/>
      <c r="L50" s="546"/>
      <c r="M50" s="546"/>
      <c r="N50" s="547"/>
      <c r="O50" s="546"/>
    </row>
    <row r="51" spans="1:15" x14ac:dyDescent="0.2">
      <c r="A51" s="546"/>
      <c r="B51" s="546"/>
      <c r="C51" s="546"/>
      <c r="D51" s="546"/>
      <c r="E51" s="546"/>
      <c r="F51" s="547"/>
      <c r="G51" s="550"/>
      <c r="H51" s="572"/>
      <c r="I51" s="572"/>
      <c r="J51" s="548"/>
      <c r="K51" s="550"/>
      <c r="L51" s="546"/>
      <c r="M51" s="546"/>
      <c r="N51" s="547"/>
      <c r="O51" s="546"/>
    </row>
    <row r="52" spans="1:15" x14ac:dyDescent="0.2">
      <c r="A52" s="546"/>
      <c r="B52" s="546"/>
      <c r="C52" s="546"/>
      <c r="D52" s="546"/>
      <c r="E52" s="546"/>
      <c r="F52" s="547"/>
      <c r="G52" s="550"/>
      <c r="H52" s="572"/>
      <c r="I52" s="572"/>
      <c r="J52" s="548"/>
      <c r="K52" s="550"/>
      <c r="L52" s="546"/>
      <c r="M52" s="546"/>
      <c r="N52" s="547"/>
      <c r="O52" s="546"/>
    </row>
    <row r="53" spans="1:15" x14ac:dyDescent="0.2">
      <c r="A53" s="546"/>
      <c r="B53" s="546"/>
      <c r="C53" s="546"/>
      <c r="D53" s="546"/>
      <c r="E53" s="546"/>
      <c r="F53" s="547"/>
      <c r="G53" s="550"/>
      <c r="H53" s="572"/>
      <c r="I53" s="572"/>
      <c r="J53" s="548"/>
      <c r="K53" s="550"/>
      <c r="L53" s="546"/>
      <c r="M53" s="546"/>
      <c r="N53" s="547"/>
      <c r="O53" s="546"/>
    </row>
    <row r="54" spans="1:15" x14ac:dyDescent="0.2">
      <c r="A54" s="546"/>
      <c r="B54" s="546"/>
      <c r="C54" s="546"/>
      <c r="D54" s="546"/>
      <c r="E54" s="546"/>
      <c r="F54" s="547"/>
      <c r="G54" s="550"/>
      <c r="H54" s="572"/>
      <c r="I54" s="572"/>
      <c r="J54" s="548"/>
      <c r="K54" s="550"/>
      <c r="L54" s="546"/>
      <c r="M54" s="546"/>
      <c r="N54" s="547"/>
      <c r="O54" s="546"/>
    </row>
    <row r="55" spans="1:15" x14ac:dyDescent="0.2">
      <c r="A55" s="546"/>
      <c r="B55" s="546"/>
      <c r="C55" s="546"/>
      <c r="D55" s="546"/>
      <c r="E55" s="546"/>
      <c r="F55" s="547"/>
      <c r="G55" s="550"/>
      <c r="H55" s="572"/>
      <c r="I55" s="572"/>
      <c r="J55" s="548"/>
      <c r="K55" s="550"/>
      <c r="L55" s="546"/>
      <c r="M55" s="546"/>
      <c r="N55" s="547"/>
      <c r="O55" s="546"/>
    </row>
    <row r="56" spans="1:15" x14ac:dyDescent="0.2">
      <c r="A56" s="546"/>
      <c r="B56" s="546"/>
      <c r="C56" s="546"/>
      <c r="D56" s="546"/>
      <c r="E56" s="546"/>
      <c r="F56" s="547"/>
      <c r="G56" s="550"/>
      <c r="H56" s="572"/>
      <c r="I56" s="572"/>
      <c r="J56" s="548"/>
      <c r="K56" s="550"/>
      <c r="L56" s="546"/>
      <c r="M56" s="546"/>
      <c r="N56" s="547"/>
      <c r="O56" s="546"/>
    </row>
    <row r="57" spans="1:15" x14ac:dyDescent="0.2">
      <c r="A57" s="546"/>
      <c r="B57" s="546"/>
      <c r="C57" s="546"/>
      <c r="D57" s="546"/>
      <c r="E57" s="546"/>
      <c r="F57" s="547"/>
      <c r="G57" s="550"/>
      <c r="H57" s="572"/>
      <c r="I57" s="572"/>
      <c r="J57" s="548"/>
      <c r="K57" s="550"/>
      <c r="L57" s="546"/>
      <c r="M57" s="546"/>
      <c r="N57" s="547"/>
      <c r="O57" s="546"/>
    </row>
    <row r="58" spans="1:15" x14ac:dyDescent="0.2">
      <c r="A58" s="546"/>
      <c r="B58" s="546"/>
      <c r="C58" s="546"/>
      <c r="D58" s="546"/>
      <c r="E58" s="546"/>
      <c r="F58" s="547"/>
      <c r="G58" s="550"/>
      <c r="H58" s="572"/>
      <c r="I58" s="572"/>
      <c r="J58" s="548"/>
      <c r="K58" s="550"/>
      <c r="L58" s="546"/>
      <c r="M58" s="546"/>
      <c r="N58" s="547"/>
      <c r="O58" s="546"/>
    </row>
    <row r="59" spans="1:15" x14ac:dyDescent="0.2">
      <c r="A59" s="546"/>
      <c r="B59" s="546"/>
      <c r="C59" s="546"/>
      <c r="D59" s="546"/>
      <c r="E59" s="546"/>
      <c r="F59" s="547"/>
      <c r="G59" s="550"/>
      <c r="H59" s="572"/>
      <c r="I59" s="572"/>
      <c r="J59" s="548"/>
      <c r="K59" s="550"/>
      <c r="L59" s="546"/>
      <c r="M59" s="546"/>
      <c r="N59" s="547"/>
      <c r="O59" s="546"/>
    </row>
    <row r="60" spans="1:15" x14ac:dyDescent="0.2">
      <c r="A60" s="546"/>
      <c r="B60" s="546"/>
      <c r="C60" s="546"/>
      <c r="D60" s="546"/>
      <c r="E60" s="546"/>
      <c r="F60" s="547"/>
      <c r="G60" s="550"/>
      <c r="H60" s="572"/>
      <c r="I60" s="572"/>
      <c r="J60" s="548"/>
      <c r="K60" s="550"/>
      <c r="L60" s="546"/>
      <c r="M60" s="546"/>
      <c r="N60" s="547"/>
      <c r="O60" s="546"/>
    </row>
    <row r="61" spans="1:15" x14ac:dyDescent="0.2">
      <c r="A61" s="546"/>
      <c r="B61" s="546"/>
      <c r="C61" s="546"/>
      <c r="D61" s="546"/>
      <c r="E61" s="546"/>
      <c r="F61" s="547"/>
      <c r="G61" s="550"/>
      <c r="H61" s="572"/>
      <c r="I61" s="572"/>
      <c r="J61" s="548"/>
      <c r="K61" s="550"/>
      <c r="L61" s="546"/>
      <c r="M61" s="546"/>
      <c r="N61" s="547"/>
      <c r="O61" s="546"/>
    </row>
    <row r="62" spans="1:15" x14ac:dyDescent="0.2">
      <c r="A62" s="546"/>
      <c r="B62" s="546"/>
      <c r="C62" s="546"/>
      <c r="D62" s="546"/>
      <c r="E62" s="546"/>
      <c r="F62" s="547"/>
      <c r="G62" s="550"/>
      <c r="H62" s="572"/>
      <c r="I62" s="572"/>
      <c r="J62" s="548"/>
      <c r="K62" s="550"/>
      <c r="L62" s="546"/>
      <c r="M62" s="546"/>
      <c r="N62" s="547"/>
      <c r="O62" s="546"/>
    </row>
    <row r="63" spans="1:15" x14ac:dyDescent="0.2">
      <c r="A63" s="546"/>
      <c r="B63" s="546"/>
      <c r="C63" s="546"/>
      <c r="D63" s="546"/>
      <c r="E63" s="546"/>
      <c r="F63" s="547"/>
      <c r="G63" s="550"/>
      <c r="H63" s="572"/>
      <c r="I63" s="572"/>
      <c r="J63" s="548"/>
      <c r="K63" s="550"/>
      <c r="L63" s="546"/>
      <c r="M63" s="546"/>
      <c r="N63" s="547"/>
      <c r="O63" s="546"/>
    </row>
    <row r="64" spans="1:15" x14ac:dyDescent="0.2">
      <c r="A64" s="546"/>
      <c r="B64" s="546"/>
      <c r="C64" s="546"/>
      <c r="D64" s="546"/>
      <c r="E64" s="546"/>
      <c r="F64" s="547"/>
      <c r="G64" s="550"/>
      <c r="H64" s="572"/>
      <c r="I64" s="572"/>
      <c r="J64" s="548"/>
      <c r="K64" s="550"/>
      <c r="L64" s="546"/>
      <c r="M64" s="546"/>
      <c r="N64" s="547"/>
      <c r="O64" s="546"/>
    </row>
    <row r="65" spans="1:15" x14ac:dyDescent="0.2">
      <c r="A65" s="546"/>
      <c r="B65" s="546"/>
      <c r="C65" s="546"/>
      <c r="D65" s="546"/>
      <c r="E65" s="546"/>
      <c r="F65" s="547"/>
      <c r="G65" s="550"/>
      <c r="H65" s="572"/>
      <c r="I65" s="572"/>
      <c r="J65" s="548"/>
      <c r="K65" s="550"/>
      <c r="L65" s="546"/>
      <c r="M65" s="546"/>
      <c r="N65" s="547"/>
      <c r="O65" s="546"/>
    </row>
    <row r="66" spans="1:15" x14ac:dyDescent="0.2">
      <c r="A66" s="546"/>
      <c r="B66" s="546"/>
      <c r="C66" s="546"/>
      <c r="D66" s="546"/>
      <c r="E66" s="546"/>
      <c r="F66" s="547"/>
      <c r="G66" s="550"/>
      <c r="H66" s="572"/>
      <c r="I66" s="572"/>
      <c r="J66" s="548"/>
      <c r="K66" s="550"/>
      <c r="L66" s="546"/>
      <c r="M66" s="546"/>
      <c r="N66" s="547"/>
      <c r="O66" s="546"/>
    </row>
    <row r="67" spans="1:15" x14ac:dyDescent="0.2">
      <c r="A67" s="546"/>
      <c r="B67" s="546"/>
      <c r="C67" s="546"/>
      <c r="D67" s="546"/>
      <c r="E67" s="546"/>
      <c r="F67" s="547"/>
      <c r="G67" s="550"/>
      <c r="H67" s="572"/>
      <c r="I67" s="572"/>
      <c r="J67" s="548"/>
      <c r="K67" s="550"/>
      <c r="L67" s="546"/>
      <c r="M67" s="546"/>
      <c r="N67" s="547"/>
      <c r="O67" s="546"/>
    </row>
    <row r="68" spans="1:15" x14ac:dyDescent="0.2">
      <c r="A68" s="546"/>
      <c r="B68" s="546"/>
      <c r="C68" s="546"/>
      <c r="D68" s="546"/>
      <c r="E68" s="546"/>
      <c r="F68" s="547"/>
      <c r="G68" s="550"/>
      <c r="H68" s="572"/>
      <c r="I68" s="572"/>
      <c r="J68" s="548"/>
      <c r="K68" s="550"/>
      <c r="L68" s="546"/>
      <c r="M68" s="546"/>
      <c r="N68" s="547"/>
      <c r="O68" s="546"/>
    </row>
    <row r="69" spans="1:15" x14ac:dyDescent="0.2">
      <c r="A69" s="546"/>
      <c r="B69" s="546"/>
      <c r="C69" s="546"/>
      <c r="D69" s="546"/>
      <c r="E69" s="546"/>
      <c r="F69" s="547"/>
      <c r="G69" s="550"/>
      <c r="H69" s="572"/>
      <c r="I69" s="572"/>
      <c r="J69" s="548"/>
      <c r="K69" s="550"/>
      <c r="L69" s="546"/>
      <c r="M69" s="546"/>
      <c r="N69" s="547"/>
      <c r="O69" s="546"/>
    </row>
    <row r="70" spans="1:15" x14ac:dyDescent="0.2">
      <c r="A70" s="546"/>
      <c r="B70" s="546"/>
      <c r="C70" s="546"/>
      <c r="D70" s="546"/>
      <c r="E70" s="546"/>
      <c r="F70" s="547"/>
      <c r="G70" s="550"/>
      <c r="H70" s="572"/>
      <c r="I70" s="572"/>
      <c r="J70" s="548"/>
      <c r="K70" s="550"/>
      <c r="L70" s="546"/>
      <c r="M70" s="546"/>
      <c r="N70" s="547"/>
      <c r="O70" s="546"/>
    </row>
    <row r="71" spans="1:15" x14ac:dyDescent="0.2">
      <c r="A71" s="546"/>
      <c r="B71" s="546"/>
      <c r="C71" s="546"/>
      <c r="D71" s="546"/>
      <c r="E71" s="546"/>
      <c r="F71" s="547"/>
      <c r="G71" s="550"/>
      <c r="H71" s="572"/>
      <c r="I71" s="572"/>
      <c r="J71" s="548"/>
      <c r="K71" s="550"/>
      <c r="L71" s="546"/>
      <c r="M71" s="546"/>
      <c r="N71" s="547"/>
      <c r="O71" s="546"/>
    </row>
    <row r="72" spans="1:15" x14ac:dyDescent="0.2">
      <c r="A72" s="546"/>
      <c r="B72" s="546"/>
      <c r="C72" s="546"/>
      <c r="D72" s="546"/>
      <c r="E72" s="546"/>
      <c r="F72" s="547"/>
      <c r="G72" s="550"/>
      <c r="H72" s="572"/>
      <c r="I72" s="572"/>
      <c r="J72" s="548"/>
      <c r="K72" s="550"/>
      <c r="L72" s="546"/>
      <c r="M72" s="546"/>
      <c r="N72" s="547"/>
      <c r="O72" s="546"/>
    </row>
    <row r="73" spans="1:15" x14ac:dyDescent="0.2">
      <c r="A73" s="546"/>
      <c r="B73" s="546"/>
      <c r="C73" s="546"/>
      <c r="D73" s="546"/>
      <c r="E73" s="546"/>
      <c r="F73" s="547"/>
      <c r="G73" s="550"/>
      <c r="H73" s="572"/>
      <c r="I73" s="572"/>
      <c r="J73" s="548"/>
      <c r="K73" s="550"/>
      <c r="L73" s="546"/>
      <c r="M73" s="546"/>
      <c r="N73" s="547"/>
      <c r="O73" s="546"/>
    </row>
    <row r="74" spans="1:15" x14ac:dyDescent="0.2">
      <c r="A74" s="546"/>
      <c r="B74" s="546"/>
      <c r="C74" s="546"/>
      <c r="D74" s="546"/>
      <c r="E74" s="546"/>
      <c r="F74" s="547"/>
      <c r="G74" s="550"/>
      <c r="H74" s="572"/>
      <c r="I74" s="572"/>
      <c r="J74" s="548"/>
      <c r="K74" s="550"/>
      <c r="L74" s="546"/>
      <c r="M74" s="546"/>
      <c r="N74" s="547"/>
      <c r="O74" s="546"/>
    </row>
    <row r="75" spans="1:15" x14ac:dyDescent="0.2">
      <c r="A75" s="546"/>
      <c r="B75" s="546"/>
      <c r="C75" s="546"/>
      <c r="D75" s="546"/>
      <c r="E75" s="546"/>
      <c r="F75" s="547"/>
      <c r="G75" s="550"/>
      <c r="H75" s="572"/>
      <c r="I75" s="572"/>
      <c r="J75" s="548"/>
      <c r="K75" s="550"/>
      <c r="L75" s="546"/>
      <c r="M75" s="546"/>
      <c r="N75" s="547"/>
      <c r="O75" s="546"/>
    </row>
    <row r="76" spans="1:15" x14ac:dyDescent="0.2">
      <c r="A76" s="546"/>
      <c r="B76" s="546"/>
      <c r="C76" s="546"/>
      <c r="D76" s="546"/>
      <c r="E76" s="546"/>
      <c r="F76" s="547"/>
      <c r="G76" s="550"/>
      <c r="H76" s="572"/>
      <c r="I76" s="572"/>
      <c r="J76" s="548"/>
      <c r="K76" s="550"/>
      <c r="L76" s="546"/>
      <c r="M76" s="546"/>
      <c r="N76" s="547"/>
      <c r="O76" s="546"/>
    </row>
    <row r="77" spans="1:15" x14ac:dyDescent="0.2">
      <c r="A77" s="546"/>
      <c r="B77" s="546"/>
      <c r="C77" s="546"/>
      <c r="D77" s="546"/>
      <c r="E77" s="546"/>
      <c r="F77" s="547"/>
      <c r="G77" s="550"/>
      <c r="H77" s="572"/>
      <c r="I77" s="572"/>
      <c r="J77" s="548"/>
      <c r="K77" s="550"/>
      <c r="L77" s="546"/>
      <c r="M77" s="546"/>
      <c r="N77" s="547"/>
      <c r="O77" s="546"/>
    </row>
    <row r="78" spans="1:15" x14ac:dyDescent="0.2">
      <c r="A78" s="546"/>
      <c r="B78" s="546"/>
      <c r="C78" s="546"/>
      <c r="D78" s="546"/>
      <c r="E78" s="546"/>
      <c r="F78" s="547"/>
      <c r="G78" s="550"/>
      <c r="H78" s="572"/>
      <c r="I78" s="572"/>
      <c r="J78" s="548"/>
      <c r="K78" s="550"/>
      <c r="L78" s="546"/>
      <c r="M78" s="546"/>
      <c r="N78" s="547"/>
      <c r="O78" s="546"/>
    </row>
    <row r="79" spans="1:15" x14ac:dyDescent="0.2">
      <c r="A79" s="546"/>
      <c r="B79" s="546"/>
      <c r="C79" s="546"/>
      <c r="D79" s="546"/>
      <c r="E79" s="546"/>
      <c r="F79" s="547"/>
      <c r="G79" s="550"/>
      <c r="H79" s="572"/>
      <c r="I79" s="572"/>
      <c r="J79" s="548"/>
      <c r="K79" s="550"/>
      <c r="L79" s="546"/>
      <c r="M79" s="546"/>
      <c r="N79" s="547"/>
      <c r="O79" s="546"/>
    </row>
    <row r="80" spans="1:15" x14ac:dyDescent="0.2">
      <c r="A80" s="546"/>
      <c r="B80" s="546"/>
      <c r="C80" s="546"/>
      <c r="D80" s="546"/>
      <c r="E80" s="546"/>
      <c r="F80" s="547"/>
      <c r="G80" s="550"/>
      <c r="H80" s="572"/>
      <c r="I80" s="572"/>
      <c r="J80" s="548"/>
      <c r="K80" s="550"/>
      <c r="L80" s="546"/>
      <c r="M80" s="546"/>
      <c r="N80" s="547"/>
      <c r="O80" s="546"/>
    </row>
    <row r="81" spans="1:15" x14ac:dyDescent="0.2">
      <c r="A81" s="546"/>
      <c r="B81" s="546"/>
      <c r="C81" s="546"/>
      <c r="D81" s="546"/>
      <c r="E81" s="546"/>
      <c r="F81" s="547"/>
      <c r="G81" s="550"/>
      <c r="H81" s="572"/>
      <c r="I81" s="572"/>
      <c r="J81" s="548"/>
      <c r="K81" s="550"/>
      <c r="L81" s="546"/>
      <c r="M81" s="546"/>
      <c r="N81" s="547"/>
      <c r="O81" s="546"/>
    </row>
    <row r="82" spans="1:15" x14ac:dyDescent="0.2">
      <c r="A82" s="546"/>
      <c r="B82" s="546"/>
      <c r="C82" s="546"/>
      <c r="D82" s="546"/>
      <c r="E82" s="546"/>
      <c r="F82" s="547"/>
      <c r="G82" s="550"/>
      <c r="H82" s="572"/>
      <c r="I82" s="572"/>
      <c r="J82" s="548"/>
      <c r="K82" s="550"/>
      <c r="L82" s="546"/>
      <c r="M82" s="546"/>
      <c r="N82" s="547"/>
      <c r="O82" s="546"/>
    </row>
    <row r="83" spans="1:15" x14ac:dyDescent="0.2">
      <c r="A83" s="546"/>
      <c r="B83" s="546"/>
      <c r="C83" s="546"/>
      <c r="D83" s="546"/>
      <c r="E83" s="546"/>
      <c r="F83" s="547"/>
      <c r="G83" s="550"/>
      <c r="H83" s="572"/>
      <c r="I83" s="572"/>
      <c r="J83" s="548"/>
      <c r="K83" s="550"/>
      <c r="L83" s="546"/>
      <c r="M83" s="546"/>
      <c r="N83" s="547"/>
      <c r="O83" s="546"/>
    </row>
    <row r="84" spans="1:15" x14ac:dyDescent="0.2">
      <c r="A84" s="546"/>
      <c r="B84" s="546"/>
      <c r="C84" s="546"/>
      <c r="D84" s="546"/>
      <c r="E84" s="546"/>
      <c r="F84" s="547"/>
      <c r="G84" s="550"/>
      <c r="H84" s="572"/>
      <c r="I84" s="572"/>
      <c r="J84" s="548"/>
      <c r="K84" s="550"/>
      <c r="L84" s="546"/>
      <c r="M84" s="546"/>
      <c r="N84" s="547"/>
      <c r="O84" s="546"/>
    </row>
    <row r="85" spans="1:15" x14ac:dyDescent="0.2">
      <c r="A85" s="546"/>
      <c r="B85" s="546"/>
      <c r="C85" s="546"/>
      <c r="D85" s="546"/>
      <c r="E85" s="546"/>
      <c r="F85" s="547"/>
      <c r="G85" s="550"/>
      <c r="H85" s="572"/>
      <c r="I85" s="572"/>
      <c r="J85" s="548"/>
      <c r="K85" s="550"/>
      <c r="L85" s="546"/>
      <c r="M85" s="546"/>
      <c r="N85" s="547"/>
      <c r="O85" s="546"/>
    </row>
    <row r="86" spans="1:15" x14ac:dyDescent="0.2">
      <c r="A86" s="546"/>
      <c r="B86" s="546"/>
      <c r="C86" s="546"/>
      <c r="D86" s="546"/>
      <c r="E86" s="546"/>
      <c r="F86" s="547"/>
      <c r="G86" s="550"/>
      <c r="H86" s="572"/>
      <c r="I86" s="572"/>
      <c r="J86" s="548"/>
      <c r="K86" s="550"/>
      <c r="L86" s="546"/>
      <c r="M86" s="546"/>
      <c r="N86" s="547"/>
      <c r="O86" s="546"/>
    </row>
    <row r="87" spans="1:15" x14ac:dyDescent="0.2">
      <c r="A87" s="546"/>
      <c r="B87" s="546"/>
      <c r="C87" s="546"/>
      <c r="D87" s="546"/>
      <c r="E87" s="546"/>
      <c r="F87" s="547"/>
      <c r="G87" s="550"/>
      <c r="H87" s="572"/>
      <c r="I87" s="572"/>
      <c r="J87" s="548"/>
      <c r="K87" s="550"/>
      <c r="L87" s="546"/>
      <c r="M87" s="546"/>
      <c r="N87" s="547"/>
      <c r="O87" s="546"/>
    </row>
    <row r="88" spans="1:15" x14ac:dyDescent="0.2">
      <c r="A88" s="546"/>
      <c r="B88" s="546"/>
      <c r="C88" s="546"/>
      <c r="D88" s="546"/>
      <c r="E88" s="546"/>
      <c r="F88" s="547"/>
      <c r="G88" s="550"/>
      <c r="H88" s="572"/>
      <c r="I88" s="572"/>
      <c r="J88" s="548"/>
      <c r="K88" s="550"/>
      <c r="L88" s="546"/>
      <c r="M88" s="546"/>
      <c r="N88" s="547"/>
      <c r="O88" s="546"/>
    </row>
    <row r="89" spans="1:15" x14ac:dyDescent="0.2">
      <c r="A89" s="546"/>
      <c r="B89" s="546"/>
      <c r="C89" s="546"/>
      <c r="D89" s="546"/>
      <c r="E89" s="546"/>
      <c r="F89" s="547"/>
      <c r="G89" s="550"/>
      <c r="H89" s="572"/>
      <c r="I89" s="572"/>
      <c r="J89" s="548"/>
      <c r="K89" s="550"/>
      <c r="L89" s="546"/>
      <c r="M89" s="546"/>
      <c r="N89" s="547"/>
      <c r="O89" s="546"/>
    </row>
    <row r="90" spans="1:15" x14ac:dyDescent="0.2">
      <c r="A90" s="546"/>
      <c r="B90" s="546"/>
      <c r="C90" s="546"/>
      <c r="D90" s="546"/>
      <c r="E90" s="546"/>
      <c r="F90" s="547"/>
      <c r="G90" s="550"/>
      <c r="H90" s="572"/>
      <c r="I90" s="572"/>
      <c r="J90" s="548"/>
      <c r="K90" s="550"/>
      <c r="L90" s="546"/>
      <c r="M90" s="546"/>
      <c r="N90" s="547"/>
      <c r="O90" s="546"/>
    </row>
    <row r="91" spans="1:15" x14ac:dyDescent="0.2">
      <c r="A91" s="546"/>
      <c r="B91" s="546"/>
      <c r="C91" s="546"/>
      <c r="D91" s="546"/>
      <c r="E91" s="546"/>
      <c r="F91" s="547"/>
      <c r="G91" s="550"/>
      <c r="H91" s="572"/>
      <c r="I91" s="572"/>
      <c r="J91" s="548"/>
      <c r="K91" s="550"/>
      <c r="L91" s="546"/>
      <c r="M91" s="546"/>
      <c r="N91" s="547"/>
      <c r="O91" s="546"/>
    </row>
    <row r="92" spans="1:15" x14ac:dyDescent="0.2">
      <c r="A92" s="546"/>
      <c r="B92" s="546"/>
      <c r="C92" s="546"/>
      <c r="D92" s="546"/>
      <c r="E92" s="546"/>
      <c r="F92" s="547"/>
      <c r="G92" s="550"/>
      <c r="H92" s="572"/>
      <c r="I92" s="572"/>
      <c r="J92" s="548"/>
      <c r="K92" s="550"/>
      <c r="L92" s="546"/>
      <c r="M92" s="546"/>
      <c r="N92" s="547"/>
      <c r="O92" s="546"/>
    </row>
    <row r="93" spans="1:15" x14ac:dyDescent="0.2">
      <c r="A93" s="546"/>
      <c r="B93" s="546"/>
      <c r="C93" s="546"/>
      <c r="D93" s="546"/>
      <c r="E93" s="546"/>
      <c r="F93" s="547"/>
      <c r="G93" s="550"/>
      <c r="H93" s="572"/>
      <c r="I93" s="572"/>
      <c r="J93" s="548"/>
      <c r="K93" s="550"/>
      <c r="L93" s="546"/>
      <c r="M93" s="546"/>
      <c r="N93" s="547"/>
      <c r="O93" s="546"/>
    </row>
    <row r="94" spans="1:15" x14ac:dyDescent="0.2">
      <c r="A94" s="546"/>
      <c r="B94" s="546"/>
      <c r="C94" s="546"/>
      <c r="D94" s="546"/>
      <c r="E94" s="546"/>
      <c r="F94" s="547"/>
      <c r="G94" s="550"/>
      <c r="H94" s="572"/>
      <c r="I94" s="572"/>
      <c r="J94" s="548"/>
      <c r="K94" s="550"/>
      <c r="L94" s="546"/>
      <c r="M94" s="546"/>
      <c r="N94" s="547"/>
      <c r="O94" s="546"/>
    </row>
    <row r="95" spans="1:15" x14ac:dyDescent="0.2">
      <c r="A95" s="546"/>
      <c r="B95" s="546"/>
      <c r="C95" s="546"/>
      <c r="D95" s="546"/>
      <c r="E95" s="546"/>
      <c r="F95" s="547"/>
      <c r="G95" s="550"/>
      <c r="H95" s="572"/>
      <c r="I95" s="572"/>
      <c r="J95" s="548"/>
      <c r="K95" s="550"/>
      <c r="L95" s="546"/>
      <c r="M95" s="546"/>
      <c r="N95" s="547"/>
      <c r="O95" s="546"/>
    </row>
    <row r="96" spans="1:15" x14ac:dyDescent="0.2">
      <c r="A96" s="546"/>
      <c r="B96" s="546"/>
      <c r="C96" s="546"/>
      <c r="D96" s="546"/>
      <c r="E96" s="546"/>
      <c r="F96" s="547"/>
      <c r="G96" s="550"/>
      <c r="H96" s="572"/>
      <c r="I96" s="572"/>
      <c r="J96" s="548"/>
      <c r="K96" s="550"/>
      <c r="L96" s="546"/>
      <c r="M96" s="546"/>
      <c r="N96" s="547"/>
      <c r="O96" s="546"/>
    </row>
    <row r="97" spans="1:15" x14ac:dyDescent="0.2">
      <c r="A97" s="546"/>
      <c r="B97" s="546"/>
      <c r="C97" s="546"/>
      <c r="D97" s="546"/>
      <c r="E97" s="546"/>
      <c r="F97" s="547"/>
      <c r="G97" s="550"/>
      <c r="H97" s="572"/>
      <c r="I97" s="572"/>
      <c r="J97" s="548"/>
      <c r="K97" s="550"/>
      <c r="L97" s="546"/>
      <c r="M97" s="546"/>
      <c r="N97" s="547"/>
      <c r="O97" s="546"/>
    </row>
    <row r="98" spans="1:15" x14ac:dyDescent="0.2">
      <c r="A98" s="546"/>
      <c r="B98" s="546"/>
      <c r="C98" s="546"/>
      <c r="D98" s="546"/>
      <c r="E98" s="546"/>
      <c r="F98" s="547"/>
      <c r="G98" s="550"/>
      <c r="H98" s="572"/>
      <c r="I98" s="572"/>
      <c r="J98" s="548"/>
      <c r="K98" s="550"/>
      <c r="L98" s="546"/>
      <c r="M98" s="546"/>
      <c r="N98" s="547"/>
      <c r="O98" s="546"/>
    </row>
    <row r="99" spans="1:15" x14ac:dyDescent="0.2">
      <c r="A99" s="546"/>
      <c r="B99" s="546"/>
      <c r="C99" s="546"/>
      <c r="D99" s="546"/>
      <c r="E99" s="546"/>
      <c r="F99" s="547"/>
      <c r="G99" s="550"/>
      <c r="H99" s="572"/>
      <c r="I99" s="572"/>
      <c r="J99" s="548"/>
      <c r="K99" s="550"/>
      <c r="L99" s="546"/>
      <c r="M99" s="546"/>
      <c r="N99" s="547"/>
      <c r="O99" s="546"/>
    </row>
    <row r="100" spans="1:15" x14ac:dyDescent="0.2">
      <c r="A100" s="546"/>
      <c r="B100" s="546"/>
      <c r="C100" s="546"/>
      <c r="D100" s="546"/>
      <c r="E100" s="546"/>
      <c r="F100" s="547"/>
      <c r="G100" s="550"/>
      <c r="H100" s="572"/>
      <c r="I100" s="572"/>
      <c r="J100" s="548"/>
      <c r="K100" s="550"/>
      <c r="L100" s="546"/>
      <c r="M100" s="546"/>
      <c r="N100" s="547"/>
      <c r="O100" s="546"/>
    </row>
    <row r="101" spans="1:15" x14ac:dyDescent="0.2">
      <c r="A101" s="546"/>
      <c r="B101" s="546"/>
      <c r="C101" s="546"/>
      <c r="D101" s="546"/>
      <c r="E101" s="546"/>
      <c r="F101" s="547"/>
      <c r="G101" s="550"/>
      <c r="H101" s="572"/>
      <c r="I101" s="572"/>
      <c r="J101" s="548"/>
      <c r="K101" s="550"/>
      <c r="L101" s="546"/>
      <c r="M101" s="546"/>
      <c r="N101" s="547"/>
      <c r="O101" s="546"/>
    </row>
    <row r="102" spans="1:15" x14ac:dyDescent="0.2">
      <c r="A102" s="546"/>
      <c r="B102" s="546"/>
      <c r="C102" s="546"/>
      <c r="D102" s="546"/>
      <c r="E102" s="546"/>
      <c r="F102" s="547"/>
      <c r="G102" s="550"/>
      <c r="H102" s="572"/>
      <c r="I102" s="572"/>
      <c r="J102" s="548"/>
      <c r="K102" s="550"/>
      <c r="L102" s="546"/>
      <c r="M102" s="546"/>
      <c r="N102" s="547"/>
      <c r="O102" s="546"/>
    </row>
    <row r="103" spans="1:15" x14ac:dyDescent="0.2">
      <c r="A103" s="546"/>
      <c r="B103" s="546"/>
      <c r="C103" s="546"/>
      <c r="D103" s="546"/>
      <c r="E103" s="546"/>
      <c r="F103" s="547"/>
      <c r="G103" s="550"/>
      <c r="H103" s="572"/>
      <c r="I103" s="572"/>
      <c r="J103" s="548"/>
      <c r="K103" s="550"/>
      <c r="L103" s="546"/>
      <c r="M103" s="546"/>
      <c r="N103" s="547"/>
      <c r="O103" s="546"/>
    </row>
    <row r="104" spans="1:15" x14ac:dyDescent="0.2">
      <c r="A104" s="546"/>
      <c r="B104" s="546"/>
      <c r="C104" s="546"/>
      <c r="D104" s="546"/>
      <c r="E104" s="546"/>
      <c r="F104" s="547"/>
      <c r="G104" s="550"/>
      <c r="H104" s="572"/>
      <c r="I104" s="572"/>
      <c r="J104" s="548"/>
      <c r="K104" s="550"/>
      <c r="L104" s="546"/>
      <c r="M104" s="546"/>
      <c r="N104" s="547"/>
      <c r="O104" s="546"/>
    </row>
    <row r="105" spans="1:15" x14ac:dyDescent="0.2">
      <c r="A105" s="546"/>
      <c r="B105" s="546"/>
      <c r="C105" s="546"/>
      <c r="D105" s="546"/>
      <c r="E105" s="546"/>
      <c r="F105" s="547"/>
      <c r="G105" s="550"/>
      <c r="H105" s="572"/>
      <c r="I105" s="572"/>
      <c r="J105" s="548"/>
      <c r="K105" s="550"/>
      <c r="L105" s="546"/>
      <c r="M105" s="546"/>
      <c r="N105" s="547"/>
      <c r="O105" s="546"/>
    </row>
    <row r="106" spans="1:15" x14ac:dyDescent="0.2">
      <c r="A106" s="546"/>
      <c r="B106" s="546"/>
      <c r="C106" s="546"/>
      <c r="D106" s="546"/>
      <c r="E106" s="546"/>
      <c r="F106" s="547"/>
      <c r="G106" s="550"/>
      <c r="H106" s="572"/>
      <c r="I106" s="572"/>
      <c r="J106" s="548"/>
      <c r="K106" s="550"/>
      <c r="L106" s="546"/>
      <c r="M106" s="546"/>
      <c r="N106" s="547"/>
      <c r="O106" s="546"/>
    </row>
    <row r="107" spans="1:15" x14ac:dyDescent="0.2">
      <c r="A107" s="546"/>
      <c r="B107" s="546"/>
      <c r="C107" s="546"/>
      <c r="D107" s="546"/>
      <c r="E107" s="546"/>
      <c r="F107" s="547"/>
      <c r="G107" s="550"/>
      <c r="H107" s="572"/>
      <c r="I107" s="572"/>
      <c r="J107" s="548"/>
      <c r="K107" s="550"/>
      <c r="L107" s="546"/>
      <c r="M107" s="546"/>
      <c r="N107" s="547"/>
      <c r="O107" s="546"/>
    </row>
    <row r="108" spans="1:15" x14ac:dyDescent="0.2">
      <c r="A108" s="546"/>
      <c r="B108" s="546"/>
      <c r="C108" s="546"/>
      <c r="D108" s="546"/>
      <c r="E108" s="546"/>
      <c r="F108" s="547"/>
      <c r="G108" s="550"/>
      <c r="H108" s="572"/>
      <c r="I108" s="572"/>
      <c r="J108" s="548"/>
      <c r="K108" s="550"/>
      <c r="L108" s="546"/>
      <c r="M108" s="546"/>
      <c r="N108" s="547"/>
      <c r="O108" s="546"/>
    </row>
    <row r="109" spans="1:15" x14ac:dyDescent="0.2">
      <c r="A109" s="546"/>
      <c r="B109" s="546"/>
      <c r="C109" s="546"/>
      <c r="D109" s="546"/>
      <c r="E109" s="546"/>
      <c r="F109" s="547"/>
      <c r="G109" s="550"/>
      <c r="H109" s="572"/>
      <c r="I109" s="572"/>
      <c r="J109" s="548"/>
      <c r="K109" s="550"/>
      <c r="L109" s="546"/>
      <c r="M109" s="546"/>
      <c r="N109" s="547"/>
      <c r="O109" s="546"/>
    </row>
    <row r="110" spans="1:15" x14ac:dyDescent="0.2">
      <c r="A110" s="546"/>
      <c r="B110" s="546"/>
      <c r="C110" s="546"/>
      <c r="D110" s="546"/>
      <c r="E110" s="546"/>
      <c r="F110" s="547"/>
      <c r="G110" s="550"/>
      <c r="H110" s="572"/>
      <c r="I110" s="572"/>
      <c r="J110" s="548"/>
      <c r="K110" s="550"/>
      <c r="L110" s="546"/>
      <c r="M110" s="546"/>
      <c r="N110" s="547"/>
      <c r="O110" s="546"/>
    </row>
    <row r="111" spans="1:15" x14ac:dyDescent="0.2">
      <c r="A111" s="546"/>
      <c r="B111" s="546"/>
      <c r="C111" s="546"/>
      <c r="D111" s="546"/>
      <c r="E111" s="546"/>
      <c r="F111" s="547"/>
      <c r="G111" s="550"/>
      <c r="H111" s="572"/>
      <c r="I111" s="572"/>
      <c r="J111" s="548"/>
      <c r="K111" s="550"/>
      <c r="L111" s="546"/>
      <c r="M111" s="546"/>
      <c r="N111" s="547"/>
      <c r="O111" s="546"/>
    </row>
    <row r="112" spans="1:15" x14ac:dyDescent="0.2">
      <c r="A112" s="546"/>
      <c r="B112" s="546"/>
      <c r="C112" s="546"/>
      <c r="D112" s="546"/>
      <c r="E112" s="546"/>
      <c r="F112" s="547"/>
      <c r="G112" s="550"/>
      <c r="H112" s="572"/>
      <c r="I112" s="572"/>
      <c r="J112" s="548"/>
      <c r="K112" s="550"/>
      <c r="L112" s="546"/>
      <c r="M112" s="546"/>
      <c r="N112" s="547"/>
      <c r="O112" s="546"/>
    </row>
    <row r="113" spans="1:15" x14ac:dyDescent="0.2">
      <c r="A113" s="546"/>
      <c r="B113" s="546"/>
      <c r="C113" s="546"/>
      <c r="D113" s="546"/>
      <c r="E113" s="546"/>
      <c r="F113" s="547"/>
      <c r="G113" s="550"/>
      <c r="H113" s="572"/>
      <c r="I113" s="572"/>
      <c r="J113" s="548"/>
      <c r="K113" s="550"/>
      <c r="L113" s="546"/>
      <c r="M113" s="546"/>
      <c r="N113" s="547"/>
      <c r="O113" s="546"/>
    </row>
    <row r="114" spans="1:15" x14ac:dyDescent="0.2">
      <c r="A114" s="546"/>
      <c r="B114" s="546"/>
      <c r="C114" s="546"/>
      <c r="D114" s="546"/>
      <c r="E114" s="546"/>
      <c r="F114" s="547"/>
      <c r="G114" s="550"/>
      <c r="H114" s="572"/>
      <c r="I114" s="572"/>
      <c r="J114" s="548"/>
      <c r="K114" s="550"/>
      <c r="L114" s="546"/>
      <c r="M114" s="546"/>
      <c r="N114" s="547"/>
      <c r="O114" s="546"/>
    </row>
    <row r="115" spans="1:15" x14ac:dyDescent="0.2">
      <c r="A115" s="546"/>
      <c r="B115" s="546"/>
      <c r="C115" s="546"/>
      <c r="D115" s="546"/>
      <c r="E115" s="546"/>
      <c r="F115" s="547"/>
      <c r="G115" s="550"/>
      <c r="H115" s="572"/>
      <c r="I115" s="572"/>
      <c r="J115" s="548"/>
      <c r="K115" s="550"/>
      <c r="L115" s="546"/>
      <c r="M115" s="546"/>
      <c r="N115" s="547"/>
      <c r="O115" s="546"/>
    </row>
    <row r="116" spans="1:15" x14ac:dyDescent="0.2">
      <c r="A116" s="546"/>
      <c r="B116" s="546"/>
      <c r="C116" s="546"/>
      <c r="D116" s="546"/>
      <c r="E116" s="546"/>
      <c r="F116" s="547"/>
      <c r="G116" s="550"/>
      <c r="H116" s="572"/>
      <c r="I116" s="572"/>
      <c r="J116" s="548"/>
      <c r="K116" s="550"/>
      <c r="L116" s="546"/>
      <c r="M116" s="546"/>
      <c r="N116" s="547"/>
      <c r="O116" s="546"/>
    </row>
    <row r="117" spans="1:15" x14ac:dyDescent="0.2">
      <c r="A117" s="546"/>
      <c r="B117" s="546"/>
      <c r="C117" s="546"/>
      <c r="D117" s="546"/>
      <c r="E117" s="546"/>
      <c r="F117" s="547"/>
      <c r="G117" s="550"/>
      <c r="H117" s="572"/>
      <c r="I117" s="572"/>
      <c r="J117" s="548"/>
      <c r="K117" s="550"/>
      <c r="L117" s="546"/>
      <c r="M117" s="546"/>
      <c r="N117" s="547"/>
      <c r="O117" s="546"/>
    </row>
    <row r="118" spans="1:15" x14ac:dyDescent="0.2">
      <c r="A118" s="546"/>
      <c r="B118" s="546"/>
      <c r="C118" s="546"/>
      <c r="D118" s="546"/>
      <c r="E118" s="546"/>
      <c r="F118" s="547"/>
      <c r="G118" s="550"/>
      <c r="H118" s="572"/>
      <c r="I118" s="572"/>
      <c r="J118" s="548"/>
      <c r="K118" s="550"/>
      <c r="L118" s="546"/>
      <c r="M118" s="546"/>
      <c r="N118" s="547"/>
      <c r="O118" s="546"/>
    </row>
    <row r="119" spans="1:15" x14ac:dyDescent="0.2">
      <c r="A119" s="546"/>
      <c r="B119" s="546"/>
      <c r="C119" s="546"/>
      <c r="D119" s="546"/>
      <c r="E119" s="546"/>
      <c r="F119" s="547"/>
      <c r="G119" s="550"/>
      <c r="H119" s="572"/>
      <c r="I119" s="572"/>
      <c r="J119" s="548"/>
      <c r="K119" s="550"/>
      <c r="L119" s="546"/>
      <c r="M119" s="546"/>
      <c r="N119" s="547"/>
      <c r="O119" s="546"/>
    </row>
    <row r="120" spans="1:15" x14ac:dyDescent="0.2">
      <c r="A120" s="546"/>
      <c r="B120" s="546"/>
      <c r="C120" s="546"/>
      <c r="D120" s="546"/>
      <c r="E120" s="546"/>
      <c r="F120" s="547"/>
      <c r="G120" s="550"/>
      <c r="H120" s="572"/>
      <c r="I120" s="572"/>
      <c r="J120" s="548"/>
      <c r="K120" s="550"/>
      <c r="L120" s="546"/>
      <c r="M120" s="546"/>
      <c r="N120" s="547"/>
      <c r="O120" s="546"/>
    </row>
    <row r="121" spans="1:15" x14ac:dyDescent="0.2">
      <c r="A121" s="546"/>
      <c r="B121" s="546"/>
      <c r="C121" s="546"/>
      <c r="D121" s="546"/>
      <c r="E121" s="546"/>
      <c r="F121" s="547"/>
      <c r="G121" s="550"/>
      <c r="H121" s="572"/>
      <c r="I121" s="572"/>
      <c r="J121" s="548"/>
      <c r="K121" s="550"/>
      <c r="L121" s="546"/>
      <c r="M121" s="546"/>
      <c r="N121" s="547"/>
      <c r="O121" s="546"/>
    </row>
    <row r="122" spans="1:15" x14ac:dyDescent="0.2">
      <c r="A122" s="546"/>
      <c r="B122" s="546"/>
      <c r="C122" s="546"/>
      <c r="D122" s="546"/>
      <c r="E122" s="546"/>
      <c r="F122" s="547"/>
      <c r="G122" s="550"/>
      <c r="H122" s="572"/>
      <c r="I122" s="572"/>
      <c r="J122" s="548"/>
      <c r="K122" s="550"/>
      <c r="L122" s="546"/>
      <c r="M122" s="546"/>
      <c r="N122" s="547"/>
      <c r="O122" s="546"/>
    </row>
    <row r="123" spans="1:15" x14ac:dyDescent="0.2">
      <c r="A123" s="546"/>
      <c r="B123" s="546"/>
      <c r="C123" s="546"/>
      <c r="D123" s="546"/>
      <c r="E123" s="546"/>
      <c r="F123" s="547"/>
      <c r="G123" s="550"/>
      <c r="H123" s="572"/>
      <c r="I123" s="572"/>
      <c r="J123" s="548"/>
      <c r="K123" s="550"/>
      <c r="L123" s="546"/>
      <c r="M123" s="546"/>
      <c r="N123" s="547"/>
      <c r="O123" s="546"/>
    </row>
    <row r="124" spans="1:15" x14ac:dyDescent="0.2">
      <c r="A124" s="546"/>
      <c r="B124" s="546"/>
      <c r="C124" s="546"/>
      <c r="D124" s="546"/>
      <c r="E124" s="546"/>
      <c r="F124" s="547"/>
      <c r="G124" s="550"/>
      <c r="H124" s="572"/>
      <c r="I124" s="572"/>
      <c r="J124" s="548"/>
      <c r="K124" s="550"/>
      <c r="L124" s="546"/>
      <c r="M124" s="546"/>
      <c r="N124" s="547"/>
      <c r="O124" s="546"/>
    </row>
    <row r="125" spans="1:15" x14ac:dyDescent="0.2">
      <c r="A125" s="546"/>
      <c r="B125" s="546"/>
      <c r="C125" s="546"/>
      <c r="D125" s="546"/>
      <c r="E125" s="546"/>
      <c r="F125" s="547"/>
      <c r="G125" s="550"/>
      <c r="H125" s="572"/>
      <c r="I125" s="572"/>
      <c r="J125" s="548"/>
      <c r="K125" s="550"/>
      <c r="L125" s="546"/>
      <c r="M125" s="546"/>
      <c r="N125" s="547"/>
      <c r="O125" s="546"/>
    </row>
    <row r="126" spans="1:15" x14ac:dyDescent="0.2">
      <c r="A126" s="546"/>
      <c r="B126" s="546"/>
      <c r="C126" s="546"/>
      <c r="D126" s="546"/>
      <c r="E126" s="546"/>
      <c r="F126" s="547"/>
      <c r="G126" s="550"/>
      <c r="H126" s="572"/>
      <c r="I126" s="572"/>
      <c r="J126" s="548"/>
      <c r="K126" s="550"/>
      <c r="L126" s="546"/>
      <c r="M126" s="546"/>
      <c r="N126" s="547"/>
      <c r="O126" s="546"/>
    </row>
    <row r="127" spans="1:15" x14ac:dyDescent="0.2">
      <c r="A127" s="546"/>
      <c r="B127" s="546"/>
      <c r="C127" s="546"/>
      <c r="D127" s="546"/>
      <c r="E127" s="546"/>
      <c r="F127" s="547"/>
      <c r="G127" s="550"/>
      <c r="H127" s="572"/>
      <c r="I127" s="572"/>
      <c r="J127" s="548"/>
      <c r="K127" s="550"/>
      <c r="L127" s="546"/>
      <c r="M127" s="546"/>
      <c r="N127" s="547"/>
      <c r="O127" s="546"/>
    </row>
    <row r="128" spans="1:15" x14ac:dyDescent="0.2">
      <c r="A128" s="546"/>
      <c r="B128" s="546"/>
      <c r="C128" s="546"/>
      <c r="D128" s="546"/>
      <c r="E128" s="546"/>
      <c r="F128" s="547"/>
      <c r="G128" s="550"/>
      <c r="H128" s="572"/>
      <c r="I128" s="572"/>
      <c r="J128" s="548"/>
      <c r="K128" s="550"/>
      <c r="L128" s="546"/>
      <c r="M128" s="546"/>
      <c r="N128" s="547"/>
      <c r="O128" s="546"/>
    </row>
    <row r="129" spans="1:15" x14ac:dyDescent="0.2">
      <c r="A129" s="546"/>
      <c r="B129" s="546"/>
      <c r="C129" s="546"/>
      <c r="D129" s="546"/>
      <c r="E129" s="546"/>
      <c r="F129" s="547"/>
      <c r="G129" s="550"/>
      <c r="H129" s="572"/>
      <c r="I129" s="572"/>
      <c r="J129" s="548"/>
      <c r="K129" s="550"/>
      <c r="L129" s="546"/>
      <c r="M129" s="546"/>
      <c r="N129" s="547"/>
      <c r="O129" s="546"/>
    </row>
    <row r="130" spans="1:15" x14ac:dyDescent="0.2">
      <c r="A130" s="546"/>
      <c r="B130" s="546"/>
      <c r="C130" s="546"/>
      <c r="D130" s="546"/>
      <c r="E130" s="546"/>
      <c r="F130" s="547"/>
      <c r="G130" s="550"/>
      <c r="H130" s="572"/>
      <c r="I130" s="572"/>
      <c r="J130" s="548"/>
      <c r="K130" s="550"/>
      <c r="L130" s="546"/>
      <c r="M130" s="546"/>
      <c r="N130" s="547"/>
      <c r="O130" s="546"/>
    </row>
    <row r="131" spans="1:15" x14ac:dyDescent="0.2">
      <c r="A131" s="546"/>
      <c r="B131" s="546"/>
      <c r="C131" s="546"/>
      <c r="D131" s="546"/>
      <c r="E131" s="546"/>
      <c r="F131" s="547"/>
      <c r="G131" s="550"/>
      <c r="H131" s="572"/>
      <c r="I131" s="572"/>
      <c r="J131" s="548"/>
      <c r="K131" s="550"/>
      <c r="L131" s="546"/>
      <c r="M131" s="546"/>
      <c r="N131" s="547"/>
      <c r="O131" s="546"/>
    </row>
    <row r="132" spans="1:15" x14ac:dyDescent="0.2">
      <c r="A132" s="546"/>
      <c r="B132" s="546"/>
      <c r="C132" s="546"/>
      <c r="D132" s="546"/>
      <c r="E132" s="546"/>
      <c r="F132" s="547"/>
      <c r="G132" s="550"/>
      <c r="H132" s="572"/>
      <c r="I132" s="572"/>
      <c r="J132" s="548"/>
      <c r="K132" s="550"/>
      <c r="L132" s="546"/>
      <c r="M132" s="546"/>
      <c r="N132" s="547"/>
      <c r="O132" s="546"/>
    </row>
    <row r="133" spans="1:15" x14ac:dyDescent="0.2">
      <c r="A133" s="546"/>
      <c r="B133" s="546"/>
      <c r="C133" s="546"/>
      <c r="D133" s="546"/>
      <c r="E133" s="546"/>
      <c r="F133" s="547"/>
      <c r="G133" s="550"/>
      <c r="H133" s="572"/>
      <c r="I133" s="572"/>
      <c r="J133" s="548"/>
      <c r="K133" s="550"/>
      <c r="L133" s="546"/>
      <c r="M133" s="546"/>
      <c r="N133" s="547"/>
      <c r="O133" s="546"/>
    </row>
    <row r="134" spans="1:15" x14ac:dyDescent="0.2">
      <c r="A134" s="546"/>
      <c r="B134" s="546"/>
      <c r="C134" s="546"/>
      <c r="D134" s="546"/>
      <c r="E134" s="546"/>
      <c r="F134" s="547"/>
      <c r="G134" s="550"/>
      <c r="H134" s="572"/>
      <c r="I134" s="572"/>
      <c r="J134" s="548"/>
      <c r="K134" s="550"/>
      <c r="L134" s="546"/>
      <c r="M134" s="546"/>
      <c r="N134" s="547"/>
      <c r="O134" s="546"/>
    </row>
    <row r="135" spans="1:15" x14ac:dyDescent="0.2">
      <c r="A135" s="546"/>
      <c r="B135" s="546"/>
      <c r="C135" s="546"/>
      <c r="D135" s="546"/>
      <c r="E135" s="546"/>
      <c r="F135" s="547"/>
      <c r="G135" s="550"/>
      <c r="H135" s="572"/>
      <c r="I135" s="572"/>
      <c r="J135" s="548"/>
      <c r="K135" s="550"/>
      <c r="L135" s="546"/>
      <c r="M135" s="546"/>
      <c r="N135" s="547"/>
      <c r="O135" s="546"/>
    </row>
    <row r="136" spans="1:15" x14ac:dyDescent="0.2">
      <c r="A136" s="546"/>
      <c r="B136" s="546"/>
      <c r="C136" s="546"/>
      <c r="D136" s="546"/>
      <c r="E136" s="546"/>
      <c r="F136" s="547"/>
      <c r="G136" s="550"/>
      <c r="H136" s="572"/>
      <c r="I136" s="572"/>
      <c r="J136" s="548"/>
      <c r="K136" s="550"/>
      <c r="L136" s="546"/>
      <c r="M136" s="546"/>
      <c r="N136" s="547"/>
      <c r="O136" s="546"/>
    </row>
    <row r="137" spans="1:15" x14ac:dyDescent="0.2">
      <c r="A137" s="546"/>
      <c r="B137" s="546"/>
      <c r="C137" s="546"/>
      <c r="D137" s="546"/>
      <c r="E137" s="546"/>
      <c r="F137" s="547"/>
      <c r="G137" s="550"/>
      <c r="H137" s="572"/>
      <c r="I137" s="572"/>
      <c r="J137" s="548"/>
      <c r="K137" s="550"/>
      <c r="L137" s="546"/>
      <c r="M137" s="546"/>
      <c r="N137" s="547"/>
      <c r="O137" s="546"/>
    </row>
    <row r="138" spans="1:15" x14ac:dyDescent="0.2">
      <c r="A138" s="546"/>
      <c r="B138" s="546"/>
      <c r="C138" s="546"/>
      <c r="D138" s="546"/>
      <c r="E138" s="546"/>
      <c r="F138" s="547"/>
      <c r="G138" s="550"/>
      <c r="H138" s="572"/>
      <c r="I138" s="572"/>
      <c r="J138" s="548"/>
      <c r="K138" s="550"/>
      <c r="L138" s="546"/>
      <c r="M138" s="546"/>
      <c r="N138" s="547"/>
      <c r="O138" s="546"/>
    </row>
    <row r="139" spans="1:15" x14ac:dyDescent="0.2">
      <c r="A139" s="546"/>
      <c r="B139" s="546"/>
      <c r="C139" s="546"/>
      <c r="D139" s="546"/>
      <c r="E139" s="546"/>
      <c r="F139" s="547"/>
      <c r="G139" s="550"/>
      <c r="H139" s="572"/>
      <c r="I139" s="572"/>
      <c r="J139" s="548"/>
      <c r="K139" s="550"/>
      <c r="L139" s="546"/>
      <c r="M139" s="546"/>
      <c r="N139" s="547"/>
      <c r="O139" s="546"/>
    </row>
    <row r="140" spans="1:15" x14ac:dyDescent="0.2">
      <c r="A140" s="546"/>
      <c r="B140" s="546"/>
      <c r="C140" s="546"/>
      <c r="D140" s="546"/>
      <c r="E140" s="546"/>
      <c r="F140" s="547"/>
      <c r="G140" s="550"/>
      <c r="H140" s="572"/>
      <c r="I140" s="572"/>
      <c r="J140" s="548"/>
      <c r="K140" s="550"/>
      <c r="L140" s="546"/>
      <c r="M140" s="546"/>
      <c r="N140" s="547"/>
      <c r="O140" s="546"/>
    </row>
    <row r="141" spans="1:15" x14ac:dyDescent="0.2">
      <c r="A141" s="546"/>
      <c r="B141" s="546"/>
      <c r="C141" s="546"/>
      <c r="D141" s="546"/>
      <c r="E141" s="546"/>
      <c r="F141" s="547"/>
      <c r="G141" s="550"/>
      <c r="H141" s="572"/>
      <c r="I141" s="572"/>
      <c r="J141" s="548"/>
      <c r="K141" s="550"/>
      <c r="L141" s="546"/>
      <c r="M141" s="546"/>
      <c r="N141" s="547"/>
      <c r="O141" s="546"/>
    </row>
    <row r="142" spans="1:15" x14ac:dyDescent="0.2">
      <c r="A142" s="546"/>
      <c r="B142" s="546"/>
      <c r="C142" s="546"/>
      <c r="D142" s="546"/>
      <c r="E142" s="546"/>
      <c r="F142" s="547"/>
      <c r="G142" s="550"/>
      <c r="H142" s="572"/>
      <c r="I142" s="572"/>
      <c r="J142" s="548"/>
      <c r="K142" s="550"/>
      <c r="L142" s="546"/>
      <c r="M142" s="546"/>
      <c r="N142" s="547"/>
      <c r="O142" s="546"/>
    </row>
    <row r="143" spans="1:15" x14ac:dyDescent="0.2">
      <c r="A143" s="546"/>
      <c r="B143" s="546"/>
      <c r="C143" s="546"/>
      <c r="D143" s="546"/>
      <c r="E143" s="546"/>
      <c r="F143" s="547"/>
      <c r="G143" s="550"/>
      <c r="H143" s="572"/>
      <c r="I143" s="572"/>
      <c r="J143" s="548"/>
      <c r="K143" s="550"/>
      <c r="L143" s="546"/>
      <c r="M143" s="546"/>
      <c r="N143" s="547"/>
      <c r="O143" s="546"/>
    </row>
    <row r="144" spans="1:15" x14ac:dyDescent="0.2">
      <c r="A144" s="546"/>
      <c r="B144" s="546"/>
      <c r="C144" s="546"/>
      <c r="D144" s="546"/>
      <c r="E144" s="546"/>
      <c r="F144" s="547"/>
      <c r="G144" s="550"/>
      <c r="H144" s="572"/>
      <c r="I144" s="572"/>
      <c r="J144" s="548"/>
      <c r="K144" s="550"/>
      <c r="L144" s="546"/>
      <c r="M144" s="546"/>
      <c r="N144" s="547"/>
      <c r="O144" s="546"/>
    </row>
    <row r="145" spans="1:15" x14ac:dyDescent="0.2">
      <c r="A145" s="546"/>
      <c r="B145" s="546"/>
      <c r="C145" s="546"/>
      <c r="D145" s="546"/>
      <c r="E145" s="546"/>
      <c r="F145" s="547"/>
      <c r="G145" s="550"/>
      <c r="H145" s="572"/>
      <c r="I145" s="572"/>
      <c r="J145" s="548"/>
      <c r="K145" s="550"/>
      <c r="L145" s="546"/>
      <c r="M145" s="546"/>
      <c r="N145" s="547"/>
      <c r="O145" s="546"/>
    </row>
    <row r="146" spans="1:15" x14ac:dyDescent="0.2">
      <c r="A146" s="546"/>
      <c r="B146" s="546"/>
      <c r="C146" s="546"/>
      <c r="D146" s="546"/>
      <c r="E146" s="546"/>
      <c r="F146" s="547"/>
      <c r="G146" s="550"/>
      <c r="H146" s="572"/>
      <c r="I146" s="572"/>
      <c r="J146" s="548"/>
      <c r="K146" s="550"/>
      <c r="L146" s="546"/>
      <c r="M146" s="546"/>
      <c r="N146" s="547"/>
      <c r="O146" s="546"/>
    </row>
    <row r="147" spans="1:15" x14ac:dyDescent="0.2">
      <c r="A147" s="546"/>
      <c r="B147" s="546"/>
      <c r="C147" s="546"/>
      <c r="D147" s="546"/>
      <c r="E147" s="546"/>
      <c r="F147" s="547"/>
      <c r="G147" s="550"/>
      <c r="H147" s="572"/>
      <c r="I147" s="572"/>
      <c r="J147" s="548"/>
      <c r="K147" s="550"/>
      <c r="L147" s="546"/>
      <c r="M147" s="546"/>
      <c r="N147" s="547"/>
      <c r="O147" s="546"/>
    </row>
    <row r="148" spans="1:15" x14ac:dyDescent="0.2">
      <c r="A148" s="546"/>
      <c r="B148" s="546"/>
      <c r="C148" s="546"/>
      <c r="D148" s="546"/>
      <c r="E148" s="546"/>
      <c r="F148" s="547"/>
      <c r="G148" s="550"/>
      <c r="H148" s="572"/>
      <c r="I148" s="572"/>
      <c r="J148" s="548"/>
      <c r="K148" s="550"/>
      <c r="L148" s="546"/>
      <c r="M148" s="546"/>
      <c r="N148" s="547"/>
      <c r="O148" s="546"/>
    </row>
    <row r="149" spans="1:15" x14ac:dyDescent="0.2">
      <c r="A149" s="546"/>
      <c r="B149" s="546"/>
      <c r="C149" s="546"/>
      <c r="D149" s="546"/>
      <c r="E149" s="546"/>
      <c r="F149" s="547"/>
      <c r="G149" s="550"/>
      <c r="H149" s="572"/>
      <c r="I149" s="572"/>
      <c r="J149" s="548"/>
      <c r="K149" s="550"/>
      <c r="L149" s="546"/>
      <c r="M149" s="546"/>
      <c r="N149" s="547"/>
      <c r="O149" s="546"/>
    </row>
    <row r="150" spans="1:15" x14ac:dyDescent="0.2">
      <c r="A150" s="546"/>
      <c r="B150" s="546"/>
      <c r="C150" s="546"/>
      <c r="D150" s="546"/>
      <c r="E150" s="546"/>
      <c r="F150" s="547"/>
      <c r="G150" s="550"/>
      <c r="H150" s="572"/>
      <c r="I150" s="572"/>
      <c r="J150" s="548"/>
      <c r="K150" s="550"/>
      <c r="L150" s="546"/>
      <c r="M150" s="546"/>
      <c r="N150" s="547"/>
      <c r="O150" s="546"/>
    </row>
    <row r="151" spans="1:15" x14ac:dyDescent="0.2">
      <c r="A151" s="546"/>
      <c r="B151" s="546"/>
      <c r="C151" s="546"/>
      <c r="D151" s="546"/>
      <c r="E151" s="546"/>
      <c r="F151" s="547"/>
      <c r="G151" s="550"/>
      <c r="H151" s="572"/>
      <c r="I151" s="572"/>
      <c r="J151" s="548"/>
      <c r="K151" s="550"/>
      <c r="L151" s="546"/>
      <c r="M151" s="546"/>
      <c r="N151" s="547"/>
      <c r="O151" s="546"/>
    </row>
    <row r="152" spans="1:15" x14ac:dyDescent="0.2">
      <c r="A152" s="546"/>
      <c r="B152" s="546"/>
      <c r="C152" s="546"/>
      <c r="D152" s="546"/>
      <c r="E152" s="546"/>
      <c r="F152" s="547"/>
      <c r="G152" s="550"/>
      <c r="H152" s="572"/>
      <c r="I152" s="572"/>
      <c r="J152" s="548"/>
      <c r="K152" s="550"/>
      <c r="L152" s="546"/>
      <c r="M152" s="546"/>
      <c r="N152" s="547"/>
      <c r="O152" s="546"/>
    </row>
    <row r="153" spans="1:15" x14ac:dyDescent="0.2">
      <c r="A153" s="546"/>
      <c r="B153" s="546"/>
      <c r="C153" s="546"/>
      <c r="D153" s="546"/>
      <c r="E153" s="546"/>
      <c r="F153" s="547"/>
      <c r="G153" s="550"/>
      <c r="H153" s="572"/>
      <c r="I153" s="572"/>
      <c r="J153" s="548"/>
      <c r="K153" s="550"/>
      <c r="L153" s="546"/>
      <c r="M153" s="546"/>
      <c r="N153" s="547"/>
      <c r="O153" s="546"/>
    </row>
    <row r="154" spans="1:15" x14ac:dyDescent="0.2">
      <c r="A154" s="546"/>
      <c r="B154" s="546"/>
      <c r="C154" s="546"/>
      <c r="D154" s="546"/>
      <c r="E154" s="546"/>
      <c r="F154" s="547"/>
      <c r="G154" s="550"/>
      <c r="H154" s="572"/>
      <c r="I154" s="572"/>
      <c r="J154" s="548"/>
      <c r="K154" s="550"/>
      <c r="L154" s="546"/>
      <c r="M154" s="546"/>
      <c r="N154" s="547"/>
      <c r="O154" s="546"/>
    </row>
    <row r="155" spans="1:15" x14ac:dyDescent="0.2">
      <c r="A155" s="546"/>
      <c r="B155" s="546"/>
      <c r="C155" s="546"/>
      <c r="D155" s="546"/>
      <c r="E155" s="546"/>
      <c r="F155" s="547"/>
      <c r="G155" s="550"/>
      <c r="H155" s="572"/>
      <c r="I155" s="572"/>
      <c r="J155" s="548"/>
      <c r="K155" s="550"/>
      <c r="L155" s="546"/>
      <c r="M155" s="546"/>
      <c r="N155" s="547"/>
      <c r="O155" s="546"/>
    </row>
    <row r="156" spans="1:15" x14ac:dyDescent="0.2">
      <c r="A156" s="546"/>
      <c r="B156" s="546"/>
      <c r="C156" s="546"/>
      <c r="D156" s="546"/>
      <c r="E156" s="546"/>
      <c r="F156" s="547"/>
      <c r="G156" s="550"/>
      <c r="H156" s="572"/>
      <c r="I156" s="572"/>
      <c r="J156" s="548"/>
      <c r="K156" s="550"/>
      <c r="L156" s="546"/>
      <c r="M156" s="546"/>
      <c r="N156" s="547"/>
      <c r="O156" s="546"/>
    </row>
    <row r="157" spans="1:15" x14ac:dyDescent="0.2">
      <c r="A157" s="546"/>
      <c r="B157" s="546"/>
      <c r="C157" s="546"/>
      <c r="D157" s="546"/>
      <c r="E157" s="546"/>
      <c r="F157" s="547"/>
      <c r="G157" s="550"/>
      <c r="H157" s="572"/>
      <c r="I157" s="572"/>
      <c r="J157" s="548"/>
      <c r="K157" s="550"/>
      <c r="L157" s="546"/>
      <c r="M157" s="546"/>
      <c r="N157" s="547"/>
      <c r="O157" s="546"/>
    </row>
    <row r="158" spans="1:15" x14ac:dyDescent="0.2">
      <c r="A158" s="546"/>
      <c r="B158" s="546"/>
      <c r="C158" s="546"/>
      <c r="D158" s="546"/>
      <c r="E158" s="546"/>
      <c r="F158" s="547"/>
      <c r="G158" s="550"/>
      <c r="H158" s="572"/>
      <c r="I158" s="572"/>
      <c r="J158" s="548"/>
      <c r="K158" s="550"/>
      <c r="L158" s="546"/>
      <c r="M158" s="546"/>
      <c r="N158" s="547"/>
      <c r="O158" s="546"/>
    </row>
    <row r="159" spans="1:15" x14ac:dyDescent="0.2">
      <c r="A159" s="546"/>
      <c r="B159" s="546"/>
      <c r="C159" s="546"/>
      <c r="D159" s="546"/>
      <c r="E159" s="546"/>
      <c r="F159" s="547"/>
      <c r="G159" s="550"/>
      <c r="H159" s="572"/>
      <c r="I159" s="572"/>
      <c r="J159" s="548"/>
      <c r="K159" s="550"/>
      <c r="L159" s="546"/>
      <c r="M159" s="546"/>
      <c r="N159" s="547"/>
      <c r="O159" s="546"/>
    </row>
    <row r="160" spans="1:15" x14ac:dyDescent="0.2">
      <c r="A160" s="546"/>
      <c r="B160" s="546"/>
      <c r="C160" s="546"/>
      <c r="D160" s="546"/>
      <c r="E160" s="546"/>
      <c r="F160" s="547"/>
      <c r="G160" s="550"/>
      <c r="H160" s="572"/>
      <c r="I160" s="572"/>
      <c r="J160" s="548"/>
      <c r="K160" s="550"/>
      <c r="L160" s="546"/>
      <c r="M160" s="546"/>
      <c r="N160" s="547"/>
      <c r="O160" s="546"/>
    </row>
    <row r="161" spans="1:15" x14ac:dyDescent="0.2">
      <c r="A161" s="546"/>
      <c r="B161" s="546"/>
      <c r="C161" s="546"/>
      <c r="D161" s="546"/>
      <c r="E161" s="546"/>
      <c r="F161" s="547"/>
      <c r="G161" s="550"/>
      <c r="H161" s="572"/>
      <c r="I161" s="572"/>
      <c r="J161" s="548"/>
      <c r="K161" s="550"/>
      <c r="L161" s="546"/>
      <c r="M161" s="546"/>
      <c r="N161" s="547"/>
      <c r="O161" s="546"/>
    </row>
    <row r="162" spans="1:15" x14ac:dyDescent="0.2">
      <c r="A162" s="546"/>
      <c r="B162" s="546"/>
      <c r="C162" s="546"/>
      <c r="D162" s="546"/>
      <c r="E162" s="546"/>
      <c r="F162" s="547"/>
      <c r="G162" s="550"/>
      <c r="H162" s="572"/>
      <c r="I162" s="572"/>
      <c r="J162" s="548"/>
      <c r="K162" s="550"/>
      <c r="L162" s="546"/>
      <c r="M162" s="546"/>
      <c r="N162" s="547"/>
      <c r="O162" s="546"/>
    </row>
    <row r="163" spans="1:15" x14ac:dyDescent="0.2">
      <c r="A163" s="546"/>
      <c r="B163" s="546"/>
      <c r="C163" s="546"/>
      <c r="D163" s="546"/>
      <c r="E163" s="546"/>
      <c r="F163" s="547"/>
      <c r="G163" s="550"/>
      <c r="H163" s="572"/>
      <c r="I163" s="572"/>
      <c r="J163" s="548"/>
      <c r="K163" s="550"/>
      <c r="L163" s="546"/>
      <c r="M163" s="546"/>
      <c r="N163" s="547"/>
      <c r="O163" s="546"/>
    </row>
    <row r="164" spans="1:15" x14ac:dyDescent="0.2">
      <c r="A164" s="546"/>
      <c r="B164" s="546"/>
      <c r="C164" s="546"/>
      <c r="D164" s="546"/>
      <c r="E164" s="546"/>
      <c r="F164" s="547"/>
      <c r="G164" s="550"/>
      <c r="H164" s="572"/>
      <c r="I164" s="572"/>
      <c r="J164" s="548"/>
      <c r="K164" s="550"/>
      <c r="L164" s="546"/>
      <c r="M164" s="546"/>
      <c r="N164" s="547"/>
      <c r="O164" s="546"/>
    </row>
    <row r="165" spans="1:15" x14ac:dyDescent="0.2">
      <c r="A165" s="546"/>
      <c r="B165" s="546"/>
      <c r="C165" s="546"/>
      <c r="D165" s="546"/>
      <c r="E165" s="546"/>
      <c r="F165" s="547"/>
      <c r="G165" s="550"/>
      <c r="H165" s="572"/>
      <c r="I165" s="572"/>
      <c r="J165" s="548"/>
      <c r="K165" s="550"/>
      <c r="L165" s="546"/>
      <c r="M165" s="546"/>
      <c r="N165" s="547"/>
      <c r="O165" s="546"/>
    </row>
    <row r="166" spans="1:15" x14ac:dyDescent="0.2">
      <c r="A166" s="546"/>
      <c r="B166" s="546"/>
      <c r="C166" s="546"/>
      <c r="D166" s="546"/>
      <c r="E166" s="546"/>
      <c r="F166" s="547"/>
      <c r="G166" s="550"/>
      <c r="H166" s="572"/>
      <c r="I166" s="572"/>
      <c r="J166" s="548"/>
      <c r="K166" s="550"/>
      <c r="L166" s="546"/>
      <c r="M166" s="546"/>
      <c r="N166" s="547"/>
      <c r="O166" s="546"/>
    </row>
    <row r="167" spans="1:15" x14ac:dyDescent="0.2">
      <c r="A167" s="546"/>
      <c r="B167" s="546"/>
      <c r="C167" s="546"/>
      <c r="D167" s="546"/>
      <c r="E167" s="546"/>
      <c r="F167" s="547"/>
      <c r="G167" s="550"/>
      <c r="H167" s="572"/>
      <c r="I167" s="572"/>
      <c r="J167" s="548"/>
      <c r="K167" s="550"/>
      <c r="L167" s="546"/>
      <c r="M167" s="546"/>
      <c r="N167" s="547"/>
      <c r="O167" s="546"/>
    </row>
    <row r="168" spans="1:15" x14ac:dyDescent="0.2">
      <c r="A168" s="546"/>
      <c r="B168" s="546"/>
      <c r="C168" s="546"/>
      <c r="D168" s="546"/>
      <c r="E168" s="546"/>
      <c r="F168" s="547"/>
      <c r="G168" s="550"/>
      <c r="H168" s="572"/>
      <c r="I168" s="572"/>
      <c r="J168" s="548"/>
      <c r="K168" s="550"/>
      <c r="L168" s="546"/>
      <c r="M168" s="546"/>
      <c r="N168" s="547"/>
      <c r="O168" s="546"/>
    </row>
    <row r="169" spans="1:15" x14ac:dyDescent="0.2">
      <c r="A169" s="546"/>
      <c r="B169" s="546"/>
      <c r="C169" s="546"/>
      <c r="D169" s="546"/>
      <c r="E169" s="546"/>
      <c r="F169" s="547"/>
      <c r="G169" s="550"/>
      <c r="H169" s="572"/>
      <c r="I169" s="572"/>
      <c r="J169" s="548"/>
      <c r="K169" s="550"/>
      <c r="L169" s="546"/>
      <c r="M169" s="546"/>
      <c r="N169" s="547"/>
      <c r="O169" s="546"/>
    </row>
    <row r="170" spans="1:15" x14ac:dyDescent="0.2">
      <c r="A170" s="546"/>
      <c r="B170" s="546"/>
      <c r="C170" s="546"/>
      <c r="D170" s="546"/>
      <c r="E170" s="546"/>
      <c r="F170" s="547"/>
      <c r="G170" s="550"/>
      <c r="H170" s="572"/>
      <c r="I170" s="572"/>
      <c r="J170" s="548"/>
      <c r="K170" s="550"/>
      <c r="L170" s="546"/>
      <c r="M170" s="546"/>
      <c r="N170" s="547"/>
      <c r="O170" s="546"/>
    </row>
    <row r="171" spans="1:15" x14ac:dyDescent="0.2">
      <c r="A171" s="546"/>
      <c r="B171" s="546"/>
      <c r="C171" s="546"/>
      <c r="D171" s="546"/>
      <c r="E171" s="546"/>
      <c r="F171" s="547"/>
      <c r="G171" s="550"/>
      <c r="H171" s="572"/>
      <c r="I171" s="572"/>
      <c r="J171" s="548"/>
      <c r="K171" s="550"/>
      <c r="L171" s="546"/>
      <c r="M171" s="546"/>
      <c r="N171" s="547"/>
      <c r="O171" s="546"/>
    </row>
    <row r="172" spans="1:15" x14ac:dyDescent="0.2">
      <c r="A172" s="546"/>
      <c r="B172" s="546"/>
      <c r="C172" s="546"/>
      <c r="D172" s="546"/>
      <c r="E172" s="546"/>
      <c r="F172" s="547"/>
      <c r="G172" s="550"/>
      <c r="H172" s="572"/>
      <c r="I172" s="572"/>
      <c r="J172" s="548"/>
      <c r="K172" s="550"/>
      <c r="L172" s="546"/>
      <c r="M172" s="546"/>
      <c r="N172" s="547"/>
      <c r="O172" s="546"/>
    </row>
    <row r="173" spans="1:15" x14ac:dyDescent="0.2">
      <c r="A173" s="546"/>
      <c r="B173" s="546"/>
      <c r="C173" s="546"/>
      <c r="D173" s="546"/>
      <c r="E173" s="546"/>
      <c r="F173" s="547"/>
      <c r="G173" s="550"/>
      <c r="H173" s="572"/>
      <c r="I173" s="572"/>
      <c r="J173" s="548"/>
      <c r="K173" s="550"/>
      <c r="L173" s="546"/>
      <c r="M173" s="546"/>
      <c r="N173" s="547"/>
      <c r="O173" s="546"/>
    </row>
    <row r="174" spans="1:15" x14ac:dyDescent="0.2">
      <c r="A174" s="546"/>
      <c r="B174" s="546"/>
      <c r="C174" s="546"/>
      <c r="D174" s="546"/>
      <c r="E174" s="546"/>
      <c r="F174" s="547"/>
      <c r="G174" s="550"/>
      <c r="H174" s="572"/>
      <c r="I174" s="572"/>
      <c r="J174" s="548"/>
      <c r="K174" s="550"/>
      <c r="L174" s="546"/>
      <c r="M174" s="546"/>
      <c r="N174" s="547"/>
      <c r="O174" s="546"/>
    </row>
    <row r="175" spans="1:15" x14ac:dyDescent="0.2">
      <c r="A175" s="546"/>
      <c r="B175" s="546"/>
      <c r="C175" s="546"/>
      <c r="D175" s="546"/>
      <c r="E175" s="546"/>
      <c r="F175" s="547"/>
      <c r="G175" s="550"/>
      <c r="H175" s="572"/>
      <c r="I175" s="572"/>
      <c r="J175" s="548"/>
      <c r="K175" s="550"/>
      <c r="L175" s="546"/>
      <c r="M175" s="546"/>
      <c r="N175" s="547"/>
      <c r="O175" s="546"/>
    </row>
    <row r="176" spans="1:15" x14ac:dyDescent="0.2">
      <c r="A176" s="546"/>
      <c r="B176" s="546"/>
      <c r="C176" s="546"/>
      <c r="D176" s="546"/>
      <c r="E176" s="546"/>
      <c r="F176" s="547"/>
      <c r="G176" s="550"/>
      <c r="H176" s="572"/>
      <c r="I176" s="572"/>
      <c r="J176" s="548"/>
      <c r="K176" s="550"/>
      <c r="L176" s="546"/>
      <c r="M176" s="546"/>
      <c r="N176" s="547"/>
      <c r="O176" s="546"/>
    </row>
    <row r="177" spans="1:15" x14ac:dyDescent="0.2">
      <c r="A177" s="546"/>
      <c r="B177" s="546"/>
      <c r="C177" s="546"/>
      <c r="D177" s="546"/>
      <c r="E177" s="546"/>
      <c r="F177" s="547"/>
      <c r="G177" s="550"/>
      <c r="H177" s="572"/>
      <c r="I177" s="572"/>
      <c r="J177" s="548"/>
      <c r="K177" s="550"/>
      <c r="L177" s="546"/>
      <c r="M177" s="546"/>
      <c r="N177" s="547"/>
      <c r="O177" s="546"/>
    </row>
    <row r="178" spans="1:15" x14ac:dyDescent="0.2">
      <c r="A178" s="546"/>
      <c r="B178" s="546"/>
      <c r="C178" s="546"/>
      <c r="D178" s="546"/>
      <c r="E178" s="546"/>
      <c r="F178" s="547"/>
      <c r="G178" s="550"/>
      <c r="H178" s="572"/>
      <c r="I178" s="572"/>
      <c r="J178" s="548"/>
      <c r="K178" s="550"/>
      <c r="L178" s="546"/>
      <c r="M178" s="546"/>
      <c r="N178" s="547"/>
      <c r="O178" s="546"/>
    </row>
    <row r="179" spans="1:15" x14ac:dyDescent="0.2">
      <c r="A179" s="546"/>
      <c r="B179" s="546"/>
      <c r="C179" s="546"/>
      <c r="D179" s="546"/>
      <c r="E179" s="546"/>
      <c r="F179" s="547"/>
      <c r="G179" s="550"/>
      <c r="H179" s="572"/>
      <c r="I179" s="572"/>
      <c r="J179" s="548"/>
      <c r="K179" s="550"/>
      <c r="L179" s="546"/>
      <c r="M179" s="546"/>
      <c r="N179" s="547"/>
      <c r="O179" s="546"/>
    </row>
    <row r="180" spans="1:15" x14ac:dyDescent="0.2">
      <c r="A180" s="546"/>
      <c r="B180" s="546"/>
      <c r="C180" s="546"/>
      <c r="D180" s="546"/>
      <c r="E180" s="546"/>
      <c r="F180" s="547"/>
      <c r="G180" s="550"/>
      <c r="H180" s="572"/>
      <c r="I180" s="572"/>
      <c r="J180" s="548"/>
      <c r="K180" s="550"/>
      <c r="L180" s="546"/>
      <c r="M180" s="546"/>
      <c r="N180" s="547"/>
      <c r="O180" s="546"/>
    </row>
    <row r="181" spans="1:15" x14ac:dyDescent="0.2">
      <c r="A181" s="546"/>
      <c r="B181" s="546"/>
      <c r="C181" s="546"/>
      <c r="D181" s="546"/>
      <c r="E181" s="546"/>
      <c r="F181" s="547"/>
      <c r="G181" s="550"/>
      <c r="H181" s="572"/>
      <c r="I181" s="572"/>
      <c r="J181" s="548"/>
      <c r="K181" s="550"/>
      <c r="L181" s="546"/>
      <c r="M181" s="546"/>
      <c r="N181" s="547"/>
      <c r="O181" s="546"/>
    </row>
    <row r="182" spans="1:15" x14ac:dyDescent="0.2">
      <c r="A182" s="546"/>
      <c r="B182" s="546"/>
      <c r="C182" s="546"/>
      <c r="D182" s="546"/>
      <c r="E182" s="546"/>
      <c r="F182" s="547"/>
      <c r="G182" s="550"/>
      <c r="H182" s="572"/>
      <c r="I182" s="572"/>
      <c r="J182" s="548"/>
      <c r="K182" s="550"/>
      <c r="L182" s="546"/>
      <c r="M182" s="546"/>
      <c r="N182" s="547"/>
      <c r="O182" s="546"/>
    </row>
    <row r="183" spans="1:15" x14ac:dyDescent="0.2">
      <c r="A183" s="546"/>
      <c r="B183" s="546"/>
      <c r="C183" s="546"/>
      <c r="D183" s="546"/>
      <c r="E183" s="546"/>
      <c r="F183" s="547"/>
      <c r="G183" s="550"/>
      <c r="H183" s="572"/>
      <c r="I183" s="572"/>
      <c r="J183" s="548"/>
      <c r="K183" s="550"/>
      <c r="L183" s="546"/>
      <c r="M183" s="546"/>
      <c r="N183" s="547"/>
      <c r="O183" s="546"/>
    </row>
    <row r="184" spans="1:15" x14ac:dyDescent="0.2">
      <c r="A184" s="546"/>
      <c r="B184" s="546"/>
      <c r="C184" s="546"/>
      <c r="D184" s="546"/>
      <c r="E184" s="546"/>
      <c r="F184" s="547"/>
      <c r="G184" s="550"/>
      <c r="H184" s="572"/>
      <c r="I184" s="572"/>
      <c r="J184" s="548"/>
      <c r="K184" s="550"/>
      <c r="L184" s="546"/>
      <c r="M184" s="546"/>
      <c r="N184" s="547"/>
      <c r="O184" s="546"/>
    </row>
    <row r="185" spans="1:15" x14ac:dyDescent="0.2">
      <c r="A185" s="546"/>
      <c r="B185" s="546"/>
      <c r="C185" s="546"/>
      <c r="D185" s="546"/>
      <c r="E185" s="546"/>
      <c r="F185" s="547"/>
      <c r="G185" s="550"/>
      <c r="H185" s="572"/>
      <c r="I185" s="572"/>
      <c r="J185" s="548"/>
      <c r="K185" s="550"/>
      <c r="L185" s="546"/>
      <c r="M185" s="546"/>
      <c r="N185" s="547"/>
      <c r="O185" s="546"/>
    </row>
    <row r="186" spans="1:15" x14ac:dyDescent="0.2">
      <c r="A186" s="546"/>
      <c r="B186" s="546"/>
      <c r="C186" s="546"/>
      <c r="D186" s="546"/>
      <c r="E186" s="546"/>
      <c r="F186" s="547"/>
      <c r="G186" s="550"/>
      <c r="H186" s="572"/>
      <c r="I186" s="572"/>
      <c r="J186" s="548"/>
      <c r="K186" s="550"/>
      <c r="L186" s="546"/>
      <c r="M186" s="546"/>
      <c r="N186" s="547"/>
      <c r="O186" s="546"/>
    </row>
    <row r="187" spans="1:15" x14ac:dyDescent="0.2">
      <c r="A187" s="546"/>
      <c r="B187" s="546"/>
      <c r="C187" s="546"/>
      <c r="D187" s="546"/>
      <c r="E187" s="546"/>
      <c r="F187" s="547"/>
      <c r="G187" s="550"/>
      <c r="H187" s="572"/>
      <c r="I187" s="572"/>
      <c r="J187" s="548"/>
      <c r="K187" s="550"/>
      <c r="L187" s="546"/>
      <c r="M187" s="546"/>
      <c r="N187" s="547"/>
      <c r="O187" s="546"/>
    </row>
    <row r="188" spans="1:15" x14ac:dyDescent="0.2">
      <c r="A188" s="546"/>
      <c r="B188" s="546"/>
      <c r="C188" s="546"/>
      <c r="D188" s="546"/>
      <c r="E188" s="546"/>
      <c r="F188" s="547"/>
      <c r="G188" s="550"/>
      <c r="H188" s="572"/>
      <c r="I188" s="572"/>
      <c r="J188" s="548"/>
      <c r="K188" s="550"/>
      <c r="L188" s="546"/>
      <c r="M188" s="546"/>
      <c r="N188" s="547"/>
      <c r="O188" s="546"/>
    </row>
    <row r="189" spans="1:15" x14ac:dyDescent="0.2">
      <c r="A189" s="546"/>
      <c r="B189" s="546"/>
      <c r="C189" s="546"/>
      <c r="D189" s="546"/>
      <c r="E189" s="546"/>
      <c r="F189" s="547"/>
      <c r="G189" s="550"/>
      <c r="H189" s="572"/>
      <c r="I189" s="572"/>
      <c r="J189" s="548"/>
      <c r="K189" s="550"/>
      <c r="L189" s="546"/>
      <c r="M189" s="546"/>
      <c r="N189" s="547"/>
      <c r="O189" s="546"/>
    </row>
    <row r="190" spans="1:15" x14ac:dyDescent="0.2">
      <c r="A190" s="546"/>
      <c r="B190" s="546"/>
      <c r="C190" s="546"/>
      <c r="D190" s="546"/>
      <c r="E190" s="546"/>
      <c r="F190" s="547"/>
      <c r="G190" s="550"/>
      <c r="H190" s="572"/>
      <c r="I190" s="572"/>
      <c r="J190" s="548"/>
      <c r="K190" s="550"/>
      <c r="L190" s="546"/>
      <c r="M190" s="546"/>
      <c r="N190" s="547"/>
      <c r="O190" s="546"/>
    </row>
    <row r="191" spans="1:15" x14ac:dyDescent="0.2">
      <c r="A191" s="546"/>
      <c r="B191" s="546"/>
      <c r="C191" s="546"/>
      <c r="D191" s="546"/>
      <c r="E191" s="546"/>
      <c r="F191" s="547"/>
      <c r="G191" s="550"/>
      <c r="H191" s="572"/>
      <c r="I191" s="572"/>
      <c r="J191" s="548"/>
      <c r="K191" s="550"/>
      <c r="L191" s="546"/>
      <c r="M191" s="546"/>
      <c r="N191" s="547"/>
      <c r="O191" s="546"/>
    </row>
    <row r="192" spans="1:15" x14ac:dyDescent="0.2">
      <c r="A192" s="546"/>
      <c r="B192" s="546"/>
      <c r="C192" s="546"/>
      <c r="D192" s="546"/>
      <c r="E192" s="546"/>
      <c r="F192" s="547"/>
      <c r="G192" s="550"/>
      <c r="H192" s="572"/>
      <c r="I192" s="572"/>
      <c r="J192" s="548"/>
      <c r="K192" s="550"/>
      <c r="L192" s="546"/>
      <c r="M192" s="546"/>
      <c r="N192" s="547"/>
      <c r="O192" s="546"/>
    </row>
    <row r="193" spans="1:15" x14ac:dyDescent="0.2">
      <c r="A193" s="546"/>
      <c r="B193" s="546"/>
      <c r="C193" s="546"/>
      <c r="D193" s="546"/>
      <c r="E193" s="546"/>
      <c r="F193" s="547"/>
      <c r="G193" s="550"/>
      <c r="H193" s="572"/>
      <c r="I193" s="572"/>
      <c r="J193" s="548"/>
      <c r="K193" s="550"/>
      <c r="L193" s="546"/>
      <c r="M193" s="546"/>
      <c r="N193" s="547"/>
      <c r="O193" s="546"/>
    </row>
    <row r="194" spans="1:15" x14ac:dyDescent="0.2">
      <c r="A194" s="546"/>
      <c r="B194" s="546"/>
      <c r="C194" s="546"/>
      <c r="D194" s="546"/>
      <c r="E194" s="546"/>
      <c r="F194" s="547"/>
      <c r="G194" s="550"/>
      <c r="H194" s="572"/>
      <c r="I194" s="572"/>
      <c r="J194" s="548"/>
      <c r="K194" s="550"/>
      <c r="L194" s="546"/>
      <c r="M194" s="546"/>
      <c r="N194" s="547"/>
      <c r="O194" s="546"/>
    </row>
    <row r="195" spans="1:15" x14ac:dyDescent="0.2">
      <c r="A195" s="546"/>
      <c r="B195" s="546"/>
      <c r="C195" s="546"/>
      <c r="D195" s="546"/>
      <c r="E195" s="546"/>
      <c r="F195" s="547"/>
      <c r="G195" s="550"/>
      <c r="H195" s="572"/>
      <c r="I195" s="572"/>
      <c r="J195" s="548"/>
      <c r="K195" s="550"/>
      <c r="L195" s="546"/>
      <c r="M195" s="546"/>
      <c r="N195" s="547"/>
      <c r="O195" s="546"/>
    </row>
    <row r="196" spans="1:15" x14ac:dyDescent="0.2">
      <c r="A196" s="546"/>
      <c r="B196" s="546"/>
      <c r="C196" s="546"/>
      <c r="D196" s="546"/>
      <c r="E196" s="546"/>
      <c r="F196" s="547"/>
      <c r="G196" s="550"/>
      <c r="H196" s="572"/>
      <c r="I196" s="572"/>
      <c r="J196" s="548"/>
      <c r="K196" s="550"/>
      <c r="L196" s="546"/>
      <c r="M196" s="546"/>
      <c r="N196" s="547"/>
      <c r="O196" s="546"/>
    </row>
    <row r="197" spans="1:15" x14ac:dyDescent="0.2">
      <c r="A197" s="546"/>
      <c r="B197" s="546"/>
      <c r="C197" s="546"/>
      <c r="D197" s="546"/>
      <c r="E197" s="546"/>
      <c r="F197" s="547"/>
      <c r="G197" s="550"/>
      <c r="H197" s="572"/>
      <c r="I197" s="572"/>
      <c r="J197" s="548"/>
      <c r="K197" s="550"/>
      <c r="L197" s="546"/>
      <c r="M197" s="546"/>
      <c r="N197" s="547"/>
      <c r="O197" s="546"/>
    </row>
    <row r="198" spans="1:15" x14ac:dyDescent="0.2">
      <c r="A198" s="546"/>
      <c r="B198" s="546"/>
      <c r="C198" s="546"/>
      <c r="D198" s="546"/>
      <c r="E198" s="546"/>
      <c r="F198" s="547"/>
      <c r="G198" s="550"/>
      <c r="H198" s="572"/>
      <c r="I198" s="572"/>
      <c r="J198" s="548"/>
      <c r="K198" s="550"/>
      <c r="L198" s="546"/>
      <c r="M198" s="546"/>
      <c r="N198" s="547"/>
      <c r="O198" s="546"/>
    </row>
    <row r="199" spans="1:15" x14ac:dyDescent="0.2">
      <c r="A199" s="546"/>
      <c r="B199" s="546"/>
      <c r="C199" s="546"/>
      <c r="D199" s="546"/>
      <c r="E199" s="546"/>
      <c r="F199" s="547"/>
      <c r="G199" s="550"/>
      <c r="H199" s="572"/>
      <c r="I199" s="572"/>
      <c r="J199" s="548"/>
      <c r="K199" s="550"/>
      <c r="L199" s="546"/>
      <c r="M199" s="546"/>
      <c r="N199" s="547"/>
      <c r="O199" s="546"/>
    </row>
    <row r="200" spans="1:15" x14ac:dyDescent="0.2">
      <c r="A200" s="546"/>
      <c r="B200" s="546"/>
      <c r="C200" s="546"/>
      <c r="D200" s="546"/>
      <c r="E200" s="546"/>
      <c r="F200" s="547"/>
      <c r="G200" s="550"/>
      <c r="H200" s="572"/>
      <c r="I200" s="572"/>
      <c r="J200" s="548"/>
      <c r="K200" s="550"/>
      <c r="L200" s="546"/>
      <c r="M200" s="546"/>
      <c r="N200" s="547"/>
      <c r="O200" s="546"/>
    </row>
    <row r="201" spans="1:15" x14ac:dyDescent="0.2">
      <c r="A201" s="546"/>
      <c r="B201" s="546"/>
      <c r="C201" s="546"/>
      <c r="D201" s="546"/>
      <c r="E201" s="546"/>
      <c r="F201" s="547"/>
      <c r="G201" s="550"/>
      <c r="H201" s="572"/>
      <c r="I201" s="572"/>
      <c r="J201" s="548"/>
      <c r="K201" s="550"/>
      <c r="L201" s="546"/>
      <c r="M201" s="546"/>
      <c r="N201" s="547"/>
      <c r="O201" s="546"/>
    </row>
    <row r="202" spans="1:15" x14ac:dyDescent="0.2">
      <c r="A202" s="546"/>
      <c r="B202" s="546"/>
      <c r="C202" s="546"/>
      <c r="D202" s="546"/>
      <c r="E202" s="546"/>
      <c r="F202" s="547"/>
      <c r="G202" s="550"/>
      <c r="H202" s="572"/>
      <c r="I202" s="572"/>
      <c r="J202" s="548"/>
      <c r="K202" s="550"/>
      <c r="L202" s="546"/>
      <c r="M202" s="546"/>
      <c r="N202" s="547"/>
      <c r="O202" s="546"/>
    </row>
    <row r="203" spans="1:15" x14ac:dyDescent="0.2">
      <c r="A203" s="546"/>
      <c r="B203" s="546"/>
      <c r="C203" s="546"/>
      <c r="D203" s="546"/>
      <c r="E203" s="546"/>
      <c r="F203" s="547"/>
      <c r="G203" s="550"/>
      <c r="H203" s="572"/>
      <c r="I203" s="572"/>
      <c r="J203" s="548"/>
      <c r="K203" s="550"/>
      <c r="L203" s="546"/>
      <c r="M203" s="546"/>
      <c r="N203" s="547"/>
      <c r="O203" s="546"/>
    </row>
    <row r="204" spans="1:15" x14ac:dyDescent="0.2">
      <c r="A204" s="546"/>
      <c r="B204" s="546"/>
      <c r="C204" s="546"/>
      <c r="D204" s="546"/>
      <c r="E204" s="546"/>
      <c r="F204" s="547"/>
      <c r="G204" s="550"/>
      <c r="H204" s="572"/>
      <c r="I204" s="572"/>
      <c r="J204" s="548"/>
      <c r="K204" s="550"/>
      <c r="L204" s="546"/>
      <c r="M204" s="546"/>
      <c r="N204" s="547"/>
      <c r="O204" s="546"/>
    </row>
    <row r="205" spans="1:15" x14ac:dyDescent="0.2">
      <c r="A205" s="546"/>
      <c r="B205" s="546"/>
      <c r="C205" s="546"/>
      <c r="D205" s="546"/>
      <c r="E205" s="546"/>
      <c r="F205" s="547"/>
      <c r="G205" s="550"/>
      <c r="H205" s="572"/>
      <c r="I205" s="572"/>
      <c r="J205" s="548"/>
      <c r="K205" s="550"/>
      <c r="L205" s="546"/>
      <c r="M205" s="546"/>
      <c r="N205" s="547"/>
      <c r="O205" s="546"/>
    </row>
    <row r="206" spans="1:15" x14ac:dyDescent="0.2">
      <c r="A206" s="546"/>
      <c r="B206" s="546"/>
      <c r="C206" s="546"/>
      <c r="D206" s="546"/>
      <c r="E206" s="546"/>
      <c r="F206" s="547"/>
      <c r="G206" s="550"/>
      <c r="H206" s="572"/>
      <c r="I206" s="572"/>
      <c r="J206" s="548"/>
      <c r="K206" s="550"/>
      <c r="L206" s="546"/>
      <c r="M206" s="546"/>
      <c r="N206" s="547"/>
      <c r="O206" s="546"/>
    </row>
    <row r="207" spans="1:15" x14ac:dyDescent="0.2">
      <c r="A207" s="546"/>
      <c r="B207" s="546"/>
      <c r="C207" s="546"/>
      <c r="D207" s="546"/>
      <c r="E207" s="546"/>
      <c r="F207" s="547"/>
      <c r="G207" s="550"/>
      <c r="H207" s="572"/>
      <c r="I207" s="572"/>
      <c r="J207" s="548"/>
      <c r="K207" s="550"/>
      <c r="L207" s="546"/>
      <c r="M207" s="546"/>
      <c r="N207" s="547"/>
      <c r="O207" s="546"/>
    </row>
    <row r="208" spans="1:15" x14ac:dyDescent="0.2">
      <c r="A208" s="546"/>
      <c r="B208" s="546"/>
      <c r="C208" s="546"/>
      <c r="D208" s="546"/>
      <c r="E208" s="546"/>
      <c r="F208" s="547"/>
      <c r="G208" s="550"/>
      <c r="H208" s="572"/>
      <c r="I208" s="572"/>
      <c r="J208" s="548"/>
      <c r="K208" s="550"/>
      <c r="L208" s="546"/>
      <c r="M208" s="546"/>
      <c r="N208" s="547"/>
      <c r="O208" s="546"/>
    </row>
    <row r="209" spans="1:15" x14ac:dyDescent="0.2">
      <c r="A209" s="546"/>
      <c r="B209" s="546"/>
      <c r="C209" s="546"/>
      <c r="D209" s="546"/>
      <c r="E209" s="546"/>
      <c r="F209" s="547"/>
      <c r="G209" s="550"/>
      <c r="H209" s="572"/>
      <c r="I209" s="572"/>
      <c r="J209" s="548"/>
      <c r="K209" s="550"/>
      <c r="L209" s="546"/>
      <c r="M209" s="546"/>
      <c r="N209" s="547"/>
      <c r="O209" s="546"/>
    </row>
    <row r="210" spans="1:15" x14ac:dyDescent="0.2">
      <c r="A210" s="546"/>
      <c r="B210" s="546"/>
      <c r="C210" s="546"/>
      <c r="D210" s="546"/>
      <c r="E210" s="546"/>
      <c r="F210" s="547"/>
      <c r="G210" s="550"/>
      <c r="H210" s="572"/>
      <c r="I210" s="572"/>
      <c r="J210" s="548"/>
      <c r="K210" s="550"/>
      <c r="L210" s="546"/>
      <c r="M210" s="546"/>
      <c r="N210" s="547"/>
      <c r="O210" s="546"/>
    </row>
    <row r="211" spans="1:15" x14ac:dyDescent="0.2">
      <c r="A211" s="546"/>
      <c r="B211" s="546"/>
      <c r="C211" s="546"/>
      <c r="D211" s="546"/>
      <c r="E211" s="546"/>
      <c r="F211" s="547"/>
      <c r="G211" s="550"/>
      <c r="H211" s="572"/>
      <c r="I211" s="572"/>
      <c r="J211" s="548"/>
      <c r="K211" s="550"/>
      <c r="L211" s="546"/>
      <c r="M211" s="546"/>
      <c r="N211" s="547"/>
      <c r="O211" s="546"/>
    </row>
    <row r="212" spans="1:15" x14ac:dyDescent="0.2">
      <c r="A212" s="546"/>
      <c r="B212" s="546"/>
      <c r="C212" s="546"/>
      <c r="D212" s="546"/>
      <c r="E212" s="546"/>
      <c r="F212" s="547"/>
      <c r="G212" s="550"/>
      <c r="H212" s="572"/>
      <c r="I212" s="572"/>
      <c r="J212" s="548"/>
      <c r="K212" s="550"/>
      <c r="L212" s="546"/>
      <c r="M212" s="546"/>
      <c r="N212" s="547"/>
      <c r="O212" s="546"/>
    </row>
    <row r="213" spans="1:15" x14ac:dyDescent="0.2">
      <c r="A213" s="546"/>
      <c r="B213" s="546"/>
      <c r="C213" s="546"/>
      <c r="D213" s="546"/>
      <c r="E213" s="546"/>
      <c r="F213" s="547"/>
      <c r="G213" s="550"/>
      <c r="H213" s="572"/>
      <c r="I213" s="572"/>
      <c r="J213" s="548"/>
      <c r="K213" s="550"/>
      <c r="L213" s="546"/>
      <c r="M213" s="546"/>
      <c r="N213" s="547"/>
      <c r="O213" s="546"/>
    </row>
    <row r="214" spans="1:15" x14ac:dyDescent="0.2">
      <c r="A214" s="546"/>
      <c r="B214" s="546"/>
      <c r="C214" s="546"/>
      <c r="D214" s="546"/>
      <c r="E214" s="546"/>
      <c r="F214" s="547"/>
      <c r="G214" s="550"/>
      <c r="H214" s="572"/>
      <c r="I214" s="572"/>
      <c r="J214" s="548"/>
      <c r="K214" s="550"/>
      <c r="L214" s="546"/>
      <c r="M214" s="546"/>
      <c r="N214" s="547"/>
      <c r="O214" s="546"/>
    </row>
    <row r="215" spans="1:15" x14ac:dyDescent="0.2">
      <c r="A215" s="546"/>
      <c r="B215" s="546"/>
      <c r="C215" s="546"/>
      <c r="D215" s="546"/>
      <c r="E215" s="546"/>
      <c r="F215" s="547"/>
      <c r="G215" s="550"/>
      <c r="H215" s="572"/>
      <c r="I215" s="572"/>
      <c r="J215" s="548"/>
      <c r="K215" s="550"/>
      <c r="L215" s="546"/>
      <c r="M215" s="546"/>
      <c r="N215" s="547"/>
      <c r="O215" s="546"/>
    </row>
    <row r="216" spans="1:15" x14ac:dyDescent="0.2">
      <c r="A216" s="546"/>
      <c r="B216" s="546"/>
      <c r="C216" s="546"/>
      <c r="D216" s="546"/>
      <c r="E216" s="546"/>
      <c r="F216" s="547"/>
      <c r="G216" s="550"/>
      <c r="H216" s="572"/>
      <c r="I216" s="572"/>
      <c r="J216" s="548"/>
      <c r="K216" s="550"/>
      <c r="L216" s="546"/>
      <c r="M216" s="546"/>
      <c r="N216" s="547"/>
      <c r="O216" s="546"/>
    </row>
    <row r="217" spans="1:15" x14ac:dyDescent="0.2">
      <c r="A217" s="546"/>
      <c r="B217" s="546"/>
      <c r="C217" s="546"/>
      <c r="D217" s="546"/>
      <c r="E217" s="546"/>
      <c r="F217" s="547"/>
      <c r="G217" s="550"/>
      <c r="H217" s="572"/>
      <c r="I217" s="572"/>
      <c r="J217" s="548"/>
      <c r="K217" s="550"/>
      <c r="L217" s="546"/>
      <c r="M217" s="546"/>
      <c r="N217" s="547"/>
      <c r="O217" s="546"/>
    </row>
    <row r="218" spans="1:15" x14ac:dyDescent="0.2">
      <c r="A218" s="546"/>
      <c r="B218" s="546"/>
      <c r="C218" s="546"/>
      <c r="D218" s="546"/>
      <c r="E218" s="546"/>
      <c r="F218" s="547"/>
      <c r="G218" s="550"/>
      <c r="H218" s="572"/>
      <c r="I218" s="572"/>
      <c r="J218" s="548"/>
      <c r="K218" s="550"/>
      <c r="L218" s="546"/>
      <c r="M218" s="546"/>
      <c r="N218" s="547"/>
      <c r="O218" s="546"/>
    </row>
    <row r="219" spans="1:15" x14ac:dyDescent="0.2">
      <c r="A219" s="546"/>
      <c r="B219" s="546"/>
      <c r="C219" s="546"/>
      <c r="D219" s="546"/>
      <c r="E219" s="546"/>
      <c r="F219" s="547"/>
      <c r="G219" s="550"/>
      <c r="H219" s="572"/>
      <c r="I219" s="572"/>
      <c r="J219" s="548"/>
      <c r="K219" s="550"/>
      <c r="L219" s="546"/>
      <c r="M219" s="546"/>
      <c r="N219" s="547"/>
      <c r="O219" s="546"/>
    </row>
    <row r="220" spans="1:15" x14ac:dyDescent="0.2">
      <c r="A220" s="546"/>
      <c r="B220" s="546"/>
      <c r="C220" s="546"/>
      <c r="D220" s="546"/>
      <c r="E220" s="546"/>
      <c r="F220" s="547"/>
      <c r="G220" s="550"/>
      <c r="H220" s="572"/>
      <c r="I220" s="572"/>
      <c r="J220" s="548"/>
      <c r="K220" s="550"/>
      <c r="L220" s="546"/>
      <c r="M220" s="546"/>
      <c r="N220" s="547"/>
      <c r="O220" s="546"/>
    </row>
    <row r="221" spans="1:15" x14ac:dyDescent="0.2">
      <c r="A221" s="546"/>
      <c r="B221" s="546"/>
      <c r="C221" s="546"/>
      <c r="D221" s="546"/>
      <c r="E221" s="546"/>
      <c r="F221" s="547"/>
      <c r="G221" s="550"/>
      <c r="H221" s="572"/>
      <c r="I221" s="572"/>
      <c r="J221" s="548"/>
      <c r="K221" s="550"/>
      <c r="L221" s="546"/>
      <c r="M221" s="546"/>
      <c r="N221" s="547"/>
      <c r="O221" s="546"/>
    </row>
    <row r="222" spans="1:15" x14ac:dyDescent="0.2">
      <c r="A222" s="546"/>
      <c r="B222" s="546"/>
      <c r="C222" s="546"/>
      <c r="D222" s="546"/>
      <c r="E222" s="546"/>
      <c r="F222" s="547"/>
      <c r="G222" s="550"/>
      <c r="H222" s="572"/>
      <c r="I222" s="572"/>
      <c r="J222" s="548"/>
      <c r="K222" s="550"/>
      <c r="L222" s="546"/>
      <c r="M222" s="546"/>
      <c r="N222" s="547"/>
      <c r="O222" s="546"/>
    </row>
    <row r="223" spans="1:15" x14ac:dyDescent="0.2">
      <c r="A223" s="546"/>
      <c r="B223" s="546"/>
      <c r="C223" s="546"/>
      <c r="D223" s="546"/>
      <c r="E223" s="546"/>
      <c r="F223" s="547"/>
      <c r="G223" s="550"/>
      <c r="H223" s="572"/>
      <c r="I223" s="572"/>
      <c r="J223" s="548"/>
      <c r="K223" s="550"/>
      <c r="L223" s="546"/>
      <c r="M223" s="546"/>
      <c r="N223" s="547"/>
      <c r="O223" s="546"/>
    </row>
    <row r="224" spans="1:15" x14ac:dyDescent="0.2">
      <c r="A224" s="546"/>
      <c r="B224" s="546"/>
      <c r="C224" s="546"/>
      <c r="D224" s="546"/>
      <c r="E224" s="546"/>
      <c r="F224" s="547"/>
      <c r="G224" s="550"/>
      <c r="H224" s="572"/>
      <c r="I224" s="572"/>
      <c r="J224" s="548"/>
      <c r="K224" s="550"/>
      <c r="L224" s="546"/>
      <c r="M224" s="546"/>
      <c r="N224" s="547"/>
      <c r="O224" s="546"/>
    </row>
    <row r="225" spans="1:15" x14ac:dyDescent="0.2">
      <c r="A225" s="546"/>
      <c r="B225" s="546"/>
      <c r="C225" s="546"/>
      <c r="D225" s="546"/>
      <c r="E225" s="546"/>
      <c r="F225" s="547"/>
      <c r="G225" s="550"/>
      <c r="H225" s="572"/>
      <c r="I225" s="572"/>
      <c r="J225" s="548"/>
      <c r="K225" s="550"/>
      <c r="L225" s="546"/>
      <c r="M225" s="546"/>
      <c r="N225" s="547"/>
      <c r="O225" s="546"/>
    </row>
    <row r="226" spans="1:15" x14ac:dyDescent="0.2">
      <c r="A226" s="546"/>
      <c r="B226" s="546"/>
      <c r="C226" s="546"/>
      <c r="D226" s="546"/>
      <c r="E226" s="546"/>
      <c r="F226" s="547"/>
      <c r="G226" s="550"/>
      <c r="H226" s="572"/>
      <c r="I226" s="572"/>
      <c r="J226" s="548"/>
      <c r="K226" s="550"/>
      <c r="L226" s="546"/>
      <c r="M226" s="546"/>
      <c r="N226" s="547"/>
      <c r="O226" s="546"/>
    </row>
    <row r="227" spans="1:15" x14ac:dyDescent="0.2">
      <c r="A227" s="546"/>
      <c r="B227" s="546"/>
      <c r="C227" s="546"/>
      <c r="D227" s="546"/>
      <c r="E227" s="546"/>
      <c r="F227" s="547"/>
      <c r="G227" s="550"/>
      <c r="H227" s="572"/>
      <c r="I227" s="572"/>
      <c r="J227" s="548"/>
      <c r="K227" s="550"/>
      <c r="L227" s="546"/>
      <c r="M227" s="546"/>
      <c r="N227" s="547"/>
      <c r="O227" s="546"/>
    </row>
    <row r="228" spans="1:15" x14ac:dyDescent="0.2">
      <c r="A228" s="546"/>
      <c r="B228" s="546"/>
      <c r="C228" s="546"/>
      <c r="D228" s="546"/>
      <c r="E228" s="546"/>
      <c r="F228" s="547"/>
      <c r="G228" s="550"/>
      <c r="H228" s="572"/>
      <c r="I228" s="572"/>
      <c r="J228" s="548"/>
      <c r="K228" s="550"/>
      <c r="L228" s="546"/>
      <c r="M228" s="546"/>
      <c r="N228" s="547"/>
      <c r="O228" s="546"/>
    </row>
    <row r="229" spans="1:15" x14ac:dyDescent="0.2">
      <c r="A229" s="546"/>
      <c r="B229" s="546"/>
      <c r="C229" s="546"/>
      <c r="D229" s="546"/>
      <c r="E229" s="546"/>
      <c r="F229" s="547"/>
      <c r="G229" s="550"/>
      <c r="H229" s="572"/>
      <c r="I229" s="572"/>
      <c r="J229" s="548"/>
      <c r="K229" s="550"/>
      <c r="L229" s="546"/>
      <c r="M229" s="546"/>
      <c r="N229" s="547"/>
      <c r="O229" s="546"/>
    </row>
    <row r="230" spans="1:15" x14ac:dyDescent="0.2">
      <c r="A230" s="546"/>
      <c r="B230" s="546"/>
      <c r="C230" s="546"/>
      <c r="D230" s="546"/>
      <c r="E230" s="546"/>
      <c r="F230" s="547"/>
      <c r="G230" s="550"/>
      <c r="H230" s="572"/>
      <c r="I230" s="572"/>
      <c r="J230" s="548"/>
      <c r="K230" s="550"/>
      <c r="L230" s="546"/>
      <c r="M230" s="546"/>
      <c r="N230" s="547"/>
      <c r="O230" s="546"/>
    </row>
    <row r="231" spans="1:15" x14ac:dyDescent="0.2">
      <c r="A231" s="546"/>
      <c r="B231" s="546"/>
      <c r="C231" s="546"/>
      <c r="D231" s="546"/>
      <c r="E231" s="546"/>
      <c r="F231" s="547"/>
      <c r="G231" s="550"/>
      <c r="H231" s="572"/>
      <c r="I231" s="572"/>
      <c r="J231" s="548"/>
      <c r="K231" s="550"/>
      <c r="L231" s="546"/>
      <c r="M231" s="546"/>
      <c r="N231" s="547"/>
      <c r="O231" s="546"/>
    </row>
    <row r="232" spans="1:15" x14ac:dyDescent="0.2">
      <c r="A232" s="546"/>
      <c r="B232" s="546"/>
      <c r="C232" s="546"/>
      <c r="D232" s="546"/>
      <c r="E232" s="546"/>
      <c r="F232" s="547"/>
      <c r="G232" s="550"/>
      <c r="H232" s="572"/>
      <c r="I232" s="572"/>
      <c r="J232" s="548"/>
      <c r="K232" s="550"/>
      <c r="L232" s="546"/>
      <c r="M232" s="546"/>
      <c r="N232" s="547"/>
      <c r="O232" s="546"/>
    </row>
    <row r="233" spans="1:15" x14ac:dyDescent="0.2">
      <c r="A233" s="546"/>
      <c r="B233" s="546"/>
      <c r="C233" s="546"/>
      <c r="D233" s="546"/>
      <c r="E233" s="546"/>
      <c r="F233" s="547"/>
      <c r="G233" s="550"/>
      <c r="H233" s="572"/>
      <c r="I233" s="572"/>
      <c r="J233" s="548"/>
      <c r="K233" s="550"/>
      <c r="L233" s="546"/>
      <c r="M233" s="546"/>
      <c r="N233" s="547"/>
      <c r="O233" s="546"/>
    </row>
    <row r="234" spans="1:15" x14ac:dyDescent="0.2">
      <c r="A234" s="546"/>
      <c r="B234" s="546"/>
      <c r="C234" s="546"/>
      <c r="D234" s="546"/>
      <c r="E234" s="546"/>
      <c r="F234" s="547"/>
      <c r="G234" s="550"/>
      <c r="H234" s="572"/>
      <c r="I234" s="572"/>
      <c r="J234" s="548"/>
      <c r="K234" s="550"/>
      <c r="L234" s="546"/>
      <c r="M234" s="546"/>
      <c r="N234" s="547"/>
      <c r="O234" s="546"/>
    </row>
    <row r="235" spans="1:15" x14ac:dyDescent="0.2">
      <c r="A235" s="546"/>
      <c r="B235" s="546"/>
      <c r="C235" s="546"/>
      <c r="D235" s="546"/>
      <c r="E235" s="546"/>
      <c r="F235" s="547"/>
      <c r="G235" s="550"/>
      <c r="H235" s="572"/>
      <c r="I235" s="572"/>
      <c r="J235" s="548"/>
      <c r="K235" s="550"/>
      <c r="L235" s="546"/>
      <c r="M235" s="546"/>
      <c r="N235" s="547"/>
      <c r="O235" s="546"/>
    </row>
    <row r="236" spans="1:15" x14ac:dyDescent="0.2">
      <c r="A236" s="546"/>
      <c r="B236" s="546"/>
      <c r="C236" s="546"/>
      <c r="D236" s="546"/>
      <c r="E236" s="546"/>
      <c r="F236" s="547"/>
      <c r="G236" s="550"/>
      <c r="H236" s="572"/>
      <c r="I236" s="572"/>
      <c r="J236" s="548"/>
      <c r="K236" s="550"/>
      <c r="L236" s="546"/>
      <c r="M236" s="546"/>
      <c r="N236" s="547"/>
      <c r="O236" s="546"/>
    </row>
    <row r="237" spans="1:15" x14ac:dyDescent="0.2">
      <c r="A237" s="546"/>
      <c r="B237" s="546"/>
      <c r="C237" s="546"/>
      <c r="D237" s="546"/>
      <c r="E237" s="546"/>
      <c r="F237" s="547"/>
      <c r="G237" s="550"/>
      <c r="H237" s="572"/>
      <c r="I237" s="572"/>
      <c r="J237" s="548"/>
      <c r="K237" s="550"/>
      <c r="L237" s="546"/>
      <c r="M237" s="546"/>
      <c r="N237" s="547"/>
      <c r="O237" s="546"/>
    </row>
    <row r="238" spans="1:15" x14ac:dyDescent="0.2">
      <c r="A238" s="546"/>
      <c r="B238" s="546"/>
      <c r="C238" s="546"/>
      <c r="D238" s="546"/>
      <c r="E238" s="546"/>
      <c r="F238" s="547"/>
      <c r="G238" s="550"/>
      <c r="H238" s="572"/>
      <c r="I238" s="572"/>
      <c r="J238" s="548"/>
      <c r="K238" s="550"/>
      <c r="L238" s="546"/>
      <c r="M238" s="546"/>
      <c r="N238" s="547"/>
      <c r="O238" s="546"/>
    </row>
    <row r="239" spans="1:15" x14ac:dyDescent="0.2">
      <c r="A239" s="546"/>
      <c r="B239" s="546"/>
      <c r="C239" s="546"/>
      <c r="D239" s="546"/>
      <c r="E239" s="546"/>
      <c r="F239" s="547"/>
      <c r="G239" s="550"/>
      <c r="H239" s="572"/>
      <c r="I239" s="572"/>
      <c r="J239" s="548"/>
      <c r="K239" s="550"/>
      <c r="L239" s="546"/>
      <c r="M239" s="546"/>
      <c r="N239" s="547"/>
      <c r="O239" s="546"/>
    </row>
    <row r="240" spans="1:15" x14ac:dyDescent="0.2">
      <c r="A240" s="546"/>
      <c r="B240" s="546"/>
      <c r="C240" s="546"/>
      <c r="D240" s="546"/>
      <c r="E240" s="546"/>
      <c r="F240" s="547"/>
      <c r="G240" s="550"/>
      <c r="H240" s="572"/>
      <c r="I240" s="572"/>
      <c r="J240" s="548"/>
      <c r="K240" s="550"/>
      <c r="L240" s="546"/>
      <c r="M240" s="546"/>
      <c r="N240" s="547"/>
      <c r="O240" s="546"/>
    </row>
    <row r="241" spans="1:15" x14ac:dyDescent="0.2">
      <c r="A241" s="546"/>
      <c r="B241" s="546"/>
      <c r="C241" s="546"/>
      <c r="D241" s="546"/>
      <c r="E241" s="546"/>
      <c r="F241" s="547"/>
      <c r="G241" s="550"/>
      <c r="H241" s="572"/>
      <c r="I241" s="572"/>
      <c r="J241" s="548"/>
      <c r="K241" s="550"/>
      <c r="L241" s="546"/>
      <c r="M241" s="546"/>
      <c r="N241" s="547"/>
      <c r="O241" s="546"/>
    </row>
    <row r="242" spans="1:15" x14ac:dyDescent="0.2">
      <c r="A242" s="546"/>
      <c r="B242" s="546"/>
      <c r="C242" s="546"/>
      <c r="D242" s="546"/>
      <c r="E242" s="546"/>
      <c r="F242" s="547"/>
      <c r="G242" s="550"/>
      <c r="H242" s="572"/>
      <c r="I242" s="572"/>
      <c r="J242" s="548"/>
      <c r="K242" s="550"/>
      <c r="L242" s="546"/>
      <c r="M242" s="546"/>
      <c r="N242" s="547"/>
      <c r="O242" s="546"/>
    </row>
    <row r="243" spans="1:15" x14ac:dyDescent="0.2">
      <c r="A243" s="546"/>
      <c r="B243" s="546"/>
      <c r="C243" s="546"/>
      <c r="D243" s="546"/>
      <c r="E243" s="546"/>
      <c r="F243" s="547"/>
      <c r="G243" s="550"/>
      <c r="H243" s="572"/>
      <c r="I243" s="572"/>
      <c r="J243" s="548"/>
      <c r="K243" s="550"/>
      <c r="L243" s="546"/>
      <c r="M243" s="546"/>
      <c r="N243" s="547"/>
      <c r="O243" s="546"/>
    </row>
    <row r="244" spans="1:15" x14ac:dyDescent="0.2">
      <c r="A244" s="546"/>
      <c r="B244" s="546"/>
      <c r="C244" s="546"/>
      <c r="D244" s="546"/>
      <c r="E244" s="546"/>
      <c r="F244" s="547"/>
      <c r="G244" s="550"/>
      <c r="H244" s="572"/>
      <c r="I244" s="572"/>
      <c r="J244" s="548"/>
      <c r="K244" s="550"/>
      <c r="L244" s="546"/>
      <c r="M244" s="546"/>
      <c r="N244" s="547"/>
      <c r="O244" s="546"/>
    </row>
    <row r="245" spans="1:15" x14ac:dyDescent="0.2">
      <c r="A245" s="546"/>
      <c r="B245" s="546"/>
      <c r="C245" s="546"/>
      <c r="D245" s="546"/>
      <c r="E245" s="546"/>
      <c r="F245" s="547"/>
      <c r="G245" s="550"/>
      <c r="H245" s="572"/>
      <c r="I245" s="572"/>
      <c r="J245" s="548"/>
      <c r="K245" s="550"/>
      <c r="L245" s="546"/>
      <c r="M245" s="546"/>
      <c r="N245" s="547"/>
      <c r="O245" s="546"/>
    </row>
    <row r="246" spans="1:15" x14ac:dyDescent="0.2">
      <c r="A246" s="546"/>
      <c r="B246" s="546"/>
      <c r="C246" s="546"/>
      <c r="D246" s="546"/>
      <c r="E246" s="546"/>
      <c r="F246" s="547"/>
      <c r="G246" s="550"/>
      <c r="H246" s="572"/>
      <c r="I246" s="572"/>
      <c r="J246" s="548"/>
      <c r="K246" s="550"/>
      <c r="L246" s="546"/>
      <c r="M246" s="546"/>
      <c r="N246" s="547"/>
      <c r="O246" s="546"/>
    </row>
    <row r="247" spans="1:15" x14ac:dyDescent="0.2">
      <c r="A247" s="546"/>
      <c r="B247" s="546"/>
      <c r="C247" s="546"/>
      <c r="D247" s="546"/>
      <c r="E247" s="546"/>
      <c r="F247" s="547"/>
      <c r="G247" s="550"/>
      <c r="H247" s="572"/>
      <c r="I247" s="572"/>
      <c r="J247" s="548"/>
      <c r="K247" s="550"/>
      <c r="L247" s="546"/>
      <c r="M247" s="546"/>
      <c r="N247" s="547"/>
      <c r="O247" s="546"/>
    </row>
    <row r="248" spans="1:15" x14ac:dyDescent="0.2">
      <c r="A248" s="546"/>
      <c r="B248" s="546"/>
      <c r="C248" s="546"/>
      <c r="D248" s="546"/>
      <c r="E248" s="546"/>
      <c r="F248" s="547"/>
      <c r="G248" s="550"/>
      <c r="H248" s="572"/>
      <c r="I248" s="572"/>
      <c r="J248" s="548"/>
      <c r="K248" s="550"/>
      <c r="L248" s="546"/>
      <c r="M248" s="546"/>
      <c r="N248" s="547"/>
      <c r="O248" s="546"/>
    </row>
    <row r="249" spans="1:15" x14ac:dyDescent="0.2">
      <c r="A249" s="546"/>
      <c r="B249" s="546"/>
      <c r="C249" s="546"/>
      <c r="D249" s="546"/>
      <c r="E249" s="546"/>
      <c r="F249" s="547"/>
      <c r="G249" s="550"/>
      <c r="H249" s="572"/>
      <c r="I249" s="572"/>
      <c r="J249" s="548"/>
      <c r="K249" s="550"/>
      <c r="L249" s="546"/>
      <c r="M249" s="546"/>
      <c r="N249" s="547"/>
      <c r="O249" s="546"/>
    </row>
    <row r="250" spans="1:15" x14ac:dyDescent="0.2">
      <c r="A250" s="546"/>
      <c r="B250" s="546"/>
      <c r="C250" s="546"/>
      <c r="D250" s="546"/>
      <c r="E250" s="546"/>
      <c r="F250" s="547"/>
      <c r="G250" s="550"/>
      <c r="H250" s="572"/>
      <c r="I250" s="572"/>
      <c r="J250" s="548"/>
      <c r="K250" s="550"/>
      <c r="L250" s="546"/>
      <c r="M250" s="546"/>
      <c r="N250" s="547"/>
      <c r="O250" s="546"/>
    </row>
    <row r="251" spans="1:15" x14ac:dyDescent="0.2">
      <c r="A251" s="546"/>
      <c r="B251" s="546"/>
      <c r="C251" s="546"/>
      <c r="D251" s="546"/>
      <c r="E251" s="546"/>
      <c r="F251" s="547"/>
      <c r="G251" s="550"/>
      <c r="H251" s="572"/>
      <c r="I251" s="572"/>
      <c r="J251" s="548"/>
      <c r="K251" s="550"/>
      <c r="L251" s="546"/>
      <c r="M251" s="546"/>
      <c r="N251" s="547"/>
      <c r="O251" s="546"/>
    </row>
    <row r="252" spans="1:15" x14ac:dyDescent="0.2">
      <c r="A252" s="546"/>
      <c r="B252" s="546"/>
      <c r="C252" s="546"/>
      <c r="D252" s="546"/>
      <c r="E252" s="546"/>
      <c r="F252" s="547"/>
      <c r="G252" s="550"/>
      <c r="H252" s="572"/>
      <c r="I252" s="572"/>
      <c r="J252" s="548"/>
      <c r="K252" s="550"/>
      <c r="L252" s="546"/>
      <c r="M252" s="546"/>
      <c r="N252" s="547"/>
      <c r="O252" s="546"/>
    </row>
    <row r="253" spans="1:15" x14ac:dyDescent="0.2">
      <c r="A253" s="546"/>
      <c r="B253" s="546"/>
      <c r="C253" s="546"/>
      <c r="D253" s="546"/>
      <c r="E253" s="546"/>
      <c r="F253" s="547"/>
      <c r="G253" s="550"/>
      <c r="H253" s="572"/>
      <c r="I253" s="572"/>
      <c r="J253" s="548"/>
      <c r="K253" s="550"/>
      <c r="L253" s="546"/>
      <c r="M253" s="546"/>
      <c r="N253" s="547"/>
      <c r="O253" s="546"/>
    </row>
    <row r="254" spans="1:15" x14ac:dyDescent="0.2">
      <c r="A254" s="546"/>
      <c r="B254" s="546"/>
      <c r="C254" s="546"/>
      <c r="D254" s="546"/>
      <c r="E254" s="546"/>
      <c r="F254" s="547"/>
      <c r="G254" s="550"/>
      <c r="H254" s="572"/>
      <c r="I254" s="572"/>
      <c r="J254" s="548"/>
      <c r="K254" s="550"/>
      <c r="L254" s="546"/>
      <c r="M254" s="546"/>
      <c r="N254" s="547"/>
      <c r="O254" s="546"/>
    </row>
    <row r="255" spans="1:15" x14ac:dyDescent="0.2">
      <c r="A255" s="546"/>
      <c r="B255" s="546"/>
      <c r="C255" s="546"/>
      <c r="D255" s="546"/>
      <c r="E255" s="546"/>
      <c r="F255" s="547"/>
      <c r="G255" s="550"/>
      <c r="H255" s="572"/>
      <c r="I255" s="572"/>
      <c r="J255" s="548"/>
      <c r="K255" s="550"/>
      <c r="L255" s="546"/>
      <c r="M255" s="546"/>
      <c r="N255" s="547"/>
      <c r="O255" s="546"/>
    </row>
    <row r="256" spans="1:15" x14ac:dyDescent="0.2">
      <c r="A256" s="546"/>
      <c r="B256" s="546"/>
      <c r="C256" s="546"/>
      <c r="D256" s="546"/>
      <c r="E256" s="546"/>
      <c r="F256" s="547"/>
      <c r="G256" s="550"/>
      <c r="H256" s="572"/>
      <c r="I256" s="572"/>
      <c r="J256" s="548"/>
      <c r="K256" s="550"/>
      <c r="L256" s="546"/>
      <c r="M256" s="546"/>
      <c r="N256" s="547"/>
      <c r="O256" s="546"/>
    </row>
    <row r="257" spans="1:15" x14ac:dyDescent="0.2">
      <c r="A257" s="546"/>
      <c r="B257" s="546"/>
      <c r="C257" s="546"/>
      <c r="D257" s="546"/>
      <c r="E257" s="546"/>
      <c r="F257" s="547"/>
      <c r="G257" s="550"/>
      <c r="H257" s="572"/>
      <c r="I257" s="572"/>
      <c r="J257" s="548"/>
      <c r="K257" s="550"/>
      <c r="L257" s="546"/>
      <c r="M257" s="546"/>
      <c r="N257" s="547"/>
      <c r="O257" s="546"/>
    </row>
    <row r="258" spans="1:15" x14ac:dyDescent="0.2">
      <c r="A258" s="546"/>
      <c r="B258" s="546"/>
      <c r="C258" s="546"/>
      <c r="D258" s="546"/>
      <c r="E258" s="546"/>
      <c r="F258" s="547"/>
      <c r="G258" s="550"/>
      <c r="H258" s="572"/>
      <c r="I258" s="572"/>
      <c r="J258" s="548"/>
      <c r="K258" s="550"/>
      <c r="L258" s="546"/>
      <c r="M258" s="546"/>
      <c r="N258" s="547"/>
      <c r="O258" s="546"/>
    </row>
    <row r="259" spans="1:15" x14ac:dyDescent="0.2">
      <c r="A259" s="546"/>
      <c r="B259" s="546"/>
      <c r="C259" s="546"/>
      <c r="D259" s="546"/>
      <c r="E259" s="546"/>
      <c r="F259" s="547"/>
      <c r="G259" s="550"/>
      <c r="H259" s="572"/>
      <c r="I259" s="572"/>
      <c r="J259" s="548"/>
      <c r="K259" s="550"/>
      <c r="L259" s="546"/>
      <c r="M259" s="546"/>
      <c r="N259" s="547"/>
      <c r="O259" s="546"/>
    </row>
    <row r="260" spans="1:15" x14ac:dyDescent="0.2">
      <c r="A260" s="546"/>
      <c r="B260" s="546"/>
      <c r="C260" s="546"/>
      <c r="D260" s="546"/>
      <c r="E260" s="546"/>
      <c r="F260" s="547"/>
      <c r="G260" s="550"/>
      <c r="H260" s="572"/>
      <c r="I260" s="572"/>
      <c r="J260" s="548"/>
      <c r="K260" s="550"/>
      <c r="L260" s="546"/>
      <c r="M260" s="546"/>
      <c r="N260" s="547"/>
      <c r="O260" s="546"/>
    </row>
    <row r="261" spans="1:15" x14ac:dyDescent="0.2">
      <c r="A261" s="546"/>
      <c r="B261" s="546"/>
      <c r="C261" s="546"/>
      <c r="D261" s="546"/>
      <c r="E261" s="546"/>
      <c r="F261" s="547"/>
      <c r="G261" s="550"/>
      <c r="H261" s="572"/>
      <c r="I261" s="572"/>
      <c r="J261" s="548"/>
      <c r="K261" s="550"/>
      <c r="L261" s="546"/>
      <c r="M261" s="546"/>
      <c r="N261" s="547"/>
      <c r="O261" s="546"/>
    </row>
    <row r="262" spans="1:15" x14ac:dyDescent="0.2">
      <c r="A262" s="546"/>
      <c r="B262" s="546"/>
      <c r="C262" s="546"/>
      <c r="D262" s="546"/>
      <c r="E262" s="546"/>
      <c r="F262" s="547"/>
      <c r="G262" s="550"/>
      <c r="H262" s="572"/>
      <c r="I262" s="572"/>
      <c r="J262" s="548"/>
      <c r="K262" s="550"/>
      <c r="L262" s="546"/>
      <c r="M262" s="546"/>
      <c r="N262" s="547"/>
      <c r="O262" s="546"/>
    </row>
    <row r="263" spans="1:15" x14ac:dyDescent="0.2">
      <c r="A263" s="546"/>
      <c r="B263" s="546"/>
      <c r="C263" s="546"/>
      <c r="D263" s="546"/>
      <c r="E263" s="546"/>
      <c r="F263" s="547"/>
      <c r="G263" s="550"/>
      <c r="H263" s="572"/>
      <c r="I263" s="572"/>
      <c r="J263" s="548"/>
      <c r="K263" s="550"/>
      <c r="L263" s="546"/>
      <c r="M263" s="546"/>
      <c r="N263" s="547"/>
      <c r="O263" s="546"/>
    </row>
    <row r="264" spans="1:15" x14ac:dyDescent="0.2">
      <c r="A264" s="546"/>
      <c r="B264" s="546"/>
      <c r="C264" s="546"/>
      <c r="D264" s="546"/>
      <c r="E264" s="546"/>
      <c r="F264" s="547"/>
      <c r="G264" s="550"/>
      <c r="H264" s="572"/>
      <c r="I264" s="572"/>
      <c r="J264" s="548"/>
      <c r="K264" s="550"/>
      <c r="L264" s="546"/>
      <c r="M264" s="546"/>
      <c r="N264" s="547"/>
      <c r="O264" s="546"/>
    </row>
    <row r="265" spans="1:15" x14ac:dyDescent="0.2">
      <c r="A265" s="546"/>
      <c r="B265" s="546"/>
      <c r="C265" s="546"/>
      <c r="D265" s="546"/>
      <c r="E265" s="546"/>
      <c r="F265" s="547"/>
      <c r="G265" s="550"/>
      <c r="H265" s="572"/>
      <c r="I265" s="572"/>
      <c r="J265" s="548"/>
      <c r="K265" s="550"/>
      <c r="L265" s="546"/>
      <c r="M265" s="546"/>
      <c r="N265" s="547"/>
      <c r="O265" s="546"/>
    </row>
    <row r="266" spans="1:15" x14ac:dyDescent="0.2">
      <c r="A266" s="546"/>
      <c r="B266" s="546"/>
      <c r="C266" s="546"/>
      <c r="D266" s="546"/>
      <c r="E266" s="546"/>
      <c r="F266" s="547"/>
      <c r="G266" s="550"/>
      <c r="H266" s="572"/>
      <c r="I266" s="572"/>
      <c r="J266" s="548"/>
      <c r="K266" s="550"/>
      <c r="L266" s="546"/>
      <c r="M266" s="546"/>
      <c r="N266" s="547"/>
      <c r="O266" s="546"/>
    </row>
    <row r="267" spans="1:15" x14ac:dyDescent="0.2">
      <c r="A267" s="546"/>
      <c r="B267" s="546"/>
      <c r="C267" s="546"/>
      <c r="D267" s="546"/>
      <c r="E267" s="546"/>
      <c r="F267" s="547"/>
      <c r="G267" s="550"/>
      <c r="H267" s="572"/>
      <c r="I267" s="572"/>
      <c r="J267" s="548"/>
      <c r="K267" s="550"/>
      <c r="L267" s="546"/>
      <c r="M267" s="546"/>
      <c r="N267" s="547"/>
      <c r="O267" s="546"/>
    </row>
    <row r="268" spans="1:15" x14ac:dyDescent="0.2">
      <c r="A268" s="546"/>
      <c r="B268" s="546"/>
      <c r="C268" s="546"/>
      <c r="D268" s="546"/>
      <c r="E268" s="546"/>
      <c r="F268" s="547"/>
      <c r="G268" s="550"/>
      <c r="H268" s="572"/>
      <c r="I268" s="572"/>
      <c r="J268" s="548"/>
      <c r="K268" s="550"/>
      <c r="L268" s="546"/>
      <c r="M268" s="546"/>
      <c r="N268" s="547"/>
      <c r="O268" s="546"/>
    </row>
    <row r="269" spans="1:15" x14ac:dyDescent="0.2">
      <c r="A269" s="546"/>
      <c r="B269" s="546"/>
      <c r="C269" s="546"/>
      <c r="D269" s="546"/>
      <c r="E269" s="546"/>
      <c r="F269" s="547"/>
      <c r="G269" s="550"/>
      <c r="H269" s="572"/>
      <c r="I269" s="572"/>
      <c r="J269" s="548"/>
      <c r="K269" s="550"/>
      <c r="L269" s="546"/>
      <c r="M269" s="546"/>
      <c r="N269" s="547"/>
      <c r="O269" s="546"/>
    </row>
    <row r="270" spans="1:15" x14ac:dyDescent="0.2">
      <c r="A270" s="546"/>
      <c r="B270" s="546"/>
      <c r="C270" s="546"/>
      <c r="D270" s="546"/>
      <c r="E270" s="546"/>
      <c r="F270" s="547"/>
      <c r="G270" s="550"/>
      <c r="H270" s="572"/>
      <c r="I270" s="572"/>
      <c r="J270" s="548"/>
      <c r="K270" s="550"/>
      <c r="L270" s="546"/>
      <c r="M270" s="546"/>
      <c r="N270" s="547"/>
      <c r="O270" s="546"/>
    </row>
    <row r="271" spans="1:15" x14ac:dyDescent="0.2">
      <c r="A271" s="546"/>
      <c r="B271" s="546"/>
      <c r="C271" s="546"/>
      <c r="D271" s="546"/>
      <c r="E271" s="546"/>
      <c r="F271" s="547"/>
      <c r="G271" s="550"/>
      <c r="H271" s="572"/>
      <c r="I271" s="572"/>
      <c r="J271" s="548"/>
      <c r="K271" s="550"/>
      <c r="L271" s="546"/>
      <c r="M271" s="546"/>
      <c r="N271" s="547"/>
      <c r="O271" s="546"/>
    </row>
    <row r="272" spans="1:15" x14ac:dyDescent="0.2">
      <c r="A272" s="546"/>
      <c r="B272" s="546"/>
      <c r="C272" s="546"/>
      <c r="D272" s="546"/>
      <c r="E272" s="546"/>
      <c r="F272" s="547"/>
      <c r="G272" s="550"/>
      <c r="H272" s="572"/>
      <c r="I272" s="572"/>
      <c r="J272" s="548"/>
      <c r="K272" s="550"/>
      <c r="L272" s="546"/>
      <c r="M272" s="546"/>
      <c r="N272" s="547"/>
      <c r="O272" s="546"/>
    </row>
    <row r="273" spans="1:15" x14ac:dyDescent="0.2">
      <c r="A273" s="546"/>
      <c r="B273" s="546"/>
      <c r="C273" s="546"/>
      <c r="D273" s="546"/>
      <c r="E273" s="546"/>
      <c r="F273" s="547"/>
      <c r="G273" s="550"/>
      <c r="H273" s="572"/>
      <c r="I273" s="572"/>
      <c r="J273" s="548"/>
      <c r="K273" s="550"/>
      <c r="L273" s="546"/>
      <c r="M273" s="546"/>
      <c r="N273" s="547"/>
      <c r="O273" s="546"/>
    </row>
    <row r="274" spans="1:15" x14ac:dyDescent="0.2">
      <c r="A274" s="546"/>
      <c r="B274" s="546"/>
      <c r="C274" s="546"/>
      <c r="D274" s="546"/>
      <c r="E274" s="546"/>
      <c r="F274" s="547"/>
      <c r="G274" s="550"/>
      <c r="H274" s="572"/>
      <c r="I274" s="572"/>
      <c r="J274" s="548"/>
      <c r="K274" s="550"/>
      <c r="L274" s="546"/>
      <c r="M274" s="546"/>
      <c r="N274" s="547"/>
      <c r="O274" s="546"/>
    </row>
    <row r="275" spans="1:15" x14ac:dyDescent="0.2">
      <c r="A275" s="546"/>
      <c r="B275" s="546"/>
      <c r="C275" s="546"/>
      <c r="D275" s="546"/>
      <c r="E275" s="546"/>
      <c r="F275" s="547"/>
      <c r="G275" s="550"/>
      <c r="H275" s="572"/>
      <c r="I275" s="572"/>
      <c r="J275" s="548"/>
      <c r="K275" s="550"/>
      <c r="L275" s="546"/>
      <c r="M275" s="546"/>
      <c r="N275" s="547"/>
      <c r="O275" s="546"/>
    </row>
    <row r="276" spans="1:15" x14ac:dyDescent="0.2">
      <c r="A276" s="546"/>
      <c r="B276" s="546"/>
      <c r="C276" s="546"/>
      <c r="D276" s="546"/>
      <c r="E276" s="546"/>
      <c r="F276" s="547"/>
      <c r="G276" s="550"/>
      <c r="H276" s="572"/>
      <c r="I276" s="572"/>
      <c r="J276" s="548"/>
      <c r="K276" s="550"/>
      <c r="L276" s="546"/>
      <c r="M276" s="546"/>
      <c r="N276" s="547"/>
      <c r="O276" s="546"/>
    </row>
    <row r="277" spans="1:15" x14ac:dyDescent="0.2">
      <c r="A277" s="546"/>
      <c r="B277" s="546"/>
      <c r="C277" s="546"/>
      <c r="D277" s="546"/>
      <c r="E277" s="546"/>
      <c r="F277" s="547"/>
      <c r="G277" s="550"/>
      <c r="H277" s="572"/>
      <c r="I277" s="572"/>
      <c r="J277" s="548"/>
      <c r="K277" s="550"/>
      <c r="L277" s="546"/>
      <c r="M277" s="546"/>
      <c r="N277" s="547"/>
      <c r="O277" s="546"/>
    </row>
    <row r="278" spans="1:15" x14ac:dyDescent="0.2">
      <c r="A278" s="546"/>
      <c r="B278" s="546"/>
      <c r="C278" s="546"/>
      <c r="D278" s="546"/>
      <c r="E278" s="546"/>
      <c r="F278" s="547"/>
      <c r="G278" s="550"/>
      <c r="H278" s="572"/>
      <c r="I278" s="572"/>
      <c r="J278" s="548"/>
      <c r="K278" s="550"/>
      <c r="L278" s="546"/>
      <c r="M278" s="546"/>
      <c r="N278" s="547"/>
      <c r="O278" s="546"/>
    </row>
    <row r="279" spans="1:15" x14ac:dyDescent="0.2">
      <c r="A279" s="546"/>
      <c r="B279" s="546"/>
      <c r="C279" s="546"/>
      <c r="D279" s="546"/>
      <c r="E279" s="546"/>
      <c r="F279" s="547"/>
      <c r="G279" s="550"/>
      <c r="H279" s="572"/>
      <c r="I279" s="572"/>
      <c r="J279" s="548"/>
      <c r="K279" s="550"/>
      <c r="L279" s="546"/>
      <c r="M279" s="546"/>
      <c r="N279" s="547"/>
      <c r="O279" s="546"/>
    </row>
    <row r="280" spans="1:15" x14ac:dyDescent="0.2">
      <c r="A280" s="546"/>
      <c r="B280" s="546"/>
      <c r="C280" s="546"/>
      <c r="D280" s="546"/>
      <c r="E280" s="546"/>
      <c r="F280" s="547"/>
      <c r="G280" s="550"/>
      <c r="H280" s="572"/>
      <c r="I280" s="572"/>
      <c r="J280" s="548"/>
      <c r="K280" s="550"/>
      <c r="L280" s="546"/>
      <c r="M280" s="546"/>
      <c r="N280" s="547"/>
      <c r="O280" s="546"/>
    </row>
    <row r="281" spans="1:15" x14ac:dyDescent="0.2">
      <c r="A281" s="546"/>
      <c r="B281" s="546"/>
      <c r="C281" s="546"/>
      <c r="D281" s="546"/>
      <c r="E281" s="546"/>
      <c r="F281" s="547"/>
      <c r="G281" s="550"/>
      <c r="H281" s="572"/>
      <c r="I281" s="572"/>
      <c r="J281" s="548"/>
      <c r="K281" s="550"/>
      <c r="L281" s="546"/>
      <c r="M281" s="546"/>
      <c r="N281" s="547"/>
      <c r="O281" s="546"/>
    </row>
    <row r="282" spans="1:15" x14ac:dyDescent="0.2">
      <c r="A282" s="546"/>
      <c r="B282" s="546"/>
      <c r="C282" s="546"/>
      <c r="D282" s="546"/>
      <c r="E282" s="546"/>
      <c r="F282" s="547"/>
      <c r="G282" s="550"/>
      <c r="H282" s="572"/>
      <c r="I282" s="572"/>
      <c r="J282" s="548"/>
      <c r="K282" s="550"/>
      <c r="L282" s="546"/>
      <c r="M282" s="546"/>
      <c r="N282" s="547"/>
      <c r="O282" s="546"/>
    </row>
    <row r="283" spans="1:15" x14ac:dyDescent="0.2">
      <c r="A283" s="546"/>
      <c r="B283" s="546"/>
      <c r="C283" s="546"/>
      <c r="D283" s="546"/>
      <c r="E283" s="546"/>
      <c r="F283" s="547"/>
      <c r="G283" s="550"/>
      <c r="H283" s="572"/>
      <c r="I283" s="572"/>
      <c r="J283" s="548"/>
      <c r="K283" s="550"/>
      <c r="L283" s="546"/>
      <c r="M283" s="546"/>
      <c r="N283" s="547"/>
      <c r="O283" s="546"/>
    </row>
    <row r="284" spans="1:15" x14ac:dyDescent="0.2">
      <c r="A284" s="546"/>
      <c r="B284" s="546"/>
      <c r="C284" s="546"/>
      <c r="D284" s="546"/>
      <c r="E284" s="546"/>
      <c r="F284" s="547"/>
      <c r="G284" s="550"/>
      <c r="H284" s="572"/>
      <c r="I284" s="572"/>
      <c r="J284" s="548"/>
      <c r="K284" s="550"/>
      <c r="L284" s="546"/>
      <c r="M284" s="546"/>
      <c r="N284" s="547"/>
      <c r="O284" s="546"/>
    </row>
    <row r="285" spans="1:15" x14ac:dyDescent="0.2">
      <c r="A285" s="546"/>
      <c r="B285" s="546"/>
      <c r="C285" s="546"/>
      <c r="D285" s="546"/>
      <c r="E285" s="546"/>
      <c r="F285" s="547"/>
      <c r="G285" s="550"/>
      <c r="H285" s="572"/>
      <c r="I285" s="572"/>
      <c r="J285" s="548"/>
      <c r="K285" s="550"/>
      <c r="L285" s="546"/>
      <c r="M285" s="546"/>
      <c r="N285" s="547"/>
      <c r="O285" s="546"/>
    </row>
    <row r="286" spans="1:15" x14ac:dyDescent="0.2">
      <c r="A286" s="546"/>
      <c r="B286" s="546"/>
      <c r="C286" s="546"/>
      <c r="D286" s="546"/>
      <c r="E286" s="546"/>
      <c r="F286" s="547"/>
      <c r="G286" s="550"/>
      <c r="H286" s="572"/>
      <c r="I286" s="572"/>
      <c r="J286" s="548"/>
      <c r="K286" s="550"/>
      <c r="L286" s="546"/>
      <c r="M286" s="546"/>
      <c r="N286" s="547"/>
      <c r="O286" s="546"/>
    </row>
    <row r="287" spans="1:15" x14ac:dyDescent="0.2">
      <c r="A287" s="546"/>
      <c r="B287" s="546"/>
      <c r="C287" s="546"/>
      <c r="D287" s="546"/>
      <c r="E287" s="546"/>
      <c r="F287" s="547"/>
      <c r="G287" s="550"/>
      <c r="H287" s="572"/>
      <c r="I287" s="572"/>
      <c r="J287" s="548"/>
      <c r="K287" s="550"/>
      <c r="L287" s="546"/>
      <c r="M287" s="546"/>
      <c r="N287" s="547"/>
      <c r="O287" s="546"/>
    </row>
    <row r="288" spans="1:15" x14ac:dyDescent="0.2">
      <c r="A288" s="546"/>
      <c r="B288" s="546"/>
      <c r="C288" s="546"/>
      <c r="D288" s="546"/>
      <c r="E288" s="546"/>
      <c r="F288" s="547"/>
      <c r="G288" s="550"/>
      <c r="H288" s="572"/>
      <c r="I288" s="572"/>
      <c r="J288" s="548"/>
      <c r="K288" s="550"/>
      <c r="L288" s="546"/>
      <c r="M288" s="546"/>
      <c r="N288" s="547"/>
      <c r="O288" s="546"/>
    </row>
    <row r="289" spans="1:15" x14ac:dyDescent="0.2">
      <c r="A289" s="546"/>
      <c r="B289" s="546"/>
      <c r="C289" s="546"/>
      <c r="D289" s="546"/>
      <c r="E289" s="546"/>
      <c r="F289" s="547"/>
      <c r="G289" s="550"/>
      <c r="H289" s="572"/>
      <c r="I289" s="572"/>
      <c r="J289" s="548"/>
      <c r="K289" s="550"/>
      <c r="L289" s="546"/>
      <c r="M289" s="546"/>
      <c r="N289" s="547"/>
      <c r="O289" s="546"/>
    </row>
    <row r="290" spans="1:15" x14ac:dyDescent="0.2">
      <c r="A290" s="546"/>
      <c r="B290" s="546"/>
      <c r="C290" s="546"/>
      <c r="D290" s="546"/>
      <c r="E290" s="546"/>
      <c r="F290" s="547"/>
      <c r="G290" s="550"/>
      <c r="H290" s="572"/>
      <c r="I290" s="572"/>
      <c r="J290" s="548"/>
      <c r="K290" s="550"/>
      <c r="L290" s="546"/>
      <c r="M290" s="546"/>
      <c r="N290" s="547"/>
      <c r="O290" s="546"/>
    </row>
    <row r="291" spans="1:15" x14ac:dyDescent="0.2">
      <c r="A291" s="546"/>
      <c r="B291" s="546"/>
      <c r="C291" s="546"/>
      <c r="D291" s="546"/>
      <c r="E291" s="546"/>
      <c r="F291" s="547"/>
      <c r="G291" s="550"/>
      <c r="H291" s="572"/>
      <c r="I291" s="572"/>
      <c r="J291" s="548"/>
      <c r="K291" s="550"/>
      <c r="L291" s="546"/>
      <c r="M291" s="546"/>
      <c r="N291" s="547"/>
      <c r="O291" s="546"/>
    </row>
    <row r="292" spans="1:15" x14ac:dyDescent="0.2">
      <c r="A292" s="546"/>
      <c r="B292" s="546"/>
      <c r="C292" s="546"/>
      <c r="D292" s="546"/>
      <c r="E292" s="546"/>
      <c r="F292" s="547"/>
      <c r="G292" s="550"/>
      <c r="H292" s="572"/>
      <c r="I292" s="572"/>
      <c r="J292" s="548"/>
      <c r="K292" s="550"/>
      <c r="L292" s="546"/>
      <c r="M292" s="546"/>
      <c r="N292" s="547"/>
      <c r="O292" s="546"/>
    </row>
    <row r="293" spans="1:15" x14ac:dyDescent="0.2">
      <c r="A293" s="546"/>
      <c r="B293" s="546"/>
      <c r="C293" s="546"/>
      <c r="D293" s="546"/>
      <c r="E293" s="546"/>
      <c r="F293" s="547"/>
      <c r="G293" s="550"/>
      <c r="H293" s="572"/>
      <c r="I293" s="572"/>
      <c r="J293" s="548"/>
      <c r="K293" s="550"/>
      <c r="L293" s="546"/>
      <c r="M293" s="546"/>
      <c r="N293" s="547"/>
      <c r="O293" s="546"/>
    </row>
    <row r="294" spans="1:15" x14ac:dyDescent="0.2">
      <c r="A294" s="546"/>
      <c r="B294" s="546"/>
      <c r="C294" s="546"/>
      <c r="D294" s="546"/>
      <c r="E294" s="546"/>
      <c r="F294" s="547"/>
      <c r="G294" s="550"/>
      <c r="H294" s="572"/>
      <c r="I294" s="572"/>
      <c r="J294" s="548"/>
      <c r="K294" s="550"/>
      <c r="L294" s="546"/>
      <c r="M294" s="546"/>
      <c r="N294" s="547"/>
      <c r="O294" s="546"/>
    </row>
    <row r="295" spans="1:15" x14ac:dyDescent="0.2">
      <c r="A295" s="546"/>
      <c r="B295" s="546"/>
      <c r="C295" s="546"/>
      <c r="D295" s="546"/>
      <c r="E295" s="546"/>
      <c r="F295" s="547"/>
      <c r="G295" s="550"/>
      <c r="H295" s="572"/>
      <c r="I295" s="572"/>
      <c r="J295" s="548"/>
      <c r="K295" s="550"/>
      <c r="L295" s="546"/>
      <c r="M295" s="546"/>
      <c r="N295" s="547"/>
      <c r="O295" s="546"/>
    </row>
    <row r="296" spans="1:15" x14ac:dyDescent="0.2">
      <c r="A296" s="546"/>
      <c r="B296" s="546"/>
      <c r="C296" s="546"/>
      <c r="D296" s="546"/>
      <c r="E296" s="546"/>
      <c r="F296" s="547"/>
      <c r="G296" s="550"/>
      <c r="H296" s="572"/>
      <c r="I296" s="572"/>
      <c r="J296" s="548"/>
      <c r="K296" s="550"/>
      <c r="L296" s="546"/>
      <c r="M296" s="546"/>
      <c r="N296" s="547"/>
      <c r="O296" s="546"/>
    </row>
    <row r="297" spans="1:15" x14ac:dyDescent="0.2">
      <c r="A297" s="546"/>
      <c r="B297" s="546"/>
      <c r="C297" s="546"/>
      <c r="D297" s="546"/>
      <c r="E297" s="546"/>
      <c r="F297" s="547"/>
      <c r="G297" s="550"/>
      <c r="H297" s="572"/>
      <c r="I297" s="572"/>
      <c r="J297" s="548"/>
      <c r="K297" s="550"/>
      <c r="L297" s="546"/>
      <c r="M297" s="546"/>
      <c r="N297" s="547"/>
      <c r="O297" s="546"/>
    </row>
    <row r="298" spans="1:15" x14ac:dyDescent="0.2">
      <c r="A298" s="546"/>
      <c r="B298" s="546"/>
      <c r="C298" s="546"/>
      <c r="D298" s="546"/>
      <c r="E298" s="546"/>
      <c r="F298" s="547"/>
      <c r="G298" s="550"/>
      <c r="H298" s="572"/>
      <c r="I298" s="572"/>
      <c r="J298" s="548"/>
      <c r="K298" s="550"/>
      <c r="L298" s="546"/>
      <c r="M298" s="546"/>
      <c r="N298" s="547"/>
      <c r="O298" s="546"/>
    </row>
    <row r="299" spans="1:15" x14ac:dyDescent="0.2">
      <c r="A299" s="546"/>
      <c r="B299" s="546"/>
      <c r="C299" s="546"/>
      <c r="D299" s="546"/>
      <c r="E299" s="546"/>
      <c r="F299" s="547"/>
      <c r="G299" s="550"/>
      <c r="H299" s="572"/>
      <c r="I299" s="572"/>
      <c r="J299" s="548"/>
      <c r="K299" s="550"/>
      <c r="L299" s="546"/>
      <c r="M299" s="546"/>
      <c r="N299" s="547"/>
      <c r="O299" s="546"/>
    </row>
    <row r="300" spans="1:15" x14ac:dyDescent="0.2">
      <c r="A300" s="546"/>
      <c r="B300" s="546"/>
      <c r="C300" s="546"/>
      <c r="D300" s="546"/>
      <c r="E300" s="546"/>
      <c r="F300" s="547"/>
      <c r="G300" s="550"/>
      <c r="H300" s="572"/>
      <c r="I300" s="572"/>
      <c r="J300" s="548"/>
      <c r="K300" s="550"/>
      <c r="L300" s="546"/>
      <c r="M300" s="546"/>
      <c r="N300" s="547"/>
      <c r="O300" s="546"/>
    </row>
    <row r="301" spans="1:15" x14ac:dyDescent="0.2">
      <c r="A301" s="546"/>
      <c r="B301" s="546"/>
      <c r="C301" s="546"/>
      <c r="D301" s="546"/>
      <c r="E301" s="546"/>
      <c r="F301" s="547"/>
      <c r="G301" s="550"/>
      <c r="H301" s="572"/>
      <c r="I301" s="572"/>
      <c r="J301" s="548"/>
      <c r="K301" s="550"/>
      <c r="L301" s="546"/>
      <c r="M301" s="546"/>
      <c r="N301" s="547"/>
      <c r="O301" s="546"/>
    </row>
    <row r="302" spans="1:15" x14ac:dyDescent="0.2">
      <c r="A302" s="546"/>
      <c r="B302" s="546"/>
      <c r="C302" s="546"/>
      <c r="D302" s="546"/>
      <c r="E302" s="546"/>
      <c r="F302" s="547"/>
      <c r="G302" s="550"/>
      <c r="H302" s="572"/>
      <c r="I302" s="572"/>
      <c r="J302" s="548"/>
      <c r="K302" s="550"/>
      <c r="L302" s="546"/>
      <c r="M302" s="546"/>
      <c r="N302" s="547"/>
      <c r="O302" s="546"/>
    </row>
    <row r="303" spans="1:15" x14ac:dyDescent="0.2">
      <c r="A303" s="546"/>
      <c r="B303" s="546"/>
      <c r="C303" s="546"/>
      <c r="D303" s="546"/>
      <c r="E303" s="546"/>
      <c r="F303" s="547"/>
      <c r="G303" s="550"/>
      <c r="H303" s="572"/>
      <c r="I303" s="572"/>
      <c r="J303" s="548"/>
      <c r="K303" s="550"/>
      <c r="L303" s="546"/>
      <c r="M303" s="546"/>
      <c r="N303" s="547"/>
      <c r="O303" s="546"/>
    </row>
    <row r="304" spans="1:15" x14ac:dyDescent="0.2">
      <c r="A304" s="546"/>
      <c r="B304" s="546"/>
      <c r="C304" s="546"/>
      <c r="D304" s="546"/>
      <c r="E304" s="546"/>
      <c r="F304" s="547"/>
      <c r="G304" s="550"/>
      <c r="H304" s="572"/>
      <c r="I304" s="572"/>
      <c r="J304" s="548"/>
      <c r="K304" s="550"/>
      <c r="L304" s="546"/>
      <c r="M304" s="546"/>
      <c r="N304" s="547"/>
      <c r="O304" s="546"/>
    </row>
    <row r="305" spans="1:15" x14ac:dyDescent="0.2">
      <c r="A305" s="546"/>
      <c r="B305" s="546"/>
      <c r="C305" s="546"/>
      <c r="D305" s="546"/>
      <c r="E305" s="546"/>
      <c r="F305" s="547"/>
      <c r="G305" s="550"/>
      <c r="H305" s="572"/>
      <c r="I305" s="572"/>
      <c r="J305" s="548"/>
      <c r="K305" s="550"/>
      <c r="L305" s="546"/>
      <c r="M305" s="546"/>
      <c r="N305" s="547"/>
      <c r="O305" s="546"/>
    </row>
    <row r="306" spans="1:15" x14ac:dyDescent="0.2">
      <c r="A306" s="546"/>
      <c r="B306" s="546"/>
      <c r="C306" s="546"/>
      <c r="D306" s="546"/>
      <c r="E306" s="546"/>
      <c r="F306" s="547"/>
      <c r="G306" s="550"/>
      <c r="H306" s="572"/>
      <c r="I306" s="572"/>
      <c r="J306" s="548"/>
      <c r="K306" s="550"/>
      <c r="L306" s="546"/>
      <c r="M306" s="546"/>
      <c r="N306" s="547"/>
      <c r="O306" s="546"/>
    </row>
    <row r="307" spans="1:15" x14ac:dyDescent="0.2">
      <c r="A307" s="546"/>
      <c r="B307" s="546"/>
      <c r="C307" s="546"/>
      <c r="D307" s="546"/>
      <c r="E307" s="546"/>
      <c r="F307" s="547"/>
      <c r="G307" s="550"/>
      <c r="H307" s="572"/>
      <c r="I307" s="572"/>
      <c r="J307" s="548"/>
      <c r="K307" s="550"/>
      <c r="L307" s="546"/>
      <c r="M307" s="546"/>
      <c r="N307" s="547"/>
      <c r="O307" s="546"/>
    </row>
    <row r="308" spans="1:15" x14ac:dyDescent="0.2">
      <c r="A308" s="546"/>
      <c r="B308" s="546"/>
      <c r="C308" s="546"/>
      <c r="D308" s="546"/>
      <c r="E308" s="546"/>
      <c r="F308" s="547"/>
      <c r="G308" s="550"/>
      <c r="H308" s="572"/>
      <c r="I308" s="572"/>
      <c r="J308" s="548"/>
      <c r="K308" s="550"/>
      <c r="L308" s="546"/>
      <c r="M308" s="546"/>
      <c r="N308" s="547"/>
      <c r="O308" s="546"/>
    </row>
    <row r="309" spans="1:15" x14ac:dyDescent="0.2">
      <c r="A309" s="546"/>
      <c r="B309" s="546"/>
      <c r="C309" s="546"/>
      <c r="D309" s="546"/>
      <c r="E309" s="546"/>
      <c r="F309" s="547"/>
      <c r="G309" s="550"/>
      <c r="H309" s="572"/>
      <c r="I309" s="572"/>
      <c r="J309" s="548"/>
      <c r="K309" s="550"/>
      <c r="L309" s="546"/>
      <c r="M309" s="546"/>
      <c r="N309" s="547"/>
      <c r="O309" s="546"/>
    </row>
    <row r="310" spans="1:15" x14ac:dyDescent="0.2">
      <c r="A310" s="546"/>
      <c r="B310" s="546"/>
      <c r="C310" s="546"/>
      <c r="D310" s="546"/>
      <c r="E310" s="546"/>
      <c r="F310" s="547"/>
      <c r="G310" s="550"/>
      <c r="H310" s="572"/>
      <c r="I310" s="572"/>
      <c r="J310" s="548"/>
      <c r="K310" s="550"/>
      <c r="L310" s="546"/>
      <c r="M310" s="546"/>
      <c r="N310" s="547"/>
      <c r="O310" s="546"/>
    </row>
    <row r="311" spans="1:15" x14ac:dyDescent="0.2">
      <c r="A311" s="546"/>
      <c r="B311" s="546"/>
      <c r="C311" s="546"/>
      <c r="D311" s="546"/>
      <c r="E311" s="546"/>
      <c r="F311" s="547"/>
      <c r="G311" s="550"/>
      <c r="H311" s="572"/>
      <c r="I311" s="572"/>
      <c r="J311" s="548"/>
      <c r="K311" s="550"/>
      <c r="L311" s="546"/>
      <c r="M311" s="546"/>
      <c r="N311" s="547"/>
      <c r="O311" s="546"/>
    </row>
    <row r="312" spans="1:15" x14ac:dyDescent="0.2">
      <c r="A312" s="546"/>
      <c r="B312" s="546"/>
      <c r="C312" s="546"/>
      <c r="D312" s="546"/>
      <c r="E312" s="546"/>
      <c r="F312" s="547"/>
      <c r="G312" s="550"/>
      <c r="H312" s="572"/>
      <c r="I312" s="572"/>
      <c r="J312" s="548"/>
      <c r="K312" s="550"/>
      <c r="L312" s="546"/>
      <c r="M312" s="546"/>
      <c r="N312" s="547"/>
      <c r="O312" s="546"/>
    </row>
    <row r="313" spans="1:15" x14ac:dyDescent="0.2">
      <c r="A313" s="546"/>
      <c r="B313" s="546"/>
      <c r="C313" s="546"/>
      <c r="D313" s="546"/>
      <c r="E313" s="546"/>
      <c r="F313" s="547"/>
      <c r="G313" s="550"/>
      <c r="H313" s="572"/>
      <c r="I313" s="572"/>
      <c r="J313" s="548"/>
      <c r="K313" s="550"/>
      <c r="L313" s="546"/>
      <c r="M313" s="546"/>
      <c r="N313" s="547"/>
      <c r="O313" s="546"/>
    </row>
    <row r="314" spans="1:15" x14ac:dyDescent="0.2">
      <c r="A314" s="546"/>
      <c r="B314" s="546"/>
      <c r="C314" s="546"/>
      <c r="D314" s="546"/>
      <c r="E314" s="546"/>
      <c r="F314" s="547"/>
      <c r="G314" s="550"/>
      <c r="H314" s="572"/>
      <c r="I314" s="572"/>
      <c r="J314" s="548"/>
      <c r="K314" s="550"/>
      <c r="L314" s="546"/>
      <c r="M314" s="546"/>
      <c r="N314" s="547"/>
      <c r="O314" s="546"/>
    </row>
    <row r="315" spans="1:15" x14ac:dyDescent="0.2">
      <c r="A315" s="546"/>
      <c r="B315" s="546"/>
      <c r="C315" s="546"/>
      <c r="D315" s="546"/>
      <c r="E315" s="546"/>
      <c r="F315" s="547"/>
      <c r="G315" s="550"/>
      <c r="H315" s="572"/>
      <c r="I315" s="572"/>
      <c r="J315" s="548"/>
      <c r="K315" s="550"/>
      <c r="L315" s="546"/>
      <c r="M315" s="546"/>
      <c r="N315" s="547"/>
      <c r="O315" s="546"/>
    </row>
    <row r="316" spans="1:15" x14ac:dyDescent="0.2">
      <c r="A316" s="546"/>
      <c r="B316" s="546"/>
      <c r="C316" s="546"/>
      <c r="D316" s="546"/>
      <c r="E316" s="546"/>
      <c r="F316" s="547"/>
      <c r="G316" s="550"/>
      <c r="H316" s="572"/>
      <c r="I316" s="572"/>
      <c r="J316" s="548"/>
      <c r="K316" s="550"/>
      <c r="L316" s="546"/>
      <c r="M316" s="546"/>
      <c r="N316" s="547"/>
      <c r="O316" s="546"/>
    </row>
    <row r="317" spans="1:15" x14ac:dyDescent="0.2">
      <c r="A317" s="546"/>
      <c r="B317" s="546"/>
      <c r="C317" s="546"/>
      <c r="D317" s="546"/>
      <c r="E317" s="546"/>
      <c r="F317" s="547"/>
      <c r="G317" s="550"/>
      <c r="H317" s="572"/>
      <c r="I317" s="572"/>
      <c r="J317" s="548"/>
      <c r="K317" s="550"/>
      <c r="L317" s="546"/>
      <c r="M317" s="546"/>
      <c r="N317" s="547"/>
      <c r="O317" s="546"/>
    </row>
    <row r="318" spans="1:15" x14ac:dyDescent="0.2">
      <c r="A318" s="546"/>
      <c r="B318" s="546"/>
      <c r="C318" s="546"/>
      <c r="D318" s="546"/>
      <c r="E318" s="546"/>
      <c r="F318" s="547"/>
      <c r="G318" s="550"/>
      <c r="H318" s="572"/>
      <c r="I318" s="572"/>
      <c r="J318" s="548"/>
      <c r="K318" s="550"/>
      <c r="L318" s="546"/>
      <c r="M318" s="546"/>
      <c r="N318" s="547"/>
      <c r="O318" s="546"/>
    </row>
    <row r="319" spans="1:15" x14ac:dyDescent="0.2">
      <c r="A319" s="546"/>
      <c r="B319" s="546"/>
      <c r="C319" s="546"/>
      <c r="D319" s="546"/>
      <c r="E319" s="546"/>
      <c r="F319" s="547"/>
      <c r="G319" s="550"/>
      <c r="H319" s="572"/>
      <c r="I319" s="572"/>
      <c r="J319" s="548"/>
      <c r="K319" s="550"/>
      <c r="L319" s="546"/>
      <c r="M319" s="546"/>
      <c r="N319" s="547"/>
      <c r="O319" s="546"/>
    </row>
    <row r="320" spans="1:15" x14ac:dyDescent="0.2">
      <c r="A320" s="546"/>
      <c r="B320" s="546"/>
      <c r="C320" s="546"/>
      <c r="D320" s="546"/>
      <c r="E320" s="546"/>
      <c r="F320" s="547"/>
      <c r="G320" s="550"/>
      <c r="H320" s="572"/>
      <c r="I320" s="572"/>
      <c r="J320" s="548"/>
      <c r="K320" s="550"/>
      <c r="L320" s="546"/>
      <c r="M320" s="546"/>
      <c r="N320" s="547"/>
      <c r="O320" s="546"/>
    </row>
    <row r="321" spans="1:15" x14ac:dyDescent="0.2">
      <c r="A321" s="546"/>
      <c r="B321" s="546"/>
      <c r="C321" s="546"/>
      <c r="D321" s="546"/>
      <c r="E321" s="546"/>
      <c r="F321" s="547"/>
      <c r="G321" s="550"/>
      <c r="H321" s="572"/>
      <c r="I321" s="572"/>
      <c r="J321" s="548"/>
      <c r="K321" s="550"/>
      <c r="L321" s="546"/>
      <c r="M321" s="546"/>
      <c r="N321" s="547"/>
      <c r="O321" s="546"/>
    </row>
    <row r="322" spans="1:15" x14ac:dyDescent="0.2">
      <c r="A322" s="546"/>
      <c r="B322" s="546"/>
      <c r="C322" s="546"/>
      <c r="D322" s="546"/>
      <c r="E322" s="546"/>
      <c r="F322" s="547"/>
      <c r="G322" s="550"/>
      <c r="H322" s="572"/>
      <c r="I322" s="572"/>
      <c r="J322" s="548"/>
      <c r="K322" s="550"/>
      <c r="L322" s="546"/>
      <c r="M322" s="546"/>
      <c r="N322" s="547"/>
      <c r="O322" s="546"/>
    </row>
    <row r="323" spans="1:15" x14ac:dyDescent="0.2">
      <c r="A323" s="546"/>
      <c r="B323" s="546"/>
      <c r="C323" s="546"/>
      <c r="D323" s="546"/>
      <c r="E323" s="546"/>
      <c r="F323" s="547"/>
      <c r="G323" s="550"/>
      <c r="H323" s="572"/>
      <c r="I323" s="572"/>
      <c r="J323" s="548"/>
      <c r="K323" s="550"/>
      <c r="L323" s="546"/>
      <c r="M323" s="546"/>
      <c r="N323" s="547"/>
      <c r="O323" s="546"/>
    </row>
    <row r="324" spans="1:15" x14ac:dyDescent="0.2">
      <c r="A324" s="546"/>
      <c r="B324" s="546"/>
      <c r="C324" s="546"/>
      <c r="D324" s="546"/>
      <c r="E324" s="546"/>
      <c r="F324" s="547"/>
      <c r="G324" s="550"/>
      <c r="H324" s="572"/>
      <c r="I324" s="572"/>
      <c r="J324" s="548"/>
      <c r="K324" s="550"/>
      <c r="L324" s="546"/>
      <c r="M324" s="546"/>
      <c r="N324" s="547"/>
      <c r="O324" s="546"/>
    </row>
    <row r="325" spans="1:15" x14ac:dyDescent="0.2">
      <c r="A325" s="546"/>
      <c r="B325" s="546"/>
      <c r="C325" s="546"/>
      <c r="D325" s="546"/>
      <c r="E325" s="546"/>
      <c r="F325" s="547"/>
      <c r="G325" s="550"/>
      <c r="H325" s="572"/>
      <c r="I325" s="572"/>
      <c r="J325" s="548"/>
      <c r="K325" s="550"/>
      <c r="L325" s="546"/>
      <c r="M325" s="546"/>
      <c r="N325" s="547"/>
      <c r="O325" s="546"/>
    </row>
    <row r="326" spans="1:15" x14ac:dyDescent="0.2">
      <c r="A326" s="546"/>
      <c r="B326" s="546"/>
      <c r="C326" s="546"/>
      <c r="D326" s="546"/>
      <c r="E326" s="546"/>
      <c r="F326" s="547"/>
      <c r="G326" s="550"/>
      <c r="H326" s="572"/>
      <c r="I326" s="572"/>
      <c r="J326" s="548"/>
      <c r="K326" s="550"/>
      <c r="L326" s="546"/>
      <c r="M326" s="546"/>
      <c r="N326" s="547"/>
      <c r="O326" s="546"/>
    </row>
    <row r="327" spans="1:15" x14ac:dyDescent="0.2">
      <c r="A327" s="546"/>
      <c r="B327" s="546"/>
      <c r="C327" s="546"/>
      <c r="D327" s="546"/>
      <c r="E327" s="546"/>
      <c r="F327" s="547"/>
      <c r="G327" s="550"/>
      <c r="H327" s="572"/>
      <c r="I327" s="572"/>
      <c r="J327" s="548"/>
      <c r="K327" s="550"/>
      <c r="L327" s="546"/>
      <c r="M327" s="546"/>
      <c r="N327" s="547"/>
      <c r="O327" s="546"/>
    </row>
    <row r="328" spans="1:15" x14ac:dyDescent="0.2">
      <c r="A328" s="546"/>
      <c r="B328" s="546"/>
      <c r="C328" s="546"/>
      <c r="D328" s="546"/>
      <c r="E328" s="546"/>
      <c r="F328" s="547"/>
      <c r="G328" s="550"/>
      <c r="H328" s="572"/>
      <c r="I328" s="572"/>
      <c r="J328" s="548"/>
      <c r="K328" s="550"/>
      <c r="L328" s="546"/>
      <c r="M328" s="546"/>
      <c r="N328" s="547"/>
      <c r="O328" s="546"/>
    </row>
    <row r="329" spans="1:15" x14ac:dyDescent="0.2">
      <c r="A329" s="546"/>
      <c r="B329" s="546"/>
      <c r="C329" s="546"/>
      <c r="D329" s="546"/>
      <c r="E329" s="546"/>
      <c r="F329" s="547"/>
      <c r="G329" s="550"/>
      <c r="H329" s="572"/>
      <c r="I329" s="572"/>
      <c r="J329" s="548"/>
      <c r="K329" s="550"/>
      <c r="L329" s="546"/>
      <c r="M329" s="546"/>
      <c r="N329" s="547"/>
      <c r="O329" s="546"/>
    </row>
    <row r="330" spans="1:15" x14ac:dyDescent="0.2">
      <c r="A330" s="546"/>
      <c r="B330" s="546"/>
      <c r="C330" s="546"/>
      <c r="D330" s="546"/>
      <c r="E330" s="546"/>
      <c r="F330" s="547"/>
      <c r="G330" s="550"/>
      <c r="H330" s="572"/>
      <c r="I330" s="572"/>
      <c r="J330" s="548"/>
      <c r="K330" s="550"/>
      <c r="L330" s="546"/>
      <c r="M330" s="546"/>
      <c r="N330" s="547"/>
      <c r="O330" s="546"/>
    </row>
    <row r="331" spans="1:15" x14ac:dyDescent="0.2">
      <c r="A331" s="546"/>
      <c r="B331" s="546"/>
      <c r="C331" s="546"/>
      <c r="D331" s="546"/>
      <c r="E331" s="546"/>
      <c r="F331" s="547"/>
      <c r="G331" s="550"/>
      <c r="H331" s="572"/>
      <c r="I331" s="572"/>
      <c r="J331" s="548"/>
      <c r="K331" s="550"/>
      <c r="L331" s="546"/>
      <c r="M331" s="546"/>
      <c r="N331" s="547"/>
      <c r="O331" s="546"/>
    </row>
    <row r="332" spans="1:15" x14ac:dyDescent="0.2">
      <c r="A332" s="546"/>
      <c r="B332" s="546"/>
      <c r="C332" s="546"/>
      <c r="D332" s="546"/>
      <c r="E332" s="546"/>
      <c r="F332" s="547"/>
      <c r="G332" s="550"/>
      <c r="H332" s="572"/>
      <c r="I332" s="572"/>
      <c r="J332" s="548"/>
      <c r="K332" s="550"/>
      <c r="L332" s="546"/>
      <c r="M332" s="546"/>
      <c r="N332" s="547"/>
      <c r="O332" s="546"/>
    </row>
    <row r="333" spans="1:15" x14ac:dyDescent="0.2">
      <c r="A333" s="546"/>
      <c r="B333" s="546"/>
      <c r="C333" s="546"/>
      <c r="D333" s="546"/>
      <c r="E333" s="546"/>
      <c r="F333" s="547"/>
      <c r="G333" s="550"/>
      <c r="H333" s="572"/>
      <c r="I333" s="572"/>
      <c r="J333" s="548"/>
      <c r="K333" s="550"/>
      <c r="L333" s="546"/>
      <c r="M333" s="546"/>
      <c r="N333" s="547"/>
      <c r="O333" s="546"/>
    </row>
    <row r="334" spans="1:15" x14ac:dyDescent="0.2">
      <c r="A334" s="546"/>
      <c r="B334" s="546"/>
      <c r="C334" s="546"/>
      <c r="D334" s="546"/>
      <c r="E334" s="546"/>
      <c r="F334" s="547"/>
      <c r="G334" s="550"/>
      <c r="H334" s="572"/>
      <c r="I334" s="572"/>
      <c r="J334" s="548"/>
      <c r="K334" s="550"/>
      <c r="L334" s="546"/>
      <c r="M334" s="546"/>
      <c r="N334" s="547"/>
      <c r="O334" s="546"/>
    </row>
    <row r="335" spans="1:15" x14ac:dyDescent="0.2">
      <c r="A335" s="546"/>
      <c r="B335" s="546"/>
      <c r="C335" s="546"/>
      <c r="D335" s="546"/>
      <c r="E335" s="546"/>
      <c r="F335" s="547"/>
      <c r="G335" s="550"/>
      <c r="H335" s="572"/>
      <c r="I335" s="572"/>
      <c r="J335" s="548"/>
      <c r="K335" s="550"/>
      <c r="L335" s="546"/>
      <c r="M335" s="546"/>
      <c r="N335" s="547"/>
      <c r="O335" s="546"/>
    </row>
    <row r="336" spans="1:15" x14ac:dyDescent="0.2">
      <c r="A336" s="546"/>
      <c r="B336" s="546"/>
      <c r="C336" s="546"/>
      <c r="D336" s="546"/>
      <c r="E336" s="546"/>
      <c r="F336" s="547"/>
      <c r="G336" s="550"/>
      <c r="H336" s="572"/>
      <c r="I336" s="572"/>
      <c r="J336" s="548"/>
      <c r="K336" s="550"/>
      <c r="L336" s="546"/>
      <c r="M336" s="546"/>
      <c r="N336" s="547"/>
      <c r="O336" s="546"/>
    </row>
    <row r="337" spans="1:15" x14ac:dyDescent="0.2">
      <c r="A337" s="546"/>
      <c r="B337" s="546"/>
      <c r="C337" s="546"/>
      <c r="D337" s="546"/>
      <c r="E337" s="546"/>
      <c r="F337" s="547"/>
      <c r="G337" s="550"/>
      <c r="H337" s="572"/>
      <c r="I337" s="572"/>
      <c r="J337" s="548"/>
      <c r="K337" s="550"/>
      <c r="L337" s="546"/>
      <c r="M337" s="546"/>
      <c r="N337" s="547"/>
      <c r="O337" s="546"/>
    </row>
    <row r="338" spans="1:15" x14ac:dyDescent="0.2">
      <c r="A338" s="546"/>
      <c r="B338" s="546"/>
      <c r="C338" s="546"/>
      <c r="D338" s="546"/>
      <c r="E338" s="546"/>
      <c r="F338" s="547"/>
      <c r="G338" s="550"/>
      <c r="H338" s="572"/>
      <c r="I338" s="572"/>
      <c r="J338" s="548"/>
      <c r="K338" s="550"/>
      <c r="L338" s="546"/>
      <c r="M338" s="546"/>
      <c r="N338" s="547"/>
      <c r="O338" s="546"/>
    </row>
    <row r="339" spans="1:15" x14ac:dyDescent="0.2">
      <c r="A339" s="546"/>
      <c r="B339" s="546"/>
      <c r="C339" s="546"/>
      <c r="D339" s="546"/>
      <c r="E339" s="546"/>
      <c r="F339" s="547"/>
      <c r="G339" s="550"/>
      <c r="H339" s="572"/>
      <c r="I339" s="572"/>
      <c r="J339" s="548"/>
      <c r="K339" s="550"/>
      <c r="L339" s="546"/>
      <c r="M339" s="546"/>
      <c r="N339" s="547"/>
      <c r="O339" s="546"/>
    </row>
    <row r="340" spans="1:15" x14ac:dyDescent="0.2">
      <c r="A340" s="546"/>
      <c r="B340" s="546"/>
      <c r="C340" s="546"/>
      <c r="D340" s="546"/>
      <c r="E340" s="546"/>
      <c r="F340" s="547"/>
      <c r="G340" s="550"/>
      <c r="H340" s="572"/>
      <c r="I340" s="572"/>
      <c r="J340" s="548"/>
      <c r="K340" s="550"/>
      <c r="L340" s="546"/>
      <c r="M340" s="546"/>
      <c r="N340" s="547"/>
      <c r="O340" s="546"/>
    </row>
    <row r="341" spans="1:15" x14ac:dyDescent="0.2">
      <c r="A341" s="546"/>
      <c r="B341" s="546"/>
      <c r="C341" s="546"/>
      <c r="D341" s="546"/>
      <c r="E341" s="546"/>
      <c r="F341" s="547"/>
      <c r="G341" s="550"/>
      <c r="H341" s="572"/>
      <c r="I341" s="572"/>
      <c r="J341" s="548"/>
      <c r="K341" s="550"/>
      <c r="L341" s="546"/>
      <c r="M341" s="546"/>
      <c r="N341" s="547"/>
      <c r="O341" s="546"/>
    </row>
    <row r="342" spans="1:15" x14ac:dyDescent="0.2">
      <c r="A342" s="546"/>
      <c r="B342" s="546"/>
      <c r="C342" s="546"/>
      <c r="D342" s="546"/>
      <c r="E342" s="546"/>
      <c r="F342" s="547"/>
      <c r="G342" s="550"/>
      <c r="H342" s="572"/>
      <c r="I342" s="572"/>
      <c r="J342" s="548"/>
      <c r="K342" s="550"/>
      <c r="L342" s="546"/>
      <c r="M342" s="546"/>
      <c r="N342" s="547"/>
      <c r="O342" s="546"/>
    </row>
    <row r="343" spans="1:15" x14ac:dyDescent="0.2">
      <c r="A343" s="546"/>
      <c r="B343" s="546"/>
      <c r="C343" s="546"/>
      <c r="D343" s="546"/>
      <c r="E343" s="546"/>
      <c r="F343" s="547"/>
      <c r="G343" s="550"/>
      <c r="H343" s="572"/>
      <c r="I343" s="572"/>
      <c r="J343" s="548"/>
      <c r="K343" s="550"/>
      <c r="L343" s="546"/>
      <c r="M343" s="546"/>
      <c r="N343" s="547"/>
      <c r="O343" s="546"/>
    </row>
    <row r="344" spans="1:15" x14ac:dyDescent="0.2">
      <c r="A344" s="546"/>
      <c r="B344" s="546"/>
      <c r="C344" s="546"/>
      <c r="D344" s="546"/>
      <c r="E344" s="546"/>
      <c r="F344" s="547"/>
      <c r="G344" s="550"/>
      <c r="H344" s="572"/>
      <c r="I344" s="572"/>
      <c r="J344" s="548"/>
      <c r="K344" s="550"/>
      <c r="L344" s="546"/>
      <c r="M344" s="546"/>
      <c r="N344" s="547"/>
      <c r="O344" s="546"/>
    </row>
    <row r="345" spans="1:15" x14ac:dyDescent="0.2">
      <c r="A345" s="546"/>
      <c r="B345" s="546"/>
      <c r="C345" s="546"/>
      <c r="D345" s="546"/>
      <c r="E345" s="546"/>
      <c r="F345" s="547"/>
      <c r="G345" s="550"/>
      <c r="H345" s="572"/>
      <c r="I345" s="572"/>
      <c r="J345" s="548"/>
      <c r="K345" s="550"/>
      <c r="L345" s="546"/>
      <c r="M345" s="546"/>
      <c r="N345" s="547"/>
      <c r="O345" s="546"/>
    </row>
    <row r="346" spans="1:15" x14ac:dyDescent="0.2">
      <c r="A346" s="546"/>
      <c r="B346" s="546"/>
      <c r="C346" s="546"/>
      <c r="D346" s="546"/>
      <c r="E346" s="546"/>
      <c r="F346" s="547"/>
      <c r="G346" s="550"/>
      <c r="H346" s="572"/>
      <c r="I346" s="572"/>
      <c r="J346" s="548"/>
      <c r="K346" s="550"/>
      <c r="L346" s="546"/>
      <c r="M346" s="546"/>
      <c r="N346" s="547"/>
      <c r="O346" s="546"/>
    </row>
    <row r="347" spans="1:15" x14ac:dyDescent="0.2">
      <c r="A347" s="546"/>
      <c r="B347" s="546"/>
      <c r="C347" s="546"/>
      <c r="D347" s="546"/>
      <c r="E347" s="546"/>
      <c r="F347" s="547"/>
      <c r="G347" s="550"/>
      <c r="H347" s="572"/>
      <c r="I347" s="572"/>
      <c r="J347" s="548"/>
      <c r="K347" s="550"/>
      <c r="L347" s="546"/>
      <c r="M347" s="546"/>
      <c r="N347" s="547"/>
      <c r="O347" s="546"/>
    </row>
    <row r="348" spans="1:15" x14ac:dyDescent="0.2">
      <c r="A348" s="546"/>
      <c r="B348" s="546"/>
      <c r="C348" s="546"/>
      <c r="D348" s="546"/>
      <c r="E348" s="546"/>
      <c r="F348" s="547"/>
      <c r="G348" s="550"/>
      <c r="H348" s="572"/>
      <c r="I348" s="572"/>
      <c r="J348" s="548"/>
      <c r="K348" s="550"/>
      <c r="L348" s="546"/>
      <c r="M348" s="546"/>
      <c r="N348" s="547"/>
      <c r="O348" s="546"/>
    </row>
    <row r="349" spans="1:15" x14ac:dyDescent="0.2">
      <c r="A349" s="546"/>
      <c r="B349" s="546"/>
      <c r="C349" s="546"/>
      <c r="D349" s="546"/>
      <c r="E349" s="546"/>
      <c r="F349" s="547"/>
      <c r="G349" s="550"/>
      <c r="H349" s="572"/>
      <c r="I349" s="572"/>
      <c r="J349" s="548"/>
      <c r="K349" s="550"/>
      <c r="L349" s="546"/>
      <c r="M349" s="546"/>
      <c r="N349" s="547"/>
      <c r="O349" s="546"/>
    </row>
    <row r="350" spans="1:15" x14ac:dyDescent="0.2">
      <c r="A350" s="546"/>
      <c r="B350" s="546"/>
      <c r="C350" s="546"/>
      <c r="D350" s="546"/>
      <c r="E350" s="546"/>
      <c r="F350" s="547"/>
      <c r="G350" s="550"/>
      <c r="H350" s="572"/>
      <c r="I350" s="572"/>
      <c r="J350" s="548"/>
      <c r="K350" s="550"/>
      <c r="L350" s="546"/>
      <c r="M350" s="546"/>
      <c r="N350" s="547"/>
      <c r="O350" s="546"/>
    </row>
    <row r="351" spans="1:15" x14ac:dyDescent="0.2">
      <c r="A351" s="546"/>
      <c r="B351" s="546"/>
      <c r="C351" s="546"/>
      <c r="D351" s="546"/>
      <c r="E351" s="546"/>
      <c r="F351" s="547"/>
      <c r="G351" s="550"/>
      <c r="H351" s="572"/>
      <c r="I351" s="572"/>
      <c r="J351" s="548"/>
      <c r="K351" s="550"/>
      <c r="L351" s="546"/>
      <c r="M351" s="546"/>
      <c r="N351" s="547"/>
      <c r="O351" s="546"/>
    </row>
    <row r="352" spans="1:15" x14ac:dyDescent="0.2">
      <c r="A352" s="546"/>
      <c r="B352" s="546"/>
      <c r="C352" s="546"/>
      <c r="D352" s="546"/>
      <c r="E352" s="546"/>
      <c r="F352" s="547"/>
      <c r="G352" s="550"/>
      <c r="H352" s="572"/>
      <c r="I352" s="572"/>
      <c r="J352" s="548"/>
      <c r="K352" s="550"/>
      <c r="L352" s="546"/>
      <c r="M352" s="546"/>
      <c r="N352" s="547"/>
      <c r="O352" s="546"/>
    </row>
    <row r="353" spans="1:15" x14ac:dyDescent="0.2">
      <c r="A353" s="546"/>
      <c r="B353" s="546"/>
      <c r="C353" s="546"/>
      <c r="D353" s="546"/>
      <c r="E353" s="546"/>
      <c r="F353" s="547"/>
      <c r="G353" s="550"/>
      <c r="H353" s="572"/>
      <c r="I353" s="572"/>
      <c r="J353" s="548"/>
      <c r="K353" s="550"/>
      <c r="L353" s="546"/>
      <c r="M353" s="546"/>
      <c r="N353" s="547"/>
      <c r="O353" s="546"/>
    </row>
    <row r="354" spans="1:15" x14ac:dyDescent="0.2">
      <c r="A354" s="546"/>
      <c r="B354" s="546"/>
      <c r="C354" s="546"/>
      <c r="D354" s="546"/>
      <c r="E354" s="546"/>
      <c r="F354" s="547"/>
      <c r="G354" s="550"/>
      <c r="H354" s="572"/>
      <c r="I354" s="572"/>
      <c r="J354" s="548"/>
      <c r="K354" s="550"/>
      <c r="L354" s="546"/>
      <c r="M354" s="546"/>
      <c r="N354" s="547"/>
      <c r="O354" s="546"/>
    </row>
    <row r="355" spans="1:15" x14ac:dyDescent="0.2">
      <c r="A355" s="546"/>
      <c r="B355" s="546"/>
      <c r="C355" s="546"/>
      <c r="D355" s="546"/>
      <c r="E355" s="546"/>
      <c r="F355" s="547"/>
      <c r="G355" s="550"/>
      <c r="H355" s="572"/>
      <c r="I355" s="572"/>
      <c r="J355" s="548"/>
      <c r="K355" s="550"/>
      <c r="L355" s="546"/>
      <c r="M355" s="546"/>
      <c r="N355" s="547"/>
      <c r="O355" s="546"/>
    </row>
    <row r="356" spans="1:15" x14ac:dyDescent="0.2">
      <c r="A356" s="546"/>
      <c r="B356" s="546"/>
      <c r="C356" s="546"/>
      <c r="D356" s="546"/>
      <c r="E356" s="546"/>
      <c r="F356" s="547"/>
      <c r="G356" s="550"/>
      <c r="H356" s="572"/>
      <c r="I356" s="572"/>
      <c r="J356" s="548"/>
      <c r="K356" s="550"/>
      <c r="L356" s="546"/>
      <c r="M356" s="546"/>
      <c r="N356" s="547"/>
      <c r="O356" s="546"/>
    </row>
    <row r="357" spans="1:15" x14ac:dyDescent="0.2">
      <c r="A357" s="546"/>
      <c r="B357" s="546"/>
      <c r="C357" s="546"/>
      <c r="D357" s="546"/>
      <c r="E357" s="546"/>
      <c r="F357" s="547"/>
      <c r="G357" s="550"/>
      <c r="H357" s="572"/>
      <c r="I357" s="572"/>
      <c r="J357" s="548"/>
      <c r="K357" s="550"/>
      <c r="L357" s="546"/>
      <c r="M357" s="546"/>
      <c r="N357" s="547"/>
      <c r="O357" s="546"/>
    </row>
    <row r="358" spans="1:15" x14ac:dyDescent="0.2">
      <c r="A358" s="546"/>
      <c r="B358" s="546"/>
      <c r="C358" s="546"/>
      <c r="D358" s="546"/>
      <c r="E358" s="546"/>
      <c r="F358" s="547"/>
      <c r="G358" s="550"/>
      <c r="H358" s="572"/>
      <c r="I358" s="572"/>
      <c r="J358" s="548"/>
      <c r="K358" s="550"/>
      <c r="L358" s="546"/>
      <c r="M358" s="546"/>
      <c r="N358" s="547"/>
      <c r="O358" s="546"/>
    </row>
    <row r="359" spans="1:15" x14ac:dyDescent="0.2">
      <c r="A359" s="546"/>
      <c r="B359" s="546"/>
      <c r="C359" s="546"/>
      <c r="D359" s="546"/>
      <c r="E359" s="546"/>
      <c r="F359" s="547"/>
      <c r="G359" s="550"/>
      <c r="H359" s="572"/>
      <c r="I359" s="572"/>
      <c r="J359" s="548"/>
      <c r="K359" s="550"/>
      <c r="L359" s="546"/>
      <c r="M359" s="546"/>
      <c r="N359" s="547"/>
      <c r="O359" s="546"/>
    </row>
    <row r="360" spans="1:15" x14ac:dyDescent="0.2">
      <c r="A360" s="546"/>
      <c r="B360" s="546"/>
      <c r="C360" s="546"/>
      <c r="D360" s="546"/>
      <c r="E360" s="546"/>
      <c r="F360" s="547"/>
      <c r="G360" s="550"/>
      <c r="H360" s="572"/>
      <c r="I360" s="572"/>
      <c r="J360" s="548"/>
      <c r="K360" s="550"/>
      <c r="L360" s="546"/>
      <c r="M360" s="546"/>
      <c r="N360" s="547"/>
      <c r="O360" s="546"/>
    </row>
    <row r="361" spans="1:15" x14ac:dyDescent="0.2">
      <c r="A361" s="546"/>
      <c r="B361" s="546"/>
      <c r="C361" s="546"/>
      <c r="D361" s="546"/>
      <c r="E361" s="546"/>
      <c r="F361" s="547"/>
      <c r="G361" s="550"/>
      <c r="H361" s="572"/>
      <c r="I361" s="572"/>
      <c r="J361" s="548"/>
      <c r="K361" s="550"/>
      <c r="L361" s="546"/>
      <c r="M361" s="546"/>
      <c r="N361" s="547"/>
      <c r="O361" s="546"/>
    </row>
    <row r="362" spans="1:15" x14ac:dyDescent="0.2">
      <c r="A362" s="546"/>
      <c r="B362" s="546"/>
      <c r="C362" s="546"/>
      <c r="D362" s="546"/>
      <c r="E362" s="546"/>
      <c r="F362" s="547"/>
      <c r="G362" s="550"/>
      <c r="H362" s="572"/>
      <c r="I362" s="572"/>
      <c r="J362" s="548"/>
      <c r="K362" s="550"/>
      <c r="L362" s="546"/>
      <c r="M362" s="546"/>
      <c r="N362" s="547"/>
      <c r="O362" s="546"/>
    </row>
    <row r="363" spans="1:15" x14ac:dyDescent="0.2">
      <c r="A363" s="546"/>
      <c r="B363" s="546"/>
      <c r="C363" s="546"/>
      <c r="D363" s="546"/>
      <c r="E363" s="546"/>
      <c r="F363" s="547"/>
      <c r="G363" s="550"/>
      <c r="H363" s="572"/>
      <c r="I363" s="572"/>
      <c r="J363" s="548"/>
      <c r="K363" s="550"/>
      <c r="L363" s="546"/>
      <c r="M363" s="546"/>
      <c r="N363" s="547"/>
      <c r="O363" s="546"/>
    </row>
    <row r="364" spans="1:15" x14ac:dyDescent="0.2">
      <c r="A364" s="546"/>
      <c r="B364" s="546"/>
      <c r="C364" s="546"/>
      <c r="D364" s="546"/>
      <c r="E364" s="546"/>
      <c r="F364" s="547"/>
      <c r="G364" s="550"/>
      <c r="H364" s="572"/>
      <c r="I364" s="572"/>
      <c r="J364" s="548"/>
      <c r="K364" s="550"/>
      <c r="L364" s="546"/>
      <c r="M364" s="546"/>
      <c r="N364" s="547"/>
      <c r="O364" s="546"/>
    </row>
    <row r="365" spans="1:15" x14ac:dyDescent="0.2">
      <c r="A365" s="546"/>
      <c r="B365" s="546"/>
      <c r="C365" s="546"/>
      <c r="D365" s="546"/>
      <c r="E365" s="546"/>
      <c r="F365" s="547"/>
      <c r="G365" s="550"/>
      <c r="H365" s="572"/>
      <c r="I365" s="572"/>
      <c r="J365" s="548"/>
      <c r="K365" s="550"/>
      <c r="L365" s="546"/>
      <c r="M365" s="546"/>
      <c r="N365" s="547"/>
      <c r="O365" s="546"/>
    </row>
    <row r="366" spans="1:15" x14ac:dyDescent="0.2">
      <c r="A366" s="546"/>
      <c r="B366" s="546"/>
      <c r="C366" s="546"/>
      <c r="D366" s="546"/>
      <c r="E366" s="546"/>
      <c r="F366" s="547"/>
      <c r="G366" s="550"/>
      <c r="H366" s="572"/>
      <c r="I366" s="572"/>
      <c r="J366" s="548"/>
      <c r="K366" s="550"/>
      <c r="L366" s="546"/>
      <c r="M366" s="546"/>
      <c r="N366" s="547"/>
      <c r="O366" s="546"/>
    </row>
    <row r="367" spans="1:15" x14ac:dyDescent="0.2">
      <c r="A367" s="546"/>
      <c r="B367" s="546"/>
      <c r="C367" s="546"/>
      <c r="D367" s="546"/>
      <c r="E367" s="546"/>
      <c r="F367" s="547"/>
      <c r="G367" s="550"/>
      <c r="H367" s="572"/>
      <c r="I367" s="572"/>
      <c r="J367" s="548"/>
      <c r="K367" s="550"/>
      <c r="L367" s="546"/>
      <c r="M367" s="546"/>
      <c r="N367" s="547"/>
      <c r="O367" s="546"/>
    </row>
    <row r="368" spans="1:15" x14ac:dyDescent="0.2">
      <c r="A368" s="546"/>
      <c r="B368" s="546"/>
      <c r="C368" s="546"/>
      <c r="D368" s="546"/>
      <c r="E368" s="546"/>
      <c r="F368" s="547"/>
      <c r="G368" s="550"/>
      <c r="H368" s="572"/>
      <c r="I368" s="572"/>
      <c r="J368" s="548"/>
      <c r="K368" s="550"/>
      <c r="L368" s="546"/>
      <c r="M368" s="546"/>
      <c r="N368" s="547"/>
      <c r="O368" s="546"/>
    </row>
    <row r="369" spans="1:15" x14ac:dyDescent="0.2">
      <c r="A369" s="546"/>
      <c r="B369" s="546"/>
      <c r="C369" s="546"/>
      <c r="D369" s="546"/>
      <c r="E369" s="546"/>
      <c r="F369" s="547"/>
      <c r="G369" s="550"/>
      <c r="H369" s="572"/>
      <c r="I369" s="572"/>
      <c r="J369" s="548"/>
      <c r="K369" s="550"/>
      <c r="L369" s="546"/>
      <c r="M369" s="546"/>
      <c r="N369" s="547"/>
      <c r="O369" s="546"/>
    </row>
    <row r="370" spans="1:15" x14ac:dyDescent="0.2">
      <c r="A370" s="546"/>
      <c r="B370" s="546"/>
      <c r="C370" s="546"/>
      <c r="D370" s="546"/>
      <c r="E370" s="546"/>
      <c r="F370" s="547"/>
      <c r="G370" s="550"/>
      <c r="H370" s="572"/>
      <c r="I370" s="572"/>
      <c r="J370" s="548"/>
      <c r="K370" s="550"/>
      <c r="L370" s="546"/>
      <c r="M370" s="546"/>
      <c r="N370" s="547"/>
      <c r="O370" s="546"/>
    </row>
    <row r="371" spans="1:15" x14ac:dyDescent="0.2">
      <c r="A371" s="546"/>
      <c r="B371" s="546"/>
      <c r="C371" s="546"/>
      <c r="D371" s="546"/>
      <c r="E371" s="546"/>
      <c r="F371" s="547"/>
      <c r="G371" s="550"/>
      <c r="H371" s="572"/>
      <c r="I371" s="572"/>
      <c r="J371" s="548"/>
      <c r="K371" s="550"/>
      <c r="L371" s="546"/>
      <c r="M371" s="546"/>
      <c r="N371" s="547"/>
      <c r="O371" s="546"/>
    </row>
    <row r="372" spans="1:15" x14ac:dyDescent="0.2">
      <c r="A372" s="546"/>
      <c r="B372" s="546"/>
      <c r="C372" s="546"/>
      <c r="D372" s="546"/>
      <c r="E372" s="546"/>
      <c r="F372" s="547"/>
      <c r="G372" s="550"/>
      <c r="H372" s="572"/>
      <c r="I372" s="572"/>
      <c r="J372" s="548"/>
      <c r="K372" s="550"/>
      <c r="L372" s="546"/>
      <c r="M372" s="546"/>
      <c r="N372" s="547"/>
      <c r="O372" s="546"/>
    </row>
    <row r="373" spans="1:15" x14ac:dyDescent="0.2">
      <c r="A373" s="546"/>
      <c r="B373" s="546"/>
      <c r="C373" s="546"/>
      <c r="D373" s="546"/>
      <c r="E373" s="546"/>
      <c r="F373" s="547"/>
      <c r="G373" s="550"/>
      <c r="H373" s="572"/>
      <c r="I373" s="572"/>
      <c r="J373" s="548"/>
      <c r="K373" s="550"/>
      <c r="L373" s="546"/>
      <c r="M373" s="546"/>
      <c r="N373" s="547"/>
      <c r="O373" s="546"/>
    </row>
    <row r="374" spans="1:15" x14ac:dyDescent="0.2">
      <c r="A374" s="546"/>
      <c r="B374" s="546"/>
      <c r="C374" s="546"/>
      <c r="D374" s="546"/>
      <c r="E374" s="546"/>
      <c r="F374" s="547"/>
      <c r="G374" s="550"/>
      <c r="H374" s="572"/>
      <c r="I374" s="572"/>
      <c r="J374" s="548"/>
      <c r="K374" s="550"/>
      <c r="L374" s="546"/>
      <c r="M374" s="546"/>
      <c r="N374" s="547"/>
      <c r="O374" s="546"/>
    </row>
    <row r="375" spans="1:15" x14ac:dyDescent="0.2">
      <c r="A375" s="546"/>
      <c r="B375" s="546"/>
      <c r="C375" s="546"/>
      <c r="D375" s="546"/>
      <c r="E375" s="546"/>
      <c r="F375" s="547"/>
      <c r="G375" s="550"/>
      <c r="H375" s="572"/>
      <c r="I375" s="572"/>
      <c r="J375" s="548"/>
      <c r="K375" s="550"/>
      <c r="L375" s="546"/>
      <c r="M375" s="546"/>
      <c r="N375" s="547"/>
      <c r="O375" s="546"/>
    </row>
    <row r="376" spans="1:15" x14ac:dyDescent="0.2">
      <c r="A376" s="546"/>
      <c r="B376" s="546"/>
      <c r="C376" s="546"/>
      <c r="D376" s="546"/>
      <c r="E376" s="546"/>
      <c r="F376" s="547"/>
      <c r="G376" s="550"/>
      <c r="H376" s="572"/>
      <c r="I376" s="572"/>
      <c r="J376" s="548"/>
      <c r="K376" s="550"/>
      <c r="L376" s="546"/>
      <c r="M376" s="546"/>
      <c r="N376" s="547"/>
      <c r="O376" s="546"/>
    </row>
    <row r="377" spans="1:15" x14ac:dyDescent="0.2">
      <c r="A377" s="546"/>
      <c r="B377" s="546"/>
      <c r="C377" s="546"/>
      <c r="D377" s="546"/>
      <c r="E377" s="546"/>
      <c r="F377" s="547"/>
      <c r="G377" s="550"/>
      <c r="H377" s="572"/>
      <c r="I377" s="572"/>
      <c r="J377" s="548"/>
      <c r="K377" s="550"/>
      <c r="L377" s="546"/>
      <c r="M377" s="546"/>
      <c r="N377" s="547"/>
      <c r="O377" s="546"/>
    </row>
    <row r="378" spans="1:15" x14ac:dyDescent="0.2">
      <c r="A378" s="546"/>
      <c r="B378" s="546"/>
      <c r="C378" s="546"/>
      <c r="D378" s="546"/>
      <c r="E378" s="546"/>
      <c r="F378" s="547"/>
      <c r="G378" s="550"/>
      <c r="H378" s="572"/>
      <c r="I378" s="572"/>
      <c r="J378" s="548"/>
      <c r="K378" s="550"/>
      <c r="L378" s="546"/>
      <c r="M378" s="546"/>
      <c r="N378" s="547"/>
      <c r="O378" s="546"/>
    </row>
    <row r="379" spans="1:15" x14ac:dyDescent="0.2">
      <c r="A379" s="546"/>
      <c r="B379" s="546"/>
      <c r="C379" s="546"/>
      <c r="D379" s="546"/>
      <c r="E379" s="546"/>
      <c r="F379" s="547"/>
      <c r="G379" s="550"/>
      <c r="H379" s="572"/>
      <c r="I379" s="572"/>
      <c r="J379" s="548"/>
      <c r="K379" s="550"/>
      <c r="L379" s="546"/>
      <c r="M379" s="546"/>
      <c r="N379" s="547"/>
      <c r="O379" s="546"/>
    </row>
    <row r="380" spans="1:15" x14ac:dyDescent="0.2">
      <c r="A380" s="546"/>
      <c r="B380" s="546"/>
      <c r="C380" s="546"/>
      <c r="D380" s="546"/>
      <c r="E380" s="546"/>
      <c r="F380" s="547"/>
      <c r="G380" s="550"/>
      <c r="H380" s="572"/>
      <c r="I380" s="572"/>
      <c r="J380" s="548"/>
      <c r="K380" s="550"/>
      <c r="L380" s="546"/>
      <c r="M380" s="546"/>
      <c r="N380" s="547"/>
      <c r="O380" s="546"/>
    </row>
    <row r="381" spans="1:15" x14ac:dyDescent="0.2">
      <c r="A381" s="546"/>
      <c r="B381" s="546"/>
      <c r="C381" s="546"/>
      <c r="D381" s="546"/>
      <c r="E381" s="546"/>
      <c r="F381" s="547"/>
      <c r="G381" s="550"/>
      <c r="H381" s="572"/>
      <c r="I381" s="572"/>
      <c r="J381" s="548"/>
      <c r="K381" s="550"/>
      <c r="L381" s="546"/>
      <c r="M381" s="546"/>
      <c r="N381" s="547"/>
      <c r="O381" s="546"/>
    </row>
    <row r="382" spans="1:15" x14ac:dyDescent="0.2">
      <c r="A382" s="546"/>
      <c r="B382" s="546"/>
      <c r="C382" s="546"/>
      <c r="D382" s="546"/>
      <c r="E382" s="546"/>
      <c r="F382" s="547"/>
      <c r="G382" s="550"/>
      <c r="H382" s="572"/>
      <c r="I382" s="572"/>
      <c r="J382" s="548"/>
      <c r="K382" s="550"/>
      <c r="L382" s="546"/>
      <c r="M382" s="546"/>
      <c r="N382" s="547"/>
      <c r="O382" s="546"/>
    </row>
    <row r="383" spans="1:15" x14ac:dyDescent="0.2">
      <c r="A383" s="546"/>
      <c r="B383" s="546"/>
      <c r="C383" s="546"/>
      <c r="D383" s="546"/>
      <c r="E383" s="546"/>
      <c r="F383" s="547"/>
      <c r="G383" s="550"/>
      <c r="H383" s="572"/>
      <c r="I383" s="572"/>
      <c r="J383" s="548"/>
      <c r="K383" s="550"/>
      <c r="L383" s="546"/>
      <c r="M383" s="546"/>
      <c r="N383" s="547"/>
      <c r="O383" s="546"/>
    </row>
    <row r="384" spans="1:15" x14ac:dyDescent="0.2">
      <c r="A384" s="546"/>
      <c r="B384" s="546"/>
      <c r="C384" s="546"/>
      <c r="D384" s="546"/>
      <c r="E384" s="546"/>
      <c r="F384" s="547"/>
      <c r="G384" s="550"/>
      <c r="H384" s="572"/>
      <c r="I384" s="572"/>
      <c r="J384" s="548"/>
      <c r="K384" s="550"/>
      <c r="L384" s="546"/>
      <c r="M384" s="546"/>
      <c r="N384" s="547"/>
      <c r="O384" s="546"/>
    </row>
    <row r="385" spans="1:15" x14ac:dyDescent="0.2">
      <c r="A385" s="546"/>
      <c r="B385" s="546"/>
      <c r="C385" s="546"/>
      <c r="D385" s="546"/>
      <c r="E385" s="546"/>
      <c r="F385" s="547"/>
      <c r="G385" s="550"/>
      <c r="H385" s="572"/>
      <c r="I385" s="572"/>
      <c r="J385" s="548"/>
      <c r="K385" s="550"/>
      <c r="L385" s="546"/>
      <c r="M385" s="546"/>
      <c r="N385" s="547"/>
      <c r="O385" s="546"/>
    </row>
    <row r="386" spans="1:15" x14ac:dyDescent="0.2">
      <c r="A386" s="546"/>
      <c r="B386" s="546"/>
      <c r="C386" s="546"/>
      <c r="D386" s="546"/>
      <c r="E386" s="546"/>
      <c r="F386" s="547"/>
      <c r="G386" s="550"/>
      <c r="H386" s="572"/>
      <c r="I386" s="572"/>
      <c r="J386" s="548"/>
      <c r="K386" s="550"/>
      <c r="L386" s="546"/>
      <c r="M386" s="546"/>
      <c r="N386" s="547"/>
      <c r="O386" s="546"/>
    </row>
    <row r="387" spans="1:15" x14ac:dyDescent="0.2">
      <c r="A387" s="546"/>
      <c r="B387" s="546"/>
      <c r="C387" s="546"/>
      <c r="D387" s="546"/>
      <c r="E387" s="546"/>
      <c r="F387" s="547"/>
      <c r="G387" s="550"/>
      <c r="H387" s="572"/>
      <c r="I387" s="572"/>
      <c r="J387" s="548"/>
      <c r="K387" s="550"/>
      <c r="L387" s="546"/>
      <c r="M387" s="546"/>
      <c r="N387" s="547"/>
      <c r="O387" s="546"/>
    </row>
    <row r="388" spans="1:15" x14ac:dyDescent="0.2">
      <c r="A388" s="546"/>
      <c r="B388" s="546"/>
      <c r="C388" s="546"/>
      <c r="D388" s="546"/>
      <c r="E388" s="546"/>
      <c r="F388" s="547"/>
      <c r="G388" s="550"/>
      <c r="H388" s="572"/>
      <c r="I388" s="572"/>
      <c r="J388" s="548"/>
      <c r="K388" s="550"/>
      <c r="L388" s="546"/>
      <c r="M388" s="546"/>
      <c r="N388" s="547"/>
      <c r="O388" s="546"/>
    </row>
    <row r="389" spans="1:15" x14ac:dyDescent="0.2">
      <c r="A389" s="546"/>
      <c r="B389" s="546"/>
      <c r="C389" s="546"/>
      <c r="D389" s="546"/>
      <c r="E389" s="546"/>
      <c r="F389" s="547"/>
      <c r="G389" s="550"/>
      <c r="H389" s="572"/>
      <c r="I389" s="572"/>
      <c r="J389" s="548"/>
      <c r="K389" s="550"/>
      <c r="L389" s="546"/>
      <c r="M389" s="546"/>
      <c r="N389" s="547"/>
      <c r="O389" s="546"/>
    </row>
    <row r="390" spans="1:15" x14ac:dyDescent="0.2">
      <c r="A390" s="546"/>
      <c r="B390" s="546"/>
      <c r="C390" s="546"/>
      <c r="D390" s="546"/>
      <c r="E390" s="546"/>
      <c r="F390" s="547"/>
      <c r="G390" s="550"/>
      <c r="H390" s="572"/>
      <c r="I390" s="572"/>
      <c r="J390" s="548"/>
      <c r="K390" s="550"/>
      <c r="L390" s="546"/>
      <c r="M390" s="546"/>
      <c r="N390" s="547"/>
      <c r="O390" s="546"/>
    </row>
    <row r="391" spans="1:15" x14ac:dyDescent="0.2">
      <c r="A391" s="546"/>
      <c r="B391" s="546"/>
      <c r="C391" s="546"/>
      <c r="D391" s="546"/>
      <c r="E391" s="546"/>
      <c r="F391" s="547"/>
      <c r="G391" s="550"/>
      <c r="H391" s="572"/>
      <c r="I391" s="572"/>
      <c r="J391" s="548"/>
      <c r="K391" s="550"/>
      <c r="L391" s="546"/>
      <c r="M391" s="546"/>
      <c r="N391" s="547"/>
      <c r="O391" s="546"/>
    </row>
    <row r="392" spans="1:15" x14ac:dyDescent="0.2">
      <c r="A392" s="546"/>
      <c r="B392" s="546"/>
      <c r="C392" s="546"/>
      <c r="D392" s="546"/>
      <c r="E392" s="546"/>
      <c r="F392" s="547"/>
      <c r="G392" s="550"/>
      <c r="H392" s="572"/>
      <c r="I392" s="572"/>
      <c r="J392" s="548"/>
      <c r="K392" s="550"/>
      <c r="L392" s="546"/>
      <c r="M392" s="546"/>
      <c r="N392" s="547"/>
      <c r="O392" s="546"/>
    </row>
    <row r="393" spans="1:15" x14ac:dyDescent="0.2">
      <c r="A393" s="546"/>
      <c r="B393" s="546"/>
      <c r="C393" s="546"/>
      <c r="D393" s="546"/>
      <c r="E393" s="546"/>
      <c r="F393" s="547"/>
      <c r="G393" s="550"/>
      <c r="H393" s="572"/>
      <c r="I393" s="572"/>
      <c r="J393" s="548"/>
      <c r="K393" s="550"/>
      <c r="L393" s="546"/>
      <c r="M393" s="546"/>
      <c r="N393" s="547"/>
      <c r="O393" s="546"/>
    </row>
    <row r="394" spans="1:15" x14ac:dyDescent="0.2">
      <c r="A394" s="546"/>
      <c r="B394" s="546"/>
      <c r="C394" s="546"/>
      <c r="D394" s="546"/>
      <c r="E394" s="546"/>
      <c r="F394" s="547"/>
      <c r="G394" s="550"/>
      <c r="H394" s="572"/>
      <c r="I394" s="572"/>
      <c r="J394" s="548"/>
      <c r="K394" s="550"/>
      <c r="L394" s="546"/>
      <c r="M394" s="546"/>
      <c r="N394" s="547"/>
      <c r="O394" s="546"/>
    </row>
    <row r="395" spans="1:15" x14ac:dyDescent="0.2">
      <c r="A395" s="546"/>
      <c r="B395" s="546"/>
      <c r="C395" s="546"/>
      <c r="D395" s="546"/>
      <c r="E395" s="546"/>
      <c r="F395" s="547"/>
      <c r="G395" s="550"/>
      <c r="H395" s="572"/>
      <c r="I395" s="572"/>
      <c r="J395" s="548"/>
      <c r="K395" s="550"/>
      <c r="L395" s="546"/>
      <c r="M395" s="546"/>
      <c r="N395" s="547"/>
      <c r="O395" s="546"/>
    </row>
    <row r="396" spans="1:15" x14ac:dyDescent="0.2">
      <c r="A396" s="546"/>
      <c r="B396" s="546"/>
      <c r="C396" s="546"/>
      <c r="D396" s="546"/>
      <c r="E396" s="546"/>
      <c r="F396" s="547"/>
      <c r="G396" s="550"/>
      <c r="H396" s="572"/>
      <c r="I396" s="572"/>
      <c r="J396" s="548"/>
      <c r="K396" s="550"/>
      <c r="L396" s="546"/>
      <c r="M396" s="546"/>
      <c r="N396" s="547"/>
      <c r="O396" s="546"/>
    </row>
    <row r="397" spans="1:15" x14ac:dyDescent="0.2">
      <c r="A397" s="546"/>
      <c r="B397" s="546"/>
      <c r="C397" s="546"/>
      <c r="D397" s="546"/>
      <c r="E397" s="546"/>
      <c r="F397" s="547"/>
      <c r="G397" s="550"/>
      <c r="H397" s="572"/>
      <c r="I397" s="572"/>
      <c r="J397" s="548"/>
      <c r="K397" s="550"/>
      <c r="L397" s="546"/>
      <c r="M397" s="546"/>
      <c r="N397" s="547"/>
      <c r="O397" s="546"/>
    </row>
    <row r="398" spans="1:15" x14ac:dyDescent="0.2">
      <c r="A398" s="546"/>
      <c r="B398" s="546"/>
      <c r="C398" s="546"/>
      <c r="D398" s="546"/>
      <c r="E398" s="546"/>
      <c r="F398" s="547"/>
      <c r="G398" s="550"/>
      <c r="H398" s="572"/>
      <c r="I398" s="572"/>
      <c r="J398" s="548"/>
      <c r="K398" s="550"/>
      <c r="L398" s="546"/>
      <c r="M398" s="546"/>
      <c r="N398" s="547"/>
      <c r="O398" s="546"/>
    </row>
    <row r="399" spans="1:15" x14ac:dyDescent="0.2">
      <c r="A399" s="546"/>
      <c r="B399" s="546"/>
      <c r="C399" s="546"/>
      <c r="D399" s="546"/>
      <c r="E399" s="546"/>
      <c r="F399" s="547"/>
      <c r="G399" s="550"/>
      <c r="H399" s="572"/>
      <c r="I399" s="572"/>
      <c r="J399" s="548"/>
      <c r="K399" s="550"/>
      <c r="L399" s="546"/>
      <c r="M399" s="546"/>
      <c r="N399" s="547"/>
      <c r="O399" s="546"/>
    </row>
    <row r="400" spans="1:15" x14ac:dyDescent="0.2">
      <c r="A400" s="546"/>
      <c r="B400" s="546"/>
      <c r="C400" s="546"/>
      <c r="D400" s="546"/>
      <c r="E400" s="546"/>
      <c r="F400" s="547"/>
      <c r="G400" s="550"/>
      <c r="H400" s="572"/>
      <c r="I400" s="572"/>
      <c r="J400" s="548"/>
      <c r="K400" s="550"/>
      <c r="L400" s="546"/>
      <c r="M400" s="546"/>
      <c r="N400" s="547"/>
      <c r="O400" s="546"/>
    </row>
    <row r="401" spans="1:15" x14ac:dyDescent="0.2">
      <c r="A401" s="546"/>
      <c r="B401" s="546"/>
      <c r="C401" s="546"/>
      <c r="D401" s="546"/>
      <c r="E401" s="546"/>
      <c r="F401" s="547"/>
      <c r="G401" s="550"/>
      <c r="H401" s="572"/>
      <c r="I401" s="572"/>
      <c r="J401" s="548"/>
      <c r="K401" s="550"/>
      <c r="L401" s="546"/>
      <c r="M401" s="546"/>
      <c r="N401" s="547"/>
      <c r="O401" s="546"/>
    </row>
    <row r="402" spans="1:15" x14ac:dyDescent="0.2">
      <c r="A402" s="546"/>
      <c r="B402" s="546"/>
      <c r="C402" s="546"/>
      <c r="D402" s="546"/>
      <c r="E402" s="546"/>
      <c r="F402" s="547"/>
      <c r="G402" s="550"/>
      <c r="H402" s="572"/>
      <c r="I402" s="572"/>
      <c r="J402" s="548"/>
      <c r="K402" s="550"/>
      <c r="L402" s="546"/>
      <c r="M402" s="546"/>
      <c r="N402" s="547"/>
      <c r="O402" s="546"/>
    </row>
    <row r="403" spans="1:15" x14ac:dyDescent="0.2">
      <c r="A403" s="546"/>
      <c r="B403" s="546"/>
      <c r="C403" s="546"/>
      <c r="D403" s="546"/>
      <c r="E403" s="546"/>
      <c r="F403" s="547"/>
      <c r="G403" s="550"/>
      <c r="H403" s="572"/>
      <c r="I403" s="572"/>
      <c r="J403" s="548"/>
      <c r="K403" s="550"/>
      <c r="L403" s="546"/>
      <c r="M403" s="546"/>
      <c r="N403" s="547"/>
      <c r="O403" s="546"/>
    </row>
    <row r="404" spans="1:15" x14ac:dyDescent="0.2">
      <c r="A404" s="546"/>
      <c r="B404" s="546"/>
      <c r="C404" s="546"/>
      <c r="D404" s="546"/>
      <c r="E404" s="546"/>
      <c r="F404" s="547"/>
      <c r="G404" s="550"/>
      <c r="H404" s="572"/>
      <c r="I404" s="572"/>
      <c r="J404" s="548"/>
      <c r="K404" s="550"/>
      <c r="L404" s="546"/>
      <c r="M404" s="546"/>
      <c r="N404" s="547"/>
      <c r="O404" s="546"/>
    </row>
    <row r="405" spans="1:15" x14ac:dyDescent="0.2">
      <c r="A405" s="546"/>
      <c r="B405" s="546"/>
      <c r="C405" s="546"/>
      <c r="D405" s="546"/>
      <c r="E405" s="546"/>
      <c r="F405" s="547"/>
      <c r="G405" s="550"/>
      <c r="H405" s="572"/>
      <c r="I405" s="572"/>
      <c r="J405" s="548"/>
      <c r="K405" s="550"/>
      <c r="L405" s="546"/>
      <c r="M405" s="546"/>
      <c r="N405" s="547"/>
      <c r="O405" s="546"/>
    </row>
    <row r="406" spans="1:15" x14ac:dyDescent="0.2">
      <c r="A406" s="546"/>
      <c r="B406" s="546"/>
      <c r="C406" s="546"/>
      <c r="D406" s="546"/>
      <c r="E406" s="546"/>
      <c r="F406" s="547"/>
      <c r="G406" s="550"/>
      <c r="H406" s="572"/>
      <c r="I406" s="572"/>
      <c r="J406" s="548"/>
      <c r="K406" s="550"/>
      <c r="L406" s="546"/>
      <c r="M406" s="546"/>
      <c r="N406" s="547"/>
      <c r="O406" s="546"/>
    </row>
    <row r="407" spans="1:15" x14ac:dyDescent="0.2">
      <c r="A407" s="546"/>
      <c r="B407" s="546"/>
      <c r="C407" s="546"/>
      <c r="D407" s="546"/>
      <c r="E407" s="546"/>
      <c r="F407" s="547"/>
      <c r="G407" s="550"/>
      <c r="H407" s="572"/>
      <c r="I407" s="572"/>
      <c r="J407" s="548"/>
      <c r="K407" s="550"/>
      <c r="L407" s="546"/>
      <c r="M407" s="546"/>
      <c r="N407" s="547"/>
      <c r="O407" s="546"/>
    </row>
    <row r="408" spans="1:15" x14ac:dyDescent="0.2">
      <c r="A408" s="546"/>
      <c r="B408" s="546"/>
      <c r="C408" s="546"/>
      <c r="D408" s="546"/>
      <c r="E408" s="546"/>
      <c r="F408" s="547"/>
      <c r="G408" s="550"/>
      <c r="H408" s="572"/>
      <c r="I408" s="572"/>
      <c r="J408" s="548"/>
      <c r="K408" s="550"/>
      <c r="L408" s="546"/>
      <c r="M408" s="546"/>
      <c r="N408" s="547"/>
      <c r="O408" s="546"/>
    </row>
    <row r="409" spans="1:15" x14ac:dyDescent="0.2">
      <c r="A409" s="546"/>
      <c r="B409" s="546"/>
      <c r="C409" s="546"/>
      <c r="D409" s="546"/>
      <c r="E409" s="546"/>
      <c r="F409" s="547"/>
      <c r="G409" s="550"/>
      <c r="H409" s="572"/>
      <c r="I409" s="572"/>
      <c r="J409" s="548"/>
      <c r="K409" s="550"/>
      <c r="L409" s="546"/>
      <c r="M409" s="546"/>
      <c r="N409" s="547"/>
      <c r="O409" s="546"/>
    </row>
    <row r="410" spans="1:15" x14ac:dyDescent="0.2">
      <c r="A410" s="546"/>
      <c r="B410" s="546"/>
      <c r="C410" s="546"/>
      <c r="D410" s="546"/>
      <c r="E410" s="546"/>
      <c r="F410" s="547"/>
      <c r="G410" s="550"/>
      <c r="H410" s="572"/>
      <c r="I410" s="572"/>
      <c r="J410" s="548"/>
      <c r="K410" s="550"/>
      <c r="L410" s="546"/>
      <c r="M410" s="546"/>
      <c r="N410" s="547"/>
      <c r="O410" s="546"/>
    </row>
    <row r="411" spans="1:15" x14ac:dyDescent="0.2">
      <c r="A411" s="546"/>
      <c r="B411" s="546"/>
      <c r="C411" s="546"/>
      <c r="D411" s="546"/>
      <c r="E411" s="546"/>
      <c r="F411" s="547"/>
      <c r="G411" s="550"/>
      <c r="H411" s="572"/>
      <c r="I411" s="572"/>
      <c r="J411" s="548"/>
      <c r="K411" s="550"/>
      <c r="L411" s="546"/>
      <c r="M411" s="546"/>
      <c r="N411" s="547"/>
      <c r="O411" s="546"/>
    </row>
    <row r="412" spans="1:15" x14ac:dyDescent="0.2">
      <c r="A412" s="546"/>
      <c r="B412" s="546"/>
      <c r="C412" s="546"/>
      <c r="D412" s="546"/>
      <c r="E412" s="546"/>
      <c r="F412" s="547"/>
      <c r="G412" s="550"/>
      <c r="H412" s="572"/>
      <c r="I412" s="572"/>
      <c r="J412" s="548"/>
      <c r="K412" s="550"/>
      <c r="L412" s="546"/>
      <c r="M412" s="546"/>
      <c r="N412" s="547"/>
      <c r="O412" s="546"/>
    </row>
    <row r="413" spans="1:15" x14ac:dyDescent="0.2">
      <c r="A413" s="546"/>
      <c r="B413" s="546"/>
      <c r="C413" s="546"/>
      <c r="D413" s="546"/>
      <c r="E413" s="546"/>
      <c r="F413" s="547"/>
      <c r="G413" s="550"/>
      <c r="H413" s="572"/>
      <c r="I413" s="572"/>
      <c r="J413" s="548"/>
      <c r="K413" s="550"/>
      <c r="L413" s="546"/>
      <c r="M413" s="546"/>
      <c r="N413" s="547"/>
      <c r="O413" s="546"/>
    </row>
    <row r="414" spans="1:15" x14ac:dyDescent="0.2">
      <c r="A414" s="546"/>
      <c r="B414" s="546"/>
      <c r="C414" s="546"/>
      <c r="D414" s="546"/>
      <c r="E414" s="546"/>
      <c r="F414" s="547"/>
      <c r="G414" s="550"/>
      <c r="H414" s="572"/>
      <c r="I414" s="572"/>
      <c r="J414" s="548"/>
      <c r="K414" s="550"/>
      <c r="L414" s="546"/>
      <c r="M414" s="546"/>
      <c r="N414" s="547"/>
      <c r="O414" s="546"/>
    </row>
    <row r="415" spans="1:15" x14ac:dyDescent="0.2">
      <c r="A415" s="546"/>
      <c r="B415" s="546"/>
      <c r="C415" s="546"/>
      <c r="D415" s="546"/>
      <c r="E415" s="546"/>
      <c r="F415" s="547"/>
      <c r="G415" s="550"/>
      <c r="H415" s="572"/>
      <c r="I415" s="572"/>
      <c r="J415" s="548"/>
      <c r="K415" s="550"/>
      <c r="L415" s="546"/>
      <c r="M415" s="546"/>
      <c r="N415" s="547"/>
      <c r="O415" s="546"/>
    </row>
    <row r="416" spans="1:15" x14ac:dyDescent="0.2">
      <c r="A416" s="546"/>
      <c r="B416" s="546"/>
      <c r="C416" s="546"/>
      <c r="D416" s="546"/>
      <c r="E416" s="546"/>
      <c r="F416" s="547"/>
      <c r="G416" s="550"/>
      <c r="H416" s="572"/>
      <c r="I416" s="572"/>
      <c r="J416" s="548"/>
      <c r="K416" s="550"/>
      <c r="L416" s="546"/>
      <c r="M416" s="546"/>
      <c r="N416" s="547"/>
      <c r="O416" s="546"/>
    </row>
    <row r="417" spans="1:15" x14ac:dyDescent="0.2">
      <c r="A417" s="546"/>
      <c r="B417" s="546"/>
      <c r="C417" s="546"/>
      <c r="D417" s="546"/>
      <c r="E417" s="546"/>
      <c r="F417" s="547"/>
      <c r="G417" s="550"/>
      <c r="H417" s="572"/>
      <c r="I417" s="572"/>
      <c r="J417" s="548"/>
      <c r="K417" s="550"/>
      <c r="L417" s="546"/>
      <c r="M417" s="546"/>
      <c r="N417" s="547"/>
      <c r="O417" s="546"/>
    </row>
    <row r="418" spans="1:15" x14ac:dyDescent="0.2">
      <c r="A418" s="546"/>
      <c r="B418" s="546"/>
      <c r="C418" s="546"/>
      <c r="D418" s="546"/>
      <c r="E418" s="546"/>
      <c r="F418" s="547"/>
      <c r="G418" s="550"/>
      <c r="H418" s="572"/>
      <c r="I418" s="572"/>
      <c r="J418" s="548"/>
      <c r="K418" s="550"/>
      <c r="L418" s="546"/>
      <c r="M418" s="546"/>
      <c r="N418" s="547"/>
      <c r="O418" s="546"/>
    </row>
    <row r="419" spans="1:15" x14ac:dyDescent="0.2">
      <c r="A419" s="546"/>
      <c r="B419" s="546"/>
      <c r="C419" s="546"/>
      <c r="D419" s="546"/>
      <c r="E419" s="546"/>
      <c r="F419" s="547"/>
      <c r="G419" s="550"/>
      <c r="H419" s="572"/>
      <c r="I419" s="572"/>
      <c r="J419" s="548"/>
      <c r="K419" s="550"/>
      <c r="L419" s="546"/>
      <c r="M419" s="546"/>
      <c r="N419" s="547"/>
      <c r="O419" s="546"/>
    </row>
    <row r="420" spans="1:15" x14ac:dyDescent="0.2">
      <c r="A420" s="546"/>
      <c r="B420" s="546"/>
      <c r="C420" s="546"/>
      <c r="D420" s="546"/>
      <c r="E420" s="546"/>
      <c r="F420" s="547"/>
      <c r="G420" s="550"/>
      <c r="H420" s="572"/>
      <c r="I420" s="572"/>
      <c r="J420" s="548"/>
      <c r="K420" s="550"/>
      <c r="L420" s="546"/>
      <c r="M420" s="546"/>
      <c r="N420" s="547"/>
      <c r="O420" s="546"/>
    </row>
    <row r="421" spans="1:15" x14ac:dyDescent="0.2">
      <c r="A421" s="546"/>
      <c r="B421" s="546"/>
      <c r="C421" s="546"/>
      <c r="D421" s="546"/>
      <c r="E421" s="546"/>
      <c r="F421" s="547"/>
      <c r="G421" s="550"/>
      <c r="H421" s="572"/>
      <c r="I421" s="572"/>
      <c r="J421" s="548"/>
      <c r="K421" s="550"/>
      <c r="L421" s="546"/>
      <c r="M421" s="546"/>
      <c r="N421" s="547"/>
      <c r="O421" s="546"/>
    </row>
    <row r="422" spans="1:15" x14ac:dyDescent="0.2">
      <c r="A422" s="546"/>
      <c r="B422" s="546"/>
      <c r="C422" s="546"/>
      <c r="D422" s="546"/>
      <c r="E422" s="546"/>
      <c r="F422" s="547"/>
      <c r="G422" s="550"/>
      <c r="H422" s="572"/>
      <c r="I422" s="572"/>
      <c r="J422" s="548"/>
      <c r="K422" s="550"/>
      <c r="L422" s="546"/>
      <c r="M422" s="546"/>
      <c r="N422" s="547"/>
      <c r="O422" s="546"/>
    </row>
    <row r="423" spans="1:15" x14ac:dyDescent="0.2">
      <c r="A423" s="546"/>
      <c r="B423" s="546"/>
      <c r="C423" s="546"/>
      <c r="D423" s="546"/>
      <c r="E423" s="546"/>
      <c r="F423" s="547"/>
      <c r="G423" s="550"/>
      <c r="H423" s="572"/>
      <c r="I423" s="572"/>
      <c r="J423" s="548"/>
      <c r="K423" s="550"/>
      <c r="L423" s="546"/>
      <c r="M423" s="546"/>
      <c r="N423" s="547"/>
      <c r="O423" s="546"/>
    </row>
    <row r="424" spans="1:15" x14ac:dyDescent="0.2">
      <c r="A424" s="546"/>
      <c r="B424" s="546"/>
      <c r="C424" s="546"/>
      <c r="D424" s="546"/>
      <c r="E424" s="546"/>
      <c r="F424" s="547"/>
      <c r="G424" s="550"/>
      <c r="H424" s="572"/>
      <c r="I424" s="572"/>
      <c r="J424" s="548"/>
      <c r="K424" s="550"/>
      <c r="L424" s="546"/>
      <c r="M424" s="546"/>
      <c r="N424" s="547"/>
      <c r="O424" s="546"/>
    </row>
    <row r="425" spans="1:15" x14ac:dyDescent="0.2">
      <c r="A425" s="546"/>
      <c r="B425" s="546"/>
      <c r="C425" s="546"/>
      <c r="D425" s="546"/>
      <c r="E425" s="546"/>
      <c r="F425" s="547"/>
      <c r="G425" s="550"/>
      <c r="H425" s="572"/>
      <c r="I425" s="572"/>
      <c r="J425" s="548"/>
      <c r="K425" s="550"/>
      <c r="L425" s="546"/>
      <c r="M425" s="546"/>
      <c r="N425" s="547"/>
      <c r="O425" s="546"/>
    </row>
    <row r="426" spans="1:15" x14ac:dyDescent="0.2">
      <c r="A426" s="546"/>
      <c r="B426" s="546"/>
      <c r="C426" s="546"/>
      <c r="D426" s="546"/>
      <c r="E426" s="546"/>
      <c r="F426" s="547"/>
      <c r="G426" s="550"/>
      <c r="H426" s="572"/>
      <c r="I426" s="572"/>
      <c r="J426" s="548"/>
      <c r="K426" s="550"/>
      <c r="L426" s="546"/>
      <c r="M426" s="546"/>
      <c r="N426" s="547"/>
      <c r="O426" s="546"/>
    </row>
    <row r="427" spans="1:15" x14ac:dyDescent="0.2">
      <c r="A427" s="546"/>
      <c r="B427" s="546"/>
      <c r="C427" s="546"/>
      <c r="D427" s="546"/>
      <c r="E427" s="546"/>
      <c r="F427" s="547"/>
      <c r="G427" s="550"/>
      <c r="H427" s="572"/>
      <c r="I427" s="572"/>
      <c r="J427" s="548"/>
      <c r="K427" s="550"/>
      <c r="L427" s="546"/>
      <c r="M427" s="546"/>
      <c r="N427" s="547"/>
      <c r="O427" s="546"/>
    </row>
    <row r="428" spans="1:15" x14ac:dyDescent="0.2">
      <c r="A428" s="546"/>
      <c r="B428" s="546"/>
      <c r="C428" s="546"/>
      <c r="D428" s="546"/>
      <c r="E428" s="546"/>
      <c r="F428" s="547"/>
      <c r="G428" s="550"/>
      <c r="H428" s="572"/>
      <c r="I428" s="572"/>
      <c r="J428" s="548"/>
      <c r="K428" s="550"/>
      <c r="L428" s="546"/>
      <c r="M428" s="546"/>
      <c r="N428" s="547"/>
      <c r="O428" s="546"/>
    </row>
    <row r="429" spans="1:15" x14ac:dyDescent="0.2">
      <c r="A429" s="546"/>
      <c r="B429" s="546"/>
      <c r="C429" s="546"/>
      <c r="D429" s="546"/>
      <c r="E429" s="546"/>
      <c r="F429" s="547"/>
      <c r="G429" s="550"/>
      <c r="H429" s="572"/>
      <c r="I429" s="572"/>
      <c r="J429" s="548"/>
      <c r="K429" s="550"/>
      <c r="L429" s="546"/>
      <c r="M429" s="546"/>
      <c r="N429" s="547"/>
      <c r="O429" s="546"/>
    </row>
    <row r="430" spans="1:15" x14ac:dyDescent="0.2">
      <c r="A430" s="546"/>
      <c r="B430" s="546"/>
      <c r="C430" s="546"/>
      <c r="D430" s="546"/>
      <c r="E430" s="546"/>
      <c r="F430" s="547"/>
      <c r="G430" s="550"/>
      <c r="H430" s="572"/>
      <c r="I430" s="572"/>
      <c r="J430" s="548"/>
      <c r="K430" s="550"/>
      <c r="L430" s="546"/>
      <c r="M430" s="546"/>
      <c r="N430" s="547"/>
      <c r="O430" s="546"/>
    </row>
    <row r="431" spans="1:15" x14ac:dyDescent="0.2">
      <c r="A431" s="546"/>
      <c r="B431" s="546"/>
      <c r="C431" s="546"/>
      <c r="D431" s="546"/>
      <c r="E431" s="546"/>
      <c r="F431" s="547"/>
      <c r="G431" s="550"/>
      <c r="H431" s="572"/>
      <c r="I431" s="572"/>
      <c r="J431" s="548"/>
      <c r="K431" s="550"/>
      <c r="L431" s="546"/>
      <c r="M431" s="546"/>
      <c r="N431" s="547"/>
      <c r="O431" s="546"/>
    </row>
    <row r="432" spans="1:15" x14ac:dyDescent="0.2">
      <c r="A432" s="546"/>
      <c r="B432" s="546"/>
      <c r="C432" s="546"/>
      <c r="D432" s="546"/>
      <c r="E432" s="546"/>
      <c r="F432" s="547"/>
      <c r="G432" s="550"/>
      <c r="H432" s="572"/>
      <c r="I432" s="572"/>
      <c r="J432" s="548"/>
      <c r="K432" s="550"/>
      <c r="L432" s="546"/>
      <c r="M432" s="546"/>
      <c r="N432" s="547"/>
      <c r="O432" s="546"/>
    </row>
    <row r="433" spans="1:15" x14ac:dyDescent="0.2">
      <c r="A433" s="546"/>
      <c r="B433" s="546"/>
      <c r="C433" s="546"/>
      <c r="D433" s="546"/>
      <c r="E433" s="546"/>
      <c r="F433" s="547"/>
      <c r="G433" s="550"/>
      <c r="H433" s="572"/>
      <c r="I433" s="572"/>
      <c r="J433" s="548"/>
      <c r="K433" s="550"/>
      <c r="L433" s="546"/>
      <c r="M433" s="546"/>
      <c r="N433" s="547"/>
      <c r="O433" s="546"/>
    </row>
    <row r="434" spans="1:15" x14ac:dyDescent="0.2">
      <c r="A434" s="546"/>
      <c r="B434" s="546"/>
      <c r="C434" s="546"/>
      <c r="D434" s="546"/>
      <c r="E434" s="546"/>
      <c r="F434" s="547"/>
      <c r="G434" s="550"/>
      <c r="H434" s="572"/>
      <c r="I434" s="572"/>
      <c r="J434" s="548"/>
      <c r="K434" s="550"/>
      <c r="L434" s="546"/>
      <c r="M434" s="546"/>
      <c r="N434" s="547"/>
      <c r="O434" s="546"/>
    </row>
    <row r="435" spans="1:15" x14ac:dyDescent="0.2">
      <c r="A435" s="546"/>
      <c r="B435" s="546"/>
      <c r="C435" s="546"/>
      <c r="D435" s="546"/>
      <c r="E435" s="546"/>
      <c r="F435" s="547"/>
      <c r="G435" s="550"/>
      <c r="H435" s="572"/>
      <c r="I435" s="572"/>
      <c r="J435" s="548"/>
      <c r="K435" s="550"/>
      <c r="L435" s="546"/>
      <c r="M435" s="546"/>
      <c r="N435" s="547"/>
      <c r="O435" s="546"/>
    </row>
    <row r="436" spans="1:15" x14ac:dyDescent="0.2">
      <c r="A436" s="546"/>
      <c r="B436" s="546"/>
      <c r="C436" s="546"/>
      <c r="D436" s="546"/>
      <c r="E436" s="546"/>
      <c r="F436" s="547"/>
      <c r="G436" s="550"/>
      <c r="H436" s="572"/>
      <c r="I436" s="572"/>
      <c r="J436" s="548"/>
      <c r="K436" s="550"/>
      <c r="L436" s="546"/>
      <c r="M436" s="546"/>
      <c r="N436" s="547"/>
      <c r="O436" s="546"/>
    </row>
    <row r="437" spans="1:15" x14ac:dyDescent="0.2">
      <c r="A437" s="546"/>
      <c r="B437" s="546"/>
      <c r="C437" s="546"/>
      <c r="D437" s="546"/>
      <c r="E437" s="546"/>
      <c r="F437" s="547"/>
      <c r="G437" s="550"/>
      <c r="H437" s="572"/>
      <c r="I437" s="572"/>
      <c r="J437" s="548"/>
      <c r="K437" s="550"/>
      <c r="L437" s="546"/>
      <c r="M437" s="546"/>
      <c r="N437" s="547"/>
      <c r="O437" s="546"/>
    </row>
    <row r="438" spans="1:15" x14ac:dyDescent="0.2">
      <c r="A438" s="546"/>
      <c r="B438" s="546"/>
      <c r="C438" s="546"/>
      <c r="D438" s="546"/>
      <c r="E438" s="546"/>
      <c r="F438" s="547"/>
      <c r="G438" s="550"/>
      <c r="H438" s="572"/>
      <c r="I438" s="572"/>
      <c r="J438" s="548"/>
      <c r="K438" s="550"/>
      <c r="L438" s="546"/>
      <c r="M438" s="546"/>
      <c r="N438" s="547"/>
      <c r="O438" s="546"/>
    </row>
    <row r="439" spans="1:15" x14ac:dyDescent="0.2">
      <c r="A439" s="546"/>
      <c r="B439" s="546"/>
      <c r="C439" s="546"/>
      <c r="D439" s="546"/>
      <c r="E439" s="546"/>
      <c r="F439" s="547"/>
      <c r="G439" s="550"/>
      <c r="H439" s="572"/>
      <c r="I439" s="572"/>
      <c r="J439" s="548"/>
      <c r="K439" s="550"/>
      <c r="L439" s="546"/>
      <c r="M439" s="546"/>
      <c r="N439" s="547"/>
      <c r="O439" s="546"/>
    </row>
    <row r="440" spans="1:15" x14ac:dyDescent="0.2">
      <c r="A440" s="546"/>
      <c r="B440" s="546"/>
      <c r="C440" s="546"/>
      <c r="D440" s="546"/>
      <c r="E440" s="546"/>
      <c r="F440" s="547"/>
      <c r="G440" s="550"/>
      <c r="H440" s="572"/>
      <c r="I440" s="572"/>
      <c r="J440" s="548"/>
      <c r="K440" s="550"/>
      <c r="L440" s="546"/>
      <c r="M440" s="546"/>
      <c r="N440" s="547"/>
      <c r="O440" s="546"/>
    </row>
    <row r="441" spans="1:15" x14ac:dyDescent="0.2">
      <c r="A441" s="546"/>
      <c r="B441" s="546"/>
      <c r="C441" s="546"/>
      <c r="D441" s="546"/>
      <c r="E441" s="546"/>
      <c r="F441" s="547"/>
      <c r="G441" s="550"/>
      <c r="H441" s="572"/>
      <c r="I441" s="572"/>
      <c r="J441" s="548"/>
      <c r="K441" s="550"/>
      <c r="L441" s="546"/>
      <c r="M441" s="546"/>
      <c r="N441" s="547"/>
      <c r="O441" s="546"/>
    </row>
    <row r="442" spans="1:15" x14ac:dyDescent="0.2">
      <c r="A442" s="546"/>
      <c r="B442" s="546"/>
      <c r="C442" s="546"/>
      <c r="D442" s="546"/>
      <c r="E442" s="546"/>
      <c r="F442" s="547"/>
      <c r="G442" s="550"/>
      <c r="H442" s="572"/>
      <c r="I442" s="572"/>
      <c r="J442" s="548"/>
      <c r="K442" s="550"/>
      <c r="L442" s="546"/>
      <c r="M442" s="546"/>
      <c r="N442" s="547"/>
      <c r="O442" s="546"/>
    </row>
    <row r="443" spans="1:15" x14ac:dyDescent="0.2">
      <c r="A443" s="546"/>
      <c r="B443" s="546"/>
      <c r="C443" s="546"/>
      <c r="D443" s="546"/>
      <c r="E443" s="546"/>
      <c r="F443" s="547"/>
      <c r="G443" s="550"/>
      <c r="H443" s="572"/>
      <c r="I443" s="572"/>
      <c r="J443" s="548"/>
      <c r="K443" s="550"/>
      <c r="L443" s="546"/>
      <c r="M443" s="546"/>
      <c r="N443" s="547"/>
      <c r="O443" s="546"/>
    </row>
    <row r="444" spans="1:15" x14ac:dyDescent="0.2">
      <c r="A444" s="546"/>
      <c r="B444" s="546"/>
      <c r="C444" s="546"/>
      <c r="D444" s="546"/>
      <c r="E444" s="546"/>
      <c r="F444" s="547"/>
      <c r="G444" s="550"/>
      <c r="H444" s="572"/>
      <c r="I444" s="572"/>
      <c r="J444" s="548"/>
      <c r="K444" s="550"/>
      <c r="L444" s="546"/>
      <c r="M444" s="546"/>
      <c r="N444" s="547"/>
      <c r="O444" s="546"/>
    </row>
    <row r="445" spans="1:15" x14ac:dyDescent="0.2">
      <c r="A445" s="546"/>
      <c r="B445" s="546"/>
      <c r="C445" s="546"/>
      <c r="D445" s="546"/>
      <c r="E445" s="546"/>
      <c r="F445" s="547"/>
      <c r="G445" s="550"/>
      <c r="H445" s="572"/>
      <c r="I445" s="572"/>
      <c r="J445" s="548"/>
      <c r="K445" s="550"/>
      <c r="L445" s="546"/>
      <c r="M445" s="546"/>
      <c r="N445" s="547"/>
      <c r="O445" s="546"/>
    </row>
    <row r="446" spans="1:15" x14ac:dyDescent="0.2">
      <c r="A446" s="546"/>
      <c r="B446" s="546"/>
      <c r="C446" s="546"/>
      <c r="D446" s="546"/>
      <c r="E446" s="546"/>
      <c r="F446" s="547"/>
      <c r="G446" s="550"/>
      <c r="H446" s="572"/>
      <c r="I446" s="572"/>
      <c r="J446" s="548"/>
      <c r="K446" s="550"/>
      <c r="L446" s="546"/>
      <c r="M446" s="546"/>
      <c r="N446" s="547"/>
      <c r="O446" s="546"/>
    </row>
    <row r="447" spans="1:15" x14ac:dyDescent="0.2">
      <c r="A447" s="546"/>
      <c r="B447" s="546"/>
      <c r="C447" s="546"/>
      <c r="D447" s="546"/>
      <c r="E447" s="546"/>
      <c r="F447" s="547"/>
      <c r="G447" s="550"/>
      <c r="H447" s="572"/>
      <c r="I447" s="572"/>
      <c r="J447" s="548"/>
      <c r="K447" s="550"/>
      <c r="L447" s="546"/>
      <c r="M447" s="546"/>
      <c r="N447" s="547"/>
      <c r="O447" s="546"/>
    </row>
    <row r="448" spans="1:15" x14ac:dyDescent="0.2">
      <c r="A448" s="546"/>
      <c r="B448" s="546"/>
      <c r="C448" s="546"/>
      <c r="D448" s="546"/>
      <c r="E448" s="546"/>
      <c r="F448" s="547"/>
      <c r="G448" s="550"/>
      <c r="H448" s="572"/>
      <c r="I448" s="572"/>
      <c r="J448" s="548"/>
      <c r="K448" s="550"/>
      <c r="L448" s="546"/>
      <c r="M448" s="546"/>
      <c r="N448" s="547"/>
      <c r="O448" s="546"/>
    </row>
    <row r="449" spans="1:15" x14ac:dyDescent="0.2">
      <c r="A449" s="546"/>
      <c r="B449" s="546"/>
      <c r="C449" s="546"/>
      <c r="D449" s="546"/>
      <c r="E449" s="546"/>
      <c r="F449" s="547"/>
      <c r="G449" s="550"/>
      <c r="H449" s="572"/>
      <c r="I449" s="572"/>
      <c r="J449" s="548"/>
      <c r="K449" s="550"/>
      <c r="L449" s="546"/>
      <c r="M449" s="546"/>
      <c r="N449" s="547"/>
      <c r="O449" s="546"/>
    </row>
    <row r="450" spans="1:15" x14ac:dyDescent="0.2">
      <c r="A450" s="546"/>
      <c r="B450" s="546"/>
      <c r="C450" s="546"/>
      <c r="D450" s="546"/>
      <c r="E450" s="546"/>
      <c r="F450" s="547"/>
      <c r="G450" s="550"/>
      <c r="H450" s="572"/>
      <c r="I450" s="572"/>
      <c r="J450" s="548"/>
      <c r="K450" s="550"/>
      <c r="L450" s="546"/>
      <c r="M450" s="546"/>
      <c r="N450" s="547"/>
      <c r="O450" s="546"/>
    </row>
    <row r="451" spans="1:15" x14ac:dyDescent="0.2">
      <c r="A451" s="546"/>
      <c r="B451" s="546"/>
      <c r="C451" s="546"/>
      <c r="D451" s="546"/>
      <c r="E451" s="546"/>
      <c r="F451" s="547"/>
      <c r="G451" s="550"/>
      <c r="H451" s="572"/>
      <c r="I451" s="572"/>
      <c r="J451" s="548"/>
      <c r="K451" s="550"/>
      <c r="L451" s="546"/>
      <c r="M451" s="546"/>
      <c r="N451" s="547"/>
      <c r="O451" s="546"/>
    </row>
    <row r="452" spans="1:15" x14ac:dyDescent="0.2">
      <c r="A452" s="546"/>
      <c r="B452" s="546"/>
      <c r="C452" s="546"/>
      <c r="D452" s="546"/>
      <c r="E452" s="546"/>
      <c r="F452" s="547"/>
      <c r="G452" s="550"/>
      <c r="H452" s="572"/>
      <c r="I452" s="572"/>
      <c r="J452" s="548"/>
      <c r="K452" s="550"/>
      <c r="L452" s="546"/>
      <c r="M452" s="546"/>
      <c r="N452" s="547"/>
      <c r="O452" s="546"/>
    </row>
    <row r="453" spans="1:15" x14ac:dyDescent="0.2">
      <c r="A453" s="546"/>
      <c r="B453" s="546"/>
      <c r="C453" s="546"/>
      <c r="D453" s="546"/>
      <c r="E453" s="546"/>
      <c r="F453" s="547"/>
      <c r="G453" s="550"/>
      <c r="H453" s="572"/>
      <c r="I453" s="572"/>
      <c r="J453" s="548"/>
      <c r="K453" s="550"/>
      <c r="L453" s="546"/>
      <c r="M453" s="546"/>
      <c r="N453" s="547"/>
      <c r="O453" s="546"/>
    </row>
    <row r="454" spans="1:15" x14ac:dyDescent="0.2">
      <c r="A454" s="546"/>
      <c r="B454" s="546"/>
      <c r="C454" s="546"/>
      <c r="D454" s="546"/>
      <c r="E454" s="546"/>
      <c r="F454" s="547"/>
      <c r="G454" s="550"/>
      <c r="H454" s="572"/>
      <c r="I454" s="572"/>
      <c r="J454" s="548"/>
      <c r="K454" s="550"/>
      <c r="L454" s="546"/>
      <c r="M454" s="546"/>
      <c r="N454" s="547"/>
      <c r="O454" s="546"/>
    </row>
    <row r="455" spans="1:15" x14ac:dyDescent="0.2">
      <c r="A455" s="546"/>
      <c r="B455" s="546"/>
      <c r="C455" s="546"/>
      <c r="D455" s="546"/>
      <c r="E455" s="546"/>
      <c r="F455" s="547"/>
      <c r="G455" s="550"/>
      <c r="H455" s="572"/>
      <c r="I455" s="572"/>
      <c r="J455" s="548"/>
      <c r="K455" s="550"/>
      <c r="L455" s="546"/>
      <c r="M455" s="546"/>
      <c r="N455" s="547"/>
      <c r="O455" s="546"/>
    </row>
    <row r="456" spans="1:15" x14ac:dyDescent="0.2">
      <c r="A456" s="546"/>
      <c r="B456" s="546"/>
      <c r="C456" s="546"/>
      <c r="D456" s="546"/>
      <c r="E456" s="546"/>
      <c r="F456" s="547"/>
      <c r="G456" s="550"/>
      <c r="H456" s="572"/>
      <c r="I456" s="572"/>
      <c r="J456" s="548"/>
      <c r="K456" s="550"/>
      <c r="L456" s="546"/>
      <c r="M456" s="546"/>
      <c r="N456" s="547"/>
      <c r="O456" s="546"/>
    </row>
    <row r="457" spans="1:15" x14ac:dyDescent="0.2">
      <c r="A457" s="546"/>
      <c r="B457" s="546"/>
      <c r="C457" s="546"/>
      <c r="D457" s="546"/>
      <c r="E457" s="546"/>
      <c r="F457" s="547"/>
      <c r="G457" s="550"/>
      <c r="H457" s="572"/>
      <c r="I457" s="572"/>
      <c r="J457" s="548"/>
      <c r="K457" s="550"/>
      <c r="L457" s="546"/>
      <c r="M457" s="546"/>
      <c r="N457" s="547"/>
      <c r="O457" s="546"/>
    </row>
    <row r="458" spans="1:15" x14ac:dyDescent="0.2">
      <c r="A458" s="546"/>
      <c r="B458" s="546"/>
      <c r="C458" s="546"/>
      <c r="D458" s="546"/>
      <c r="E458" s="546"/>
      <c r="F458" s="547"/>
      <c r="G458" s="550"/>
      <c r="H458" s="572"/>
      <c r="I458" s="572"/>
      <c r="J458" s="548"/>
      <c r="K458" s="550"/>
      <c r="L458" s="546"/>
      <c r="M458" s="546"/>
      <c r="N458" s="547"/>
      <c r="O458" s="546"/>
    </row>
    <row r="459" spans="1:15" x14ac:dyDescent="0.2">
      <c r="A459" s="546"/>
      <c r="B459" s="546"/>
      <c r="C459" s="546"/>
      <c r="D459" s="546"/>
      <c r="E459" s="546"/>
      <c r="F459" s="547"/>
      <c r="G459" s="550"/>
      <c r="H459" s="572"/>
      <c r="I459" s="572"/>
      <c r="J459" s="548"/>
      <c r="K459" s="550"/>
      <c r="L459" s="546"/>
      <c r="M459" s="546"/>
      <c r="N459" s="547"/>
      <c r="O459" s="546"/>
    </row>
    <row r="460" spans="1:15" x14ac:dyDescent="0.2">
      <c r="A460" s="546"/>
      <c r="B460" s="546"/>
      <c r="C460" s="546"/>
      <c r="D460" s="546"/>
      <c r="E460" s="546"/>
      <c r="F460" s="547"/>
      <c r="G460" s="550"/>
      <c r="H460" s="572"/>
      <c r="I460" s="572"/>
      <c r="J460" s="548"/>
      <c r="K460" s="550"/>
      <c r="L460" s="546"/>
      <c r="M460" s="546"/>
      <c r="N460" s="547"/>
      <c r="O460" s="546"/>
    </row>
    <row r="461" spans="1:15" x14ac:dyDescent="0.2">
      <c r="A461" s="546"/>
      <c r="B461" s="546"/>
      <c r="C461" s="546"/>
      <c r="D461" s="546"/>
      <c r="E461" s="546"/>
      <c r="F461" s="547"/>
      <c r="G461" s="550"/>
      <c r="H461" s="572"/>
      <c r="I461" s="572"/>
      <c r="J461" s="548"/>
      <c r="K461" s="550"/>
      <c r="L461" s="546"/>
      <c r="M461" s="546"/>
      <c r="N461" s="547"/>
      <c r="O461" s="546"/>
    </row>
    <row r="462" spans="1:15" x14ac:dyDescent="0.2">
      <c r="A462" s="546"/>
      <c r="B462" s="546"/>
      <c r="C462" s="546"/>
      <c r="D462" s="546"/>
      <c r="E462" s="546"/>
      <c r="F462" s="547"/>
      <c r="G462" s="550"/>
      <c r="H462" s="572"/>
      <c r="I462" s="572"/>
      <c r="J462" s="548"/>
      <c r="K462" s="550"/>
      <c r="L462" s="546"/>
      <c r="M462" s="546"/>
      <c r="N462" s="547"/>
      <c r="O462" s="546"/>
    </row>
    <row r="463" spans="1:15" x14ac:dyDescent="0.2">
      <c r="A463" s="546"/>
      <c r="B463" s="546"/>
      <c r="C463" s="546"/>
      <c r="D463" s="546"/>
      <c r="E463" s="546"/>
      <c r="F463" s="547"/>
      <c r="G463" s="550"/>
      <c r="H463" s="572"/>
      <c r="I463" s="572"/>
      <c r="J463" s="548"/>
      <c r="K463" s="550"/>
      <c r="L463" s="546"/>
      <c r="M463" s="546"/>
      <c r="N463" s="547"/>
      <c r="O463" s="546"/>
    </row>
    <row r="464" spans="1:15" x14ac:dyDescent="0.2">
      <c r="A464" s="546"/>
      <c r="B464" s="546"/>
      <c r="C464" s="546"/>
      <c r="D464" s="546"/>
      <c r="E464" s="546"/>
      <c r="F464" s="547"/>
      <c r="G464" s="550"/>
      <c r="H464" s="572"/>
      <c r="I464" s="572"/>
      <c r="J464" s="548"/>
      <c r="K464" s="550"/>
      <c r="L464" s="546"/>
      <c r="M464" s="546"/>
      <c r="N464" s="547"/>
      <c r="O464" s="546"/>
    </row>
    <row r="465" spans="1:15" x14ac:dyDescent="0.2">
      <c r="A465" s="546"/>
      <c r="B465" s="546"/>
      <c r="C465" s="546"/>
      <c r="D465" s="546"/>
      <c r="E465" s="546"/>
      <c r="F465" s="547"/>
      <c r="G465" s="550"/>
      <c r="H465" s="572"/>
      <c r="I465" s="572"/>
      <c r="J465" s="548"/>
      <c r="K465" s="550"/>
      <c r="L465" s="546"/>
      <c r="M465" s="546"/>
      <c r="N465" s="547"/>
      <c r="O465" s="546"/>
    </row>
    <row r="466" spans="1:15" x14ac:dyDescent="0.2">
      <c r="A466" s="546"/>
      <c r="B466" s="546"/>
      <c r="C466" s="546"/>
      <c r="D466" s="546"/>
      <c r="E466" s="546"/>
      <c r="F466" s="547"/>
      <c r="G466" s="550"/>
      <c r="H466" s="572"/>
      <c r="I466" s="572"/>
      <c r="J466" s="548"/>
      <c r="K466" s="550"/>
      <c r="L466" s="546"/>
      <c r="M466" s="546"/>
      <c r="N466" s="547"/>
      <c r="O466" s="546"/>
    </row>
    <row r="467" spans="1:15" x14ac:dyDescent="0.2">
      <c r="A467" s="546"/>
      <c r="B467" s="546"/>
      <c r="C467" s="546"/>
      <c r="D467" s="546"/>
      <c r="E467" s="546"/>
      <c r="F467" s="547"/>
      <c r="G467" s="550"/>
      <c r="H467" s="572"/>
      <c r="I467" s="572"/>
      <c r="J467" s="548"/>
      <c r="K467" s="550"/>
      <c r="L467" s="546"/>
      <c r="M467" s="546"/>
      <c r="N467" s="547"/>
      <c r="O467" s="546"/>
    </row>
    <row r="468" spans="1:15" x14ac:dyDescent="0.2">
      <c r="A468" s="546"/>
      <c r="B468" s="546"/>
      <c r="C468" s="546"/>
      <c r="D468" s="546"/>
      <c r="E468" s="546"/>
      <c r="F468" s="547"/>
      <c r="G468" s="550"/>
      <c r="H468" s="572"/>
      <c r="I468" s="572"/>
      <c r="J468" s="548"/>
      <c r="K468" s="550"/>
      <c r="L468" s="546"/>
      <c r="M468" s="546"/>
      <c r="N468" s="547"/>
      <c r="O468" s="546"/>
    </row>
    <row r="469" spans="1:15" x14ac:dyDescent="0.2">
      <c r="A469" s="546"/>
      <c r="B469" s="546"/>
      <c r="C469" s="546"/>
      <c r="D469" s="546"/>
      <c r="E469" s="546"/>
      <c r="F469" s="547"/>
      <c r="G469" s="550"/>
      <c r="H469" s="572"/>
      <c r="I469" s="572"/>
      <c r="J469" s="548"/>
      <c r="K469" s="550"/>
      <c r="L469" s="546"/>
      <c r="M469" s="546"/>
      <c r="N469" s="547"/>
      <c r="O469" s="546"/>
    </row>
    <row r="470" spans="1:15" x14ac:dyDescent="0.2">
      <c r="A470" s="546"/>
      <c r="B470" s="546"/>
      <c r="C470" s="546"/>
      <c r="D470" s="546"/>
      <c r="E470" s="546"/>
      <c r="F470" s="547"/>
      <c r="G470" s="550"/>
      <c r="H470" s="572"/>
      <c r="I470" s="572"/>
      <c r="J470" s="548"/>
      <c r="K470" s="550"/>
      <c r="L470" s="546"/>
      <c r="M470" s="546"/>
      <c r="N470" s="547"/>
      <c r="O470" s="546"/>
    </row>
    <row r="471" spans="1:15" x14ac:dyDescent="0.2">
      <c r="A471" s="546"/>
      <c r="B471" s="546"/>
      <c r="C471" s="546"/>
      <c r="D471" s="546"/>
      <c r="E471" s="546"/>
      <c r="F471" s="547"/>
      <c r="G471" s="550"/>
      <c r="H471" s="572"/>
      <c r="I471" s="572"/>
      <c r="J471" s="548"/>
      <c r="K471" s="550"/>
      <c r="L471" s="546"/>
      <c r="M471" s="546"/>
      <c r="N471" s="547"/>
      <c r="O471" s="546"/>
    </row>
    <row r="472" spans="1:15" x14ac:dyDescent="0.2">
      <c r="A472" s="546"/>
      <c r="B472" s="546"/>
      <c r="C472" s="546"/>
      <c r="D472" s="546"/>
      <c r="E472" s="546"/>
      <c r="F472" s="547"/>
      <c r="G472" s="550"/>
      <c r="H472" s="572"/>
      <c r="I472" s="572"/>
      <c r="J472" s="548"/>
      <c r="K472" s="550"/>
      <c r="L472" s="546"/>
      <c r="M472" s="546"/>
      <c r="N472" s="547"/>
      <c r="O472" s="546"/>
    </row>
    <row r="473" spans="1:15" x14ac:dyDescent="0.2">
      <c r="A473" s="546"/>
      <c r="B473" s="546"/>
      <c r="C473" s="546"/>
      <c r="D473" s="546"/>
      <c r="E473" s="546"/>
      <c r="F473" s="547"/>
      <c r="G473" s="550"/>
      <c r="H473" s="572"/>
      <c r="I473" s="572"/>
      <c r="J473" s="548"/>
      <c r="K473" s="550"/>
      <c r="L473" s="546"/>
      <c r="M473" s="546"/>
      <c r="N473" s="547"/>
      <c r="O473" s="546"/>
    </row>
    <row r="474" spans="1:15" x14ac:dyDescent="0.2">
      <c r="A474" s="546"/>
      <c r="B474" s="546"/>
      <c r="C474" s="546"/>
      <c r="D474" s="546"/>
      <c r="E474" s="546"/>
      <c r="F474" s="547"/>
      <c r="G474" s="550"/>
      <c r="H474" s="572"/>
      <c r="I474" s="572"/>
      <c r="J474" s="548"/>
      <c r="K474" s="550"/>
      <c r="L474" s="546"/>
      <c r="M474" s="546"/>
      <c r="N474" s="547"/>
      <c r="O474" s="546"/>
    </row>
    <row r="475" spans="1:15" x14ac:dyDescent="0.2">
      <c r="A475" s="546"/>
      <c r="B475" s="546"/>
      <c r="C475" s="546"/>
      <c r="D475" s="546"/>
      <c r="E475" s="546"/>
      <c r="F475" s="547"/>
      <c r="G475" s="550"/>
      <c r="H475" s="572"/>
      <c r="I475" s="572"/>
      <c r="J475" s="548"/>
      <c r="K475" s="550"/>
      <c r="L475" s="546"/>
      <c r="M475" s="546"/>
      <c r="N475" s="547"/>
      <c r="O475" s="546"/>
    </row>
    <row r="476" spans="1:15" x14ac:dyDescent="0.2">
      <c r="A476" s="546"/>
      <c r="B476" s="546"/>
      <c r="C476" s="546"/>
      <c r="D476" s="546"/>
      <c r="E476" s="546"/>
      <c r="F476" s="547"/>
      <c r="G476" s="550"/>
      <c r="H476" s="572"/>
      <c r="I476" s="572"/>
      <c r="J476" s="548"/>
      <c r="K476" s="550"/>
      <c r="L476" s="546"/>
      <c r="M476" s="546"/>
      <c r="N476" s="547"/>
      <c r="O476" s="546"/>
    </row>
    <row r="477" spans="1:15" x14ac:dyDescent="0.2">
      <c r="A477" s="546"/>
      <c r="B477" s="546"/>
      <c r="C477" s="546"/>
      <c r="D477" s="546"/>
      <c r="E477" s="546"/>
      <c r="F477" s="547"/>
      <c r="G477" s="550"/>
      <c r="H477" s="572"/>
      <c r="I477" s="572"/>
      <c r="J477" s="548"/>
      <c r="K477" s="550"/>
      <c r="L477" s="546"/>
      <c r="M477" s="546"/>
      <c r="N477" s="547"/>
      <c r="O477" s="546"/>
    </row>
    <row r="478" spans="1:15" x14ac:dyDescent="0.2">
      <c r="A478" s="546"/>
      <c r="B478" s="546"/>
      <c r="C478" s="546"/>
      <c r="D478" s="546"/>
      <c r="E478" s="546"/>
      <c r="F478" s="547"/>
      <c r="G478" s="550"/>
      <c r="H478" s="572"/>
      <c r="I478" s="572"/>
      <c r="J478" s="548"/>
      <c r="K478" s="550"/>
      <c r="L478" s="546"/>
      <c r="M478" s="546"/>
      <c r="N478" s="547"/>
      <c r="O478" s="546"/>
    </row>
    <row r="479" spans="1:15" x14ac:dyDescent="0.2">
      <c r="A479" s="546"/>
      <c r="B479" s="546"/>
      <c r="C479" s="546"/>
      <c r="D479" s="546"/>
      <c r="E479" s="546"/>
      <c r="F479" s="547"/>
      <c r="G479" s="550"/>
      <c r="H479" s="572"/>
      <c r="I479" s="572"/>
      <c r="J479" s="548"/>
      <c r="K479" s="550"/>
      <c r="L479" s="546"/>
      <c r="M479" s="546"/>
      <c r="N479" s="547"/>
      <c r="O479" s="546"/>
    </row>
    <row r="480" spans="1:15" x14ac:dyDescent="0.2">
      <c r="A480" s="546"/>
      <c r="B480" s="546"/>
      <c r="C480" s="546"/>
      <c r="D480" s="546"/>
      <c r="E480" s="546"/>
      <c r="F480" s="547"/>
      <c r="G480" s="550"/>
      <c r="H480" s="572"/>
      <c r="I480" s="572"/>
      <c r="J480" s="548"/>
      <c r="K480" s="550"/>
      <c r="L480" s="546"/>
      <c r="M480" s="546"/>
      <c r="N480" s="547"/>
      <c r="O480" s="546"/>
    </row>
    <row r="481" spans="1:15" x14ac:dyDescent="0.2">
      <c r="A481" s="546"/>
      <c r="B481" s="546"/>
      <c r="C481" s="546"/>
      <c r="D481" s="546"/>
      <c r="E481" s="546"/>
      <c r="F481" s="547"/>
      <c r="G481" s="550"/>
      <c r="H481" s="572"/>
      <c r="I481" s="572"/>
      <c r="J481" s="548"/>
      <c r="K481" s="550"/>
      <c r="L481" s="546"/>
      <c r="M481" s="546"/>
      <c r="N481" s="547"/>
      <c r="O481" s="546"/>
    </row>
    <row r="482" spans="1:15" x14ac:dyDescent="0.2">
      <c r="A482" s="546"/>
      <c r="B482" s="546"/>
      <c r="C482" s="546"/>
      <c r="D482" s="546"/>
      <c r="E482" s="546"/>
      <c r="F482" s="547"/>
      <c r="G482" s="550"/>
      <c r="H482" s="572"/>
      <c r="I482" s="572"/>
      <c r="J482" s="548"/>
      <c r="K482" s="550"/>
      <c r="L482" s="546"/>
      <c r="M482" s="546"/>
      <c r="N482" s="547"/>
      <c r="O482" s="546"/>
    </row>
    <row r="483" spans="1:15" x14ac:dyDescent="0.2">
      <c r="A483" s="546"/>
      <c r="B483" s="546"/>
      <c r="C483" s="546"/>
      <c r="D483" s="546"/>
      <c r="E483" s="546"/>
      <c r="F483" s="547"/>
      <c r="G483" s="550"/>
      <c r="H483" s="572"/>
      <c r="I483" s="572"/>
      <c r="J483" s="548"/>
      <c r="K483" s="550"/>
      <c r="L483" s="546"/>
      <c r="M483" s="546"/>
      <c r="N483" s="547"/>
      <c r="O483" s="546"/>
    </row>
    <row r="484" spans="1:15" x14ac:dyDescent="0.2">
      <c r="A484" s="546"/>
      <c r="B484" s="546"/>
      <c r="C484" s="546"/>
      <c r="D484" s="546"/>
      <c r="E484" s="546"/>
      <c r="F484" s="547"/>
      <c r="G484" s="550"/>
      <c r="H484" s="572"/>
      <c r="I484" s="572"/>
      <c r="J484" s="548"/>
      <c r="K484" s="550"/>
      <c r="L484" s="546"/>
      <c r="M484" s="546"/>
      <c r="N484" s="547"/>
      <c r="O484" s="546"/>
    </row>
    <row r="485" spans="1:15" x14ac:dyDescent="0.2">
      <c r="A485" s="546"/>
      <c r="B485" s="546"/>
      <c r="C485" s="546"/>
      <c r="D485" s="546"/>
      <c r="E485" s="546"/>
      <c r="F485" s="547"/>
      <c r="G485" s="550"/>
      <c r="H485" s="572"/>
      <c r="I485" s="572"/>
      <c r="J485" s="548"/>
      <c r="K485" s="550"/>
      <c r="L485" s="546"/>
      <c r="M485" s="546"/>
      <c r="N485" s="547"/>
      <c r="O485" s="546"/>
    </row>
    <row r="486" spans="1:15" x14ac:dyDescent="0.2">
      <c r="A486" s="546"/>
      <c r="B486" s="546"/>
      <c r="C486" s="546"/>
      <c r="D486" s="546"/>
      <c r="E486" s="546"/>
      <c r="F486" s="547"/>
      <c r="G486" s="550"/>
      <c r="H486" s="572"/>
      <c r="I486" s="572"/>
      <c r="J486" s="548"/>
      <c r="K486" s="550"/>
      <c r="L486" s="546"/>
      <c r="M486" s="546"/>
      <c r="N486" s="547"/>
      <c r="O486" s="546"/>
    </row>
    <row r="487" spans="1:15" x14ac:dyDescent="0.2">
      <c r="A487" s="546"/>
      <c r="B487" s="546"/>
      <c r="C487" s="546"/>
      <c r="D487" s="546"/>
      <c r="E487" s="546"/>
      <c r="F487" s="547"/>
      <c r="G487" s="550"/>
      <c r="H487" s="572"/>
      <c r="I487" s="572"/>
      <c r="J487" s="548"/>
      <c r="K487" s="550"/>
      <c r="L487" s="546"/>
      <c r="M487" s="546"/>
      <c r="N487" s="547"/>
      <c r="O487" s="546"/>
    </row>
    <row r="488" spans="1:15" x14ac:dyDescent="0.2">
      <c r="A488" s="546"/>
      <c r="B488" s="546"/>
      <c r="C488" s="546"/>
      <c r="D488" s="546"/>
      <c r="E488" s="546"/>
      <c r="F488" s="547"/>
      <c r="G488" s="550"/>
      <c r="H488" s="572"/>
      <c r="I488" s="572"/>
      <c r="J488" s="548"/>
      <c r="K488" s="550"/>
      <c r="L488" s="546"/>
      <c r="M488" s="546"/>
      <c r="N488" s="547"/>
      <c r="O488" s="546"/>
    </row>
    <row r="489" spans="1:15" x14ac:dyDescent="0.2">
      <c r="A489" s="546"/>
      <c r="B489" s="546"/>
      <c r="C489" s="546"/>
      <c r="D489" s="546"/>
      <c r="E489" s="546"/>
      <c r="F489" s="547"/>
      <c r="G489" s="550"/>
      <c r="H489" s="572"/>
      <c r="I489" s="572"/>
      <c r="J489" s="548"/>
      <c r="K489" s="550"/>
      <c r="L489" s="546"/>
      <c r="M489" s="546"/>
      <c r="N489" s="547"/>
      <c r="O489" s="546"/>
    </row>
    <row r="490" spans="1:15" x14ac:dyDescent="0.2">
      <c r="A490" s="546"/>
      <c r="B490" s="546"/>
      <c r="C490" s="546"/>
      <c r="D490" s="546"/>
      <c r="E490" s="546"/>
      <c r="F490" s="547"/>
      <c r="G490" s="550"/>
      <c r="H490" s="572"/>
      <c r="I490" s="572"/>
      <c r="J490" s="548"/>
      <c r="K490" s="550"/>
      <c r="L490" s="546"/>
      <c r="M490" s="546"/>
      <c r="N490" s="547"/>
      <c r="O490" s="546"/>
    </row>
    <row r="491" spans="1:15" x14ac:dyDescent="0.2">
      <c r="A491" s="546"/>
      <c r="B491" s="546"/>
      <c r="C491" s="546"/>
      <c r="D491" s="546"/>
      <c r="E491" s="546"/>
      <c r="F491" s="547"/>
      <c r="G491" s="550"/>
      <c r="H491" s="572"/>
      <c r="I491" s="572"/>
      <c r="J491" s="548"/>
      <c r="K491" s="550"/>
      <c r="L491" s="546"/>
      <c r="M491" s="546"/>
      <c r="N491" s="547"/>
      <c r="O491" s="546"/>
    </row>
    <row r="492" spans="1:15" x14ac:dyDescent="0.2">
      <c r="A492" s="546"/>
      <c r="B492" s="546"/>
      <c r="C492" s="546"/>
      <c r="D492" s="546"/>
      <c r="E492" s="546"/>
      <c r="F492" s="547"/>
      <c r="G492" s="550"/>
      <c r="H492" s="572"/>
      <c r="I492" s="572"/>
      <c r="J492" s="548"/>
      <c r="K492" s="550"/>
      <c r="L492" s="546"/>
      <c r="M492" s="546"/>
      <c r="N492" s="547"/>
      <c r="O492" s="546"/>
    </row>
    <row r="493" spans="1:15" x14ac:dyDescent="0.2">
      <c r="A493" s="546"/>
      <c r="B493" s="546"/>
      <c r="C493" s="546"/>
      <c r="D493" s="546"/>
      <c r="E493" s="546"/>
      <c r="F493" s="547"/>
      <c r="G493" s="550"/>
      <c r="H493" s="572"/>
      <c r="I493" s="572"/>
      <c r="J493" s="548"/>
      <c r="K493" s="550"/>
      <c r="L493" s="546"/>
      <c r="M493" s="546"/>
      <c r="N493" s="547"/>
      <c r="O493" s="546"/>
    </row>
    <row r="494" spans="1:15" x14ac:dyDescent="0.2">
      <c r="A494" s="546"/>
      <c r="B494" s="546"/>
      <c r="C494" s="546"/>
      <c r="D494" s="546"/>
      <c r="E494" s="546"/>
      <c r="F494" s="547"/>
      <c r="G494" s="550"/>
      <c r="H494" s="572"/>
      <c r="I494" s="572"/>
      <c r="J494" s="548"/>
      <c r="K494" s="550"/>
      <c r="L494" s="546"/>
      <c r="M494" s="546"/>
      <c r="N494" s="547"/>
      <c r="O494" s="546"/>
    </row>
    <row r="495" spans="1:15" x14ac:dyDescent="0.2">
      <c r="A495" s="546"/>
      <c r="B495" s="546"/>
      <c r="C495" s="546"/>
      <c r="D495" s="546"/>
      <c r="E495" s="546"/>
      <c r="F495" s="547"/>
      <c r="G495" s="550"/>
      <c r="H495" s="572"/>
      <c r="I495" s="572"/>
      <c r="J495" s="548"/>
      <c r="K495" s="550"/>
      <c r="L495" s="546"/>
      <c r="M495" s="546"/>
      <c r="N495" s="547"/>
      <c r="O495" s="546"/>
    </row>
    <row r="496" spans="1:15" x14ac:dyDescent="0.2">
      <c r="A496" s="546"/>
      <c r="B496" s="546"/>
      <c r="C496" s="546"/>
      <c r="D496" s="546"/>
      <c r="E496" s="546"/>
      <c r="F496" s="547"/>
      <c r="G496" s="550"/>
      <c r="H496" s="572"/>
      <c r="I496" s="572"/>
      <c r="J496" s="548"/>
      <c r="K496" s="550"/>
      <c r="L496" s="546"/>
      <c r="M496" s="546"/>
      <c r="N496" s="547"/>
      <c r="O496" s="546"/>
    </row>
    <row r="497" spans="1:15" x14ac:dyDescent="0.2">
      <c r="A497" s="546"/>
      <c r="B497" s="546"/>
      <c r="C497" s="546"/>
      <c r="D497" s="546"/>
      <c r="E497" s="546"/>
      <c r="F497" s="547"/>
      <c r="G497" s="550"/>
      <c r="H497" s="572"/>
      <c r="I497" s="572"/>
      <c r="J497" s="548"/>
      <c r="K497" s="550"/>
      <c r="L497" s="546"/>
      <c r="M497" s="546"/>
      <c r="N497" s="547"/>
      <c r="O497" s="546"/>
    </row>
    <row r="498" spans="1:15" x14ac:dyDescent="0.2">
      <c r="A498" s="546"/>
      <c r="B498" s="546"/>
      <c r="C498" s="546"/>
      <c r="D498" s="546"/>
      <c r="E498" s="546"/>
      <c r="F498" s="547"/>
      <c r="G498" s="550"/>
      <c r="H498" s="572"/>
      <c r="I498" s="572"/>
      <c r="J498" s="548"/>
      <c r="K498" s="550"/>
      <c r="L498" s="546"/>
      <c r="M498" s="546"/>
      <c r="N498" s="547"/>
      <c r="O498" s="546"/>
    </row>
    <row r="499" spans="1:15" x14ac:dyDescent="0.2">
      <c r="A499" s="546"/>
      <c r="B499" s="546"/>
      <c r="C499" s="546"/>
      <c r="D499" s="546"/>
      <c r="E499" s="546"/>
      <c r="F499" s="547"/>
      <c r="G499" s="550"/>
      <c r="H499" s="572"/>
      <c r="I499" s="572"/>
      <c r="J499" s="548"/>
      <c r="K499" s="550"/>
      <c r="L499" s="546"/>
      <c r="M499" s="546"/>
      <c r="N499" s="547"/>
      <c r="O499" s="546"/>
    </row>
    <row r="500" spans="1:15" x14ac:dyDescent="0.2">
      <c r="A500" s="546"/>
      <c r="B500" s="546"/>
      <c r="C500" s="546"/>
      <c r="D500" s="546"/>
      <c r="E500" s="546"/>
      <c r="F500" s="547"/>
      <c r="G500" s="550"/>
      <c r="H500" s="572"/>
      <c r="I500" s="572"/>
      <c r="J500" s="548"/>
      <c r="K500" s="550"/>
      <c r="L500" s="546"/>
      <c r="M500" s="546"/>
      <c r="N500" s="547"/>
      <c r="O500" s="546"/>
    </row>
    <row r="501" spans="1:15" x14ac:dyDescent="0.2">
      <c r="A501" s="546"/>
      <c r="B501" s="546"/>
      <c r="C501" s="546"/>
      <c r="D501" s="546"/>
      <c r="E501" s="546"/>
      <c r="F501" s="547"/>
      <c r="G501" s="550"/>
      <c r="H501" s="572"/>
      <c r="I501" s="572"/>
      <c r="J501" s="548"/>
      <c r="K501" s="550"/>
      <c r="L501" s="546"/>
      <c r="M501" s="546"/>
      <c r="N501" s="547"/>
      <c r="O501" s="546"/>
    </row>
    <row r="502" spans="1:15" x14ac:dyDescent="0.2">
      <c r="A502" s="546"/>
      <c r="B502" s="546"/>
      <c r="C502" s="546"/>
      <c r="D502" s="546"/>
      <c r="E502" s="546"/>
      <c r="F502" s="547"/>
      <c r="G502" s="550"/>
      <c r="H502" s="572"/>
      <c r="I502" s="572"/>
      <c r="J502" s="548"/>
      <c r="K502" s="550"/>
      <c r="L502" s="546"/>
      <c r="M502" s="546"/>
      <c r="N502" s="547"/>
      <c r="O502" s="546"/>
    </row>
    <row r="503" spans="1:15" x14ac:dyDescent="0.2">
      <c r="A503" s="546"/>
      <c r="B503" s="546"/>
      <c r="C503" s="546"/>
      <c r="D503" s="546"/>
      <c r="E503" s="546"/>
      <c r="F503" s="547"/>
      <c r="G503" s="550"/>
      <c r="H503" s="572"/>
      <c r="I503" s="572"/>
      <c r="J503" s="548"/>
      <c r="K503" s="550"/>
      <c r="L503" s="546"/>
      <c r="M503" s="546"/>
      <c r="N503" s="547"/>
      <c r="O503" s="546"/>
    </row>
    <row r="504" spans="1:15" x14ac:dyDescent="0.2">
      <c r="A504" s="546"/>
      <c r="B504" s="546"/>
      <c r="C504" s="546"/>
      <c r="D504" s="546"/>
      <c r="E504" s="546"/>
      <c r="F504" s="547"/>
      <c r="G504" s="550"/>
      <c r="H504" s="572"/>
      <c r="I504" s="572"/>
      <c r="J504" s="548"/>
      <c r="K504" s="550"/>
      <c r="L504" s="546"/>
      <c r="M504" s="546"/>
      <c r="N504" s="547"/>
      <c r="O504" s="546"/>
    </row>
    <row r="505" spans="1:15" x14ac:dyDescent="0.2">
      <c r="A505" s="546"/>
      <c r="B505" s="546"/>
      <c r="C505" s="546"/>
      <c r="D505" s="546"/>
      <c r="E505" s="546"/>
      <c r="F505" s="547"/>
      <c r="G505" s="550"/>
      <c r="H505" s="572"/>
      <c r="I505" s="572"/>
      <c r="J505" s="548"/>
      <c r="K505" s="550"/>
      <c r="L505" s="546"/>
      <c r="M505" s="546"/>
      <c r="N505" s="547"/>
      <c r="O505" s="546"/>
    </row>
    <row r="506" spans="1:15" x14ac:dyDescent="0.2">
      <c r="A506" s="546"/>
      <c r="B506" s="546"/>
      <c r="C506" s="546"/>
      <c r="D506" s="546"/>
      <c r="E506" s="546"/>
      <c r="F506" s="547"/>
      <c r="G506" s="550"/>
      <c r="H506" s="572"/>
      <c r="I506" s="572"/>
      <c r="J506" s="548"/>
      <c r="K506" s="550"/>
      <c r="L506" s="546"/>
      <c r="M506" s="546"/>
      <c r="N506" s="547"/>
      <c r="O506" s="546"/>
    </row>
    <row r="507" spans="1:15" x14ac:dyDescent="0.2">
      <c r="A507" s="546"/>
      <c r="B507" s="546"/>
      <c r="C507" s="546"/>
      <c r="D507" s="546"/>
      <c r="E507" s="546"/>
      <c r="F507" s="547"/>
      <c r="G507" s="550"/>
      <c r="H507" s="572"/>
      <c r="I507" s="572"/>
      <c r="J507" s="548"/>
      <c r="K507" s="550"/>
      <c r="L507" s="546"/>
      <c r="M507" s="546"/>
      <c r="N507" s="547"/>
      <c r="O507" s="546"/>
    </row>
    <row r="508" spans="1:15" x14ac:dyDescent="0.2">
      <c r="A508" s="546"/>
      <c r="B508" s="546"/>
      <c r="C508" s="546"/>
      <c r="D508" s="546"/>
      <c r="E508" s="546"/>
      <c r="F508" s="547"/>
      <c r="G508" s="550"/>
      <c r="H508" s="572"/>
      <c r="I508" s="572"/>
      <c r="J508" s="548"/>
      <c r="K508" s="550"/>
      <c r="L508" s="546"/>
      <c r="M508" s="546"/>
      <c r="N508" s="547"/>
      <c r="O508" s="546"/>
    </row>
    <row r="509" spans="1:15" x14ac:dyDescent="0.2">
      <c r="A509" s="546"/>
      <c r="B509" s="546"/>
      <c r="C509" s="546"/>
      <c r="D509" s="546"/>
      <c r="E509" s="546"/>
      <c r="F509" s="547"/>
      <c r="G509" s="550"/>
      <c r="H509" s="572"/>
      <c r="I509" s="572"/>
      <c r="J509" s="548"/>
      <c r="K509" s="550"/>
      <c r="L509" s="546"/>
      <c r="M509" s="546"/>
      <c r="N509" s="547"/>
      <c r="O509" s="546"/>
    </row>
    <row r="510" spans="1:15" x14ac:dyDescent="0.2">
      <c r="A510" s="546"/>
      <c r="B510" s="546"/>
      <c r="C510" s="546"/>
      <c r="D510" s="546"/>
      <c r="E510" s="546"/>
      <c r="F510" s="547"/>
      <c r="G510" s="550"/>
      <c r="H510" s="572"/>
      <c r="I510" s="572"/>
      <c r="J510" s="548"/>
      <c r="K510" s="550"/>
      <c r="L510" s="546"/>
      <c r="M510" s="546"/>
      <c r="N510" s="547"/>
      <c r="O510" s="546"/>
    </row>
    <row r="511" spans="1:15" x14ac:dyDescent="0.2">
      <c r="A511" s="546"/>
      <c r="B511" s="546"/>
      <c r="C511" s="546"/>
      <c r="D511" s="546"/>
      <c r="E511" s="546"/>
      <c r="F511" s="547"/>
      <c r="G511" s="550"/>
      <c r="H511" s="572"/>
      <c r="I511" s="572"/>
      <c r="J511" s="548"/>
      <c r="K511" s="550"/>
      <c r="L511" s="546"/>
      <c r="M511" s="546"/>
      <c r="N511" s="547"/>
      <c r="O511" s="546"/>
    </row>
    <row r="512" spans="1:15" x14ac:dyDescent="0.2">
      <c r="A512" s="546"/>
      <c r="B512" s="546"/>
      <c r="C512" s="546"/>
      <c r="D512" s="546"/>
      <c r="E512" s="546"/>
      <c r="F512" s="547"/>
      <c r="G512" s="550"/>
      <c r="H512" s="572"/>
      <c r="I512" s="572"/>
      <c r="J512" s="548"/>
      <c r="K512" s="550"/>
      <c r="L512" s="546"/>
      <c r="M512" s="546"/>
      <c r="N512" s="547"/>
      <c r="O512" s="546"/>
    </row>
    <row r="513" spans="1:15" x14ac:dyDescent="0.2">
      <c r="A513" s="546"/>
      <c r="B513" s="546"/>
      <c r="C513" s="546"/>
      <c r="D513" s="546"/>
      <c r="E513" s="546"/>
      <c r="F513" s="547"/>
      <c r="G513" s="550"/>
      <c r="H513" s="572"/>
      <c r="I513" s="572"/>
      <c r="J513" s="548"/>
      <c r="K513" s="550"/>
      <c r="L513" s="546"/>
      <c r="M513" s="546"/>
      <c r="N513" s="547"/>
      <c r="O513" s="546"/>
    </row>
    <row r="514" spans="1:15" x14ac:dyDescent="0.2">
      <c r="A514" s="546"/>
      <c r="B514" s="546"/>
      <c r="C514" s="546"/>
      <c r="D514" s="546"/>
      <c r="E514" s="546"/>
      <c r="F514" s="547"/>
      <c r="G514" s="550"/>
      <c r="H514" s="572"/>
      <c r="I514" s="572"/>
      <c r="J514" s="548"/>
      <c r="K514" s="550"/>
      <c r="L514" s="546"/>
      <c r="M514" s="546"/>
      <c r="N514" s="547"/>
      <c r="O514" s="546"/>
    </row>
    <row r="515" spans="1:15" x14ac:dyDescent="0.2">
      <c r="A515" s="546"/>
      <c r="B515" s="546"/>
      <c r="C515" s="546"/>
      <c r="D515" s="546"/>
      <c r="E515" s="546"/>
      <c r="F515" s="547"/>
      <c r="G515" s="550"/>
      <c r="H515" s="572"/>
      <c r="I515" s="572"/>
      <c r="J515" s="548"/>
      <c r="K515" s="550"/>
      <c r="L515" s="546"/>
      <c r="M515" s="546"/>
      <c r="N515" s="547"/>
      <c r="O515" s="546"/>
    </row>
    <row r="516" spans="1:15" x14ac:dyDescent="0.2">
      <c r="A516" s="546"/>
      <c r="B516" s="546"/>
      <c r="C516" s="546"/>
      <c r="D516" s="546"/>
      <c r="E516" s="546"/>
      <c r="F516" s="547"/>
      <c r="G516" s="550"/>
      <c r="H516" s="572"/>
      <c r="I516" s="572"/>
      <c r="J516" s="548"/>
      <c r="K516" s="550"/>
      <c r="L516" s="546"/>
      <c r="M516" s="546"/>
      <c r="N516" s="547"/>
      <c r="O516" s="546"/>
    </row>
    <row r="517" spans="1:15" x14ac:dyDescent="0.2">
      <c r="A517" s="546"/>
      <c r="B517" s="546"/>
      <c r="C517" s="546"/>
      <c r="D517" s="546"/>
      <c r="E517" s="546"/>
      <c r="F517" s="547"/>
      <c r="G517" s="550"/>
      <c r="H517" s="572"/>
      <c r="I517" s="572"/>
      <c r="J517" s="548"/>
      <c r="K517" s="550"/>
      <c r="L517" s="546"/>
      <c r="M517" s="546"/>
      <c r="N517" s="547"/>
      <c r="O517" s="546"/>
    </row>
    <row r="518" spans="1:15" x14ac:dyDescent="0.2">
      <c r="A518" s="546"/>
      <c r="B518" s="546"/>
      <c r="C518" s="546"/>
      <c r="D518" s="546"/>
      <c r="E518" s="546"/>
      <c r="F518" s="547"/>
      <c r="G518" s="550"/>
      <c r="H518" s="572"/>
      <c r="I518" s="572"/>
      <c r="J518" s="548"/>
      <c r="K518" s="550"/>
      <c r="L518" s="546"/>
      <c r="M518" s="546"/>
      <c r="N518" s="547"/>
      <c r="O518" s="546"/>
    </row>
    <row r="519" spans="1:15" x14ac:dyDescent="0.2">
      <c r="A519" s="546"/>
      <c r="B519" s="546"/>
      <c r="C519" s="546"/>
      <c r="D519" s="546"/>
      <c r="E519" s="546"/>
      <c r="F519" s="547"/>
      <c r="G519" s="550"/>
      <c r="H519" s="572"/>
      <c r="I519" s="572"/>
      <c r="J519" s="548"/>
      <c r="K519" s="550"/>
      <c r="L519" s="546"/>
      <c r="M519" s="546"/>
      <c r="N519" s="547"/>
      <c r="O519" s="546"/>
    </row>
    <row r="520" spans="1:15" x14ac:dyDescent="0.2">
      <c r="A520" s="546"/>
      <c r="B520" s="546"/>
      <c r="C520" s="546"/>
      <c r="D520" s="546"/>
      <c r="E520" s="546"/>
      <c r="F520" s="547"/>
      <c r="G520" s="550"/>
      <c r="H520" s="572"/>
      <c r="I520" s="572"/>
      <c r="J520" s="548"/>
      <c r="K520" s="550"/>
      <c r="L520" s="546"/>
      <c r="M520" s="546"/>
      <c r="N520" s="547"/>
      <c r="O520" s="546"/>
    </row>
    <row r="521" spans="1:15" x14ac:dyDescent="0.2">
      <c r="A521" s="546"/>
      <c r="B521" s="546"/>
      <c r="C521" s="546"/>
      <c r="D521" s="546"/>
      <c r="E521" s="546"/>
      <c r="F521" s="547"/>
      <c r="G521" s="550"/>
      <c r="H521" s="572"/>
      <c r="I521" s="572"/>
      <c r="J521" s="548"/>
      <c r="K521" s="550"/>
      <c r="L521" s="546"/>
      <c r="M521" s="546"/>
      <c r="N521" s="547"/>
      <c r="O521" s="546"/>
    </row>
    <row r="522" spans="1:15" x14ac:dyDescent="0.2">
      <c r="A522" s="546"/>
      <c r="B522" s="546"/>
      <c r="C522" s="546"/>
      <c r="D522" s="546"/>
      <c r="E522" s="546"/>
      <c r="F522" s="547"/>
      <c r="G522" s="550"/>
      <c r="H522" s="572"/>
      <c r="I522" s="572"/>
      <c r="J522" s="548"/>
      <c r="K522" s="550"/>
      <c r="L522" s="546"/>
      <c r="M522" s="546"/>
      <c r="N522" s="547"/>
      <c r="O522" s="546"/>
    </row>
    <row r="523" spans="1:15" x14ac:dyDescent="0.2">
      <c r="A523" s="546"/>
      <c r="B523" s="546"/>
      <c r="C523" s="546"/>
      <c r="D523" s="546"/>
      <c r="E523" s="546"/>
      <c r="F523" s="547"/>
      <c r="G523" s="550"/>
      <c r="H523" s="572"/>
      <c r="I523" s="572"/>
      <c r="J523" s="548"/>
      <c r="K523" s="550"/>
      <c r="L523" s="546"/>
      <c r="M523" s="546"/>
      <c r="N523" s="547"/>
      <c r="O523" s="546"/>
    </row>
    <row r="524" spans="1:15" x14ac:dyDescent="0.2">
      <c r="A524" s="546"/>
      <c r="B524" s="546"/>
      <c r="C524" s="546"/>
      <c r="D524" s="546"/>
      <c r="E524" s="546"/>
      <c r="F524" s="547"/>
      <c r="G524" s="550"/>
      <c r="H524" s="572"/>
      <c r="I524" s="572"/>
      <c r="J524" s="548"/>
      <c r="K524" s="550"/>
      <c r="L524" s="546"/>
      <c r="M524" s="546"/>
      <c r="N524" s="547"/>
      <c r="O524" s="546"/>
    </row>
    <row r="525" spans="1:15" x14ac:dyDescent="0.2">
      <c r="A525" s="546"/>
      <c r="B525" s="546"/>
      <c r="C525" s="546"/>
      <c r="D525" s="546"/>
      <c r="E525" s="546"/>
      <c r="F525" s="547"/>
      <c r="G525" s="550"/>
      <c r="H525" s="572"/>
      <c r="I525" s="572"/>
      <c r="J525" s="548"/>
      <c r="K525" s="550"/>
      <c r="L525" s="546"/>
      <c r="M525" s="546"/>
      <c r="N525" s="547"/>
      <c r="O525" s="546"/>
    </row>
    <row r="526" spans="1:15" x14ac:dyDescent="0.2">
      <c r="A526" s="546"/>
      <c r="B526" s="546"/>
      <c r="C526" s="546"/>
      <c r="D526" s="546"/>
      <c r="E526" s="546"/>
      <c r="F526" s="547"/>
      <c r="G526" s="550"/>
      <c r="H526" s="572"/>
      <c r="I526" s="572"/>
      <c r="J526" s="548"/>
      <c r="K526" s="550"/>
      <c r="L526" s="546"/>
      <c r="M526" s="546"/>
      <c r="N526" s="547"/>
      <c r="O526" s="546"/>
    </row>
    <row r="527" spans="1:15" x14ac:dyDescent="0.2">
      <c r="A527" s="546"/>
      <c r="B527" s="546"/>
      <c r="C527" s="546"/>
      <c r="D527" s="546"/>
      <c r="E527" s="546"/>
      <c r="F527" s="547"/>
      <c r="G527" s="550"/>
      <c r="H527" s="572"/>
      <c r="I527" s="572"/>
      <c r="J527" s="548"/>
      <c r="K527" s="550"/>
      <c r="L527" s="546"/>
      <c r="M527" s="546"/>
      <c r="N527" s="547"/>
      <c r="O527" s="546"/>
    </row>
    <row r="528" spans="1:15" x14ac:dyDescent="0.2">
      <c r="A528" s="546"/>
      <c r="B528" s="546"/>
      <c r="C528" s="546"/>
      <c r="D528" s="546"/>
      <c r="E528" s="546"/>
      <c r="F528" s="547"/>
      <c r="G528" s="550"/>
      <c r="H528" s="572"/>
      <c r="I528" s="572"/>
      <c r="J528" s="548"/>
      <c r="K528" s="550"/>
      <c r="L528" s="546"/>
      <c r="M528" s="546"/>
      <c r="N528" s="547"/>
      <c r="O528" s="546"/>
    </row>
    <row r="529" spans="1:15" x14ac:dyDescent="0.2">
      <c r="A529" s="546"/>
      <c r="B529" s="546"/>
      <c r="C529" s="546"/>
      <c r="D529" s="546"/>
      <c r="E529" s="546"/>
      <c r="F529" s="547"/>
      <c r="G529" s="550"/>
      <c r="H529" s="572"/>
      <c r="I529" s="572"/>
      <c r="J529" s="548"/>
      <c r="K529" s="550"/>
      <c r="L529" s="546"/>
      <c r="M529" s="546"/>
      <c r="N529" s="547"/>
      <c r="O529" s="546"/>
    </row>
    <row r="530" spans="1:15" x14ac:dyDescent="0.2">
      <c r="A530" s="546"/>
      <c r="B530" s="546"/>
      <c r="C530" s="546"/>
      <c r="D530" s="546"/>
      <c r="E530" s="546"/>
      <c r="F530" s="547"/>
      <c r="G530" s="550"/>
      <c r="H530" s="572"/>
      <c r="I530" s="572"/>
      <c r="J530" s="548"/>
      <c r="K530" s="550"/>
      <c r="L530" s="546"/>
      <c r="M530" s="546"/>
      <c r="N530" s="547"/>
      <c r="O530" s="546"/>
    </row>
    <row r="531" spans="1:15" x14ac:dyDescent="0.2">
      <c r="A531" s="546"/>
      <c r="B531" s="546"/>
      <c r="C531" s="546"/>
      <c r="D531" s="546"/>
      <c r="E531" s="546"/>
      <c r="F531" s="547"/>
      <c r="G531" s="550"/>
      <c r="H531" s="572"/>
      <c r="I531" s="572"/>
      <c r="J531" s="548"/>
      <c r="K531" s="550"/>
      <c r="L531" s="546"/>
      <c r="M531" s="546"/>
      <c r="N531" s="547"/>
      <c r="O531" s="546"/>
    </row>
    <row r="532" spans="1:15" x14ac:dyDescent="0.2">
      <c r="A532" s="546"/>
      <c r="B532" s="546"/>
      <c r="C532" s="546"/>
      <c r="D532" s="546"/>
      <c r="E532" s="546"/>
      <c r="F532" s="547"/>
      <c r="G532" s="550"/>
      <c r="H532" s="572"/>
      <c r="I532" s="572"/>
      <c r="J532" s="548"/>
      <c r="K532" s="550"/>
      <c r="L532" s="546"/>
      <c r="M532" s="546"/>
      <c r="N532" s="547"/>
      <c r="O532" s="546"/>
    </row>
    <row r="533" spans="1:15" x14ac:dyDescent="0.2">
      <c r="A533" s="546"/>
      <c r="B533" s="546"/>
      <c r="C533" s="546"/>
      <c r="D533" s="546"/>
      <c r="E533" s="546"/>
      <c r="F533" s="547"/>
      <c r="G533" s="550"/>
      <c r="H533" s="572"/>
      <c r="I533" s="572"/>
      <c r="J533" s="548"/>
      <c r="K533" s="550"/>
      <c r="L533" s="546"/>
      <c r="M533" s="546"/>
      <c r="N533" s="547"/>
      <c r="O533" s="546"/>
    </row>
    <row r="534" spans="1:15" x14ac:dyDescent="0.2">
      <c r="A534" s="546"/>
      <c r="B534" s="546"/>
      <c r="C534" s="546"/>
      <c r="D534" s="546"/>
      <c r="E534" s="546"/>
      <c r="F534" s="547"/>
      <c r="G534" s="550"/>
      <c r="H534" s="572"/>
      <c r="I534" s="572"/>
      <c r="J534" s="548"/>
      <c r="K534" s="550"/>
      <c r="L534" s="546"/>
      <c r="M534" s="546"/>
      <c r="N534" s="547"/>
      <c r="O534" s="546"/>
    </row>
    <row r="535" spans="1:15" x14ac:dyDescent="0.2">
      <c r="A535" s="546"/>
      <c r="B535" s="546"/>
      <c r="C535" s="546"/>
      <c r="D535" s="546"/>
      <c r="E535" s="546"/>
      <c r="F535" s="547"/>
      <c r="G535" s="550"/>
      <c r="H535" s="572"/>
      <c r="I535" s="572"/>
      <c r="J535" s="548"/>
      <c r="K535" s="550"/>
      <c r="L535" s="546"/>
      <c r="M535" s="546"/>
      <c r="N535" s="547"/>
      <c r="O535" s="546"/>
    </row>
    <row r="536" spans="1:15" x14ac:dyDescent="0.2">
      <c r="A536" s="546"/>
      <c r="B536" s="546"/>
      <c r="C536" s="546"/>
      <c r="D536" s="546"/>
      <c r="E536" s="546"/>
      <c r="F536" s="547"/>
      <c r="G536" s="550"/>
      <c r="H536" s="572"/>
      <c r="I536" s="572"/>
      <c r="J536" s="548"/>
      <c r="K536" s="550"/>
      <c r="L536" s="546"/>
      <c r="M536" s="546"/>
      <c r="N536" s="547"/>
      <c r="O536" s="546"/>
    </row>
    <row r="537" spans="1:15" x14ac:dyDescent="0.2">
      <c r="A537" s="546"/>
      <c r="B537" s="546"/>
      <c r="C537" s="546"/>
      <c r="D537" s="546"/>
      <c r="E537" s="546"/>
      <c r="F537" s="547"/>
      <c r="G537" s="550"/>
      <c r="H537" s="572"/>
      <c r="I537" s="572"/>
      <c r="J537" s="548"/>
      <c r="K537" s="550"/>
      <c r="L537" s="546"/>
      <c r="M537" s="546"/>
      <c r="N537" s="547"/>
      <c r="O537" s="546"/>
    </row>
    <row r="538" spans="1:15" x14ac:dyDescent="0.2">
      <c r="A538" s="546"/>
      <c r="B538" s="546"/>
      <c r="C538" s="546"/>
      <c r="D538" s="546"/>
      <c r="E538" s="546"/>
      <c r="F538" s="547"/>
      <c r="G538" s="550"/>
      <c r="H538" s="572"/>
      <c r="I538" s="572"/>
      <c r="J538" s="548"/>
      <c r="K538" s="550"/>
      <c r="L538" s="546"/>
      <c r="M538" s="546"/>
      <c r="N538" s="547"/>
      <c r="O538" s="546"/>
    </row>
    <row r="539" spans="1:15" x14ac:dyDescent="0.2">
      <c r="A539" s="546"/>
      <c r="B539" s="546"/>
      <c r="C539" s="546"/>
      <c r="D539" s="546"/>
      <c r="E539" s="546"/>
      <c r="F539" s="547"/>
      <c r="G539" s="550"/>
      <c r="H539" s="572"/>
      <c r="I539" s="572"/>
      <c r="J539" s="548"/>
      <c r="K539" s="550"/>
      <c r="L539" s="546"/>
      <c r="M539" s="546"/>
      <c r="N539" s="547"/>
      <c r="O539" s="546"/>
    </row>
    <row r="540" spans="1:15" x14ac:dyDescent="0.2">
      <c r="A540" s="546"/>
      <c r="B540" s="546"/>
      <c r="C540" s="546"/>
      <c r="D540" s="546"/>
      <c r="E540" s="546"/>
      <c r="F540" s="547"/>
      <c r="G540" s="550"/>
      <c r="H540" s="572"/>
      <c r="I540" s="572"/>
      <c r="J540" s="548"/>
      <c r="K540" s="550"/>
      <c r="L540" s="546"/>
      <c r="M540" s="546"/>
      <c r="N540" s="547"/>
      <c r="O540" s="546"/>
    </row>
    <row r="541" spans="1:15" x14ac:dyDescent="0.2">
      <c r="A541" s="546"/>
      <c r="B541" s="546"/>
      <c r="C541" s="546"/>
      <c r="D541" s="546"/>
      <c r="E541" s="546"/>
      <c r="F541" s="547"/>
      <c r="G541" s="550"/>
      <c r="H541" s="572"/>
      <c r="I541" s="572"/>
      <c r="J541" s="548"/>
      <c r="K541" s="550"/>
      <c r="L541" s="546"/>
      <c r="M541" s="546"/>
      <c r="N541" s="547"/>
      <c r="O541" s="546"/>
    </row>
    <row r="542" spans="1:15" x14ac:dyDescent="0.2">
      <c r="A542" s="546"/>
      <c r="B542" s="546"/>
      <c r="C542" s="546"/>
      <c r="D542" s="546"/>
      <c r="E542" s="546"/>
      <c r="F542" s="547"/>
      <c r="G542" s="550"/>
      <c r="H542" s="572"/>
      <c r="I542" s="572"/>
      <c r="J542" s="548"/>
      <c r="K542" s="550"/>
      <c r="L542" s="546"/>
      <c r="M542" s="546"/>
      <c r="N542" s="547"/>
      <c r="O542" s="546"/>
    </row>
    <row r="543" spans="1:15" x14ac:dyDescent="0.2">
      <c r="A543" s="546"/>
      <c r="B543" s="546"/>
      <c r="C543" s="546"/>
      <c r="D543" s="546"/>
      <c r="E543" s="546"/>
      <c r="F543" s="547"/>
      <c r="G543" s="550"/>
      <c r="H543" s="572"/>
      <c r="I543" s="572"/>
      <c r="J543" s="548"/>
      <c r="K543" s="550"/>
      <c r="L543" s="546"/>
      <c r="M543" s="546"/>
      <c r="N543" s="547"/>
      <c r="O543" s="546"/>
    </row>
    <row r="544" spans="1:15" x14ac:dyDescent="0.2">
      <c r="A544" s="546"/>
      <c r="B544" s="546"/>
      <c r="C544" s="546"/>
      <c r="D544" s="546"/>
      <c r="E544" s="546"/>
      <c r="F544" s="547"/>
      <c r="G544" s="550"/>
      <c r="H544" s="572"/>
      <c r="I544" s="572"/>
      <c r="J544" s="548"/>
      <c r="K544" s="550"/>
      <c r="L544" s="546"/>
      <c r="M544" s="546"/>
      <c r="N544" s="547"/>
      <c r="O544" s="546"/>
    </row>
    <row r="545" spans="1:15" x14ac:dyDescent="0.2">
      <c r="A545" s="546"/>
      <c r="B545" s="546"/>
      <c r="C545" s="546"/>
      <c r="D545" s="546"/>
      <c r="E545" s="546"/>
      <c r="F545" s="547"/>
      <c r="G545" s="550"/>
      <c r="H545" s="572"/>
      <c r="I545" s="572"/>
      <c r="J545" s="548"/>
      <c r="K545" s="550"/>
      <c r="L545" s="546"/>
      <c r="M545" s="546"/>
      <c r="N545" s="547"/>
      <c r="O545" s="546"/>
    </row>
    <row r="546" spans="1:15" x14ac:dyDescent="0.2">
      <c r="A546" s="546"/>
      <c r="B546" s="546"/>
      <c r="C546" s="546"/>
      <c r="D546" s="546"/>
      <c r="E546" s="546"/>
      <c r="F546" s="547"/>
      <c r="G546" s="550"/>
      <c r="H546" s="572"/>
      <c r="I546" s="572"/>
      <c r="J546" s="548"/>
      <c r="K546" s="550"/>
      <c r="L546" s="546"/>
      <c r="M546" s="546"/>
      <c r="N546" s="547"/>
      <c r="O546" s="546"/>
    </row>
    <row r="547" spans="1:15" x14ac:dyDescent="0.2">
      <c r="A547" s="546"/>
      <c r="B547" s="546"/>
      <c r="C547" s="546"/>
      <c r="D547" s="546"/>
      <c r="E547" s="546"/>
      <c r="F547" s="547"/>
      <c r="G547" s="550"/>
      <c r="H547" s="572"/>
      <c r="I547" s="572"/>
      <c r="J547" s="548"/>
      <c r="K547" s="550"/>
      <c r="L547" s="546"/>
      <c r="M547" s="546"/>
      <c r="N547" s="547"/>
      <c r="O547" s="546"/>
    </row>
    <row r="548" spans="1:15" x14ac:dyDescent="0.2">
      <c r="A548" s="546"/>
      <c r="B548" s="546"/>
      <c r="C548" s="546"/>
      <c r="D548" s="546"/>
      <c r="E548" s="546"/>
      <c r="F548" s="547"/>
      <c r="G548" s="550"/>
      <c r="H548" s="572"/>
      <c r="I548" s="572"/>
      <c r="J548" s="548"/>
      <c r="K548" s="550"/>
      <c r="L548" s="546"/>
      <c r="M548" s="546"/>
      <c r="N548" s="547"/>
      <c r="O548" s="546"/>
    </row>
    <row r="549" spans="1:15" x14ac:dyDescent="0.2">
      <c r="A549" s="546"/>
      <c r="B549" s="546"/>
      <c r="C549" s="546"/>
      <c r="D549" s="546"/>
      <c r="E549" s="546"/>
      <c r="F549" s="547"/>
      <c r="G549" s="550"/>
      <c r="H549" s="572"/>
      <c r="I549" s="572"/>
      <c r="J549" s="548"/>
      <c r="K549" s="550"/>
      <c r="L549" s="546"/>
      <c r="M549" s="546"/>
      <c r="N549" s="547"/>
      <c r="O549" s="546"/>
    </row>
    <row r="550" spans="1:15" x14ac:dyDescent="0.2">
      <c r="A550" s="546"/>
      <c r="B550" s="546"/>
      <c r="C550" s="546"/>
      <c r="D550" s="546"/>
      <c r="E550" s="546"/>
      <c r="F550" s="547"/>
      <c r="G550" s="550"/>
      <c r="H550" s="572"/>
      <c r="I550" s="572"/>
      <c r="J550" s="548"/>
      <c r="K550" s="550"/>
      <c r="L550" s="546"/>
      <c r="M550" s="546"/>
      <c r="N550" s="547"/>
      <c r="O550" s="546"/>
    </row>
    <row r="551" spans="1:15" x14ac:dyDescent="0.2">
      <c r="A551" s="546"/>
      <c r="B551" s="546"/>
      <c r="C551" s="546"/>
      <c r="D551" s="546"/>
      <c r="E551" s="546"/>
      <c r="F551" s="547"/>
      <c r="G551" s="550"/>
      <c r="H551" s="572"/>
      <c r="I551" s="572"/>
      <c r="J551" s="548"/>
      <c r="K551" s="550"/>
      <c r="L551" s="546"/>
      <c r="M551" s="546"/>
      <c r="N551" s="547"/>
      <c r="O551" s="546"/>
    </row>
    <row r="552" spans="1:15" x14ac:dyDescent="0.2">
      <c r="A552" s="546"/>
      <c r="B552" s="546"/>
      <c r="C552" s="546"/>
      <c r="D552" s="546"/>
      <c r="E552" s="546"/>
      <c r="F552" s="547"/>
      <c r="G552" s="550"/>
      <c r="H552" s="572"/>
      <c r="I552" s="572"/>
      <c r="J552" s="548"/>
      <c r="K552" s="550"/>
      <c r="L552" s="546"/>
      <c r="M552" s="546"/>
      <c r="N552" s="547"/>
      <c r="O552" s="546"/>
    </row>
    <row r="553" spans="1:15" x14ac:dyDescent="0.2">
      <c r="A553" s="546"/>
      <c r="B553" s="546"/>
      <c r="C553" s="546"/>
      <c r="D553" s="546"/>
      <c r="E553" s="546"/>
      <c r="F553" s="547"/>
      <c r="G553" s="550"/>
      <c r="H553" s="572"/>
      <c r="I553" s="572"/>
      <c r="J553" s="548"/>
      <c r="K553" s="550"/>
      <c r="L553" s="546"/>
      <c r="M553" s="546"/>
      <c r="N553" s="547"/>
      <c r="O553" s="546"/>
    </row>
    <row r="554" spans="1:15" x14ac:dyDescent="0.2">
      <c r="A554" s="546"/>
      <c r="B554" s="546"/>
      <c r="C554" s="546"/>
      <c r="D554" s="546"/>
      <c r="E554" s="546"/>
      <c r="F554" s="547"/>
      <c r="G554" s="550"/>
      <c r="H554" s="572"/>
      <c r="I554" s="572"/>
      <c r="J554" s="548"/>
      <c r="K554" s="550"/>
      <c r="L554" s="546"/>
      <c r="M554" s="546"/>
      <c r="N554" s="547"/>
      <c r="O554" s="546"/>
    </row>
    <row r="555" spans="1:15" x14ac:dyDescent="0.2">
      <c r="A555" s="546"/>
      <c r="B555" s="546"/>
      <c r="C555" s="546"/>
      <c r="D555" s="546"/>
      <c r="E555" s="546"/>
      <c r="F555" s="547"/>
      <c r="G555" s="550"/>
      <c r="H555" s="572"/>
      <c r="I555" s="572"/>
      <c r="J555" s="548"/>
      <c r="K555" s="550"/>
      <c r="L555" s="546"/>
      <c r="M555" s="546"/>
      <c r="N555" s="547"/>
      <c r="O555" s="546"/>
    </row>
    <row r="556" spans="1:15" x14ac:dyDescent="0.2">
      <c r="A556" s="546"/>
      <c r="B556" s="546"/>
      <c r="C556" s="546"/>
      <c r="D556" s="546"/>
      <c r="E556" s="546"/>
      <c r="F556" s="547"/>
      <c r="G556" s="550"/>
      <c r="H556" s="572"/>
      <c r="I556" s="572"/>
      <c r="J556" s="548"/>
      <c r="K556" s="550"/>
      <c r="L556" s="546"/>
      <c r="M556" s="546"/>
      <c r="N556" s="547"/>
      <c r="O556" s="546"/>
    </row>
    <row r="557" spans="1:15" x14ac:dyDescent="0.2">
      <c r="A557" s="546"/>
      <c r="B557" s="546"/>
      <c r="C557" s="546"/>
      <c r="D557" s="546"/>
      <c r="E557" s="546"/>
      <c r="F557" s="547"/>
      <c r="G557" s="550"/>
      <c r="H557" s="572"/>
      <c r="I557" s="572"/>
      <c r="J557" s="548"/>
      <c r="K557" s="550"/>
      <c r="L557" s="546"/>
      <c r="M557" s="546"/>
      <c r="N557" s="547"/>
      <c r="O557" s="546"/>
    </row>
    <row r="558" spans="1:15" x14ac:dyDescent="0.2">
      <c r="A558" s="546"/>
      <c r="B558" s="546"/>
      <c r="C558" s="546"/>
      <c r="D558" s="546"/>
      <c r="E558" s="546"/>
      <c r="F558" s="547"/>
      <c r="G558" s="550"/>
      <c r="H558" s="572"/>
      <c r="I558" s="572"/>
      <c r="J558" s="548"/>
      <c r="K558" s="550"/>
      <c r="L558" s="546"/>
      <c r="M558" s="546"/>
      <c r="N558" s="547"/>
      <c r="O558" s="546"/>
    </row>
    <row r="559" spans="1:15" x14ac:dyDescent="0.2">
      <c r="A559" s="546"/>
      <c r="B559" s="546"/>
      <c r="C559" s="546"/>
      <c r="D559" s="546"/>
      <c r="E559" s="546"/>
      <c r="F559" s="547"/>
      <c r="G559" s="550"/>
      <c r="H559" s="572"/>
      <c r="I559" s="572"/>
      <c r="J559" s="548"/>
      <c r="K559" s="550"/>
      <c r="L559" s="546"/>
      <c r="M559" s="546"/>
      <c r="N559" s="547"/>
      <c r="O559" s="546"/>
    </row>
    <row r="560" spans="1:15" x14ac:dyDescent="0.2">
      <c r="A560" s="546"/>
      <c r="B560" s="546"/>
      <c r="C560" s="546"/>
      <c r="D560" s="546"/>
      <c r="E560" s="546"/>
      <c r="F560" s="547"/>
      <c r="G560" s="550"/>
      <c r="H560" s="572"/>
      <c r="I560" s="572"/>
      <c r="J560" s="548"/>
      <c r="K560" s="550"/>
      <c r="L560" s="546"/>
      <c r="M560" s="546"/>
      <c r="N560" s="547"/>
      <c r="O560" s="546"/>
    </row>
    <row r="561" spans="1:15" x14ac:dyDescent="0.2">
      <c r="A561" s="546"/>
      <c r="B561" s="546"/>
      <c r="C561" s="546"/>
      <c r="D561" s="546"/>
      <c r="E561" s="546"/>
      <c r="F561" s="547"/>
      <c r="G561" s="550"/>
      <c r="H561" s="572"/>
      <c r="I561" s="572"/>
      <c r="J561" s="548"/>
      <c r="K561" s="550"/>
      <c r="L561" s="546"/>
      <c r="M561" s="546"/>
      <c r="N561" s="547"/>
      <c r="O561" s="546"/>
    </row>
    <row r="562" spans="1:15" x14ac:dyDescent="0.2">
      <c r="A562" s="546"/>
      <c r="B562" s="546"/>
      <c r="C562" s="546"/>
      <c r="D562" s="546"/>
      <c r="E562" s="546"/>
      <c r="F562" s="547"/>
      <c r="G562" s="550"/>
      <c r="H562" s="572"/>
      <c r="I562" s="572"/>
      <c r="J562" s="548"/>
      <c r="K562" s="550"/>
      <c r="L562" s="546"/>
      <c r="M562" s="546"/>
      <c r="N562" s="547"/>
      <c r="O562" s="546"/>
    </row>
    <row r="563" spans="1:15" x14ac:dyDescent="0.2">
      <c r="A563" s="546"/>
      <c r="B563" s="546"/>
      <c r="C563" s="546"/>
      <c r="D563" s="546"/>
      <c r="E563" s="546"/>
      <c r="F563" s="547"/>
      <c r="G563" s="550"/>
      <c r="H563" s="572"/>
      <c r="I563" s="572"/>
      <c r="J563" s="548"/>
      <c r="K563" s="550"/>
      <c r="L563" s="546"/>
      <c r="M563" s="546"/>
      <c r="N563" s="547"/>
      <c r="O563" s="546"/>
    </row>
    <row r="564" spans="1:15" x14ac:dyDescent="0.2">
      <c r="A564" s="546"/>
      <c r="B564" s="546"/>
      <c r="C564" s="546"/>
      <c r="D564" s="546"/>
      <c r="E564" s="546"/>
      <c r="F564" s="547"/>
      <c r="G564" s="550"/>
      <c r="H564" s="572"/>
      <c r="I564" s="572"/>
      <c r="J564" s="548"/>
      <c r="K564" s="550"/>
      <c r="L564" s="546"/>
      <c r="M564" s="546"/>
      <c r="N564" s="547"/>
      <c r="O564" s="546"/>
    </row>
    <row r="565" spans="1:15" x14ac:dyDescent="0.2">
      <c r="A565" s="546"/>
      <c r="B565" s="546"/>
      <c r="C565" s="546"/>
      <c r="D565" s="546"/>
      <c r="E565" s="546"/>
      <c r="F565" s="547"/>
      <c r="G565" s="550"/>
      <c r="H565" s="572"/>
      <c r="I565" s="572"/>
      <c r="J565" s="548"/>
      <c r="K565" s="550"/>
      <c r="L565" s="546"/>
      <c r="M565" s="546"/>
      <c r="N565" s="547"/>
      <c r="O565" s="546"/>
    </row>
    <row r="566" spans="1:15" x14ac:dyDescent="0.2">
      <c r="A566" s="546"/>
      <c r="B566" s="546"/>
      <c r="C566" s="546"/>
      <c r="D566" s="546"/>
      <c r="E566" s="546"/>
      <c r="F566" s="547"/>
      <c r="G566" s="550"/>
      <c r="H566" s="572"/>
      <c r="I566" s="572"/>
      <c r="J566" s="548"/>
      <c r="K566" s="550"/>
      <c r="L566" s="546"/>
      <c r="M566" s="546"/>
      <c r="N566" s="547"/>
      <c r="O566" s="546"/>
    </row>
    <row r="567" spans="1:15" x14ac:dyDescent="0.2">
      <c r="A567" s="546"/>
      <c r="B567" s="546"/>
      <c r="C567" s="546"/>
      <c r="D567" s="546"/>
      <c r="E567" s="546"/>
      <c r="F567" s="547"/>
      <c r="G567" s="550"/>
      <c r="H567" s="572"/>
      <c r="I567" s="572"/>
      <c r="J567" s="548"/>
      <c r="K567" s="550"/>
      <c r="L567" s="546"/>
      <c r="M567" s="546"/>
      <c r="N567" s="547"/>
      <c r="O567" s="546"/>
    </row>
    <row r="568" spans="1:15" x14ac:dyDescent="0.2">
      <c r="A568" s="546"/>
      <c r="B568" s="546"/>
      <c r="C568" s="546"/>
      <c r="D568" s="546"/>
      <c r="E568" s="546"/>
      <c r="F568" s="547"/>
      <c r="G568" s="550"/>
      <c r="H568" s="572"/>
      <c r="I568" s="572"/>
      <c r="J568" s="548"/>
      <c r="K568" s="550"/>
      <c r="L568" s="546"/>
      <c r="M568" s="546"/>
      <c r="N568" s="547"/>
      <c r="O568" s="546"/>
    </row>
    <row r="569" spans="1:15" x14ac:dyDescent="0.2">
      <c r="A569" s="546"/>
      <c r="B569" s="546"/>
      <c r="C569" s="546"/>
      <c r="D569" s="546"/>
      <c r="E569" s="546"/>
      <c r="F569" s="547"/>
      <c r="G569" s="550"/>
      <c r="H569" s="572"/>
      <c r="I569" s="572"/>
      <c r="J569" s="548"/>
      <c r="K569" s="550"/>
      <c r="L569" s="546"/>
      <c r="M569" s="546"/>
      <c r="N569" s="547"/>
      <c r="O569" s="546"/>
    </row>
    <row r="570" spans="1:15" x14ac:dyDescent="0.2">
      <c r="A570" s="546"/>
      <c r="B570" s="546"/>
      <c r="C570" s="546"/>
      <c r="D570" s="546"/>
      <c r="E570" s="546"/>
      <c r="F570" s="547"/>
      <c r="G570" s="550"/>
      <c r="H570" s="572"/>
      <c r="I570" s="572"/>
      <c r="J570" s="548"/>
      <c r="K570" s="550"/>
      <c r="L570" s="546"/>
      <c r="M570" s="546"/>
      <c r="N570" s="547"/>
      <c r="O570" s="546"/>
    </row>
    <row r="571" spans="1:15" x14ac:dyDescent="0.2">
      <c r="A571" s="546"/>
      <c r="B571" s="546"/>
      <c r="C571" s="546"/>
      <c r="D571" s="546"/>
      <c r="E571" s="546"/>
      <c r="F571" s="547"/>
      <c r="G571" s="550"/>
      <c r="H571" s="572"/>
      <c r="I571" s="572"/>
      <c r="J571" s="548"/>
      <c r="K571" s="550"/>
      <c r="L571" s="546"/>
      <c r="M571" s="546"/>
      <c r="N571" s="547"/>
      <c r="O571" s="546"/>
    </row>
    <row r="572" spans="1:15" x14ac:dyDescent="0.2">
      <c r="A572" s="546"/>
      <c r="B572" s="546"/>
      <c r="C572" s="546"/>
      <c r="D572" s="546"/>
      <c r="E572" s="546"/>
      <c r="F572" s="547"/>
      <c r="G572" s="550"/>
      <c r="H572" s="572"/>
      <c r="I572" s="572"/>
      <c r="J572" s="548"/>
      <c r="K572" s="550"/>
      <c r="L572" s="546"/>
      <c r="M572" s="546"/>
      <c r="N572" s="547"/>
      <c r="O572" s="546"/>
    </row>
    <row r="573" spans="1:15" x14ac:dyDescent="0.2">
      <c r="A573" s="546"/>
      <c r="B573" s="546"/>
      <c r="C573" s="546"/>
      <c r="D573" s="546"/>
      <c r="E573" s="546"/>
      <c r="F573" s="547"/>
      <c r="G573" s="550"/>
      <c r="H573" s="572"/>
      <c r="I573" s="572"/>
      <c r="J573" s="548"/>
      <c r="K573" s="550"/>
      <c r="L573" s="546"/>
      <c r="M573" s="546"/>
      <c r="N573" s="547"/>
      <c r="O573" s="546"/>
    </row>
    <row r="574" spans="1:15" x14ac:dyDescent="0.2">
      <c r="A574" s="546"/>
      <c r="B574" s="546"/>
      <c r="C574" s="546"/>
      <c r="D574" s="546"/>
      <c r="E574" s="546"/>
      <c r="F574" s="547"/>
      <c r="G574" s="550"/>
      <c r="H574" s="572"/>
      <c r="I574" s="572"/>
      <c r="J574" s="548"/>
      <c r="K574" s="550"/>
      <c r="L574" s="546"/>
      <c r="M574" s="546"/>
      <c r="N574" s="547"/>
      <c r="O574" s="546"/>
    </row>
    <row r="575" spans="1:15" x14ac:dyDescent="0.2">
      <c r="A575" s="546"/>
      <c r="B575" s="546"/>
      <c r="C575" s="546"/>
      <c r="D575" s="546"/>
      <c r="E575" s="546"/>
      <c r="F575" s="547"/>
      <c r="G575" s="550"/>
      <c r="H575" s="572"/>
      <c r="I575" s="572"/>
      <c r="J575" s="548"/>
      <c r="K575" s="550"/>
      <c r="L575" s="546"/>
      <c r="M575" s="546"/>
      <c r="N575" s="547"/>
      <c r="O575" s="546"/>
    </row>
    <row r="576" spans="1:15" x14ac:dyDescent="0.2">
      <c r="A576" s="546"/>
      <c r="B576" s="546"/>
      <c r="C576" s="546"/>
      <c r="D576" s="546"/>
      <c r="E576" s="546"/>
      <c r="F576" s="547"/>
      <c r="G576" s="550"/>
      <c r="H576" s="572"/>
      <c r="I576" s="572"/>
      <c r="J576" s="548"/>
      <c r="K576" s="550"/>
      <c r="L576" s="546"/>
      <c r="M576" s="546"/>
      <c r="N576" s="547"/>
      <c r="O576" s="546"/>
    </row>
    <row r="577" spans="1:15" x14ac:dyDescent="0.2">
      <c r="A577" s="546"/>
      <c r="B577" s="546"/>
      <c r="C577" s="546"/>
      <c r="D577" s="546"/>
      <c r="E577" s="546"/>
      <c r="F577" s="547"/>
      <c r="G577" s="550"/>
      <c r="H577" s="572"/>
      <c r="I577" s="572"/>
      <c r="J577" s="548"/>
      <c r="K577" s="550"/>
      <c r="L577" s="546"/>
      <c r="M577" s="546"/>
      <c r="N577" s="547"/>
      <c r="O577" s="546"/>
    </row>
    <row r="578" spans="1:15" x14ac:dyDescent="0.2">
      <c r="A578" s="546"/>
      <c r="B578" s="546"/>
      <c r="C578" s="546"/>
      <c r="D578" s="546"/>
      <c r="E578" s="546"/>
      <c r="F578" s="547"/>
      <c r="G578" s="550"/>
      <c r="H578" s="572"/>
      <c r="I578" s="572"/>
      <c r="J578" s="548"/>
      <c r="K578" s="550"/>
      <c r="L578" s="546"/>
      <c r="M578" s="546"/>
      <c r="N578" s="547"/>
      <c r="O578" s="546"/>
    </row>
    <row r="579" spans="1:15" x14ac:dyDescent="0.2">
      <c r="A579" s="546"/>
      <c r="B579" s="546"/>
      <c r="C579" s="546"/>
      <c r="D579" s="546"/>
      <c r="E579" s="546"/>
      <c r="F579" s="547"/>
      <c r="G579" s="550"/>
      <c r="H579" s="572"/>
      <c r="I579" s="572"/>
      <c r="J579" s="548"/>
      <c r="K579" s="550"/>
      <c r="L579" s="546"/>
      <c r="M579" s="546"/>
      <c r="N579" s="547"/>
      <c r="O579" s="546"/>
    </row>
    <row r="580" spans="1:15" x14ac:dyDescent="0.2">
      <c r="A580" s="546"/>
      <c r="B580" s="546"/>
      <c r="C580" s="546"/>
      <c r="D580" s="546"/>
      <c r="E580" s="546"/>
      <c r="F580" s="547"/>
      <c r="G580" s="550"/>
      <c r="H580" s="572"/>
      <c r="I580" s="572"/>
      <c r="J580" s="548"/>
      <c r="K580" s="550"/>
      <c r="L580" s="546"/>
      <c r="M580" s="546"/>
      <c r="N580" s="547"/>
      <c r="O580" s="546"/>
    </row>
    <row r="581" spans="1:15" x14ac:dyDescent="0.2">
      <c r="A581" s="546"/>
      <c r="B581" s="546"/>
      <c r="C581" s="546"/>
      <c r="D581" s="546"/>
      <c r="E581" s="546"/>
      <c r="F581" s="547"/>
      <c r="G581" s="550"/>
      <c r="H581" s="572"/>
      <c r="I581" s="572"/>
      <c r="J581" s="548"/>
      <c r="K581" s="550"/>
      <c r="L581" s="546"/>
      <c r="M581" s="546"/>
      <c r="N581" s="547"/>
      <c r="O581" s="546"/>
    </row>
    <row r="582" spans="1:15" x14ac:dyDescent="0.2">
      <c r="A582" s="546"/>
      <c r="B582" s="546"/>
      <c r="C582" s="546"/>
      <c r="D582" s="546"/>
      <c r="E582" s="546"/>
      <c r="F582" s="547"/>
      <c r="G582" s="550"/>
      <c r="H582" s="572"/>
      <c r="I582" s="572"/>
      <c r="J582" s="548"/>
      <c r="K582" s="550"/>
      <c r="L582" s="546"/>
      <c r="M582" s="546"/>
      <c r="N582" s="547"/>
      <c r="O582" s="546"/>
    </row>
    <row r="583" spans="1:15" x14ac:dyDescent="0.2">
      <c r="A583" s="546"/>
      <c r="B583" s="546"/>
      <c r="C583" s="546"/>
      <c r="D583" s="546"/>
      <c r="E583" s="546"/>
      <c r="F583" s="547"/>
      <c r="G583" s="550"/>
      <c r="H583" s="572"/>
      <c r="I583" s="572"/>
      <c r="J583" s="548"/>
      <c r="K583" s="550"/>
      <c r="L583" s="546"/>
      <c r="M583" s="546"/>
      <c r="N583" s="547"/>
      <c r="O583" s="546"/>
    </row>
    <row r="584" spans="1:15" x14ac:dyDescent="0.2">
      <c r="A584" s="546"/>
      <c r="B584" s="546"/>
      <c r="C584" s="546"/>
      <c r="D584" s="546"/>
      <c r="E584" s="546"/>
      <c r="F584" s="547"/>
      <c r="G584" s="550"/>
      <c r="H584" s="572"/>
      <c r="I584" s="572"/>
      <c r="J584" s="548"/>
      <c r="K584" s="550"/>
      <c r="L584" s="546"/>
      <c r="M584" s="546"/>
      <c r="N584" s="547"/>
      <c r="O584" s="546"/>
    </row>
    <row r="585" spans="1:15" x14ac:dyDescent="0.2">
      <c r="A585" s="546"/>
      <c r="B585" s="546"/>
      <c r="C585" s="546"/>
      <c r="D585" s="546"/>
      <c r="E585" s="546"/>
      <c r="F585" s="547"/>
      <c r="G585" s="550"/>
      <c r="H585" s="572"/>
      <c r="I585" s="572"/>
      <c r="J585" s="548"/>
      <c r="K585" s="550"/>
      <c r="L585" s="546"/>
      <c r="M585" s="546"/>
      <c r="N585" s="547"/>
      <c r="O585" s="546"/>
    </row>
    <row r="586" spans="1:15" x14ac:dyDescent="0.2">
      <c r="A586" s="546"/>
      <c r="B586" s="546"/>
      <c r="C586" s="546"/>
      <c r="D586" s="546"/>
      <c r="E586" s="546"/>
      <c r="F586" s="547"/>
      <c r="G586" s="550"/>
      <c r="H586" s="572"/>
      <c r="I586" s="572"/>
      <c r="J586" s="548"/>
      <c r="K586" s="550"/>
      <c r="L586" s="546"/>
      <c r="M586" s="546"/>
      <c r="N586" s="547"/>
      <c r="O586" s="546"/>
    </row>
    <row r="587" spans="1:15" x14ac:dyDescent="0.2">
      <c r="A587" s="546"/>
      <c r="B587" s="546"/>
      <c r="C587" s="546"/>
      <c r="D587" s="546"/>
      <c r="E587" s="546"/>
      <c r="F587" s="547"/>
      <c r="G587" s="550"/>
      <c r="H587" s="572"/>
      <c r="I587" s="572"/>
      <c r="J587" s="548"/>
      <c r="K587" s="550"/>
      <c r="L587" s="546"/>
      <c r="M587" s="546"/>
      <c r="N587" s="547"/>
      <c r="O587" s="546"/>
    </row>
    <row r="588" spans="1:15" x14ac:dyDescent="0.2">
      <c r="A588" s="546"/>
      <c r="B588" s="546"/>
      <c r="C588" s="546"/>
      <c r="D588" s="546"/>
      <c r="E588" s="546"/>
      <c r="F588" s="547"/>
      <c r="G588" s="550"/>
      <c r="H588" s="572"/>
      <c r="I588" s="572"/>
      <c r="J588" s="548"/>
      <c r="K588" s="550"/>
      <c r="L588" s="546"/>
      <c r="M588" s="546"/>
      <c r="N588" s="547"/>
      <c r="O588" s="546"/>
    </row>
    <row r="589" spans="1:15" x14ac:dyDescent="0.2">
      <c r="A589" s="546"/>
      <c r="B589" s="546"/>
      <c r="C589" s="546"/>
      <c r="D589" s="546"/>
      <c r="E589" s="546"/>
      <c r="F589" s="547"/>
      <c r="G589" s="550"/>
      <c r="H589" s="572"/>
      <c r="I589" s="572"/>
      <c r="J589" s="548"/>
      <c r="K589" s="550"/>
      <c r="L589" s="546"/>
      <c r="M589" s="546"/>
      <c r="N589" s="547"/>
      <c r="O589" s="546"/>
    </row>
    <row r="590" spans="1:15" x14ac:dyDescent="0.2">
      <c r="A590" s="546"/>
      <c r="B590" s="546"/>
      <c r="C590" s="546"/>
      <c r="D590" s="546"/>
      <c r="E590" s="546"/>
      <c r="F590" s="547"/>
      <c r="G590" s="550"/>
      <c r="H590" s="572"/>
      <c r="I590" s="572"/>
      <c r="J590" s="548"/>
      <c r="K590" s="550"/>
      <c r="L590" s="546"/>
      <c r="M590" s="546"/>
      <c r="N590" s="547"/>
      <c r="O590" s="546"/>
    </row>
    <row r="591" spans="1:15" x14ac:dyDescent="0.2">
      <c r="A591" s="546"/>
      <c r="B591" s="546"/>
      <c r="C591" s="546"/>
      <c r="D591" s="546"/>
      <c r="E591" s="546"/>
      <c r="F591" s="547"/>
      <c r="G591" s="550"/>
      <c r="H591" s="572"/>
      <c r="I591" s="572"/>
      <c r="J591" s="548"/>
      <c r="K591" s="550"/>
      <c r="L591" s="546"/>
      <c r="M591" s="546"/>
      <c r="N591" s="547"/>
      <c r="O591" s="546"/>
    </row>
    <row r="592" spans="1:15" x14ac:dyDescent="0.2">
      <c r="A592" s="546"/>
      <c r="B592" s="546"/>
      <c r="C592" s="546"/>
      <c r="D592" s="546"/>
      <c r="E592" s="546"/>
      <c r="F592" s="547"/>
      <c r="G592" s="550"/>
      <c r="H592" s="572"/>
      <c r="I592" s="572"/>
      <c r="J592" s="548"/>
      <c r="K592" s="550"/>
      <c r="L592" s="546"/>
      <c r="M592" s="546"/>
      <c r="N592" s="547"/>
      <c r="O592" s="546"/>
    </row>
    <row r="593" spans="1:15" x14ac:dyDescent="0.2">
      <c r="A593" s="546"/>
      <c r="B593" s="546"/>
      <c r="C593" s="546"/>
      <c r="D593" s="546"/>
      <c r="E593" s="546"/>
      <c r="F593" s="547"/>
      <c r="G593" s="550"/>
      <c r="H593" s="572"/>
      <c r="I593" s="572"/>
      <c r="J593" s="548"/>
      <c r="K593" s="550"/>
      <c r="L593" s="546"/>
      <c r="M593" s="546"/>
      <c r="N593" s="547"/>
      <c r="O593" s="546"/>
    </row>
    <row r="594" spans="1:15" x14ac:dyDescent="0.2">
      <c r="A594" s="546"/>
      <c r="B594" s="546"/>
      <c r="C594" s="546"/>
      <c r="D594" s="546"/>
      <c r="E594" s="546"/>
      <c r="F594" s="547"/>
      <c r="G594" s="550"/>
      <c r="H594" s="572"/>
      <c r="I594" s="572"/>
      <c r="J594" s="548"/>
      <c r="K594" s="550"/>
      <c r="L594" s="546"/>
      <c r="M594" s="546"/>
      <c r="N594" s="547"/>
      <c r="O594" s="546"/>
    </row>
    <row r="595" spans="1:15" x14ac:dyDescent="0.2">
      <c r="A595" s="546"/>
      <c r="B595" s="546"/>
      <c r="C595" s="546"/>
      <c r="D595" s="546"/>
      <c r="E595" s="546"/>
      <c r="F595" s="547"/>
      <c r="G595" s="550"/>
      <c r="H595" s="572"/>
      <c r="I595" s="572"/>
      <c r="J595" s="548"/>
      <c r="K595" s="550"/>
      <c r="L595" s="546"/>
      <c r="M595" s="546"/>
      <c r="N595" s="547"/>
      <c r="O595" s="546"/>
    </row>
    <row r="596" spans="1:15" x14ac:dyDescent="0.2">
      <c r="A596" s="546"/>
      <c r="B596" s="546"/>
      <c r="C596" s="546"/>
      <c r="D596" s="546"/>
      <c r="E596" s="546"/>
      <c r="F596" s="547"/>
      <c r="G596" s="550"/>
      <c r="H596" s="572"/>
      <c r="I596" s="572"/>
      <c r="J596" s="548"/>
      <c r="K596" s="550"/>
      <c r="L596" s="546"/>
      <c r="M596" s="546"/>
      <c r="N596" s="547"/>
      <c r="O596" s="546"/>
    </row>
    <row r="597" spans="1:15" x14ac:dyDescent="0.2">
      <c r="A597" s="546"/>
      <c r="B597" s="546"/>
      <c r="C597" s="546"/>
      <c r="D597" s="546"/>
      <c r="E597" s="546"/>
      <c r="F597" s="547"/>
      <c r="G597" s="550"/>
      <c r="H597" s="572"/>
      <c r="I597" s="572"/>
      <c r="J597" s="548"/>
      <c r="K597" s="550"/>
      <c r="L597" s="546"/>
      <c r="M597" s="546"/>
      <c r="N597" s="547"/>
      <c r="O597" s="546"/>
    </row>
    <row r="598" spans="1:15" x14ac:dyDescent="0.2">
      <c r="A598" s="546"/>
      <c r="B598" s="546"/>
      <c r="C598" s="546"/>
      <c r="D598" s="546"/>
      <c r="E598" s="546"/>
      <c r="F598" s="547"/>
      <c r="G598" s="550"/>
      <c r="H598" s="572"/>
      <c r="I598" s="572"/>
      <c r="J598" s="548"/>
      <c r="K598" s="550"/>
      <c r="L598" s="546"/>
      <c r="M598" s="546"/>
      <c r="N598" s="547"/>
      <c r="O598" s="546"/>
    </row>
    <row r="599" spans="1:15" x14ac:dyDescent="0.2">
      <c r="A599" s="546"/>
      <c r="B599" s="546"/>
      <c r="C599" s="546"/>
      <c r="D599" s="546"/>
      <c r="E599" s="546"/>
      <c r="F599" s="547"/>
      <c r="G599" s="550"/>
      <c r="H599" s="572"/>
      <c r="I599" s="572"/>
      <c r="J599" s="548"/>
      <c r="K599" s="550"/>
      <c r="L599" s="546"/>
      <c r="M599" s="546"/>
      <c r="N599" s="547"/>
      <c r="O599" s="546"/>
    </row>
    <row r="600" spans="1:15" x14ac:dyDescent="0.2">
      <c r="A600" s="546"/>
      <c r="B600" s="546"/>
      <c r="C600" s="546"/>
      <c r="D600" s="546"/>
      <c r="E600" s="546"/>
      <c r="F600" s="547"/>
      <c r="G600" s="550"/>
      <c r="H600" s="572"/>
      <c r="I600" s="572"/>
      <c r="J600" s="548"/>
      <c r="K600" s="550"/>
      <c r="L600" s="546"/>
      <c r="M600" s="546"/>
      <c r="N600" s="547"/>
      <c r="O600" s="546"/>
    </row>
    <row r="601" spans="1:15" x14ac:dyDescent="0.2">
      <c r="A601" s="546"/>
      <c r="B601" s="546"/>
      <c r="C601" s="546"/>
      <c r="D601" s="546"/>
      <c r="E601" s="546"/>
      <c r="F601" s="547"/>
      <c r="G601" s="550"/>
      <c r="H601" s="572"/>
      <c r="I601" s="572"/>
      <c r="J601" s="548"/>
      <c r="K601" s="550"/>
      <c r="L601" s="546"/>
      <c r="M601" s="546"/>
      <c r="N601" s="547"/>
      <c r="O601" s="546"/>
    </row>
    <row r="602" spans="1:15" x14ac:dyDescent="0.2">
      <c r="A602" s="546"/>
      <c r="B602" s="546"/>
      <c r="C602" s="546"/>
      <c r="D602" s="546"/>
      <c r="E602" s="546"/>
      <c r="F602" s="547"/>
      <c r="G602" s="550"/>
      <c r="H602" s="572"/>
      <c r="I602" s="572"/>
      <c r="J602" s="548"/>
      <c r="K602" s="550"/>
      <c r="L602" s="546"/>
      <c r="M602" s="546"/>
      <c r="N602" s="547"/>
      <c r="O602" s="546"/>
    </row>
    <row r="603" spans="1:15" x14ac:dyDescent="0.2">
      <c r="A603" s="546"/>
      <c r="B603" s="546"/>
      <c r="C603" s="546"/>
      <c r="D603" s="546"/>
      <c r="E603" s="546"/>
      <c r="F603" s="547"/>
      <c r="G603" s="550"/>
      <c r="H603" s="572"/>
      <c r="I603" s="572"/>
      <c r="J603" s="548"/>
      <c r="K603" s="550"/>
      <c r="L603" s="546"/>
      <c r="M603" s="546"/>
      <c r="N603" s="547"/>
      <c r="O603" s="546"/>
    </row>
    <row r="604" spans="1:15" x14ac:dyDescent="0.2">
      <c r="A604" s="546"/>
      <c r="B604" s="546"/>
      <c r="C604" s="546"/>
      <c r="D604" s="546"/>
      <c r="E604" s="546"/>
      <c r="F604" s="547"/>
      <c r="G604" s="550"/>
      <c r="H604" s="572"/>
      <c r="I604" s="572"/>
      <c r="J604" s="548"/>
      <c r="K604" s="550"/>
      <c r="L604" s="546"/>
      <c r="M604" s="546"/>
      <c r="N604" s="547"/>
      <c r="O604" s="546"/>
    </row>
    <row r="605" spans="1:15" x14ac:dyDescent="0.2">
      <c r="A605" s="546"/>
      <c r="B605" s="546"/>
      <c r="C605" s="546"/>
      <c r="D605" s="546"/>
      <c r="E605" s="546"/>
      <c r="F605" s="547"/>
      <c r="G605" s="550"/>
      <c r="H605" s="572"/>
      <c r="I605" s="572"/>
      <c r="J605" s="548"/>
      <c r="K605" s="550"/>
      <c r="L605" s="546"/>
      <c r="M605" s="546"/>
      <c r="N605" s="547"/>
      <c r="O605" s="546"/>
    </row>
    <row r="606" spans="1:15" x14ac:dyDescent="0.2">
      <c r="A606" s="546"/>
      <c r="B606" s="546"/>
      <c r="C606" s="546"/>
      <c r="D606" s="546"/>
      <c r="E606" s="546"/>
      <c r="F606" s="547"/>
      <c r="G606" s="550"/>
      <c r="H606" s="572"/>
      <c r="I606" s="572"/>
      <c r="J606" s="548"/>
      <c r="K606" s="550"/>
      <c r="L606" s="546"/>
      <c r="M606" s="546"/>
      <c r="N606" s="547"/>
      <c r="O606" s="546"/>
    </row>
    <row r="607" spans="1:15" x14ac:dyDescent="0.2">
      <c r="A607" s="546"/>
      <c r="B607" s="546"/>
      <c r="C607" s="546"/>
      <c r="D607" s="546"/>
      <c r="E607" s="546"/>
      <c r="F607" s="547"/>
      <c r="G607" s="550"/>
      <c r="H607" s="572"/>
      <c r="I607" s="572"/>
      <c r="J607" s="548"/>
      <c r="K607" s="550"/>
      <c r="L607" s="546"/>
      <c r="M607" s="546"/>
      <c r="N607" s="547"/>
      <c r="O607" s="546"/>
    </row>
    <row r="608" spans="1:15" x14ac:dyDescent="0.2">
      <c r="A608" s="546"/>
      <c r="B608" s="546"/>
      <c r="C608" s="546"/>
      <c r="D608" s="546"/>
      <c r="E608" s="546"/>
      <c r="F608" s="547"/>
      <c r="G608" s="550"/>
      <c r="H608" s="572"/>
      <c r="I608" s="572"/>
      <c r="J608" s="548"/>
      <c r="K608" s="550"/>
      <c r="L608" s="546"/>
      <c r="M608" s="546"/>
      <c r="N608" s="547"/>
      <c r="O608" s="546"/>
    </row>
    <row r="609" spans="1:15" x14ac:dyDescent="0.2">
      <c r="A609" s="546"/>
      <c r="B609" s="546"/>
      <c r="C609" s="546"/>
      <c r="D609" s="546"/>
      <c r="E609" s="546"/>
      <c r="F609" s="547"/>
      <c r="G609" s="550"/>
      <c r="H609" s="572"/>
      <c r="I609" s="572"/>
      <c r="J609" s="548"/>
      <c r="K609" s="550"/>
      <c r="L609" s="546"/>
      <c r="M609" s="546"/>
      <c r="N609" s="547"/>
      <c r="O609" s="546"/>
    </row>
    <row r="610" spans="1:15" x14ac:dyDescent="0.2">
      <c r="A610" s="546"/>
      <c r="B610" s="546"/>
      <c r="C610" s="546"/>
      <c r="D610" s="546"/>
      <c r="E610" s="546"/>
      <c r="F610" s="547"/>
      <c r="G610" s="550"/>
      <c r="H610" s="572"/>
      <c r="I610" s="572"/>
      <c r="J610" s="548"/>
      <c r="K610" s="550"/>
      <c r="L610" s="546"/>
      <c r="M610" s="546"/>
      <c r="N610" s="547"/>
      <c r="O610" s="546"/>
    </row>
    <row r="611" spans="1:15" x14ac:dyDescent="0.2">
      <c r="A611" s="546"/>
      <c r="B611" s="546"/>
      <c r="C611" s="546"/>
      <c r="D611" s="546"/>
      <c r="E611" s="546"/>
      <c r="F611" s="547"/>
      <c r="G611" s="550"/>
      <c r="H611" s="572"/>
      <c r="I611" s="572"/>
      <c r="J611" s="548"/>
      <c r="K611" s="550"/>
      <c r="L611" s="546"/>
      <c r="M611" s="546"/>
      <c r="N611" s="547"/>
      <c r="O611" s="546"/>
    </row>
    <row r="612" spans="1:15" x14ac:dyDescent="0.2">
      <c r="A612" s="546"/>
      <c r="B612" s="546"/>
      <c r="C612" s="546"/>
      <c r="D612" s="546"/>
      <c r="E612" s="546"/>
      <c r="F612" s="547"/>
      <c r="G612" s="550"/>
      <c r="H612" s="572"/>
      <c r="I612" s="572"/>
      <c r="J612" s="548"/>
      <c r="K612" s="550"/>
      <c r="L612" s="546"/>
      <c r="M612" s="546"/>
      <c r="N612" s="547"/>
      <c r="O612" s="546"/>
    </row>
    <row r="613" spans="1:15" x14ac:dyDescent="0.2">
      <c r="A613" s="546"/>
      <c r="B613" s="546"/>
      <c r="C613" s="546"/>
      <c r="D613" s="546"/>
      <c r="E613" s="546"/>
      <c r="F613" s="547"/>
      <c r="G613" s="550"/>
      <c r="H613" s="572"/>
      <c r="I613" s="572"/>
      <c r="J613" s="548"/>
      <c r="K613" s="550"/>
      <c r="L613" s="546"/>
      <c r="M613" s="546"/>
      <c r="N613" s="547"/>
      <c r="O613" s="546"/>
    </row>
    <row r="614" spans="1:15" x14ac:dyDescent="0.2">
      <c r="A614" s="546"/>
      <c r="B614" s="546"/>
      <c r="C614" s="546"/>
      <c r="D614" s="546"/>
      <c r="E614" s="546"/>
      <c r="F614" s="547"/>
      <c r="G614" s="550"/>
      <c r="H614" s="572"/>
      <c r="I614" s="572"/>
      <c r="J614" s="548"/>
      <c r="K614" s="550"/>
      <c r="L614" s="546"/>
      <c r="M614" s="546"/>
      <c r="N614" s="547"/>
      <c r="O614" s="546"/>
    </row>
    <row r="615" spans="1:15" x14ac:dyDescent="0.2">
      <c r="A615" s="546"/>
      <c r="B615" s="546"/>
      <c r="C615" s="546"/>
      <c r="D615" s="546"/>
      <c r="E615" s="546"/>
      <c r="F615" s="547"/>
      <c r="G615" s="550"/>
      <c r="H615" s="572"/>
      <c r="I615" s="572"/>
      <c r="J615" s="548"/>
      <c r="K615" s="550"/>
      <c r="L615" s="546"/>
      <c r="M615" s="546"/>
      <c r="N615" s="547"/>
      <c r="O615" s="546"/>
    </row>
    <row r="616" spans="1:15" x14ac:dyDescent="0.2">
      <c r="A616" s="546"/>
      <c r="B616" s="546"/>
      <c r="C616" s="546"/>
      <c r="D616" s="546"/>
      <c r="E616" s="546"/>
      <c r="F616" s="547"/>
      <c r="G616" s="550"/>
      <c r="H616" s="572"/>
      <c r="I616" s="572"/>
      <c r="J616" s="548"/>
      <c r="K616" s="550"/>
      <c r="L616" s="546"/>
      <c r="M616" s="546"/>
      <c r="N616" s="547"/>
      <c r="O616" s="546"/>
    </row>
    <row r="617" spans="1:15" x14ac:dyDescent="0.2">
      <c r="A617" s="546"/>
      <c r="B617" s="546"/>
      <c r="C617" s="546"/>
      <c r="D617" s="546"/>
      <c r="E617" s="546"/>
      <c r="F617" s="547"/>
      <c r="G617" s="550"/>
      <c r="H617" s="572"/>
      <c r="I617" s="572"/>
      <c r="J617" s="548"/>
      <c r="K617" s="550"/>
      <c r="L617" s="546"/>
      <c r="M617" s="546"/>
      <c r="N617" s="547"/>
      <c r="O617" s="546"/>
    </row>
    <row r="618" spans="1:15" x14ac:dyDescent="0.2">
      <c r="A618" s="546"/>
      <c r="B618" s="546"/>
      <c r="C618" s="546"/>
      <c r="D618" s="546"/>
      <c r="E618" s="546"/>
      <c r="F618" s="547"/>
      <c r="G618" s="550"/>
      <c r="H618" s="572"/>
      <c r="I618" s="572"/>
      <c r="J618" s="548"/>
      <c r="K618" s="550"/>
      <c r="L618" s="546"/>
      <c r="M618" s="546"/>
      <c r="N618" s="547"/>
      <c r="O618" s="546"/>
    </row>
    <row r="619" spans="1:15" x14ac:dyDescent="0.2">
      <c r="A619" s="546"/>
      <c r="B619" s="546"/>
      <c r="C619" s="546"/>
      <c r="D619" s="546"/>
      <c r="E619" s="546"/>
      <c r="F619" s="547"/>
      <c r="G619" s="550"/>
      <c r="H619" s="572"/>
      <c r="I619" s="572"/>
      <c r="J619" s="548"/>
      <c r="K619" s="550"/>
      <c r="L619" s="546"/>
      <c r="M619" s="546"/>
      <c r="N619" s="547"/>
      <c r="O619" s="546"/>
    </row>
    <row r="620" spans="1:15" x14ac:dyDescent="0.2">
      <c r="A620" s="546"/>
      <c r="B620" s="546"/>
      <c r="C620" s="546"/>
      <c r="D620" s="546"/>
      <c r="E620" s="546"/>
      <c r="F620" s="547"/>
      <c r="G620" s="550"/>
      <c r="H620" s="572"/>
      <c r="I620" s="572"/>
      <c r="J620" s="548"/>
      <c r="K620" s="550"/>
      <c r="L620" s="546"/>
      <c r="M620" s="546"/>
      <c r="N620" s="547"/>
      <c r="O620" s="546"/>
    </row>
    <row r="621" spans="1:15" x14ac:dyDescent="0.2">
      <c r="A621" s="546"/>
      <c r="B621" s="546"/>
      <c r="C621" s="546"/>
      <c r="D621" s="546"/>
      <c r="E621" s="546"/>
      <c r="F621" s="547"/>
      <c r="G621" s="550"/>
      <c r="H621" s="572"/>
      <c r="I621" s="572"/>
      <c r="J621" s="548"/>
      <c r="K621" s="550"/>
      <c r="L621" s="546"/>
      <c r="M621" s="546"/>
      <c r="N621" s="547"/>
      <c r="O621" s="546"/>
    </row>
    <row r="622" spans="1:15" x14ac:dyDescent="0.2">
      <c r="A622" s="546"/>
      <c r="B622" s="546"/>
      <c r="C622" s="546"/>
      <c r="D622" s="546"/>
      <c r="E622" s="546"/>
      <c r="F622" s="547"/>
      <c r="G622" s="550"/>
      <c r="H622" s="572"/>
      <c r="I622" s="572"/>
      <c r="J622" s="548"/>
      <c r="K622" s="550"/>
      <c r="L622" s="546"/>
      <c r="M622" s="546"/>
      <c r="N622" s="547"/>
      <c r="O622" s="546"/>
    </row>
    <row r="623" spans="1:15" x14ac:dyDescent="0.2">
      <c r="A623" s="546"/>
      <c r="B623" s="546"/>
      <c r="C623" s="546"/>
      <c r="D623" s="546"/>
      <c r="E623" s="546"/>
      <c r="F623" s="547"/>
      <c r="G623" s="550"/>
      <c r="H623" s="572"/>
      <c r="I623" s="572"/>
      <c r="J623" s="548"/>
      <c r="K623" s="550"/>
      <c r="L623" s="546"/>
      <c r="M623" s="546"/>
      <c r="N623" s="547"/>
      <c r="O623" s="546"/>
    </row>
    <row r="624" spans="1:15" x14ac:dyDescent="0.2">
      <c r="A624" s="546"/>
      <c r="B624" s="546"/>
      <c r="C624" s="546"/>
      <c r="D624" s="546"/>
      <c r="E624" s="546"/>
      <c r="F624" s="547"/>
      <c r="G624" s="550"/>
      <c r="H624" s="572"/>
      <c r="I624" s="572"/>
      <c r="J624" s="548"/>
      <c r="K624" s="550"/>
      <c r="L624" s="546"/>
      <c r="M624" s="546"/>
      <c r="N624" s="547"/>
      <c r="O624" s="546"/>
    </row>
    <row r="625" spans="1:15" x14ac:dyDescent="0.2">
      <c r="A625" s="546"/>
      <c r="B625" s="546"/>
      <c r="C625" s="546"/>
      <c r="D625" s="546"/>
      <c r="E625" s="546"/>
      <c r="F625" s="547"/>
      <c r="G625" s="550"/>
      <c r="H625" s="572"/>
      <c r="I625" s="572"/>
      <c r="J625" s="548"/>
      <c r="K625" s="550"/>
      <c r="L625" s="546"/>
      <c r="M625" s="546"/>
      <c r="N625" s="547"/>
      <c r="O625" s="546"/>
    </row>
    <row r="626" spans="1:15" x14ac:dyDescent="0.2">
      <c r="A626" s="546"/>
      <c r="B626" s="546"/>
      <c r="C626" s="546"/>
      <c r="D626" s="546"/>
      <c r="E626" s="546"/>
      <c r="F626" s="547"/>
      <c r="G626" s="550"/>
      <c r="H626" s="572"/>
      <c r="I626" s="572"/>
      <c r="J626" s="548"/>
      <c r="K626" s="550"/>
      <c r="L626" s="546"/>
      <c r="M626" s="546"/>
      <c r="N626" s="547"/>
      <c r="O626" s="546"/>
    </row>
    <row r="627" spans="1:15" x14ac:dyDescent="0.2">
      <c r="A627" s="546"/>
      <c r="B627" s="546"/>
      <c r="C627" s="546"/>
      <c r="D627" s="546"/>
      <c r="E627" s="546"/>
      <c r="F627" s="547"/>
      <c r="G627" s="550"/>
      <c r="H627" s="572"/>
      <c r="I627" s="572"/>
      <c r="J627" s="548"/>
      <c r="K627" s="550"/>
      <c r="L627" s="546"/>
      <c r="M627" s="546"/>
      <c r="N627" s="547"/>
      <c r="O627" s="546"/>
    </row>
    <row r="628" spans="1:15" x14ac:dyDescent="0.2">
      <c r="A628" s="546"/>
      <c r="B628" s="546"/>
      <c r="C628" s="546"/>
      <c r="D628" s="546"/>
      <c r="E628" s="546"/>
      <c r="F628" s="547"/>
      <c r="G628" s="550"/>
      <c r="H628" s="572"/>
      <c r="I628" s="572"/>
      <c r="J628" s="548"/>
      <c r="K628" s="550"/>
      <c r="L628" s="546"/>
      <c r="M628" s="546"/>
      <c r="N628" s="547"/>
      <c r="O628" s="546"/>
    </row>
    <row r="629" spans="1:15" x14ac:dyDescent="0.2">
      <c r="A629" s="546"/>
      <c r="B629" s="546"/>
      <c r="C629" s="546"/>
      <c r="D629" s="546"/>
      <c r="E629" s="546"/>
      <c r="F629" s="547"/>
      <c r="G629" s="550"/>
      <c r="H629" s="572"/>
      <c r="I629" s="572"/>
      <c r="J629" s="548"/>
      <c r="K629" s="550"/>
      <c r="L629" s="546"/>
      <c r="M629" s="546"/>
      <c r="N629" s="547"/>
      <c r="O629" s="546"/>
    </row>
    <row r="630" spans="1:15" x14ac:dyDescent="0.2">
      <c r="A630" s="546"/>
      <c r="B630" s="546"/>
      <c r="C630" s="546"/>
      <c r="D630" s="546"/>
      <c r="E630" s="546"/>
      <c r="F630" s="547"/>
      <c r="G630" s="550"/>
      <c r="H630" s="572"/>
      <c r="I630" s="572"/>
      <c r="J630" s="548"/>
      <c r="K630" s="550"/>
      <c r="L630" s="546"/>
      <c r="M630" s="546"/>
      <c r="N630" s="547"/>
      <c r="O630" s="546"/>
    </row>
    <row r="631" spans="1:15" x14ac:dyDescent="0.2">
      <c r="A631" s="546"/>
      <c r="B631" s="546"/>
      <c r="C631" s="546"/>
      <c r="D631" s="546"/>
      <c r="E631" s="546"/>
      <c r="F631" s="547"/>
      <c r="G631" s="550"/>
      <c r="H631" s="572"/>
      <c r="I631" s="572"/>
      <c r="J631" s="548"/>
      <c r="K631" s="550"/>
      <c r="L631" s="546"/>
      <c r="M631" s="546"/>
      <c r="N631" s="547"/>
      <c r="O631" s="546"/>
    </row>
    <row r="632" spans="1:15" x14ac:dyDescent="0.2">
      <c r="A632" s="546"/>
      <c r="B632" s="546"/>
      <c r="C632" s="546"/>
      <c r="D632" s="546"/>
      <c r="E632" s="546"/>
      <c r="F632" s="547"/>
      <c r="G632" s="550"/>
      <c r="H632" s="572"/>
      <c r="I632" s="572"/>
      <c r="J632" s="548"/>
      <c r="K632" s="550"/>
      <c r="L632" s="546"/>
      <c r="M632" s="546"/>
      <c r="N632" s="547"/>
      <c r="O632" s="546"/>
    </row>
    <row r="633" spans="1:15" x14ac:dyDescent="0.2">
      <c r="A633" s="546"/>
      <c r="B633" s="546"/>
      <c r="C633" s="546"/>
      <c r="D633" s="546"/>
      <c r="E633" s="546"/>
      <c r="F633" s="547"/>
      <c r="G633" s="550"/>
      <c r="H633" s="572"/>
      <c r="I633" s="572"/>
      <c r="J633" s="548"/>
      <c r="K633" s="550"/>
      <c r="L633" s="546"/>
      <c r="M633" s="546"/>
      <c r="N633" s="547"/>
      <c r="O633" s="546"/>
    </row>
    <row r="634" spans="1:15" x14ac:dyDescent="0.2">
      <c r="A634" s="546"/>
      <c r="B634" s="546"/>
      <c r="C634" s="546"/>
      <c r="D634" s="546"/>
      <c r="E634" s="546"/>
      <c r="F634" s="547"/>
      <c r="G634" s="550"/>
      <c r="H634" s="572"/>
      <c r="I634" s="572"/>
      <c r="J634" s="548"/>
      <c r="K634" s="550"/>
      <c r="L634" s="546"/>
      <c r="M634" s="546"/>
      <c r="N634" s="547"/>
      <c r="O634" s="546"/>
    </row>
    <row r="635" spans="1:15" x14ac:dyDescent="0.2">
      <c r="A635" s="546"/>
      <c r="B635" s="546"/>
      <c r="C635" s="546"/>
      <c r="D635" s="546"/>
      <c r="E635" s="546"/>
      <c r="F635" s="547"/>
      <c r="G635" s="550"/>
      <c r="H635" s="572"/>
      <c r="I635" s="572"/>
      <c r="J635" s="548"/>
      <c r="K635" s="550"/>
      <c r="L635" s="546"/>
      <c r="M635" s="546"/>
      <c r="N635" s="547"/>
      <c r="O635" s="546"/>
    </row>
    <row r="636" spans="1:15" x14ac:dyDescent="0.2">
      <c r="A636" s="546"/>
      <c r="B636" s="546"/>
      <c r="C636" s="546"/>
      <c r="D636" s="546"/>
      <c r="E636" s="546"/>
      <c r="F636" s="547"/>
      <c r="G636" s="550"/>
      <c r="H636" s="572"/>
      <c r="I636" s="572"/>
      <c r="J636" s="548"/>
      <c r="K636" s="550"/>
      <c r="L636" s="546"/>
      <c r="M636" s="546"/>
      <c r="N636" s="547"/>
      <c r="O636" s="546"/>
    </row>
    <row r="637" spans="1:15" x14ac:dyDescent="0.2">
      <c r="A637" s="546"/>
      <c r="B637" s="546"/>
      <c r="C637" s="546"/>
      <c r="D637" s="546"/>
      <c r="E637" s="546"/>
      <c r="F637" s="547"/>
      <c r="G637" s="550"/>
      <c r="H637" s="572"/>
      <c r="I637" s="572"/>
      <c r="J637" s="548"/>
      <c r="K637" s="550"/>
      <c r="L637" s="546"/>
      <c r="M637" s="546"/>
      <c r="N637" s="547"/>
      <c r="O637" s="546"/>
    </row>
    <row r="638" spans="1:15" x14ac:dyDescent="0.2">
      <c r="A638" s="546"/>
      <c r="B638" s="546"/>
      <c r="C638" s="546"/>
      <c r="D638" s="546"/>
      <c r="E638" s="546"/>
      <c r="F638" s="547"/>
      <c r="G638" s="550"/>
      <c r="H638" s="572"/>
      <c r="I638" s="572"/>
      <c r="J638" s="548"/>
      <c r="K638" s="550"/>
      <c r="L638" s="546"/>
      <c r="M638" s="546"/>
      <c r="N638" s="547"/>
      <c r="O638" s="546"/>
    </row>
    <row r="639" spans="1:15" x14ac:dyDescent="0.2">
      <c r="A639" s="546"/>
      <c r="B639" s="546"/>
      <c r="C639" s="546"/>
      <c r="D639" s="546"/>
      <c r="E639" s="546"/>
      <c r="F639" s="547"/>
      <c r="G639" s="550"/>
      <c r="H639" s="572"/>
      <c r="I639" s="572"/>
      <c r="J639" s="548"/>
      <c r="K639" s="550"/>
      <c r="L639" s="546"/>
      <c r="M639" s="546"/>
      <c r="N639" s="547"/>
      <c r="O639" s="546"/>
    </row>
    <row r="640" spans="1:15" x14ac:dyDescent="0.2">
      <c r="A640" s="546"/>
      <c r="B640" s="546"/>
      <c r="C640" s="546"/>
      <c r="D640" s="546"/>
      <c r="E640" s="546"/>
      <c r="F640" s="547"/>
      <c r="G640" s="550"/>
      <c r="H640" s="572"/>
      <c r="I640" s="572"/>
      <c r="J640" s="548"/>
      <c r="K640" s="550"/>
      <c r="L640" s="546"/>
      <c r="M640" s="546"/>
      <c r="N640" s="547"/>
      <c r="O640" s="546"/>
    </row>
    <row r="641" spans="1:15" x14ac:dyDescent="0.2">
      <c r="A641" s="546"/>
      <c r="B641" s="546"/>
      <c r="C641" s="546"/>
      <c r="D641" s="546"/>
      <c r="E641" s="546"/>
      <c r="F641" s="547"/>
      <c r="G641" s="550"/>
      <c r="H641" s="572"/>
      <c r="I641" s="572"/>
      <c r="J641" s="548"/>
      <c r="K641" s="550"/>
      <c r="L641" s="546"/>
      <c r="M641" s="546"/>
      <c r="N641" s="547"/>
      <c r="O641" s="546"/>
    </row>
    <row r="642" spans="1:15" x14ac:dyDescent="0.2">
      <c r="A642" s="546"/>
      <c r="B642" s="546"/>
      <c r="C642" s="546"/>
      <c r="D642" s="546"/>
      <c r="E642" s="546"/>
      <c r="F642" s="547"/>
      <c r="G642" s="550"/>
      <c r="H642" s="572"/>
      <c r="I642" s="572"/>
      <c r="J642" s="548"/>
      <c r="K642" s="550"/>
      <c r="L642" s="546"/>
      <c r="M642" s="546"/>
      <c r="N642" s="547"/>
      <c r="O642" s="546"/>
    </row>
    <row r="643" spans="1:15" x14ac:dyDescent="0.2">
      <c r="A643" s="546"/>
      <c r="B643" s="546"/>
      <c r="C643" s="546"/>
      <c r="D643" s="546"/>
      <c r="E643" s="546"/>
      <c r="F643" s="547"/>
      <c r="G643" s="550"/>
      <c r="H643" s="572"/>
      <c r="I643" s="572"/>
      <c r="J643" s="548"/>
      <c r="K643" s="550"/>
      <c r="L643" s="546"/>
      <c r="M643" s="546"/>
      <c r="N643" s="547"/>
      <c r="O643" s="546"/>
    </row>
    <row r="644" spans="1:15" x14ac:dyDescent="0.2">
      <c r="A644" s="546"/>
      <c r="B644" s="546"/>
      <c r="C644" s="546"/>
      <c r="D644" s="546"/>
      <c r="E644" s="546"/>
      <c r="F644" s="547"/>
      <c r="G644" s="550"/>
      <c r="H644" s="572"/>
      <c r="I644" s="572"/>
      <c r="J644" s="548"/>
      <c r="K644" s="550"/>
      <c r="L644" s="546"/>
      <c r="M644" s="546"/>
      <c r="N644" s="547"/>
      <c r="O644" s="546"/>
    </row>
    <row r="645" spans="1:15" x14ac:dyDescent="0.2">
      <c r="A645" s="546"/>
      <c r="B645" s="546"/>
      <c r="C645" s="546"/>
      <c r="D645" s="546"/>
      <c r="E645" s="546"/>
      <c r="F645" s="547"/>
      <c r="G645" s="550"/>
      <c r="H645" s="572"/>
      <c r="I645" s="572"/>
      <c r="J645" s="548"/>
      <c r="K645" s="550"/>
      <c r="L645" s="546"/>
      <c r="M645" s="546"/>
      <c r="N645" s="547"/>
      <c r="O645" s="546"/>
    </row>
    <row r="646" spans="1:15" x14ac:dyDescent="0.2">
      <c r="A646" s="546"/>
      <c r="B646" s="546"/>
      <c r="C646" s="546"/>
      <c r="D646" s="546"/>
      <c r="E646" s="546"/>
      <c r="F646" s="547"/>
      <c r="G646" s="550"/>
      <c r="H646" s="572"/>
      <c r="I646" s="572"/>
      <c r="J646" s="548"/>
      <c r="K646" s="550"/>
      <c r="L646" s="546"/>
      <c r="M646" s="546"/>
      <c r="N646" s="547"/>
      <c r="O646" s="546"/>
    </row>
    <row r="647" spans="1:15" x14ac:dyDescent="0.2">
      <c r="A647" s="546"/>
      <c r="B647" s="546"/>
      <c r="C647" s="546"/>
      <c r="D647" s="546"/>
      <c r="E647" s="546"/>
      <c r="F647" s="547"/>
      <c r="G647" s="550"/>
      <c r="H647" s="572"/>
      <c r="I647" s="572"/>
      <c r="J647" s="548"/>
      <c r="K647" s="550"/>
      <c r="L647" s="546"/>
      <c r="M647" s="546"/>
      <c r="N647" s="547"/>
      <c r="O647" s="546"/>
    </row>
    <row r="648" spans="1:15" x14ac:dyDescent="0.2">
      <c r="A648" s="546"/>
      <c r="B648" s="546"/>
      <c r="C648" s="546"/>
      <c r="D648" s="546"/>
      <c r="E648" s="546"/>
      <c r="F648" s="547"/>
      <c r="G648" s="550"/>
      <c r="H648" s="572"/>
      <c r="I648" s="572"/>
      <c r="J648" s="548"/>
      <c r="K648" s="550"/>
      <c r="L648" s="546"/>
      <c r="M648" s="546"/>
      <c r="N648" s="547"/>
      <c r="O648" s="546"/>
    </row>
    <row r="649" spans="1:15" x14ac:dyDescent="0.2">
      <c r="A649" s="546"/>
      <c r="B649" s="546"/>
      <c r="C649" s="546"/>
      <c r="D649" s="546"/>
      <c r="E649" s="546"/>
      <c r="F649" s="547"/>
      <c r="G649" s="550"/>
      <c r="H649" s="572"/>
      <c r="I649" s="572"/>
      <c r="J649" s="548"/>
      <c r="K649" s="550"/>
      <c r="L649" s="546"/>
      <c r="M649" s="546"/>
      <c r="N649" s="547"/>
      <c r="O649" s="546"/>
    </row>
    <row r="650" spans="1:15" x14ac:dyDescent="0.2">
      <c r="A650" s="546"/>
      <c r="B650" s="546"/>
      <c r="C650" s="546"/>
      <c r="D650" s="546"/>
      <c r="E650" s="546"/>
      <c r="F650" s="547"/>
      <c r="G650" s="550"/>
      <c r="H650" s="572"/>
      <c r="I650" s="572"/>
      <c r="J650" s="548"/>
      <c r="K650" s="550"/>
      <c r="L650" s="546"/>
      <c r="M650" s="546"/>
      <c r="N650" s="547"/>
      <c r="O650" s="546"/>
    </row>
    <row r="651" spans="1:15" x14ac:dyDescent="0.2">
      <c r="A651" s="546"/>
      <c r="B651" s="546"/>
      <c r="C651" s="546"/>
      <c r="D651" s="546"/>
      <c r="E651" s="546"/>
      <c r="F651" s="547"/>
      <c r="G651" s="550"/>
      <c r="H651" s="572"/>
      <c r="I651" s="572"/>
      <c r="J651" s="548"/>
      <c r="K651" s="550"/>
      <c r="L651" s="546"/>
      <c r="M651" s="546"/>
      <c r="N651" s="547"/>
      <c r="O651" s="546"/>
    </row>
    <row r="652" spans="1:15" x14ac:dyDescent="0.2">
      <c r="A652" s="546"/>
      <c r="B652" s="546"/>
      <c r="C652" s="546"/>
      <c r="D652" s="546"/>
      <c r="E652" s="546"/>
      <c r="F652" s="547"/>
      <c r="G652" s="550"/>
      <c r="H652" s="572"/>
      <c r="I652" s="572"/>
      <c r="J652" s="548"/>
      <c r="K652" s="550"/>
      <c r="L652" s="546"/>
      <c r="M652" s="546"/>
      <c r="N652" s="547"/>
      <c r="O652" s="546"/>
    </row>
    <row r="653" spans="1:15" x14ac:dyDescent="0.2">
      <c r="A653" s="546"/>
      <c r="B653" s="546"/>
      <c r="C653" s="546"/>
      <c r="D653" s="546"/>
      <c r="E653" s="546"/>
      <c r="F653" s="547"/>
      <c r="G653" s="550"/>
      <c r="H653" s="572"/>
      <c r="I653" s="572"/>
      <c r="J653" s="548"/>
      <c r="K653" s="550"/>
      <c r="L653" s="546"/>
      <c r="M653" s="546"/>
      <c r="N653" s="547"/>
      <c r="O653" s="546"/>
    </row>
    <row r="654" spans="1:15" x14ac:dyDescent="0.2">
      <c r="A654" s="546"/>
      <c r="B654" s="546"/>
      <c r="C654" s="546"/>
      <c r="D654" s="546"/>
      <c r="E654" s="546"/>
      <c r="F654" s="547"/>
      <c r="G654" s="550"/>
      <c r="H654" s="572"/>
      <c r="I654" s="572"/>
      <c r="J654" s="548"/>
      <c r="K654" s="550"/>
      <c r="L654" s="546"/>
      <c r="M654" s="546"/>
      <c r="N654" s="547"/>
      <c r="O654" s="546"/>
    </row>
    <row r="655" spans="1:15" x14ac:dyDescent="0.2">
      <c r="A655" s="546"/>
      <c r="B655" s="546"/>
      <c r="C655" s="546"/>
      <c r="D655" s="546"/>
      <c r="E655" s="546"/>
      <c r="F655" s="547"/>
      <c r="G655" s="550"/>
      <c r="H655" s="572"/>
      <c r="I655" s="572"/>
      <c r="J655" s="548"/>
      <c r="K655" s="550"/>
      <c r="L655" s="546"/>
      <c r="M655" s="546"/>
      <c r="N655" s="547"/>
      <c r="O655" s="546"/>
    </row>
    <row r="656" spans="1:15" x14ac:dyDescent="0.2">
      <c r="A656" s="546"/>
      <c r="B656" s="546"/>
      <c r="C656" s="546"/>
      <c r="D656" s="546"/>
      <c r="E656" s="546"/>
      <c r="F656" s="547"/>
      <c r="G656" s="550"/>
      <c r="H656" s="572"/>
      <c r="I656" s="572"/>
      <c r="J656" s="548"/>
      <c r="K656" s="550"/>
      <c r="L656" s="546"/>
      <c r="M656" s="546"/>
      <c r="N656" s="547"/>
      <c r="O656" s="546"/>
    </row>
    <row r="657" spans="1:15" x14ac:dyDescent="0.2">
      <c r="A657" s="546"/>
      <c r="B657" s="546"/>
      <c r="C657" s="546"/>
      <c r="D657" s="546"/>
      <c r="E657" s="546"/>
      <c r="F657" s="547"/>
      <c r="G657" s="550"/>
      <c r="H657" s="572"/>
      <c r="I657" s="572"/>
      <c r="J657" s="548"/>
      <c r="K657" s="550"/>
      <c r="L657" s="546"/>
      <c r="M657" s="546"/>
      <c r="N657" s="547"/>
      <c r="O657" s="546"/>
    </row>
    <row r="658" spans="1:15" x14ac:dyDescent="0.2">
      <c r="A658" s="546"/>
      <c r="B658" s="546"/>
      <c r="C658" s="546"/>
      <c r="D658" s="546"/>
      <c r="E658" s="546"/>
      <c r="F658" s="547"/>
      <c r="G658" s="550"/>
      <c r="H658" s="572"/>
      <c r="I658" s="572"/>
      <c r="J658" s="548"/>
      <c r="K658" s="550"/>
      <c r="L658" s="546"/>
      <c r="M658" s="546"/>
      <c r="N658" s="547"/>
      <c r="O658" s="546"/>
    </row>
    <row r="659" spans="1:15" x14ac:dyDescent="0.2">
      <c r="A659" s="546"/>
      <c r="B659" s="546"/>
      <c r="C659" s="546"/>
      <c r="D659" s="546"/>
      <c r="E659" s="546"/>
      <c r="F659" s="547"/>
      <c r="G659" s="550"/>
      <c r="H659" s="572"/>
      <c r="I659" s="572"/>
      <c r="J659" s="548"/>
      <c r="K659" s="550"/>
      <c r="L659" s="546"/>
      <c r="M659" s="546"/>
      <c r="N659" s="547"/>
      <c r="O659" s="546"/>
    </row>
    <row r="660" spans="1:15" x14ac:dyDescent="0.2">
      <c r="A660" s="546"/>
      <c r="B660" s="546"/>
      <c r="C660" s="546"/>
      <c r="D660" s="546"/>
      <c r="E660" s="546"/>
      <c r="F660" s="547"/>
      <c r="G660" s="550"/>
      <c r="H660" s="572"/>
      <c r="I660" s="572"/>
      <c r="J660" s="548"/>
      <c r="K660" s="550"/>
      <c r="L660" s="546"/>
      <c r="M660" s="546"/>
      <c r="N660" s="547"/>
      <c r="O660" s="546"/>
    </row>
    <row r="661" spans="1:15" x14ac:dyDescent="0.2">
      <c r="A661" s="546"/>
      <c r="B661" s="546"/>
      <c r="C661" s="546"/>
      <c r="D661" s="546"/>
      <c r="E661" s="546"/>
      <c r="F661" s="547"/>
      <c r="G661" s="550"/>
      <c r="H661" s="572"/>
      <c r="I661" s="572"/>
      <c r="J661" s="548"/>
      <c r="K661" s="550"/>
      <c r="L661" s="546"/>
      <c r="M661" s="546"/>
      <c r="N661" s="547"/>
      <c r="O661" s="546"/>
    </row>
    <row r="662" spans="1:15" x14ac:dyDescent="0.2">
      <c r="A662" s="546"/>
      <c r="B662" s="546"/>
      <c r="C662" s="546"/>
      <c r="D662" s="546"/>
      <c r="E662" s="546"/>
      <c r="F662" s="547"/>
      <c r="G662" s="550"/>
      <c r="H662" s="572"/>
      <c r="I662" s="572"/>
      <c r="J662" s="548"/>
      <c r="K662" s="550"/>
      <c r="L662" s="546"/>
      <c r="M662" s="546"/>
      <c r="N662" s="547"/>
      <c r="O662" s="546"/>
    </row>
    <row r="663" spans="1:15" x14ac:dyDescent="0.2">
      <c r="A663" s="546"/>
      <c r="B663" s="546"/>
      <c r="C663" s="546"/>
      <c r="D663" s="546"/>
      <c r="E663" s="546"/>
      <c r="F663" s="547"/>
      <c r="G663" s="550"/>
      <c r="H663" s="572"/>
      <c r="I663" s="572"/>
      <c r="J663" s="548"/>
      <c r="K663" s="550"/>
      <c r="L663" s="546"/>
      <c r="M663" s="546"/>
      <c r="N663" s="547"/>
      <c r="O663" s="546"/>
    </row>
    <row r="664" spans="1:15" x14ac:dyDescent="0.2">
      <c r="A664" s="546"/>
      <c r="B664" s="546"/>
      <c r="C664" s="546"/>
      <c r="D664" s="546"/>
      <c r="E664" s="546"/>
      <c r="F664" s="547"/>
      <c r="G664" s="550"/>
      <c r="H664" s="572"/>
      <c r="I664" s="572"/>
      <c r="J664" s="548"/>
      <c r="K664" s="550"/>
      <c r="L664" s="546"/>
      <c r="M664" s="546"/>
      <c r="N664" s="547"/>
      <c r="O664" s="546"/>
    </row>
    <row r="665" spans="1:15" x14ac:dyDescent="0.2">
      <c r="A665" s="546"/>
      <c r="B665" s="546"/>
      <c r="C665" s="546"/>
      <c r="D665" s="546"/>
      <c r="E665" s="546"/>
      <c r="F665" s="547"/>
      <c r="G665" s="550"/>
      <c r="H665" s="572"/>
      <c r="I665" s="572"/>
      <c r="J665" s="548"/>
      <c r="K665" s="550"/>
      <c r="L665" s="546"/>
      <c r="M665" s="546"/>
      <c r="N665" s="547"/>
      <c r="O665" s="546"/>
    </row>
    <row r="666" spans="1:15" x14ac:dyDescent="0.2">
      <c r="A666" s="546"/>
      <c r="B666" s="546"/>
      <c r="C666" s="546"/>
      <c r="D666" s="546"/>
      <c r="E666" s="546"/>
      <c r="F666" s="547"/>
      <c r="G666" s="550"/>
      <c r="H666" s="572"/>
      <c r="I666" s="572"/>
      <c r="J666" s="548"/>
      <c r="K666" s="550"/>
      <c r="L666" s="546"/>
      <c r="M666" s="546"/>
      <c r="N666" s="547"/>
      <c r="O666" s="546"/>
    </row>
    <row r="667" spans="1:15" x14ac:dyDescent="0.2">
      <c r="A667" s="546"/>
      <c r="B667" s="546"/>
      <c r="C667" s="546"/>
      <c r="D667" s="546"/>
      <c r="E667" s="546"/>
      <c r="F667" s="547"/>
      <c r="G667" s="550"/>
      <c r="H667" s="572"/>
      <c r="I667" s="572"/>
      <c r="J667" s="548"/>
      <c r="K667" s="550"/>
      <c r="L667" s="546"/>
      <c r="M667" s="546"/>
      <c r="N667" s="547"/>
      <c r="O667" s="546"/>
    </row>
    <row r="668" spans="1:15" x14ac:dyDescent="0.2">
      <c r="A668" s="546"/>
      <c r="B668" s="546"/>
      <c r="C668" s="546"/>
      <c r="D668" s="546"/>
      <c r="E668" s="546"/>
      <c r="F668" s="547"/>
      <c r="G668" s="550"/>
      <c r="H668" s="572"/>
      <c r="I668" s="572"/>
      <c r="J668" s="548"/>
      <c r="K668" s="550"/>
      <c r="L668" s="546"/>
      <c r="M668" s="546"/>
      <c r="N668" s="547"/>
      <c r="O668" s="546"/>
    </row>
    <row r="669" spans="1:15" x14ac:dyDescent="0.2">
      <c r="A669" s="546"/>
      <c r="B669" s="546"/>
      <c r="C669" s="546"/>
      <c r="D669" s="546"/>
      <c r="E669" s="546"/>
      <c r="F669" s="547"/>
      <c r="G669" s="550"/>
      <c r="H669" s="572"/>
      <c r="I669" s="572"/>
      <c r="J669" s="548"/>
      <c r="K669" s="550"/>
      <c r="L669" s="546"/>
      <c r="M669" s="546"/>
      <c r="N669" s="547"/>
      <c r="O669" s="546"/>
    </row>
    <row r="670" spans="1:15" x14ac:dyDescent="0.2">
      <c r="A670" s="546"/>
      <c r="B670" s="546"/>
      <c r="C670" s="546"/>
      <c r="D670" s="546"/>
      <c r="E670" s="546"/>
      <c r="F670" s="547"/>
      <c r="G670" s="550"/>
      <c r="H670" s="572"/>
      <c r="I670" s="572"/>
      <c r="J670" s="548"/>
      <c r="K670" s="550"/>
      <c r="L670" s="546"/>
      <c r="M670" s="546"/>
      <c r="N670" s="547"/>
      <c r="O670" s="546"/>
    </row>
    <row r="671" spans="1:15" x14ac:dyDescent="0.2">
      <c r="A671" s="546"/>
      <c r="B671" s="546"/>
      <c r="C671" s="546"/>
      <c r="D671" s="546"/>
      <c r="E671" s="546"/>
      <c r="F671" s="547"/>
      <c r="G671" s="550"/>
      <c r="H671" s="572"/>
      <c r="I671" s="572"/>
      <c r="J671" s="548"/>
      <c r="K671" s="550"/>
      <c r="L671" s="546"/>
      <c r="M671" s="546"/>
      <c r="N671" s="547"/>
      <c r="O671" s="546"/>
    </row>
    <row r="672" spans="1:15" x14ac:dyDescent="0.2">
      <c r="A672" s="546"/>
      <c r="B672" s="546"/>
      <c r="C672" s="546"/>
      <c r="D672" s="546"/>
      <c r="E672" s="546"/>
      <c r="F672" s="547"/>
      <c r="G672" s="550"/>
      <c r="H672" s="572"/>
      <c r="I672" s="572"/>
      <c r="J672" s="548"/>
      <c r="K672" s="550"/>
      <c r="L672" s="546"/>
      <c r="M672" s="546"/>
      <c r="N672" s="547"/>
      <c r="O672" s="546"/>
    </row>
    <row r="673" spans="1:15" x14ac:dyDescent="0.2">
      <c r="A673" s="546"/>
      <c r="B673" s="546"/>
      <c r="C673" s="546"/>
      <c r="D673" s="546"/>
      <c r="E673" s="546"/>
      <c r="F673" s="547"/>
      <c r="G673" s="550"/>
      <c r="H673" s="572"/>
      <c r="I673" s="572"/>
      <c r="J673" s="548"/>
      <c r="K673" s="550"/>
      <c r="L673" s="546"/>
      <c r="M673" s="546"/>
      <c r="N673" s="547"/>
      <c r="O673" s="546"/>
    </row>
    <row r="674" spans="1:15" x14ac:dyDescent="0.2">
      <c r="A674" s="546"/>
      <c r="B674" s="546"/>
      <c r="C674" s="546"/>
      <c r="D674" s="546"/>
      <c r="E674" s="546"/>
      <c r="F674" s="547"/>
      <c r="G674" s="550"/>
      <c r="H674" s="572"/>
      <c r="I674" s="572"/>
      <c r="J674" s="548"/>
      <c r="K674" s="550"/>
      <c r="L674" s="546"/>
      <c r="M674" s="546"/>
      <c r="N674" s="547"/>
      <c r="O674" s="546"/>
    </row>
    <row r="675" spans="1:15" x14ac:dyDescent="0.2">
      <c r="A675" s="546"/>
      <c r="B675" s="546"/>
      <c r="C675" s="546"/>
      <c r="D675" s="546"/>
      <c r="E675" s="546"/>
      <c r="F675" s="547"/>
      <c r="G675" s="550"/>
      <c r="H675" s="572"/>
      <c r="I675" s="572"/>
      <c r="J675" s="548"/>
      <c r="K675" s="550"/>
      <c r="L675" s="546"/>
      <c r="M675" s="546"/>
      <c r="N675" s="547"/>
      <c r="O675" s="546"/>
    </row>
    <row r="676" spans="1:15" x14ac:dyDescent="0.2">
      <c r="A676" s="546"/>
      <c r="B676" s="546"/>
      <c r="C676" s="546"/>
      <c r="D676" s="546"/>
      <c r="E676" s="546"/>
      <c r="F676" s="547"/>
      <c r="G676" s="550"/>
      <c r="H676" s="572"/>
      <c r="I676" s="572"/>
      <c r="J676" s="548"/>
      <c r="K676" s="550"/>
      <c r="L676" s="546"/>
      <c r="M676" s="546"/>
      <c r="N676" s="547"/>
      <c r="O676" s="546"/>
    </row>
    <row r="677" spans="1:15" x14ac:dyDescent="0.2">
      <c r="A677" s="546"/>
      <c r="B677" s="546"/>
      <c r="C677" s="546"/>
      <c r="D677" s="546"/>
      <c r="E677" s="546"/>
      <c r="F677" s="547"/>
      <c r="G677" s="550"/>
      <c r="H677" s="572"/>
      <c r="I677" s="572"/>
      <c r="J677" s="548"/>
      <c r="K677" s="550"/>
      <c r="L677" s="546"/>
      <c r="M677" s="546"/>
      <c r="N677" s="547"/>
      <c r="O677" s="546"/>
    </row>
    <row r="678" spans="1:15" x14ac:dyDescent="0.2">
      <c r="A678" s="546"/>
      <c r="B678" s="546"/>
      <c r="C678" s="546"/>
      <c r="D678" s="546"/>
      <c r="E678" s="546"/>
      <c r="F678" s="547"/>
      <c r="G678" s="550"/>
      <c r="H678" s="572"/>
      <c r="I678" s="572"/>
      <c r="J678" s="548"/>
      <c r="K678" s="550"/>
      <c r="L678" s="546"/>
      <c r="M678" s="546"/>
      <c r="N678" s="547"/>
      <c r="O678" s="546"/>
    </row>
    <row r="679" spans="1:15" x14ac:dyDescent="0.2">
      <c r="A679" s="546"/>
      <c r="B679" s="546"/>
      <c r="C679" s="546"/>
      <c r="D679" s="546"/>
      <c r="E679" s="546"/>
      <c r="F679" s="547"/>
      <c r="G679" s="550"/>
      <c r="H679" s="572"/>
      <c r="I679" s="572"/>
      <c r="J679" s="548"/>
      <c r="K679" s="550"/>
      <c r="L679" s="546"/>
      <c r="M679" s="546"/>
      <c r="N679" s="547"/>
      <c r="O679" s="546"/>
    </row>
    <row r="680" spans="1:15" x14ac:dyDescent="0.2">
      <c r="A680" s="546"/>
      <c r="B680" s="546"/>
      <c r="C680" s="546"/>
      <c r="D680" s="546"/>
      <c r="E680" s="546"/>
      <c r="F680" s="547"/>
      <c r="G680" s="550"/>
      <c r="H680" s="572"/>
      <c r="I680" s="572"/>
      <c r="J680" s="548"/>
      <c r="K680" s="550"/>
      <c r="L680" s="546"/>
      <c r="M680" s="546"/>
      <c r="N680" s="547"/>
      <c r="O680" s="546"/>
    </row>
    <row r="681" spans="1:15" x14ac:dyDescent="0.2">
      <c r="A681" s="546"/>
      <c r="B681" s="546"/>
      <c r="C681" s="546"/>
      <c r="D681" s="546"/>
      <c r="E681" s="546"/>
      <c r="F681" s="547"/>
      <c r="G681" s="550"/>
      <c r="H681" s="572"/>
      <c r="I681" s="572"/>
      <c r="J681" s="548"/>
      <c r="K681" s="550"/>
      <c r="L681" s="546"/>
      <c r="M681" s="546"/>
      <c r="N681" s="547"/>
      <c r="O681" s="546"/>
    </row>
    <row r="682" spans="1:15" x14ac:dyDescent="0.2">
      <c r="A682" s="546"/>
      <c r="B682" s="546"/>
      <c r="C682" s="546"/>
      <c r="D682" s="546"/>
      <c r="E682" s="546"/>
      <c r="F682" s="547"/>
      <c r="G682" s="550"/>
      <c r="H682" s="572"/>
      <c r="I682" s="572"/>
      <c r="J682" s="548"/>
      <c r="K682" s="550"/>
      <c r="L682" s="546"/>
      <c r="M682" s="546"/>
      <c r="N682" s="547"/>
      <c r="O682" s="546"/>
    </row>
    <row r="683" spans="1:15" x14ac:dyDescent="0.2">
      <c r="A683" s="546"/>
      <c r="B683" s="546"/>
      <c r="C683" s="546"/>
      <c r="D683" s="546"/>
      <c r="E683" s="546"/>
      <c r="F683" s="547"/>
      <c r="G683" s="550"/>
      <c r="H683" s="572"/>
      <c r="I683" s="572"/>
      <c r="J683" s="548"/>
      <c r="K683" s="550"/>
      <c r="L683" s="546"/>
      <c r="M683" s="546"/>
      <c r="N683" s="547"/>
      <c r="O683" s="546"/>
    </row>
    <row r="684" spans="1:15" x14ac:dyDescent="0.2">
      <c r="A684" s="546"/>
      <c r="B684" s="546"/>
      <c r="C684" s="546"/>
      <c r="D684" s="546"/>
      <c r="E684" s="546"/>
      <c r="F684" s="547"/>
      <c r="G684" s="550"/>
      <c r="H684" s="572"/>
      <c r="I684" s="572"/>
      <c r="J684" s="548"/>
      <c r="K684" s="550"/>
      <c r="L684" s="546"/>
      <c r="M684" s="546"/>
      <c r="N684" s="547"/>
      <c r="O684" s="546"/>
    </row>
    <row r="685" spans="1:15" x14ac:dyDescent="0.2">
      <c r="A685" s="546"/>
      <c r="B685" s="546"/>
      <c r="C685" s="546"/>
      <c r="D685" s="546"/>
      <c r="E685" s="546"/>
      <c r="F685" s="547"/>
      <c r="G685" s="550"/>
      <c r="H685" s="572"/>
      <c r="I685" s="572"/>
      <c r="J685" s="548"/>
      <c r="K685" s="550"/>
      <c r="L685" s="546"/>
      <c r="M685" s="546"/>
      <c r="N685" s="547"/>
      <c r="O685" s="546"/>
    </row>
    <row r="686" spans="1:15" x14ac:dyDescent="0.2">
      <c r="A686" s="546"/>
      <c r="B686" s="546"/>
      <c r="C686" s="546"/>
      <c r="D686" s="546"/>
      <c r="E686" s="546"/>
      <c r="F686" s="547"/>
      <c r="G686" s="550"/>
      <c r="H686" s="572"/>
      <c r="I686" s="572"/>
      <c r="J686" s="548"/>
      <c r="K686" s="550"/>
      <c r="L686" s="546"/>
      <c r="M686" s="546"/>
      <c r="N686" s="547"/>
      <c r="O686" s="546"/>
    </row>
    <row r="687" spans="1:15" x14ac:dyDescent="0.2">
      <c r="A687" s="546"/>
      <c r="B687" s="546"/>
      <c r="C687" s="546"/>
      <c r="D687" s="546"/>
      <c r="E687" s="546"/>
      <c r="F687" s="547"/>
      <c r="G687" s="550"/>
      <c r="H687" s="572"/>
      <c r="I687" s="572"/>
      <c r="J687" s="548"/>
      <c r="K687" s="550"/>
      <c r="L687" s="546"/>
      <c r="M687" s="546"/>
      <c r="N687" s="547"/>
      <c r="O687" s="546"/>
    </row>
    <row r="688" spans="1:15" x14ac:dyDescent="0.2">
      <c r="A688" s="546"/>
      <c r="B688" s="546"/>
      <c r="C688" s="546"/>
      <c r="D688" s="546"/>
      <c r="E688" s="546"/>
      <c r="F688" s="547"/>
      <c r="G688" s="550"/>
      <c r="H688" s="572"/>
      <c r="I688" s="572"/>
      <c r="J688" s="548"/>
      <c r="K688" s="550"/>
      <c r="L688" s="546"/>
      <c r="M688" s="546"/>
      <c r="N688" s="547"/>
      <c r="O688" s="546"/>
    </row>
    <row r="689" spans="1:15" x14ac:dyDescent="0.2">
      <c r="A689" s="546"/>
      <c r="B689" s="546"/>
      <c r="C689" s="546"/>
      <c r="D689" s="546"/>
      <c r="E689" s="546"/>
      <c r="F689" s="547"/>
      <c r="G689" s="550"/>
      <c r="H689" s="572"/>
      <c r="I689" s="572"/>
      <c r="J689" s="548"/>
      <c r="K689" s="550"/>
      <c r="L689" s="546"/>
      <c r="M689" s="546"/>
      <c r="N689" s="547"/>
      <c r="O689" s="546"/>
    </row>
    <row r="690" spans="1:15" x14ac:dyDescent="0.2">
      <c r="A690" s="546"/>
      <c r="B690" s="546"/>
      <c r="C690" s="546"/>
      <c r="D690" s="546"/>
      <c r="E690" s="546"/>
      <c r="F690" s="547"/>
      <c r="G690" s="550"/>
      <c r="H690" s="572"/>
      <c r="I690" s="572"/>
      <c r="J690" s="548"/>
      <c r="K690" s="550"/>
      <c r="L690" s="546"/>
      <c r="M690" s="546"/>
      <c r="N690" s="547"/>
      <c r="O690" s="546"/>
    </row>
    <row r="691" spans="1:15" x14ac:dyDescent="0.2">
      <c r="A691" s="546"/>
      <c r="B691" s="546"/>
      <c r="C691" s="546"/>
      <c r="D691" s="546"/>
      <c r="E691" s="546"/>
      <c r="F691" s="547"/>
      <c r="G691" s="550"/>
      <c r="H691" s="572"/>
      <c r="I691" s="572"/>
      <c r="J691" s="548"/>
      <c r="K691" s="550"/>
      <c r="L691" s="546"/>
      <c r="M691" s="546"/>
      <c r="N691" s="547"/>
      <c r="O691" s="546"/>
    </row>
    <row r="692" spans="1:15" x14ac:dyDescent="0.2">
      <c r="A692" s="546"/>
      <c r="B692" s="546"/>
      <c r="C692" s="546"/>
      <c r="D692" s="546"/>
      <c r="E692" s="546"/>
      <c r="F692" s="547"/>
      <c r="G692" s="550"/>
      <c r="H692" s="572"/>
      <c r="I692" s="572"/>
      <c r="J692" s="548"/>
      <c r="K692" s="550"/>
      <c r="L692" s="546"/>
      <c r="M692" s="546"/>
      <c r="N692" s="547"/>
      <c r="O692" s="546"/>
    </row>
    <row r="693" spans="1:15" x14ac:dyDescent="0.2">
      <c r="A693" s="546"/>
      <c r="B693" s="546"/>
      <c r="C693" s="546"/>
      <c r="D693" s="546"/>
      <c r="E693" s="546"/>
      <c r="F693" s="547"/>
      <c r="G693" s="550"/>
      <c r="H693" s="572"/>
      <c r="I693" s="572"/>
      <c r="J693" s="548"/>
      <c r="K693" s="550"/>
      <c r="L693" s="546"/>
      <c r="M693" s="546"/>
      <c r="N693" s="547"/>
      <c r="O693" s="546"/>
    </row>
    <row r="694" spans="1:15" x14ac:dyDescent="0.2">
      <c r="A694" s="546"/>
      <c r="B694" s="546"/>
      <c r="C694" s="546"/>
      <c r="D694" s="546"/>
      <c r="E694" s="546"/>
      <c r="F694" s="547"/>
      <c r="G694" s="550"/>
      <c r="H694" s="572"/>
      <c r="I694" s="572"/>
      <c r="J694" s="548"/>
      <c r="K694" s="550"/>
      <c r="L694" s="546"/>
      <c r="M694" s="546"/>
      <c r="N694" s="547"/>
      <c r="O694" s="546"/>
    </row>
    <row r="695" spans="1:15" x14ac:dyDescent="0.2">
      <c r="A695" s="546"/>
      <c r="B695" s="546"/>
      <c r="C695" s="546"/>
      <c r="D695" s="546"/>
      <c r="E695" s="546"/>
      <c r="F695" s="547"/>
      <c r="G695" s="550"/>
      <c r="H695" s="572"/>
      <c r="I695" s="572"/>
      <c r="J695" s="548"/>
      <c r="K695" s="550"/>
      <c r="L695" s="546"/>
      <c r="M695" s="546"/>
      <c r="N695" s="547"/>
      <c r="O695" s="546"/>
    </row>
    <row r="696" spans="1:15" x14ac:dyDescent="0.2">
      <c r="A696" s="546"/>
      <c r="B696" s="546"/>
      <c r="C696" s="546"/>
      <c r="D696" s="546"/>
      <c r="E696" s="546"/>
      <c r="F696" s="547"/>
      <c r="G696" s="550"/>
      <c r="H696" s="572"/>
      <c r="I696" s="572"/>
      <c r="J696" s="548"/>
      <c r="K696" s="550"/>
      <c r="L696" s="546"/>
      <c r="M696" s="546"/>
      <c r="N696" s="547"/>
      <c r="O696" s="546"/>
    </row>
    <row r="697" spans="1:15" x14ac:dyDescent="0.2">
      <c r="A697" s="546"/>
      <c r="B697" s="546"/>
      <c r="C697" s="546"/>
      <c r="D697" s="546"/>
      <c r="E697" s="546"/>
      <c r="F697" s="547"/>
      <c r="G697" s="550"/>
      <c r="H697" s="572"/>
      <c r="I697" s="572"/>
      <c r="J697" s="548"/>
      <c r="K697" s="550"/>
      <c r="L697" s="546"/>
      <c r="M697" s="546"/>
      <c r="N697" s="547"/>
      <c r="O697" s="546"/>
    </row>
    <row r="698" spans="1:15" x14ac:dyDescent="0.2">
      <c r="A698" s="546"/>
      <c r="B698" s="546"/>
      <c r="C698" s="546"/>
      <c r="D698" s="546"/>
      <c r="E698" s="546"/>
      <c r="F698" s="547"/>
      <c r="G698" s="550"/>
      <c r="H698" s="572"/>
      <c r="I698" s="572"/>
      <c r="J698" s="548"/>
      <c r="K698" s="550"/>
      <c r="L698" s="546"/>
      <c r="M698" s="546"/>
      <c r="N698" s="547"/>
      <c r="O698" s="546"/>
    </row>
    <row r="699" spans="1:15" x14ac:dyDescent="0.2">
      <c r="A699" s="546"/>
      <c r="B699" s="546"/>
      <c r="C699" s="546"/>
      <c r="D699" s="546"/>
      <c r="E699" s="546"/>
      <c r="F699" s="547"/>
      <c r="G699" s="550"/>
      <c r="H699" s="572"/>
      <c r="I699" s="572"/>
      <c r="J699" s="548"/>
      <c r="K699" s="550"/>
      <c r="L699" s="546"/>
      <c r="M699" s="546"/>
      <c r="N699" s="547"/>
      <c r="O699" s="546"/>
    </row>
    <row r="700" spans="1:15" x14ac:dyDescent="0.2">
      <c r="A700" s="546"/>
      <c r="B700" s="546"/>
      <c r="C700" s="546"/>
      <c r="D700" s="546"/>
      <c r="E700" s="546"/>
      <c r="F700" s="547"/>
      <c r="G700" s="550"/>
      <c r="H700" s="572"/>
      <c r="I700" s="572"/>
      <c r="J700" s="548"/>
      <c r="K700" s="550"/>
      <c r="L700" s="546"/>
      <c r="M700" s="546"/>
      <c r="N700" s="547"/>
      <c r="O700" s="546"/>
    </row>
    <row r="701" spans="1:15" x14ac:dyDescent="0.2">
      <c r="A701" s="546"/>
      <c r="B701" s="546"/>
      <c r="C701" s="546"/>
      <c r="D701" s="546"/>
      <c r="E701" s="546"/>
      <c r="F701" s="547"/>
      <c r="G701" s="550"/>
      <c r="H701" s="572"/>
      <c r="I701" s="572"/>
      <c r="J701" s="548"/>
      <c r="K701" s="550"/>
      <c r="L701" s="546"/>
      <c r="M701" s="546"/>
      <c r="N701" s="547"/>
      <c r="O701" s="546"/>
    </row>
    <row r="702" spans="1:15" x14ac:dyDescent="0.2">
      <c r="A702" s="546"/>
      <c r="B702" s="546"/>
      <c r="C702" s="546"/>
      <c r="D702" s="546"/>
      <c r="E702" s="546"/>
      <c r="F702" s="547"/>
      <c r="G702" s="550"/>
      <c r="H702" s="572"/>
      <c r="I702" s="572"/>
      <c r="J702" s="548"/>
      <c r="K702" s="550"/>
      <c r="L702" s="546"/>
      <c r="M702" s="546"/>
      <c r="N702" s="547"/>
      <c r="O702" s="546"/>
    </row>
    <row r="703" spans="1:15" x14ac:dyDescent="0.2">
      <c r="A703" s="546"/>
      <c r="B703" s="546"/>
      <c r="C703" s="546"/>
      <c r="D703" s="546"/>
      <c r="E703" s="546"/>
      <c r="F703" s="547"/>
      <c r="G703" s="550"/>
      <c r="H703" s="572"/>
      <c r="I703" s="572"/>
      <c r="J703" s="548"/>
      <c r="K703" s="550"/>
      <c r="L703" s="546"/>
      <c r="M703" s="546"/>
      <c r="N703" s="547"/>
      <c r="O703" s="546"/>
    </row>
    <row r="704" spans="1:15" x14ac:dyDescent="0.2">
      <c r="A704" s="546"/>
      <c r="B704" s="546"/>
      <c r="C704" s="546"/>
      <c r="D704" s="546"/>
      <c r="E704" s="546"/>
      <c r="F704" s="547"/>
      <c r="G704" s="550"/>
      <c r="H704" s="572"/>
      <c r="I704" s="572"/>
      <c r="J704" s="548"/>
      <c r="K704" s="550"/>
      <c r="L704" s="546"/>
      <c r="M704" s="546"/>
      <c r="N704" s="547"/>
      <c r="O704" s="546"/>
    </row>
    <row r="705" spans="1:15" x14ac:dyDescent="0.2">
      <c r="A705" s="546"/>
      <c r="B705" s="546"/>
      <c r="C705" s="546"/>
      <c r="D705" s="546"/>
      <c r="E705" s="546"/>
      <c r="F705" s="547"/>
      <c r="G705" s="550"/>
      <c r="H705" s="572"/>
      <c r="I705" s="572"/>
      <c r="J705" s="548"/>
      <c r="K705" s="550"/>
      <c r="L705" s="546"/>
      <c r="M705" s="546"/>
      <c r="N705" s="547"/>
      <c r="O705" s="546"/>
    </row>
    <row r="706" spans="1:15" x14ac:dyDescent="0.2">
      <c r="A706" s="546"/>
      <c r="B706" s="546"/>
      <c r="C706" s="546"/>
      <c r="D706" s="546"/>
      <c r="E706" s="546"/>
      <c r="F706" s="547"/>
      <c r="G706" s="550"/>
      <c r="H706" s="572"/>
      <c r="I706" s="572"/>
      <c r="J706" s="548"/>
      <c r="K706" s="550"/>
      <c r="L706" s="546"/>
      <c r="M706" s="546"/>
      <c r="N706" s="547"/>
      <c r="O706" s="546"/>
    </row>
    <row r="707" spans="1:15" x14ac:dyDescent="0.2">
      <c r="A707" s="546"/>
      <c r="B707" s="546"/>
      <c r="C707" s="546"/>
      <c r="D707" s="546"/>
      <c r="E707" s="546"/>
      <c r="F707" s="547"/>
      <c r="G707" s="550"/>
      <c r="H707" s="572"/>
      <c r="I707" s="572"/>
      <c r="J707" s="548"/>
      <c r="K707" s="550"/>
      <c r="L707" s="546"/>
      <c r="M707" s="546"/>
      <c r="N707" s="547"/>
      <c r="O707" s="546"/>
    </row>
    <row r="708" spans="1:15" x14ac:dyDescent="0.2">
      <c r="A708" s="546"/>
      <c r="B708" s="546"/>
      <c r="C708" s="546"/>
      <c r="D708" s="546"/>
      <c r="E708" s="546"/>
      <c r="F708" s="547"/>
      <c r="G708" s="550"/>
      <c r="H708" s="572"/>
      <c r="I708" s="572"/>
      <c r="J708" s="548"/>
      <c r="K708" s="550"/>
      <c r="L708" s="546"/>
      <c r="M708" s="546"/>
      <c r="N708" s="547"/>
      <c r="O708" s="546"/>
    </row>
    <row r="709" spans="1:15" x14ac:dyDescent="0.2">
      <c r="A709" s="546"/>
      <c r="B709" s="546"/>
      <c r="C709" s="546"/>
      <c r="D709" s="546"/>
      <c r="E709" s="546"/>
      <c r="F709" s="547"/>
      <c r="G709" s="550"/>
      <c r="H709" s="572"/>
      <c r="I709" s="572"/>
      <c r="J709" s="548"/>
      <c r="K709" s="550"/>
      <c r="L709" s="546"/>
      <c r="M709" s="546"/>
      <c r="N709" s="547"/>
      <c r="O709" s="546"/>
    </row>
    <row r="710" spans="1:15" x14ac:dyDescent="0.2">
      <c r="A710" s="546"/>
      <c r="B710" s="546"/>
      <c r="C710" s="546"/>
      <c r="D710" s="546"/>
      <c r="E710" s="546"/>
      <c r="F710" s="547"/>
      <c r="G710" s="550"/>
      <c r="H710" s="572"/>
      <c r="I710" s="572"/>
      <c r="J710" s="548"/>
      <c r="K710" s="550"/>
      <c r="L710" s="546"/>
      <c r="M710" s="546"/>
      <c r="N710" s="547"/>
      <c r="O710" s="546"/>
    </row>
    <row r="711" spans="1:15" x14ac:dyDescent="0.2">
      <c r="A711" s="546"/>
      <c r="B711" s="546"/>
      <c r="C711" s="546"/>
      <c r="D711" s="546"/>
      <c r="E711" s="546"/>
      <c r="F711" s="547"/>
      <c r="G711" s="550"/>
      <c r="H711" s="572"/>
      <c r="I711" s="572"/>
      <c r="J711" s="548"/>
      <c r="K711" s="550"/>
      <c r="L711" s="546"/>
      <c r="M711" s="546"/>
      <c r="N711" s="547"/>
      <c r="O711" s="546"/>
    </row>
    <row r="712" spans="1:15" x14ac:dyDescent="0.2">
      <c r="A712" s="546"/>
      <c r="B712" s="546"/>
      <c r="C712" s="546"/>
      <c r="D712" s="546"/>
      <c r="E712" s="546"/>
      <c r="F712" s="547"/>
      <c r="G712" s="550"/>
      <c r="H712" s="572"/>
      <c r="I712" s="572"/>
      <c r="J712" s="548"/>
      <c r="K712" s="550"/>
      <c r="L712" s="546"/>
      <c r="M712" s="546"/>
      <c r="N712" s="547"/>
      <c r="O712" s="546"/>
    </row>
    <row r="713" spans="1:15" x14ac:dyDescent="0.2">
      <c r="A713" s="546"/>
      <c r="B713" s="546"/>
      <c r="C713" s="546"/>
      <c r="D713" s="546"/>
      <c r="E713" s="546"/>
      <c r="F713" s="547"/>
      <c r="G713" s="550"/>
      <c r="H713" s="572"/>
      <c r="I713" s="572"/>
      <c r="J713" s="548"/>
      <c r="K713" s="550"/>
      <c r="L713" s="546"/>
      <c r="M713" s="546"/>
      <c r="N713" s="547"/>
      <c r="O713" s="546"/>
    </row>
    <row r="714" spans="1:15" x14ac:dyDescent="0.2">
      <c r="A714" s="546"/>
      <c r="B714" s="546"/>
      <c r="C714" s="546"/>
      <c r="D714" s="546"/>
      <c r="E714" s="546"/>
      <c r="F714" s="547"/>
      <c r="G714" s="550"/>
      <c r="H714" s="572"/>
      <c r="I714" s="572"/>
      <c r="J714" s="548"/>
      <c r="K714" s="550"/>
      <c r="L714" s="546"/>
      <c r="M714" s="546"/>
      <c r="N714" s="547"/>
      <c r="O714" s="546"/>
    </row>
    <row r="715" spans="1:15" x14ac:dyDescent="0.2">
      <c r="A715" s="546"/>
      <c r="B715" s="546"/>
      <c r="C715" s="546"/>
      <c r="D715" s="546"/>
      <c r="E715" s="546"/>
      <c r="F715" s="547"/>
      <c r="G715" s="550"/>
      <c r="H715" s="572"/>
      <c r="I715" s="572"/>
      <c r="J715" s="548"/>
      <c r="K715" s="550"/>
      <c r="L715" s="546"/>
      <c r="M715" s="546"/>
      <c r="N715" s="547"/>
      <c r="O715" s="546"/>
    </row>
    <row r="716" spans="1:15" x14ac:dyDescent="0.2">
      <c r="A716" s="546"/>
      <c r="B716" s="546"/>
      <c r="C716" s="546"/>
      <c r="D716" s="546"/>
      <c r="E716" s="546"/>
      <c r="F716" s="547"/>
      <c r="G716" s="550"/>
      <c r="H716" s="572"/>
      <c r="I716" s="572"/>
      <c r="J716" s="548"/>
      <c r="K716" s="550"/>
      <c r="L716" s="546"/>
      <c r="M716" s="546"/>
      <c r="N716" s="547"/>
      <c r="O716" s="546"/>
    </row>
    <row r="717" spans="1:15" x14ac:dyDescent="0.2">
      <c r="A717" s="546"/>
      <c r="B717" s="546"/>
      <c r="C717" s="546"/>
      <c r="D717" s="546"/>
      <c r="E717" s="546"/>
      <c r="F717" s="547"/>
      <c r="G717" s="550"/>
      <c r="H717" s="572"/>
      <c r="I717" s="572"/>
      <c r="J717" s="548"/>
      <c r="K717" s="550"/>
      <c r="L717" s="546"/>
      <c r="M717" s="546"/>
      <c r="N717" s="547"/>
      <c r="O717" s="546"/>
    </row>
    <row r="718" spans="1:15" x14ac:dyDescent="0.2">
      <c r="A718" s="546"/>
      <c r="B718" s="546"/>
      <c r="C718" s="546"/>
      <c r="D718" s="546"/>
      <c r="E718" s="546"/>
      <c r="F718" s="547"/>
      <c r="G718" s="550"/>
      <c r="H718" s="572"/>
      <c r="I718" s="572"/>
      <c r="J718" s="548"/>
      <c r="K718" s="550"/>
      <c r="L718" s="546"/>
      <c r="M718" s="546"/>
      <c r="N718" s="547"/>
      <c r="O718" s="546"/>
    </row>
    <row r="719" spans="1:15" x14ac:dyDescent="0.2">
      <c r="A719" s="546"/>
      <c r="B719" s="546"/>
      <c r="C719" s="546"/>
      <c r="D719" s="546"/>
      <c r="E719" s="546"/>
      <c r="F719" s="547"/>
      <c r="G719" s="550"/>
      <c r="H719" s="572"/>
      <c r="I719" s="572"/>
      <c r="J719" s="548"/>
      <c r="K719" s="550"/>
      <c r="L719" s="546"/>
      <c r="M719" s="546"/>
      <c r="N719" s="547"/>
      <c r="O719" s="546"/>
    </row>
    <row r="720" spans="1:15" x14ac:dyDescent="0.2">
      <c r="A720" s="546"/>
      <c r="B720" s="546"/>
      <c r="C720" s="546"/>
      <c r="D720" s="546"/>
      <c r="E720" s="546"/>
      <c r="F720" s="547"/>
      <c r="G720" s="550"/>
      <c r="H720" s="572"/>
      <c r="I720" s="572"/>
      <c r="J720" s="548"/>
      <c r="K720" s="550"/>
      <c r="L720" s="546"/>
      <c r="M720" s="546"/>
      <c r="N720" s="547"/>
      <c r="O720" s="546"/>
    </row>
    <row r="721" spans="1:15" x14ac:dyDescent="0.2">
      <c r="A721" s="546"/>
      <c r="B721" s="546"/>
      <c r="C721" s="546"/>
      <c r="D721" s="546"/>
      <c r="E721" s="546"/>
      <c r="F721" s="547"/>
      <c r="G721" s="550"/>
      <c r="H721" s="572"/>
      <c r="I721" s="572"/>
      <c r="J721" s="548"/>
      <c r="K721" s="550"/>
      <c r="L721" s="546"/>
      <c r="M721" s="546"/>
      <c r="N721" s="547"/>
      <c r="O721" s="546"/>
    </row>
    <row r="722" spans="1:15" x14ac:dyDescent="0.2">
      <c r="A722" s="546"/>
      <c r="B722" s="546"/>
      <c r="C722" s="546"/>
      <c r="D722" s="546"/>
      <c r="E722" s="546"/>
      <c r="F722" s="547"/>
      <c r="G722" s="550"/>
      <c r="H722" s="572"/>
      <c r="I722" s="572"/>
      <c r="J722" s="548"/>
      <c r="K722" s="550"/>
      <c r="L722" s="546"/>
      <c r="M722" s="546"/>
      <c r="N722" s="547"/>
      <c r="O722" s="546"/>
    </row>
    <row r="723" spans="1:15" x14ac:dyDescent="0.2">
      <c r="A723" s="546"/>
      <c r="B723" s="546"/>
      <c r="C723" s="546"/>
      <c r="D723" s="546"/>
      <c r="E723" s="546"/>
      <c r="F723" s="547"/>
      <c r="G723" s="550"/>
      <c r="H723" s="572"/>
      <c r="I723" s="572"/>
      <c r="J723" s="548"/>
      <c r="K723" s="550"/>
      <c r="L723" s="546"/>
      <c r="M723" s="546"/>
      <c r="N723" s="547"/>
      <c r="O723" s="546"/>
    </row>
    <row r="724" spans="1:15" x14ac:dyDescent="0.2">
      <c r="A724" s="546"/>
      <c r="B724" s="546"/>
      <c r="C724" s="546"/>
      <c r="D724" s="546"/>
      <c r="E724" s="546"/>
      <c r="F724" s="547"/>
      <c r="G724" s="550"/>
      <c r="H724" s="572"/>
      <c r="I724" s="572"/>
      <c r="J724" s="548"/>
      <c r="K724" s="550"/>
      <c r="L724" s="546"/>
      <c r="M724" s="546"/>
      <c r="N724" s="547"/>
      <c r="O724" s="546"/>
    </row>
    <row r="725" spans="1:15" x14ac:dyDescent="0.2">
      <c r="A725" s="546"/>
      <c r="B725" s="546"/>
      <c r="C725" s="546"/>
      <c r="D725" s="546"/>
      <c r="E725" s="546"/>
      <c r="F725" s="547"/>
      <c r="G725" s="550"/>
      <c r="H725" s="572"/>
      <c r="I725" s="572"/>
      <c r="J725" s="548"/>
      <c r="K725" s="550"/>
      <c r="L725" s="546"/>
      <c r="M725" s="546"/>
      <c r="N725" s="547"/>
      <c r="O725" s="546"/>
    </row>
    <row r="726" spans="1:15" x14ac:dyDescent="0.2">
      <c r="A726" s="546"/>
      <c r="B726" s="546"/>
      <c r="C726" s="546"/>
      <c r="D726" s="546"/>
      <c r="E726" s="546"/>
      <c r="F726" s="547"/>
      <c r="G726" s="550"/>
      <c r="H726" s="572"/>
      <c r="I726" s="572"/>
      <c r="J726" s="548"/>
      <c r="K726" s="550"/>
      <c r="L726" s="546"/>
      <c r="M726" s="546"/>
      <c r="N726" s="547"/>
      <c r="O726" s="546"/>
    </row>
    <row r="727" spans="1:15" x14ac:dyDescent="0.2">
      <c r="A727" s="546"/>
      <c r="B727" s="546"/>
      <c r="C727" s="546"/>
      <c r="D727" s="546"/>
      <c r="E727" s="546"/>
      <c r="F727" s="547"/>
      <c r="G727" s="550"/>
      <c r="H727" s="572"/>
      <c r="I727" s="572"/>
      <c r="J727" s="548"/>
      <c r="K727" s="550"/>
      <c r="L727" s="546"/>
      <c r="M727" s="546"/>
      <c r="N727" s="547"/>
      <c r="O727" s="546"/>
    </row>
    <row r="728" spans="1:15" x14ac:dyDescent="0.2">
      <c r="A728" s="546"/>
      <c r="B728" s="546"/>
      <c r="C728" s="546"/>
      <c r="D728" s="546"/>
      <c r="E728" s="546"/>
      <c r="F728" s="547"/>
      <c r="G728" s="550"/>
      <c r="H728" s="572"/>
      <c r="I728" s="572"/>
      <c r="J728" s="548"/>
      <c r="K728" s="550"/>
      <c r="L728" s="546"/>
      <c r="M728" s="546"/>
      <c r="N728" s="547"/>
      <c r="O728" s="546"/>
    </row>
    <row r="729" spans="1:15" x14ac:dyDescent="0.2">
      <c r="A729" s="546"/>
      <c r="B729" s="546"/>
      <c r="C729" s="546"/>
      <c r="D729" s="546"/>
      <c r="E729" s="546"/>
      <c r="F729" s="547"/>
      <c r="G729" s="550"/>
      <c r="H729" s="572"/>
      <c r="I729" s="572"/>
      <c r="J729" s="548"/>
      <c r="K729" s="550"/>
      <c r="L729" s="546"/>
      <c r="M729" s="546"/>
      <c r="N729" s="547"/>
      <c r="O729" s="546"/>
    </row>
    <row r="730" spans="1:15" x14ac:dyDescent="0.2">
      <c r="A730" s="546"/>
      <c r="B730" s="546"/>
      <c r="C730" s="546"/>
      <c r="D730" s="546"/>
      <c r="E730" s="546"/>
      <c r="F730" s="547"/>
      <c r="G730" s="550"/>
      <c r="H730" s="572"/>
      <c r="I730" s="572"/>
      <c r="J730" s="548"/>
      <c r="K730" s="550"/>
      <c r="L730" s="546"/>
      <c r="M730" s="546"/>
      <c r="N730" s="547"/>
      <c r="O730" s="546"/>
    </row>
    <row r="731" spans="1:15" x14ac:dyDescent="0.2">
      <c r="A731" s="546"/>
      <c r="B731" s="546"/>
      <c r="C731" s="546"/>
      <c r="D731" s="546"/>
      <c r="E731" s="546"/>
      <c r="F731" s="547"/>
      <c r="G731" s="550"/>
      <c r="H731" s="572"/>
      <c r="I731" s="572"/>
      <c r="J731" s="548"/>
      <c r="K731" s="550"/>
      <c r="L731" s="546"/>
      <c r="M731" s="546"/>
      <c r="N731" s="547"/>
      <c r="O731" s="546"/>
    </row>
    <row r="732" spans="1:15" x14ac:dyDescent="0.2">
      <c r="A732" s="546"/>
      <c r="B732" s="546"/>
      <c r="C732" s="546"/>
      <c r="D732" s="546"/>
      <c r="E732" s="546"/>
      <c r="F732" s="547"/>
      <c r="G732" s="550"/>
      <c r="H732" s="572"/>
      <c r="I732" s="572"/>
      <c r="J732" s="548"/>
      <c r="K732" s="550"/>
      <c r="L732" s="546"/>
      <c r="M732" s="546"/>
      <c r="N732" s="547"/>
      <c r="O732" s="546"/>
    </row>
    <row r="733" spans="1:15" x14ac:dyDescent="0.2">
      <c r="A733" s="546"/>
      <c r="B733" s="546"/>
      <c r="C733" s="546"/>
      <c r="D733" s="546"/>
      <c r="E733" s="546"/>
      <c r="F733" s="547"/>
      <c r="G733" s="550"/>
      <c r="H733" s="572"/>
      <c r="I733" s="572"/>
      <c r="J733" s="548"/>
      <c r="K733" s="550"/>
      <c r="L733" s="546"/>
      <c r="M733" s="546"/>
      <c r="N733" s="547"/>
      <c r="O733" s="546"/>
    </row>
    <row r="734" spans="1:15" x14ac:dyDescent="0.2">
      <c r="A734" s="546"/>
      <c r="B734" s="546"/>
      <c r="C734" s="546"/>
      <c r="D734" s="546"/>
      <c r="E734" s="546"/>
      <c r="F734" s="547"/>
      <c r="G734" s="550"/>
      <c r="H734" s="572"/>
      <c r="I734" s="572"/>
      <c r="J734" s="548"/>
      <c r="K734" s="550"/>
      <c r="L734" s="546"/>
      <c r="M734" s="546"/>
      <c r="N734" s="547"/>
      <c r="O734" s="546"/>
    </row>
    <row r="735" spans="1:15" x14ac:dyDescent="0.2">
      <c r="A735" s="546"/>
      <c r="B735" s="546"/>
      <c r="C735" s="546"/>
      <c r="D735" s="546"/>
      <c r="E735" s="546"/>
      <c r="F735" s="547"/>
      <c r="G735" s="550"/>
      <c r="H735" s="572"/>
      <c r="I735" s="572"/>
      <c r="J735" s="548"/>
      <c r="K735" s="550"/>
      <c r="L735" s="546"/>
      <c r="M735" s="546"/>
      <c r="N735" s="547"/>
      <c r="O735" s="546"/>
    </row>
    <row r="736" spans="1:15" x14ac:dyDescent="0.2">
      <c r="A736" s="546"/>
      <c r="B736" s="546"/>
      <c r="C736" s="546"/>
      <c r="D736" s="546"/>
      <c r="E736" s="546"/>
      <c r="F736" s="547"/>
      <c r="G736" s="550"/>
      <c r="H736" s="572"/>
      <c r="I736" s="572"/>
      <c r="J736" s="548"/>
      <c r="K736" s="550"/>
      <c r="L736" s="546"/>
      <c r="M736" s="546"/>
      <c r="N736" s="547"/>
      <c r="O736" s="546"/>
    </row>
    <row r="737" spans="1:15" x14ac:dyDescent="0.2">
      <c r="A737" s="546"/>
      <c r="B737" s="546"/>
      <c r="C737" s="546"/>
      <c r="D737" s="546"/>
      <c r="E737" s="546"/>
      <c r="F737" s="547"/>
      <c r="G737" s="550"/>
      <c r="H737" s="572"/>
      <c r="I737" s="572"/>
      <c r="J737" s="548"/>
      <c r="K737" s="550"/>
      <c r="L737" s="546"/>
      <c r="M737" s="546"/>
      <c r="N737" s="547"/>
      <c r="O737" s="546"/>
    </row>
    <row r="738" spans="1:15" x14ac:dyDescent="0.2">
      <c r="A738" s="546"/>
      <c r="B738" s="546"/>
      <c r="C738" s="546"/>
      <c r="D738" s="546"/>
      <c r="E738" s="546"/>
      <c r="F738" s="547"/>
      <c r="G738" s="550"/>
      <c r="H738" s="572"/>
      <c r="I738" s="572"/>
      <c r="J738" s="548"/>
      <c r="K738" s="550"/>
      <c r="L738" s="546"/>
      <c r="M738" s="546"/>
      <c r="N738" s="547"/>
      <c r="O738" s="546"/>
    </row>
    <row r="739" spans="1:15" x14ac:dyDescent="0.2">
      <c r="A739" s="546"/>
      <c r="B739" s="546"/>
      <c r="C739" s="546"/>
      <c r="D739" s="546"/>
      <c r="E739" s="546"/>
      <c r="F739" s="547"/>
      <c r="G739" s="550"/>
      <c r="H739" s="572"/>
      <c r="I739" s="572"/>
      <c r="J739" s="548"/>
      <c r="K739" s="550"/>
      <c r="L739" s="546"/>
      <c r="M739" s="546"/>
      <c r="N739" s="547"/>
      <c r="O739" s="546"/>
    </row>
    <row r="740" spans="1:15" x14ac:dyDescent="0.2">
      <c r="A740" s="546"/>
      <c r="B740" s="546"/>
      <c r="C740" s="546"/>
      <c r="D740" s="546"/>
      <c r="E740" s="546"/>
      <c r="F740" s="547"/>
      <c r="G740" s="550"/>
      <c r="H740" s="572"/>
      <c r="I740" s="572"/>
      <c r="J740" s="548"/>
      <c r="K740" s="550"/>
      <c r="L740" s="546"/>
      <c r="M740" s="546"/>
      <c r="N740" s="547"/>
      <c r="O740" s="546"/>
    </row>
    <row r="741" spans="1:15" x14ac:dyDescent="0.2">
      <c r="A741" s="546"/>
      <c r="B741" s="546"/>
      <c r="C741" s="546"/>
      <c r="D741" s="546"/>
      <c r="E741" s="546"/>
      <c r="F741" s="547"/>
      <c r="G741" s="550"/>
      <c r="H741" s="572"/>
      <c r="I741" s="572"/>
      <c r="J741" s="548"/>
      <c r="K741" s="550"/>
      <c r="L741" s="546"/>
      <c r="M741" s="546"/>
      <c r="N741" s="547"/>
      <c r="O741" s="546"/>
    </row>
    <row r="742" spans="1:15" x14ac:dyDescent="0.2">
      <c r="A742" s="546"/>
      <c r="B742" s="546"/>
      <c r="C742" s="546"/>
      <c r="D742" s="546"/>
      <c r="E742" s="546"/>
      <c r="F742" s="547"/>
      <c r="G742" s="550"/>
      <c r="H742" s="572"/>
      <c r="I742" s="572"/>
      <c r="J742" s="548"/>
      <c r="K742" s="550"/>
      <c r="L742" s="546"/>
      <c r="M742" s="546"/>
      <c r="N742" s="547"/>
      <c r="O742" s="546"/>
    </row>
    <row r="743" spans="1:15" x14ac:dyDescent="0.2">
      <c r="A743" s="546"/>
      <c r="B743" s="546"/>
      <c r="C743" s="546"/>
      <c r="D743" s="546"/>
      <c r="E743" s="546"/>
      <c r="F743" s="547"/>
      <c r="G743" s="550"/>
      <c r="H743" s="572"/>
      <c r="I743" s="572"/>
      <c r="J743" s="548"/>
      <c r="K743" s="550"/>
      <c r="L743" s="546"/>
      <c r="M743" s="546"/>
      <c r="N743" s="547"/>
      <c r="O743" s="546"/>
    </row>
    <row r="744" spans="1:15" x14ac:dyDescent="0.2">
      <c r="A744" s="546"/>
      <c r="B744" s="546"/>
      <c r="C744" s="546"/>
      <c r="D744" s="546"/>
      <c r="E744" s="546"/>
      <c r="F744" s="547"/>
      <c r="G744" s="550"/>
      <c r="H744" s="572"/>
      <c r="I744" s="572"/>
      <c r="J744" s="548"/>
      <c r="K744" s="550"/>
      <c r="L744" s="546"/>
      <c r="M744" s="546"/>
      <c r="N744" s="547"/>
      <c r="O744" s="546"/>
    </row>
    <row r="745" spans="1:15" x14ac:dyDescent="0.2">
      <c r="A745" s="546"/>
      <c r="B745" s="546"/>
      <c r="C745" s="546"/>
      <c r="D745" s="546"/>
      <c r="E745" s="546"/>
      <c r="F745" s="547"/>
      <c r="G745" s="550"/>
      <c r="H745" s="572"/>
      <c r="I745" s="572"/>
      <c r="J745" s="548"/>
      <c r="K745" s="550"/>
      <c r="L745" s="546"/>
      <c r="M745" s="546"/>
      <c r="N745" s="547"/>
      <c r="O745" s="546"/>
    </row>
    <row r="746" spans="1:15" x14ac:dyDescent="0.2">
      <c r="A746" s="546"/>
      <c r="B746" s="546"/>
      <c r="C746" s="546"/>
      <c r="D746" s="546"/>
      <c r="E746" s="546"/>
      <c r="F746" s="547"/>
      <c r="G746" s="550"/>
      <c r="H746" s="572"/>
      <c r="I746" s="572"/>
      <c r="J746" s="548"/>
      <c r="K746" s="550"/>
      <c r="L746" s="546"/>
      <c r="M746" s="546"/>
      <c r="N746" s="547"/>
      <c r="O746" s="546"/>
    </row>
    <row r="747" spans="1:15" x14ac:dyDescent="0.2">
      <c r="A747" s="546"/>
      <c r="B747" s="546"/>
      <c r="C747" s="546"/>
      <c r="D747" s="546"/>
      <c r="E747" s="546"/>
      <c r="F747" s="547"/>
      <c r="G747" s="550"/>
      <c r="H747" s="572"/>
      <c r="I747" s="572"/>
      <c r="J747" s="548"/>
      <c r="K747" s="550"/>
      <c r="L747" s="546"/>
      <c r="M747" s="546"/>
      <c r="N747" s="547"/>
      <c r="O747" s="546"/>
    </row>
    <row r="748" spans="1:15" x14ac:dyDescent="0.2">
      <c r="A748" s="546"/>
      <c r="B748" s="546"/>
      <c r="C748" s="546"/>
      <c r="D748" s="546"/>
      <c r="E748" s="546"/>
      <c r="F748" s="547"/>
      <c r="G748" s="550"/>
      <c r="H748" s="572"/>
      <c r="I748" s="572"/>
      <c r="J748" s="548"/>
      <c r="K748" s="550"/>
      <c r="L748" s="546"/>
      <c r="M748" s="546"/>
      <c r="N748" s="547"/>
      <c r="O748" s="546"/>
    </row>
    <row r="749" spans="1:15" x14ac:dyDescent="0.2">
      <c r="A749" s="546"/>
      <c r="B749" s="546"/>
      <c r="C749" s="546"/>
      <c r="D749" s="546"/>
      <c r="E749" s="546"/>
      <c r="F749" s="547"/>
      <c r="G749" s="550"/>
      <c r="H749" s="572"/>
      <c r="I749" s="572"/>
      <c r="J749" s="548"/>
      <c r="K749" s="550"/>
      <c r="L749" s="546"/>
      <c r="M749" s="546"/>
      <c r="N749" s="547"/>
      <c r="O749" s="546"/>
    </row>
    <row r="750" spans="1:15" x14ac:dyDescent="0.2">
      <c r="A750" s="546"/>
      <c r="B750" s="546"/>
      <c r="C750" s="546"/>
      <c r="D750" s="546"/>
      <c r="E750" s="546"/>
      <c r="F750" s="547"/>
      <c r="G750" s="550"/>
      <c r="H750" s="572"/>
      <c r="I750" s="572"/>
      <c r="J750" s="548"/>
      <c r="K750" s="550"/>
      <c r="L750" s="546"/>
      <c r="M750" s="546"/>
      <c r="N750" s="547"/>
      <c r="O750" s="546"/>
    </row>
    <row r="751" spans="1:15" x14ac:dyDescent="0.2">
      <c r="A751" s="546"/>
      <c r="B751" s="546"/>
      <c r="C751" s="546"/>
      <c r="D751" s="546"/>
      <c r="E751" s="546"/>
      <c r="F751" s="547"/>
      <c r="G751" s="550"/>
      <c r="H751" s="572"/>
      <c r="I751" s="572"/>
      <c r="J751" s="548"/>
      <c r="K751" s="550"/>
      <c r="L751" s="546"/>
      <c r="M751" s="546"/>
      <c r="N751" s="547"/>
      <c r="O751" s="546"/>
    </row>
    <row r="752" spans="1:15" x14ac:dyDescent="0.2">
      <c r="A752" s="546"/>
      <c r="B752" s="546"/>
      <c r="C752" s="546"/>
      <c r="D752" s="546"/>
      <c r="E752" s="546"/>
      <c r="F752" s="547"/>
      <c r="G752" s="550"/>
      <c r="H752" s="572"/>
      <c r="I752" s="572"/>
      <c r="J752" s="548"/>
      <c r="K752" s="550"/>
      <c r="L752" s="546"/>
      <c r="M752" s="546"/>
      <c r="N752" s="547"/>
      <c r="O752" s="546"/>
    </row>
    <row r="753" spans="1:15" x14ac:dyDescent="0.2">
      <c r="A753" s="546"/>
      <c r="B753" s="546"/>
      <c r="C753" s="546"/>
      <c r="D753" s="546"/>
      <c r="E753" s="546"/>
      <c r="F753" s="547"/>
      <c r="G753" s="550"/>
      <c r="H753" s="572"/>
      <c r="I753" s="572"/>
      <c r="J753" s="548"/>
      <c r="K753" s="550"/>
      <c r="L753" s="546"/>
      <c r="M753" s="546"/>
      <c r="N753" s="547"/>
      <c r="O753" s="546"/>
    </row>
    <row r="754" spans="1:15" x14ac:dyDescent="0.2">
      <c r="A754" s="546"/>
      <c r="B754" s="546"/>
      <c r="C754" s="546"/>
      <c r="D754" s="546"/>
      <c r="E754" s="546"/>
      <c r="F754" s="547"/>
      <c r="G754" s="550"/>
      <c r="H754" s="572"/>
      <c r="I754" s="572"/>
      <c r="J754" s="548"/>
      <c r="K754" s="550"/>
      <c r="L754" s="546"/>
      <c r="M754" s="546"/>
      <c r="N754" s="547"/>
      <c r="O754" s="546"/>
    </row>
    <row r="755" spans="1:15" x14ac:dyDescent="0.2">
      <c r="A755" s="546"/>
      <c r="B755" s="546"/>
      <c r="C755" s="546"/>
      <c r="D755" s="546"/>
      <c r="E755" s="546"/>
      <c r="F755" s="547"/>
      <c r="G755" s="550"/>
      <c r="H755" s="572"/>
      <c r="I755" s="572"/>
      <c r="J755" s="548"/>
      <c r="K755" s="550"/>
      <c r="L755" s="546"/>
      <c r="M755" s="546"/>
      <c r="N755" s="547"/>
      <c r="O755" s="546"/>
    </row>
    <row r="756" spans="1:15" x14ac:dyDescent="0.2">
      <c r="A756" s="546"/>
      <c r="B756" s="546"/>
      <c r="C756" s="546"/>
      <c r="D756" s="546"/>
      <c r="E756" s="546"/>
      <c r="F756" s="547"/>
      <c r="G756" s="550"/>
      <c r="H756" s="572"/>
      <c r="I756" s="572"/>
      <c r="J756" s="548"/>
      <c r="K756" s="550"/>
      <c r="L756" s="546"/>
      <c r="M756" s="546"/>
      <c r="N756" s="547"/>
      <c r="O756" s="546"/>
    </row>
    <row r="757" spans="1:15" x14ac:dyDescent="0.2">
      <c r="A757" s="546"/>
      <c r="B757" s="546"/>
      <c r="C757" s="546"/>
      <c r="D757" s="546"/>
      <c r="E757" s="546"/>
      <c r="F757" s="547"/>
      <c r="G757" s="550"/>
      <c r="H757" s="572"/>
      <c r="I757" s="572"/>
      <c r="J757" s="548"/>
      <c r="K757" s="550"/>
      <c r="L757" s="546"/>
      <c r="M757" s="546"/>
      <c r="N757" s="547"/>
      <c r="O757" s="546"/>
    </row>
    <row r="758" spans="1:15" x14ac:dyDescent="0.2">
      <c r="A758" s="546"/>
      <c r="B758" s="546"/>
      <c r="C758" s="546"/>
      <c r="D758" s="546"/>
      <c r="E758" s="546"/>
      <c r="F758" s="547"/>
      <c r="G758" s="550"/>
      <c r="H758" s="572"/>
      <c r="I758" s="572"/>
      <c r="J758" s="548"/>
      <c r="K758" s="550"/>
      <c r="L758" s="546"/>
      <c r="M758" s="546"/>
      <c r="N758" s="547"/>
      <c r="O758" s="546"/>
    </row>
    <row r="759" spans="1:15" x14ac:dyDescent="0.2">
      <c r="A759" s="546"/>
      <c r="B759" s="546"/>
      <c r="C759" s="546"/>
      <c r="D759" s="546"/>
      <c r="E759" s="546"/>
      <c r="F759" s="547"/>
      <c r="G759" s="550"/>
      <c r="H759" s="572"/>
      <c r="I759" s="572"/>
      <c r="J759" s="548"/>
      <c r="K759" s="550"/>
      <c r="L759" s="546"/>
      <c r="M759" s="546"/>
      <c r="N759" s="547"/>
      <c r="O759" s="546"/>
    </row>
    <row r="760" spans="1:15" x14ac:dyDescent="0.2">
      <c r="A760" s="546"/>
      <c r="B760" s="546"/>
      <c r="C760" s="546"/>
      <c r="D760" s="546"/>
      <c r="E760" s="546"/>
      <c r="F760" s="547"/>
      <c r="G760" s="550"/>
      <c r="H760" s="572"/>
      <c r="I760" s="572"/>
      <c r="J760" s="548"/>
      <c r="K760" s="550"/>
      <c r="L760" s="546"/>
      <c r="M760" s="546"/>
      <c r="N760" s="547"/>
      <c r="O760" s="546"/>
    </row>
    <row r="761" spans="1:15" x14ac:dyDescent="0.2">
      <c r="A761" s="546"/>
      <c r="B761" s="546"/>
      <c r="C761" s="546"/>
      <c r="D761" s="546"/>
      <c r="E761" s="546"/>
      <c r="F761" s="547"/>
      <c r="G761" s="550"/>
      <c r="H761" s="572"/>
      <c r="I761" s="572"/>
      <c r="J761" s="548"/>
      <c r="K761" s="550"/>
      <c r="L761" s="546"/>
      <c r="M761" s="546"/>
      <c r="N761" s="547"/>
      <c r="O761" s="546"/>
    </row>
    <row r="762" spans="1:15" x14ac:dyDescent="0.2">
      <c r="A762" s="546"/>
      <c r="B762" s="546"/>
      <c r="C762" s="546"/>
      <c r="D762" s="546"/>
      <c r="E762" s="546"/>
      <c r="F762" s="547"/>
      <c r="G762" s="550"/>
      <c r="H762" s="572"/>
      <c r="I762" s="572"/>
      <c r="J762" s="548"/>
      <c r="K762" s="550"/>
      <c r="L762" s="546"/>
      <c r="M762" s="546"/>
      <c r="N762" s="547"/>
      <c r="O762" s="546"/>
    </row>
    <row r="763" spans="1:15" x14ac:dyDescent="0.2">
      <c r="A763" s="546"/>
      <c r="B763" s="546"/>
      <c r="C763" s="546"/>
      <c r="D763" s="546"/>
      <c r="E763" s="546"/>
      <c r="F763" s="547"/>
      <c r="G763" s="550"/>
      <c r="H763" s="572"/>
      <c r="I763" s="572"/>
      <c r="J763" s="548"/>
      <c r="K763" s="550"/>
      <c r="L763" s="546"/>
      <c r="M763" s="546"/>
      <c r="N763" s="547"/>
      <c r="O763" s="546"/>
    </row>
    <row r="764" spans="1:15" x14ac:dyDescent="0.2">
      <c r="A764" s="546"/>
      <c r="B764" s="546"/>
      <c r="C764" s="546"/>
      <c r="D764" s="546"/>
      <c r="E764" s="546"/>
      <c r="F764" s="547"/>
      <c r="G764" s="550"/>
      <c r="H764" s="572"/>
      <c r="I764" s="572"/>
      <c r="J764" s="548"/>
      <c r="K764" s="550"/>
      <c r="L764" s="546"/>
      <c r="M764" s="546"/>
      <c r="N764" s="547"/>
      <c r="O764" s="546"/>
    </row>
    <row r="765" spans="1:15" x14ac:dyDescent="0.2">
      <c r="A765" s="546"/>
      <c r="B765" s="546"/>
      <c r="C765" s="546"/>
      <c r="D765" s="546"/>
      <c r="E765" s="546"/>
      <c r="F765" s="547"/>
      <c r="G765" s="550"/>
      <c r="H765" s="572"/>
      <c r="I765" s="572"/>
      <c r="J765" s="548"/>
      <c r="K765" s="550"/>
      <c r="L765" s="546"/>
      <c r="M765" s="546"/>
      <c r="N765" s="547"/>
      <c r="O765" s="546"/>
    </row>
    <row r="766" spans="1:15" x14ac:dyDescent="0.2">
      <c r="A766" s="546"/>
      <c r="B766" s="546"/>
      <c r="C766" s="546"/>
      <c r="D766" s="546"/>
      <c r="E766" s="546"/>
      <c r="F766" s="547"/>
      <c r="G766" s="550"/>
      <c r="H766" s="572"/>
      <c r="I766" s="572"/>
      <c r="J766" s="548"/>
      <c r="K766" s="550"/>
      <c r="L766" s="546"/>
      <c r="M766" s="546"/>
      <c r="N766" s="547"/>
      <c r="O766" s="546"/>
    </row>
    <row r="767" spans="1:15" x14ac:dyDescent="0.2">
      <c r="A767" s="546"/>
      <c r="B767" s="546"/>
      <c r="C767" s="546"/>
      <c r="D767" s="546"/>
      <c r="E767" s="546"/>
      <c r="F767" s="547"/>
      <c r="G767" s="550"/>
      <c r="H767" s="572"/>
      <c r="I767" s="572"/>
      <c r="J767" s="548"/>
      <c r="K767" s="550"/>
      <c r="L767" s="546"/>
      <c r="M767" s="546"/>
      <c r="N767" s="547"/>
      <c r="O767" s="546"/>
    </row>
    <row r="768" spans="1:15" x14ac:dyDescent="0.2">
      <c r="A768" s="546"/>
      <c r="B768" s="546"/>
      <c r="C768" s="546"/>
      <c r="D768" s="546"/>
      <c r="E768" s="546"/>
      <c r="F768" s="547"/>
      <c r="G768" s="550"/>
      <c r="H768" s="572"/>
      <c r="I768" s="572"/>
      <c r="J768" s="548"/>
      <c r="K768" s="550"/>
      <c r="L768" s="546"/>
      <c r="M768" s="546"/>
      <c r="N768" s="547"/>
      <c r="O768" s="546"/>
    </row>
    <row r="769" spans="1:15" x14ac:dyDescent="0.2">
      <c r="A769" s="546"/>
      <c r="B769" s="546"/>
      <c r="C769" s="546"/>
      <c r="D769" s="546"/>
      <c r="E769" s="546"/>
      <c r="F769" s="547"/>
      <c r="G769" s="550"/>
      <c r="H769" s="572"/>
      <c r="I769" s="572"/>
      <c r="J769" s="548"/>
      <c r="K769" s="550"/>
      <c r="L769" s="546"/>
      <c r="M769" s="546"/>
      <c r="N769" s="547"/>
      <c r="O769" s="546"/>
    </row>
    <row r="770" spans="1:15" x14ac:dyDescent="0.2">
      <c r="A770" s="546"/>
      <c r="B770" s="546"/>
      <c r="C770" s="546"/>
      <c r="D770" s="546"/>
      <c r="E770" s="546"/>
      <c r="F770" s="547"/>
      <c r="G770" s="550"/>
      <c r="H770" s="572"/>
      <c r="I770" s="572"/>
      <c r="J770" s="548"/>
      <c r="K770" s="550"/>
      <c r="L770" s="546"/>
      <c r="M770" s="546"/>
      <c r="N770" s="547"/>
      <c r="O770" s="546"/>
    </row>
    <row r="771" spans="1:15" x14ac:dyDescent="0.2">
      <c r="A771" s="546"/>
      <c r="B771" s="546"/>
      <c r="C771" s="546"/>
      <c r="D771" s="546"/>
      <c r="E771" s="546"/>
      <c r="F771" s="547"/>
      <c r="G771" s="550"/>
      <c r="H771" s="572"/>
      <c r="I771" s="572"/>
      <c r="J771" s="548"/>
      <c r="K771" s="550"/>
      <c r="L771" s="546"/>
      <c r="M771" s="546"/>
      <c r="N771" s="547"/>
      <c r="O771" s="546"/>
    </row>
    <row r="772" spans="1:15" x14ac:dyDescent="0.2">
      <c r="A772" s="546"/>
      <c r="B772" s="546"/>
      <c r="C772" s="546"/>
      <c r="D772" s="546"/>
      <c r="E772" s="546"/>
      <c r="F772" s="547"/>
      <c r="G772" s="550"/>
      <c r="H772" s="572"/>
      <c r="I772" s="572"/>
      <c r="J772" s="548"/>
      <c r="K772" s="550"/>
      <c r="L772" s="546"/>
      <c r="M772" s="546"/>
      <c r="N772" s="547"/>
      <c r="O772" s="546"/>
    </row>
    <row r="773" spans="1:15" x14ac:dyDescent="0.2">
      <c r="A773" s="546"/>
      <c r="B773" s="546"/>
      <c r="C773" s="546"/>
      <c r="D773" s="546"/>
      <c r="E773" s="546"/>
      <c r="F773" s="547"/>
      <c r="G773" s="550"/>
      <c r="H773" s="572"/>
      <c r="I773" s="572"/>
      <c r="J773" s="548"/>
      <c r="K773" s="550"/>
      <c r="L773" s="546"/>
      <c r="M773" s="546"/>
      <c r="N773" s="547"/>
      <c r="O773" s="546"/>
    </row>
    <row r="774" spans="1:15" x14ac:dyDescent="0.2">
      <c r="A774" s="546"/>
      <c r="B774" s="546"/>
      <c r="C774" s="546"/>
      <c r="D774" s="546"/>
      <c r="E774" s="546"/>
      <c r="F774" s="547"/>
      <c r="G774" s="550"/>
      <c r="H774" s="572"/>
      <c r="I774" s="572"/>
      <c r="J774" s="548"/>
      <c r="K774" s="550"/>
      <c r="L774" s="546"/>
      <c r="M774" s="546"/>
      <c r="N774" s="547"/>
      <c r="O774" s="546"/>
    </row>
    <row r="775" spans="1:15" x14ac:dyDescent="0.2">
      <c r="A775" s="546"/>
      <c r="B775" s="546"/>
      <c r="C775" s="546"/>
      <c r="D775" s="546"/>
      <c r="E775" s="546"/>
      <c r="F775" s="547"/>
      <c r="G775" s="550"/>
      <c r="H775" s="572"/>
      <c r="I775" s="572"/>
      <c r="J775" s="548"/>
      <c r="K775" s="550"/>
      <c r="L775" s="546"/>
      <c r="M775" s="546"/>
      <c r="N775" s="547"/>
      <c r="O775" s="546"/>
    </row>
    <row r="776" spans="1:15" x14ac:dyDescent="0.2">
      <c r="A776" s="546"/>
      <c r="B776" s="546"/>
      <c r="C776" s="546"/>
      <c r="D776" s="546"/>
      <c r="E776" s="546"/>
      <c r="F776" s="547"/>
      <c r="G776" s="550"/>
      <c r="H776" s="572"/>
      <c r="I776" s="572"/>
      <c r="J776" s="548"/>
      <c r="K776" s="550"/>
      <c r="L776" s="546"/>
      <c r="M776" s="546"/>
      <c r="N776" s="547"/>
      <c r="O776" s="546"/>
    </row>
    <row r="777" spans="1:15" x14ac:dyDescent="0.2">
      <c r="A777" s="546"/>
      <c r="B777" s="546"/>
      <c r="C777" s="546"/>
      <c r="D777" s="546"/>
      <c r="E777" s="546"/>
      <c r="F777" s="547"/>
      <c r="G777" s="550"/>
      <c r="H777" s="572"/>
      <c r="I777" s="572"/>
      <c r="J777" s="548"/>
      <c r="K777" s="550"/>
      <c r="L777" s="546"/>
      <c r="M777" s="546"/>
      <c r="N777" s="547"/>
      <c r="O777" s="546"/>
    </row>
    <row r="778" spans="1:15" x14ac:dyDescent="0.2">
      <c r="A778" s="546"/>
      <c r="B778" s="546"/>
      <c r="C778" s="546"/>
      <c r="D778" s="546"/>
      <c r="E778" s="546"/>
      <c r="F778" s="547"/>
      <c r="G778" s="550"/>
      <c r="H778" s="572"/>
      <c r="I778" s="572"/>
      <c r="J778" s="548"/>
      <c r="K778" s="550"/>
      <c r="L778" s="546"/>
      <c r="M778" s="546"/>
      <c r="N778" s="547"/>
      <c r="O778" s="546"/>
    </row>
    <row r="779" spans="1:15" x14ac:dyDescent="0.2">
      <c r="A779" s="546"/>
      <c r="B779" s="546"/>
      <c r="C779" s="546"/>
      <c r="D779" s="546"/>
      <c r="E779" s="546"/>
      <c r="F779" s="547"/>
      <c r="G779" s="550"/>
      <c r="H779" s="572"/>
      <c r="I779" s="572"/>
      <c r="J779" s="548"/>
      <c r="K779" s="550"/>
      <c r="L779" s="546"/>
      <c r="M779" s="546"/>
      <c r="N779" s="547"/>
      <c r="O779" s="546"/>
    </row>
    <row r="780" spans="1:15" x14ac:dyDescent="0.2">
      <c r="A780" s="546"/>
      <c r="B780" s="546"/>
      <c r="C780" s="546"/>
      <c r="D780" s="546"/>
      <c r="E780" s="546"/>
      <c r="F780" s="547"/>
      <c r="G780" s="550"/>
      <c r="H780" s="572"/>
      <c r="I780" s="572"/>
      <c r="J780" s="548"/>
      <c r="K780" s="550"/>
      <c r="L780" s="546"/>
      <c r="M780" s="546"/>
      <c r="N780" s="547"/>
      <c r="O780" s="546"/>
    </row>
    <row r="781" spans="1:15" x14ac:dyDescent="0.2">
      <c r="A781" s="546"/>
      <c r="B781" s="546"/>
      <c r="C781" s="546"/>
      <c r="D781" s="546"/>
      <c r="E781" s="546"/>
      <c r="F781" s="547"/>
      <c r="G781" s="550"/>
      <c r="H781" s="572"/>
      <c r="I781" s="572"/>
      <c r="J781" s="548"/>
      <c r="K781" s="550"/>
      <c r="L781" s="546"/>
      <c r="M781" s="546"/>
      <c r="N781" s="547"/>
      <c r="O781" s="546"/>
    </row>
    <row r="782" spans="1:15" x14ac:dyDescent="0.2">
      <c r="A782" s="546"/>
      <c r="B782" s="546"/>
      <c r="C782" s="546"/>
      <c r="D782" s="546"/>
      <c r="E782" s="546"/>
      <c r="F782" s="547"/>
      <c r="G782" s="550"/>
      <c r="H782" s="572"/>
      <c r="I782" s="572"/>
      <c r="J782" s="548"/>
      <c r="K782" s="550"/>
      <c r="L782" s="546"/>
      <c r="M782" s="546"/>
      <c r="N782" s="547"/>
      <c r="O782" s="546"/>
    </row>
    <row r="783" spans="1:15" x14ac:dyDescent="0.2">
      <c r="A783" s="546"/>
      <c r="B783" s="546"/>
      <c r="C783" s="546"/>
      <c r="D783" s="546"/>
      <c r="E783" s="546"/>
      <c r="F783" s="547"/>
      <c r="G783" s="550"/>
      <c r="H783" s="572"/>
      <c r="I783" s="572"/>
      <c r="J783" s="548"/>
      <c r="K783" s="550"/>
      <c r="L783" s="546"/>
      <c r="M783" s="546"/>
      <c r="N783" s="547"/>
      <c r="O783" s="546"/>
    </row>
    <row r="784" spans="1:15" x14ac:dyDescent="0.2">
      <c r="A784" s="546"/>
      <c r="B784" s="546"/>
      <c r="C784" s="546"/>
      <c r="D784" s="546"/>
      <c r="E784" s="546"/>
      <c r="F784" s="547"/>
      <c r="G784" s="550"/>
      <c r="H784" s="572"/>
      <c r="I784" s="572"/>
      <c r="J784" s="548"/>
      <c r="K784" s="550"/>
      <c r="L784" s="546"/>
      <c r="M784" s="546"/>
      <c r="N784" s="547"/>
      <c r="O784" s="546"/>
    </row>
    <row r="785" spans="1:15" x14ac:dyDescent="0.2">
      <c r="A785" s="546"/>
      <c r="B785" s="546"/>
      <c r="C785" s="546"/>
      <c r="D785" s="546"/>
      <c r="E785" s="546"/>
      <c r="F785" s="547"/>
      <c r="G785" s="550"/>
      <c r="H785" s="572"/>
      <c r="I785" s="572"/>
      <c r="J785" s="548"/>
      <c r="K785" s="550"/>
      <c r="L785" s="546"/>
      <c r="M785" s="546"/>
      <c r="N785" s="547"/>
      <c r="O785" s="546"/>
    </row>
    <row r="786" spans="1:15" x14ac:dyDescent="0.2">
      <c r="A786" s="546"/>
      <c r="B786" s="546"/>
      <c r="C786" s="546"/>
      <c r="D786" s="546"/>
      <c r="E786" s="546"/>
      <c r="F786" s="547"/>
      <c r="G786" s="550"/>
      <c r="H786" s="572"/>
      <c r="I786" s="572"/>
      <c r="J786" s="548"/>
      <c r="K786" s="550"/>
      <c r="L786" s="546"/>
      <c r="M786" s="546"/>
      <c r="N786" s="547"/>
      <c r="O786" s="546"/>
    </row>
    <row r="787" spans="1:15" x14ac:dyDescent="0.2">
      <c r="A787" s="546"/>
      <c r="B787" s="546"/>
      <c r="C787" s="546"/>
      <c r="D787" s="546"/>
      <c r="E787" s="546"/>
      <c r="F787" s="547"/>
      <c r="G787" s="550"/>
      <c r="H787" s="572"/>
      <c r="I787" s="572"/>
      <c r="J787" s="548"/>
      <c r="K787" s="550"/>
      <c r="L787" s="546"/>
      <c r="M787" s="546"/>
      <c r="N787" s="547"/>
      <c r="O787" s="546"/>
    </row>
    <row r="788" spans="1:15" x14ac:dyDescent="0.2">
      <c r="A788" s="546"/>
      <c r="B788" s="546"/>
      <c r="C788" s="546"/>
      <c r="D788" s="546"/>
      <c r="E788" s="546"/>
      <c r="F788" s="547"/>
      <c r="G788" s="550"/>
      <c r="H788" s="572"/>
      <c r="I788" s="572"/>
      <c r="J788" s="548"/>
      <c r="K788" s="550"/>
      <c r="L788" s="546"/>
      <c r="M788" s="546"/>
      <c r="N788" s="547"/>
      <c r="O788" s="546"/>
    </row>
    <row r="789" spans="1:15" x14ac:dyDescent="0.2">
      <c r="A789" s="546"/>
      <c r="B789" s="546"/>
      <c r="C789" s="546"/>
      <c r="D789" s="546"/>
      <c r="E789" s="546"/>
      <c r="F789" s="547"/>
      <c r="G789" s="550"/>
      <c r="H789" s="572"/>
      <c r="I789" s="572"/>
      <c r="J789" s="548"/>
      <c r="K789" s="550"/>
      <c r="L789" s="546"/>
      <c r="M789" s="546"/>
      <c r="N789" s="547"/>
      <c r="O789" s="546"/>
    </row>
    <row r="790" spans="1:15" x14ac:dyDescent="0.2">
      <c r="A790" s="546"/>
      <c r="B790" s="546"/>
      <c r="C790" s="546"/>
      <c r="D790" s="546"/>
      <c r="E790" s="546"/>
      <c r="F790" s="547"/>
      <c r="G790" s="550"/>
      <c r="H790" s="572"/>
      <c r="I790" s="572"/>
      <c r="J790" s="548"/>
      <c r="K790" s="550"/>
      <c r="L790" s="546"/>
      <c r="M790" s="546"/>
      <c r="N790" s="547"/>
      <c r="O790" s="546"/>
    </row>
    <row r="791" spans="1:15" x14ac:dyDescent="0.2">
      <c r="A791" s="546"/>
      <c r="B791" s="546"/>
      <c r="C791" s="546"/>
      <c r="D791" s="546"/>
      <c r="E791" s="546"/>
      <c r="F791" s="547"/>
      <c r="G791" s="550"/>
      <c r="H791" s="572"/>
      <c r="I791" s="572"/>
      <c r="J791" s="548"/>
      <c r="K791" s="550"/>
      <c r="L791" s="546"/>
      <c r="M791" s="546"/>
      <c r="N791" s="547"/>
      <c r="O791" s="546"/>
    </row>
    <row r="792" spans="1:15" x14ac:dyDescent="0.2">
      <c r="A792" s="546"/>
      <c r="B792" s="546"/>
      <c r="C792" s="546"/>
      <c r="D792" s="546"/>
      <c r="E792" s="546"/>
      <c r="F792" s="547"/>
      <c r="G792" s="550"/>
      <c r="H792" s="572"/>
      <c r="I792" s="572"/>
      <c r="J792" s="548"/>
      <c r="K792" s="550"/>
      <c r="L792" s="546"/>
      <c r="M792" s="546"/>
      <c r="N792" s="547"/>
      <c r="O792" s="546"/>
    </row>
    <row r="793" spans="1:15" x14ac:dyDescent="0.2">
      <c r="A793" s="546"/>
      <c r="B793" s="546"/>
      <c r="C793" s="546"/>
      <c r="D793" s="546"/>
      <c r="E793" s="546"/>
      <c r="F793" s="547"/>
      <c r="G793" s="550"/>
      <c r="H793" s="572"/>
      <c r="I793" s="572"/>
      <c r="J793" s="548"/>
      <c r="K793" s="550"/>
      <c r="L793" s="546"/>
      <c r="M793" s="546"/>
      <c r="N793" s="547"/>
      <c r="O793" s="546"/>
    </row>
    <row r="794" spans="1:15" x14ac:dyDescent="0.2">
      <c r="A794" s="546"/>
      <c r="B794" s="546"/>
      <c r="C794" s="546"/>
      <c r="D794" s="546"/>
      <c r="E794" s="546"/>
      <c r="F794" s="547"/>
      <c r="G794" s="550"/>
      <c r="H794" s="572"/>
      <c r="I794" s="572"/>
      <c r="J794" s="548"/>
      <c r="K794" s="550"/>
      <c r="L794" s="546"/>
      <c r="M794" s="546"/>
      <c r="N794" s="547"/>
      <c r="O794" s="546"/>
    </row>
    <row r="795" spans="1:15" x14ac:dyDescent="0.2">
      <c r="A795" s="546"/>
      <c r="B795" s="546"/>
      <c r="C795" s="546"/>
      <c r="D795" s="546"/>
      <c r="E795" s="546"/>
      <c r="F795" s="547"/>
      <c r="G795" s="550"/>
      <c r="H795" s="572"/>
      <c r="I795" s="572"/>
      <c r="J795" s="548"/>
      <c r="K795" s="550"/>
      <c r="L795" s="546"/>
      <c r="M795" s="546"/>
      <c r="N795" s="547"/>
      <c r="O795" s="546"/>
    </row>
    <row r="796" spans="1:15" x14ac:dyDescent="0.2">
      <c r="A796" s="546"/>
      <c r="B796" s="546"/>
      <c r="C796" s="546"/>
      <c r="D796" s="546"/>
      <c r="E796" s="546"/>
      <c r="F796" s="547"/>
      <c r="G796" s="550"/>
      <c r="H796" s="572"/>
      <c r="I796" s="572"/>
      <c r="J796" s="548"/>
      <c r="K796" s="550"/>
      <c r="L796" s="546"/>
      <c r="M796" s="546"/>
      <c r="N796" s="547"/>
      <c r="O796" s="546"/>
    </row>
    <row r="797" spans="1:15" x14ac:dyDescent="0.2">
      <c r="A797" s="546"/>
      <c r="B797" s="546"/>
      <c r="C797" s="546"/>
      <c r="D797" s="546"/>
      <c r="E797" s="546"/>
      <c r="F797" s="547"/>
      <c r="G797" s="550"/>
      <c r="H797" s="572"/>
      <c r="I797" s="572"/>
      <c r="J797" s="548"/>
      <c r="K797" s="550"/>
      <c r="L797" s="546"/>
      <c r="M797" s="546"/>
      <c r="N797" s="547"/>
      <c r="O797" s="546"/>
    </row>
    <row r="798" spans="1:15" x14ac:dyDescent="0.2">
      <c r="A798" s="546"/>
      <c r="B798" s="546"/>
      <c r="C798" s="546"/>
      <c r="D798" s="546"/>
      <c r="E798" s="546"/>
      <c r="F798" s="547"/>
      <c r="G798" s="550"/>
      <c r="H798" s="572"/>
      <c r="I798" s="572"/>
      <c r="J798" s="548"/>
      <c r="K798" s="550"/>
      <c r="L798" s="546"/>
      <c r="M798" s="546"/>
      <c r="N798" s="547"/>
      <c r="O798" s="546"/>
    </row>
    <row r="799" spans="1:15" x14ac:dyDescent="0.2">
      <c r="A799" s="546"/>
      <c r="B799" s="546"/>
      <c r="C799" s="546"/>
      <c r="D799" s="546"/>
      <c r="E799" s="546"/>
      <c r="F799" s="547"/>
      <c r="G799" s="550"/>
      <c r="H799" s="572"/>
      <c r="I799" s="572"/>
      <c r="J799" s="548"/>
      <c r="K799" s="550"/>
      <c r="L799" s="546"/>
      <c r="M799" s="546"/>
      <c r="N799" s="547"/>
      <c r="O799" s="546"/>
    </row>
    <row r="800" spans="1:15" x14ac:dyDescent="0.2">
      <c r="A800" s="546"/>
      <c r="B800" s="546"/>
      <c r="C800" s="546"/>
      <c r="D800" s="546"/>
      <c r="E800" s="546"/>
      <c r="F800" s="547"/>
      <c r="G800" s="550"/>
      <c r="H800" s="572"/>
      <c r="I800" s="572"/>
      <c r="J800" s="548"/>
      <c r="K800" s="550"/>
      <c r="L800" s="546"/>
      <c r="M800" s="546"/>
      <c r="N800" s="547"/>
      <c r="O800" s="546"/>
    </row>
    <row r="801" spans="1:15" x14ac:dyDescent="0.2">
      <c r="A801" s="546"/>
      <c r="B801" s="546"/>
      <c r="C801" s="546"/>
      <c r="D801" s="546"/>
      <c r="E801" s="546"/>
      <c r="F801" s="547"/>
      <c r="G801" s="550"/>
      <c r="H801" s="572"/>
      <c r="I801" s="572"/>
      <c r="J801" s="548"/>
      <c r="K801" s="550"/>
      <c r="L801" s="546"/>
      <c r="M801" s="546"/>
      <c r="N801" s="547"/>
      <c r="O801" s="546"/>
    </row>
    <row r="802" spans="1:15" x14ac:dyDescent="0.2">
      <c r="A802" s="546"/>
      <c r="B802" s="546"/>
      <c r="C802" s="546"/>
      <c r="D802" s="546"/>
      <c r="E802" s="546"/>
      <c r="F802" s="547"/>
      <c r="G802" s="550"/>
      <c r="H802" s="572"/>
      <c r="I802" s="572"/>
      <c r="J802" s="548"/>
      <c r="K802" s="550"/>
      <c r="L802" s="546"/>
      <c r="M802" s="546"/>
      <c r="N802" s="547"/>
      <c r="O802" s="546"/>
    </row>
    <row r="803" spans="1:15" x14ac:dyDescent="0.2">
      <c r="A803" s="546"/>
      <c r="B803" s="546"/>
      <c r="C803" s="546"/>
      <c r="D803" s="546"/>
      <c r="E803" s="546"/>
      <c r="F803" s="547"/>
      <c r="G803" s="550"/>
      <c r="H803" s="572"/>
      <c r="I803" s="572"/>
      <c r="J803" s="548"/>
      <c r="K803" s="550"/>
      <c r="L803" s="546"/>
      <c r="M803" s="546"/>
      <c r="N803" s="547"/>
      <c r="O803" s="546"/>
    </row>
    <row r="804" spans="1:15" x14ac:dyDescent="0.2">
      <c r="A804" s="546"/>
      <c r="B804" s="546"/>
      <c r="C804" s="546"/>
      <c r="D804" s="546"/>
      <c r="E804" s="546"/>
      <c r="F804" s="547"/>
      <c r="G804" s="550"/>
      <c r="H804" s="572"/>
      <c r="I804" s="572"/>
      <c r="J804" s="548"/>
      <c r="K804" s="550"/>
      <c r="L804" s="546"/>
      <c r="M804" s="546"/>
      <c r="N804" s="547"/>
      <c r="O804" s="546"/>
    </row>
    <row r="805" spans="1:15" x14ac:dyDescent="0.2">
      <c r="A805" s="546"/>
      <c r="B805" s="546"/>
      <c r="C805" s="546"/>
      <c r="D805" s="546"/>
      <c r="E805" s="546"/>
      <c r="F805" s="547"/>
      <c r="G805" s="550"/>
      <c r="H805" s="572"/>
      <c r="I805" s="572"/>
      <c r="J805" s="548"/>
      <c r="K805" s="550"/>
      <c r="L805" s="546"/>
      <c r="M805" s="546"/>
      <c r="N805" s="547"/>
      <c r="O805" s="546"/>
    </row>
    <row r="806" spans="1:15" x14ac:dyDescent="0.2">
      <c r="A806" s="546"/>
      <c r="B806" s="546"/>
      <c r="C806" s="546"/>
      <c r="D806" s="546"/>
      <c r="E806" s="546"/>
      <c r="F806" s="547"/>
      <c r="G806" s="550"/>
      <c r="H806" s="572"/>
      <c r="I806" s="572"/>
      <c r="J806" s="548"/>
      <c r="K806" s="550"/>
      <c r="L806" s="546"/>
      <c r="M806" s="546"/>
      <c r="N806" s="547"/>
      <c r="O806" s="546"/>
    </row>
    <row r="807" spans="1:15" x14ac:dyDescent="0.2">
      <c r="A807" s="546"/>
      <c r="B807" s="546"/>
      <c r="C807" s="546"/>
      <c r="D807" s="546"/>
      <c r="E807" s="546"/>
      <c r="F807" s="547"/>
      <c r="G807" s="550"/>
      <c r="H807" s="572"/>
      <c r="I807" s="572"/>
      <c r="J807" s="548"/>
      <c r="K807" s="550"/>
      <c r="L807" s="546"/>
      <c r="M807" s="546"/>
      <c r="N807" s="547"/>
      <c r="O807" s="546"/>
    </row>
    <row r="808" spans="1:15" x14ac:dyDescent="0.2">
      <c r="A808" s="546"/>
      <c r="B808" s="546"/>
      <c r="C808" s="546"/>
      <c r="D808" s="546"/>
      <c r="E808" s="546"/>
      <c r="F808" s="547"/>
      <c r="G808" s="550"/>
      <c r="H808" s="572"/>
      <c r="I808" s="572"/>
      <c r="J808" s="548"/>
      <c r="K808" s="550"/>
      <c r="L808" s="546"/>
      <c r="M808" s="546"/>
      <c r="N808" s="547"/>
      <c r="O808" s="546"/>
    </row>
    <row r="809" spans="1:15" x14ac:dyDescent="0.2">
      <c r="A809" s="546"/>
      <c r="B809" s="546"/>
      <c r="C809" s="546"/>
      <c r="D809" s="546"/>
      <c r="E809" s="546"/>
      <c r="F809" s="547"/>
      <c r="G809" s="550"/>
      <c r="H809" s="572"/>
      <c r="I809" s="572"/>
      <c r="J809" s="548"/>
      <c r="K809" s="550"/>
      <c r="L809" s="546"/>
      <c r="M809" s="546"/>
      <c r="N809" s="547"/>
      <c r="O809" s="546"/>
    </row>
    <row r="810" spans="1:15" x14ac:dyDescent="0.2">
      <c r="A810" s="546"/>
      <c r="B810" s="546"/>
      <c r="C810" s="546"/>
      <c r="D810" s="546"/>
      <c r="E810" s="546"/>
      <c r="F810" s="547"/>
      <c r="G810" s="550"/>
      <c r="H810" s="572"/>
      <c r="I810" s="572"/>
      <c r="J810" s="548"/>
      <c r="K810" s="550"/>
      <c r="L810" s="546"/>
      <c r="M810" s="546"/>
      <c r="N810" s="547"/>
      <c r="O810" s="546"/>
    </row>
    <row r="811" spans="1:15" x14ac:dyDescent="0.2">
      <c r="A811" s="546"/>
      <c r="B811" s="546"/>
      <c r="C811" s="546"/>
      <c r="D811" s="546"/>
      <c r="E811" s="546"/>
      <c r="F811" s="547"/>
      <c r="G811" s="550"/>
      <c r="H811" s="572"/>
      <c r="I811" s="572"/>
      <c r="J811" s="548"/>
      <c r="K811" s="550"/>
      <c r="L811" s="546"/>
      <c r="M811" s="546"/>
      <c r="N811" s="547"/>
      <c r="O811" s="546"/>
    </row>
    <row r="812" spans="1:15" x14ac:dyDescent="0.2">
      <c r="A812" s="546"/>
      <c r="B812" s="546"/>
      <c r="C812" s="546"/>
      <c r="D812" s="546"/>
      <c r="E812" s="546"/>
      <c r="F812" s="547"/>
      <c r="G812" s="550"/>
      <c r="H812" s="572"/>
      <c r="I812" s="572"/>
      <c r="J812" s="548"/>
      <c r="K812" s="550"/>
      <c r="L812" s="546"/>
      <c r="M812" s="546"/>
      <c r="N812" s="547"/>
      <c r="O812" s="546"/>
    </row>
    <row r="813" spans="1:15" x14ac:dyDescent="0.2">
      <c r="A813" s="546"/>
      <c r="B813" s="546"/>
      <c r="C813" s="546"/>
      <c r="D813" s="546"/>
      <c r="E813" s="546"/>
      <c r="F813" s="547"/>
      <c r="G813" s="550"/>
      <c r="H813" s="572"/>
      <c r="I813" s="572"/>
      <c r="J813" s="548"/>
      <c r="K813" s="550"/>
      <c r="L813" s="546"/>
      <c r="M813" s="546"/>
      <c r="N813" s="547"/>
      <c r="O813" s="546"/>
    </row>
    <row r="814" spans="1:15" x14ac:dyDescent="0.2">
      <c r="A814" s="546"/>
      <c r="B814" s="546"/>
      <c r="C814" s="546"/>
      <c r="D814" s="546"/>
      <c r="E814" s="546"/>
      <c r="F814" s="547"/>
      <c r="G814" s="550"/>
      <c r="H814" s="572"/>
      <c r="I814" s="572"/>
      <c r="J814" s="548"/>
      <c r="K814" s="550"/>
      <c r="L814" s="546"/>
      <c r="M814" s="546"/>
      <c r="N814" s="547"/>
      <c r="O814" s="546"/>
    </row>
    <row r="815" spans="1:15" x14ac:dyDescent="0.2">
      <c r="A815" s="546"/>
      <c r="B815" s="546"/>
      <c r="C815" s="546"/>
      <c r="D815" s="546"/>
      <c r="E815" s="546"/>
      <c r="F815" s="547"/>
      <c r="G815" s="550"/>
      <c r="H815" s="572"/>
      <c r="I815" s="572"/>
      <c r="J815" s="548"/>
      <c r="K815" s="550"/>
      <c r="L815" s="546"/>
      <c r="M815" s="546"/>
      <c r="N815" s="547"/>
      <c r="O815" s="546"/>
    </row>
    <row r="816" spans="1:15" x14ac:dyDescent="0.2">
      <c r="A816" s="546"/>
      <c r="B816" s="546"/>
      <c r="C816" s="546"/>
      <c r="D816" s="546"/>
      <c r="E816" s="546"/>
      <c r="F816" s="547"/>
      <c r="G816" s="550"/>
      <c r="H816" s="572"/>
      <c r="I816" s="572"/>
      <c r="J816" s="548"/>
      <c r="K816" s="550"/>
      <c r="L816" s="546"/>
      <c r="M816" s="546"/>
      <c r="N816" s="547"/>
      <c r="O816" s="546"/>
    </row>
    <row r="817" spans="1:15" x14ac:dyDescent="0.2">
      <c r="A817" s="546"/>
      <c r="B817" s="546"/>
      <c r="C817" s="546"/>
      <c r="D817" s="546"/>
      <c r="E817" s="546"/>
      <c r="F817" s="547"/>
      <c r="G817" s="550"/>
      <c r="H817" s="572"/>
      <c r="I817" s="572"/>
      <c r="J817" s="548"/>
      <c r="K817" s="550"/>
      <c r="L817" s="546"/>
      <c r="M817" s="546"/>
      <c r="N817" s="547"/>
      <c r="O817" s="546"/>
    </row>
    <row r="818" spans="1:15" x14ac:dyDescent="0.2">
      <c r="A818" s="546"/>
      <c r="B818" s="546"/>
      <c r="C818" s="546"/>
      <c r="D818" s="546"/>
      <c r="E818" s="546"/>
      <c r="F818" s="547"/>
      <c r="G818" s="550"/>
      <c r="H818" s="572"/>
      <c r="I818" s="572"/>
      <c r="J818" s="548"/>
      <c r="K818" s="550"/>
      <c r="L818" s="546"/>
      <c r="M818" s="546"/>
      <c r="N818" s="547"/>
      <c r="O818" s="546"/>
    </row>
    <row r="819" spans="1:15" x14ac:dyDescent="0.2">
      <c r="A819" s="546"/>
      <c r="B819" s="546"/>
      <c r="C819" s="546"/>
      <c r="D819" s="546"/>
      <c r="E819" s="546"/>
      <c r="F819" s="547"/>
      <c r="G819" s="550"/>
      <c r="H819" s="572"/>
      <c r="I819" s="572"/>
      <c r="J819" s="548"/>
      <c r="K819" s="550"/>
      <c r="L819" s="546"/>
      <c r="M819" s="546"/>
      <c r="N819" s="547"/>
      <c r="O819" s="546"/>
    </row>
    <row r="820" spans="1:15" x14ac:dyDescent="0.2">
      <c r="A820" s="546"/>
      <c r="B820" s="546"/>
      <c r="C820" s="546"/>
      <c r="D820" s="546"/>
      <c r="E820" s="546"/>
      <c r="F820" s="547"/>
      <c r="G820" s="550"/>
      <c r="H820" s="572"/>
      <c r="I820" s="572"/>
      <c r="J820" s="548"/>
      <c r="K820" s="550"/>
      <c r="L820" s="546"/>
      <c r="M820" s="546"/>
      <c r="N820" s="547"/>
      <c r="O820" s="546"/>
    </row>
    <row r="821" spans="1:15" x14ac:dyDescent="0.2">
      <c r="A821" s="546"/>
      <c r="B821" s="546"/>
      <c r="C821" s="546"/>
      <c r="D821" s="546"/>
      <c r="E821" s="546"/>
      <c r="F821" s="547"/>
      <c r="G821" s="550"/>
      <c r="H821" s="572"/>
      <c r="I821" s="572"/>
      <c r="J821" s="548"/>
      <c r="K821" s="550"/>
      <c r="L821" s="546"/>
      <c r="M821" s="546"/>
      <c r="N821" s="547"/>
      <c r="O821" s="546"/>
    </row>
    <row r="822" spans="1:15" x14ac:dyDescent="0.2">
      <c r="A822" s="546"/>
      <c r="B822" s="546"/>
      <c r="C822" s="546"/>
      <c r="D822" s="546"/>
      <c r="E822" s="546"/>
      <c r="F822" s="547"/>
      <c r="G822" s="550"/>
      <c r="H822" s="572"/>
      <c r="I822" s="572"/>
      <c r="J822" s="548"/>
      <c r="K822" s="550"/>
      <c r="L822" s="546"/>
      <c r="M822" s="546"/>
      <c r="N822" s="547"/>
      <c r="O822" s="546"/>
    </row>
    <row r="823" spans="1:15" x14ac:dyDescent="0.2">
      <c r="A823" s="546"/>
      <c r="B823" s="546"/>
      <c r="C823" s="546"/>
      <c r="D823" s="546"/>
      <c r="E823" s="546"/>
      <c r="F823" s="547"/>
      <c r="G823" s="550"/>
      <c r="H823" s="572"/>
      <c r="I823" s="572"/>
      <c r="J823" s="548"/>
      <c r="K823" s="550"/>
      <c r="L823" s="546"/>
      <c r="M823" s="546"/>
      <c r="N823" s="547"/>
      <c r="O823" s="546"/>
    </row>
    <row r="824" spans="1:15" x14ac:dyDescent="0.2">
      <c r="A824" s="546"/>
      <c r="B824" s="546"/>
      <c r="C824" s="546"/>
      <c r="D824" s="546"/>
      <c r="E824" s="546"/>
      <c r="F824" s="547"/>
      <c r="G824" s="550"/>
      <c r="H824" s="572"/>
      <c r="I824" s="572"/>
      <c r="J824" s="548"/>
      <c r="K824" s="550"/>
      <c r="L824" s="546"/>
      <c r="M824" s="546"/>
      <c r="N824" s="547"/>
      <c r="O824" s="546"/>
    </row>
    <row r="825" spans="1:15" x14ac:dyDescent="0.2">
      <c r="A825" s="546"/>
      <c r="B825" s="546"/>
      <c r="C825" s="546"/>
      <c r="D825" s="546"/>
      <c r="E825" s="546"/>
      <c r="F825" s="547"/>
      <c r="G825" s="550"/>
      <c r="H825" s="572"/>
      <c r="I825" s="572"/>
      <c r="J825" s="548"/>
      <c r="K825" s="550"/>
      <c r="L825" s="546"/>
      <c r="M825" s="546"/>
      <c r="N825" s="547"/>
      <c r="O825" s="546"/>
    </row>
    <row r="826" spans="1:15" x14ac:dyDescent="0.2">
      <c r="A826" s="546"/>
      <c r="B826" s="546"/>
      <c r="C826" s="546"/>
      <c r="D826" s="546"/>
      <c r="E826" s="546"/>
      <c r="F826" s="547"/>
      <c r="G826" s="550"/>
      <c r="H826" s="572"/>
      <c r="I826" s="572"/>
      <c r="J826" s="548"/>
      <c r="K826" s="550"/>
      <c r="L826" s="546"/>
      <c r="M826" s="546"/>
      <c r="N826" s="547"/>
      <c r="O826" s="546"/>
    </row>
    <row r="827" spans="1:15" x14ac:dyDescent="0.2">
      <c r="A827" s="546"/>
      <c r="B827" s="546"/>
      <c r="C827" s="546"/>
      <c r="D827" s="546"/>
      <c r="E827" s="546"/>
      <c r="F827" s="547"/>
      <c r="G827" s="550"/>
      <c r="H827" s="572"/>
      <c r="I827" s="572"/>
      <c r="J827" s="548"/>
      <c r="K827" s="550"/>
      <c r="L827" s="546"/>
      <c r="M827" s="546"/>
      <c r="N827" s="547"/>
      <c r="O827" s="546"/>
    </row>
    <row r="828" spans="1:15" x14ac:dyDescent="0.2">
      <c r="A828" s="546"/>
      <c r="B828" s="546"/>
      <c r="C828" s="546"/>
      <c r="D828" s="546"/>
      <c r="E828" s="546"/>
      <c r="F828" s="547"/>
      <c r="G828" s="550"/>
      <c r="H828" s="572"/>
      <c r="I828" s="572"/>
      <c r="J828" s="548"/>
      <c r="K828" s="550"/>
      <c r="L828" s="546"/>
      <c r="M828" s="546"/>
      <c r="N828" s="547"/>
      <c r="O828" s="546"/>
    </row>
    <row r="829" spans="1:15" x14ac:dyDescent="0.2">
      <c r="A829" s="546"/>
      <c r="B829" s="546"/>
      <c r="C829" s="546"/>
      <c r="D829" s="546"/>
      <c r="E829" s="546"/>
      <c r="F829" s="547"/>
      <c r="G829" s="550"/>
      <c r="H829" s="572"/>
      <c r="I829" s="572"/>
      <c r="J829" s="548"/>
      <c r="K829" s="550"/>
      <c r="L829" s="546"/>
      <c r="M829" s="546"/>
      <c r="N829" s="547"/>
      <c r="O829" s="546"/>
    </row>
    <row r="830" spans="1:15" x14ac:dyDescent="0.2">
      <c r="A830" s="546"/>
      <c r="B830" s="546"/>
      <c r="C830" s="546"/>
      <c r="D830" s="546"/>
      <c r="E830" s="546"/>
      <c r="F830" s="547"/>
      <c r="G830" s="550"/>
      <c r="H830" s="572"/>
      <c r="I830" s="572"/>
      <c r="J830" s="548"/>
      <c r="K830" s="550"/>
      <c r="L830" s="546"/>
      <c r="M830" s="546"/>
      <c r="N830" s="547"/>
      <c r="O830" s="546"/>
    </row>
    <row r="831" spans="1:15" x14ac:dyDescent="0.2">
      <c r="A831" s="546"/>
      <c r="B831" s="546"/>
      <c r="C831" s="546"/>
      <c r="D831" s="546"/>
      <c r="E831" s="546"/>
      <c r="F831" s="547"/>
      <c r="G831" s="550"/>
      <c r="H831" s="572"/>
      <c r="I831" s="572"/>
      <c r="J831" s="548"/>
      <c r="K831" s="550"/>
      <c r="L831" s="546"/>
      <c r="M831" s="546"/>
      <c r="N831" s="547"/>
      <c r="O831" s="546"/>
    </row>
    <row r="832" spans="1:15" x14ac:dyDescent="0.2">
      <c r="A832" s="546"/>
      <c r="B832" s="546"/>
      <c r="C832" s="546"/>
      <c r="D832" s="546"/>
      <c r="E832" s="546"/>
      <c r="F832" s="547"/>
      <c r="G832" s="550"/>
      <c r="H832" s="572"/>
      <c r="I832" s="572"/>
      <c r="J832" s="548"/>
      <c r="K832" s="550"/>
      <c r="L832" s="546"/>
      <c r="M832" s="546"/>
      <c r="N832" s="547"/>
      <c r="O832" s="546"/>
    </row>
    <row r="833" spans="1:15" x14ac:dyDescent="0.2">
      <c r="A833" s="546"/>
      <c r="B833" s="546"/>
      <c r="C833" s="546"/>
      <c r="D833" s="546"/>
      <c r="E833" s="546"/>
      <c r="F833" s="547"/>
      <c r="G833" s="550"/>
      <c r="H833" s="572"/>
      <c r="I833" s="572"/>
      <c r="J833" s="548"/>
      <c r="K833" s="550"/>
      <c r="L833" s="546"/>
      <c r="M833" s="546"/>
      <c r="N833" s="547"/>
      <c r="O833" s="546"/>
    </row>
    <row r="834" spans="1:15" x14ac:dyDescent="0.2">
      <c r="A834" s="546"/>
      <c r="B834" s="546"/>
      <c r="C834" s="546"/>
      <c r="D834" s="546"/>
      <c r="E834" s="546"/>
      <c r="F834" s="547"/>
      <c r="G834" s="550"/>
      <c r="H834" s="572"/>
      <c r="I834" s="572"/>
      <c r="J834" s="548"/>
      <c r="K834" s="550"/>
      <c r="L834" s="546"/>
      <c r="M834" s="546"/>
      <c r="N834" s="547"/>
      <c r="O834" s="546"/>
    </row>
    <row r="835" spans="1:15" x14ac:dyDescent="0.2">
      <c r="A835" s="546"/>
      <c r="B835" s="546"/>
      <c r="C835" s="546"/>
      <c r="D835" s="546"/>
      <c r="E835" s="546"/>
      <c r="F835" s="547"/>
      <c r="G835" s="550"/>
      <c r="H835" s="572"/>
      <c r="I835" s="572"/>
      <c r="J835" s="548"/>
      <c r="K835" s="550"/>
      <c r="L835" s="546"/>
      <c r="M835" s="546"/>
      <c r="N835" s="547"/>
      <c r="O835" s="546"/>
    </row>
    <row r="836" spans="1:15" x14ac:dyDescent="0.2">
      <c r="A836" s="546"/>
      <c r="B836" s="546"/>
      <c r="C836" s="546"/>
      <c r="D836" s="546"/>
      <c r="E836" s="546"/>
      <c r="F836" s="547"/>
      <c r="G836" s="550"/>
      <c r="H836" s="572"/>
      <c r="I836" s="572"/>
      <c r="J836" s="548"/>
      <c r="K836" s="550"/>
      <c r="L836" s="546"/>
      <c r="M836" s="546"/>
      <c r="N836" s="547"/>
      <c r="O836" s="546"/>
    </row>
    <row r="837" spans="1:15" x14ac:dyDescent="0.2">
      <c r="A837" s="546"/>
      <c r="B837" s="546"/>
      <c r="C837" s="546"/>
      <c r="D837" s="546"/>
      <c r="E837" s="546"/>
      <c r="F837" s="547"/>
      <c r="G837" s="550"/>
      <c r="H837" s="572"/>
      <c r="I837" s="572"/>
      <c r="J837" s="548"/>
      <c r="K837" s="550"/>
      <c r="L837" s="546"/>
      <c r="M837" s="546"/>
      <c r="N837" s="547"/>
      <c r="O837" s="546"/>
    </row>
    <row r="838" spans="1:15" x14ac:dyDescent="0.2">
      <c r="A838" s="546"/>
      <c r="B838" s="546"/>
      <c r="C838" s="546"/>
      <c r="D838" s="546"/>
      <c r="E838" s="546"/>
      <c r="F838" s="547"/>
      <c r="G838" s="550"/>
      <c r="H838" s="572"/>
      <c r="I838" s="572"/>
      <c r="J838" s="548"/>
      <c r="K838" s="550"/>
      <c r="L838" s="546"/>
      <c r="M838" s="546"/>
      <c r="N838" s="547"/>
      <c r="O838" s="546"/>
    </row>
    <row r="839" spans="1:15" x14ac:dyDescent="0.2">
      <c r="A839" s="546"/>
      <c r="B839" s="546"/>
      <c r="C839" s="546"/>
      <c r="D839" s="546"/>
      <c r="E839" s="546"/>
      <c r="F839" s="547"/>
      <c r="G839" s="550"/>
      <c r="H839" s="572"/>
      <c r="I839" s="572"/>
      <c r="J839" s="548"/>
      <c r="K839" s="550"/>
      <c r="L839" s="546"/>
      <c r="M839" s="546"/>
      <c r="N839" s="547"/>
      <c r="O839" s="546"/>
    </row>
    <row r="840" spans="1:15" x14ac:dyDescent="0.2">
      <c r="A840" s="546"/>
      <c r="B840" s="546"/>
      <c r="C840" s="546"/>
      <c r="D840" s="546"/>
      <c r="E840" s="546"/>
      <c r="F840" s="547"/>
      <c r="G840" s="550"/>
      <c r="H840" s="572"/>
      <c r="I840" s="572"/>
      <c r="J840" s="548"/>
      <c r="K840" s="550"/>
      <c r="L840" s="546"/>
      <c r="M840" s="546"/>
      <c r="N840" s="547"/>
      <c r="O840" s="546"/>
    </row>
    <row r="841" spans="1:15" x14ac:dyDescent="0.2">
      <c r="A841" s="546"/>
      <c r="B841" s="546"/>
      <c r="C841" s="546"/>
      <c r="D841" s="546"/>
      <c r="E841" s="546"/>
      <c r="F841" s="547"/>
      <c r="G841" s="550"/>
      <c r="H841" s="572"/>
      <c r="I841" s="572"/>
      <c r="J841" s="548"/>
      <c r="K841" s="550"/>
      <c r="L841" s="546"/>
      <c r="M841" s="546"/>
      <c r="N841" s="547"/>
      <c r="O841" s="546"/>
    </row>
    <row r="842" spans="1:15" x14ac:dyDescent="0.2">
      <c r="A842" s="546"/>
      <c r="B842" s="546"/>
      <c r="C842" s="546"/>
      <c r="D842" s="546"/>
      <c r="E842" s="546"/>
      <c r="F842" s="547"/>
      <c r="G842" s="550"/>
      <c r="H842" s="572"/>
      <c r="I842" s="572"/>
      <c r="J842" s="548"/>
      <c r="K842" s="550"/>
      <c r="L842" s="546"/>
      <c r="M842" s="546"/>
      <c r="N842" s="547"/>
      <c r="O842" s="546"/>
    </row>
    <row r="843" spans="1:15" x14ac:dyDescent="0.2">
      <c r="A843" s="546"/>
      <c r="B843" s="546"/>
      <c r="C843" s="546"/>
      <c r="D843" s="546"/>
      <c r="E843" s="546"/>
      <c r="F843" s="547"/>
      <c r="G843" s="550"/>
      <c r="H843" s="572"/>
      <c r="I843" s="572"/>
      <c r="J843" s="548"/>
      <c r="K843" s="550"/>
      <c r="L843" s="546"/>
      <c r="M843" s="546"/>
      <c r="N843" s="547"/>
      <c r="O843" s="546"/>
    </row>
    <row r="844" spans="1:15" x14ac:dyDescent="0.2">
      <c r="A844" s="546"/>
      <c r="B844" s="546"/>
      <c r="C844" s="546"/>
      <c r="D844" s="546"/>
      <c r="E844" s="546"/>
      <c r="F844" s="547"/>
      <c r="G844" s="550"/>
      <c r="H844" s="572"/>
      <c r="I844" s="572"/>
      <c r="J844" s="548"/>
      <c r="K844" s="550"/>
      <c r="L844" s="546"/>
      <c r="M844" s="546"/>
      <c r="N844" s="547"/>
      <c r="O844" s="546"/>
    </row>
    <row r="845" spans="1:15" x14ac:dyDescent="0.2">
      <c r="A845" s="546"/>
      <c r="B845" s="546"/>
      <c r="C845" s="546"/>
      <c r="D845" s="546"/>
      <c r="E845" s="546"/>
      <c r="F845" s="547"/>
      <c r="G845" s="550"/>
      <c r="H845" s="572"/>
      <c r="I845" s="572"/>
      <c r="J845" s="548"/>
      <c r="K845" s="550"/>
      <c r="L845" s="546"/>
      <c r="M845" s="546"/>
      <c r="N845" s="547"/>
      <c r="O845" s="546"/>
    </row>
    <row r="846" spans="1:15" x14ac:dyDescent="0.2">
      <c r="A846" s="546"/>
      <c r="B846" s="546"/>
      <c r="C846" s="546"/>
      <c r="D846" s="546"/>
      <c r="E846" s="546"/>
      <c r="F846" s="547"/>
      <c r="G846" s="550"/>
      <c r="H846" s="572"/>
      <c r="I846" s="572"/>
      <c r="J846" s="548"/>
      <c r="K846" s="550"/>
      <c r="L846" s="546"/>
      <c r="M846" s="546"/>
      <c r="N846" s="547"/>
      <c r="O846" s="546"/>
    </row>
    <row r="847" spans="1:15" x14ac:dyDescent="0.2">
      <c r="A847" s="546"/>
      <c r="B847" s="546"/>
      <c r="C847" s="546"/>
      <c r="D847" s="546"/>
      <c r="E847" s="546"/>
      <c r="F847" s="547"/>
      <c r="G847" s="550"/>
      <c r="H847" s="572"/>
      <c r="I847" s="572"/>
      <c r="J847" s="548"/>
      <c r="K847" s="550"/>
      <c r="L847" s="546"/>
      <c r="M847" s="546"/>
      <c r="N847" s="547"/>
      <c r="O847" s="546"/>
    </row>
    <row r="848" spans="1:15" x14ac:dyDescent="0.2">
      <c r="A848" s="546"/>
      <c r="B848" s="546"/>
      <c r="C848" s="546"/>
      <c r="D848" s="546"/>
      <c r="E848" s="546"/>
      <c r="F848" s="547"/>
      <c r="G848" s="550"/>
      <c r="H848" s="572"/>
      <c r="I848" s="572"/>
      <c r="J848" s="548"/>
      <c r="K848" s="550"/>
      <c r="L848" s="546"/>
      <c r="M848" s="546"/>
      <c r="N848" s="547"/>
      <c r="O848" s="546"/>
    </row>
    <row r="849" spans="1:15" x14ac:dyDescent="0.2">
      <c r="A849" s="546"/>
      <c r="B849" s="546"/>
      <c r="C849" s="546"/>
      <c r="D849" s="546"/>
      <c r="E849" s="546"/>
      <c r="F849" s="547"/>
      <c r="G849" s="550"/>
      <c r="H849" s="572"/>
      <c r="I849" s="572"/>
      <c r="J849" s="548"/>
      <c r="K849" s="550"/>
      <c r="L849" s="546"/>
      <c r="M849" s="546"/>
      <c r="N849" s="547"/>
      <c r="O849" s="546"/>
    </row>
    <row r="850" spans="1:15" x14ac:dyDescent="0.2">
      <c r="A850" s="546"/>
      <c r="B850" s="546"/>
      <c r="C850" s="546"/>
      <c r="D850" s="546"/>
      <c r="E850" s="546"/>
      <c r="F850" s="547"/>
      <c r="G850" s="550"/>
      <c r="H850" s="572"/>
      <c r="I850" s="572"/>
      <c r="J850" s="548"/>
      <c r="K850" s="550"/>
      <c r="L850" s="546"/>
      <c r="M850" s="546"/>
      <c r="N850" s="547"/>
      <c r="O850" s="546"/>
    </row>
    <row r="851" spans="1:15" x14ac:dyDescent="0.2">
      <c r="A851" s="546"/>
      <c r="B851" s="546"/>
      <c r="C851" s="546"/>
      <c r="D851" s="546"/>
      <c r="E851" s="546"/>
      <c r="F851" s="547"/>
      <c r="G851" s="550"/>
      <c r="H851" s="572"/>
      <c r="I851" s="572"/>
      <c r="J851" s="548"/>
      <c r="K851" s="550"/>
      <c r="L851" s="546"/>
      <c r="M851" s="546"/>
      <c r="N851" s="547"/>
      <c r="O851" s="546"/>
    </row>
    <row r="852" spans="1:15" x14ac:dyDescent="0.2">
      <c r="A852" s="546"/>
      <c r="B852" s="546"/>
      <c r="C852" s="546"/>
      <c r="D852" s="546"/>
      <c r="E852" s="546"/>
      <c r="F852" s="547"/>
      <c r="G852" s="550"/>
      <c r="H852" s="572"/>
      <c r="I852" s="572"/>
      <c r="J852" s="548"/>
      <c r="K852" s="550"/>
      <c r="L852" s="546"/>
      <c r="M852" s="546"/>
      <c r="N852" s="547"/>
      <c r="O852" s="546"/>
    </row>
    <row r="853" spans="1:15" x14ac:dyDescent="0.2">
      <c r="A853" s="546"/>
      <c r="B853" s="546"/>
      <c r="C853" s="546"/>
      <c r="D853" s="546"/>
      <c r="E853" s="546"/>
      <c r="F853" s="547"/>
      <c r="G853" s="550"/>
      <c r="H853" s="572"/>
      <c r="I853" s="572"/>
      <c r="J853" s="548"/>
      <c r="K853" s="550"/>
      <c r="L853" s="546"/>
      <c r="M853" s="546"/>
      <c r="N853" s="547"/>
      <c r="O853" s="546"/>
    </row>
    <row r="854" spans="1:15" x14ac:dyDescent="0.2">
      <c r="A854" s="546"/>
      <c r="B854" s="546"/>
      <c r="C854" s="546"/>
      <c r="D854" s="546"/>
      <c r="E854" s="546"/>
      <c r="F854" s="547"/>
      <c r="G854" s="550"/>
      <c r="H854" s="572"/>
      <c r="I854" s="572"/>
      <c r="J854" s="548"/>
      <c r="K854" s="550"/>
      <c r="L854" s="546"/>
      <c r="M854" s="546"/>
      <c r="N854" s="547"/>
      <c r="O854" s="546"/>
    </row>
    <row r="855" spans="1:15" x14ac:dyDescent="0.2">
      <c r="A855" s="546"/>
      <c r="B855" s="546"/>
      <c r="C855" s="546"/>
      <c r="D855" s="546"/>
      <c r="E855" s="546"/>
      <c r="F855" s="547"/>
      <c r="G855" s="550"/>
      <c r="H855" s="572"/>
      <c r="I855" s="572"/>
      <c r="J855" s="548"/>
      <c r="K855" s="550"/>
      <c r="L855" s="546"/>
      <c r="M855" s="546"/>
      <c r="N855" s="547"/>
      <c r="O855" s="546"/>
    </row>
    <row r="856" spans="1:15" x14ac:dyDescent="0.2">
      <c r="A856" s="546"/>
      <c r="B856" s="546"/>
      <c r="C856" s="546"/>
      <c r="D856" s="546"/>
      <c r="E856" s="546"/>
      <c r="F856" s="547"/>
      <c r="G856" s="550"/>
      <c r="H856" s="572"/>
      <c r="I856" s="572"/>
      <c r="J856" s="548"/>
      <c r="K856" s="550"/>
      <c r="L856" s="546"/>
      <c r="M856" s="546"/>
      <c r="N856" s="547"/>
      <c r="O856" s="546"/>
    </row>
    <row r="857" spans="1:15" x14ac:dyDescent="0.2">
      <c r="A857" s="546"/>
      <c r="B857" s="546"/>
      <c r="C857" s="546"/>
      <c r="D857" s="546"/>
      <c r="E857" s="546"/>
      <c r="F857" s="547"/>
      <c r="G857" s="550"/>
      <c r="H857" s="572"/>
      <c r="I857" s="572"/>
      <c r="J857" s="548"/>
      <c r="K857" s="550"/>
      <c r="L857" s="546"/>
      <c r="M857" s="546"/>
      <c r="N857" s="547"/>
      <c r="O857" s="546"/>
    </row>
    <row r="858" spans="1:15" x14ac:dyDescent="0.2">
      <c r="A858" s="546"/>
      <c r="B858" s="546"/>
      <c r="C858" s="546"/>
      <c r="D858" s="546"/>
      <c r="E858" s="546"/>
      <c r="F858" s="547"/>
      <c r="G858" s="550"/>
      <c r="H858" s="572"/>
      <c r="I858" s="572"/>
      <c r="J858" s="548"/>
      <c r="K858" s="550"/>
      <c r="L858" s="546"/>
      <c r="M858" s="546"/>
      <c r="N858" s="547"/>
      <c r="O858" s="546"/>
    </row>
    <row r="859" spans="1:15" x14ac:dyDescent="0.2">
      <c r="A859" s="546"/>
      <c r="B859" s="546"/>
      <c r="C859" s="546"/>
      <c r="D859" s="546"/>
      <c r="E859" s="546"/>
      <c r="F859" s="547"/>
      <c r="G859" s="550"/>
      <c r="H859" s="572"/>
      <c r="I859" s="572"/>
      <c r="J859" s="548"/>
      <c r="K859" s="550"/>
      <c r="L859" s="546"/>
      <c r="M859" s="546"/>
      <c r="N859" s="547"/>
      <c r="O859" s="546"/>
    </row>
    <row r="860" spans="1:15" x14ac:dyDescent="0.2">
      <c r="A860" s="546"/>
      <c r="B860" s="546"/>
      <c r="C860" s="546"/>
      <c r="D860" s="546"/>
      <c r="E860" s="546"/>
      <c r="F860" s="547"/>
      <c r="G860" s="550"/>
      <c r="H860" s="572"/>
      <c r="I860" s="572"/>
      <c r="J860" s="548"/>
      <c r="K860" s="550"/>
      <c r="L860" s="546"/>
      <c r="M860" s="546"/>
      <c r="N860" s="547"/>
      <c r="O860" s="546"/>
    </row>
    <row r="861" spans="1:15" x14ac:dyDescent="0.2">
      <c r="A861" s="546"/>
      <c r="B861" s="546"/>
      <c r="C861" s="546"/>
      <c r="D861" s="546"/>
      <c r="E861" s="546"/>
      <c r="F861" s="547"/>
      <c r="G861" s="550"/>
      <c r="H861" s="572"/>
      <c r="I861" s="572"/>
      <c r="J861" s="548"/>
      <c r="K861" s="550"/>
      <c r="L861" s="546"/>
      <c r="M861" s="546"/>
      <c r="N861" s="547"/>
      <c r="O861" s="546"/>
    </row>
    <row r="862" spans="1:15" x14ac:dyDescent="0.2">
      <c r="A862" s="546"/>
      <c r="B862" s="546"/>
      <c r="C862" s="546"/>
      <c r="D862" s="546"/>
      <c r="E862" s="546"/>
      <c r="F862" s="547"/>
      <c r="G862" s="550"/>
      <c r="H862" s="572"/>
      <c r="I862" s="572"/>
      <c r="J862" s="548"/>
      <c r="K862" s="550"/>
      <c r="L862" s="546"/>
      <c r="M862" s="546"/>
      <c r="N862" s="547"/>
      <c r="O862" s="546"/>
    </row>
    <row r="863" spans="1:15" x14ac:dyDescent="0.2">
      <c r="A863" s="546"/>
      <c r="B863" s="546"/>
      <c r="C863" s="546"/>
      <c r="D863" s="546"/>
      <c r="E863" s="546"/>
      <c r="F863" s="547"/>
      <c r="G863" s="550"/>
      <c r="H863" s="572"/>
      <c r="I863" s="572"/>
      <c r="J863" s="548"/>
      <c r="K863" s="550"/>
      <c r="L863" s="546"/>
      <c r="M863" s="546"/>
      <c r="N863" s="547"/>
      <c r="O863" s="546"/>
    </row>
    <row r="864" spans="1:15" x14ac:dyDescent="0.2">
      <c r="A864" s="546"/>
      <c r="B864" s="546"/>
      <c r="C864" s="546"/>
      <c r="D864" s="546"/>
      <c r="E864" s="546"/>
      <c r="F864" s="547"/>
      <c r="G864" s="550"/>
      <c r="H864" s="572"/>
      <c r="I864" s="572"/>
      <c r="J864" s="548"/>
      <c r="K864" s="550"/>
      <c r="L864" s="546"/>
      <c r="M864" s="546"/>
      <c r="N864" s="547"/>
      <c r="O864" s="546"/>
    </row>
    <row r="865" spans="1:15" x14ac:dyDescent="0.2">
      <c r="A865" s="546"/>
      <c r="B865" s="546"/>
      <c r="C865" s="546"/>
      <c r="D865" s="546"/>
      <c r="E865" s="546"/>
      <c r="F865" s="547"/>
      <c r="G865" s="550"/>
      <c r="H865" s="572"/>
      <c r="I865" s="572"/>
      <c r="J865" s="548"/>
      <c r="K865" s="550"/>
      <c r="L865" s="546"/>
      <c r="M865" s="546"/>
      <c r="N865" s="547"/>
      <c r="O865" s="546"/>
    </row>
    <row r="866" spans="1:15" x14ac:dyDescent="0.2">
      <c r="A866" s="546"/>
      <c r="B866" s="546"/>
      <c r="C866" s="546"/>
      <c r="D866" s="546"/>
      <c r="E866" s="546"/>
      <c r="F866" s="547"/>
      <c r="G866" s="550"/>
      <c r="H866" s="572"/>
      <c r="I866" s="572"/>
      <c r="J866" s="548"/>
      <c r="K866" s="550"/>
      <c r="L866" s="546"/>
      <c r="M866" s="546"/>
      <c r="N866" s="547"/>
      <c r="O866" s="546"/>
    </row>
    <row r="867" spans="1:15" x14ac:dyDescent="0.2">
      <c r="A867" s="546"/>
      <c r="B867" s="546"/>
      <c r="C867" s="546"/>
      <c r="D867" s="546"/>
      <c r="E867" s="546"/>
      <c r="F867" s="547"/>
      <c r="G867" s="550"/>
      <c r="H867" s="572"/>
      <c r="I867" s="572"/>
      <c r="J867" s="548"/>
      <c r="K867" s="550"/>
      <c r="L867" s="546"/>
      <c r="M867" s="546"/>
      <c r="N867" s="547"/>
      <c r="O867" s="546"/>
    </row>
    <row r="868" spans="1:15" x14ac:dyDescent="0.2">
      <c r="A868" s="546"/>
      <c r="B868" s="546"/>
      <c r="C868" s="546"/>
      <c r="D868" s="546"/>
      <c r="E868" s="546"/>
      <c r="F868" s="547"/>
      <c r="G868" s="550"/>
      <c r="H868" s="572"/>
      <c r="I868" s="572"/>
      <c r="J868" s="548"/>
      <c r="K868" s="550"/>
      <c r="L868" s="546"/>
      <c r="M868" s="546"/>
      <c r="N868" s="547"/>
      <c r="O868" s="546"/>
    </row>
    <row r="869" spans="1:15" x14ac:dyDescent="0.2">
      <c r="A869" s="546"/>
      <c r="B869" s="546"/>
      <c r="C869" s="546"/>
      <c r="D869" s="546"/>
      <c r="E869" s="546"/>
      <c r="F869" s="547"/>
      <c r="G869" s="550"/>
      <c r="H869" s="572"/>
      <c r="I869" s="572"/>
      <c r="J869" s="548"/>
      <c r="K869" s="550"/>
      <c r="L869" s="546"/>
      <c r="M869" s="546"/>
      <c r="N869" s="547"/>
      <c r="O869" s="546"/>
    </row>
    <row r="870" spans="1:15" x14ac:dyDescent="0.2">
      <c r="A870" s="546"/>
      <c r="B870" s="546"/>
      <c r="C870" s="546"/>
      <c r="D870" s="546"/>
      <c r="E870" s="546"/>
      <c r="F870" s="547"/>
      <c r="G870" s="550"/>
      <c r="H870" s="572"/>
      <c r="I870" s="572"/>
      <c r="J870" s="548"/>
      <c r="K870" s="550"/>
      <c r="L870" s="546"/>
      <c r="M870" s="546"/>
      <c r="N870" s="547"/>
      <c r="O870" s="546"/>
    </row>
    <row r="871" spans="1:15" x14ac:dyDescent="0.2">
      <c r="A871" s="546"/>
      <c r="B871" s="546"/>
      <c r="C871" s="546"/>
      <c r="D871" s="546"/>
      <c r="E871" s="546"/>
      <c r="F871" s="547"/>
      <c r="G871" s="550"/>
      <c r="H871" s="572"/>
      <c r="I871" s="572"/>
      <c r="J871" s="548"/>
      <c r="K871" s="550"/>
      <c r="L871" s="546"/>
      <c r="M871" s="546"/>
      <c r="N871" s="547"/>
      <c r="O871" s="546"/>
    </row>
    <row r="872" spans="1:15" x14ac:dyDescent="0.2">
      <c r="A872" s="546"/>
      <c r="B872" s="546"/>
      <c r="C872" s="546"/>
      <c r="D872" s="546"/>
      <c r="E872" s="546"/>
      <c r="F872" s="547"/>
      <c r="G872" s="550"/>
      <c r="H872" s="572"/>
      <c r="I872" s="572"/>
      <c r="J872" s="548"/>
      <c r="K872" s="550"/>
      <c r="L872" s="546"/>
      <c r="M872" s="546"/>
      <c r="N872" s="547"/>
      <c r="O872" s="546"/>
    </row>
    <row r="873" spans="1:15" x14ac:dyDescent="0.2">
      <c r="A873" s="546"/>
      <c r="B873" s="546"/>
      <c r="C873" s="546"/>
      <c r="D873" s="546"/>
      <c r="E873" s="546"/>
      <c r="F873" s="547"/>
      <c r="G873" s="550"/>
      <c r="H873" s="572"/>
      <c r="I873" s="572"/>
      <c r="J873" s="548"/>
      <c r="K873" s="550"/>
      <c r="L873" s="546"/>
      <c r="M873" s="546"/>
      <c r="N873" s="547"/>
      <c r="O873" s="546"/>
    </row>
    <row r="874" spans="1:15" x14ac:dyDescent="0.2">
      <c r="A874" s="546"/>
      <c r="B874" s="546"/>
      <c r="C874" s="546"/>
      <c r="D874" s="546"/>
      <c r="E874" s="546"/>
      <c r="F874" s="547"/>
      <c r="G874" s="550"/>
      <c r="H874" s="572"/>
      <c r="I874" s="572"/>
      <c r="J874" s="548"/>
      <c r="K874" s="550"/>
      <c r="L874" s="546"/>
      <c r="M874" s="546"/>
      <c r="N874" s="547"/>
      <c r="O874" s="546"/>
    </row>
    <row r="875" spans="1:15" x14ac:dyDescent="0.2">
      <c r="A875" s="546"/>
      <c r="B875" s="546"/>
      <c r="C875" s="546"/>
      <c r="D875" s="546"/>
      <c r="E875" s="546"/>
      <c r="F875" s="547"/>
      <c r="G875" s="550"/>
      <c r="H875" s="572"/>
      <c r="I875" s="572"/>
      <c r="J875" s="548"/>
      <c r="K875" s="550"/>
      <c r="L875" s="546"/>
      <c r="M875" s="546"/>
      <c r="N875" s="547"/>
      <c r="O875" s="546"/>
    </row>
    <row r="876" spans="1:15" x14ac:dyDescent="0.2">
      <c r="A876" s="546"/>
      <c r="B876" s="546"/>
      <c r="C876" s="546"/>
      <c r="D876" s="546"/>
      <c r="E876" s="546"/>
      <c r="F876" s="547"/>
      <c r="G876" s="550"/>
      <c r="H876" s="572"/>
      <c r="I876" s="572"/>
      <c r="J876" s="548"/>
      <c r="K876" s="550"/>
      <c r="L876" s="546"/>
      <c r="M876" s="546"/>
      <c r="N876" s="547"/>
      <c r="O876" s="546"/>
    </row>
    <row r="877" spans="1:15" x14ac:dyDescent="0.2">
      <c r="A877" s="546"/>
      <c r="B877" s="546"/>
      <c r="C877" s="546"/>
      <c r="D877" s="546"/>
      <c r="E877" s="546"/>
      <c r="F877" s="547"/>
      <c r="G877" s="550"/>
      <c r="H877" s="572"/>
      <c r="I877" s="572"/>
      <c r="J877" s="548"/>
      <c r="K877" s="550"/>
      <c r="L877" s="546"/>
      <c r="M877" s="546"/>
      <c r="N877" s="547"/>
      <c r="O877" s="546"/>
    </row>
    <row r="878" spans="1:15" x14ac:dyDescent="0.2">
      <c r="A878" s="546"/>
      <c r="B878" s="546"/>
      <c r="C878" s="546"/>
      <c r="D878" s="546"/>
      <c r="E878" s="546"/>
      <c r="F878" s="547"/>
      <c r="G878" s="550"/>
      <c r="H878" s="572"/>
      <c r="I878" s="572"/>
      <c r="J878" s="548"/>
      <c r="K878" s="550"/>
      <c r="L878" s="546"/>
      <c r="M878" s="546"/>
      <c r="N878" s="547"/>
      <c r="O878" s="546"/>
    </row>
    <row r="879" spans="1:15" x14ac:dyDescent="0.2">
      <c r="A879" s="546"/>
      <c r="B879" s="546"/>
      <c r="C879" s="546"/>
      <c r="D879" s="546"/>
      <c r="E879" s="546"/>
      <c r="F879" s="547"/>
      <c r="G879" s="550"/>
      <c r="H879" s="572"/>
      <c r="I879" s="572"/>
      <c r="J879" s="548"/>
      <c r="K879" s="550"/>
      <c r="L879" s="546"/>
      <c r="M879" s="546"/>
      <c r="N879" s="547"/>
      <c r="O879" s="546"/>
    </row>
    <row r="880" spans="1:15" x14ac:dyDescent="0.2">
      <c r="A880" s="546"/>
      <c r="B880" s="546"/>
      <c r="C880" s="546"/>
      <c r="D880" s="546"/>
      <c r="E880" s="546"/>
      <c r="F880" s="547"/>
      <c r="G880" s="550"/>
      <c r="H880" s="572"/>
      <c r="I880" s="572"/>
      <c r="J880" s="548"/>
      <c r="K880" s="550"/>
      <c r="L880" s="546"/>
      <c r="M880" s="546"/>
      <c r="N880" s="547"/>
      <c r="O880" s="546"/>
    </row>
    <row r="881" spans="1:15" x14ac:dyDescent="0.2">
      <c r="A881" s="546"/>
      <c r="B881" s="546"/>
      <c r="C881" s="546"/>
      <c r="D881" s="546"/>
      <c r="E881" s="546"/>
      <c r="F881" s="547"/>
      <c r="G881" s="550"/>
      <c r="H881" s="572"/>
      <c r="I881" s="572"/>
      <c r="J881" s="548"/>
      <c r="K881" s="550"/>
      <c r="L881" s="546"/>
      <c r="M881" s="546"/>
      <c r="N881" s="547"/>
      <c r="O881" s="546"/>
    </row>
    <row r="882" spans="1:15" x14ac:dyDescent="0.2">
      <c r="A882" s="546"/>
      <c r="B882" s="546"/>
      <c r="C882" s="546"/>
      <c r="D882" s="546"/>
      <c r="E882" s="546"/>
      <c r="F882" s="547"/>
      <c r="G882" s="550"/>
      <c r="H882" s="572"/>
      <c r="I882" s="572"/>
      <c r="J882" s="548"/>
      <c r="K882" s="550"/>
      <c r="L882" s="546"/>
      <c r="M882" s="546"/>
      <c r="N882" s="547"/>
      <c r="O882" s="546"/>
    </row>
    <row r="883" spans="1:15" x14ac:dyDescent="0.2">
      <c r="A883" s="546"/>
      <c r="B883" s="546"/>
      <c r="C883" s="546"/>
      <c r="D883" s="546"/>
      <c r="E883" s="546"/>
      <c r="F883" s="547"/>
      <c r="G883" s="550"/>
      <c r="H883" s="572"/>
      <c r="I883" s="572"/>
      <c r="J883" s="548"/>
      <c r="K883" s="550"/>
      <c r="L883" s="546"/>
      <c r="M883" s="546"/>
      <c r="N883" s="547"/>
      <c r="O883" s="546"/>
    </row>
    <row r="884" spans="1:15" x14ac:dyDescent="0.2">
      <c r="A884" s="546"/>
      <c r="B884" s="546"/>
      <c r="C884" s="546"/>
      <c r="D884" s="546"/>
      <c r="E884" s="546"/>
      <c r="F884" s="547"/>
      <c r="G884" s="550"/>
      <c r="H884" s="572"/>
      <c r="I884" s="572"/>
      <c r="J884" s="548"/>
      <c r="K884" s="550"/>
      <c r="L884" s="546"/>
      <c r="M884" s="546"/>
      <c r="N884" s="547"/>
      <c r="O884" s="546"/>
    </row>
    <row r="885" spans="1:15" x14ac:dyDescent="0.2">
      <c r="A885" s="546"/>
      <c r="B885" s="546"/>
      <c r="C885" s="546"/>
      <c r="D885" s="546"/>
      <c r="E885" s="546"/>
      <c r="F885" s="547"/>
      <c r="G885" s="550"/>
      <c r="H885" s="572"/>
      <c r="I885" s="572"/>
      <c r="J885" s="548"/>
      <c r="K885" s="550"/>
      <c r="L885" s="546"/>
      <c r="M885" s="546"/>
      <c r="N885" s="547"/>
      <c r="O885" s="546"/>
    </row>
    <row r="886" spans="1:15" x14ac:dyDescent="0.2">
      <c r="A886" s="546"/>
      <c r="B886" s="546"/>
      <c r="C886" s="546"/>
      <c r="D886" s="546"/>
      <c r="E886" s="546"/>
      <c r="F886" s="547"/>
      <c r="G886" s="550"/>
      <c r="H886" s="572"/>
      <c r="I886" s="572"/>
      <c r="J886" s="548"/>
      <c r="K886" s="550"/>
      <c r="L886" s="546"/>
      <c r="M886" s="546"/>
      <c r="N886" s="547"/>
      <c r="O886" s="546"/>
    </row>
    <row r="887" spans="1:15" x14ac:dyDescent="0.2">
      <c r="A887" s="546"/>
      <c r="B887" s="546"/>
      <c r="C887" s="546"/>
      <c r="D887" s="546"/>
      <c r="E887" s="546"/>
      <c r="F887" s="547"/>
      <c r="G887" s="550"/>
      <c r="H887" s="572"/>
      <c r="I887" s="572"/>
      <c r="J887" s="548"/>
      <c r="K887" s="550"/>
      <c r="L887" s="546"/>
      <c r="M887" s="546"/>
      <c r="N887" s="547"/>
      <c r="O887" s="546"/>
    </row>
    <row r="888" spans="1:15" x14ac:dyDescent="0.2">
      <c r="A888" s="546"/>
      <c r="B888" s="546"/>
      <c r="C888" s="546"/>
      <c r="D888" s="546"/>
      <c r="E888" s="546"/>
      <c r="F888" s="546"/>
      <c r="G888" s="546"/>
      <c r="H888" s="579"/>
      <c r="I888" s="579"/>
      <c r="J888" s="546"/>
      <c r="K888" s="551"/>
      <c r="L888" s="546"/>
      <c r="M888" s="546"/>
      <c r="N888" s="546"/>
      <c r="O888" s="546"/>
    </row>
    <row r="891" spans="1:15" x14ac:dyDescent="0.2">
      <c r="A891" s="574"/>
      <c r="B891" s="574"/>
      <c r="C891" s="574"/>
      <c r="D891" s="574"/>
      <c r="E891" s="574"/>
      <c r="F891" s="574"/>
      <c r="G891" s="574"/>
      <c r="H891" s="577"/>
      <c r="I891" s="577"/>
      <c r="J891" s="574"/>
      <c r="K891" s="574"/>
      <c r="L891" s="574"/>
      <c r="M891" s="574"/>
    </row>
    <row r="892" spans="1:15" x14ac:dyDescent="0.2">
      <c r="A892" s="573"/>
      <c r="B892" s="573"/>
      <c r="C892" s="573"/>
      <c r="D892" s="573"/>
      <c r="E892" s="573"/>
      <c r="F892" s="575"/>
      <c r="G892" s="576"/>
      <c r="H892" s="578"/>
      <c r="I892" s="578"/>
      <c r="J892" s="573"/>
      <c r="K892" s="573"/>
      <c r="L892" s="575"/>
      <c r="M892" s="573"/>
    </row>
    <row r="893" spans="1:15" x14ac:dyDescent="0.2">
      <c r="A893" s="573"/>
      <c r="B893" s="573"/>
      <c r="C893" s="573"/>
      <c r="D893" s="573"/>
      <c r="E893" s="573"/>
      <c r="F893" s="575"/>
      <c r="G893" s="576"/>
      <c r="H893" s="578"/>
      <c r="I893" s="578"/>
      <c r="J893" s="573"/>
      <c r="K893" s="573"/>
      <c r="L893" s="575"/>
      <c r="M893" s="573"/>
    </row>
    <row r="894" spans="1:15" x14ac:dyDescent="0.2">
      <c r="A894" s="573"/>
      <c r="B894" s="573"/>
      <c r="C894" s="573"/>
      <c r="D894" s="573"/>
      <c r="E894" s="573"/>
      <c r="F894" s="575"/>
      <c r="G894" s="576"/>
      <c r="H894" s="578"/>
      <c r="I894" s="578"/>
      <c r="J894" s="573"/>
      <c r="K894" s="573"/>
      <c r="L894" s="575"/>
      <c r="M894" s="573"/>
    </row>
    <row r="895" spans="1:15" x14ac:dyDescent="0.2">
      <c r="A895" s="573"/>
      <c r="B895" s="573"/>
      <c r="C895" s="573"/>
      <c r="D895" s="573"/>
      <c r="E895" s="573"/>
      <c r="F895" s="575"/>
      <c r="G895" s="576"/>
      <c r="H895" s="578"/>
      <c r="I895" s="578"/>
      <c r="J895" s="573"/>
      <c r="K895" s="573"/>
      <c r="L895" s="575"/>
      <c r="M895" s="573"/>
    </row>
    <row r="896" spans="1:15" x14ac:dyDescent="0.2">
      <c r="A896" s="573"/>
      <c r="B896" s="573"/>
      <c r="C896" s="573"/>
      <c r="D896" s="573"/>
      <c r="E896" s="573"/>
      <c r="F896" s="575"/>
      <c r="G896" s="576"/>
      <c r="H896" s="578"/>
      <c r="I896" s="578"/>
      <c r="J896" s="573"/>
      <c r="K896" s="573"/>
      <c r="L896" s="575"/>
      <c r="M896" s="573"/>
    </row>
    <row r="897" spans="1:13" x14ac:dyDescent="0.2">
      <c r="A897" s="573"/>
      <c r="B897" s="573"/>
      <c r="C897" s="573"/>
      <c r="D897" s="573"/>
      <c r="E897" s="573"/>
      <c r="F897" s="575"/>
      <c r="G897" s="576"/>
      <c r="H897" s="578"/>
      <c r="I897" s="578"/>
      <c r="J897" s="573"/>
      <c r="K897" s="573"/>
      <c r="L897" s="575"/>
      <c r="M897" s="573"/>
    </row>
    <row r="898" spans="1:13" x14ac:dyDescent="0.2">
      <c r="A898" s="573"/>
      <c r="B898" s="573"/>
      <c r="C898" s="573"/>
      <c r="D898" s="573"/>
      <c r="E898" s="573"/>
      <c r="F898" s="575"/>
      <c r="G898" s="576"/>
      <c r="H898" s="578"/>
      <c r="I898" s="578"/>
      <c r="J898" s="573"/>
      <c r="K898" s="573"/>
      <c r="L898" s="575"/>
      <c r="M898" s="573"/>
    </row>
    <row r="899" spans="1:13" x14ac:dyDescent="0.2">
      <c r="A899" s="573"/>
      <c r="B899" s="573"/>
      <c r="C899" s="573"/>
      <c r="D899" s="573"/>
      <c r="E899" s="573"/>
      <c r="F899" s="575"/>
      <c r="G899" s="576"/>
      <c r="H899" s="578"/>
      <c r="I899" s="578"/>
      <c r="J899" s="573"/>
      <c r="K899" s="573"/>
      <c r="L899" s="575"/>
      <c r="M899" s="573"/>
    </row>
    <row r="900" spans="1:13" x14ac:dyDescent="0.2">
      <c r="A900" s="573"/>
      <c r="B900" s="573"/>
      <c r="C900" s="573"/>
      <c r="D900" s="573"/>
      <c r="E900" s="573"/>
      <c r="F900" s="575"/>
      <c r="G900" s="576"/>
      <c r="H900" s="578"/>
      <c r="I900" s="578"/>
      <c r="J900" s="573"/>
      <c r="K900" s="573"/>
      <c r="L900" s="575"/>
      <c r="M900" s="573"/>
    </row>
    <row r="901" spans="1:13" x14ac:dyDescent="0.2">
      <c r="A901" s="573"/>
      <c r="B901" s="573"/>
      <c r="C901" s="573"/>
      <c r="D901" s="573"/>
      <c r="E901" s="573"/>
      <c r="F901" s="575"/>
      <c r="G901" s="576"/>
      <c r="H901" s="578"/>
      <c r="I901" s="578"/>
      <c r="J901" s="573"/>
      <c r="K901" s="573"/>
      <c r="L901" s="575"/>
      <c r="M901" s="573"/>
    </row>
    <row r="902" spans="1:13" x14ac:dyDescent="0.2">
      <c r="A902" s="573"/>
      <c r="B902" s="573"/>
      <c r="C902" s="573"/>
      <c r="D902" s="573"/>
      <c r="E902" s="573"/>
      <c r="F902" s="575"/>
      <c r="G902" s="576"/>
      <c r="H902" s="578"/>
      <c r="I902" s="578"/>
      <c r="J902" s="573"/>
      <c r="K902" s="573"/>
      <c r="L902" s="575"/>
      <c r="M902" s="573"/>
    </row>
    <row r="903" spans="1:13" x14ac:dyDescent="0.2">
      <c r="A903" s="573"/>
      <c r="B903" s="573"/>
      <c r="C903" s="573"/>
      <c r="D903" s="573"/>
      <c r="E903" s="573"/>
      <c r="F903" s="575"/>
      <c r="G903" s="576"/>
      <c r="H903" s="578"/>
      <c r="I903" s="578"/>
      <c r="J903" s="573"/>
      <c r="K903" s="573"/>
      <c r="L903" s="575"/>
      <c r="M903" s="573"/>
    </row>
    <row r="904" spans="1:13" x14ac:dyDescent="0.2">
      <c r="A904" s="573"/>
      <c r="B904" s="573"/>
      <c r="C904" s="573"/>
      <c r="D904" s="573"/>
      <c r="E904" s="573"/>
      <c r="F904" s="575"/>
      <c r="G904" s="576"/>
      <c r="H904" s="578"/>
      <c r="I904" s="578"/>
      <c r="J904" s="573"/>
      <c r="K904" s="573"/>
      <c r="L904" s="575"/>
      <c r="M904" s="573"/>
    </row>
    <row r="905" spans="1:13" x14ac:dyDescent="0.2">
      <c r="A905" s="573"/>
      <c r="B905" s="573"/>
      <c r="C905" s="573"/>
      <c r="D905" s="573"/>
      <c r="E905" s="573"/>
      <c r="F905" s="575"/>
      <c r="G905" s="576"/>
      <c r="H905" s="578"/>
      <c r="I905" s="578"/>
      <c r="J905" s="573"/>
      <c r="K905" s="573"/>
      <c r="L905" s="575"/>
      <c r="M905" s="573"/>
    </row>
    <row r="906" spans="1:13" x14ac:dyDescent="0.2">
      <c r="A906" s="573"/>
      <c r="B906" s="573"/>
      <c r="C906" s="573"/>
      <c r="D906" s="573"/>
      <c r="E906" s="573"/>
      <c r="F906" s="575"/>
      <c r="G906" s="576"/>
      <c r="H906" s="578"/>
      <c r="I906" s="578"/>
      <c r="J906" s="573"/>
      <c r="K906" s="573"/>
      <c r="L906" s="575"/>
      <c r="M906" s="573"/>
    </row>
    <row r="907" spans="1:13" x14ac:dyDescent="0.2">
      <c r="A907" s="573"/>
      <c r="B907" s="573"/>
      <c r="C907" s="573"/>
      <c r="D907" s="573"/>
      <c r="E907" s="573"/>
      <c r="F907" s="575"/>
      <c r="G907" s="576"/>
      <c r="H907" s="578"/>
      <c r="I907" s="578"/>
      <c r="J907" s="573"/>
      <c r="K907" s="573"/>
      <c r="L907" s="575"/>
      <c r="M907" s="573"/>
    </row>
    <row r="908" spans="1:13" x14ac:dyDescent="0.2">
      <c r="A908" s="573"/>
      <c r="B908" s="573"/>
      <c r="C908" s="573"/>
      <c r="D908" s="573"/>
      <c r="E908" s="573"/>
      <c r="F908" s="575"/>
      <c r="G908" s="576"/>
      <c r="H908" s="578"/>
      <c r="I908" s="578"/>
      <c r="J908" s="573"/>
      <c r="K908" s="573"/>
      <c r="L908" s="575"/>
      <c r="M908" s="573"/>
    </row>
    <row r="909" spans="1:13" x14ac:dyDescent="0.2">
      <c r="A909" s="573"/>
      <c r="B909" s="573"/>
      <c r="C909" s="573"/>
      <c r="D909" s="573"/>
      <c r="E909" s="573"/>
      <c r="F909" s="575"/>
      <c r="G909" s="576"/>
      <c r="H909" s="578"/>
      <c r="I909" s="578"/>
      <c r="J909" s="573"/>
      <c r="K909" s="573"/>
      <c r="L909" s="575"/>
      <c r="M909" s="573"/>
    </row>
    <row r="910" spans="1:13" x14ac:dyDescent="0.2">
      <c r="A910" s="573"/>
      <c r="B910" s="573"/>
      <c r="C910" s="573"/>
      <c r="D910" s="573"/>
      <c r="E910" s="573"/>
      <c r="F910" s="575"/>
      <c r="G910" s="576"/>
      <c r="H910" s="578"/>
      <c r="I910" s="578"/>
      <c r="J910" s="573"/>
      <c r="K910" s="573"/>
      <c r="L910" s="575"/>
      <c r="M910" s="573"/>
    </row>
    <row r="911" spans="1:13" x14ac:dyDescent="0.2">
      <c r="A911" s="573"/>
      <c r="B911" s="573"/>
      <c r="C911" s="573"/>
      <c r="D911" s="573"/>
      <c r="E911" s="573"/>
      <c r="F911" s="575"/>
      <c r="G911" s="576"/>
      <c r="H911" s="578"/>
      <c r="I911" s="578"/>
      <c r="J911" s="573"/>
      <c r="K911" s="573"/>
      <c r="L911" s="575"/>
      <c r="M911" s="573"/>
    </row>
    <row r="912" spans="1:13" x14ac:dyDescent="0.2">
      <c r="A912" s="573"/>
      <c r="B912" s="573"/>
      <c r="C912" s="573"/>
      <c r="D912" s="573"/>
      <c r="E912" s="573"/>
      <c r="F912" s="575"/>
      <c r="G912" s="576"/>
      <c r="H912" s="578"/>
      <c r="I912" s="578"/>
      <c r="J912" s="573"/>
      <c r="K912" s="573"/>
      <c r="L912" s="575"/>
      <c r="M912" s="573"/>
    </row>
    <row r="913" spans="1:13" x14ac:dyDescent="0.2">
      <c r="A913" s="573"/>
      <c r="B913" s="573"/>
      <c r="C913" s="573"/>
      <c r="D913" s="573"/>
      <c r="E913" s="573"/>
      <c r="F913" s="575"/>
      <c r="G913" s="576"/>
      <c r="H913" s="578"/>
      <c r="I913" s="578"/>
      <c r="J913" s="573"/>
      <c r="K913" s="573"/>
      <c r="L913" s="575"/>
      <c r="M913" s="573"/>
    </row>
    <row r="914" spans="1:13" x14ac:dyDescent="0.2">
      <c r="A914" s="573"/>
      <c r="B914" s="573"/>
      <c r="C914" s="573"/>
      <c r="D914" s="573"/>
      <c r="E914" s="573"/>
      <c r="F914" s="575"/>
      <c r="G914" s="576"/>
      <c r="H914" s="578"/>
      <c r="I914" s="578"/>
      <c r="J914" s="573"/>
      <c r="K914" s="573"/>
      <c r="L914" s="575"/>
      <c r="M914" s="573"/>
    </row>
    <row r="915" spans="1:13" x14ac:dyDescent="0.2">
      <c r="A915" s="573"/>
      <c r="B915" s="573"/>
      <c r="C915" s="573"/>
      <c r="D915" s="573"/>
      <c r="E915" s="573"/>
      <c r="F915" s="575"/>
      <c r="G915" s="576"/>
      <c r="H915" s="578"/>
      <c r="I915" s="578"/>
      <c r="J915" s="573"/>
      <c r="K915" s="573"/>
      <c r="L915" s="575"/>
      <c r="M915" s="573"/>
    </row>
    <row r="916" spans="1:13" x14ac:dyDescent="0.2">
      <c r="A916" s="573"/>
      <c r="B916" s="573"/>
      <c r="C916" s="573"/>
      <c r="D916" s="573"/>
      <c r="E916" s="573"/>
      <c r="F916" s="575"/>
      <c r="G916" s="576"/>
      <c r="H916" s="578"/>
      <c r="I916" s="578"/>
      <c r="J916" s="573"/>
      <c r="K916" s="573"/>
      <c r="L916" s="575"/>
      <c r="M916" s="573"/>
    </row>
    <row r="917" spans="1:13" x14ac:dyDescent="0.2">
      <c r="A917" s="573"/>
      <c r="B917" s="573"/>
      <c r="C917" s="573"/>
      <c r="D917" s="573"/>
      <c r="E917" s="573"/>
      <c r="F917" s="575"/>
      <c r="G917" s="576"/>
      <c r="H917" s="578"/>
      <c r="I917" s="578"/>
      <c r="J917" s="573"/>
      <c r="K917" s="573"/>
      <c r="L917" s="575"/>
      <c r="M917" s="573"/>
    </row>
    <row r="918" spans="1:13" x14ac:dyDescent="0.2">
      <c r="A918" s="573"/>
      <c r="B918" s="573"/>
      <c r="C918" s="573"/>
      <c r="D918" s="573"/>
      <c r="E918" s="573"/>
      <c r="F918" s="575"/>
      <c r="G918" s="576"/>
      <c r="H918" s="578"/>
      <c r="I918" s="578"/>
      <c r="J918" s="573"/>
      <c r="K918" s="573"/>
      <c r="L918" s="575"/>
      <c r="M918" s="573"/>
    </row>
    <row r="919" spans="1:13" x14ac:dyDescent="0.2">
      <c r="A919" s="573"/>
      <c r="B919" s="573"/>
      <c r="C919" s="573"/>
      <c r="D919" s="573"/>
      <c r="E919" s="573"/>
      <c r="F919" s="575"/>
      <c r="G919" s="576"/>
      <c r="H919" s="578"/>
      <c r="I919" s="578"/>
      <c r="J919" s="573"/>
      <c r="K919" s="573"/>
      <c r="L919" s="575"/>
      <c r="M919" s="573"/>
    </row>
    <row r="920" spans="1:13" x14ac:dyDescent="0.2">
      <c r="A920" s="573"/>
      <c r="B920" s="573"/>
      <c r="C920" s="573"/>
      <c r="D920" s="573"/>
      <c r="E920" s="573"/>
      <c r="F920" s="575"/>
      <c r="G920" s="576"/>
      <c r="H920" s="578"/>
      <c r="I920" s="578"/>
      <c r="J920" s="573"/>
      <c r="K920" s="573"/>
      <c r="L920" s="575"/>
      <c r="M920" s="573"/>
    </row>
    <row r="921" spans="1:13" x14ac:dyDescent="0.2">
      <c r="A921" s="573"/>
      <c r="B921" s="573"/>
      <c r="C921" s="573"/>
      <c r="D921" s="573"/>
      <c r="E921" s="573"/>
      <c r="F921" s="575"/>
      <c r="G921" s="576"/>
      <c r="H921" s="578"/>
      <c r="I921" s="578"/>
      <c r="J921" s="573"/>
      <c r="K921" s="573"/>
      <c r="L921" s="575"/>
      <c r="M921" s="573"/>
    </row>
    <row r="922" spans="1:13" x14ac:dyDescent="0.2">
      <c r="A922" s="573"/>
      <c r="B922" s="573"/>
      <c r="C922" s="573"/>
      <c r="D922" s="573"/>
      <c r="E922" s="573"/>
      <c r="F922" s="575"/>
      <c r="G922" s="576"/>
      <c r="H922" s="578"/>
      <c r="I922" s="578"/>
      <c r="J922" s="573"/>
      <c r="K922" s="573"/>
      <c r="L922" s="575"/>
      <c r="M922" s="573"/>
    </row>
    <row r="923" spans="1:13" x14ac:dyDescent="0.2">
      <c r="A923" s="573"/>
      <c r="B923" s="573"/>
      <c r="C923" s="573"/>
      <c r="D923" s="573"/>
      <c r="E923" s="573"/>
      <c r="F923" s="575"/>
      <c r="G923" s="576"/>
      <c r="H923" s="578"/>
      <c r="I923" s="578"/>
      <c r="J923" s="573"/>
      <c r="K923" s="573"/>
      <c r="L923" s="575"/>
      <c r="M923" s="573"/>
    </row>
    <row r="924" spans="1:13" x14ac:dyDescent="0.2">
      <c r="A924" s="573"/>
      <c r="B924" s="573"/>
      <c r="C924" s="573"/>
      <c r="D924" s="573"/>
      <c r="E924" s="573"/>
      <c r="F924" s="575"/>
      <c r="G924" s="576"/>
      <c r="H924" s="578"/>
      <c r="I924" s="578"/>
      <c r="J924" s="573"/>
      <c r="K924" s="573"/>
      <c r="L924" s="575"/>
      <c r="M924" s="573"/>
    </row>
    <row r="925" spans="1:13" x14ac:dyDescent="0.2">
      <c r="A925" s="573"/>
      <c r="B925" s="573"/>
      <c r="C925" s="573"/>
      <c r="D925" s="573"/>
      <c r="E925" s="573"/>
      <c r="F925" s="575"/>
      <c r="G925" s="576"/>
      <c r="H925" s="578"/>
      <c r="I925" s="578"/>
      <c r="J925" s="573"/>
      <c r="K925" s="573"/>
      <c r="L925" s="575"/>
      <c r="M925" s="573"/>
    </row>
    <row r="926" spans="1:13" x14ac:dyDescent="0.2">
      <c r="A926" s="573"/>
      <c r="B926" s="573"/>
      <c r="C926" s="573"/>
      <c r="D926" s="573"/>
      <c r="E926" s="573"/>
      <c r="F926" s="575"/>
      <c r="G926" s="576"/>
      <c r="H926" s="578"/>
      <c r="I926" s="578"/>
      <c r="J926" s="573"/>
      <c r="K926" s="573"/>
      <c r="L926" s="575"/>
      <c r="M926" s="573"/>
    </row>
    <row r="927" spans="1:13" x14ac:dyDescent="0.2">
      <c r="A927" s="573"/>
      <c r="B927" s="573"/>
      <c r="C927" s="573"/>
      <c r="D927" s="573"/>
      <c r="E927" s="573"/>
      <c r="F927" s="575"/>
      <c r="G927" s="576"/>
      <c r="H927" s="578"/>
      <c r="I927" s="578"/>
      <c r="J927" s="573"/>
      <c r="K927" s="573"/>
      <c r="L927" s="575"/>
      <c r="M927" s="573"/>
    </row>
    <row r="928" spans="1:13" x14ac:dyDescent="0.2">
      <c r="A928" s="573"/>
      <c r="B928" s="573"/>
      <c r="C928" s="573"/>
      <c r="D928" s="573"/>
      <c r="E928" s="573"/>
      <c r="F928" s="575"/>
      <c r="G928" s="576"/>
      <c r="H928" s="578"/>
      <c r="I928" s="578"/>
      <c r="J928" s="573"/>
      <c r="K928" s="573"/>
      <c r="L928" s="575"/>
      <c r="M928" s="573"/>
    </row>
    <row r="929" spans="1:13" x14ac:dyDescent="0.2">
      <c r="A929" s="573"/>
      <c r="B929" s="573"/>
      <c r="C929" s="573"/>
      <c r="D929" s="573"/>
      <c r="E929" s="573"/>
      <c r="F929" s="575"/>
      <c r="G929" s="576"/>
      <c r="H929" s="578"/>
      <c r="I929" s="578"/>
      <c r="J929" s="573"/>
      <c r="K929" s="573"/>
      <c r="L929" s="575"/>
      <c r="M929" s="573"/>
    </row>
    <row r="930" spans="1:13" x14ac:dyDescent="0.2">
      <c r="A930" s="573"/>
      <c r="B930" s="573"/>
      <c r="C930" s="573"/>
      <c r="D930" s="573"/>
      <c r="E930" s="573"/>
      <c r="F930" s="575"/>
      <c r="G930" s="576"/>
      <c r="H930" s="578"/>
      <c r="I930" s="578"/>
      <c r="J930" s="573"/>
      <c r="K930" s="573"/>
      <c r="L930" s="575"/>
      <c r="M930" s="573"/>
    </row>
    <row r="931" spans="1:13" x14ac:dyDescent="0.2">
      <c r="A931" s="573"/>
      <c r="B931" s="573"/>
      <c r="C931" s="573"/>
      <c r="D931" s="573"/>
      <c r="E931" s="573"/>
      <c r="F931" s="575"/>
      <c r="G931" s="576"/>
      <c r="H931" s="578"/>
      <c r="I931" s="578"/>
      <c r="J931" s="573"/>
      <c r="K931" s="573"/>
      <c r="L931" s="575"/>
      <c r="M931" s="573"/>
    </row>
    <row r="932" spans="1:13" x14ac:dyDescent="0.2">
      <c r="A932" s="573"/>
      <c r="B932" s="573"/>
      <c r="C932" s="573"/>
      <c r="D932" s="573"/>
      <c r="E932" s="573"/>
      <c r="F932" s="575"/>
      <c r="G932" s="576"/>
      <c r="H932" s="578"/>
      <c r="I932" s="578"/>
      <c r="J932" s="573"/>
      <c r="K932" s="573"/>
      <c r="L932" s="575"/>
      <c r="M932" s="573"/>
    </row>
    <row r="933" spans="1:13" x14ac:dyDescent="0.2">
      <c r="A933" s="573"/>
      <c r="B933" s="573"/>
      <c r="C933" s="573"/>
      <c r="D933" s="573"/>
      <c r="E933" s="573"/>
      <c r="F933" s="575"/>
      <c r="G933" s="576"/>
      <c r="H933" s="578"/>
      <c r="I933" s="578"/>
      <c r="J933" s="573"/>
      <c r="K933" s="573"/>
      <c r="L933" s="575"/>
      <c r="M933" s="573"/>
    </row>
    <row r="934" spans="1:13" x14ac:dyDescent="0.2">
      <c r="A934" s="573"/>
      <c r="B934" s="573"/>
      <c r="C934" s="573"/>
      <c r="D934" s="573"/>
      <c r="E934" s="573"/>
      <c r="F934" s="575"/>
      <c r="G934" s="576"/>
      <c r="H934" s="578"/>
      <c r="I934" s="578"/>
      <c r="J934" s="573"/>
      <c r="K934" s="573"/>
      <c r="L934" s="575"/>
      <c r="M934" s="573"/>
    </row>
    <row r="935" spans="1:13" x14ac:dyDescent="0.2">
      <c r="A935" s="573"/>
      <c r="B935" s="573"/>
      <c r="C935" s="573"/>
      <c r="D935" s="573"/>
      <c r="E935" s="573"/>
      <c r="F935" s="575"/>
      <c r="G935" s="576"/>
      <c r="H935" s="578"/>
      <c r="I935" s="578"/>
      <c r="J935" s="573"/>
      <c r="K935" s="573"/>
      <c r="L935" s="575"/>
      <c r="M935" s="573"/>
    </row>
    <row r="936" spans="1:13" x14ac:dyDescent="0.2">
      <c r="A936" s="573"/>
      <c r="B936" s="573"/>
      <c r="C936" s="573"/>
      <c r="D936" s="573"/>
      <c r="E936" s="573"/>
      <c r="F936" s="575"/>
      <c r="G936" s="576"/>
      <c r="H936" s="578"/>
      <c r="I936" s="578"/>
      <c r="J936" s="573"/>
      <c r="K936" s="573"/>
      <c r="L936" s="575"/>
      <c r="M936" s="573"/>
    </row>
    <row r="937" spans="1:13" x14ac:dyDescent="0.2">
      <c r="A937" s="573"/>
      <c r="B937" s="573"/>
      <c r="C937" s="573"/>
      <c r="D937" s="573"/>
      <c r="E937" s="573"/>
      <c r="F937" s="575"/>
      <c r="G937" s="576"/>
      <c r="H937" s="578"/>
      <c r="I937" s="578"/>
      <c r="J937" s="573"/>
      <c r="K937" s="573"/>
      <c r="L937" s="575"/>
      <c r="M937" s="573"/>
    </row>
    <row r="938" spans="1:13" x14ac:dyDescent="0.2">
      <c r="A938" s="573"/>
      <c r="B938" s="573"/>
      <c r="C938" s="573"/>
      <c r="D938" s="573"/>
      <c r="E938" s="573"/>
      <c r="F938" s="575"/>
      <c r="G938" s="576"/>
      <c r="H938" s="578"/>
      <c r="I938" s="578"/>
      <c r="J938" s="573"/>
      <c r="K938" s="573"/>
      <c r="L938" s="575"/>
      <c r="M938" s="573"/>
    </row>
    <row r="939" spans="1:13" x14ac:dyDescent="0.2">
      <c r="A939" s="573"/>
      <c r="B939" s="573"/>
      <c r="C939" s="573"/>
      <c r="D939" s="573"/>
      <c r="E939" s="573"/>
      <c r="F939" s="575"/>
      <c r="G939" s="576"/>
      <c r="H939" s="578"/>
      <c r="I939" s="578"/>
      <c r="J939" s="573"/>
      <c r="K939" s="573"/>
      <c r="L939" s="575"/>
      <c r="M939" s="573"/>
    </row>
    <row r="940" spans="1:13" x14ac:dyDescent="0.2">
      <c r="A940" s="573"/>
      <c r="B940" s="573"/>
      <c r="C940" s="573"/>
      <c r="D940" s="573"/>
      <c r="E940" s="573"/>
      <c r="F940" s="575"/>
      <c r="G940" s="576"/>
      <c r="H940" s="578"/>
      <c r="I940" s="578"/>
      <c r="J940" s="573"/>
      <c r="K940" s="573"/>
      <c r="L940" s="575"/>
      <c r="M940" s="573"/>
    </row>
    <row r="941" spans="1:13" x14ac:dyDescent="0.2">
      <c r="A941" s="573"/>
      <c r="B941" s="573"/>
      <c r="C941" s="573"/>
      <c r="D941" s="573"/>
      <c r="E941" s="573"/>
      <c r="F941" s="575"/>
      <c r="G941" s="576"/>
      <c r="H941" s="578"/>
      <c r="I941" s="578"/>
      <c r="J941" s="573"/>
      <c r="K941" s="573"/>
      <c r="L941" s="575"/>
      <c r="M941" s="573"/>
    </row>
    <row r="942" spans="1:13" x14ac:dyDescent="0.2">
      <c r="A942" s="573"/>
      <c r="B942" s="573"/>
      <c r="C942" s="573"/>
      <c r="D942" s="573"/>
      <c r="E942" s="573"/>
      <c r="F942" s="575"/>
      <c r="G942" s="576"/>
      <c r="H942" s="578"/>
      <c r="I942" s="578"/>
      <c r="J942" s="573"/>
      <c r="K942" s="573"/>
      <c r="L942" s="575"/>
      <c r="M942" s="573"/>
    </row>
    <row r="943" spans="1:13" x14ac:dyDescent="0.2">
      <c r="A943" s="573"/>
      <c r="B943" s="573"/>
      <c r="C943" s="573"/>
      <c r="D943" s="573"/>
      <c r="E943" s="573"/>
      <c r="F943" s="575"/>
      <c r="G943" s="576"/>
      <c r="H943" s="578"/>
      <c r="I943" s="578"/>
      <c r="J943" s="573"/>
      <c r="K943" s="573"/>
      <c r="L943" s="575"/>
      <c r="M943" s="573"/>
    </row>
    <row r="944" spans="1:13" x14ac:dyDescent="0.2">
      <c r="A944" s="573"/>
      <c r="B944" s="573"/>
      <c r="C944" s="573"/>
      <c r="D944" s="573"/>
      <c r="E944" s="573"/>
      <c r="F944" s="575"/>
      <c r="G944" s="576"/>
      <c r="H944" s="578"/>
      <c r="I944" s="578"/>
      <c r="J944" s="573"/>
      <c r="K944" s="573"/>
      <c r="L944" s="575"/>
      <c r="M944" s="573"/>
    </row>
    <row r="945" spans="1:13" x14ac:dyDescent="0.2">
      <c r="A945" s="573"/>
      <c r="B945" s="573"/>
      <c r="C945" s="573"/>
      <c r="D945" s="573"/>
      <c r="E945" s="573"/>
      <c r="F945" s="575"/>
      <c r="G945" s="576"/>
      <c r="H945" s="578"/>
      <c r="I945" s="578"/>
      <c r="J945" s="573"/>
      <c r="K945" s="573"/>
      <c r="L945" s="575"/>
      <c r="M945" s="573"/>
    </row>
    <row r="946" spans="1:13" x14ac:dyDescent="0.2">
      <c r="A946" s="573"/>
      <c r="B946" s="573"/>
      <c r="C946" s="573"/>
      <c r="D946" s="573"/>
      <c r="E946" s="573"/>
      <c r="F946" s="575"/>
      <c r="G946" s="576"/>
      <c r="H946" s="578"/>
      <c r="I946" s="578"/>
      <c r="J946" s="573"/>
      <c r="K946" s="573"/>
      <c r="L946" s="575"/>
      <c r="M946" s="573"/>
    </row>
    <row r="947" spans="1:13" x14ac:dyDescent="0.2">
      <c r="A947" s="573"/>
      <c r="B947" s="573"/>
      <c r="C947" s="573"/>
      <c r="D947" s="573"/>
      <c r="E947" s="573"/>
      <c r="F947" s="575"/>
      <c r="G947" s="576"/>
      <c r="H947" s="578"/>
      <c r="I947" s="578"/>
      <c r="J947" s="573"/>
      <c r="K947" s="573"/>
      <c r="L947" s="575"/>
      <c r="M947" s="573"/>
    </row>
    <row r="948" spans="1:13" x14ac:dyDescent="0.2">
      <c r="A948" s="573"/>
      <c r="B948" s="573"/>
      <c r="C948" s="573"/>
      <c r="D948" s="573"/>
      <c r="E948" s="573"/>
      <c r="F948" s="575"/>
      <c r="G948" s="576"/>
      <c r="H948" s="578"/>
      <c r="I948" s="578"/>
      <c r="J948" s="573"/>
      <c r="K948" s="573"/>
      <c r="L948" s="575"/>
      <c r="M948" s="573"/>
    </row>
    <row r="949" spans="1:13" x14ac:dyDescent="0.2">
      <c r="A949" s="573"/>
      <c r="B949" s="573"/>
      <c r="C949" s="573"/>
      <c r="D949" s="573"/>
      <c r="E949" s="573"/>
      <c r="F949" s="575"/>
      <c r="G949" s="576"/>
      <c r="H949" s="578"/>
      <c r="I949" s="578"/>
      <c r="J949" s="573"/>
      <c r="K949" s="573"/>
      <c r="L949" s="575"/>
      <c r="M949" s="573"/>
    </row>
    <row r="950" spans="1:13" x14ac:dyDescent="0.2">
      <c r="A950" s="573"/>
      <c r="B950" s="573"/>
      <c r="C950" s="573"/>
      <c r="D950" s="573"/>
      <c r="E950" s="573"/>
      <c r="F950" s="575"/>
      <c r="G950" s="576"/>
      <c r="H950" s="578"/>
      <c r="I950" s="578"/>
      <c r="J950" s="573"/>
      <c r="K950" s="573"/>
      <c r="L950" s="575"/>
      <c r="M950" s="573"/>
    </row>
    <row r="951" spans="1:13" x14ac:dyDescent="0.2">
      <c r="A951" s="573"/>
      <c r="B951" s="573"/>
      <c r="C951" s="573"/>
      <c r="D951" s="573"/>
      <c r="E951" s="573"/>
      <c r="F951" s="575"/>
      <c r="G951" s="576"/>
      <c r="H951" s="578"/>
      <c r="I951" s="578"/>
      <c r="J951" s="573"/>
      <c r="K951" s="573"/>
      <c r="L951" s="575"/>
      <c r="M951" s="573"/>
    </row>
    <row r="952" spans="1:13" x14ac:dyDescent="0.2">
      <c r="A952" s="573"/>
      <c r="B952" s="573"/>
      <c r="C952" s="573"/>
      <c r="D952" s="573"/>
      <c r="E952" s="573"/>
      <c r="F952" s="575"/>
      <c r="G952" s="576"/>
      <c r="H952" s="578"/>
      <c r="I952" s="578"/>
      <c r="J952" s="573"/>
      <c r="K952" s="573"/>
      <c r="L952" s="575"/>
      <c r="M952" s="573"/>
    </row>
    <row r="953" spans="1:13" x14ac:dyDescent="0.2">
      <c r="A953" s="573"/>
      <c r="B953" s="573"/>
      <c r="C953" s="573"/>
      <c r="D953" s="573"/>
      <c r="E953" s="573"/>
      <c r="F953" s="575"/>
      <c r="G953" s="576"/>
      <c r="H953" s="578"/>
      <c r="I953" s="578"/>
      <c r="J953" s="573"/>
      <c r="K953" s="573"/>
      <c r="L953" s="575"/>
      <c r="M953" s="573"/>
    </row>
    <row r="954" spans="1:13" x14ac:dyDescent="0.2">
      <c r="A954" s="573"/>
      <c r="B954" s="573"/>
      <c r="C954" s="573"/>
      <c r="D954" s="573"/>
      <c r="E954" s="573"/>
      <c r="F954" s="575"/>
      <c r="G954" s="576"/>
      <c r="H954" s="578"/>
      <c r="I954" s="578"/>
      <c r="J954" s="573"/>
      <c r="K954" s="573"/>
      <c r="L954" s="575"/>
      <c r="M954" s="573"/>
    </row>
    <row r="955" spans="1:13" x14ac:dyDescent="0.2">
      <c r="A955" s="573"/>
      <c r="B955" s="573"/>
      <c r="C955" s="573"/>
      <c r="D955" s="573"/>
      <c r="E955" s="573"/>
      <c r="F955" s="575"/>
      <c r="G955" s="576"/>
      <c r="H955" s="578"/>
      <c r="I955" s="578"/>
      <c r="J955" s="573"/>
      <c r="K955" s="573"/>
      <c r="L955" s="575"/>
      <c r="M955" s="573"/>
    </row>
    <row r="956" spans="1:13" x14ac:dyDescent="0.2">
      <c r="A956" s="573"/>
      <c r="B956" s="573"/>
      <c r="C956" s="573"/>
      <c r="D956" s="573"/>
      <c r="E956" s="573"/>
      <c r="F956" s="575"/>
      <c r="G956" s="576"/>
      <c r="H956" s="578"/>
      <c r="I956" s="578"/>
      <c r="J956" s="573"/>
      <c r="K956" s="573"/>
      <c r="L956" s="575"/>
      <c r="M956" s="573"/>
    </row>
    <row r="957" spans="1:13" x14ac:dyDescent="0.2">
      <c r="A957" s="573"/>
      <c r="B957" s="573"/>
      <c r="C957" s="573"/>
      <c r="D957" s="573"/>
      <c r="E957" s="573"/>
      <c r="F957" s="575"/>
      <c r="G957" s="576"/>
      <c r="H957" s="578"/>
      <c r="I957" s="578"/>
      <c r="J957" s="573"/>
      <c r="K957" s="573"/>
      <c r="L957" s="575"/>
      <c r="M957" s="573"/>
    </row>
    <row r="958" spans="1:13" x14ac:dyDescent="0.2">
      <c r="A958" s="573"/>
      <c r="B958" s="573"/>
      <c r="C958" s="573"/>
      <c r="D958" s="573"/>
      <c r="E958" s="573"/>
      <c r="F958" s="575"/>
      <c r="G958" s="576"/>
      <c r="H958" s="578"/>
      <c r="I958" s="578"/>
      <c r="J958" s="573"/>
      <c r="K958" s="573"/>
      <c r="L958" s="575"/>
      <c r="M958" s="573"/>
    </row>
    <row r="959" spans="1:13" x14ac:dyDescent="0.2">
      <c r="A959" s="573"/>
      <c r="B959" s="573"/>
      <c r="C959" s="573"/>
      <c r="D959" s="573"/>
      <c r="E959" s="573"/>
      <c r="F959" s="575"/>
      <c r="G959" s="576"/>
      <c r="H959" s="578"/>
      <c r="I959" s="578"/>
      <c r="J959" s="573"/>
      <c r="K959" s="573"/>
      <c r="L959" s="575"/>
      <c r="M959" s="573"/>
    </row>
    <row r="960" spans="1:13" x14ac:dyDescent="0.2">
      <c r="A960" s="573"/>
      <c r="B960" s="573"/>
      <c r="C960" s="573"/>
      <c r="D960" s="573"/>
      <c r="E960" s="573"/>
      <c r="F960" s="575"/>
      <c r="G960" s="576"/>
      <c r="H960" s="578"/>
      <c r="I960" s="578"/>
      <c r="J960" s="573"/>
      <c r="K960" s="573"/>
      <c r="L960" s="575"/>
      <c r="M960" s="573"/>
    </row>
    <row r="961" spans="1:13" x14ac:dyDescent="0.2">
      <c r="A961" s="573"/>
      <c r="B961" s="573"/>
      <c r="C961" s="573"/>
      <c r="D961" s="573"/>
      <c r="E961" s="573"/>
      <c r="F961" s="575"/>
      <c r="G961" s="576"/>
      <c r="H961" s="578"/>
      <c r="I961" s="578"/>
      <c r="J961" s="573"/>
      <c r="K961" s="573"/>
      <c r="L961" s="575"/>
      <c r="M961" s="573"/>
    </row>
    <row r="962" spans="1:13" x14ac:dyDescent="0.2">
      <c r="A962" s="573"/>
      <c r="B962" s="573"/>
      <c r="C962" s="573"/>
      <c r="D962" s="573"/>
      <c r="E962" s="573"/>
      <c r="F962" s="575"/>
      <c r="G962" s="576"/>
      <c r="H962" s="578"/>
      <c r="I962" s="578"/>
      <c r="J962" s="573"/>
      <c r="K962" s="573"/>
      <c r="L962" s="575"/>
      <c r="M962" s="573"/>
    </row>
    <row r="963" spans="1:13" x14ac:dyDescent="0.2">
      <c r="A963" s="573"/>
      <c r="B963" s="573"/>
      <c r="C963" s="573"/>
      <c r="D963" s="573"/>
      <c r="E963" s="573"/>
      <c r="F963" s="575"/>
      <c r="G963" s="576"/>
      <c r="H963" s="578"/>
      <c r="I963" s="578"/>
      <c r="J963" s="573"/>
      <c r="K963" s="573"/>
      <c r="L963" s="575"/>
      <c r="M963" s="573"/>
    </row>
    <row r="964" spans="1:13" x14ac:dyDescent="0.2">
      <c r="A964" s="573"/>
      <c r="B964" s="573"/>
      <c r="C964" s="573"/>
      <c r="D964" s="573"/>
      <c r="E964" s="573"/>
      <c r="F964" s="575"/>
      <c r="G964" s="576"/>
      <c r="H964" s="578"/>
      <c r="I964" s="578"/>
      <c r="J964" s="573"/>
      <c r="K964" s="573"/>
      <c r="L964" s="575"/>
      <c r="M964" s="573"/>
    </row>
    <row r="965" spans="1:13" x14ac:dyDescent="0.2">
      <c r="A965" s="573"/>
      <c r="B965" s="573"/>
      <c r="C965" s="573"/>
      <c r="D965" s="573"/>
      <c r="E965" s="573"/>
      <c r="F965" s="575"/>
      <c r="G965" s="576"/>
      <c r="H965" s="578"/>
      <c r="I965" s="578"/>
      <c r="J965" s="573"/>
      <c r="K965" s="573"/>
      <c r="L965" s="575"/>
      <c r="M965" s="573"/>
    </row>
    <row r="966" spans="1:13" x14ac:dyDescent="0.2">
      <c r="A966" s="573"/>
      <c r="B966" s="573"/>
      <c r="C966" s="573"/>
      <c r="D966" s="573"/>
      <c r="E966" s="573"/>
      <c r="F966" s="575"/>
      <c r="G966" s="576"/>
      <c r="H966" s="578"/>
      <c r="I966" s="578"/>
      <c r="J966" s="573"/>
      <c r="K966" s="573"/>
      <c r="L966" s="575"/>
      <c r="M966" s="573"/>
    </row>
    <row r="967" spans="1:13" x14ac:dyDescent="0.2">
      <c r="A967" s="573"/>
      <c r="B967" s="573"/>
      <c r="C967" s="573"/>
      <c r="D967" s="573"/>
      <c r="E967" s="573"/>
      <c r="F967" s="575"/>
      <c r="G967" s="576"/>
      <c r="H967" s="578"/>
      <c r="I967" s="578"/>
      <c r="J967" s="573"/>
      <c r="K967" s="573"/>
      <c r="L967" s="575"/>
      <c r="M967" s="573"/>
    </row>
    <row r="968" spans="1:13" x14ac:dyDescent="0.2">
      <c r="A968" s="573"/>
      <c r="B968" s="573"/>
      <c r="C968" s="573"/>
      <c r="D968" s="573"/>
      <c r="E968" s="573"/>
      <c r="F968" s="575"/>
      <c r="G968" s="576"/>
      <c r="H968" s="578"/>
      <c r="I968" s="578"/>
      <c r="J968" s="573"/>
      <c r="K968" s="573"/>
      <c r="L968" s="575"/>
      <c r="M968" s="573"/>
    </row>
    <row r="969" spans="1:13" x14ac:dyDescent="0.2">
      <c r="A969" s="573"/>
      <c r="B969" s="573"/>
      <c r="C969" s="573"/>
      <c r="D969" s="573"/>
      <c r="E969" s="573"/>
      <c r="F969" s="575"/>
      <c r="G969" s="576"/>
      <c r="H969" s="578"/>
      <c r="I969" s="578"/>
      <c r="J969" s="573"/>
      <c r="K969" s="573"/>
      <c r="L969" s="575"/>
      <c r="M969" s="573"/>
    </row>
    <row r="970" spans="1:13" x14ac:dyDescent="0.2">
      <c r="A970" s="573"/>
      <c r="B970" s="573"/>
      <c r="C970" s="573"/>
      <c r="D970" s="573"/>
      <c r="E970" s="573"/>
      <c r="F970" s="575"/>
      <c r="G970" s="576"/>
      <c r="H970" s="578"/>
      <c r="I970" s="578"/>
      <c r="J970" s="573"/>
      <c r="K970" s="573"/>
      <c r="L970" s="575"/>
      <c r="M970" s="573"/>
    </row>
    <row r="971" spans="1:13" x14ac:dyDescent="0.2">
      <c r="A971" s="573"/>
      <c r="B971" s="573"/>
      <c r="C971" s="573"/>
      <c r="D971" s="573"/>
      <c r="E971" s="573"/>
      <c r="F971" s="575"/>
      <c r="G971" s="576"/>
      <c r="H971" s="578"/>
      <c r="I971" s="578"/>
      <c r="J971" s="573"/>
      <c r="K971" s="573"/>
      <c r="L971" s="575"/>
      <c r="M971" s="573"/>
    </row>
    <row r="972" spans="1:13" x14ac:dyDescent="0.2">
      <c r="A972" s="573"/>
      <c r="B972" s="573"/>
      <c r="C972" s="573"/>
      <c r="D972" s="573"/>
      <c r="E972" s="573"/>
      <c r="F972" s="575"/>
      <c r="G972" s="576"/>
      <c r="H972" s="578"/>
      <c r="I972" s="578"/>
      <c r="J972" s="573"/>
      <c r="K972" s="573"/>
      <c r="L972" s="575"/>
      <c r="M972" s="573"/>
    </row>
    <row r="973" spans="1:13" x14ac:dyDescent="0.2">
      <c r="A973" s="573"/>
      <c r="B973" s="573"/>
      <c r="C973" s="573"/>
      <c r="D973" s="573"/>
      <c r="E973" s="573"/>
      <c r="F973" s="575"/>
      <c r="G973" s="576"/>
      <c r="H973" s="578"/>
      <c r="I973" s="578"/>
      <c r="J973" s="573"/>
      <c r="K973" s="573"/>
      <c r="L973" s="575"/>
      <c r="M973" s="573"/>
    </row>
    <row r="974" spans="1:13" x14ac:dyDescent="0.2">
      <c r="A974" s="573"/>
      <c r="B974" s="573"/>
      <c r="C974" s="573"/>
      <c r="D974" s="573"/>
      <c r="E974" s="573"/>
      <c r="F974" s="575"/>
      <c r="G974" s="576"/>
      <c r="H974" s="578"/>
      <c r="I974" s="578"/>
      <c r="J974" s="573"/>
      <c r="K974" s="573"/>
      <c r="L974" s="575"/>
      <c r="M974" s="573"/>
    </row>
    <row r="975" spans="1:13" x14ac:dyDescent="0.2">
      <c r="A975" s="573"/>
      <c r="B975" s="573"/>
      <c r="C975" s="573"/>
      <c r="D975" s="573"/>
      <c r="E975" s="573"/>
      <c r="F975" s="575"/>
      <c r="G975" s="576"/>
      <c r="H975" s="578"/>
      <c r="I975" s="578"/>
      <c r="J975" s="573"/>
      <c r="K975" s="573"/>
      <c r="L975" s="575"/>
      <c r="M975" s="573"/>
    </row>
    <row r="976" spans="1:13" x14ac:dyDescent="0.2">
      <c r="A976" s="573"/>
      <c r="B976" s="573"/>
      <c r="C976" s="573"/>
      <c r="D976" s="573"/>
      <c r="E976" s="573"/>
      <c r="F976" s="575"/>
      <c r="G976" s="576"/>
      <c r="H976" s="578"/>
      <c r="I976" s="578"/>
      <c r="J976" s="573"/>
      <c r="K976" s="573"/>
      <c r="L976" s="575"/>
      <c r="M976" s="573"/>
    </row>
    <row r="977" spans="1:13" x14ac:dyDescent="0.2">
      <c r="A977" s="573"/>
      <c r="B977" s="573"/>
      <c r="C977" s="573"/>
      <c r="D977" s="573"/>
      <c r="E977" s="573"/>
      <c r="F977" s="575"/>
      <c r="G977" s="576"/>
      <c r="H977" s="578"/>
      <c r="I977" s="578"/>
      <c r="J977" s="573"/>
      <c r="K977" s="573"/>
      <c r="L977" s="575"/>
      <c r="M977" s="573"/>
    </row>
    <row r="978" spans="1:13" x14ac:dyDescent="0.2">
      <c r="A978" s="573"/>
      <c r="B978" s="573"/>
      <c r="C978" s="573"/>
      <c r="D978" s="573"/>
      <c r="E978" s="573"/>
      <c r="F978" s="575"/>
      <c r="G978" s="576"/>
      <c r="H978" s="578"/>
      <c r="I978" s="578"/>
      <c r="J978" s="573"/>
      <c r="K978" s="573"/>
      <c r="L978" s="575"/>
      <c r="M978" s="573"/>
    </row>
    <row r="979" spans="1:13" x14ac:dyDescent="0.2">
      <c r="A979" s="573"/>
      <c r="B979" s="573"/>
      <c r="C979" s="573"/>
      <c r="D979" s="573"/>
      <c r="E979" s="573"/>
      <c r="F979" s="575"/>
      <c r="G979" s="576"/>
      <c r="H979" s="578"/>
      <c r="I979" s="578"/>
      <c r="J979" s="573"/>
      <c r="K979" s="573"/>
      <c r="L979" s="575"/>
      <c r="M979" s="573"/>
    </row>
    <row r="980" spans="1:13" x14ac:dyDescent="0.2">
      <c r="A980" s="573"/>
      <c r="B980" s="573"/>
      <c r="C980" s="573"/>
      <c r="D980" s="573"/>
      <c r="E980" s="573"/>
      <c r="F980" s="575"/>
      <c r="G980" s="576"/>
      <c r="H980" s="578"/>
      <c r="I980" s="578"/>
      <c r="J980" s="573"/>
      <c r="K980" s="573"/>
      <c r="L980" s="575"/>
      <c r="M980" s="573"/>
    </row>
    <row r="981" spans="1:13" x14ac:dyDescent="0.2">
      <c r="A981" s="573"/>
      <c r="B981" s="573"/>
      <c r="C981" s="573"/>
      <c r="D981" s="573"/>
      <c r="E981" s="573"/>
      <c r="F981" s="575"/>
      <c r="G981" s="576"/>
      <c r="H981" s="578"/>
      <c r="I981" s="578"/>
      <c r="J981" s="573"/>
      <c r="K981" s="573"/>
      <c r="L981" s="575"/>
      <c r="M981" s="573"/>
    </row>
    <row r="982" spans="1:13" x14ac:dyDescent="0.2">
      <c r="A982" s="573"/>
      <c r="B982" s="573"/>
      <c r="C982" s="573"/>
      <c r="D982" s="573"/>
      <c r="E982" s="573"/>
      <c r="F982" s="575"/>
      <c r="G982" s="576"/>
      <c r="H982" s="578"/>
      <c r="I982" s="578"/>
      <c r="J982" s="573"/>
      <c r="K982" s="573"/>
      <c r="L982" s="575"/>
      <c r="M982" s="573"/>
    </row>
    <row r="983" spans="1:13" x14ac:dyDescent="0.2">
      <c r="A983" s="573"/>
      <c r="B983" s="573"/>
      <c r="C983" s="573"/>
      <c r="D983" s="573"/>
      <c r="E983" s="573"/>
      <c r="F983" s="575"/>
      <c r="G983" s="576"/>
      <c r="H983" s="578"/>
      <c r="I983" s="578"/>
      <c r="J983" s="573"/>
      <c r="K983" s="573"/>
      <c r="L983" s="575"/>
      <c r="M983" s="573"/>
    </row>
    <row r="984" spans="1:13" x14ac:dyDescent="0.2">
      <c r="A984" s="573"/>
      <c r="B984" s="573"/>
      <c r="C984" s="573"/>
      <c r="D984" s="573"/>
      <c r="E984" s="573"/>
      <c r="F984" s="575"/>
      <c r="G984" s="576"/>
      <c r="H984" s="578"/>
      <c r="I984" s="578"/>
      <c r="J984" s="573"/>
      <c r="K984" s="573"/>
      <c r="L984" s="575"/>
      <c r="M984" s="573"/>
    </row>
    <row r="985" spans="1:13" x14ac:dyDescent="0.2">
      <c r="A985" s="573"/>
      <c r="B985" s="573"/>
      <c r="C985" s="573"/>
      <c r="D985" s="573"/>
      <c r="E985" s="573"/>
      <c r="F985" s="575"/>
      <c r="G985" s="576"/>
      <c r="H985" s="578"/>
      <c r="I985" s="578"/>
      <c r="J985" s="573"/>
      <c r="K985" s="573"/>
      <c r="L985" s="575"/>
      <c r="M985" s="573"/>
    </row>
    <row r="986" spans="1:13" x14ac:dyDescent="0.2">
      <c r="A986" s="573"/>
      <c r="B986" s="573"/>
      <c r="C986" s="573"/>
      <c r="D986" s="573"/>
      <c r="E986" s="573"/>
      <c r="F986" s="575"/>
      <c r="G986" s="576"/>
      <c r="H986" s="578"/>
      <c r="I986" s="578"/>
      <c r="J986" s="573"/>
      <c r="K986" s="573"/>
      <c r="L986" s="575"/>
      <c r="M986" s="573"/>
    </row>
    <row r="987" spans="1:13" x14ac:dyDescent="0.2">
      <c r="A987" s="573"/>
      <c r="B987" s="573"/>
      <c r="C987" s="573"/>
      <c r="D987" s="573"/>
      <c r="E987" s="573"/>
      <c r="F987" s="575"/>
      <c r="G987" s="576"/>
      <c r="H987" s="578"/>
      <c r="I987" s="578"/>
      <c r="J987" s="573"/>
      <c r="K987" s="573"/>
      <c r="L987" s="575"/>
      <c r="M987" s="573"/>
    </row>
    <row r="988" spans="1:13" x14ac:dyDescent="0.2">
      <c r="A988" s="573"/>
      <c r="B988" s="573"/>
      <c r="C988" s="573"/>
      <c r="D988" s="573"/>
      <c r="E988" s="573"/>
      <c r="F988" s="575"/>
      <c r="G988" s="576"/>
      <c r="H988" s="578"/>
      <c r="I988" s="578"/>
      <c r="J988" s="573"/>
      <c r="K988" s="573"/>
      <c r="L988" s="575"/>
      <c r="M988" s="573"/>
    </row>
    <row r="989" spans="1:13" x14ac:dyDescent="0.2">
      <c r="A989" s="573"/>
      <c r="B989" s="573"/>
      <c r="C989" s="573"/>
      <c r="D989" s="573"/>
      <c r="E989" s="573"/>
      <c r="F989" s="575"/>
      <c r="G989" s="576"/>
      <c r="H989" s="578"/>
      <c r="I989" s="578"/>
      <c r="J989" s="573"/>
      <c r="K989" s="573"/>
      <c r="L989" s="575"/>
      <c r="M989" s="573"/>
    </row>
    <row r="990" spans="1:13" x14ac:dyDescent="0.2">
      <c r="A990" s="573"/>
      <c r="B990" s="573"/>
      <c r="C990" s="573"/>
      <c r="D990" s="573"/>
      <c r="E990" s="573"/>
      <c r="F990" s="575"/>
      <c r="G990" s="576"/>
      <c r="H990" s="578"/>
      <c r="I990" s="578"/>
      <c r="J990" s="573"/>
      <c r="K990" s="573"/>
      <c r="L990" s="575"/>
      <c r="M990" s="573"/>
    </row>
    <row r="991" spans="1:13" x14ac:dyDescent="0.2">
      <c r="A991" s="573"/>
      <c r="B991" s="573"/>
      <c r="C991" s="573"/>
      <c r="D991" s="573"/>
      <c r="E991" s="573"/>
      <c r="F991" s="575"/>
      <c r="G991" s="576"/>
      <c r="H991" s="578"/>
      <c r="I991" s="578"/>
      <c r="J991" s="573"/>
      <c r="K991" s="573"/>
      <c r="L991" s="575"/>
      <c r="M991" s="573"/>
    </row>
    <row r="992" spans="1:13" x14ac:dyDescent="0.2">
      <c r="A992" s="573"/>
      <c r="B992" s="573"/>
      <c r="C992" s="573"/>
      <c r="D992" s="573"/>
      <c r="E992" s="573"/>
      <c r="F992" s="575"/>
      <c r="G992" s="576"/>
      <c r="H992" s="578"/>
      <c r="I992" s="578"/>
      <c r="J992" s="573"/>
      <c r="K992" s="573"/>
      <c r="L992" s="575"/>
      <c r="M992" s="573"/>
    </row>
    <row r="993" spans="1:13" x14ac:dyDescent="0.2">
      <c r="A993" s="573"/>
      <c r="B993" s="573"/>
      <c r="C993" s="573"/>
      <c r="D993" s="573"/>
      <c r="E993" s="573"/>
      <c r="F993" s="575"/>
      <c r="G993" s="576"/>
      <c r="H993" s="578"/>
      <c r="I993" s="578"/>
      <c r="J993" s="573"/>
      <c r="K993" s="573"/>
      <c r="L993" s="575"/>
      <c r="M993" s="573"/>
    </row>
    <row r="994" spans="1:13" x14ac:dyDescent="0.2">
      <c r="A994" s="573"/>
      <c r="B994" s="573"/>
      <c r="C994" s="573"/>
      <c r="D994" s="573"/>
      <c r="E994" s="573"/>
      <c r="F994" s="575"/>
      <c r="G994" s="576"/>
      <c r="H994" s="578"/>
      <c r="I994" s="578"/>
      <c r="J994" s="573"/>
      <c r="K994" s="573"/>
      <c r="L994" s="575"/>
      <c r="M994" s="573"/>
    </row>
    <row r="995" spans="1:13" x14ac:dyDescent="0.2">
      <c r="A995" s="573"/>
      <c r="B995" s="573"/>
      <c r="C995" s="573"/>
      <c r="D995" s="573"/>
      <c r="E995" s="573"/>
      <c r="F995" s="575"/>
      <c r="G995" s="576"/>
      <c r="H995" s="578"/>
      <c r="I995" s="578"/>
      <c r="J995" s="573"/>
      <c r="K995" s="573"/>
      <c r="L995" s="575"/>
      <c r="M995" s="573"/>
    </row>
    <row r="996" spans="1:13" x14ac:dyDescent="0.2">
      <c r="A996" s="573"/>
      <c r="B996" s="573"/>
      <c r="C996" s="573"/>
      <c r="D996" s="573"/>
      <c r="E996" s="573"/>
      <c r="F996" s="575"/>
      <c r="G996" s="576"/>
      <c r="H996" s="578"/>
      <c r="I996" s="578"/>
      <c r="J996" s="573"/>
      <c r="K996" s="573"/>
      <c r="L996" s="575"/>
      <c r="M996" s="573"/>
    </row>
    <row r="997" spans="1:13" x14ac:dyDescent="0.2">
      <c r="A997" s="573"/>
      <c r="B997" s="573"/>
      <c r="C997" s="573"/>
      <c r="D997" s="573"/>
      <c r="E997" s="573"/>
      <c r="F997" s="575"/>
      <c r="G997" s="576"/>
      <c r="H997" s="578"/>
      <c r="I997" s="578"/>
      <c r="J997" s="573"/>
      <c r="K997" s="573"/>
      <c r="L997" s="575"/>
      <c r="M997" s="573"/>
    </row>
    <row r="998" spans="1:13" x14ac:dyDescent="0.2">
      <c r="A998" s="573"/>
      <c r="B998" s="573"/>
      <c r="C998" s="573"/>
      <c r="D998" s="573"/>
      <c r="E998" s="573"/>
      <c r="F998" s="575"/>
      <c r="G998" s="576"/>
      <c r="H998" s="578"/>
      <c r="I998" s="578"/>
      <c r="J998" s="573"/>
      <c r="K998" s="573"/>
      <c r="L998" s="575"/>
      <c r="M998" s="573"/>
    </row>
    <row r="999" spans="1:13" x14ac:dyDescent="0.2">
      <c r="A999" s="573"/>
      <c r="B999" s="573"/>
      <c r="C999" s="573"/>
      <c r="D999" s="573"/>
      <c r="E999" s="573"/>
      <c r="F999" s="575"/>
      <c r="G999" s="576"/>
      <c r="H999" s="578"/>
      <c r="I999" s="578"/>
      <c r="J999" s="573"/>
      <c r="K999" s="573"/>
      <c r="L999" s="575"/>
      <c r="M999" s="573"/>
    </row>
    <row r="1000" spans="1:13" x14ac:dyDescent="0.2">
      <c r="A1000" s="573"/>
      <c r="B1000" s="573"/>
      <c r="C1000" s="573"/>
      <c r="D1000" s="573"/>
      <c r="E1000" s="573"/>
      <c r="F1000" s="575"/>
      <c r="G1000" s="576"/>
      <c r="H1000" s="578"/>
      <c r="I1000" s="578"/>
      <c r="J1000" s="573"/>
      <c r="K1000" s="573"/>
      <c r="L1000" s="575"/>
      <c r="M1000" s="573"/>
    </row>
    <row r="1001" spans="1:13" x14ac:dyDescent="0.2">
      <c r="A1001" s="573"/>
      <c r="B1001" s="573"/>
      <c r="C1001" s="573"/>
      <c r="D1001" s="573"/>
      <c r="E1001" s="573"/>
      <c r="F1001" s="575"/>
      <c r="G1001" s="576"/>
      <c r="H1001" s="578"/>
      <c r="I1001" s="578"/>
      <c r="J1001" s="573"/>
      <c r="K1001" s="573"/>
      <c r="L1001" s="575"/>
      <c r="M1001" s="573"/>
    </row>
    <row r="1002" spans="1:13" x14ac:dyDescent="0.2">
      <c r="A1002" s="573"/>
      <c r="B1002" s="573"/>
      <c r="C1002" s="573"/>
      <c r="D1002" s="573"/>
      <c r="E1002" s="573"/>
      <c r="F1002" s="575"/>
      <c r="G1002" s="576"/>
      <c r="H1002" s="578"/>
      <c r="I1002" s="578"/>
      <c r="J1002" s="573"/>
      <c r="K1002" s="573"/>
      <c r="L1002" s="575"/>
      <c r="M1002" s="573"/>
    </row>
    <row r="1003" spans="1:13" x14ac:dyDescent="0.2">
      <c r="A1003" s="573"/>
      <c r="B1003" s="573"/>
      <c r="C1003" s="573"/>
      <c r="D1003" s="573"/>
      <c r="E1003" s="573"/>
      <c r="F1003" s="575"/>
      <c r="G1003" s="576"/>
      <c r="H1003" s="578"/>
      <c r="I1003" s="578"/>
      <c r="J1003" s="573"/>
      <c r="K1003" s="573"/>
      <c r="L1003" s="575"/>
      <c r="M1003" s="573"/>
    </row>
    <row r="1004" spans="1:13" x14ac:dyDescent="0.2">
      <c r="A1004" s="573"/>
      <c r="B1004" s="573"/>
      <c r="C1004" s="573"/>
      <c r="D1004" s="573"/>
      <c r="E1004" s="573"/>
      <c r="F1004" s="575"/>
      <c r="G1004" s="576"/>
      <c r="H1004" s="578"/>
      <c r="I1004" s="578"/>
      <c r="J1004" s="573"/>
      <c r="K1004" s="573"/>
      <c r="L1004" s="575"/>
      <c r="M1004" s="573"/>
    </row>
    <row r="1005" spans="1:13" x14ac:dyDescent="0.2">
      <c r="A1005" s="573"/>
      <c r="B1005" s="573"/>
      <c r="C1005" s="573"/>
      <c r="D1005" s="573"/>
      <c r="E1005" s="573"/>
      <c r="F1005" s="575"/>
      <c r="G1005" s="576"/>
      <c r="H1005" s="578"/>
      <c r="I1005" s="578"/>
      <c r="J1005" s="573"/>
      <c r="K1005" s="573"/>
      <c r="L1005" s="575"/>
      <c r="M1005" s="573"/>
    </row>
    <row r="1006" spans="1:13" x14ac:dyDescent="0.2">
      <c r="A1006" s="573"/>
      <c r="B1006" s="573"/>
      <c r="C1006" s="573"/>
      <c r="D1006" s="573"/>
      <c r="E1006" s="573"/>
      <c r="F1006" s="575"/>
      <c r="G1006" s="576"/>
      <c r="H1006" s="578"/>
      <c r="I1006" s="578"/>
      <c r="J1006" s="573"/>
      <c r="K1006" s="573"/>
      <c r="L1006" s="575"/>
      <c r="M1006" s="573"/>
    </row>
    <row r="1007" spans="1:13" x14ac:dyDescent="0.2">
      <c r="A1007" s="573"/>
      <c r="B1007" s="573"/>
      <c r="C1007" s="573"/>
      <c r="D1007" s="573"/>
      <c r="E1007" s="573"/>
      <c r="F1007" s="575"/>
      <c r="G1007" s="576"/>
      <c r="H1007" s="578"/>
      <c r="I1007" s="578"/>
      <c r="J1007" s="573"/>
      <c r="K1007" s="573"/>
      <c r="L1007" s="575"/>
      <c r="M1007" s="573"/>
    </row>
    <row r="1008" spans="1:13" x14ac:dyDescent="0.2">
      <c r="A1008" s="573"/>
      <c r="B1008" s="573"/>
      <c r="C1008" s="573"/>
      <c r="D1008" s="573"/>
      <c r="E1008" s="573"/>
      <c r="F1008" s="575"/>
      <c r="G1008" s="576"/>
      <c r="H1008" s="578"/>
      <c r="I1008" s="578"/>
      <c r="J1008" s="573"/>
      <c r="K1008" s="573"/>
      <c r="L1008" s="575"/>
      <c r="M1008" s="573"/>
    </row>
    <row r="1009" spans="1:13" x14ac:dyDescent="0.2">
      <c r="A1009" s="573"/>
      <c r="B1009" s="573"/>
      <c r="C1009" s="573"/>
      <c r="D1009" s="573"/>
      <c r="E1009" s="573"/>
      <c r="F1009" s="575"/>
      <c r="G1009" s="576"/>
      <c r="H1009" s="578"/>
      <c r="I1009" s="578"/>
      <c r="J1009" s="573"/>
      <c r="K1009" s="573"/>
      <c r="L1009" s="575"/>
      <c r="M1009" s="573"/>
    </row>
    <row r="1010" spans="1:13" x14ac:dyDescent="0.2">
      <c r="A1010" s="573"/>
      <c r="B1010" s="573"/>
      <c r="C1010" s="573"/>
      <c r="D1010" s="573"/>
      <c r="E1010" s="573"/>
      <c r="F1010" s="575"/>
      <c r="G1010" s="576"/>
      <c r="H1010" s="578"/>
      <c r="I1010" s="578"/>
      <c r="J1010" s="573"/>
      <c r="K1010" s="573"/>
      <c r="L1010" s="575"/>
      <c r="M1010" s="573"/>
    </row>
    <row r="1011" spans="1:13" x14ac:dyDescent="0.2">
      <c r="A1011" s="573"/>
      <c r="B1011" s="573"/>
      <c r="C1011" s="573"/>
      <c r="D1011" s="573"/>
      <c r="E1011" s="573"/>
      <c r="F1011" s="575"/>
      <c r="G1011" s="576"/>
      <c r="H1011" s="578"/>
      <c r="I1011" s="578"/>
      <c r="J1011" s="573"/>
      <c r="K1011" s="573"/>
      <c r="L1011" s="575"/>
      <c r="M1011" s="573"/>
    </row>
    <row r="1012" spans="1:13" x14ac:dyDescent="0.2">
      <c r="A1012" s="573"/>
      <c r="B1012" s="573"/>
      <c r="C1012" s="573"/>
      <c r="D1012" s="573"/>
      <c r="E1012" s="573"/>
      <c r="F1012" s="575"/>
      <c r="G1012" s="576"/>
      <c r="H1012" s="578"/>
      <c r="I1012" s="578"/>
      <c r="J1012" s="573"/>
      <c r="K1012" s="573"/>
      <c r="L1012" s="575"/>
      <c r="M1012" s="573"/>
    </row>
    <row r="1013" spans="1:13" x14ac:dyDescent="0.2">
      <c r="A1013" s="573"/>
      <c r="B1013" s="573"/>
      <c r="C1013" s="573"/>
      <c r="D1013" s="573"/>
      <c r="E1013" s="573"/>
      <c r="F1013" s="575"/>
      <c r="G1013" s="576"/>
      <c r="H1013" s="578"/>
      <c r="I1013" s="578"/>
      <c r="J1013" s="573"/>
      <c r="K1013" s="573"/>
      <c r="L1013" s="575"/>
      <c r="M1013" s="573"/>
    </row>
    <row r="1014" spans="1:13" x14ac:dyDescent="0.2">
      <c r="A1014" s="573"/>
      <c r="B1014" s="573"/>
      <c r="C1014" s="573"/>
      <c r="D1014" s="573"/>
      <c r="E1014" s="573"/>
      <c r="F1014" s="575"/>
      <c r="G1014" s="576"/>
      <c r="H1014" s="578"/>
      <c r="I1014" s="578"/>
      <c r="J1014" s="573"/>
      <c r="K1014" s="573"/>
      <c r="L1014" s="575"/>
      <c r="M1014" s="573"/>
    </row>
    <row r="1015" spans="1:13" x14ac:dyDescent="0.2">
      <c r="A1015" s="573"/>
      <c r="B1015" s="573"/>
      <c r="C1015" s="573"/>
      <c r="D1015" s="573"/>
      <c r="E1015" s="573"/>
      <c r="F1015" s="575"/>
      <c r="G1015" s="576"/>
      <c r="H1015" s="578"/>
      <c r="I1015" s="578"/>
      <c r="J1015" s="573"/>
      <c r="K1015" s="573"/>
      <c r="L1015" s="575"/>
      <c r="M1015" s="573"/>
    </row>
    <row r="1016" spans="1:13" x14ac:dyDescent="0.2">
      <c r="A1016" s="573"/>
      <c r="B1016" s="573"/>
      <c r="C1016" s="573"/>
      <c r="D1016" s="573"/>
      <c r="E1016" s="573"/>
      <c r="F1016" s="575"/>
      <c r="G1016" s="576"/>
      <c r="H1016" s="578"/>
      <c r="I1016" s="578"/>
      <c r="J1016" s="573"/>
      <c r="K1016" s="573"/>
      <c r="L1016" s="575"/>
      <c r="M1016" s="573"/>
    </row>
    <row r="1017" spans="1:13" x14ac:dyDescent="0.2">
      <c r="A1017" s="573"/>
      <c r="B1017" s="573"/>
      <c r="C1017" s="573"/>
      <c r="D1017" s="573"/>
      <c r="E1017" s="573"/>
      <c r="F1017" s="575"/>
      <c r="G1017" s="576"/>
      <c r="H1017" s="578"/>
      <c r="I1017" s="578"/>
      <c r="J1017" s="573"/>
      <c r="K1017" s="573"/>
      <c r="L1017" s="575"/>
      <c r="M1017" s="573"/>
    </row>
    <row r="1018" spans="1:13" x14ac:dyDescent="0.2">
      <c r="A1018" s="573"/>
      <c r="B1018" s="573"/>
      <c r="C1018" s="573"/>
      <c r="D1018" s="573"/>
      <c r="E1018" s="573"/>
      <c r="F1018" s="575"/>
      <c r="G1018" s="576"/>
      <c r="H1018" s="578"/>
      <c r="I1018" s="578"/>
      <c r="J1018" s="573"/>
      <c r="K1018" s="573"/>
      <c r="L1018" s="575"/>
      <c r="M1018" s="573"/>
    </row>
    <row r="1019" spans="1:13" x14ac:dyDescent="0.2">
      <c r="A1019" s="573"/>
      <c r="B1019" s="573"/>
      <c r="C1019" s="573"/>
      <c r="D1019" s="573"/>
      <c r="E1019" s="573"/>
      <c r="F1019" s="575"/>
      <c r="G1019" s="576"/>
      <c r="H1019" s="578"/>
      <c r="I1019" s="578"/>
      <c r="J1019" s="573"/>
      <c r="K1019" s="573"/>
      <c r="L1019" s="575"/>
      <c r="M1019" s="573"/>
    </row>
    <row r="1020" spans="1:13" x14ac:dyDescent="0.2">
      <c r="A1020" s="573"/>
      <c r="B1020" s="573"/>
      <c r="C1020" s="573"/>
      <c r="D1020" s="573"/>
      <c r="E1020" s="573"/>
      <c r="F1020" s="575"/>
      <c r="G1020" s="576"/>
      <c r="H1020" s="578"/>
      <c r="I1020" s="578"/>
      <c r="J1020" s="573"/>
      <c r="K1020" s="573"/>
      <c r="L1020" s="575"/>
      <c r="M1020" s="573"/>
    </row>
    <row r="1021" spans="1:13" x14ac:dyDescent="0.2">
      <c r="A1021" s="573"/>
      <c r="B1021" s="573"/>
      <c r="C1021" s="573"/>
      <c r="D1021" s="573"/>
      <c r="E1021" s="573"/>
      <c r="F1021" s="575"/>
      <c r="G1021" s="576"/>
      <c r="H1021" s="578"/>
      <c r="I1021" s="578"/>
      <c r="J1021" s="573"/>
      <c r="K1021" s="573"/>
      <c r="L1021" s="575"/>
      <c r="M1021" s="573"/>
    </row>
    <row r="1022" spans="1:13" x14ac:dyDescent="0.2">
      <c r="A1022" s="573"/>
      <c r="B1022" s="573"/>
      <c r="C1022" s="573"/>
      <c r="D1022" s="573"/>
      <c r="E1022" s="573"/>
      <c r="F1022" s="575"/>
      <c r="G1022" s="576"/>
      <c r="H1022" s="578"/>
      <c r="I1022" s="578"/>
      <c r="J1022" s="573"/>
      <c r="K1022" s="573"/>
      <c r="L1022" s="575"/>
      <c r="M1022" s="573"/>
    </row>
    <row r="1023" spans="1:13" x14ac:dyDescent="0.2">
      <c r="A1023" s="573"/>
      <c r="B1023" s="573"/>
      <c r="C1023" s="573"/>
      <c r="D1023" s="573"/>
      <c r="E1023" s="573"/>
      <c r="F1023" s="575"/>
      <c r="G1023" s="576"/>
      <c r="H1023" s="578"/>
      <c r="I1023" s="578"/>
      <c r="J1023" s="573"/>
      <c r="K1023" s="573"/>
      <c r="L1023" s="575"/>
      <c r="M1023" s="573"/>
    </row>
    <row r="1024" spans="1:13" x14ac:dyDescent="0.2">
      <c r="A1024" s="573"/>
      <c r="B1024" s="573"/>
      <c r="C1024" s="573"/>
      <c r="D1024" s="573"/>
      <c r="E1024" s="573"/>
      <c r="F1024" s="575"/>
      <c r="G1024" s="576"/>
      <c r="H1024" s="578"/>
      <c r="I1024" s="578"/>
      <c r="J1024" s="573"/>
      <c r="K1024" s="573"/>
      <c r="L1024" s="575"/>
      <c r="M1024" s="573"/>
    </row>
    <row r="1025" spans="1:13" x14ac:dyDescent="0.2">
      <c r="A1025" s="573"/>
      <c r="B1025" s="573"/>
      <c r="C1025" s="573"/>
      <c r="D1025" s="573"/>
      <c r="E1025" s="573"/>
      <c r="F1025" s="575"/>
      <c r="G1025" s="576"/>
      <c r="H1025" s="578"/>
      <c r="I1025" s="578"/>
      <c r="J1025" s="573"/>
      <c r="K1025" s="573"/>
      <c r="L1025" s="575"/>
      <c r="M1025" s="573"/>
    </row>
    <row r="1026" spans="1:13" x14ac:dyDescent="0.2">
      <c r="A1026" s="573"/>
      <c r="B1026" s="573"/>
      <c r="C1026" s="573"/>
      <c r="D1026" s="573"/>
      <c r="E1026" s="573"/>
      <c r="F1026" s="575"/>
      <c r="G1026" s="576"/>
      <c r="H1026" s="578"/>
      <c r="I1026" s="578"/>
      <c r="J1026" s="573"/>
      <c r="K1026" s="573"/>
      <c r="L1026" s="575"/>
      <c r="M1026" s="573"/>
    </row>
    <row r="1027" spans="1:13" x14ac:dyDescent="0.2">
      <c r="A1027" s="573"/>
      <c r="B1027" s="573"/>
      <c r="C1027" s="573"/>
      <c r="D1027" s="573"/>
      <c r="E1027" s="573"/>
      <c r="F1027" s="575"/>
      <c r="G1027" s="576"/>
      <c r="H1027" s="578"/>
      <c r="I1027" s="578"/>
      <c r="J1027" s="573"/>
      <c r="K1027" s="573"/>
      <c r="L1027" s="575"/>
      <c r="M1027" s="573"/>
    </row>
    <row r="1028" spans="1:13" x14ac:dyDescent="0.2">
      <c r="A1028" s="573"/>
      <c r="B1028" s="573"/>
      <c r="C1028" s="573"/>
      <c r="D1028" s="573"/>
      <c r="E1028" s="573"/>
      <c r="F1028" s="575"/>
      <c r="G1028" s="576"/>
      <c r="H1028" s="578"/>
      <c r="I1028" s="578"/>
      <c r="J1028" s="573"/>
      <c r="K1028" s="573"/>
      <c r="L1028" s="575"/>
      <c r="M1028" s="573"/>
    </row>
    <row r="1029" spans="1:13" x14ac:dyDescent="0.2">
      <c r="A1029" s="573"/>
      <c r="B1029" s="573"/>
      <c r="C1029" s="573"/>
      <c r="D1029" s="573"/>
      <c r="E1029" s="573"/>
      <c r="F1029" s="575"/>
      <c r="G1029" s="576"/>
      <c r="H1029" s="578"/>
      <c r="I1029" s="578"/>
      <c r="J1029" s="573"/>
      <c r="K1029" s="573"/>
      <c r="L1029" s="575"/>
      <c r="M1029" s="573"/>
    </row>
    <row r="1030" spans="1:13" x14ac:dyDescent="0.2">
      <c r="A1030" s="573"/>
      <c r="B1030" s="573"/>
      <c r="C1030" s="573"/>
      <c r="D1030" s="573"/>
      <c r="E1030" s="573"/>
      <c r="F1030" s="575"/>
      <c r="G1030" s="576"/>
      <c r="H1030" s="578"/>
      <c r="I1030" s="578"/>
      <c r="J1030" s="573"/>
      <c r="K1030" s="573"/>
      <c r="L1030" s="575"/>
      <c r="M1030" s="573"/>
    </row>
    <row r="1031" spans="1:13" x14ac:dyDescent="0.2">
      <c r="A1031" s="573"/>
      <c r="B1031" s="573"/>
      <c r="C1031" s="573"/>
      <c r="D1031" s="573"/>
      <c r="E1031" s="573"/>
      <c r="F1031" s="575"/>
      <c r="G1031" s="576"/>
      <c r="H1031" s="578"/>
      <c r="I1031" s="578"/>
      <c r="J1031" s="573"/>
      <c r="K1031" s="573"/>
      <c r="L1031" s="575"/>
      <c r="M1031" s="573"/>
    </row>
    <row r="1032" spans="1:13" x14ac:dyDescent="0.2">
      <c r="A1032" s="573"/>
      <c r="B1032" s="573"/>
      <c r="C1032" s="573"/>
      <c r="D1032" s="573"/>
      <c r="E1032" s="573"/>
      <c r="F1032" s="575"/>
      <c r="G1032" s="576"/>
      <c r="H1032" s="578"/>
      <c r="I1032" s="578"/>
      <c r="J1032" s="573"/>
      <c r="K1032" s="573"/>
      <c r="L1032" s="575"/>
      <c r="M1032" s="573"/>
    </row>
    <row r="1033" spans="1:13" x14ac:dyDescent="0.2">
      <c r="A1033" s="573"/>
      <c r="B1033" s="573"/>
      <c r="C1033" s="573"/>
      <c r="D1033" s="573"/>
      <c r="E1033" s="573"/>
      <c r="F1033" s="575"/>
      <c r="G1033" s="576"/>
      <c r="H1033" s="578"/>
      <c r="I1033" s="578"/>
      <c r="J1033" s="573"/>
      <c r="K1033" s="573"/>
      <c r="L1033" s="575"/>
      <c r="M1033" s="573"/>
    </row>
    <row r="1034" spans="1:13" x14ac:dyDescent="0.2">
      <c r="A1034" s="573"/>
      <c r="B1034" s="573"/>
      <c r="C1034" s="573"/>
      <c r="D1034" s="573"/>
      <c r="E1034" s="573"/>
      <c r="F1034" s="575"/>
      <c r="G1034" s="576"/>
      <c r="H1034" s="578"/>
      <c r="I1034" s="578"/>
      <c r="J1034" s="573"/>
      <c r="K1034" s="573"/>
      <c r="L1034" s="575"/>
      <c r="M1034" s="573"/>
    </row>
    <row r="1035" spans="1:13" x14ac:dyDescent="0.2">
      <c r="A1035" s="573"/>
      <c r="B1035" s="573"/>
      <c r="C1035" s="573"/>
      <c r="D1035" s="573"/>
      <c r="E1035" s="573"/>
      <c r="F1035" s="575"/>
      <c r="G1035" s="576"/>
      <c r="H1035" s="578"/>
      <c r="I1035" s="578"/>
      <c r="J1035" s="573"/>
      <c r="K1035" s="573"/>
      <c r="L1035" s="575"/>
      <c r="M1035" s="573"/>
    </row>
    <row r="1036" spans="1:13" x14ac:dyDescent="0.2">
      <c r="A1036" s="573"/>
      <c r="B1036" s="573"/>
      <c r="C1036" s="573"/>
      <c r="D1036" s="573"/>
      <c r="E1036" s="573"/>
      <c r="F1036" s="575"/>
      <c r="G1036" s="576"/>
      <c r="H1036" s="578"/>
      <c r="I1036" s="578"/>
      <c r="J1036" s="573"/>
      <c r="K1036" s="573"/>
      <c r="L1036" s="575"/>
      <c r="M1036" s="573"/>
    </row>
    <row r="1037" spans="1:13" x14ac:dyDescent="0.2">
      <c r="A1037" s="573"/>
      <c r="B1037" s="573"/>
      <c r="C1037" s="573"/>
      <c r="D1037" s="573"/>
      <c r="E1037" s="573"/>
      <c r="F1037" s="575"/>
      <c r="G1037" s="576"/>
      <c r="H1037" s="578"/>
      <c r="I1037" s="578"/>
      <c r="J1037" s="573"/>
      <c r="K1037" s="573"/>
      <c r="L1037" s="575"/>
      <c r="M1037" s="573"/>
    </row>
    <row r="1038" spans="1:13" x14ac:dyDescent="0.2">
      <c r="A1038" s="573"/>
      <c r="B1038" s="573"/>
      <c r="C1038" s="573"/>
      <c r="D1038" s="573"/>
      <c r="E1038" s="573"/>
      <c r="F1038" s="575"/>
      <c r="G1038" s="576"/>
      <c r="H1038" s="578"/>
      <c r="I1038" s="578"/>
      <c r="J1038" s="573"/>
      <c r="K1038" s="573"/>
      <c r="L1038" s="575"/>
      <c r="M1038" s="573"/>
    </row>
    <row r="1039" spans="1:13" x14ac:dyDescent="0.2">
      <c r="A1039" s="573"/>
      <c r="B1039" s="573"/>
      <c r="C1039" s="573"/>
      <c r="D1039" s="573"/>
      <c r="E1039" s="573"/>
      <c r="F1039" s="575"/>
      <c r="G1039" s="576"/>
      <c r="H1039" s="578"/>
      <c r="I1039" s="578"/>
      <c r="J1039" s="573"/>
      <c r="K1039" s="573"/>
      <c r="L1039" s="575"/>
      <c r="M1039" s="573"/>
    </row>
    <row r="1040" spans="1:13" x14ac:dyDescent="0.2">
      <c r="A1040" s="573"/>
      <c r="B1040" s="573"/>
      <c r="C1040" s="573"/>
      <c r="D1040" s="573"/>
      <c r="E1040" s="573"/>
      <c r="F1040" s="575"/>
      <c r="G1040" s="576"/>
      <c r="H1040" s="578"/>
      <c r="I1040" s="578"/>
      <c r="J1040" s="573"/>
      <c r="K1040" s="573"/>
      <c r="L1040" s="575"/>
      <c r="M1040" s="573"/>
    </row>
    <row r="1041" spans="1:13" x14ac:dyDescent="0.2">
      <c r="A1041" s="573"/>
      <c r="B1041" s="573"/>
      <c r="C1041" s="573"/>
      <c r="D1041" s="573"/>
      <c r="E1041" s="573"/>
      <c r="F1041" s="575"/>
      <c r="G1041" s="576"/>
      <c r="H1041" s="578"/>
      <c r="I1041" s="578"/>
      <c r="J1041" s="573"/>
      <c r="K1041" s="573"/>
      <c r="L1041" s="575"/>
      <c r="M1041" s="573"/>
    </row>
    <row r="1042" spans="1:13" x14ac:dyDescent="0.2">
      <c r="A1042" s="573"/>
      <c r="B1042" s="573"/>
      <c r="C1042" s="573"/>
      <c r="D1042" s="573"/>
      <c r="E1042" s="573"/>
      <c r="F1042" s="575"/>
      <c r="G1042" s="576"/>
      <c r="H1042" s="578"/>
      <c r="I1042" s="578"/>
      <c r="J1042" s="573"/>
      <c r="K1042" s="573"/>
      <c r="L1042" s="575"/>
      <c r="M1042" s="573"/>
    </row>
    <row r="1043" spans="1:13" x14ac:dyDescent="0.2">
      <c r="A1043" s="573"/>
      <c r="B1043" s="573"/>
      <c r="C1043" s="573"/>
      <c r="D1043" s="573"/>
      <c r="E1043" s="573"/>
      <c r="F1043" s="575"/>
      <c r="G1043" s="576"/>
      <c r="H1043" s="578"/>
      <c r="I1043" s="578"/>
      <c r="J1043" s="573"/>
      <c r="K1043" s="573"/>
      <c r="L1043" s="575"/>
      <c r="M1043" s="573"/>
    </row>
    <row r="1044" spans="1:13" x14ac:dyDescent="0.2">
      <c r="A1044" s="573"/>
      <c r="B1044" s="573"/>
      <c r="C1044" s="573"/>
      <c r="D1044" s="573"/>
      <c r="E1044" s="573"/>
      <c r="F1044" s="575"/>
      <c r="G1044" s="576"/>
      <c r="H1044" s="578"/>
      <c r="I1044" s="578"/>
      <c r="J1044" s="573"/>
      <c r="K1044" s="573"/>
      <c r="L1044" s="575"/>
      <c r="M1044" s="573"/>
    </row>
    <row r="1045" spans="1:13" x14ac:dyDescent="0.2">
      <c r="A1045" s="573"/>
      <c r="B1045" s="573"/>
      <c r="C1045" s="573"/>
      <c r="D1045" s="573"/>
      <c r="E1045" s="573"/>
      <c r="F1045" s="575"/>
      <c r="G1045" s="576"/>
      <c r="H1045" s="578"/>
      <c r="I1045" s="578"/>
      <c r="J1045" s="573"/>
      <c r="K1045" s="573"/>
      <c r="L1045" s="575"/>
      <c r="M1045" s="573"/>
    </row>
    <row r="1046" spans="1:13" x14ac:dyDescent="0.2">
      <c r="A1046" s="573"/>
      <c r="B1046" s="573"/>
      <c r="C1046" s="573"/>
      <c r="D1046" s="573"/>
      <c r="E1046" s="573"/>
      <c r="F1046" s="575"/>
      <c r="G1046" s="576"/>
      <c r="H1046" s="578"/>
      <c r="I1046" s="578"/>
      <c r="J1046" s="573"/>
      <c r="K1046" s="573"/>
      <c r="L1046" s="575"/>
      <c r="M1046" s="573"/>
    </row>
    <row r="1047" spans="1:13" x14ac:dyDescent="0.2">
      <c r="A1047" s="573"/>
      <c r="B1047" s="573"/>
      <c r="C1047" s="573"/>
      <c r="D1047" s="573"/>
      <c r="E1047" s="573"/>
      <c r="F1047" s="575"/>
      <c r="G1047" s="576"/>
      <c r="H1047" s="578"/>
      <c r="I1047" s="578"/>
      <c r="J1047" s="573"/>
      <c r="K1047" s="573"/>
      <c r="L1047" s="575"/>
      <c r="M1047" s="573"/>
    </row>
    <row r="1048" spans="1:13" x14ac:dyDescent="0.2">
      <c r="A1048" s="573"/>
      <c r="B1048" s="573"/>
      <c r="C1048" s="573"/>
      <c r="D1048" s="573"/>
      <c r="E1048" s="573"/>
      <c r="F1048" s="575"/>
      <c r="G1048" s="576"/>
      <c r="H1048" s="578"/>
      <c r="I1048" s="578"/>
      <c r="J1048" s="573"/>
      <c r="K1048" s="573"/>
      <c r="L1048" s="575"/>
      <c r="M1048" s="573"/>
    </row>
    <row r="1049" spans="1:13" x14ac:dyDescent="0.2">
      <c r="A1049" s="573"/>
      <c r="B1049" s="573"/>
      <c r="C1049" s="573"/>
      <c r="D1049" s="573"/>
      <c r="E1049" s="573"/>
      <c r="F1049" s="575"/>
      <c r="G1049" s="576"/>
      <c r="H1049" s="578"/>
      <c r="I1049" s="578"/>
      <c r="J1049" s="573"/>
      <c r="K1049" s="573"/>
      <c r="L1049" s="575"/>
      <c r="M1049" s="573"/>
    </row>
    <row r="1050" spans="1:13" x14ac:dyDescent="0.2">
      <c r="A1050" s="573"/>
      <c r="B1050" s="573"/>
      <c r="C1050" s="573"/>
      <c r="D1050" s="573"/>
      <c r="E1050" s="573"/>
      <c r="F1050" s="575"/>
      <c r="G1050" s="576"/>
      <c r="H1050" s="578"/>
      <c r="I1050" s="578"/>
      <c r="J1050" s="573"/>
      <c r="K1050" s="573"/>
      <c r="L1050" s="575"/>
      <c r="M1050" s="573"/>
    </row>
    <row r="1051" spans="1:13" x14ac:dyDescent="0.2">
      <c r="A1051" s="573"/>
      <c r="B1051" s="573"/>
      <c r="C1051" s="573"/>
      <c r="D1051" s="573"/>
      <c r="E1051" s="573"/>
      <c r="F1051" s="575"/>
      <c r="G1051" s="576"/>
      <c r="H1051" s="578"/>
      <c r="I1051" s="578"/>
      <c r="J1051" s="573"/>
      <c r="K1051" s="573"/>
      <c r="L1051" s="575"/>
      <c r="M1051" s="573"/>
    </row>
    <row r="1052" spans="1:13" x14ac:dyDescent="0.2">
      <c r="A1052" s="573"/>
      <c r="B1052" s="573"/>
      <c r="C1052" s="573"/>
      <c r="D1052" s="573"/>
      <c r="E1052" s="573"/>
      <c r="F1052" s="575"/>
      <c r="G1052" s="576"/>
      <c r="H1052" s="578"/>
      <c r="I1052" s="578"/>
      <c r="J1052" s="573"/>
      <c r="K1052" s="573"/>
      <c r="L1052" s="575"/>
      <c r="M1052" s="573"/>
    </row>
    <row r="1053" spans="1:13" x14ac:dyDescent="0.2">
      <c r="A1053" s="573"/>
      <c r="B1053" s="573"/>
      <c r="C1053" s="573"/>
      <c r="D1053" s="573"/>
      <c r="E1053" s="573"/>
      <c r="F1053" s="575"/>
      <c r="G1053" s="576"/>
      <c r="H1053" s="578"/>
      <c r="I1053" s="578"/>
      <c r="J1053" s="573"/>
      <c r="K1053" s="573"/>
      <c r="L1053" s="575"/>
      <c r="M1053" s="573"/>
    </row>
    <row r="1054" spans="1:13" x14ac:dyDescent="0.2">
      <c r="A1054" s="573"/>
      <c r="B1054" s="573"/>
      <c r="C1054" s="573"/>
      <c r="D1054" s="573"/>
      <c r="E1054" s="573"/>
      <c r="F1054" s="575"/>
      <c r="G1054" s="576"/>
      <c r="H1054" s="578"/>
      <c r="I1054" s="578"/>
      <c r="J1054" s="573"/>
      <c r="K1054" s="573"/>
      <c r="L1054" s="575"/>
      <c r="M1054" s="573"/>
    </row>
    <row r="1055" spans="1:13" x14ac:dyDescent="0.2">
      <c r="A1055" s="573"/>
      <c r="B1055" s="573"/>
      <c r="C1055" s="573"/>
      <c r="D1055" s="573"/>
      <c r="E1055" s="573"/>
      <c r="F1055" s="575"/>
      <c r="G1055" s="576"/>
      <c r="H1055" s="578"/>
      <c r="I1055" s="578"/>
      <c r="J1055" s="573"/>
      <c r="K1055" s="573"/>
      <c r="L1055" s="575"/>
      <c r="M1055" s="573"/>
    </row>
    <row r="1056" spans="1:13" x14ac:dyDescent="0.2">
      <c r="A1056" s="573"/>
      <c r="B1056" s="573"/>
      <c r="C1056" s="573"/>
      <c r="D1056" s="573"/>
      <c r="E1056" s="573"/>
      <c r="F1056" s="575"/>
      <c r="G1056" s="576"/>
      <c r="H1056" s="578"/>
      <c r="I1056" s="578"/>
      <c r="J1056" s="573"/>
      <c r="K1056" s="573"/>
      <c r="L1056" s="575"/>
      <c r="M1056" s="573"/>
    </row>
    <row r="1057" spans="1:13" x14ac:dyDescent="0.2">
      <c r="A1057" s="573"/>
      <c r="B1057" s="573"/>
      <c r="C1057" s="573"/>
      <c r="D1057" s="573"/>
      <c r="E1057" s="573"/>
      <c r="F1057" s="575"/>
      <c r="G1057" s="576"/>
      <c r="H1057" s="578"/>
      <c r="I1057" s="578"/>
      <c r="J1057" s="573"/>
      <c r="K1057" s="573"/>
      <c r="L1057" s="575"/>
      <c r="M1057" s="573"/>
    </row>
    <row r="1058" spans="1:13" x14ac:dyDescent="0.2">
      <c r="A1058" s="573"/>
      <c r="B1058" s="573"/>
      <c r="C1058" s="573"/>
      <c r="D1058" s="573"/>
      <c r="E1058" s="573"/>
      <c r="F1058" s="575"/>
      <c r="G1058" s="576"/>
      <c r="H1058" s="578"/>
      <c r="I1058" s="578"/>
      <c r="J1058" s="573"/>
      <c r="K1058" s="573"/>
      <c r="L1058" s="575"/>
      <c r="M1058" s="573"/>
    </row>
    <row r="1059" spans="1:13" x14ac:dyDescent="0.2">
      <c r="A1059" s="573"/>
      <c r="B1059" s="573"/>
      <c r="C1059" s="573"/>
      <c r="D1059" s="573"/>
      <c r="E1059" s="573"/>
      <c r="F1059" s="575"/>
      <c r="G1059" s="576"/>
      <c r="H1059" s="578"/>
      <c r="I1059" s="578"/>
      <c r="J1059" s="573"/>
      <c r="K1059" s="573"/>
      <c r="L1059" s="575"/>
      <c r="M1059" s="573"/>
    </row>
    <row r="1060" spans="1:13" x14ac:dyDescent="0.2">
      <c r="A1060" s="573"/>
      <c r="B1060" s="573"/>
      <c r="C1060" s="573"/>
      <c r="D1060" s="573"/>
      <c r="E1060" s="573"/>
      <c r="F1060" s="575"/>
      <c r="G1060" s="576"/>
      <c r="H1060" s="578"/>
      <c r="I1060" s="578"/>
      <c r="J1060" s="573"/>
      <c r="K1060" s="573"/>
      <c r="L1060" s="575"/>
      <c r="M1060" s="573"/>
    </row>
    <row r="1061" spans="1:13" x14ac:dyDescent="0.2">
      <c r="A1061" s="573"/>
      <c r="B1061" s="573"/>
      <c r="C1061" s="573"/>
      <c r="D1061" s="573"/>
      <c r="E1061" s="573"/>
      <c r="F1061" s="575"/>
      <c r="G1061" s="576"/>
      <c r="H1061" s="578"/>
      <c r="I1061" s="578"/>
      <c r="J1061" s="573"/>
      <c r="K1061" s="573"/>
      <c r="L1061" s="575"/>
      <c r="M1061" s="573"/>
    </row>
    <row r="1062" spans="1:13" x14ac:dyDescent="0.2">
      <c r="A1062" s="573"/>
      <c r="B1062" s="573"/>
      <c r="C1062" s="573"/>
      <c r="D1062" s="573"/>
      <c r="E1062" s="573"/>
      <c r="F1062" s="575"/>
      <c r="G1062" s="576"/>
      <c r="H1062" s="578"/>
      <c r="I1062" s="578"/>
      <c r="J1062" s="573"/>
      <c r="K1062" s="573"/>
      <c r="L1062" s="575"/>
      <c r="M1062" s="573"/>
    </row>
    <row r="1063" spans="1:13" x14ac:dyDescent="0.2">
      <c r="A1063" s="573"/>
      <c r="B1063" s="573"/>
      <c r="C1063" s="573"/>
      <c r="D1063" s="573"/>
      <c r="E1063" s="573"/>
      <c r="F1063" s="575"/>
      <c r="G1063" s="576"/>
      <c r="H1063" s="578"/>
      <c r="I1063" s="578"/>
      <c r="J1063" s="573"/>
      <c r="K1063" s="573"/>
      <c r="L1063" s="575"/>
      <c r="M1063" s="573"/>
    </row>
    <row r="1064" spans="1:13" x14ac:dyDescent="0.2">
      <c r="A1064" s="573"/>
      <c r="B1064" s="573"/>
      <c r="C1064" s="573"/>
      <c r="D1064" s="573"/>
      <c r="E1064" s="573"/>
      <c r="F1064" s="575"/>
      <c r="G1064" s="576"/>
      <c r="H1064" s="578"/>
      <c r="I1064" s="578"/>
      <c r="J1064" s="573"/>
      <c r="K1064" s="573"/>
      <c r="L1064" s="575"/>
      <c r="M1064" s="573"/>
    </row>
    <row r="1065" spans="1:13" x14ac:dyDescent="0.2">
      <c r="A1065" s="573"/>
      <c r="B1065" s="573"/>
      <c r="C1065" s="573"/>
      <c r="D1065" s="573"/>
      <c r="E1065" s="573"/>
      <c r="F1065" s="575"/>
      <c r="G1065" s="576"/>
      <c r="H1065" s="578"/>
      <c r="I1065" s="578"/>
      <c r="J1065" s="573"/>
      <c r="K1065" s="573"/>
      <c r="L1065" s="575"/>
      <c r="M1065" s="573"/>
    </row>
    <row r="1066" spans="1:13" x14ac:dyDescent="0.2">
      <c r="A1066" s="573"/>
      <c r="B1066" s="573"/>
      <c r="C1066" s="573"/>
      <c r="D1066" s="573"/>
      <c r="E1066" s="573"/>
      <c r="F1066" s="575"/>
      <c r="G1066" s="576"/>
      <c r="H1066" s="578"/>
      <c r="I1066" s="578"/>
      <c r="J1066" s="573"/>
      <c r="K1066" s="573"/>
      <c r="L1066" s="575"/>
      <c r="M1066" s="573"/>
    </row>
    <row r="1067" spans="1:13" x14ac:dyDescent="0.2">
      <c r="A1067" s="573"/>
      <c r="B1067" s="573"/>
      <c r="C1067" s="573"/>
      <c r="D1067" s="573"/>
      <c r="E1067" s="573"/>
      <c r="F1067" s="575"/>
      <c r="G1067" s="576"/>
      <c r="H1067" s="578"/>
      <c r="I1067" s="578"/>
      <c r="J1067" s="573"/>
      <c r="K1067" s="573"/>
      <c r="L1067" s="575"/>
      <c r="M1067" s="573"/>
    </row>
    <row r="1068" spans="1:13" x14ac:dyDescent="0.2">
      <c r="A1068" s="573"/>
      <c r="B1068" s="573"/>
      <c r="C1068" s="573"/>
      <c r="D1068" s="573"/>
      <c r="E1068" s="573"/>
      <c r="F1068" s="575"/>
      <c r="G1068" s="576"/>
      <c r="H1068" s="578"/>
      <c r="I1068" s="578"/>
      <c r="J1068" s="573"/>
      <c r="K1068" s="573"/>
      <c r="L1068" s="575"/>
      <c r="M1068" s="573"/>
    </row>
    <row r="1069" spans="1:13" x14ac:dyDescent="0.2">
      <c r="A1069" s="573"/>
      <c r="B1069" s="573"/>
      <c r="C1069" s="573"/>
      <c r="D1069" s="573"/>
      <c r="E1069" s="573"/>
      <c r="F1069" s="575"/>
      <c r="G1069" s="576"/>
      <c r="H1069" s="578"/>
      <c r="I1069" s="578"/>
      <c r="J1069" s="573"/>
      <c r="K1069" s="573"/>
      <c r="L1069" s="575"/>
      <c r="M1069" s="573"/>
    </row>
    <row r="1070" spans="1:13" x14ac:dyDescent="0.2">
      <c r="A1070" s="573"/>
      <c r="B1070" s="573"/>
      <c r="C1070" s="573"/>
      <c r="D1070" s="573"/>
      <c r="E1070" s="573"/>
      <c r="F1070" s="575"/>
      <c r="G1070" s="576"/>
      <c r="H1070" s="578"/>
      <c r="I1070" s="578"/>
      <c r="J1070" s="573"/>
      <c r="K1070" s="573"/>
      <c r="L1070" s="575"/>
      <c r="M1070" s="573"/>
    </row>
    <row r="1071" spans="1:13" x14ac:dyDescent="0.2">
      <c r="A1071" s="573"/>
      <c r="B1071" s="573"/>
      <c r="C1071" s="573"/>
      <c r="D1071" s="573"/>
      <c r="E1071" s="573"/>
      <c r="F1071" s="575"/>
      <c r="G1071" s="576"/>
      <c r="H1071" s="578"/>
      <c r="I1071" s="578"/>
      <c r="J1071" s="573"/>
      <c r="K1071" s="573"/>
      <c r="L1071" s="575"/>
      <c r="M1071" s="573"/>
    </row>
    <row r="1072" spans="1:13" x14ac:dyDescent="0.2">
      <c r="A1072" s="573"/>
      <c r="B1072" s="573"/>
      <c r="C1072" s="573"/>
      <c r="D1072" s="573"/>
      <c r="E1072" s="573"/>
      <c r="F1072" s="575"/>
      <c r="G1072" s="576"/>
      <c r="H1072" s="578"/>
      <c r="I1072" s="578"/>
      <c r="J1072" s="573"/>
      <c r="K1072" s="573"/>
      <c r="L1072" s="575"/>
      <c r="M1072" s="573"/>
    </row>
    <row r="1073" spans="1:13" x14ac:dyDescent="0.2">
      <c r="A1073" s="573"/>
      <c r="B1073" s="573"/>
      <c r="C1073" s="573"/>
      <c r="D1073" s="573"/>
      <c r="E1073" s="573"/>
      <c r="F1073" s="575"/>
      <c r="G1073" s="576"/>
      <c r="H1073" s="578"/>
      <c r="I1073" s="578"/>
      <c r="J1073" s="573"/>
      <c r="K1073" s="573"/>
      <c r="L1073" s="575"/>
      <c r="M1073" s="573"/>
    </row>
    <row r="1074" spans="1:13" x14ac:dyDescent="0.2">
      <c r="A1074" s="573"/>
      <c r="B1074" s="573"/>
      <c r="C1074" s="573"/>
      <c r="D1074" s="573"/>
      <c r="E1074" s="573"/>
      <c r="F1074" s="575"/>
      <c r="G1074" s="576"/>
      <c r="H1074" s="578"/>
      <c r="I1074" s="578"/>
      <c r="J1074" s="573"/>
      <c r="K1074" s="573"/>
      <c r="L1074" s="575"/>
      <c r="M1074" s="573"/>
    </row>
    <row r="1075" spans="1:13" x14ac:dyDescent="0.2">
      <c r="A1075" s="573"/>
      <c r="B1075" s="573"/>
      <c r="C1075" s="573"/>
      <c r="D1075" s="573"/>
      <c r="E1075" s="573"/>
      <c r="F1075" s="575"/>
      <c r="G1075" s="576"/>
      <c r="H1075" s="578"/>
      <c r="I1075" s="578"/>
      <c r="J1075" s="573"/>
      <c r="K1075" s="573"/>
      <c r="L1075" s="575"/>
      <c r="M1075" s="573"/>
    </row>
    <row r="1076" spans="1:13" x14ac:dyDescent="0.2">
      <c r="A1076" s="573"/>
      <c r="B1076" s="573"/>
      <c r="C1076" s="573"/>
      <c r="D1076" s="573"/>
      <c r="E1076" s="573"/>
      <c r="F1076" s="575"/>
      <c r="G1076" s="576"/>
      <c r="H1076" s="578"/>
      <c r="I1076" s="578"/>
      <c r="J1076" s="573"/>
      <c r="K1076" s="573"/>
      <c r="L1076" s="575"/>
      <c r="M1076" s="573"/>
    </row>
    <row r="1077" spans="1:13" x14ac:dyDescent="0.2">
      <c r="A1077" s="573"/>
      <c r="B1077" s="573"/>
      <c r="C1077" s="573"/>
      <c r="D1077" s="573"/>
      <c r="E1077" s="573"/>
      <c r="F1077" s="575"/>
      <c r="G1077" s="576"/>
      <c r="H1077" s="578"/>
      <c r="I1077" s="578"/>
      <c r="J1077" s="573"/>
      <c r="K1077" s="573"/>
      <c r="L1077" s="575"/>
      <c r="M1077" s="573"/>
    </row>
    <row r="1078" spans="1:13" x14ac:dyDescent="0.2">
      <c r="A1078" s="573"/>
      <c r="B1078" s="573"/>
      <c r="C1078" s="573"/>
      <c r="D1078" s="573"/>
      <c r="E1078" s="573"/>
      <c r="F1078" s="575"/>
      <c r="G1078" s="576"/>
      <c r="H1078" s="578"/>
      <c r="I1078" s="578"/>
      <c r="J1078" s="573"/>
      <c r="K1078" s="573"/>
      <c r="L1078" s="575"/>
      <c r="M1078" s="573"/>
    </row>
    <row r="1079" spans="1:13" x14ac:dyDescent="0.2">
      <c r="A1079" s="573"/>
      <c r="B1079" s="573"/>
      <c r="C1079" s="573"/>
      <c r="D1079" s="573"/>
      <c r="E1079" s="573"/>
      <c r="F1079" s="575"/>
      <c r="G1079" s="576"/>
      <c r="H1079" s="578"/>
      <c r="I1079" s="578"/>
      <c r="J1079" s="573"/>
      <c r="K1079" s="573"/>
      <c r="L1079" s="575"/>
      <c r="M1079" s="573"/>
    </row>
    <row r="1080" spans="1:13" x14ac:dyDescent="0.2">
      <c r="A1080" s="573"/>
      <c r="B1080" s="573"/>
      <c r="C1080" s="573"/>
      <c r="D1080" s="573"/>
      <c r="E1080" s="573"/>
      <c r="F1080" s="575"/>
      <c r="G1080" s="576"/>
      <c r="H1080" s="578"/>
      <c r="I1080" s="578"/>
      <c r="J1080" s="573"/>
      <c r="K1080" s="573"/>
      <c r="L1080" s="575"/>
      <c r="M1080" s="573"/>
    </row>
    <row r="1081" spans="1:13" x14ac:dyDescent="0.2">
      <c r="A1081" s="573"/>
      <c r="B1081" s="573"/>
      <c r="C1081" s="573"/>
      <c r="D1081" s="573"/>
      <c r="E1081" s="573"/>
      <c r="F1081" s="575"/>
      <c r="G1081" s="576"/>
      <c r="H1081" s="578"/>
      <c r="I1081" s="578"/>
      <c r="J1081" s="573"/>
      <c r="K1081" s="573"/>
      <c r="L1081" s="575"/>
      <c r="M1081" s="573"/>
    </row>
    <row r="1082" spans="1:13" x14ac:dyDescent="0.2">
      <c r="A1082" s="573"/>
      <c r="B1082" s="573"/>
      <c r="C1082" s="573"/>
      <c r="D1082" s="573"/>
      <c r="E1082" s="573"/>
      <c r="F1082" s="575"/>
      <c r="G1082" s="576"/>
      <c r="H1082" s="578"/>
      <c r="I1082" s="578"/>
      <c r="J1082" s="573"/>
      <c r="K1082" s="573"/>
      <c r="L1082" s="575"/>
      <c r="M1082" s="573"/>
    </row>
    <row r="1083" spans="1:13" x14ac:dyDescent="0.2">
      <c r="A1083" s="573"/>
      <c r="B1083" s="573"/>
      <c r="C1083" s="573"/>
      <c r="D1083" s="573"/>
      <c r="E1083" s="573"/>
      <c r="F1083" s="575"/>
      <c r="G1083" s="576"/>
      <c r="H1083" s="578"/>
      <c r="I1083" s="578"/>
      <c r="J1083" s="573"/>
      <c r="K1083" s="573"/>
      <c r="L1083" s="575"/>
      <c r="M1083" s="573"/>
    </row>
    <row r="1084" spans="1:13" x14ac:dyDescent="0.2">
      <c r="A1084" s="573"/>
      <c r="B1084" s="573"/>
      <c r="C1084" s="573"/>
      <c r="D1084" s="573"/>
      <c r="E1084" s="573"/>
      <c r="F1084" s="575"/>
      <c r="G1084" s="576"/>
      <c r="H1084" s="578"/>
      <c r="I1084" s="578"/>
      <c r="J1084" s="573"/>
      <c r="K1084" s="573"/>
      <c r="L1084" s="575"/>
      <c r="M1084" s="573"/>
    </row>
    <row r="1085" spans="1:13" x14ac:dyDescent="0.2">
      <c r="A1085" s="573"/>
      <c r="B1085" s="573"/>
      <c r="C1085" s="573"/>
      <c r="D1085" s="573"/>
      <c r="E1085" s="573"/>
      <c r="F1085" s="575"/>
      <c r="G1085" s="576"/>
      <c r="H1085" s="578"/>
      <c r="I1085" s="578"/>
      <c r="J1085" s="573"/>
      <c r="K1085" s="573"/>
      <c r="L1085" s="575"/>
      <c r="M1085" s="573"/>
    </row>
    <row r="1086" spans="1:13" x14ac:dyDescent="0.2">
      <c r="A1086" s="573"/>
      <c r="B1086" s="573"/>
      <c r="C1086" s="573"/>
      <c r="D1086" s="573"/>
      <c r="E1086" s="573"/>
      <c r="F1086" s="575"/>
      <c r="G1086" s="576"/>
      <c r="H1086" s="578"/>
      <c r="I1086" s="578"/>
      <c r="J1086" s="573"/>
      <c r="K1086" s="573"/>
      <c r="L1086" s="575"/>
      <c r="M1086" s="573"/>
    </row>
    <row r="1087" spans="1:13" x14ac:dyDescent="0.2">
      <c r="A1087" s="573"/>
      <c r="B1087" s="573"/>
      <c r="C1087" s="573"/>
      <c r="D1087" s="573"/>
      <c r="E1087" s="573"/>
      <c r="F1087" s="575"/>
      <c r="G1087" s="576"/>
      <c r="H1087" s="578"/>
      <c r="I1087" s="578"/>
      <c r="J1087" s="573"/>
      <c r="K1087" s="573"/>
      <c r="L1087" s="575"/>
      <c r="M1087" s="573"/>
    </row>
    <row r="1088" spans="1:13" x14ac:dyDescent="0.2">
      <c r="A1088" s="573"/>
      <c r="B1088" s="573"/>
      <c r="C1088" s="573"/>
      <c r="D1088" s="573"/>
      <c r="E1088" s="573"/>
      <c r="F1088" s="575"/>
      <c r="G1088" s="576"/>
      <c r="H1088" s="578"/>
      <c r="I1088" s="578"/>
      <c r="J1088" s="573"/>
      <c r="K1088" s="573"/>
      <c r="L1088" s="575"/>
      <c r="M1088" s="573"/>
    </row>
    <row r="1089" spans="1:13" x14ac:dyDescent="0.2">
      <c r="A1089" s="573"/>
      <c r="B1089" s="573"/>
      <c r="C1089" s="573"/>
      <c r="D1089" s="573"/>
      <c r="E1089" s="573"/>
      <c r="F1089" s="575"/>
      <c r="G1089" s="576"/>
      <c r="H1089" s="578"/>
      <c r="I1089" s="578"/>
      <c r="J1089" s="573"/>
      <c r="K1089" s="573"/>
      <c r="L1089" s="575"/>
      <c r="M1089" s="573"/>
    </row>
    <row r="1090" spans="1:13" x14ac:dyDescent="0.2">
      <c r="A1090" s="573"/>
      <c r="B1090" s="573"/>
      <c r="C1090" s="573"/>
      <c r="D1090" s="573"/>
      <c r="E1090" s="573"/>
      <c r="F1090" s="575"/>
      <c r="G1090" s="576"/>
      <c r="H1090" s="578"/>
      <c r="I1090" s="578"/>
      <c r="J1090" s="573"/>
      <c r="K1090" s="573"/>
      <c r="L1090" s="575"/>
      <c r="M1090" s="573"/>
    </row>
    <row r="1091" spans="1:13" x14ac:dyDescent="0.2">
      <c r="A1091" s="573"/>
      <c r="B1091" s="573"/>
      <c r="C1091" s="573"/>
      <c r="D1091" s="573"/>
      <c r="E1091" s="573"/>
      <c r="F1091" s="575"/>
      <c r="G1091" s="576"/>
      <c r="H1091" s="578"/>
      <c r="I1091" s="578"/>
      <c r="J1091" s="573"/>
      <c r="K1091" s="573"/>
      <c r="L1091" s="575"/>
      <c r="M1091" s="573"/>
    </row>
    <row r="1092" spans="1:13" x14ac:dyDescent="0.2">
      <c r="A1092" s="573"/>
      <c r="B1092" s="573"/>
      <c r="C1092" s="573"/>
      <c r="D1092" s="573"/>
      <c r="E1092" s="573"/>
      <c r="F1092" s="575"/>
      <c r="G1092" s="576"/>
      <c r="H1092" s="578"/>
      <c r="I1092" s="578"/>
      <c r="J1092" s="573"/>
      <c r="K1092" s="573"/>
      <c r="L1092" s="575"/>
      <c r="M1092" s="573"/>
    </row>
    <row r="1093" spans="1:13" x14ac:dyDescent="0.2">
      <c r="A1093" s="573"/>
      <c r="B1093" s="573"/>
      <c r="C1093" s="573"/>
      <c r="D1093" s="573"/>
      <c r="E1093" s="573"/>
      <c r="F1093" s="575"/>
      <c r="G1093" s="576"/>
      <c r="H1093" s="578"/>
      <c r="I1093" s="578"/>
      <c r="J1093" s="573"/>
      <c r="K1093" s="573"/>
      <c r="L1093" s="575"/>
      <c r="M1093" s="573"/>
    </row>
    <row r="1094" spans="1:13" x14ac:dyDescent="0.2">
      <c r="A1094" s="573"/>
      <c r="B1094" s="573"/>
      <c r="C1094" s="573"/>
      <c r="D1094" s="573"/>
      <c r="E1094" s="573"/>
      <c r="F1094" s="575"/>
      <c r="G1094" s="576"/>
      <c r="H1094" s="578"/>
      <c r="I1094" s="578"/>
      <c r="J1094" s="573"/>
      <c r="K1094" s="573"/>
      <c r="L1094" s="575"/>
      <c r="M1094" s="573"/>
    </row>
    <row r="1095" spans="1:13" x14ac:dyDescent="0.2">
      <c r="A1095" s="573"/>
      <c r="B1095" s="573"/>
      <c r="C1095" s="573"/>
      <c r="D1095" s="573"/>
      <c r="E1095" s="573"/>
      <c r="F1095" s="575"/>
      <c r="G1095" s="576"/>
      <c r="H1095" s="578"/>
      <c r="I1095" s="578"/>
      <c r="J1095" s="573"/>
      <c r="K1095" s="573"/>
      <c r="L1095" s="575"/>
      <c r="M1095" s="573"/>
    </row>
    <row r="1096" spans="1:13" x14ac:dyDescent="0.2">
      <c r="A1096" s="573"/>
      <c r="B1096" s="573"/>
      <c r="C1096" s="573"/>
      <c r="D1096" s="573"/>
      <c r="E1096" s="573"/>
      <c r="F1096" s="575"/>
      <c r="G1096" s="576"/>
      <c r="H1096" s="578"/>
      <c r="I1096" s="578"/>
      <c r="J1096" s="573"/>
      <c r="K1096" s="573"/>
      <c r="L1096" s="575"/>
      <c r="M1096" s="573"/>
    </row>
    <row r="1097" spans="1:13" x14ac:dyDescent="0.2">
      <c r="A1097" s="573"/>
      <c r="B1097" s="573"/>
      <c r="C1097" s="573"/>
      <c r="D1097" s="573"/>
      <c r="E1097" s="573"/>
      <c r="F1097" s="575"/>
      <c r="G1097" s="576"/>
      <c r="H1097" s="578"/>
      <c r="I1097" s="578"/>
      <c r="J1097" s="573"/>
      <c r="K1097" s="573"/>
      <c r="L1097" s="575"/>
      <c r="M1097" s="573"/>
    </row>
    <row r="1098" spans="1:13" x14ac:dyDescent="0.2">
      <c r="A1098" s="573"/>
      <c r="B1098" s="573"/>
      <c r="C1098" s="573"/>
      <c r="D1098" s="573"/>
      <c r="E1098" s="573"/>
      <c r="F1098" s="575"/>
      <c r="G1098" s="576"/>
      <c r="H1098" s="578"/>
      <c r="I1098" s="578"/>
      <c r="J1098" s="573"/>
      <c r="K1098" s="573"/>
      <c r="L1098" s="575"/>
      <c r="M1098" s="573"/>
    </row>
    <row r="1099" spans="1:13" x14ac:dyDescent="0.2">
      <c r="A1099" s="573"/>
      <c r="B1099" s="573"/>
      <c r="C1099" s="573"/>
      <c r="D1099" s="573"/>
      <c r="E1099" s="573"/>
      <c r="F1099" s="575"/>
      <c r="G1099" s="576"/>
      <c r="H1099" s="578"/>
      <c r="I1099" s="578"/>
      <c r="J1099" s="573"/>
      <c r="K1099" s="573"/>
      <c r="L1099" s="575"/>
      <c r="M1099" s="573"/>
    </row>
    <row r="1100" spans="1:13" x14ac:dyDescent="0.2">
      <c r="A1100" s="573"/>
      <c r="B1100" s="573"/>
      <c r="C1100" s="573"/>
      <c r="D1100" s="573"/>
      <c r="E1100" s="573"/>
      <c r="F1100" s="575"/>
      <c r="G1100" s="576"/>
      <c r="H1100" s="578"/>
      <c r="I1100" s="578"/>
      <c r="J1100" s="573"/>
      <c r="K1100" s="573"/>
      <c r="L1100" s="575"/>
      <c r="M1100" s="573"/>
    </row>
    <row r="1101" spans="1:13" x14ac:dyDescent="0.2">
      <c r="A1101" s="573"/>
      <c r="B1101" s="573"/>
      <c r="C1101" s="573"/>
      <c r="D1101" s="573"/>
      <c r="E1101" s="573"/>
      <c r="F1101" s="575"/>
      <c r="G1101" s="576"/>
      <c r="H1101" s="578"/>
      <c r="I1101" s="578"/>
      <c r="J1101" s="573"/>
      <c r="K1101" s="573"/>
      <c r="L1101" s="575"/>
      <c r="M1101" s="573"/>
    </row>
    <row r="1102" spans="1:13" x14ac:dyDescent="0.2">
      <c r="A1102" s="573"/>
      <c r="B1102" s="573"/>
      <c r="C1102" s="573"/>
      <c r="D1102" s="573"/>
      <c r="E1102" s="573"/>
      <c r="F1102" s="575"/>
      <c r="G1102" s="576"/>
      <c r="H1102" s="578"/>
      <c r="I1102" s="578"/>
      <c r="J1102" s="573"/>
      <c r="K1102" s="573"/>
      <c r="L1102" s="575"/>
      <c r="M1102" s="573"/>
    </row>
    <row r="1103" spans="1:13" x14ac:dyDescent="0.2">
      <c r="A1103" s="573"/>
      <c r="B1103" s="573"/>
      <c r="C1103" s="573"/>
      <c r="D1103" s="573"/>
      <c r="E1103" s="573"/>
      <c r="F1103" s="575"/>
      <c r="G1103" s="576"/>
      <c r="H1103" s="578"/>
      <c r="I1103" s="578"/>
      <c r="J1103" s="573"/>
      <c r="K1103" s="573"/>
      <c r="L1103" s="575"/>
      <c r="M1103" s="573"/>
    </row>
    <row r="1104" spans="1:13" x14ac:dyDescent="0.2">
      <c r="A1104" s="573"/>
      <c r="B1104" s="573"/>
      <c r="C1104" s="573"/>
      <c r="D1104" s="573"/>
      <c r="E1104" s="573"/>
      <c r="F1104" s="575"/>
      <c r="G1104" s="576"/>
      <c r="H1104" s="578"/>
      <c r="I1104" s="578"/>
      <c r="J1104" s="573"/>
      <c r="K1104" s="573"/>
      <c r="L1104" s="575"/>
      <c r="M1104" s="573"/>
    </row>
    <row r="1105" spans="1:13" x14ac:dyDescent="0.2">
      <c r="A1105" s="573"/>
      <c r="B1105" s="573"/>
      <c r="C1105" s="573"/>
      <c r="D1105" s="573"/>
      <c r="E1105" s="573"/>
      <c r="F1105" s="575"/>
      <c r="G1105" s="576"/>
      <c r="H1105" s="578"/>
      <c r="I1105" s="578"/>
      <c r="J1105" s="573"/>
      <c r="K1105" s="573"/>
      <c r="L1105" s="575"/>
      <c r="M1105" s="573"/>
    </row>
    <row r="1106" spans="1:13" x14ac:dyDescent="0.2">
      <c r="A1106" s="573"/>
      <c r="B1106" s="573"/>
      <c r="C1106" s="573"/>
      <c r="D1106" s="573"/>
      <c r="E1106" s="573"/>
      <c r="F1106" s="575"/>
      <c r="G1106" s="576"/>
      <c r="H1106" s="578"/>
      <c r="I1106" s="578"/>
      <c r="J1106" s="573"/>
      <c r="K1106" s="573"/>
      <c r="L1106" s="575"/>
      <c r="M1106" s="573"/>
    </row>
    <row r="1107" spans="1:13" x14ac:dyDescent="0.2">
      <c r="A1107" s="573"/>
      <c r="B1107" s="573"/>
      <c r="C1107" s="573"/>
      <c r="D1107" s="573"/>
      <c r="E1107" s="573"/>
      <c r="F1107" s="575"/>
      <c r="G1107" s="576"/>
      <c r="H1107" s="578"/>
      <c r="I1107" s="578"/>
      <c r="J1107" s="573"/>
      <c r="K1107" s="573"/>
      <c r="L1107" s="575"/>
      <c r="M1107" s="573"/>
    </row>
    <row r="1108" spans="1:13" x14ac:dyDescent="0.2">
      <c r="A1108" s="573"/>
      <c r="B1108" s="573"/>
      <c r="C1108" s="573"/>
      <c r="D1108" s="573"/>
      <c r="E1108" s="573"/>
      <c r="F1108" s="575"/>
      <c r="G1108" s="576"/>
      <c r="H1108" s="578"/>
      <c r="I1108" s="578"/>
      <c r="J1108" s="573"/>
      <c r="K1108" s="573"/>
      <c r="L1108" s="575"/>
      <c r="M1108" s="573"/>
    </row>
    <row r="1109" spans="1:13" x14ac:dyDescent="0.2">
      <c r="A1109" s="573"/>
      <c r="B1109" s="573"/>
      <c r="C1109" s="573"/>
      <c r="D1109" s="573"/>
      <c r="E1109" s="573"/>
      <c r="F1109" s="575"/>
      <c r="G1109" s="576"/>
      <c r="H1109" s="578"/>
      <c r="I1109" s="578"/>
      <c r="J1109" s="573"/>
      <c r="K1109" s="573"/>
      <c r="L1109" s="575"/>
      <c r="M1109" s="573"/>
    </row>
    <row r="1110" spans="1:13" x14ac:dyDescent="0.2">
      <c r="A1110" s="573"/>
      <c r="B1110" s="573"/>
      <c r="C1110" s="573"/>
      <c r="D1110" s="573"/>
      <c r="E1110" s="573"/>
      <c r="F1110" s="575"/>
      <c r="G1110" s="576"/>
      <c r="H1110" s="578"/>
      <c r="I1110" s="578"/>
      <c r="J1110" s="573"/>
      <c r="K1110" s="573"/>
      <c r="L1110" s="575"/>
      <c r="M1110" s="573"/>
    </row>
    <row r="1111" spans="1:13" x14ac:dyDescent="0.2">
      <c r="A1111" s="573"/>
      <c r="B1111" s="573"/>
      <c r="C1111" s="573"/>
      <c r="D1111" s="573"/>
      <c r="E1111" s="573"/>
      <c r="F1111" s="575"/>
      <c r="G1111" s="576"/>
      <c r="H1111" s="578"/>
      <c r="I1111" s="578"/>
      <c r="J1111" s="573"/>
      <c r="K1111" s="573"/>
      <c r="L1111" s="575"/>
      <c r="M1111" s="573"/>
    </row>
    <row r="1112" spans="1:13" x14ac:dyDescent="0.2">
      <c r="A1112" s="573"/>
      <c r="B1112" s="573"/>
      <c r="C1112" s="573"/>
      <c r="D1112" s="573"/>
      <c r="E1112" s="573"/>
      <c r="F1112" s="575"/>
      <c r="G1112" s="576"/>
      <c r="H1112" s="578"/>
      <c r="I1112" s="578"/>
      <c r="J1112" s="573"/>
      <c r="K1112" s="573"/>
      <c r="L1112" s="575"/>
      <c r="M1112" s="573"/>
    </row>
    <row r="1113" spans="1:13" x14ac:dyDescent="0.2">
      <c r="A1113" s="573"/>
      <c r="B1113" s="573"/>
      <c r="C1113" s="573"/>
      <c r="D1113" s="573"/>
      <c r="E1113" s="573"/>
      <c r="F1113" s="575"/>
      <c r="G1113" s="576"/>
      <c r="H1113" s="578"/>
      <c r="I1113" s="578"/>
      <c r="J1113" s="573"/>
      <c r="K1113" s="573"/>
      <c r="L1113" s="575"/>
      <c r="M1113" s="573"/>
    </row>
    <row r="1114" spans="1:13" x14ac:dyDescent="0.2">
      <c r="A1114" s="573"/>
      <c r="B1114" s="573"/>
      <c r="C1114" s="573"/>
      <c r="D1114" s="573"/>
      <c r="E1114" s="573"/>
      <c r="F1114" s="575"/>
      <c r="G1114" s="576"/>
      <c r="H1114" s="578"/>
      <c r="I1114" s="578"/>
      <c r="J1114" s="573"/>
      <c r="K1114" s="573"/>
      <c r="L1114" s="575"/>
      <c r="M1114" s="573"/>
    </row>
    <row r="1115" spans="1:13" x14ac:dyDescent="0.2">
      <c r="A1115" s="573"/>
      <c r="B1115" s="573"/>
      <c r="C1115" s="573"/>
      <c r="D1115" s="573"/>
      <c r="E1115" s="573"/>
      <c r="F1115" s="575"/>
      <c r="G1115" s="576"/>
      <c r="H1115" s="578"/>
      <c r="I1115" s="578"/>
      <c r="J1115" s="573"/>
      <c r="K1115" s="573"/>
      <c r="L1115" s="575"/>
      <c r="M1115" s="573"/>
    </row>
    <row r="1116" spans="1:13" x14ac:dyDescent="0.2">
      <c r="A1116" s="573"/>
      <c r="B1116" s="573"/>
      <c r="C1116" s="573"/>
      <c r="D1116" s="573"/>
      <c r="E1116" s="573"/>
      <c r="F1116" s="575"/>
      <c r="G1116" s="576"/>
      <c r="H1116" s="578"/>
      <c r="I1116" s="578"/>
      <c r="J1116" s="573"/>
      <c r="K1116" s="573"/>
      <c r="L1116" s="575"/>
      <c r="M1116" s="573"/>
    </row>
    <row r="1117" spans="1:13" x14ac:dyDescent="0.2">
      <c r="A1117" s="573"/>
      <c r="B1117" s="573"/>
      <c r="C1117" s="573"/>
      <c r="D1117" s="573"/>
      <c r="E1117" s="573"/>
      <c r="F1117" s="575"/>
      <c r="G1117" s="576"/>
      <c r="H1117" s="578"/>
      <c r="I1117" s="578"/>
      <c r="J1117" s="573"/>
      <c r="K1117" s="573"/>
      <c r="L1117" s="575"/>
      <c r="M1117" s="573"/>
    </row>
    <row r="1118" spans="1:13" x14ac:dyDescent="0.2">
      <c r="A1118" s="573"/>
      <c r="B1118" s="573"/>
      <c r="C1118" s="573"/>
      <c r="D1118" s="573"/>
      <c r="E1118" s="573"/>
      <c r="F1118" s="575"/>
      <c r="G1118" s="576"/>
      <c r="H1118" s="578"/>
      <c r="I1118" s="578"/>
      <c r="J1118" s="573"/>
      <c r="K1118" s="573"/>
      <c r="L1118" s="575"/>
      <c r="M1118" s="573"/>
    </row>
    <row r="1119" spans="1:13" x14ac:dyDescent="0.2">
      <c r="A1119" s="573"/>
      <c r="B1119" s="573"/>
      <c r="C1119" s="573"/>
      <c r="D1119" s="573"/>
      <c r="E1119" s="573"/>
      <c r="F1119" s="575"/>
      <c r="G1119" s="576"/>
      <c r="H1119" s="578"/>
      <c r="I1119" s="578"/>
      <c r="J1119" s="573"/>
      <c r="K1119" s="573"/>
      <c r="L1119" s="575"/>
      <c r="M1119" s="573"/>
    </row>
    <row r="1120" spans="1:13" x14ac:dyDescent="0.2">
      <c r="A1120" s="573"/>
      <c r="B1120" s="573"/>
      <c r="C1120" s="573"/>
      <c r="D1120" s="573"/>
      <c r="E1120" s="573"/>
      <c r="F1120" s="575"/>
      <c r="G1120" s="576"/>
      <c r="H1120" s="578"/>
      <c r="I1120" s="578"/>
      <c r="J1120" s="573"/>
      <c r="K1120" s="573"/>
      <c r="L1120" s="575"/>
      <c r="M1120" s="573"/>
    </row>
    <row r="1121" spans="1:13" x14ac:dyDescent="0.2">
      <c r="A1121" s="573"/>
      <c r="B1121" s="573"/>
      <c r="C1121" s="573"/>
      <c r="D1121" s="573"/>
      <c r="E1121" s="573"/>
      <c r="F1121" s="575"/>
      <c r="G1121" s="576"/>
      <c r="H1121" s="578"/>
      <c r="I1121" s="578"/>
      <c r="J1121" s="573"/>
      <c r="K1121" s="573"/>
      <c r="L1121" s="575"/>
      <c r="M1121" s="573"/>
    </row>
    <row r="1122" spans="1:13" x14ac:dyDescent="0.2">
      <c r="A1122" s="573"/>
      <c r="B1122" s="573"/>
      <c r="C1122" s="573"/>
      <c r="D1122" s="573"/>
      <c r="E1122" s="573"/>
      <c r="F1122" s="575"/>
      <c r="G1122" s="576"/>
      <c r="H1122" s="578"/>
      <c r="I1122" s="578"/>
      <c r="J1122" s="573"/>
      <c r="K1122" s="573"/>
      <c r="L1122" s="575"/>
      <c r="M1122" s="573"/>
    </row>
    <row r="1123" spans="1:13" x14ac:dyDescent="0.2">
      <c r="A1123" s="573"/>
      <c r="B1123" s="573"/>
      <c r="C1123" s="573"/>
      <c r="D1123" s="573"/>
      <c r="E1123" s="573"/>
      <c r="F1123" s="575"/>
      <c r="G1123" s="576"/>
      <c r="H1123" s="578"/>
      <c r="I1123" s="578"/>
      <c r="J1123" s="573"/>
      <c r="K1123" s="573"/>
      <c r="L1123" s="575"/>
      <c r="M1123" s="573"/>
    </row>
    <row r="1124" spans="1:13" x14ac:dyDescent="0.2">
      <c r="A1124" s="573"/>
      <c r="B1124" s="573"/>
      <c r="C1124" s="573"/>
      <c r="D1124" s="573"/>
      <c r="E1124" s="573"/>
      <c r="F1124" s="575"/>
      <c r="G1124" s="576"/>
      <c r="H1124" s="578"/>
      <c r="I1124" s="578"/>
      <c r="J1124" s="573"/>
      <c r="K1124" s="573"/>
      <c r="L1124" s="575"/>
      <c r="M1124" s="573"/>
    </row>
    <row r="1125" spans="1:13" x14ac:dyDescent="0.2">
      <c r="A1125" s="573"/>
      <c r="B1125" s="573"/>
      <c r="C1125" s="573"/>
      <c r="D1125" s="573"/>
      <c r="E1125" s="573"/>
      <c r="F1125" s="575"/>
      <c r="G1125" s="576"/>
      <c r="H1125" s="578"/>
      <c r="I1125" s="578"/>
      <c r="J1125" s="573"/>
      <c r="K1125" s="573"/>
      <c r="L1125" s="575"/>
      <c r="M1125" s="573"/>
    </row>
    <row r="1126" spans="1:13" x14ac:dyDescent="0.2">
      <c r="A1126" s="573"/>
      <c r="B1126" s="573"/>
      <c r="C1126" s="573"/>
      <c r="D1126" s="573"/>
      <c r="E1126" s="573"/>
      <c r="F1126" s="575"/>
      <c r="G1126" s="576"/>
      <c r="H1126" s="578"/>
      <c r="I1126" s="578"/>
      <c r="J1126" s="573"/>
      <c r="K1126" s="573"/>
      <c r="L1126" s="575"/>
      <c r="M1126" s="573"/>
    </row>
    <row r="1127" spans="1:13" x14ac:dyDescent="0.2">
      <c r="A1127" s="573"/>
      <c r="B1127" s="573"/>
      <c r="C1127" s="573"/>
      <c r="D1127" s="573"/>
      <c r="E1127" s="573"/>
      <c r="F1127" s="575"/>
      <c r="G1127" s="576"/>
      <c r="H1127" s="578"/>
      <c r="I1127" s="578"/>
      <c r="J1127" s="573"/>
      <c r="K1127" s="573"/>
      <c r="L1127" s="575"/>
      <c r="M1127" s="573"/>
    </row>
    <row r="1128" spans="1:13" x14ac:dyDescent="0.2">
      <c r="A1128" s="573"/>
      <c r="B1128" s="573"/>
      <c r="C1128" s="573"/>
      <c r="D1128" s="573"/>
      <c r="E1128" s="573"/>
      <c r="F1128" s="575"/>
      <c r="G1128" s="576"/>
      <c r="H1128" s="578"/>
      <c r="I1128" s="578"/>
      <c r="J1128" s="573"/>
      <c r="K1128" s="573"/>
      <c r="L1128" s="575"/>
      <c r="M1128" s="573"/>
    </row>
    <row r="1129" spans="1:13" x14ac:dyDescent="0.2">
      <c r="A1129" s="573"/>
      <c r="B1129" s="573"/>
      <c r="C1129" s="573"/>
      <c r="D1129" s="573"/>
      <c r="E1129" s="573"/>
      <c r="F1129" s="575"/>
      <c r="G1129" s="576"/>
      <c r="H1129" s="578"/>
      <c r="I1129" s="578"/>
      <c r="J1129" s="573"/>
      <c r="K1129" s="573"/>
      <c r="L1129" s="575"/>
      <c r="M1129" s="573"/>
    </row>
    <row r="1130" spans="1:13" x14ac:dyDescent="0.2">
      <c r="A1130" s="573"/>
      <c r="B1130" s="573"/>
      <c r="C1130" s="573"/>
      <c r="D1130" s="573"/>
      <c r="E1130" s="573"/>
      <c r="F1130" s="575"/>
      <c r="G1130" s="576"/>
      <c r="H1130" s="578"/>
      <c r="I1130" s="578"/>
      <c r="J1130" s="573"/>
      <c r="K1130" s="573"/>
      <c r="L1130" s="575"/>
      <c r="M1130" s="573"/>
    </row>
    <row r="1131" spans="1:13" x14ac:dyDescent="0.2">
      <c r="A1131" s="573"/>
      <c r="B1131" s="573"/>
      <c r="C1131" s="573"/>
      <c r="D1131" s="573"/>
      <c r="E1131" s="573"/>
      <c r="F1131" s="575"/>
      <c r="G1131" s="576"/>
      <c r="H1131" s="578"/>
      <c r="I1131" s="578"/>
      <c r="J1131" s="573"/>
      <c r="K1131" s="573"/>
      <c r="L1131" s="575"/>
      <c r="M1131" s="573"/>
    </row>
    <row r="1132" spans="1:13" x14ac:dyDescent="0.2">
      <c r="A1132" s="573"/>
      <c r="B1132" s="573"/>
      <c r="C1132" s="573"/>
      <c r="D1132" s="573"/>
      <c r="E1132" s="573"/>
      <c r="F1132" s="575"/>
      <c r="G1132" s="576"/>
      <c r="H1132" s="578"/>
      <c r="I1132" s="578"/>
      <c r="J1132" s="573"/>
      <c r="K1132" s="573"/>
      <c r="L1132" s="575"/>
      <c r="M1132" s="573"/>
    </row>
    <row r="1133" spans="1:13" x14ac:dyDescent="0.2">
      <c r="A1133" s="573"/>
      <c r="B1133" s="573"/>
      <c r="C1133" s="573"/>
      <c r="D1133" s="573"/>
      <c r="E1133" s="573"/>
      <c r="F1133" s="575"/>
      <c r="G1133" s="576"/>
      <c r="H1133" s="578"/>
      <c r="I1133" s="578"/>
      <c r="J1133" s="573"/>
      <c r="K1133" s="573"/>
      <c r="L1133" s="575"/>
      <c r="M1133" s="573"/>
    </row>
    <row r="1134" spans="1:13" x14ac:dyDescent="0.2">
      <c r="A1134" s="573"/>
      <c r="B1134" s="573"/>
      <c r="C1134" s="573"/>
      <c r="D1134" s="573"/>
      <c r="E1134" s="573"/>
      <c r="F1134" s="575"/>
      <c r="G1134" s="576"/>
      <c r="H1134" s="578"/>
      <c r="I1134" s="578"/>
      <c r="J1134" s="573"/>
      <c r="K1134" s="573"/>
      <c r="L1134" s="575"/>
      <c r="M1134" s="573"/>
    </row>
    <row r="1135" spans="1:13" x14ac:dyDescent="0.2">
      <c r="A1135" s="573"/>
      <c r="B1135" s="573"/>
      <c r="C1135" s="573"/>
      <c r="D1135" s="573"/>
      <c r="E1135" s="573"/>
      <c r="F1135" s="575"/>
      <c r="G1135" s="576"/>
      <c r="H1135" s="578"/>
      <c r="I1135" s="578"/>
      <c r="J1135" s="573"/>
      <c r="K1135" s="573"/>
      <c r="L1135" s="575"/>
      <c r="M1135" s="573"/>
    </row>
    <row r="1136" spans="1:13" x14ac:dyDescent="0.2">
      <c r="A1136" s="573"/>
      <c r="B1136" s="573"/>
      <c r="C1136" s="573"/>
      <c r="D1136" s="573"/>
      <c r="E1136" s="573"/>
      <c r="F1136" s="575"/>
      <c r="G1136" s="576"/>
      <c r="H1136" s="578"/>
      <c r="I1136" s="578"/>
      <c r="J1136" s="573"/>
      <c r="K1136" s="573"/>
      <c r="L1136" s="575"/>
      <c r="M1136" s="573"/>
    </row>
    <row r="1137" spans="1:13" x14ac:dyDescent="0.2">
      <c r="A1137" s="573"/>
      <c r="B1137" s="573"/>
      <c r="C1137" s="573"/>
      <c r="D1137" s="573"/>
      <c r="E1137" s="573"/>
      <c r="F1137" s="575"/>
      <c r="G1137" s="576"/>
      <c r="H1137" s="578"/>
      <c r="I1137" s="578"/>
      <c r="J1137" s="573"/>
      <c r="K1137" s="573"/>
      <c r="L1137" s="575"/>
      <c r="M1137" s="573"/>
    </row>
    <row r="1138" spans="1:13" x14ac:dyDescent="0.2">
      <c r="A1138" s="573"/>
      <c r="B1138" s="573"/>
      <c r="C1138" s="573"/>
      <c r="D1138" s="573"/>
      <c r="E1138" s="573"/>
      <c r="F1138" s="575"/>
      <c r="G1138" s="576"/>
      <c r="H1138" s="578"/>
      <c r="I1138" s="578"/>
      <c r="J1138" s="573"/>
      <c r="K1138" s="573"/>
      <c r="L1138" s="575"/>
      <c r="M1138" s="573"/>
    </row>
    <row r="1139" spans="1:13" x14ac:dyDescent="0.2">
      <c r="A1139" s="573"/>
      <c r="B1139" s="573"/>
      <c r="C1139" s="573"/>
      <c r="D1139" s="573"/>
      <c r="E1139" s="573"/>
      <c r="F1139" s="575"/>
      <c r="G1139" s="576"/>
      <c r="H1139" s="578"/>
      <c r="I1139" s="578"/>
      <c r="J1139" s="573"/>
      <c r="K1139" s="573"/>
      <c r="L1139" s="575"/>
      <c r="M1139" s="573"/>
    </row>
    <row r="1140" spans="1:13" x14ac:dyDescent="0.2">
      <c r="A1140" s="573"/>
      <c r="B1140" s="573"/>
      <c r="C1140" s="573"/>
      <c r="D1140" s="573"/>
      <c r="E1140" s="573"/>
      <c r="F1140" s="575"/>
      <c r="G1140" s="576"/>
      <c r="H1140" s="578"/>
      <c r="I1140" s="578"/>
      <c r="J1140" s="573"/>
      <c r="K1140" s="573"/>
      <c r="L1140" s="575"/>
      <c r="M1140" s="573"/>
    </row>
    <row r="1141" spans="1:13" x14ac:dyDescent="0.2">
      <c r="A1141" s="573"/>
      <c r="B1141" s="573"/>
      <c r="C1141" s="573"/>
      <c r="D1141" s="573"/>
      <c r="E1141" s="573"/>
      <c r="F1141" s="575"/>
      <c r="G1141" s="576"/>
      <c r="H1141" s="578"/>
      <c r="I1141" s="578"/>
      <c r="J1141" s="573"/>
      <c r="K1141" s="573"/>
      <c r="L1141" s="575"/>
      <c r="M1141" s="573"/>
    </row>
    <row r="1142" spans="1:13" x14ac:dyDescent="0.2">
      <c r="A1142" s="573"/>
      <c r="B1142" s="573"/>
      <c r="C1142" s="573"/>
      <c r="D1142" s="573"/>
      <c r="E1142" s="573"/>
      <c r="F1142" s="575"/>
      <c r="G1142" s="576"/>
      <c r="H1142" s="578"/>
      <c r="I1142" s="578"/>
      <c r="J1142" s="573"/>
      <c r="K1142" s="573"/>
      <c r="L1142" s="575"/>
      <c r="M1142" s="573"/>
    </row>
    <row r="1143" spans="1:13" x14ac:dyDescent="0.2">
      <c r="A1143" s="573"/>
      <c r="B1143" s="573"/>
      <c r="C1143" s="573"/>
      <c r="D1143" s="573"/>
      <c r="E1143" s="573"/>
      <c r="F1143" s="575"/>
      <c r="G1143" s="576"/>
      <c r="H1143" s="578"/>
      <c r="I1143" s="578"/>
      <c r="J1143" s="573"/>
      <c r="K1143" s="573"/>
      <c r="L1143" s="575"/>
      <c r="M1143" s="573"/>
    </row>
    <row r="1144" spans="1:13" x14ac:dyDescent="0.2">
      <c r="A1144" s="573"/>
      <c r="B1144" s="573"/>
      <c r="C1144" s="573"/>
      <c r="D1144" s="573"/>
      <c r="E1144" s="573"/>
      <c r="F1144" s="575"/>
      <c r="G1144" s="576"/>
      <c r="H1144" s="578"/>
      <c r="I1144" s="578"/>
      <c r="J1144" s="573"/>
      <c r="K1144" s="573"/>
      <c r="L1144" s="575"/>
      <c r="M1144" s="573"/>
    </row>
    <row r="1145" spans="1:13" x14ac:dyDescent="0.2">
      <c r="A1145" s="573"/>
      <c r="B1145" s="573"/>
      <c r="C1145" s="573"/>
      <c r="D1145" s="573"/>
      <c r="E1145" s="573"/>
      <c r="F1145" s="575"/>
      <c r="G1145" s="576"/>
      <c r="H1145" s="578"/>
      <c r="I1145" s="578"/>
      <c r="J1145" s="573"/>
      <c r="K1145" s="573"/>
      <c r="L1145" s="575"/>
      <c r="M1145" s="573"/>
    </row>
    <row r="1146" spans="1:13" x14ac:dyDescent="0.2">
      <c r="A1146" s="573"/>
      <c r="B1146" s="573"/>
      <c r="C1146" s="573"/>
      <c r="D1146" s="573"/>
      <c r="E1146" s="573"/>
      <c r="F1146" s="575"/>
      <c r="G1146" s="576"/>
      <c r="H1146" s="578"/>
      <c r="I1146" s="578"/>
      <c r="J1146" s="573"/>
      <c r="K1146" s="573"/>
      <c r="L1146" s="575"/>
      <c r="M1146" s="573"/>
    </row>
    <row r="1147" spans="1:13" x14ac:dyDescent="0.2">
      <c r="A1147" s="573"/>
      <c r="B1147" s="573"/>
      <c r="C1147" s="573"/>
      <c r="D1147" s="573"/>
      <c r="E1147" s="573"/>
      <c r="F1147" s="575"/>
      <c r="G1147" s="576"/>
      <c r="H1147" s="578"/>
      <c r="I1147" s="578"/>
      <c r="J1147" s="573"/>
      <c r="K1147" s="573"/>
      <c r="L1147" s="575"/>
      <c r="M1147" s="573"/>
    </row>
    <row r="1148" spans="1:13" x14ac:dyDescent="0.2">
      <c r="A1148" s="573"/>
      <c r="B1148" s="573"/>
      <c r="C1148" s="573"/>
      <c r="D1148" s="573"/>
      <c r="E1148" s="573"/>
      <c r="F1148" s="575"/>
      <c r="G1148" s="576"/>
      <c r="H1148" s="578"/>
      <c r="I1148" s="578"/>
      <c r="J1148" s="573"/>
      <c r="K1148" s="573"/>
      <c r="L1148" s="575"/>
      <c r="M1148" s="573"/>
    </row>
    <row r="1149" spans="1:13" x14ac:dyDescent="0.2">
      <c r="A1149" s="573"/>
      <c r="B1149" s="573"/>
      <c r="C1149" s="573"/>
      <c r="D1149" s="573"/>
      <c r="E1149" s="573"/>
      <c r="F1149" s="575"/>
      <c r="G1149" s="576"/>
      <c r="H1149" s="578"/>
      <c r="I1149" s="578"/>
      <c r="J1149" s="573"/>
      <c r="K1149" s="573"/>
      <c r="L1149" s="575"/>
      <c r="M1149" s="573"/>
    </row>
    <row r="1150" spans="1:13" x14ac:dyDescent="0.2">
      <c r="A1150" s="573"/>
      <c r="B1150" s="573"/>
      <c r="C1150" s="573"/>
      <c r="D1150" s="573"/>
      <c r="E1150" s="573"/>
      <c r="F1150" s="575"/>
      <c r="G1150" s="576"/>
      <c r="H1150" s="578"/>
      <c r="I1150" s="578"/>
      <c r="J1150" s="573"/>
      <c r="K1150" s="573"/>
      <c r="L1150" s="575"/>
      <c r="M1150" s="573"/>
    </row>
    <row r="1151" spans="1:13" x14ac:dyDescent="0.2">
      <c r="A1151" s="573"/>
      <c r="B1151" s="573"/>
      <c r="C1151" s="573"/>
      <c r="D1151" s="573"/>
      <c r="E1151" s="573"/>
      <c r="F1151" s="575"/>
      <c r="G1151" s="576"/>
      <c r="H1151" s="578"/>
      <c r="I1151" s="578"/>
      <c r="J1151" s="573"/>
      <c r="K1151" s="573"/>
      <c r="L1151" s="575"/>
      <c r="M1151" s="573"/>
    </row>
    <row r="1152" spans="1:13" x14ac:dyDescent="0.2">
      <c r="A1152" s="573"/>
      <c r="B1152" s="573"/>
      <c r="C1152" s="573"/>
      <c r="D1152" s="573"/>
      <c r="E1152" s="573"/>
      <c r="F1152" s="575"/>
      <c r="G1152" s="576"/>
      <c r="H1152" s="578"/>
      <c r="I1152" s="578"/>
      <c r="J1152" s="573"/>
      <c r="K1152" s="573"/>
      <c r="L1152" s="575"/>
      <c r="M1152" s="573"/>
    </row>
    <row r="1153" spans="1:13" x14ac:dyDescent="0.2">
      <c r="A1153" s="573"/>
      <c r="B1153" s="573"/>
      <c r="C1153" s="573"/>
      <c r="D1153" s="573"/>
      <c r="E1153" s="573"/>
      <c r="F1153" s="575"/>
      <c r="G1153" s="576"/>
      <c r="H1153" s="578"/>
      <c r="I1153" s="578"/>
      <c r="J1153" s="573"/>
      <c r="K1153" s="573"/>
      <c r="L1153" s="575"/>
      <c r="M1153" s="573"/>
    </row>
    <row r="1154" spans="1:13" x14ac:dyDescent="0.2">
      <c r="A1154" s="573"/>
      <c r="B1154" s="573"/>
      <c r="C1154" s="573"/>
      <c r="D1154" s="573"/>
      <c r="E1154" s="573"/>
      <c r="F1154" s="575"/>
      <c r="G1154" s="576"/>
      <c r="H1154" s="578"/>
      <c r="I1154" s="578"/>
      <c r="J1154" s="573"/>
      <c r="K1154" s="573"/>
      <c r="L1154" s="575"/>
      <c r="M1154" s="573"/>
    </row>
    <row r="1155" spans="1:13" x14ac:dyDescent="0.2">
      <c r="A1155" s="573"/>
      <c r="B1155" s="573"/>
      <c r="C1155" s="573"/>
      <c r="D1155" s="573"/>
      <c r="E1155" s="573"/>
      <c r="F1155" s="575"/>
      <c r="G1155" s="576"/>
      <c r="H1155" s="578"/>
      <c r="I1155" s="578"/>
      <c r="J1155" s="573"/>
      <c r="K1155" s="573"/>
      <c r="L1155" s="575"/>
      <c r="M1155" s="573"/>
    </row>
    <row r="1156" spans="1:13" x14ac:dyDescent="0.2">
      <c r="A1156" s="573"/>
      <c r="B1156" s="573"/>
      <c r="C1156" s="573"/>
      <c r="D1156" s="573"/>
      <c r="E1156" s="573"/>
      <c r="F1156" s="575"/>
      <c r="G1156" s="576"/>
      <c r="H1156" s="578"/>
      <c r="I1156" s="578"/>
      <c r="J1156" s="573"/>
      <c r="K1156" s="573"/>
      <c r="L1156" s="575"/>
      <c r="M1156" s="573"/>
    </row>
    <row r="1157" spans="1:13" x14ac:dyDescent="0.2">
      <c r="A1157" s="573"/>
      <c r="B1157" s="573"/>
      <c r="C1157" s="573"/>
      <c r="D1157" s="573"/>
      <c r="E1157" s="573"/>
      <c r="F1157" s="575"/>
      <c r="G1157" s="576"/>
      <c r="H1157" s="578"/>
      <c r="I1157" s="578"/>
      <c r="J1157" s="573"/>
      <c r="K1157" s="573"/>
      <c r="L1157" s="575"/>
      <c r="M1157" s="573"/>
    </row>
    <row r="1158" spans="1:13" x14ac:dyDescent="0.2">
      <c r="A1158" s="573"/>
      <c r="B1158" s="573"/>
      <c r="C1158" s="573"/>
      <c r="D1158" s="573"/>
      <c r="E1158" s="573"/>
      <c r="F1158" s="575"/>
      <c r="G1158" s="576"/>
      <c r="H1158" s="578"/>
      <c r="I1158" s="578"/>
      <c r="J1158" s="573"/>
      <c r="K1158" s="573"/>
      <c r="L1158" s="575"/>
      <c r="M1158" s="573"/>
    </row>
    <row r="1159" spans="1:13" x14ac:dyDescent="0.2">
      <c r="A1159" s="573"/>
      <c r="B1159" s="573"/>
      <c r="C1159" s="573"/>
      <c r="D1159" s="573"/>
      <c r="E1159" s="573"/>
      <c r="F1159" s="575"/>
      <c r="G1159" s="576"/>
      <c r="H1159" s="578"/>
      <c r="I1159" s="578"/>
      <c r="J1159" s="573"/>
      <c r="K1159" s="573"/>
      <c r="L1159" s="575"/>
      <c r="M1159" s="573"/>
    </row>
    <row r="1160" spans="1:13" x14ac:dyDescent="0.2">
      <c r="A1160" s="573"/>
      <c r="B1160" s="573"/>
      <c r="C1160" s="573"/>
      <c r="D1160" s="573"/>
      <c r="E1160" s="573"/>
      <c r="F1160" s="575"/>
      <c r="G1160" s="576"/>
      <c r="H1160" s="578"/>
      <c r="I1160" s="578"/>
      <c r="J1160" s="573"/>
      <c r="K1160" s="573"/>
      <c r="L1160" s="575"/>
      <c r="M1160" s="573"/>
    </row>
    <row r="1161" spans="1:13" x14ac:dyDescent="0.2">
      <c r="A1161" s="573"/>
      <c r="B1161" s="573"/>
      <c r="C1161" s="573"/>
      <c r="D1161" s="573"/>
      <c r="E1161" s="573"/>
      <c r="F1161" s="575"/>
      <c r="G1161" s="576"/>
      <c r="H1161" s="578"/>
      <c r="I1161" s="578"/>
      <c r="J1161" s="573"/>
      <c r="K1161" s="573"/>
      <c r="L1161" s="575"/>
      <c r="M1161" s="573"/>
    </row>
    <row r="1162" spans="1:13" x14ac:dyDescent="0.2">
      <c r="A1162" s="573"/>
      <c r="B1162" s="573"/>
      <c r="C1162" s="573"/>
      <c r="D1162" s="573"/>
      <c r="E1162" s="573"/>
      <c r="F1162" s="575"/>
      <c r="G1162" s="576"/>
      <c r="H1162" s="578"/>
      <c r="I1162" s="578"/>
      <c r="J1162" s="573"/>
      <c r="K1162" s="573"/>
      <c r="L1162" s="575"/>
      <c r="M1162" s="573"/>
    </row>
    <row r="1163" spans="1:13" x14ac:dyDescent="0.2">
      <c r="A1163" s="573"/>
      <c r="B1163" s="573"/>
      <c r="C1163" s="573"/>
      <c r="D1163" s="573"/>
      <c r="E1163" s="573"/>
      <c r="F1163" s="575"/>
      <c r="G1163" s="576"/>
      <c r="H1163" s="578"/>
      <c r="I1163" s="578"/>
      <c r="J1163" s="573"/>
      <c r="K1163" s="573"/>
      <c r="L1163" s="575"/>
      <c r="M1163" s="573"/>
    </row>
    <row r="1164" spans="1:13" x14ac:dyDescent="0.2">
      <c r="A1164" s="573"/>
      <c r="B1164" s="573"/>
      <c r="C1164" s="573"/>
      <c r="D1164" s="573"/>
      <c r="E1164" s="573"/>
      <c r="F1164" s="575"/>
      <c r="G1164" s="576"/>
      <c r="H1164" s="578"/>
      <c r="I1164" s="578"/>
      <c r="J1164" s="573"/>
      <c r="K1164" s="573"/>
      <c r="L1164" s="575"/>
      <c r="M1164" s="573"/>
    </row>
    <row r="1165" spans="1:13" x14ac:dyDescent="0.2">
      <c r="A1165" s="573"/>
      <c r="B1165" s="573"/>
      <c r="C1165" s="573"/>
      <c r="D1165" s="573"/>
      <c r="E1165" s="573"/>
      <c r="F1165" s="575"/>
      <c r="G1165" s="576"/>
      <c r="H1165" s="578"/>
      <c r="I1165" s="578"/>
      <c r="J1165" s="573"/>
      <c r="K1165" s="573"/>
      <c r="L1165" s="575"/>
      <c r="M1165" s="573"/>
    </row>
    <row r="1166" spans="1:13" x14ac:dyDescent="0.2">
      <c r="A1166" s="573"/>
      <c r="B1166" s="573"/>
      <c r="C1166" s="573"/>
      <c r="D1166" s="573"/>
      <c r="E1166" s="573"/>
      <c r="F1166" s="575"/>
      <c r="G1166" s="576"/>
      <c r="H1166" s="578"/>
      <c r="I1166" s="578"/>
      <c r="J1166" s="573"/>
      <c r="K1166" s="573"/>
      <c r="L1166" s="575"/>
      <c r="M1166" s="573"/>
    </row>
    <row r="1167" spans="1:13" x14ac:dyDescent="0.2">
      <c r="A1167" s="573"/>
      <c r="B1167" s="573"/>
      <c r="C1167" s="573"/>
      <c r="D1167" s="573"/>
      <c r="E1167" s="573"/>
      <c r="F1167" s="575"/>
      <c r="G1167" s="576"/>
      <c r="H1167" s="578"/>
      <c r="I1167" s="578"/>
      <c r="J1167" s="573"/>
      <c r="K1167" s="573"/>
      <c r="L1167" s="575"/>
      <c r="M1167" s="573"/>
    </row>
    <row r="1168" spans="1:13" x14ac:dyDescent="0.2">
      <c r="A1168" s="573"/>
      <c r="B1168" s="573"/>
      <c r="C1168" s="573"/>
      <c r="D1168" s="573"/>
      <c r="E1168" s="573"/>
      <c r="F1168" s="575"/>
      <c r="G1168" s="576"/>
      <c r="H1168" s="578"/>
      <c r="I1168" s="578"/>
      <c r="J1168" s="573"/>
      <c r="K1168" s="573"/>
      <c r="L1168" s="575"/>
      <c r="M1168" s="573"/>
    </row>
    <row r="1169" spans="1:13" x14ac:dyDescent="0.2">
      <c r="A1169" s="573"/>
      <c r="B1169" s="573"/>
      <c r="C1169" s="573"/>
      <c r="D1169" s="573"/>
      <c r="E1169" s="573"/>
      <c r="F1169" s="575"/>
      <c r="G1169" s="576"/>
      <c r="H1169" s="578"/>
      <c r="I1169" s="578"/>
      <c r="J1169" s="573"/>
      <c r="K1169" s="573"/>
      <c r="L1169" s="575"/>
      <c r="M1169" s="573"/>
    </row>
    <row r="1170" spans="1:13" x14ac:dyDescent="0.2">
      <c r="A1170" s="573"/>
      <c r="B1170" s="573"/>
      <c r="C1170" s="573"/>
      <c r="D1170" s="573"/>
      <c r="E1170" s="573"/>
      <c r="F1170" s="575"/>
      <c r="G1170" s="576"/>
      <c r="H1170" s="578"/>
      <c r="I1170" s="578"/>
      <c r="J1170" s="573"/>
      <c r="K1170" s="573"/>
      <c r="L1170" s="575"/>
      <c r="M1170" s="573"/>
    </row>
    <row r="1171" spans="1:13" x14ac:dyDescent="0.2">
      <c r="A1171" s="573"/>
      <c r="B1171" s="573"/>
      <c r="C1171" s="573"/>
      <c r="D1171" s="573"/>
      <c r="E1171" s="573"/>
      <c r="F1171" s="575"/>
      <c r="G1171" s="576"/>
      <c r="H1171" s="578"/>
      <c r="I1171" s="578"/>
      <c r="J1171" s="573"/>
      <c r="K1171" s="573"/>
      <c r="L1171" s="575"/>
      <c r="M1171" s="573"/>
    </row>
    <row r="1172" spans="1:13" x14ac:dyDescent="0.2">
      <c r="A1172" s="573"/>
      <c r="B1172" s="573"/>
      <c r="C1172" s="573"/>
      <c r="D1172" s="573"/>
      <c r="E1172" s="573"/>
      <c r="F1172" s="575"/>
      <c r="G1172" s="576"/>
      <c r="H1172" s="578"/>
      <c r="I1172" s="578"/>
      <c r="J1172" s="573"/>
      <c r="K1172" s="573"/>
      <c r="L1172" s="575"/>
      <c r="M1172" s="573"/>
    </row>
    <row r="1173" spans="1:13" x14ac:dyDescent="0.2">
      <c r="A1173" s="573"/>
      <c r="B1173" s="573"/>
      <c r="C1173" s="573"/>
      <c r="D1173" s="573"/>
      <c r="E1173" s="573"/>
      <c r="F1173" s="575"/>
      <c r="G1173" s="576"/>
      <c r="H1173" s="578"/>
      <c r="I1173" s="578"/>
      <c r="J1173" s="573"/>
      <c r="K1173" s="573"/>
      <c r="L1173" s="575"/>
      <c r="M1173" s="573"/>
    </row>
    <row r="1174" spans="1:13" x14ac:dyDescent="0.2">
      <c r="A1174" s="573"/>
      <c r="B1174" s="573"/>
      <c r="C1174" s="573"/>
      <c r="D1174" s="573"/>
      <c r="E1174" s="573"/>
      <c r="F1174" s="575"/>
      <c r="G1174" s="576"/>
      <c r="H1174" s="578"/>
      <c r="I1174" s="578"/>
      <c r="J1174" s="573"/>
      <c r="K1174" s="573"/>
      <c r="L1174" s="575"/>
      <c r="M1174" s="573"/>
    </row>
    <row r="1175" spans="1:13" x14ac:dyDescent="0.2">
      <c r="A1175" s="573"/>
      <c r="B1175" s="573"/>
      <c r="C1175" s="573"/>
      <c r="D1175" s="573"/>
      <c r="E1175" s="573"/>
      <c r="F1175" s="575"/>
      <c r="G1175" s="576"/>
      <c r="H1175" s="578"/>
      <c r="I1175" s="578"/>
      <c r="J1175" s="573"/>
      <c r="K1175" s="573"/>
      <c r="L1175" s="575"/>
      <c r="M1175" s="573"/>
    </row>
    <row r="1176" spans="1:13" x14ac:dyDescent="0.2">
      <c r="A1176" s="573"/>
      <c r="B1176" s="573"/>
      <c r="C1176" s="573"/>
      <c r="D1176" s="573"/>
      <c r="E1176" s="573"/>
      <c r="F1176" s="575"/>
      <c r="G1176" s="576"/>
      <c r="H1176" s="578"/>
      <c r="I1176" s="578"/>
      <c r="J1176" s="573"/>
      <c r="K1176" s="573"/>
      <c r="L1176" s="575"/>
      <c r="M1176" s="573"/>
    </row>
    <row r="1177" spans="1:13" x14ac:dyDescent="0.2">
      <c r="A1177" s="573"/>
      <c r="B1177" s="573"/>
      <c r="C1177" s="573"/>
      <c r="D1177" s="573"/>
      <c r="E1177" s="573"/>
      <c r="F1177" s="575"/>
      <c r="G1177" s="576"/>
      <c r="H1177" s="578"/>
      <c r="I1177" s="578"/>
      <c r="J1177" s="573"/>
      <c r="K1177" s="573"/>
      <c r="L1177" s="575"/>
      <c r="M1177" s="573"/>
    </row>
    <row r="1178" spans="1:13" x14ac:dyDescent="0.2">
      <c r="A1178" s="573"/>
      <c r="B1178" s="573"/>
      <c r="C1178" s="573"/>
      <c r="D1178" s="573"/>
      <c r="E1178" s="573"/>
      <c r="F1178" s="575"/>
      <c r="G1178" s="576"/>
      <c r="H1178" s="578"/>
      <c r="I1178" s="578"/>
      <c r="J1178" s="573"/>
      <c r="K1178" s="573"/>
      <c r="L1178" s="575"/>
      <c r="M1178" s="573"/>
    </row>
    <row r="1179" spans="1:13" x14ac:dyDescent="0.2">
      <c r="A1179" s="573"/>
      <c r="B1179" s="573"/>
      <c r="C1179" s="573"/>
      <c r="D1179" s="573"/>
      <c r="E1179" s="573"/>
      <c r="F1179" s="575"/>
      <c r="G1179" s="576"/>
      <c r="H1179" s="578"/>
      <c r="I1179" s="578"/>
      <c r="J1179" s="573"/>
      <c r="K1179" s="573"/>
      <c r="L1179" s="575"/>
      <c r="M1179" s="573"/>
    </row>
    <row r="1180" spans="1:13" x14ac:dyDescent="0.2">
      <c r="A1180" s="573"/>
      <c r="B1180" s="573"/>
      <c r="C1180" s="573"/>
      <c r="D1180" s="573"/>
      <c r="E1180" s="573"/>
      <c r="F1180" s="575"/>
      <c r="G1180" s="576"/>
      <c r="H1180" s="578"/>
      <c r="I1180" s="578"/>
      <c r="J1180" s="573"/>
      <c r="K1180" s="573"/>
      <c r="L1180" s="575"/>
      <c r="M1180" s="573"/>
    </row>
    <row r="1181" spans="1:13" x14ac:dyDescent="0.2">
      <c r="A1181" s="573"/>
      <c r="B1181" s="573"/>
      <c r="C1181" s="573"/>
      <c r="D1181" s="573"/>
      <c r="E1181" s="573"/>
      <c r="F1181" s="575"/>
      <c r="G1181" s="576"/>
      <c r="H1181" s="578"/>
      <c r="I1181" s="578"/>
      <c r="J1181" s="573"/>
      <c r="K1181" s="573"/>
      <c r="L1181" s="575"/>
      <c r="M1181" s="573"/>
    </row>
    <row r="1182" spans="1:13" x14ac:dyDescent="0.2">
      <c r="A1182" s="573"/>
      <c r="B1182" s="573"/>
      <c r="C1182" s="573"/>
      <c r="D1182" s="573"/>
      <c r="E1182" s="573"/>
      <c r="F1182" s="575"/>
      <c r="G1182" s="576"/>
      <c r="H1182" s="578"/>
      <c r="I1182" s="578"/>
      <c r="J1182" s="573"/>
      <c r="K1182" s="573"/>
      <c r="L1182" s="575"/>
      <c r="M1182" s="573"/>
    </row>
    <row r="1183" spans="1:13" x14ac:dyDescent="0.2">
      <c r="A1183" s="573"/>
      <c r="B1183" s="573"/>
      <c r="C1183" s="573"/>
      <c r="D1183" s="573"/>
      <c r="E1183" s="573"/>
      <c r="F1183" s="575"/>
      <c r="G1183" s="576"/>
      <c r="H1183" s="578"/>
      <c r="I1183" s="578"/>
      <c r="J1183" s="573"/>
      <c r="K1183" s="573"/>
      <c r="L1183" s="575"/>
      <c r="M1183" s="573"/>
    </row>
    <row r="1184" spans="1:13" x14ac:dyDescent="0.2">
      <c r="A1184" s="573"/>
      <c r="B1184" s="573"/>
      <c r="C1184" s="573"/>
      <c r="D1184" s="573"/>
      <c r="E1184" s="573"/>
      <c r="F1184" s="575"/>
      <c r="G1184" s="576"/>
      <c r="H1184" s="578"/>
      <c r="I1184" s="578"/>
      <c r="J1184" s="573"/>
      <c r="K1184" s="573"/>
      <c r="L1184" s="575"/>
      <c r="M1184" s="573"/>
    </row>
    <row r="1185" spans="1:13" x14ac:dyDescent="0.2">
      <c r="A1185" s="573"/>
      <c r="B1185" s="573"/>
      <c r="C1185" s="573"/>
      <c r="D1185" s="573"/>
      <c r="E1185" s="573"/>
      <c r="F1185" s="575"/>
      <c r="G1185" s="576"/>
      <c r="H1185" s="578"/>
      <c r="I1185" s="578"/>
      <c r="J1185" s="573"/>
      <c r="K1185" s="573"/>
      <c r="L1185" s="575"/>
      <c r="M1185" s="573"/>
    </row>
    <row r="1186" spans="1:13" x14ac:dyDescent="0.2">
      <c r="A1186" s="573"/>
      <c r="B1186" s="573"/>
      <c r="C1186" s="573"/>
      <c r="D1186" s="573"/>
      <c r="E1186" s="573"/>
      <c r="F1186" s="575"/>
      <c r="G1186" s="576"/>
      <c r="H1186" s="578"/>
      <c r="I1186" s="578"/>
      <c r="J1186" s="573"/>
      <c r="K1186" s="573"/>
      <c r="L1186" s="575"/>
      <c r="M1186" s="573"/>
    </row>
    <row r="1187" spans="1:13" x14ac:dyDescent="0.2">
      <c r="A1187" s="573"/>
      <c r="B1187" s="573"/>
      <c r="C1187" s="573"/>
      <c r="D1187" s="573"/>
      <c r="E1187" s="573"/>
      <c r="F1187" s="575"/>
      <c r="G1187" s="576"/>
      <c r="H1187" s="578"/>
      <c r="I1187" s="578"/>
      <c r="J1187" s="573"/>
      <c r="K1187" s="573"/>
      <c r="L1187" s="575"/>
      <c r="M1187" s="573"/>
    </row>
    <row r="1188" spans="1:13" x14ac:dyDescent="0.2">
      <c r="A1188" s="573"/>
      <c r="B1188" s="573"/>
      <c r="C1188" s="573"/>
      <c r="D1188" s="573"/>
      <c r="E1188" s="573"/>
      <c r="F1188" s="575"/>
      <c r="G1188" s="576"/>
      <c r="H1188" s="578"/>
      <c r="I1188" s="578"/>
      <c r="J1188" s="573"/>
      <c r="K1188" s="573"/>
      <c r="L1188" s="575"/>
      <c r="M1188" s="573"/>
    </row>
    <row r="1189" spans="1:13" x14ac:dyDescent="0.2">
      <c r="A1189" s="573"/>
      <c r="B1189" s="573"/>
      <c r="C1189" s="573"/>
      <c r="D1189" s="573"/>
      <c r="E1189" s="573"/>
      <c r="F1189" s="575"/>
      <c r="G1189" s="576"/>
      <c r="H1189" s="578"/>
      <c r="I1189" s="578"/>
      <c r="J1189" s="573"/>
      <c r="K1189" s="573"/>
      <c r="L1189" s="575"/>
      <c r="M1189" s="573"/>
    </row>
    <row r="1190" spans="1:13" x14ac:dyDescent="0.2">
      <c r="A1190" s="573"/>
      <c r="B1190" s="573"/>
      <c r="C1190" s="573"/>
      <c r="D1190" s="573"/>
      <c r="E1190" s="573"/>
      <c r="F1190" s="575"/>
      <c r="G1190" s="576"/>
      <c r="H1190" s="578"/>
      <c r="I1190" s="578"/>
      <c r="J1190" s="573"/>
      <c r="K1190" s="573"/>
      <c r="L1190" s="575"/>
      <c r="M1190" s="573"/>
    </row>
    <row r="1191" spans="1:13" x14ac:dyDescent="0.2">
      <c r="A1191" s="573"/>
      <c r="B1191" s="573"/>
      <c r="C1191" s="573"/>
      <c r="D1191" s="573"/>
      <c r="E1191" s="573"/>
      <c r="F1191" s="575"/>
      <c r="G1191" s="576"/>
      <c r="H1191" s="578"/>
      <c r="I1191" s="578"/>
      <c r="J1191" s="573"/>
      <c r="K1191" s="573"/>
      <c r="L1191" s="575"/>
      <c r="M1191" s="573"/>
    </row>
    <row r="1192" spans="1:13" x14ac:dyDescent="0.2">
      <c r="A1192" s="573"/>
      <c r="B1192" s="573"/>
      <c r="C1192" s="573"/>
      <c r="D1192" s="573"/>
      <c r="E1192" s="573"/>
      <c r="F1192" s="575"/>
      <c r="G1192" s="576"/>
      <c r="H1192" s="578"/>
      <c r="I1192" s="578"/>
      <c r="J1192" s="573"/>
      <c r="K1192" s="573"/>
      <c r="L1192" s="575"/>
      <c r="M1192" s="573"/>
    </row>
    <row r="1193" spans="1:13" x14ac:dyDescent="0.2">
      <c r="A1193" s="573"/>
      <c r="B1193" s="573"/>
      <c r="C1193" s="573"/>
      <c r="D1193" s="573"/>
      <c r="E1193" s="573"/>
      <c r="F1193" s="575"/>
      <c r="G1193" s="576"/>
      <c r="H1193" s="578"/>
      <c r="I1193" s="578"/>
      <c r="J1193" s="573"/>
      <c r="K1193" s="573"/>
      <c r="L1193" s="575"/>
      <c r="M1193" s="573"/>
    </row>
    <row r="1194" spans="1:13" x14ac:dyDescent="0.2">
      <c r="A1194" s="573"/>
      <c r="B1194" s="573"/>
      <c r="C1194" s="573"/>
      <c r="D1194" s="573"/>
      <c r="E1194" s="573"/>
      <c r="F1194" s="575"/>
      <c r="G1194" s="576"/>
      <c r="H1194" s="578"/>
      <c r="I1194" s="578"/>
      <c r="J1194" s="573"/>
      <c r="K1194" s="573"/>
      <c r="L1194" s="575"/>
      <c r="M1194" s="573"/>
    </row>
    <row r="1195" spans="1:13" x14ac:dyDescent="0.2">
      <c r="A1195" s="573"/>
      <c r="B1195" s="573"/>
      <c r="C1195" s="573"/>
      <c r="D1195" s="573"/>
      <c r="E1195" s="573"/>
      <c r="F1195" s="575"/>
      <c r="G1195" s="576"/>
      <c r="H1195" s="578"/>
      <c r="I1195" s="578"/>
      <c r="J1195" s="573"/>
      <c r="K1195" s="573"/>
      <c r="L1195" s="575"/>
      <c r="M1195" s="573"/>
    </row>
    <row r="1196" spans="1:13" x14ac:dyDescent="0.2">
      <c r="A1196" s="573"/>
      <c r="B1196" s="573"/>
      <c r="C1196" s="573"/>
      <c r="D1196" s="573"/>
      <c r="E1196" s="573"/>
      <c r="F1196" s="575"/>
      <c r="G1196" s="576"/>
      <c r="H1196" s="578"/>
      <c r="I1196" s="578"/>
      <c r="J1196" s="573"/>
      <c r="K1196" s="573"/>
      <c r="L1196" s="575"/>
      <c r="M1196" s="573"/>
    </row>
    <row r="1197" spans="1:13" x14ac:dyDescent="0.2">
      <c r="A1197" s="573"/>
      <c r="B1197" s="573"/>
      <c r="C1197" s="573"/>
      <c r="D1197" s="573"/>
      <c r="E1197" s="573"/>
      <c r="F1197" s="575"/>
      <c r="G1197" s="576"/>
      <c r="H1197" s="578"/>
      <c r="I1197" s="578"/>
      <c r="J1197" s="573"/>
      <c r="K1197" s="573"/>
      <c r="L1197" s="575"/>
      <c r="M1197" s="573"/>
    </row>
    <row r="1198" spans="1:13" x14ac:dyDescent="0.2">
      <c r="A1198" s="573"/>
      <c r="B1198" s="573"/>
      <c r="C1198" s="573"/>
      <c r="D1198" s="573"/>
      <c r="E1198" s="573"/>
      <c r="F1198" s="575"/>
      <c r="G1198" s="576"/>
      <c r="H1198" s="578"/>
      <c r="I1198" s="578"/>
      <c r="J1198" s="573"/>
      <c r="K1198" s="573"/>
      <c r="L1198" s="575"/>
      <c r="M1198" s="573"/>
    </row>
    <row r="1199" spans="1:13" x14ac:dyDescent="0.2">
      <c r="A1199" s="573"/>
      <c r="B1199" s="573"/>
      <c r="C1199" s="573"/>
      <c r="D1199" s="573"/>
      <c r="E1199" s="573"/>
      <c r="F1199" s="575"/>
      <c r="G1199" s="576"/>
      <c r="H1199" s="578"/>
      <c r="I1199" s="578"/>
      <c r="J1199" s="573"/>
      <c r="K1199" s="573"/>
      <c r="L1199" s="575"/>
      <c r="M1199" s="573"/>
    </row>
    <row r="1200" spans="1:13" x14ac:dyDescent="0.2">
      <c r="A1200" s="573"/>
      <c r="B1200" s="573"/>
      <c r="C1200" s="573"/>
      <c r="D1200" s="573"/>
      <c r="E1200" s="573"/>
      <c r="F1200" s="575"/>
      <c r="G1200" s="576"/>
      <c r="H1200" s="578"/>
      <c r="I1200" s="578"/>
      <c r="J1200" s="573"/>
      <c r="K1200" s="573"/>
      <c r="L1200" s="575"/>
      <c r="M1200" s="573"/>
    </row>
    <row r="1201" spans="1:13" x14ac:dyDescent="0.2">
      <c r="A1201" s="573"/>
      <c r="B1201" s="573"/>
      <c r="C1201" s="573"/>
      <c r="D1201" s="573"/>
      <c r="E1201" s="573"/>
      <c r="F1201" s="575"/>
      <c r="G1201" s="576"/>
      <c r="H1201" s="578"/>
      <c r="I1201" s="578"/>
      <c r="J1201" s="573"/>
      <c r="K1201" s="573"/>
      <c r="L1201" s="575"/>
      <c r="M1201" s="573"/>
    </row>
    <row r="1202" spans="1:13" x14ac:dyDescent="0.2">
      <c r="A1202" s="573"/>
      <c r="B1202" s="573"/>
      <c r="C1202" s="573"/>
      <c r="D1202" s="573"/>
      <c r="E1202" s="573"/>
      <c r="F1202" s="575"/>
      <c r="G1202" s="576"/>
      <c r="H1202" s="578"/>
      <c r="I1202" s="578"/>
      <c r="J1202" s="573"/>
      <c r="K1202" s="573"/>
      <c r="L1202" s="575"/>
      <c r="M1202" s="573"/>
    </row>
    <row r="1203" spans="1:13" x14ac:dyDescent="0.2">
      <c r="A1203" s="573"/>
      <c r="B1203" s="573"/>
      <c r="C1203" s="573"/>
      <c r="D1203" s="573"/>
      <c r="E1203" s="573"/>
      <c r="F1203" s="575"/>
      <c r="G1203" s="576"/>
      <c r="H1203" s="578"/>
      <c r="I1203" s="578"/>
      <c r="J1203" s="573"/>
      <c r="K1203" s="573"/>
      <c r="L1203" s="575"/>
      <c r="M1203" s="573"/>
    </row>
    <row r="1204" spans="1:13" x14ac:dyDescent="0.2">
      <c r="A1204" s="573"/>
      <c r="B1204" s="573"/>
      <c r="C1204" s="573"/>
      <c r="D1204" s="573"/>
      <c r="E1204" s="573"/>
      <c r="F1204" s="575"/>
      <c r="G1204" s="576"/>
      <c r="H1204" s="578"/>
      <c r="I1204" s="578"/>
      <c r="J1204" s="573"/>
      <c r="K1204" s="573"/>
      <c r="L1204" s="575"/>
      <c r="M1204" s="573"/>
    </row>
    <row r="1205" spans="1:13" x14ac:dyDescent="0.2">
      <c r="A1205" s="573"/>
      <c r="B1205" s="573"/>
      <c r="C1205" s="573"/>
      <c r="D1205" s="573"/>
      <c r="E1205" s="573"/>
      <c r="F1205" s="575"/>
      <c r="G1205" s="576"/>
      <c r="H1205" s="578"/>
      <c r="I1205" s="578"/>
      <c r="J1205" s="573"/>
      <c r="K1205" s="573"/>
      <c r="L1205" s="575"/>
      <c r="M1205" s="573"/>
    </row>
    <row r="1206" spans="1:13" x14ac:dyDescent="0.2">
      <c r="A1206" s="573"/>
      <c r="B1206" s="573"/>
      <c r="C1206" s="573"/>
      <c r="D1206" s="573"/>
      <c r="E1206" s="573"/>
      <c r="F1206" s="575"/>
      <c r="G1206" s="576"/>
      <c r="H1206" s="578"/>
      <c r="I1206" s="578"/>
      <c r="J1206" s="573"/>
      <c r="K1206" s="573"/>
      <c r="L1206" s="575"/>
      <c r="M1206" s="573"/>
    </row>
    <row r="1207" spans="1:13" x14ac:dyDescent="0.2">
      <c r="A1207" s="573"/>
      <c r="B1207" s="573"/>
      <c r="C1207" s="573"/>
      <c r="D1207" s="573"/>
      <c r="E1207" s="573"/>
      <c r="F1207" s="575"/>
      <c r="G1207" s="576"/>
      <c r="H1207" s="578"/>
      <c r="I1207" s="578"/>
      <c r="J1207" s="573"/>
      <c r="K1207" s="573"/>
      <c r="L1207" s="575"/>
      <c r="M1207" s="573"/>
    </row>
    <row r="1208" spans="1:13" x14ac:dyDescent="0.2">
      <c r="A1208" s="573"/>
      <c r="B1208" s="573"/>
      <c r="C1208" s="573"/>
      <c r="D1208" s="573"/>
      <c r="E1208" s="573"/>
      <c r="F1208" s="575"/>
      <c r="G1208" s="576"/>
      <c r="H1208" s="578"/>
      <c r="I1208" s="578"/>
      <c r="J1208" s="573"/>
      <c r="K1208" s="573"/>
      <c r="L1208" s="575"/>
      <c r="M1208" s="573"/>
    </row>
    <row r="1209" spans="1:13" x14ac:dyDescent="0.2">
      <c r="A1209" s="573"/>
      <c r="B1209" s="573"/>
      <c r="C1209" s="573"/>
      <c r="D1209" s="573"/>
      <c r="E1209" s="573"/>
      <c r="F1209" s="575"/>
      <c r="G1209" s="576"/>
      <c r="H1209" s="578"/>
      <c r="I1209" s="578"/>
      <c r="J1209" s="573"/>
      <c r="K1209" s="573"/>
      <c r="L1209" s="575"/>
      <c r="M1209" s="573"/>
    </row>
    <row r="1210" spans="1:13" x14ac:dyDescent="0.2">
      <c r="A1210" s="573"/>
      <c r="B1210" s="573"/>
      <c r="C1210" s="573"/>
      <c r="D1210" s="573"/>
      <c r="E1210" s="573"/>
      <c r="F1210" s="575"/>
      <c r="G1210" s="576"/>
      <c r="H1210" s="578"/>
      <c r="I1210" s="578"/>
      <c r="J1210" s="573"/>
      <c r="K1210" s="573"/>
      <c r="L1210" s="575"/>
      <c r="M1210" s="573"/>
    </row>
    <row r="1211" spans="1:13" x14ac:dyDescent="0.2">
      <c r="A1211" s="573"/>
      <c r="B1211" s="573"/>
      <c r="C1211" s="573"/>
      <c r="D1211" s="573"/>
      <c r="E1211" s="573"/>
      <c r="F1211" s="575"/>
      <c r="G1211" s="576"/>
      <c r="H1211" s="578"/>
      <c r="I1211" s="578"/>
      <c r="J1211" s="573"/>
      <c r="K1211" s="573"/>
      <c r="L1211" s="575"/>
      <c r="M1211" s="573"/>
    </row>
    <row r="1212" spans="1:13" x14ac:dyDescent="0.2">
      <c r="A1212" s="573"/>
      <c r="B1212" s="573"/>
      <c r="C1212" s="573"/>
      <c r="D1212" s="573"/>
      <c r="E1212" s="573"/>
      <c r="F1212" s="575"/>
      <c r="G1212" s="576"/>
      <c r="H1212" s="578"/>
      <c r="I1212" s="578"/>
      <c r="J1212" s="573"/>
      <c r="K1212" s="573"/>
      <c r="L1212" s="575"/>
      <c r="M1212" s="573"/>
    </row>
    <row r="1213" spans="1:13" x14ac:dyDescent="0.2">
      <c r="A1213" s="573"/>
      <c r="B1213" s="573"/>
      <c r="C1213" s="573"/>
      <c r="D1213" s="573"/>
      <c r="E1213" s="573"/>
      <c r="F1213" s="575"/>
      <c r="G1213" s="576"/>
      <c r="H1213" s="578"/>
      <c r="I1213" s="578"/>
      <c r="J1213" s="573"/>
      <c r="K1213" s="573"/>
      <c r="L1213" s="575"/>
      <c r="M1213" s="573"/>
    </row>
    <row r="1214" spans="1:13" x14ac:dyDescent="0.2">
      <c r="A1214" s="573"/>
      <c r="B1214" s="573"/>
      <c r="C1214" s="573"/>
      <c r="D1214" s="573"/>
      <c r="E1214" s="573"/>
      <c r="F1214" s="575"/>
      <c r="G1214" s="576"/>
      <c r="H1214" s="578"/>
      <c r="I1214" s="578"/>
      <c r="J1214" s="573"/>
      <c r="K1214" s="573"/>
      <c r="L1214" s="575"/>
      <c r="M1214" s="573"/>
    </row>
    <row r="1215" spans="1:13" x14ac:dyDescent="0.2">
      <c r="A1215" s="573"/>
      <c r="B1215" s="573"/>
      <c r="C1215" s="573"/>
      <c r="D1215" s="573"/>
      <c r="E1215" s="573"/>
      <c r="F1215" s="575"/>
      <c r="G1215" s="576"/>
      <c r="H1215" s="578"/>
      <c r="I1215" s="578"/>
      <c r="J1215" s="573"/>
      <c r="K1215" s="573"/>
      <c r="L1215" s="575"/>
      <c r="M1215" s="573"/>
    </row>
    <row r="1216" spans="1:13" x14ac:dyDescent="0.2">
      <c r="A1216" s="573"/>
      <c r="B1216" s="573"/>
      <c r="C1216" s="573"/>
      <c r="D1216" s="573"/>
      <c r="E1216" s="573"/>
      <c r="F1216" s="575"/>
      <c r="G1216" s="576"/>
      <c r="H1216" s="578"/>
      <c r="I1216" s="578"/>
      <c r="J1216" s="573"/>
      <c r="K1216" s="573"/>
      <c r="L1216" s="575"/>
      <c r="M1216" s="573"/>
    </row>
    <row r="1217" spans="1:13" x14ac:dyDescent="0.2">
      <c r="A1217" s="573"/>
      <c r="B1217" s="573"/>
      <c r="C1217" s="573"/>
      <c r="D1217" s="573"/>
      <c r="E1217" s="573"/>
      <c r="F1217" s="575"/>
      <c r="G1217" s="576"/>
      <c r="H1217" s="578"/>
      <c r="I1217" s="578"/>
      <c r="J1217" s="573"/>
      <c r="K1217" s="573"/>
      <c r="L1217" s="575"/>
      <c r="M1217" s="573"/>
    </row>
    <row r="1218" spans="1:13" x14ac:dyDescent="0.2">
      <c r="A1218" s="573"/>
      <c r="B1218" s="573"/>
      <c r="C1218" s="573"/>
      <c r="D1218" s="573"/>
      <c r="E1218" s="573"/>
      <c r="F1218" s="575"/>
      <c r="G1218" s="576"/>
      <c r="H1218" s="578"/>
      <c r="I1218" s="578"/>
      <c r="J1218" s="573"/>
      <c r="K1218" s="573"/>
      <c r="L1218" s="575"/>
      <c r="M1218" s="573"/>
    </row>
    <row r="1219" spans="1:13" x14ac:dyDescent="0.2">
      <c r="A1219" s="573"/>
      <c r="B1219" s="573"/>
      <c r="C1219" s="573"/>
      <c r="D1219" s="573"/>
      <c r="E1219" s="573"/>
      <c r="F1219" s="575"/>
      <c r="G1219" s="576"/>
      <c r="H1219" s="578"/>
      <c r="I1219" s="578"/>
      <c r="J1219" s="573"/>
      <c r="K1219" s="573"/>
      <c r="L1219" s="575"/>
      <c r="M1219" s="573"/>
    </row>
    <row r="1220" spans="1:13" x14ac:dyDescent="0.2">
      <c r="A1220" s="573"/>
      <c r="B1220" s="573"/>
      <c r="C1220" s="573"/>
      <c r="D1220" s="573"/>
      <c r="E1220" s="573"/>
      <c r="F1220" s="575"/>
      <c r="G1220" s="576"/>
      <c r="H1220" s="578"/>
      <c r="I1220" s="578"/>
      <c r="J1220" s="573"/>
      <c r="K1220" s="573"/>
      <c r="L1220" s="575"/>
      <c r="M1220" s="573"/>
    </row>
    <row r="1221" spans="1:13" x14ac:dyDescent="0.2">
      <c r="A1221" s="573"/>
      <c r="B1221" s="573"/>
      <c r="C1221" s="573"/>
      <c r="D1221" s="573"/>
      <c r="E1221" s="573"/>
      <c r="F1221" s="575"/>
      <c r="G1221" s="576"/>
      <c r="H1221" s="578"/>
      <c r="I1221" s="578"/>
      <c r="J1221" s="573"/>
      <c r="K1221" s="573"/>
      <c r="L1221" s="575"/>
      <c r="M1221" s="573"/>
    </row>
    <row r="1222" spans="1:13" x14ac:dyDescent="0.2">
      <c r="A1222" s="573"/>
      <c r="B1222" s="573"/>
      <c r="C1222" s="573"/>
      <c r="D1222" s="573"/>
      <c r="E1222" s="573"/>
      <c r="F1222" s="575"/>
      <c r="G1222" s="576"/>
      <c r="H1222" s="578"/>
      <c r="I1222" s="578"/>
      <c r="J1222" s="573"/>
      <c r="K1222" s="573"/>
      <c r="L1222" s="575"/>
      <c r="M1222" s="573"/>
    </row>
    <row r="1223" spans="1:13" x14ac:dyDescent="0.2">
      <c r="A1223" s="573"/>
      <c r="B1223" s="573"/>
      <c r="C1223" s="573"/>
      <c r="D1223" s="573"/>
      <c r="E1223" s="573"/>
      <c r="F1223" s="575"/>
      <c r="G1223" s="576"/>
      <c r="H1223" s="578"/>
      <c r="I1223" s="578"/>
      <c r="J1223" s="573"/>
      <c r="K1223" s="573"/>
      <c r="L1223" s="575"/>
      <c r="M1223" s="573"/>
    </row>
    <row r="1224" spans="1:13" x14ac:dyDescent="0.2">
      <c r="A1224" s="573"/>
      <c r="B1224" s="573"/>
      <c r="C1224" s="573"/>
      <c r="D1224" s="573"/>
      <c r="E1224" s="573"/>
      <c r="F1224" s="575"/>
      <c r="G1224" s="576"/>
      <c r="H1224" s="578"/>
      <c r="I1224" s="578"/>
      <c r="J1224" s="573"/>
      <c r="K1224" s="573"/>
      <c r="L1224" s="575"/>
      <c r="M1224" s="573"/>
    </row>
    <row r="1225" spans="1:13" x14ac:dyDescent="0.2">
      <c r="A1225" s="573"/>
      <c r="B1225" s="573"/>
      <c r="C1225" s="573"/>
      <c r="D1225" s="573"/>
      <c r="E1225" s="573"/>
      <c r="F1225" s="575"/>
      <c r="G1225" s="576"/>
      <c r="H1225" s="578"/>
      <c r="I1225" s="578"/>
      <c r="J1225" s="573"/>
      <c r="K1225" s="573"/>
      <c r="L1225" s="575"/>
      <c r="M1225" s="573"/>
    </row>
    <row r="1226" spans="1:13" x14ac:dyDescent="0.2">
      <c r="A1226" s="573"/>
      <c r="B1226" s="573"/>
      <c r="C1226" s="573"/>
      <c r="D1226" s="573"/>
      <c r="E1226" s="573"/>
      <c r="F1226" s="575"/>
      <c r="G1226" s="576"/>
      <c r="H1226" s="578"/>
      <c r="I1226" s="578"/>
      <c r="J1226" s="573"/>
      <c r="K1226" s="573"/>
      <c r="L1226" s="575"/>
      <c r="M1226" s="573"/>
    </row>
    <row r="1227" spans="1:13" x14ac:dyDescent="0.2">
      <c r="A1227" s="573"/>
      <c r="B1227" s="573"/>
      <c r="C1227" s="573"/>
      <c r="D1227" s="573"/>
      <c r="E1227" s="573"/>
      <c r="F1227" s="575"/>
      <c r="G1227" s="576"/>
      <c r="H1227" s="578"/>
      <c r="I1227" s="578"/>
      <c r="J1227" s="573"/>
      <c r="K1227" s="573"/>
      <c r="L1227" s="575"/>
      <c r="M1227" s="573"/>
    </row>
    <row r="1228" spans="1:13" x14ac:dyDescent="0.2">
      <c r="A1228" s="573"/>
      <c r="B1228" s="573"/>
      <c r="C1228" s="573"/>
      <c r="D1228" s="573"/>
      <c r="E1228" s="573"/>
      <c r="F1228" s="575"/>
      <c r="G1228" s="576"/>
      <c r="H1228" s="578"/>
      <c r="I1228" s="578"/>
      <c r="J1228" s="573"/>
      <c r="K1228" s="573"/>
      <c r="L1228" s="575"/>
      <c r="M1228" s="573"/>
    </row>
    <row r="1229" spans="1:13" x14ac:dyDescent="0.2">
      <c r="A1229" s="573"/>
      <c r="B1229" s="573"/>
      <c r="C1229" s="573"/>
      <c r="D1229" s="573"/>
      <c r="E1229" s="573"/>
      <c r="F1229" s="575"/>
      <c r="G1229" s="576"/>
      <c r="H1229" s="578"/>
      <c r="I1229" s="578"/>
      <c r="J1229" s="573"/>
      <c r="K1229" s="573"/>
      <c r="L1229" s="575"/>
      <c r="M1229" s="573"/>
    </row>
    <row r="1230" spans="1:13" x14ac:dyDescent="0.2">
      <c r="A1230" s="573"/>
      <c r="B1230" s="573"/>
      <c r="C1230" s="573"/>
      <c r="D1230" s="573"/>
      <c r="E1230" s="573"/>
      <c r="F1230" s="575"/>
      <c r="G1230" s="576"/>
      <c r="H1230" s="578"/>
      <c r="I1230" s="578"/>
      <c r="J1230" s="573"/>
      <c r="K1230" s="573"/>
      <c r="L1230" s="575"/>
      <c r="M1230" s="573"/>
    </row>
    <row r="1231" spans="1:13" x14ac:dyDescent="0.2">
      <c r="A1231" s="573"/>
      <c r="B1231" s="573"/>
      <c r="C1231" s="573"/>
      <c r="D1231" s="573"/>
      <c r="E1231" s="573"/>
      <c r="F1231" s="575"/>
      <c r="G1231" s="576"/>
      <c r="H1231" s="578"/>
      <c r="I1231" s="578"/>
      <c r="J1231" s="573"/>
      <c r="K1231" s="573"/>
      <c r="L1231" s="575"/>
      <c r="M1231" s="573"/>
    </row>
    <row r="1232" spans="1:13" x14ac:dyDescent="0.2">
      <c r="A1232" s="573"/>
      <c r="B1232" s="573"/>
      <c r="C1232" s="573"/>
      <c r="D1232" s="573"/>
      <c r="E1232" s="573"/>
      <c r="F1232" s="575"/>
      <c r="G1232" s="576"/>
      <c r="H1232" s="578"/>
      <c r="I1232" s="578"/>
      <c r="J1232" s="573"/>
      <c r="K1232" s="573"/>
      <c r="L1232" s="575"/>
      <c r="M1232" s="573"/>
    </row>
    <row r="1233" spans="1:13" x14ac:dyDescent="0.2">
      <c r="A1233" s="573"/>
      <c r="B1233" s="573"/>
      <c r="C1233" s="573"/>
      <c r="D1233" s="573"/>
      <c r="E1233" s="573"/>
      <c r="F1233" s="575"/>
      <c r="G1233" s="576"/>
      <c r="H1233" s="578"/>
      <c r="I1233" s="578"/>
      <c r="J1233" s="573"/>
      <c r="K1233" s="573"/>
      <c r="L1233" s="575"/>
      <c r="M1233" s="573"/>
    </row>
    <row r="1234" spans="1:13" x14ac:dyDescent="0.2">
      <c r="A1234" s="573"/>
      <c r="B1234" s="573"/>
      <c r="C1234" s="573"/>
      <c r="D1234" s="573"/>
      <c r="E1234" s="573"/>
      <c r="F1234" s="575"/>
      <c r="G1234" s="576"/>
      <c r="H1234" s="578"/>
      <c r="I1234" s="578"/>
      <c r="J1234" s="573"/>
      <c r="K1234" s="573"/>
      <c r="L1234" s="575"/>
      <c r="M1234" s="573"/>
    </row>
    <row r="1235" spans="1:13" x14ac:dyDescent="0.2">
      <c r="A1235" s="573"/>
      <c r="B1235" s="573"/>
      <c r="C1235" s="573"/>
      <c r="D1235" s="573"/>
      <c r="E1235" s="573"/>
      <c r="F1235" s="575"/>
      <c r="G1235" s="576"/>
      <c r="H1235" s="578"/>
      <c r="I1235" s="578"/>
      <c r="J1235" s="573"/>
      <c r="K1235" s="573"/>
      <c r="L1235" s="575"/>
      <c r="M1235" s="573"/>
    </row>
    <row r="1236" spans="1:13" x14ac:dyDescent="0.2">
      <c r="A1236" s="573"/>
      <c r="B1236" s="573"/>
      <c r="C1236" s="573"/>
      <c r="D1236" s="573"/>
      <c r="E1236" s="573"/>
      <c r="F1236" s="575"/>
      <c r="G1236" s="576"/>
      <c r="H1236" s="578"/>
      <c r="I1236" s="578"/>
      <c r="J1236" s="573"/>
      <c r="K1236" s="573"/>
      <c r="L1236" s="575"/>
      <c r="M1236" s="573"/>
    </row>
    <row r="1237" spans="1:13" x14ac:dyDescent="0.2">
      <c r="A1237" s="573"/>
      <c r="B1237" s="573"/>
      <c r="C1237" s="573"/>
      <c r="D1237" s="573"/>
      <c r="E1237" s="573"/>
      <c r="F1237" s="575"/>
      <c r="G1237" s="576"/>
      <c r="H1237" s="578"/>
      <c r="I1237" s="578"/>
      <c r="J1237" s="573"/>
      <c r="K1237" s="573"/>
      <c r="L1237" s="575"/>
      <c r="M1237" s="573"/>
    </row>
    <row r="1238" spans="1:13" x14ac:dyDescent="0.2">
      <c r="A1238" s="573"/>
      <c r="B1238" s="573"/>
      <c r="C1238" s="573"/>
      <c r="D1238" s="573"/>
      <c r="E1238" s="573"/>
      <c r="F1238" s="575"/>
      <c r="G1238" s="576"/>
      <c r="H1238" s="578"/>
      <c r="I1238" s="578"/>
      <c r="J1238" s="573"/>
      <c r="K1238" s="573"/>
      <c r="L1238" s="575"/>
      <c r="M1238" s="573"/>
    </row>
    <row r="1239" spans="1:13" x14ac:dyDescent="0.2">
      <c r="A1239" s="573"/>
      <c r="B1239" s="573"/>
      <c r="C1239" s="573"/>
      <c r="D1239" s="573"/>
      <c r="E1239" s="573"/>
      <c r="F1239" s="575"/>
      <c r="G1239" s="576"/>
      <c r="H1239" s="578"/>
      <c r="I1239" s="578"/>
      <c r="J1239" s="573"/>
      <c r="K1239" s="573"/>
      <c r="L1239" s="575"/>
      <c r="M1239" s="573"/>
    </row>
    <row r="1240" spans="1:13" x14ac:dyDescent="0.2">
      <c r="A1240" s="573"/>
      <c r="B1240" s="573"/>
      <c r="C1240" s="573"/>
      <c r="D1240" s="573"/>
      <c r="E1240" s="573"/>
      <c r="F1240" s="575"/>
      <c r="G1240" s="576"/>
      <c r="H1240" s="578"/>
      <c r="I1240" s="578"/>
      <c r="J1240" s="573"/>
      <c r="K1240" s="573"/>
      <c r="L1240" s="575"/>
      <c r="M1240" s="573"/>
    </row>
    <row r="1241" spans="1:13" x14ac:dyDescent="0.2">
      <c r="A1241" s="573"/>
      <c r="B1241" s="573"/>
      <c r="C1241" s="573"/>
      <c r="D1241" s="573"/>
      <c r="E1241" s="573"/>
      <c r="F1241" s="575"/>
      <c r="G1241" s="576"/>
      <c r="H1241" s="578"/>
      <c r="I1241" s="578"/>
      <c r="J1241" s="573"/>
      <c r="K1241" s="573"/>
      <c r="L1241" s="575"/>
      <c r="M1241" s="573"/>
    </row>
    <row r="1242" spans="1:13" x14ac:dyDescent="0.2">
      <c r="A1242" s="573"/>
      <c r="B1242" s="573"/>
      <c r="C1242" s="573"/>
      <c r="D1242" s="573"/>
      <c r="E1242" s="573"/>
      <c r="F1242" s="575"/>
      <c r="G1242" s="576"/>
      <c r="H1242" s="578"/>
      <c r="I1242" s="578"/>
      <c r="J1242" s="573"/>
      <c r="K1242" s="573"/>
      <c r="L1242" s="575"/>
      <c r="M1242" s="573"/>
    </row>
    <row r="1243" spans="1:13" x14ac:dyDescent="0.2">
      <c r="A1243" s="573"/>
      <c r="B1243" s="573"/>
      <c r="C1243" s="573"/>
      <c r="D1243" s="573"/>
      <c r="E1243" s="573"/>
      <c r="F1243" s="575"/>
      <c r="G1243" s="576"/>
      <c r="H1243" s="578"/>
      <c r="I1243" s="578"/>
      <c r="J1243" s="573"/>
      <c r="K1243" s="573"/>
      <c r="L1243" s="575"/>
      <c r="M1243" s="573"/>
    </row>
    <row r="1244" spans="1:13" x14ac:dyDescent="0.2">
      <c r="A1244" s="573"/>
      <c r="B1244" s="573"/>
      <c r="C1244" s="573"/>
      <c r="D1244" s="573"/>
      <c r="E1244" s="573"/>
      <c r="F1244" s="575"/>
      <c r="G1244" s="576"/>
      <c r="H1244" s="578"/>
      <c r="I1244" s="578"/>
      <c r="J1244" s="573"/>
      <c r="K1244" s="573"/>
      <c r="L1244" s="575"/>
      <c r="M1244" s="573"/>
    </row>
    <row r="1245" spans="1:13" x14ac:dyDescent="0.2">
      <c r="A1245" s="573"/>
      <c r="B1245" s="573"/>
      <c r="C1245" s="573"/>
      <c r="D1245" s="573"/>
      <c r="E1245" s="573"/>
      <c r="F1245" s="575"/>
      <c r="G1245" s="576"/>
      <c r="H1245" s="578"/>
      <c r="I1245" s="578"/>
      <c r="J1245" s="573"/>
      <c r="K1245" s="573"/>
      <c r="L1245" s="575"/>
      <c r="M1245" s="573"/>
    </row>
    <row r="1246" spans="1:13" x14ac:dyDescent="0.2">
      <c r="A1246" s="573"/>
      <c r="B1246" s="573"/>
      <c r="C1246" s="573"/>
      <c r="D1246" s="573"/>
      <c r="E1246" s="573"/>
      <c r="F1246" s="575"/>
      <c r="G1246" s="576"/>
      <c r="H1246" s="578"/>
      <c r="I1246" s="578"/>
      <c r="J1246" s="573"/>
      <c r="K1246" s="573"/>
      <c r="L1246" s="575"/>
      <c r="M1246" s="573"/>
    </row>
    <row r="1247" spans="1:13" x14ac:dyDescent="0.2">
      <c r="A1247" s="573"/>
      <c r="B1247" s="573"/>
      <c r="C1247" s="573"/>
      <c r="D1247" s="573"/>
      <c r="E1247" s="573"/>
      <c r="F1247" s="575"/>
      <c r="G1247" s="576"/>
      <c r="H1247" s="578"/>
      <c r="I1247" s="578"/>
      <c r="J1247" s="573"/>
      <c r="K1247" s="573"/>
      <c r="L1247" s="575"/>
      <c r="M1247" s="573"/>
    </row>
    <row r="1248" spans="1:13" x14ac:dyDescent="0.2">
      <c r="A1248" s="573"/>
      <c r="B1248" s="573"/>
      <c r="C1248" s="573"/>
      <c r="D1248" s="573"/>
      <c r="E1248" s="573"/>
      <c r="F1248" s="575"/>
      <c r="G1248" s="576"/>
      <c r="H1248" s="578"/>
      <c r="I1248" s="578"/>
      <c r="J1248" s="573"/>
      <c r="K1248" s="573"/>
      <c r="L1248" s="575"/>
      <c r="M1248" s="573"/>
    </row>
    <row r="1249" spans="1:13" x14ac:dyDescent="0.2">
      <c r="A1249" s="573"/>
      <c r="B1249" s="573"/>
      <c r="C1249" s="573"/>
      <c r="D1249" s="573"/>
      <c r="E1249" s="573"/>
      <c r="F1249" s="575"/>
      <c r="G1249" s="576"/>
      <c r="H1249" s="578"/>
      <c r="I1249" s="578"/>
      <c r="J1249" s="573"/>
      <c r="K1249" s="573"/>
      <c r="L1249" s="575"/>
      <c r="M1249" s="573"/>
    </row>
    <row r="1250" spans="1:13" x14ac:dyDescent="0.2">
      <c r="A1250" s="573"/>
      <c r="B1250" s="573"/>
      <c r="C1250" s="573"/>
      <c r="D1250" s="573"/>
      <c r="E1250" s="573"/>
      <c r="F1250" s="575"/>
      <c r="G1250" s="576"/>
      <c r="H1250" s="578"/>
      <c r="I1250" s="578"/>
      <c r="J1250" s="573"/>
      <c r="K1250" s="573"/>
      <c r="L1250" s="575"/>
      <c r="M1250" s="573"/>
    </row>
    <row r="1251" spans="1:13" x14ac:dyDescent="0.2">
      <c r="A1251" s="573"/>
      <c r="B1251" s="573"/>
      <c r="C1251" s="573"/>
      <c r="D1251" s="573"/>
      <c r="E1251" s="573"/>
      <c r="F1251" s="575"/>
      <c r="G1251" s="576"/>
      <c r="H1251" s="578"/>
      <c r="I1251" s="578"/>
      <c r="J1251" s="573"/>
      <c r="K1251" s="573"/>
      <c r="L1251" s="575"/>
      <c r="M1251" s="573"/>
    </row>
    <row r="1252" spans="1:13" x14ac:dyDescent="0.2">
      <c r="A1252" s="573"/>
      <c r="B1252" s="573"/>
      <c r="C1252" s="573"/>
      <c r="D1252" s="573"/>
      <c r="E1252" s="573"/>
      <c r="F1252" s="575"/>
      <c r="G1252" s="576"/>
      <c r="H1252" s="578"/>
      <c r="I1252" s="578"/>
      <c r="J1252" s="573"/>
      <c r="K1252" s="573"/>
      <c r="L1252" s="575"/>
      <c r="M1252" s="573"/>
    </row>
    <row r="1253" spans="1:13" x14ac:dyDescent="0.2">
      <c r="A1253" s="573"/>
      <c r="B1253" s="573"/>
      <c r="C1253" s="573"/>
      <c r="D1253" s="573"/>
      <c r="E1253" s="573"/>
      <c r="F1253" s="575"/>
      <c r="G1253" s="576"/>
      <c r="H1253" s="578"/>
      <c r="I1253" s="578"/>
      <c r="J1253" s="573"/>
      <c r="K1253" s="573"/>
      <c r="L1253" s="575"/>
      <c r="M1253" s="573"/>
    </row>
    <row r="1254" spans="1:13" x14ac:dyDescent="0.2">
      <c r="A1254" s="573"/>
      <c r="B1254" s="573"/>
      <c r="C1254" s="573"/>
      <c r="D1254" s="573"/>
      <c r="E1254" s="573"/>
      <c r="F1254" s="575"/>
      <c r="G1254" s="576"/>
      <c r="H1254" s="578"/>
      <c r="I1254" s="578"/>
      <c r="J1254" s="573"/>
      <c r="K1254" s="573"/>
      <c r="L1254" s="575"/>
      <c r="M1254" s="573"/>
    </row>
    <row r="1255" spans="1:13" x14ac:dyDescent="0.2">
      <c r="A1255" s="573"/>
      <c r="B1255" s="573"/>
      <c r="C1255" s="573"/>
      <c r="D1255" s="573"/>
      <c r="E1255" s="573"/>
      <c r="F1255" s="575"/>
      <c r="G1255" s="576"/>
      <c r="H1255" s="578"/>
      <c r="I1255" s="578"/>
      <c r="J1255" s="573"/>
      <c r="K1255" s="573"/>
      <c r="L1255" s="575"/>
      <c r="M1255" s="573"/>
    </row>
    <row r="1256" spans="1:13" x14ac:dyDescent="0.2">
      <c r="A1256" s="573"/>
      <c r="B1256" s="573"/>
      <c r="C1256" s="573"/>
      <c r="D1256" s="573"/>
      <c r="E1256" s="573"/>
      <c r="F1256" s="575"/>
      <c r="G1256" s="576"/>
      <c r="H1256" s="578"/>
      <c r="I1256" s="578"/>
      <c r="J1256" s="573"/>
      <c r="K1256" s="573"/>
      <c r="L1256" s="575"/>
      <c r="M1256" s="573"/>
    </row>
    <row r="1257" spans="1:13" x14ac:dyDescent="0.2">
      <c r="A1257" s="573"/>
      <c r="B1257" s="573"/>
      <c r="C1257" s="573"/>
      <c r="D1257" s="573"/>
      <c r="E1257" s="573"/>
      <c r="F1257" s="575"/>
      <c r="G1257" s="576"/>
      <c r="H1257" s="578"/>
      <c r="I1257" s="578"/>
      <c r="J1257" s="573"/>
      <c r="K1257" s="573"/>
      <c r="L1257" s="575"/>
      <c r="M1257" s="573"/>
    </row>
    <row r="1258" spans="1:13" x14ac:dyDescent="0.2">
      <c r="A1258" s="573"/>
      <c r="B1258" s="573"/>
      <c r="C1258" s="573"/>
      <c r="D1258" s="573"/>
      <c r="E1258" s="573"/>
      <c r="F1258" s="575"/>
      <c r="G1258" s="576"/>
      <c r="H1258" s="578"/>
      <c r="I1258" s="578"/>
      <c r="J1258" s="573"/>
      <c r="K1258" s="573"/>
      <c r="L1258" s="575"/>
      <c r="M1258" s="573"/>
    </row>
    <row r="1259" spans="1:13" x14ac:dyDescent="0.2">
      <c r="A1259" s="573"/>
      <c r="B1259" s="573"/>
      <c r="C1259" s="573"/>
      <c r="D1259" s="573"/>
      <c r="E1259" s="573"/>
      <c r="F1259" s="575"/>
      <c r="G1259" s="576"/>
      <c r="H1259" s="578"/>
      <c r="I1259" s="578"/>
      <c r="J1259" s="573"/>
      <c r="K1259" s="573"/>
      <c r="L1259" s="575"/>
      <c r="M1259" s="573"/>
    </row>
    <row r="1260" spans="1:13" x14ac:dyDescent="0.2">
      <c r="A1260" s="573"/>
      <c r="B1260" s="573"/>
      <c r="C1260" s="573"/>
      <c r="D1260" s="573"/>
      <c r="E1260" s="573"/>
      <c r="F1260" s="575"/>
      <c r="G1260" s="576"/>
      <c r="H1260" s="578"/>
      <c r="I1260" s="578"/>
      <c r="J1260" s="573"/>
      <c r="K1260" s="573"/>
      <c r="L1260" s="575"/>
      <c r="M1260" s="573"/>
    </row>
    <row r="1261" spans="1:13" x14ac:dyDescent="0.2">
      <c r="A1261" s="573"/>
      <c r="B1261" s="573"/>
      <c r="C1261" s="573"/>
      <c r="D1261" s="573"/>
      <c r="E1261" s="573"/>
      <c r="F1261" s="575"/>
      <c r="G1261" s="576"/>
      <c r="H1261" s="578"/>
      <c r="I1261" s="578"/>
      <c r="J1261" s="573"/>
      <c r="K1261" s="573"/>
      <c r="L1261" s="575"/>
      <c r="M1261" s="573"/>
    </row>
    <row r="1262" spans="1:13" x14ac:dyDescent="0.2">
      <c r="A1262" s="573"/>
      <c r="B1262" s="573"/>
      <c r="C1262" s="573"/>
      <c r="D1262" s="573"/>
      <c r="E1262" s="573"/>
      <c r="F1262" s="575"/>
      <c r="G1262" s="576"/>
      <c r="H1262" s="578"/>
      <c r="I1262" s="578"/>
      <c r="J1262" s="573"/>
      <c r="K1262" s="573"/>
      <c r="L1262" s="575"/>
      <c r="M1262" s="573"/>
    </row>
    <row r="1263" spans="1:13" x14ac:dyDescent="0.2">
      <c r="A1263" s="573"/>
      <c r="B1263" s="573"/>
      <c r="C1263" s="573"/>
      <c r="D1263" s="573"/>
      <c r="E1263" s="573"/>
      <c r="F1263" s="575"/>
      <c r="G1263" s="576"/>
      <c r="H1263" s="578"/>
      <c r="I1263" s="578"/>
      <c r="J1263" s="573"/>
      <c r="K1263" s="573"/>
      <c r="L1263" s="575"/>
      <c r="M1263" s="573"/>
    </row>
    <row r="1264" spans="1:13" x14ac:dyDescent="0.2">
      <c r="A1264" s="573"/>
      <c r="B1264" s="573"/>
      <c r="C1264" s="573"/>
      <c r="D1264" s="573"/>
      <c r="E1264" s="573"/>
      <c r="F1264" s="575"/>
      <c r="G1264" s="576"/>
      <c r="H1264" s="578"/>
      <c r="I1264" s="578"/>
      <c r="J1264" s="573"/>
      <c r="K1264" s="573"/>
      <c r="L1264" s="575"/>
      <c r="M1264" s="573"/>
    </row>
    <row r="1265" spans="1:13" x14ac:dyDescent="0.2">
      <c r="A1265" s="573"/>
      <c r="B1265" s="573"/>
      <c r="C1265" s="573"/>
      <c r="D1265" s="573"/>
      <c r="E1265" s="573"/>
      <c r="F1265" s="575"/>
      <c r="G1265" s="576"/>
      <c r="H1265" s="578"/>
      <c r="I1265" s="578"/>
      <c r="J1265" s="573"/>
      <c r="K1265" s="573"/>
      <c r="L1265" s="575"/>
      <c r="M1265" s="573"/>
    </row>
    <row r="1266" spans="1:13" x14ac:dyDescent="0.2">
      <c r="A1266" s="573"/>
      <c r="B1266" s="573"/>
      <c r="C1266" s="573"/>
      <c r="D1266" s="573"/>
      <c r="E1266" s="573"/>
      <c r="F1266" s="575"/>
      <c r="G1266" s="576"/>
      <c r="H1266" s="578"/>
      <c r="I1266" s="578"/>
      <c r="J1266" s="573"/>
      <c r="K1266" s="573"/>
      <c r="L1266" s="575"/>
      <c r="M1266" s="573"/>
    </row>
    <row r="1267" spans="1:13" x14ac:dyDescent="0.2">
      <c r="A1267" s="573"/>
      <c r="B1267" s="573"/>
      <c r="C1267" s="573"/>
      <c r="D1267" s="573"/>
      <c r="E1267" s="573"/>
      <c r="F1267" s="575"/>
      <c r="G1267" s="576"/>
      <c r="H1267" s="578"/>
      <c r="I1267" s="578"/>
      <c r="J1267" s="573"/>
      <c r="K1267" s="573"/>
      <c r="L1267" s="575"/>
      <c r="M1267" s="573"/>
    </row>
    <row r="1268" spans="1:13" x14ac:dyDescent="0.2">
      <c r="A1268" s="573"/>
      <c r="B1268" s="573"/>
      <c r="C1268" s="573"/>
      <c r="D1268" s="573"/>
      <c r="E1268" s="573"/>
      <c r="F1268" s="575"/>
      <c r="G1268" s="576"/>
      <c r="H1268" s="578"/>
      <c r="I1268" s="578"/>
      <c r="J1268" s="573"/>
      <c r="K1268" s="573"/>
      <c r="L1268" s="575"/>
      <c r="M1268" s="573"/>
    </row>
    <row r="1269" spans="1:13" x14ac:dyDescent="0.2">
      <c r="A1269" s="573"/>
      <c r="B1269" s="573"/>
      <c r="C1269" s="573"/>
      <c r="D1269" s="573"/>
      <c r="E1269" s="573"/>
      <c r="F1269" s="575"/>
      <c r="G1269" s="576"/>
      <c r="H1269" s="578"/>
      <c r="I1269" s="578"/>
      <c r="J1269" s="573"/>
      <c r="K1269" s="573"/>
      <c r="L1269" s="575"/>
      <c r="M1269" s="573"/>
    </row>
    <row r="1270" spans="1:13" x14ac:dyDescent="0.2">
      <c r="A1270" s="573"/>
      <c r="B1270" s="573"/>
      <c r="C1270" s="573"/>
      <c r="D1270" s="573"/>
      <c r="E1270" s="573"/>
      <c r="F1270" s="575"/>
      <c r="G1270" s="576"/>
      <c r="H1270" s="578"/>
      <c r="I1270" s="578"/>
      <c r="J1270" s="573"/>
      <c r="K1270" s="573"/>
      <c r="L1270" s="575"/>
      <c r="M1270" s="573"/>
    </row>
    <row r="1271" spans="1:13" x14ac:dyDescent="0.2">
      <c r="A1271" s="573"/>
      <c r="B1271" s="573"/>
      <c r="C1271" s="573"/>
      <c r="D1271" s="573"/>
      <c r="E1271" s="573"/>
      <c r="F1271" s="575"/>
      <c r="G1271" s="576"/>
      <c r="H1271" s="578"/>
      <c r="I1271" s="578"/>
      <c r="J1271" s="573"/>
      <c r="K1271" s="573"/>
      <c r="L1271" s="575"/>
      <c r="M1271" s="573"/>
    </row>
    <row r="1272" spans="1:13" x14ac:dyDescent="0.2">
      <c r="A1272" s="573"/>
      <c r="B1272" s="573"/>
      <c r="C1272" s="573"/>
      <c r="D1272" s="573"/>
      <c r="E1272" s="573"/>
      <c r="F1272" s="575"/>
      <c r="G1272" s="576"/>
      <c r="H1272" s="578"/>
      <c r="I1272" s="578"/>
      <c r="J1272" s="573"/>
      <c r="K1272" s="573"/>
      <c r="L1272" s="575"/>
      <c r="M1272" s="573"/>
    </row>
    <row r="1273" spans="1:13" x14ac:dyDescent="0.2">
      <c r="A1273" s="573"/>
      <c r="B1273" s="573"/>
      <c r="C1273" s="573"/>
      <c r="D1273" s="573"/>
      <c r="E1273" s="573"/>
      <c r="F1273" s="575"/>
      <c r="G1273" s="576"/>
      <c r="H1273" s="578"/>
      <c r="I1273" s="578"/>
      <c r="J1273" s="573"/>
      <c r="K1273" s="573"/>
      <c r="L1273" s="575"/>
      <c r="M1273" s="573"/>
    </row>
    <row r="1274" spans="1:13" x14ac:dyDescent="0.2">
      <c r="A1274" s="573"/>
      <c r="B1274" s="573"/>
      <c r="C1274" s="573"/>
      <c r="D1274" s="573"/>
      <c r="E1274" s="573"/>
      <c r="F1274" s="575"/>
      <c r="G1274" s="576"/>
      <c r="H1274" s="578"/>
      <c r="I1274" s="578"/>
      <c r="J1274" s="573"/>
      <c r="K1274" s="573"/>
      <c r="L1274" s="575"/>
      <c r="M1274" s="573"/>
    </row>
    <row r="1275" spans="1:13" x14ac:dyDescent="0.2">
      <c r="A1275" s="573"/>
      <c r="B1275" s="573"/>
      <c r="C1275" s="573"/>
      <c r="D1275" s="573"/>
      <c r="E1275" s="573"/>
      <c r="F1275" s="575"/>
      <c r="G1275" s="576"/>
      <c r="H1275" s="578"/>
      <c r="I1275" s="578"/>
      <c r="J1275" s="573"/>
      <c r="K1275" s="573"/>
      <c r="L1275" s="575"/>
      <c r="M1275" s="573"/>
    </row>
    <row r="1276" spans="1:13" x14ac:dyDescent="0.2">
      <c r="A1276" s="573"/>
      <c r="B1276" s="573"/>
      <c r="C1276" s="573"/>
      <c r="D1276" s="573"/>
      <c r="E1276" s="573"/>
      <c r="F1276" s="575"/>
      <c r="G1276" s="576"/>
      <c r="H1276" s="578"/>
      <c r="I1276" s="578"/>
      <c r="J1276" s="573"/>
      <c r="K1276" s="573"/>
      <c r="L1276" s="575"/>
      <c r="M1276" s="573"/>
    </row>
    <row r="1277" spans="1:13" x14ac:dyDescent="0.2">
      <c r="A1277" s="573"/>
      <c r="B1277" s="573"/>
      <c r="C1277" s="573"/>
      <c r="D1277" s="573"/>
      <c r="E1277" s="573"/>
      <c r="F1277" s="575"/>
      <c r="G1277" s="576"/>
      <c r="H1277" s="578"/>
      <c r="I1277" s="578"/>
      <c r="J1277" s="573"/>
      <c r="K1277" s="573"/>
      <c r="L1277" s="575"/>
      <c r="M1277" s="573"/>
    </row>
    <row r="1278" spans="1:13" x14ac:dyDescent="0.2">
      <c r="A1278" s="573"/>
      <c r="B1278" s="573"/>
      <c r="C1278" s="573"/>
      <c r="D1278" s="573"/>
      <c r="E1278" s="573"/>
      <c r="F1278" s="575"/>
      <c r="G1278" s="576"/>
      <c r="H1278" s="578"/>
      <c r="I1278" s="578"/>
      <c r="J1278" s="573"/>
      <c r="K1278" s="573"/>
      <c r="L1278" s="575"/>
      <c r="M1278" s="573"/>
    </row>
    <row r="1279" spans="1:13" x14ac:dyDescent="0.2">
      <c r="A1279" s="573"/>
      <c r="B1279" s="573"/>
      <c r="C1279" s="573"/>
      <c r="D1279" s="573"/>
      <c r="E1279" s="573"/>
      <c r="F1279" s="575"/>
      <c r="G1279" s="576"/>
      <c r="H1279" s="578"/>
      <c r="I1279" s="578"/>
      <c r="J1279" s="573"/>
      <c r="K1279" s="573"/>
      <c r="L1279" s="575"/>
      <c r="M1279" s="573"/>
    </row>
    <row r="1280" spans="1:13" x14ac:dyDescent="0.2">
      <c r="A1280" s="573"/>
      <c r="B1280" s="573"/>
      <c r="C1280" s="573"/>
      <c r="D1280" s="573"/>
      <c r="E1280" s="573"/>
      <c r="F1280" s="575"/>
      <c r="G1280" s="576"/>
      <c r="H1280" s="578"/>
      <c r="I1280" s="578"/>
      <c r="J1280" s="573"/>
      <c r="K1280" s="573"/>
      <c r="L1280" s="575"/>
      <c r="M1280" s="573"/>
    </row>
    <row r="1281" spans="1:13" x14ac:dyDescent="0.2">
      <c r="A1281" s="573"/>
      <c r="B1281" s="573"/>
      <c r="C1281" s="573"/>
      <c r="D1281" s="573"/>
      <c r="E1281" s="573"/>
      <c r="F1281" s="575"/>
      <c r="G1281" s="576"/>
      <c r="H1281" s="578"/>
      <c r="I1281" s="578"/>
      <c r="J1281" s="573"/>
      <c r="K1281" s="573"/>
      <c r="L1281" s="575"/>
      <c r="M1281" s="573"/>
    </row>
    <row r="1282" spans="1:13" x14ac:dyDescent="0.2">
      <c r="A1282" s="573"/>
      <c r="B1282" s="573"/>
      <c r="C1282" s="573"/>
      <c r="D1282" s="573"/>
      <c r="E1282" s="573"/>
      <c r="F1282" s="575"/>
      <c r="G1282" s="576"/>
      <c r="H1282" s="578"/>
      <c r="I1282" s="578"/>
      <c r="J1282" s="573"/>
      <c r="K1282" s="573"/>
      <c r="L1282" s="575"/>
      <c r="M1282" s="573"/>
    </row>
    <row r="1283" spans="1:13" x14ac:dyDescent="0.2">
      <c r="A1283" s="573"/>
      <c r="B1283" s="573"/>
      <c r="C1283" s="573"/>
      <c r="D1283" s="573"/>
      <c r="E1283" s="573"/>
      <c r="F1283" s="575"/>
      <c r="G1283" s="576"/>
      <c r="H1283" s="578"/>
      <c r="I1283" s="578"/>
      <c r="J1283" s="573"/>
      <c r="K1283" s="573"/>
      <c r="L1283" s="575"/>
      <c r="M1283" s="573"/>
    </row>
    <row r="1284" spans="1:13" x14ac:dyDescent="0.2">
      <c r="A1284" s="573"/>
      <c r="B1284" s="573"/>
      <c r="C1284" s="573"/>
      <c r="D1284" s="573"/>
      <c r="E1284" s="573"/>
      <c r="F1284" s="575"/>
      <c r="G1284" s="576"/>
      <c r="H1284" s="578"/>
      <c r="I1284" s="578"/>
      <c r="J1284" s="573"/>
      <c r="K1284" s="573"/>
      <c r="L1284" s="575"/>
      <c r="M1284" s="573"/>
    </row>
    <row r="1285" spans="1:13" x14ac:dyDescent="0.2">
      <c r="A1285" s="573"/>
      <c r="B1285" s="573"/>
      <c r="C1285" s="573"/>
      <c r="D1285" s="573"/>
      <c r="E1285" s="573"/>
      <c r="F1285" s="575"/>
      <c r="G1285" s="576"/>
      <c r="H1285" s="578"/>
      <c r="I1285" s="578"/>
      <c r="J1285" s="573"/>
      <c r="K1285" s="573"/>
      <c r="L1285" s="575"/>
      <c r="M1285" s="573"/>
    </row>
    <row r="1286" spans="1:13" x14ac:dyDescent="0.2">
      <c r="A1286" s="573"/>
      <c r="B1286" s="573"/>
      <c r="C1286" s="573"/>
      <c r="D1286" s="573"/>
      <c r="E1286" s="573"/>
      <c r="F1286" s="575"/>
      <c r="G1286" s="576"/>
      <c r="H1286" s="578"/>
      <c r="I1286" s="578"/>
      <c r="J1286" s="573"/>
      <c r="K1286" s="573"/>
      <c r="L1286" s="575"/>
      <c r="M1286" s="573"/>
    </row>
    <row r="1287" spans="1:13" x14ac:dyDescent="0.2">
      <c r="A1287" s="573"/>
      <c r="B1287" s="573"/>
      <c r="C1287" s="573"/>
      <c r="D1287" s="573"/>
      <c r="E1287" s="573"/>
      <c r="F1287" s="575"/>
      <c r="G1287" s="576"/>
      <c r="H1287" s="578"/>
      <c r="I1287" s="578"/>
      <c r="J1287" s="573"/>
      <c r="K1287" s="573"/>
      <c r="L1287" s="575"/>
      <c r="M1287" s="573"/>
    </row>
    <row r="1288" spans="1:13" x14ac:dyDescent="0.2">
      <c r="A1288" s="573"/>
      <c r="B1288" s="573"/>
      <c r="C1288" s="573"/>
      <c r="D1288" s="573"/>
      <c r="E1288" s="573"/>
      <c r="F1288" s="575"/>
      <c r="G1288" s="576"/>
      <c r="H1288" s="578"/>
      <c r="I1288" s="578"/>
      <c r="J1288" s="573"/>
      <c r="K1288" s="573"/>
      <c r="L1288" s="575"/>
      <c r="M1288" s="573"/>
    </row>
    <row r="1289" spans="1:13" x14ac:dyDescent="0.2">
      <c r="A1289" s="573"/>
      <c r="B1289" s="573"/>
      <c r="C1289" s="573"/>
      <c r="D1289" s="573"/>
      <c r="E1289" s="573"/>
      <c r="F1289" s="575"/>
      <c r="G1289" s="576"/>
      <c r="H1289" s="578"/>
      <c r="I1289" s="578"/>
      <c r="J1289" s="573"/>
      <c r="K1289" s="573"/>
      <c r="L1289" s="575"/>
      <c r="M1289" s="573"/>
    </row>
    <row r="1290" spans="1:13" x14ac:dyDescent="0.2">
      <c r="A1290" s="573"/>
      <c r="B1290" s="573"/>
      <c r="C1290" s="573"/>
      <c r="D1290" s="573"/>
      <c r="E1290" s="573"/>
      <c r="F1290" s="575"/>
      <c r="G1290" s="576"/>
      <c r="H1290" s="578"/>
      <c r="I1290" s="578"/>
      <c r="J1290" s="573"/>
      <c r="K1290" s="573"/>
      <c r="L1290" s="575"/>
      <c r="M1290" s="573"/>
    </row>
    <row r="1291" spans="1:13" x14ac:dyDescent="0.2">
      <c r="A1291" s="573"/>
      <c r="B1291" s="573"/>
      <c r="C1291" s="573"/>
      <c r="D1291" s="573"/>
      <c r="E1291" s="573"/>
      <c r="F1291" s="575"/>
      <c r="G1291" s="576"/>
      <c r="H1291" s="578"/>
      <c r="I1291" s="578"/>
      <c r="J1291" s="573"/>
      <c r="K1291" s="573"/>
      <c r="L1291" s="575"/>
      <c r="M1291" s="573"/>
    </row>
    <row r="1292" spans="1:13" x14ac:dyDescent="0.2">
      <c r="A1292" s="573"/>
      <c r="B1292" s="573"/>
      <c r="C1292" s="573"/>
      <c r="D1292" s="573"/>
      <c r="E1292" s="573"/>
      <c r="F1292" s="575"/>
      <c r="G1292" s="576"/>
      <c r="H1292" s="578"/>
      <c r="I1292" s="578"/>
      <c r="J1292" s="573"/>
      <c r="K1292" s="573"/>
      <c r="L1292" s="575"/>
      <c r="M1292" s="573"/>
    </row>
    <row r="1293" spans="1:13" x14ac:dyDescent="0.2">
      <c r="A1293" s="573"/>
      <c r="B1293" s="573"/>
      <c r="C1293" s="573"/>
      <c r="D1293" s="573"/>
      <c r="E1293" s="573"/>
      <c r="F1293" s="575"/>
      <c r="G1293" s="576"/>
      <c r="H1293" s="578"/>
      <c r="I1293" s="578"/>
      <c r="J1293" s="573"/>
      <c r="K1293" s="573"/>
      <c r="L1293" s="575"/>
      <c r="M1293" s="573"/>
    </row>
    <row r="1294" spans="1:13" x14ac:dyDescent="0.2">
      <c r="A1294" s="573"/>
      <c r="B1294" s="573"/>
      <c r="C1294" s="573"/>
      <c r="D1294" s="573"/>
      <c r="E1294" s="573"/>
      <c r="F1294" s="575"/>
      <c r="G1294" s="576"/>
      <c r="H1294" s="578"/>
      <c r="I1294" s="578"/>
      <c r="J1294" s="573"/>
      <c r="K1294" s="573"/>
      <c r="L1294" s="575"/>
      <c r="M1294" s="573"/>
    </row>
    <row r="1295" spans="1:13" x14ac:dyDescent="0.2">
      <c r="A1295" s="573"/>
      <c r="B1295" s="573"/>
      <c r="C1295" s="573"/>
      <c r="D1295" s="573"/>
      <c r="E1295" s="573"/>
      <c r="F1295" s="575"/>
      <c r="G1295" s="576"/>
      <c r="H1295" s="578"/>
      <c r="I1295" s="578"/>
      <c r="J1295" s="573"/>
      <c r="K1295" s="573"/>
      <c r="L1295" s="575"/>
      <c r="M1295" s="573"/>
    </row>
    <row r="1296" spans="1:13" x14ac:dyDescent="0.2">
      <c r="A1296" s="573"/>
      <c r="B1296" s="573"/>
      <c r="C1296" s="573"/>
      <c r="D1296" s="573"/>
      <c r="E1296" s="573"/>
      <c r="F1296" s="575"/>
      <c r="G1296" s="576"/>
      <c r="H1296" s="578"/>
      <c r="I1296" s="578"/>
      <c r="J1296" s="573"/>
      <c r="K1296" s="573"/>
      <c r="L1296" s="575"/>
      <c r="M1296" s="573"/>
    </row>
    <row r="1297" spans="1:13" x14ac:dyDescent="0.2">
      <c r="A1297" s="573"/>
      <c r="B1297" s="573"/>
      <c r="C1297" s="573"/>
      <c r="D1297" s="573"/>
      <c r="E1297" s="573"/>
      <c r="F1297" s="575"/>
      <c r="G1297" s="576"/>
      <c r="H1297" s="578"/>
      <c r="I1297" s="578"/>
      <c r="J1297" s="573"/>
      <c r="K1297" s="573"/>
      <c r="L1297" s="575"/>
      <c r="M1297" s="573"/>
    </row>
    <row r="1298" spans="1:13" x14ac:dyDescent="0.2">
      <c r="A1298" s="573"/>
      <c r="B1298" s="573"/>
      <c r="C1298" s="573"/>
      <c r="D1298" s="573"/>
      <c r="E1298" s="573"/>
      <c r="F1298" s="575"/>
      <c r="G1298" s="576"/>
      <c r="H1298" s="578"/>
      <c r="I1298" s="578"/>
      <c r="J1298" s="573"/>
      <c r="K1298" s="573"/>
      <c r="L1298" s="575"/>
      <c r="M1298" s="573"/>
    </row>
    <row r="1299" spans="1:13" x14ac:dyDescent="0.2">
      <c r="A1299" s="573"/>
      <c r="B1299" s="573"/>
      <c r="C1299" s="573"/>
      <c r="D1299" s="573"/>
      <c r="E1299" s="573"/>
      <c r="F1299" s="575"/>
      <c r="G1299" s="576"/>
      <c r="H1299" s="578"/>
      <c r="I1299" s="578"/>
      <c r="J1299" s="573"/>
      <c r="K1299" s="573"/>
      <c r="L1299" s="575"/>
      <c r="M1299" s="573"/>
    </row>
    <row r="1300" spans="1:13" x14ac:dyDescent="0.2">
      <c r="A1300" s="573"/>
      <c r="B1300" s="573"/>
      <c r="C1300" s="573"/>
      <c r="D1300" s="573"/>
      <c r="E1300" s="573"/>
      <c r="F1300" s="575"/>
      <c r="G1300" s="576"/>
      <c r="H1300" s="578"/>
      <c r="I1300" s="578"/>
      <c r="J1300" s="573"/>
      <c r="K1300" s="573"/>
      <c r="L1300" s="575"/>
      <c r="M1300" s="573"/>
    </row>
    <row r="1301" spans="1:13" x14ac:dyDescent="0.2">
      <c r="A1301" s="573"/>
      <c r="B1301" s="573"/>
      <c r="C1301" s="573"/>
      <c r="D1301" s="573"/>
      <c r="E1301" s="573"/>
      <c r="F1301" s="575"/>
      <c r="G1301" s="576"/>
      <c r="H1301" s="578"/>
      <c r="I1301" s="578"/>
      <c r="J1301" s="573"/>
      <c r="K1301" s="573"/>
      <c r="L1301" s="575"/>
      <c r="M1301" s="573"/>
    </row>
    <row r="1302" spans="1:13" x14ac:dyDescent="0.2">
      <c r="A1302" s="573"/>
      <c r="B1302" s="573"/>
      <c r="C1302" s="573"/>
      <c r="D1302" s="573"/>
      <c r="E1302" s="573"/>
      <c r="F1302" s="575"/>
      <c r="G1302" s="576"/>
      <c r="H1302" s="578"/>
      <c r="I1302" s="578"/>
      <c r="J1302" s="573"/>
      <c r="K1302" s="573"/>
      <c r="L1302" s="575"/>
      <c r="M1302" s="573"/>
    </row>
    <row r="1303" spans="1:13" x14ac:dyDescent="0.2">
      <c r="A1303" s="573"/>
      <c r="B1303" s="573"/>
      <c r="C1303" s="573"/>
      <c r="D1303" s="573"/>
      <c r="E1303" s="573"/>
      <c r="F1303" s="575"/>
      <c r="G1303" s="576"/>
      <c r="H1303" s="578"/>
      <c r="I1303" s="578"/>
      <c r="J1303" s="573"/>
      <c r="K1303" s="573"/>
      <c r="L1303" s="575"/>
      <c r="M1303" s="573"/>
    </row>
    <row r="1304" spans="1:13" x14ac:dyDescent="0.2">
      <c r="A1304" s="573"/>
      <c r="B1304" s="573"/>
      <c r="C1304" s="573"/>
      <c r="D1304" s="573"/>
      <c r="E1304" s="573"/>
      <c r="F1304" s="575"/>
      <c r="G1304" s="576"/>
      <c r="H1304" s="578"/>
      <c r="I1304" s="578"/>
      <c r="J1304" s="573"/>
      <c r="K1304" s="573"/>
      <c r="L1304" s="575"/>
      <c r="M1304" s="573"/>
    </row>
    <row r="1305" spans="1:13" x14ac:dyDescent="0.2">
      <c r="A1305" s="573"/>
      <c r="B1305" s="573"/>
      <c r="C1305" s="573"/>
      <c r="D1305" s="573"/>
      <c r="E1305" s="573"/>
      <c r="F1305" s="575"/>
      <c r="G1305" s="576"/>
      <c r="H1305" s="578"/>
      <c r="I1305" s="578"/>
      <c r="J1305" s="573"/>
      <c r="K1305" s="573"/>
      <c r="L1305" s="575"/>
      <c r="M1305" s="573"/>
    </row>
    <row r="1306" spans="1:13" x14ac:dyDescent="0.2">
      <c r="A1306" s="573"/>
      <c r="B1306" s="573"/>
      <c r="C1306" s="573"/>
      <c r="D1306" s="573"/>
      <c r="E1306" s="573"/>
      <c r="F1306" s="575"/>
      <c r="G1306" s="576"/>
      <c r="H1306" s="578"/>
      <c r="I1306" s="578"/>
      <c r="J1306" s="573"/>
      <c r="K1306" s="573"/>
      <c r="L1306" s="575"/>
      <c r="M1306" s="573"/>
    </row>
    <row r="1307" spans="1:13" x14ac:dyDescent="0.2">
      <c r="A1307" s="573"/>
      <c r="B1307" s="573"/>
      <c r="C1307" s="573"/>
      <c r="D1307" s="573"/>
      <c r="E1307" s="573"/>
      <c r="F1307" s="575"/>
      <c r="G1307" s="576"/>
      <c r="H1307" s="578"/>
      <c r="I1307" s="578"/>
      <c r="J1307" s="573"/>
      <c r="K1307" s="573"/>
      <c r="L1307" s="575"/>
      <c r="M1307" s="573"/>
    </row>
    <row r="1308" spans="1:13" x14ac:dyDescent="0.2">
      <c r="A1308" s="573"/>
      <c r="B1308" s="573"/>
      <c r="C1308" s="573"/>
      <c r="D1308" s="573"/>
      <c r="E1308" s="573"/>
      <c r="F1308" s="575"/>
      <c r="G1308" s="576"/>
      <c r="H1308" s="578"/>
      <c r="I1308" s="578"/>
      <c r="J1308" s="573"/>
      <c r="K1308" s="573"/>
      <c r="L1308" s="575"/>
      <c r="M1308" s="573"/>
    </row>
    <row r="1309" spans="1:13" x14ac:dyDescent="0.2">
      <c r="A1309" s="573"/>
      <c r="B1309" s="573"/>
      <c r="C1309" s="573"/>
      <c r="D1309" s="573"/>
      <c r="E1309" s="573"/>
      <c r="F1309" s="575"/>
      <c r="G1309" s="576"/>
      <c r="H1309" s="578"/>
      <c r="I1309" s="578"/>
      <c r="J1309" s="573"/>
      <c r="K1309" s="573"/>
      <c r="L1309" s="575"/>
      <c r="M1309" s="573"/>
    </row>
    <row r="1310" spans="1:13" x14ac:dyDescent="0.2">
      <c r="A1310" s="573"/>
      <c r="B1310" s="573"/>
      <c r="C1310" s="573"/>
      <c r="D1310" s="573"/>
      <c r="E1310" s="573"/>
      <c r="F1310" s="575"/>
      <c r="G1310" s="576"/>
      <c r="H1310" s="578"/>
      <c r="I1310" s="578"/>
      <c r="J1310" s="573"/>
      <c r="K1310" s="573"/>
      <c r="L1310" s="575"/>
      <c r="M1310" s="573"/>
    </row>
    <row r="1311" spans="1:13" x14ac:dyDescent="0.2">
      <c r="A1311" s="573"/>
      <c r="B1311" s="573"/>
      <c r="C1311" s="573"/>
      <c r="D1311" s="573"/>
      <c r="E1311" s="573"/>
      <c r="F1311" s="575"/>
      <c r="G1311" s="576"/>
      <c r="H1311" s="578"/>
      <c r="I1311" s="578"/>
      <c r="J1311" s="573"/>
      <c r="K1311" s="573"/>
      <c r="L1311" s="575"/>
      <c r="M1311" s="573"/>
    </row>
    <row r="1312" spans="1:13" x14ac:dyDescent="0.2">
      <c r="A1312" s="573"/>
      <c r="B1312" s="573"/>
      <c r="C1312" s="573"/>
      <c r="D1312" s="573"/>
      <c r="E1312" s="573"/>
      <c r="F1312" s="575"/>
      <c r="G1312" s="576"/>
      <c r="H1312" s="578"/>
      <c r="I1312" s="578"/>
      <c r="J1312" s="573"/>
      <c r="K1312" s="573"/>
      <c r="L1312" s="575"/>
      <c r="M1312" s="573"/>
    </row>
    <row r="1313" spans="1:13" x14ac:dyDescent="0.2">
      <c r="A1313" s="573"/>
      <c r="B1313" s="573"/>
      <c r="C1313" s="573"/>
      <c r="D1313" s="573"/>
      <c r="E1313" s="573"/>
      <c r="F1313" s="575"/>
      <c r="G1313" s="576"/>
      <c r="H1313" s="578"/>
      <c r="I1313" s="578"/>
      <c r="J1313" s="573"/>
      <c r="K1313" s="573"/>
      <c r="L1313" s="575"/>
      <c r="M1313" s="573"/>
    </row>
    <row r="1314" spans="1:13" x14ac:dyDescent="0.2">
      <c r="A1314" s="573"/>
      <c r="B1314" s="573"/>
      <c r="C1314" s="573"/>
      <c r="D1314" s="573"/>
      <c r="E1314" s="573"/>
      <c r="F1314" s="575"/>
      <c r="G1314" s="576"/>
      <c r="H1314" s="578"/>
      <c r="I1314" s="578"/>
      <c r="J1314" s="573"/>
      <c r="K1314" s="573"/>
      <c r="L1314" s="575"/>
      <c r="M1314" s="573"/>
    </row>
    <row r="1315" spans="1:13" x14ac:dyDescent="0.2">
      <c r="A1315" s="573"/>
      <c r="B1315" s="573"/>
      <c r="C1315" s="573"/>
      <c r="D1315" s="573"/>
      <c r="E1315" s="573"/>
      <c r="F1315" s="575"/>
      <c r="G1315" s="576"/>
      <c r="H1315" s="578"/>
      <c r="I1315" s="578"/>
      <c r="J1315" s="573"/>
      <c r="K1315" s="573"/>
      <c r="L1315" s="575"/>
      <c r="M1315" s="573"/>
    </row>
    <row r="1316" spans="1:13" x14ac:dyDescent="0.2">
      <c r="A1316" s="573"/>
      <c r="B1316" s="573"/>
      <c r="C1316" s="573"/>
      <c r="D1316" s="573"/>
      <c r="E1316" s="573"/>
      <c r="F1316" s="575"/>
      <c r="G1316" s="576"/>
      <c r="H1316" s="578"/>
      <c r="I1316" s="578"/>
      <c r="J1316" s="573"/>
      <c r="K1316" s="573"/>
      <c r="L1316" s="575"/>
      <c r="M1316" s="573"/>
    </row>
    <row r="1317" spans="1:13" x14ac:dyDescent="0.2">
      <c r="A1317" s="573"/>
      <c r="B1317" s="573"/>
      <c r="C1317" s="573"/>
      <c r="D1317" s="573"/>
      <c r="E1317" s="573"/>
      <c r="F1317" s="575"/>
      <c r="G1317" s="576"/>
      <c r="H1317" s="578"/>
      <c r="I1317" s="578"/>
      <c r="J1317" s="573"/>
      <c r="K1317" s="573"/>
      <c r="L1317" s="575"/>
      <c r="M1317" s="573"/>
    </row>
    <row r="1318" spans="1:13" x14ac:dyDescent="0.2">
      <c r="A1318" s="573"/>
      <c r="B1318" s="573"/>
      <c r="C1318" s="573"/>
      <c r="D1318" s="573"/>
      <c r="E1318" s="573"/>
      <c r="F1318" s="575"/>
      <c r="G1318" s="576"/>
      <c r="H1318" s="578"/>
      <c r="I1318" s="578"/>
      <c r="J1318" s="573"/>
      <c r="K1318" s="573"/>
      <c r="L1318" s="575"/>
      <c r="M1318" s="573"/>
    </row>
    <row r="1319" spans="1:13" x14ac:dyDescent="0.2">
      <c r="A1319" s="573"/>
      <c r="B1319" s="573"/>
      <c r="C1319" s="573"/>
      <c r="D1319" s="573"/>
      <c r="E1319" s="573"/>
      <c r="F1319" s="575"/>
      <c r="G1319" s="576"/>
      <c r="H1319" s="578"/>
      <c r="I1319" s="578"/>
      <c r="J1319" s="573"/>
      <c r="K1319" s="573"/>
      <c r="L1319" s="575"/>
      <c r="M1319" s="573"/>
    </row>
    <row r="1320" spans="1:13" x14ac:dyDescent="0.2">
      <c r="A1320" s="573"/>
      <c r="B1320" s="573"/>
      <c r="C1320" s="573"/>
      <c r="D1320" s="573"/>
      <c r="E1320" s="573"/>
      <c r="F1320" s="575"/>
      <c r="G1320" s="576"/>
      <c r="H1320" s="578"/>
      <c r="I1320" s="578"/>
      <c r="J1320" s="573"/>
      <c r="K1320" s="573"/>
      <c r="L1320" s="575"/>
      <c r="M1320" s="573"/>
    </row>
    <row r="1321" spans="1:13" x14ac:dyDescent="0.2">
      <c r="A1321" s="573"/>
      <c r="B1321" s="573"/>
      <c r="C1321" s="573"/>
      <c r="D1321" s="573"/>
      <c r="E1321" s="573"/>
      <c r="F1321" s="575"/>
      <c r="G1321" s="576"/>
      <c r="H1321" s="578"/>
      <c r="I1321" s="578"/>
      <c r="J1321" s="573"/>
      <c r="K1321" s="573"/>
      <c r="L1321" s="575"/>
      <c r="M1321" s="573"/>
    </row>
    <row r="1322" spans="1:13" x14ac:dyDescent="0.2">
      <c r="A1322" s="573"/>
      <c r="B1322" s="573"/>
      <c r="C1322" s="573"/>
      <c r="D1322" s="573"/>
      <c r="E1322" s="573"/>
      <c r="F1322" s="575"/>
      <c r="G1322" s="576"/>
      <c r="H1322" s="578"/>
      <c r="I1322" s="578"/>
      <c r="J1322" s="573"/>
      <c r="K1322" s="573"/>
      <c r="L1322" s="575"/>
      <c r="M1322" s="573"/>
    </row>
    <row r="1323" spans="1:13" x14ac:dyDescent="0.2">
      <c r="A1323" s="573"/>
      <c r="B1323" s="573"/>
      <c r="C1323" s="573"/>
      <c r="D1323" s="573"/>
      <c r="E1323" s="573"/>
      <c r="F1323" s="575"/>
      <c r="G1323" s="576"/>
      <c r="H1323" s="578"/>
      <c r="I1323" s="578"/>
      <c r="J1323" s="573"/>
      <c r="K1323" s="573"/>
      <c r="L1323" s="575"/>
      <c r="M1323" s="573"/>
    </row>
    <row r="1324" spans="1:13" x14ac:dyDescent="0.2">
      <c r="A1324" s="573"/>
      <c r="B1324" s="573"/>
      <c r="C1324" s="573"/>
      <c r="D1324" s="573"/>
      <c r="E1324" s="573"/>
      <c r="F1324" s="575"/>
      <c r="G1324" s="576"/>
      <c r="H1324" s="578"/>
      <c r="I1324" s="578"/>
      <c r="J1324" s="573"/>
      <c r="K1324" s="573"/>
      <c r="L1324" s="575"/>
      <c r="M1324" s="573"/>
    </row>
    <row r="1325" spans="1:13" x14ac:dyDescent="0.2">
      <c r="A1325" s="573"/>
      <c r="B1325" s="573"/>
      <c r="C1325" s="573"/>
      <c r="D1325" s="573"/>
      <c r="E1325" s="573"/>
      <c r="F1325" s="575"/>
      <c r="G1325" s="576"/>
      <c r="H1325" s="578"/>
      <c r="I1325" s="578"/>
      <c r="J1325" s="573"/>
      <c r="K1325" s="573"/>
      <c r="L1325" s="575"/>
      <c r="M1325" s="573"/>
    </row>
    <row r="1326" spans="1:13" x14ac:dyDescent="0.2">
      <c r="A1326" s="573"/>
      <c r="B1326" s="573"/>
      <c r="C1326" s="573"/>
      <c r="D1326" s="573"/>
      <c r="E1326" s="573"/>
      <c r="F1326" s="575"/>
      <c r="G1326" s="576"/>
      <c r="H1326" s="578"/>
      <c r="I1326" s="578"/>
      <c r="J1326" s="573"/>
      <c r="K1326" s="573"/>
      <c r="L1326" s="575"/>
      <c r="M1326" s="573"/>
    </row>
    <row r="1327" spans="1:13" x14ac:dyDescent="0.2">
      <c r="A1327" s="573"/>
      <c r="B1327" s="573"/>
      <c r="C1327" s="573"/>
      <c r="D1327" s="573"/>
      <c r="E1327" s="573"/>
      <c r="F1327" s="575"/>
      <c r="G1327" s="576"/>
      <c r="H1327" s="578"/>
      <c r="I1327" s="578"/>
      <c r="J1327" s="573"/>
      <c r="K1327" s="573"/>
      <c r="L1327" s="575"/>
      <c r="M1327" s="573"/>
    </row>
    <row r="1328" spans="1:13" x14ac:dyDescent="0.2">
      <c r="A1328" s="573"/>
      <c r="B1328" s="573"/>
      <c r="C1328" s="573"/>
      <c r="D1328" s="573"/>
      <c r="E1328" s="573"/>
      <c r="F1328" s="575"/>
      <c r="G1328" s="576"/>
      <c r="H1328" s="578"/>
      <c r="I1328" s="578"/>
      <c r="J1328" s="573"/>
      <c r="K1328" s="573"/>
      <c r="L1328" s="575"/>
      <c r="M1328" s="573"/>
    </row>
    <row r="1329" spans="1:13" x14ac:dyDescent="0.2">
      <c r="A1329" s="573"/>
      <c r="B1329" s="573"/>
      <c r="C1329" s="573"/>
      <c r="D1329" s="573"/>
      <c r="E1329" s="573"/>
      <c r="F1329" s="575"/>
      <c r="G1329" s="576"/>
      <c r="H1329" s="578"/>
      <c r="I1329" s="578"/>
      <c r="J1329" s="573"/>
      <c r="K1329" s="573"/>
      <c r="L1329" s="575"/>
      <c r="M1329" s="573"/>
    </row>
    <row r="1330" spans="1:13" x14ac:dyDescent="0.2">
      <c r="A1330" s="573"/>
      <c r="B1330" s="573"/>
      <c r="C1330" s="573"/>
      <c r="D1330" s="573"/>
      <c r="E1330" s="573"/>
      <c r="F1330" s="575"/>
      <c r="G1330" s="576"/>
      <c r="H1330" s="578"/>
      <c r="I1330" s="578"/>
      <c r="J1330" s="573"/>
      <c r="K1330" s="573"/>
      <c r="L1330" s="575"/>
      <c r="M1330" s="573"/>
    </row>
    <row r="1331" spans="1:13" x14ac:dyDescent="0.2">
      <c r="A1331" s="573"/>
      <c r="B1331" s="573"/>
      <c r="C1331" s="573"/>
      <c r="D1331" s="573"/>
      <c r="E1331" s="573"/>
      <c r="F1331" s="575"/>
      <c r="G1331" s="576"/>
      <c r="H1331" s="578"/>
      <c r="I1331" s="578"/>
      <c r="J1331" s="573"/>
      <c r="K1331" s="573"/>
      <c r="L1331" s="575"/>
      <c r="M1331" s="573"/>
    </row>
    <row r="1332" spans="1:13" x14ac:dyDescent="0.2">
      <c r="A1332" s="573"/>
      <c r="B1332" s="573"/>
      <c r="C1332" s="573"/>
      <c r="D1332" s="573"/>
      <c r="E1332" s="573"/>
      <c r="F1332" s="575"/>
      <c r="G1332" s="576"/>
      <c r="H1332" s="578"/>
      <c r="I1332" s="578"/>
      <c r="J1332" s="573"/>
      <c r="K1332" s="573"/>
      <c r="L1332" s="575"/>
      <c r="M1332" s="573"/>
    </row>
    <row r="1333" spans="1:13" x14ac:dyDescent="0.2">
      <c r="A1333" s="573"/>
      <c r="B1333" s="573"/>
      <c r="C1333" s="573"/>
      <c r="D1333" s="573"/>
      <c r="E1333" s="573"/>
      <c r="F1333" s="575"/>
      <c r="G1333" s="576"/>
      <c r="H1333" s="578"/>
      <c r="I1333" s="578"/>
      <c r="J1333" s="573"/>
      <c r="K1333" s="573"/>
      <c r="L1333" s="575"/>
      <c r="M1333" s="573"/>
    </row>
    <row r="1334" spans="1:13" x14ac:dyDescent="0.2">
      <c r="A1334" s="573"/>
      <c r="B1334" s="573"/>
      <c r="C1334" s="573"/>
      <c r="D1334" s="573"/>
      <c r="E1334" s="573"/>
      <c r="F1334" s="575"/>
      <c r="G1334" s="576"/>
      <c r="H1334" s="578"/>
      <c r="I1334" s="578"/>
      <c r="J1334" s="573"/>
      <c r="K1334" s="573"/>
      <c r="L1334" s="575"/>
      <c r="M1334" s="573"/>
    </row>
    <row r="1335" spans="1:13" x14ac:dyDescent="0.2">
      <c r="A1335" s="573"/>
      <c r="B1335" s="573"/>
      <c r="C1335" s="573"/>
      <c r="D1335" s="573"/>
      <c r="E1335" s="573"/>
      <c r="F1335" s="575"/>
      <c r="G1335" s="576"/>
      <c r="H1335" s="578"/>
      <c r="I1335" s="578"/>
      <c r="J1335" s="573"/>
      <c r="K1335" s="573"/>
      <c r="L1335" s="575"/>
      <c r="M1335" s="573"/>
    </row>
    <row r="1336" spans="1:13" x14ac:dyDescent="0.2">
      <c r="A1336" s="573"/>
      <c r="B1336" s="573"/>
      <c r="C1336" s="573"/>
      <c r="D1336" s="573"/>
      <c r="E1336" s="573"/>
      <c r="F1336" s="575"/>
      <c r="G1336" s="576"/>
      <c r="H1336" s="578"/>
      <c r="I1336" s="578"/>
      <c r="J1336" s="573"/>
      <c r="K1336" s="573"/>
      <c r="L1336" s="575"/>
      <c r="M1336" s="573"/>
    </row>
    <row r="1337" spans="1:13" x14ac:dyDescent="0.2">
      <c r="A1337" s="573"/>
      <c r="B1337" s="573"/>
      <c r="C1337" s="573"/>
      <c r="D1337" s="573"/>
      <c r="E1337" s="573"/>
      <c r="F1337" s="575"/>
      <c r="G1337" s="576"/>
      <c r="H1337" s="578"/>
      <c r="I1337" s="578"/>
      <c r="J1337" s="573"/>
      <c r="K1337" s="573"/>
      <c r="L1337" s="575"/>
      <c r="M1337" s="573"/>
    </row>
    <row r="1338" spans="1:13" x14ac:dyDescent="0.2">
      <c r="A1338" s="573"/>
      <c r="B1338" s="573"/>
      <c r="C1338" s="573"/>
      <c r="D1338" s="573"/>
      <c r="E1338" s="573"/>
      <c r="F1338" s="575"/>
      <c r="G1338" s="576"/>
      <c r="H1338" s="578"/>
      <c r="I1338" s="578"/>
      <c r="J1338" s="573"/>
      <c r="K1338" s="573"/>
      <c r="L1338" s="575"/>
      <c r="M1338" s="573"/>
    </row>
    <row r="1339" spans="1:13" x14ac:dyDescent="0.2">
      <c r="A1339" s="573"/>
      <c r="B1339" s="573"/>
      <c r="C1339" s="573"/>
      <c r="D1339" s="573"/>
      <c r="E1339" s="573"/>
      <c r="F1339" s="575"/>
      <c r="G1339" s="576"/>
      <c r="H1339" s="578"/>
      <c r="I1339" s="578"/>
      <c r="J1339" s="573"/>
      <c r="K1339" s="573"/>
      <c r="L1339" s="575"/>
      <c r="M1339" s="573"/>
    </row>
    <row r="1340" spans="1:13" x14ac:dyDescent="0.2">
      <c r="A1340" s="573"/>
      <c r="B1340" s="573"/>
      <c r="C1340" s="573"/>
      <c r="D1340" s="573"/>
      <c r="E1340" s="573"/>
      <c r="F1340" s="575"/>
      <c r="G1340" s="576"/>
      <c r="H1340" s="578"/>
      <c r="I1340" s="578"/>
      <c r="J1340" s="573"/>
      <c r="K1340" s="573"/>
      <c r="L1340" s="575"/>
      <c r="M1340" s="573"/>
    </row>
    <row r="1341" spans="1:13" x14ac:dyDescent="0.2">
      <c r="A1341" s="573"/>
      <c r="B1341" s="573"/>
      <c r="C1341" s="573"/>
      <c r="D1341" s="573"/>
      <c r="E1341" s="573"/>
      <c r="F1341" s="575"/>
      <c r="G1341" s="576"/>
      <c r="H1341" s="578"/>
      <c r="I1341" s="578"/>
      <c r="J1341" s="573"/>
      <c r="K1341" s="573"/>
      <c r="L1341" s="575"/>
      <c r="M1341" s="573"/>
    </row>
    <row r="1342" spans="1:13" x14ac:dyDescent="0.2">
      <c r="A1342" s="573"/>
      <c r="B1342" s="573"/>
      <c r="C1342" s="573"/>
      <c r="D1342" s="573"/>
      <c r="E1342" s="573"/>
      <c r="F1342" s="575"/>
      <c r="G1342" s="576"/>
      <c r="H1342" s="578"/>
      <c r="I1342" s="578"/>
      <c r="J1342" s="573"/>
      <c r="K1342" s="573"/>
      <c r="L1342" s="575"/>
      <c r="M1342" s="573"/>
    </row>
    <row r="1343" spans="1:13" x14ac:dyDescent="0.2">
      <c r="A1343" s="573"/>
      <c r="B1343" s="573"/>
      <c r="C1343" s="573"/>
      <c r="D1343" s="573"/>
      <c r="E1343" s="573"/>
      <c r="F1343" s="575"/>
      <c r="G1343" s="576"/>
      <c r="H1343" s="578"/>
      <c r="I1343" s="578"/>
      <c r="J1343" s="573"/>
      <c r="K1343" s="573"/>
      <c r="L1343" s="575"/>
      <c r="M1343" s="573"/>
    </row>
    <row r="1344" spans="1:13" x14ac:dyDescent="0.2">
      <c r="A1344" s="573"/>
      <c r="B1344" s="573"/>
      <c r="C1344" s="573"/>
      <c r="D1344" s="573"/>
      <c r="E1344" s="573"/>
      <c r="F1344" s="575"/>
      <c r="G1344" s="576"/>
      <c r="H1344" s="578"/>
      <c r="I1344" s="578"/>
      <c r="J1344" s="573"/>
      <c r="K1344" s="573"/>
      <c r="L1344" s="575"/>
      <c r="M1344" s="573"/>
    </row>
    <row r="1345" spans="1:13" x14ac:dyDescent="0.2">
      <c r="A1345" s="573"/>
      <c r="B1345" s="573"/>
      <c r="C1345" s="573"/>
      <c r="D1345" s="573"/>
      <c r="E1345" s="573"/>
      <c r="F1345" s="575"/>
      <c r="G1345" s="576"/>
      <c r="H1345" s="578"/>
      <c r="I1345" s="578"/>
      <c r="J1345" s="573"/>
      <c r="K1345" s="573"/>
      <c r="L1345" s="575"/>
      <c r="M1345" s="573"/>
    </row>
    <row r="1346" spans="1:13" x14ac:dyDescent="0.2">
      <c r="A1346" s="573"/>
      <c r="B1346" s="573"/>
      <c r="C1346" s="573"/>
      <c r="D1346" s="573"/>
      <c r="E1346" s="573"/>
      <c r="F1346" s="575"/>
      <c r="G1346" s="576"/>
      <c r="H1346" s="578"/>
      <c r="I1346" s="578"/>
      <c r="J1346" s="573"/>
      <c r="K1346" s="573"/>
      <c r="L1346" s="575"/>
      <c r="M1346" s="573"/>
    </row>
    <row r="1347" spans="1:13" x14ac:dyDescent="0.2">
      <c r="A1347" s="573"/>
      <c r="B1347" s="573"/>
      <c r="C1347" s="573"/>
      <c r="D1347" s="573"/>
      <c r="E1347" s="573"/>
      <c r="F1347" s="575"/>
      <c r="G1347" s="576"/>
      <c r="H1347" s="578"/>
      <c r="I1347" s="578"/>
      <c r="J1347" s="573"/>
      <c r="K1347" s="573"/>
      <c r="L1347" s="575"/>
      <c r="M1347" s="573"/>
    </row>
    <row r="1348" spans="1:13" x14ac:dyDescent="0.2">
      <c r="A1348" s="573"/>
      <c r="B1348" s="573"/>
      <c r="C1348" s="573"/>
      <c r="D1348" s="573"/>
      <c r="E1348" s="573"/>
      <c r="F1348" s="575"/>
      <c r="G1348" s="576"/>
      <c r="H1348" s="578"/>
      <c r="I1348" s="578"/>
      <c r="J1348" s="573"/>
      <c r="K1348" s="573"/>
      <c r="L1348" s="575"/>
      <c r="M1348" s="573"/>
    </row>
    <row r="1349" spans="1:13" x14ac:dyDescent="0.2">
      <c r="A1349" s="573"/>
      <c r="B1349" s="573"/>
      <c r="C1349" s="573"/>
      <c r="D1349" s="573"/>
      <c r="E1349" s="573"/>
      <c r="F1349" s="575"/>
      <c r="G1349" s="576"/>
      <c r="H1349" s="578"/>
      <c r="I1349" s="578"/>
      <c r="J1349" s="573"/>
      <c r="K1349" s="573"/>
      <c r="L1349" s="575"/>
      <c r="M1349" s="573"/>
    </row>
    <row r="1350" spans="1:13" x14ac:dyDescent="0.2">
      <c r="A1350" s="573"/>
      <c r="B1350" s="573"/>
      <c r="C1350" s="573"/>
      <c r="D1350" s="573"/>
      <c r="E1350" s="573"/>
      <c r="F1350" s="575"/>
      <c r="G1350" s="576"/>
      <c r="H1350" s="578"/>
      <c r="I1350" s="578"/>
      <c r="J1350" s="573"/>
      <c r="K1350" s="573"/>
      <c r="L1350" s="575"/>
      <c r="M1350" s="573"/>
    </row>
    <row r="1351" spans="1:13" x14ac:dyDescent="0.2">
      <c r="A1351" s="573"/>
      <c r="B1351" s="573"/>
      <c r="C1351" s="573"/>
      <c r="D1351" s="573"/>
      <c r="E1351" s="573"/>
      <c r="F1351" s="575"/>
      <c r="G1351" s="576"/>
      <c r="H1351" s="578"/>
      <c r="I1351" s="578"/>
      <c r="J1351" s="573"/>
      <c r="K1351" s="573"/>
      <c r="L1351" s="575"/>
      <c r="M1351" s="573"/>
    </row>
    <row r="1352" spans="1:13" x14ac:dyDescent="0.2">
      <c r="A1352" s="573"/>
      <c r="B1352" s="573"/>
      <c r="C1352" s="573"/>
      <c r="D1352" s="573"/>
      <c r="E1352" s="573"/>
      <c r="F1352" s="575"/>
      <c r="G1352" s="576"/>
      <c r="H1352" s="578"/>
      <c r="I1352" s="578"/>
      <c r="J1352" s="573"/>
      <c r="K1352" s="573"/>
      <c r="L1352" s="575"/>
      <c r="M1352" s="573"/>
    </row>
    <row r="1353" spans="1:13" x14ac:dyDescent="0.2">
      <c r="A1353" s="573"/>
      <c r="B1353" s="573"/>
      <c r="C1353" s="573"/>
      <c r="D1353" s="573"/>
      <c r="E1353" s="573"/>
      <c r="F1353" s="575"/>
      <c r="G1353" s="576"/>
      <c r="H1353" s="578"/>
      <c r="I1353" s="578"/>
      <c r="J1353" s="573"/>
      <c r="K1353" s="573"/>
      <c r="L1353" s="575"/>
      <c r="M1353" s="573"/>
    </row>
    <row r="1354" spans="1:13" x14ac:dyDescent="0.2">
      <c r="A1354" s="573"/>
      <c r="B1354" s="573"/>
      <c r="C1354" s="573"/>
      <c r="D1354" s="573"/>
      <c r="E1354" s="573"/>
      <c r="F1354" s="575"/>
      <c r="G1354" s="576"/>
      <c r="H1354" s="578"/>
      <c r="I1354" s="578"/>
      <c r="J1354" s="573"/>
      <c r="K1354" s="573"/>
      <c r="L1354" s="575"/>
      <c r="M1354" s="573"/>
    </row>
    <row r="1355" spans="1:13" x14ac:dyDescent="0.2">
      <c r="A1355" s="573"/>
      <c r="B1355" s="573"/>
      <c r="C1355" s="573"/>
      <c r="D1355" s="573"/>
      <c r="E1355" s="573"/>
      <c r="F1355" s="575"/>
      <c r="G1355" s="576"/>
      <c r="H1355" s="578"/>
      <c r="I1355" s="578"/>
      <c r="J1355" s="573"/>
      <c r="K1355" s="573"/>
      <c r="L1355" s="575"/>
      <c r="M1355" s="573"/>
    </row>
    <row r="1356" spans="1:13" x14ac:dyDescent="0.2">
      <c r="A1356" s="573"/>
      <c r="B1356" s="573"/>
      <c r="C1356" s="573"/>
      <c r="D1356" s="573"/>
      <c r="E1356" s="573"/>
      <c r="F1356" s="575"/>
      <c r="G1356" s="576"/>
      <c r="H1356" s="578"/>
      <c r="I1356" s="578"/>
      <c r="J1356" s="573"/>
      <c r="K1356" s="573"/>
      <c r="L1356" s="575"/>
      <c r="M1356" s="573"/>
    </row>
    <row r="1357" spans="1:13" x14ac:dyDescent="0.2">
      <c r="A1357" s="573"/>
      <c r="B1357" s="573"/>
      <c r="C1357" s="573"/>
      <c r="D1357" s="573"/>
      <c r="E1357" s="573"/>
      <c r="F1357" s="575"/>
      <c r="G1357" s="576"/>
      <c r="H1357" s="578"/>
      <c r="I1357" s="578"/>
      <c r="J1357" s="573"/>
      <c r="K1357" s="573"/>
      <c r="L1357" s="575"/>
      <c r="M1357" s="573"/>
    </row>
    <row r="1358" spans="1:13" x14ac:dyDescent="0.2">
      <c r="A1358" s="573"/>
      <c r="B1358" s="573"/>
      <c r="C1358" s="573"/>
      <c r="D1358" s="573"/>
      <c r="E1358" s="573"/>
      <c r="F1358" s="575"/>
      <c r="G1358" s="576"/>
      <c r="H1358" s="578"/>
      <c r="I1358" s="578"/>
      <c r="J1358" s="573"/>
      <c r="K1358" s="573"/>
      <c r="L1358" s="575"/>
      <c r="M1358" s="573"/>
    </row>
    <row r="1359" spans="1:13" x14ac:dyDescent="0.2">
      <c r="A1359" s="573"/>
      <c r="B1359" s="573"/>
      <c r="C1359" s="573"/>
      <c r="D1359" s="573"/>
      <c r="E1359" s="573"/>
      <c r="F1359" s="575"/>
      <c r="G1359" s="576"/>
      <c r="H1359" s="578"/>
      <c r="I1359" s="578"/>
      <c r="J1359" s="573"/>
      <c r="K1359" s="573"/>
      <c r="L1359" s="575"/>
      <c r="M1359" s="573"/>
    </row>
    <row r="1360" spans="1:13" x14ac:dyDescent="0.2">
      <c r="A1360" s="573"/>
      <c r="B1360" s="573"/>
      <c r="C1360" s="573"/>
      <c r="D1360" s="573"/>
      <c r="E1360" s="573"/>
      <c r="F1360" s="575"/>
      <c r="G1360" s="576"/>
      <c r="H1360" s="578"/>
      <c r="I1360" s="578"/>
      <c r="J1360" s="573"/>
      <c r="K1360" s="573"/>
      <c r="L1360" s="575"/>
      <c r="M1360" s="573"/>
    </row>
    <row r="1361" spans="1:13" x14ac:dyDescent="0.2">
      <c r="A1361" s="573"/>
      <c r="B1361" s="573"/>
      <c r="C1361" s="573"/>
      <c r="D1361" s="573"/>
      <c r="E1361" s="573"/>
      <c r="F1361" s="575"/>
      <c r="G1361" s="576"/>
      <c r="H1361" s="578"/>
      <c r="I1361" s="578"/>
      <c r="J1361" s="573"/>
      <c r="K1361" s="573"/>
      <c r="L1361" s="575"/>
      <c r="M1361" s="573"/>
    </row>
    <row r="1362" spans="1:13" x14ac:dyDescent="0.2">
      <c r="A1362" s="573"/>
      <c r="B1362" s="573"/>
      <c r="C1362" s="573"/>
      <c r="D1362" s="573"/>
      <c r="E1362" s="573"/>
      <c r="F1362" s="575"/>
      <c r="G1362" s="576"/>
      <c r="H1362" s="578"/>
      <c r="I1362" s="578"/>
      <c r="J1362" s="573"/>
      <c r="K1362" s="573"/>
      <c r="L1362" s="575"/>
      <c r="M1362" s="573"/>
    </row>
    <row r="1363" spans="1:13" x14ac:dyDescent="0.2">
      <c r="A1363" s="573"/>
      <c r="B1363" s="573"/>
      <c r="C1363" s="573"/>
      <c r="D1363" s="573"/>
      <c r="E1363" s="573"/>
      <c r="F1363" s="575"/>
      <c r="G1363" s="576"/>
      <c r="H1363" s="578"/>
      <c r="I1363" s="578"/>
      <c r="J1363" s="573"/>
      <c r="K1363" s="573"/>
      <c r="L1363" s="575"/>
      <c r="M1363" s="573"/>
    </row>
    <row r="1364" spans="1:13" x14ac:dyDescent="0.2">
      <c r="A1364" s="573"/>
      <c r="B1364" s="573"/>
      <c r="C1364" s="573"/>
      <c r="D1364" s="573"/>
      <c r="E1364" s="573"/>
      <c r="F1364" s="575"/>
      <c r="G1364" s="576"/>
      <c r="H1364" s="578"/>
      <c r="I1364" s="578"/>
      <c r="J1364" s="573"/>
      <c r="K1364" s="573"/>
      <c r="L1364" s="575"/>
      <c r="M1364" s="573"/>
    </row>
    <row r="1365" spans="1:13" x14ac:dyDescent="0.2">
      <c r="A1365" s="573"/>
      <c r="B1365" s="573"/>
      <c r="C1365" s="573"/>
      <c r="D1365" s="573"/>
      <c r="E1365" s="573"/>
      <c r="F1365" s="575"/>
      <c r="G1365" s="576"/>
      <c r="H1365" s="578"/>
      <c r="I1365" s="578"/>
      <c r="J1365" s="573"/>
      <c r="K1365" s="573"/>
      <c r="L1365" s="575"/>
      <c r="M1365" s="573"/>
    </row>
    <row r="1366" spans="1:13" x14ac:dyDescent="0.2">
      <c r="A1366" s="573"/>
      <c r="B1366" s="573"/>
      <c r="C1366" s="573"/>
      <c r="D1366" s="573"/>
      <c r="E1366" s="573"/>
      <c r="F1366" s="575"/>
      <c r="G1366" s="576"/>
      <c r="H1366" s="578"/>
      <c r="I1366" s="578"/>
      <c r="J1366" s="573"/>
      <c r="K1366" s="573"/>
      <c r="L1366" s="575"/>
      <c r="M1366" s="573"/>
    </row>
    <row r="1367" spans="1:13" x14ac:dyDescent="0.2">
      <c r="A1367" s="573"/>
      <c r="B1367" s="573"/>
      <c r="C1367" s="573"/>
      <c r="D1367" s="573"/>
      <c r="E1367" s="573"/>
      <c r="F1367" s="575"/>
      <c r="G1367" s="576"/>
      <c r="H1367" s="578"/>
      <c r="I1367" s="578"/>
      <c r="J1367" s="573"/>
      <c r="K1367" s="573"/>
      <c r="L1367" s="575"/>
      <c r="M1367" s="573"/>
    </row>
    <row r="1368" spans="1:13" x14ac:dyDescent="0.2">
      <c r="A1368" s="573"/>
      <c r="B1368" s="573"/>
      <c r="C1368" s="573"/>
      <c r="D1368" s="573"/>
      <c r="E1368" s="573"/>
      <c r="F1368" s="575"/>
      <c r="G1368" s="576"/>
      <c r="H1368" s="578"/>
      <c r="I1368" s="578"/>
      <c r="J1368" s="573"/>
      <c r="K1368" s="573"/>
      <c r="L1368" s="575"/>
      <c r="M1368" s="573"/>
    </row>
    <row r="1369" spans="1:13" x14ac:dyDescent="0.2">
      <c r="A1369" s="573"/>
      <c r="B1369" s="573"/>
      <c r="C1369" s="573"/>
      <c r="D1369" s="573"/>
      <c r="E1369" s="573"/>
      <c r="F1369" s="575"/>
      <c r="G1369" s="576"/>
      <c r="H1369" s="578"/>
      <c r="I1369" s="578"/>
      <c r="J1369" s="573"/>
      <c r="K1369" s="573"/>
      <c r="L1369" s="575"/>
      <c r="M1369" s="573"/>
    </row>
    <row r="1370" spans="1:13" x14ac:dyDescent="0.2">
      <c r="A1370" s="573"/>
      <c r="B1370" s="573"/>
      <c r="C1370" s="573"/>
      <c r="D1370" s="573"/>
      <c r="E1370" s="573"/>
      <c r="F1370" s="575"/>
      <c r="G1370" s="576"/>
      <c r="H1370" s="578"/>
      <c r="I1370" s="578"/>
      <c r="J1370" s="573"/>
      <c r="K1370" s="573"/>
      <c r="L1370" s="575"/>
      <c r="M1370" s="573"/>
    </row>
    <row r="1371" spans="1:13" x14ac:dyDescent="0.2">
      <c r="A1371" s="573"/>
      <c r="B1371" s="573"/>
      <c r="C1371" s="573"/>
      <c r="D1371" s="573"/>
      <c r="E1371" s="573"/>
      <c r="F1371" s="575"/>
      <c r="G1371" s="576"/>
      <c r="H1371" s="578"/>
      <c r="I1371" s="578"/>
      <c r="J1371" s="573"/>
      <c r="K1371" s="573"/>
      <c r="L1371" s="575"/>
      <c r="M1371" s="573"/>
    </row>
    <row r="1372" spans="1:13" x14ac:dyDescent="0.2">
      <c r="A1372" s="573"/>
      <c r="B1372" s="573"/>
      <c r="C1372" s="573"/>
      <c r="D1372" s="573"/>
      <c r="E1372" s="573"/>
      <c r="F1372" s="575"/>
      <c r="G1372" s="576"/>
      <c r="H1372" s="578"/>
      <c r="I1372" s="578"/>
      <c r="J1372" s="573"/>
      <c r="K1372" s="573"/>
      <c r="L1372" s="575"/>
      <c r="M1372" s="573"/>
    </row>
    <row r="1373" spans="1:13" x14ac:dyDescent="0.2">
      <c r="A1373" s="573"/>
      <c r="B1373" s="573"/>
      <c r="C1373" s="573"/>
      <c r="D1373" s="573"/>
      <c r="E1373" s="573"/>
      <c r="F1373" s="575"/>
      <c r="G1373" s="576"/>
      <c r="H1373" s="578"/>
      <c r="I1373" s="578"/>
      <c r="J1373" s="573"/>
      <c r="K1373" s="573"/>
      <c r="L1373" s="575"/>
      <c r="M1373" s="573"/>
    </row>
    <row r="1374" spans="1:13" x14ac:dyDescent="0.2">
      <c r="A1374" s="573"/>
      <c r="B1374" s="573"/>
      <c r="C1374" s="573"/>
      <c r="D1374" s="573"/>
      <c r="E1374" s="573"/>
      <c r="F1374" s="575"/>
      <c r="G1374" s="576"/>
      <c r="H1374" s="578"/>
      <c r="I1374" s="578"/>
      <c r="J1374" s="573"/>
      <c r="K1374" s="573"/>
      <c r="L1374" s="575"/>
      <c r="M1374" s="573"/>
    </row>
    <row r="1375" spans="1:13" x14ac:dyDescent="0.2">
      <c r="A1375" s="573"/>
      <c r="B1375" s="573"/>
      <c r="C1375" s="573"/>
      <c r="D1375" s="573"/>
      <c r="E1375" s="573"/>
      <c r="F1375" s="575"/>
      <c r="G1375" s="576"/>
      <c r="H1375" s="578"/>
      <c r="I1375" s="578"/>
      <c r="J1375" s="573"/>
      <c r="K1375" s="573"/>
      <c r="L1375" s="575"/>
      <c r="M1375" s="573"/>
    </row>
    <row r="1376" spans="1:13" x14ac:dyDescent="0.2">
      <c r="A1376" s="573"/>
      <c r="B1376" s="573"/>
      <c r="C1376" s="573"/>
      <c r="D1376" s="573"/>
      <c r="E1376" s="573"/>
      <c r="F1376" s="575"/>
      <c r="G1376" s="576"/>
      <c r="H1376" s="578"/>
      <c r="I1376" s="578"/>
      <c r="J1376" s="573"/>
      <c r="K1376" s="573"/>
      <c r="L1376" s="575"/>
      <c r="M1376" s="573"/>
    </row>
    <row r="1377" spans="1:13" x14ac:dyDescent="0.2">
      <c r="A1377" s="573"/>
      <c r="B1377" s="573"/>
      <c r="C1377" s="573"/>
      <c r="D1377" s="573"/>
      <c r="E1377" s="573"/>
      <c r="F1377" s="575"/>
      <c r="G1377" s="576"/>
      <c r="H1377" s="578"/>
      <c r="I1377" s="578"/>
      <c r="J1377" s="573"/>
      <c r="K1377" s="573"/>
      <c r="L1377" s="575"/>
      <c r="M1377" s="573"/>
    </row>
    <row r="1378" spans="1:13" x14ac:dyDescent="0.2">
      <c r="A1378" s="573"/>
      <c r="B1378" s="573"/>
      <c r="C1378" s="573"/>
      <c r="D1378" s="573"/>
      <c r="E1378" s="573"/>
      <c r="F1378" s="575"/>
      <c r="G1378" s="576"/>
      <c r="H1378" s="578"/>
      <c r="I1378" s="578"/>
      <c r="J1378" s="573"/>
      <c r="K1378" s="573"/>
      <c r="L1378" s="575"/>
      <c r="M1378" s="573"/>
    </row>
    <row r="1379" spans="1:13" x14ac:dyDescent="0.2">
      <c r="A1379" s="573"/>
      <c r="B1379" s="573"/>
      <c r="C1379" s="573"/>
      <c r="D1379" s="573"/>
      <c r="E1379" s="573"/>
      <c r="F1379" s="575"/>
      <c r="G1379" s="576"/>
      <c r="H1379" s="578"/>
      <c r="I1379" s="578"/>
      <c r="J1379" s="573"/>
      <c r="K1379" s="573"/>
      <c r="L1379" s="575"/>
      <c r="M1379" s="573"/>
    </row>
    <row r="1380" spans="1:13" x14ac:dyDescent="0.2">
      <c r="A1380" s="573"/>
      <c r="B1380" s="573"/>
      <c r="C1380" s="573"/>
      <c r="D1380" s="573"/>
      <c r="E1380" s="573"/>
      <c r="F1380" s="575"/>
      <c r="G1380" s="576"/>
      <c r="H1380" s="578"/>
      <c r="I1380" s="578"/>
      <c r="J1380" s="573"/>
      <c r="K1380" s="573"/>
      <c r="L1380" s="575"/>
      <c r="M1380" s="573"/>
    </row>
    <row r="1381" spans="1:13" x14ac:dyDescent="0.2">
      <c r="A1381" s="573"/>
      <c r="B1381" s="573"/>
      <c r="C1381" s="573"/>
      <c r="D1381" s="573"/>
      <c r="E1381" s="573"/>
      <c r="F1381" s="575"/>
      <c r="G1381" s="576"/>
      <c r="H1381" s="578"/>
      <c r="I1381" s="578"/>
      <c r="J1381" s="573"/>
      <c r="K1381" s="573"/>
      <c r="L1381" s="575"/>
      <c r="M1381" s="573"/>
    </row>
    <row r="1382" spans="1:13" x14ac:dyDescent="0.2">
      <c r="A1382" s="573"/>
      <c r="B1382" s="573"/>
      <c r="C1382" s="573"/>
      <c r="D1382" s="573"/>
      <c r="E1382" s="573"/>
      <c r="F1382" s="575"/>
      <c r="G1382" s="576"/>
      <c r="H1382" s="578"/>
      <c r="I1382" s="578"/>
      <c r="J1382" s="573"/>
      <c r="K1382" s="573"/>
      <c r="L1382" s="575"/>
      <c r="M1382" s="573"/>
    </row>
    <row r="1383" spans="1:13" x14ac:dyDescent="0.2">
      <c r="A1383" s="573"/>
      <c r="B1383" s="573"/>
      <c r="C1383" s="573"/>
      <c r="D1383" s="573"/>
      <c r="E1383" s="573"/>
      <c r="F1383" s="575"/>
      <c r="G1383" s="576"/>
      <c r="H1383" s="578"/>
      <c r="I1383" s="578"/>
      <c r="J1383" s="573"/>
      <c r="K1383" s="573"/>
      <c r="L1383" s="575"/>
      <c r="M1383" s="573"/>
    </row>
    <row r="1384" spans="1:13" x14ac:dyDescent="0.2">
      <c r="A1384" s="573"/>
      <c r="B1384" s="573"/>
      <c r="C1384" s="573"/>
      <c r="D1384" s="573"/>
      <c r="E1384" s="573"/>
      <c r="F1384" s="575"/>
      <c r="G1384" s="576"/>
      <c r="H1384" s="578"/>
      <c r="I1384" s="578"/>
      <c r="J1384" s="573"/>
      <c r="K1384" s="573"/>
      <c r="L1384" s="575"/>
      <c r="M1384" s="573"/>
    </row>
    <row r="1385" spans="1:13" x14ac:dyDescent="0.2">
      <c r="A1385" s="573"/>
      <c r="B1385" s="573"/>
      <c r="C1385" s="573"/>
      <c r="D1385" s="573"/>
      <c r="E1385" s="573"/>
      <c r="F1385" s="575"/>
      <c r="G1385" s="576"/>
      <c r="H1385" s="578"/>
      <c r="I1385" s="578"/>
      <c r="J1385" s="573"/>
      <c r="K1385" s="573"/>
      <c r="L1385" s="575"/>
      <c r="M1385" s="573"/>
    </row>
    <row r="1386" spans="1:13" x14ac:dyDescent="0.2">
      <c r="A1386" s="573"/>
      <c r="B1386" s="573"/>
      <c r="C1386" s="573"/>
      <c r="D1386" s="573"/>
      <c r="E1386" s="573"/>
      <c r="F1386" s="575"/>
      <c r="G1386" s="576"/>
      <c r="H1386" s="578"/>
      <c r="I1386" s="578"/>
      <c r="J1386" s="573"/>
      <c r="K1386" s="573"/>
      <c r="L1386" s="575"/>
      <c r="M1386" s="573"/>
    </row>
    <row r="1387" spans="1:13" x14ac:dyDescent="0.2">
      <c r="A1387" s="573"/>
      <c r="B1387" s="573"/>
      <c r="C1387" s="573"/>
      <c r="D1387" s="573"/>
      <c r="E1387" s="573"/>
      <c r="F1387" s="575"/>
      <c r="G1387" s="576"/>
      <c r="H1387" s="578"/>
      <c r="I1387" s="578"/>
      <c r="J1387" s="573"/>
      <c r="K1387" s="573"/>
      <c r="L1387" s="575"/>
      <c r="M1387" s="573"/>
    </row>
    <row r="1388" spans="1:13" x14ac:dyDescent="0.2">
      <c r="A1388" s="573"/>
      <c r="B1388" s="573"/>
      <c r="C1388" s="573"/>
      <c r="D1388" s="573"/>
      <c r="E1388" s="573"/>
      <c r="F1388" s="575"/>
      <c r="G1388" s="576"/>
      <c r="H1388" s="578"/>
      <c r="I1388" s="578"/>
      <c r="J1388" s="573"/>
      <c r="K1388" s="573"/>
      <c r="L1388" s="575"/>
      <c r="M1388" s="573"/>
    </row>
    <row r="1389" spans="1:13" x14ac:dyDescent="0.2">
      <c r="A1389" s="573"/>
      <c r="B1389" s="573"/>
      <c r="C1389" s="573"/>
      <c r="D1389" s="573"/>
      <c r="E1389" s="573"/>
      <c r="F1389" s="575"/>
      <c r="G1389" s="576"/>
      <c r="H1389" s="578"/>
      <c r="I1389" s="578"/>
      <c r="J1389" s="573"/>
      <c r="K1389" s="573"/>
      <c r="L1389" s="575"/>
      <c r="M1389" s="573"/>
    </row>
    <row r="1390" spans="1:13" x14ac:dyDescent="0.2">
      <c r="A1390" s="573"/>
      <c r="B1390" s="573"/>
      <c r="C1390" s="573"/>
      <c r="D1390" s="573"/>
      <c r="E1390" s="573"/>
      <c r="F1390" s="575"/>
      <c r="G1390" s="576"/>
      <c r="H1390" s="578"/>
      <c r="I1390" s="578"/>
      <c r="J1390" s="573"/>
      <c r="K1390" s="573"/>
      <c r="L1390" s="575"/>
      <c r="M1390" s="573"/>
    </row>
    <row r="1391" spans="1:13" x14ac:dyDescent="0.2">
      <c r="A1391" s="573"/>
      <c r="B1391" s="573"/>
      <c r="C1391" s="573"/>
      <c r="D1391" s="573"/>
      <c r="E1391" s="573"/>
      <c r="F1391" s="575"/>
      <c r="G1391" s="576"/>
      <c r="H1391" s="578"/>
      <c r="I1391" s="578"/>
      <c r="J1391" s="573"/>
      <c r="K1391" s="573"/>
      <c r="L1391" s="575"/>
      <c r="M1391" s="573"/>
    </row>
    <row r="1392" spans="1:13" x14ac:dyDescent="0.2">
      <c r="A1392" s="573"/>
      <c r="B1392" s="573"/>
      <c r="C1392" s="573"/>
      <c r="D1392" s="573"/>
      <c r="E1392" s="573"/>
      <c r="F1392" s="575"/>
      <c r="G1392" s="576"/>
      <c r="H1392" s="578"/>
      <c r="I1392" s="578"/>
      <c r="J1392" s="573"/>
      <c r="K1392" s="573"/>
      <c r="L1392" s="575"/>
      <c r="M1392" s="573"/>
    </row>
    <row r="1393" spans="1:13" x14ac:dyDescent="0.2">
      <c r="A1393" s="573"/>
      <c r="B1393" s="573"/>
      <c r="C1393" s="573"/>
      <c r="D1393" s="573"/>
      <c r="E1393" s="573"/>
      <c r="F1393" s="575"/>
      <c r="G1393" s="576"/>
      <c r="H1393" s="578"/>
      <c r="I1393" s="578"/>
      <c r="J1393" s="573"/>
      <c r="K1393" s="573"/>
      <c r="L1393" s="575"/>
      <c r="M1393" s="573"/>
    </row>
    <row r="1394" spans="1:13" x14ac:dyDescent="0.2">
      <c r="A1394" s="573"/>
      <c r="B1394" s="573"/>
      <c r="C1394" s="573"/>
      <c r="D1394" s="573"/>
      <c r="E1394" s="573"/>
      <c r="F1394" s="575"/>
      <c r="G1394" s="576"/>
      <c r="H1394" s="578"/>
      <c r="I1394" s="578"/>
      <c r="J1394" s="573"/>
      <c r="K1394" s="573"/>
      <c r="L1394" s="575"/>
      <c r="M1394" s="573"/>
    </row>
    <row r="1395" spans="1:13" x14ac:dyDescent="0.2">
      <c r="A1395" s="573"/>
      <c r="B1395" s="573"/>
      <c r="C1395" s="573"/>
      <c r="D1395" s="573"/>
      <c r="E1395" s="573"/>
      <c r="F1395" s="575"/>
      <c r="G1395" s="576"/>
      <c r="H1395" s="578"/>
      <c r="I1395" s="578"/>
      <c r="J1395" s="573"/>
      <c r="K1395" s="573"/>
      <c r="L1395" s="575"/>
      <c r="M1395" s="573"/>
    </row>
    <row r="1396" spans="1:13" x14ac:dyDescent="0.2">
      <c r="A1396" s="573"/>
      <c r="B1396" s="573"/>
      <c r="C1396" s="573"/>
      <c r="D1396" s="573"/>
      <c r="E1396" s="573"/>
      <c r="F1396" s="575"/>
      <c r="G1396" s="576"/>
      <c r="H1396" s="578"/>
      <c r="I1396" s="578"/>
      <c r="J1396" s="573"/>
      <c r="K1396" s="573"/>
      <c r="L1396" s="575"/>
      <c r="M1396" s="573"/>
    </row>
    <row r="1397" spans="1:13" x14ac:dyDescent="0.2">
      <c r="A1397" s="573"/>
      <c r="B1397" s="573"/>
      <c r="C1397" s="573"/>
      <c r="D1397" s="573"/>
      <c r="E1397" s="573"/>
      <c r="F1397" s="575"/>
      <c r="G1397" s="576"/>
      <c r="H1397" s="578"/>
      <c r="I1397" s="578"/>
      <c r="J1397" s="573"/>
      <c r="K1397" s="573"/>
      <c r="L1397" s="575"/>
      <c r="M1397" s="573"/>
    </row>
    <row r="1398" spans="1:13" x14ac:dyDescent="0.2">
      <c r="A1398" s="573"/>
      <c r="B1398" s="573"/>
      <c r="C1398" s="573"/>
      <c r="D1398" s="573"/>
      <c r="E1398" s="573"/>
      <c r="F1398" s="575"/>
      <c r="G1398" s="576"/>
      <c r="H1398" s="578"/>
      <c r="I1398" s="578"/>
      <c r="J1398" s="573"/>
      <c r="K1398" s="573"/>
      <c r="L1398" s="575"/>
      <c r="M1398" s="573"/>
    </row>
    <row r="1399" spans="1:13" x14ac:dyDescent="0.2">
      <c r="A1399" s="573"/>
      <c r="B1399" s="573"/>
      <c r="C1399" s="573"/>
      <c r="D1399" s="573"/>
      <c r="E1399" s="573"/>
      <c r="F1399" s="575"/>
      <c r="G1399" s="576"/>
      <c r="H1399" s="578"/>
      <c r="I1399" s="578"/>
      <c r="J1399" s="573"/>
      <c r="K1399" s="573"/>
      <c r="L1399" s="575"/>
      <c r="M1399" s="573"/>
    </row>
    <row r="1400" spans="1:13" x14ac:dyDescent="0.2">
      <c r="A1400" s="573"/>
      <c r="B1400" s="573"/>
      <c r="C1400" s="573"/>
      <c r="D1400" s="573"/>
      <c r="E1400" s="573"/>
      <c r="F1400" s="575"/>
      <c r="G1400" s="576"/>
      <c r="H1400" s="578"/>
      <c r="I1400" s="578"/>
      <c r="J1400" s="573"/>
      <c r="K1400" s="573"/>
      <c r="L1400" s="575"/>
      <c r="M1400" s="573"/>
    </row>
    <row r="1401" spans="1:13" x14ac:dyDescent="0.2">
      <c r="A1401" s="573"/>
      <c r="B1401" s="573"/>
      <c r="C1401" s="573"/>
      <c r="D1401" s="573"/>
      <c r="E1401" s="573"/>
      <c r="F1401" s="575"/>
      <c r="G1401" s="576"/>
      <c r="H1401" s="578"/>
      <c r="I1401" s="578"/>
      <c r="J1401" s="573"/>
      <c r="K1401" s="573"/>
      <c r="L1401" s="575"/>
      <c r="M1401" s="573"/>
    </row>
    <row r="1402" spans="1:13" x14ac:dyDescent="0.2">
      <c r="A1402" s="573"/>
      <c r="B1402" s="573"/>
      <c r="C1402" s="573"/>
      <c r="D1402" s="573"/>
      <c r="E1402" s="573"/>
      <c r="F1402" s="575"/>
      <c r="G1402" s="576"/>
      <c r="H1402" s="578"/>
      <c r="I1402" s="578"/>
      <c r="J1402" s="573"/>
      <c r="K1402" s="573"/>
      <c r="L1402" s="575"/>
      <c r="M1402" s="573"/>
    </row>
    <row r="1403" spans="1:13" x14ac:dyDescent="0.2">
      <c r="A1403" s="573"/>
      <c r="B1403" s="573"/>
      <c r="C1403" s="573"/>
      <c r="D1403" s="573"/>
      <c r="E1403" s="573"/>
      <c r="F1403" s="575"/>
      <c r="G1403" s="576"/>
      <c r="H1403" s="578"/>
      <c r="I1403" s="578"/>
      <c r="J1403" s="573"/>
      <c r="K1403" s="573"/>
      <c r="L1403" s="575"/>
      <c r="M1403" s="573"/>
    </row>
    <row r="1404" spans="1:13" x14ac:dyDescent="0.2">
      <c r="A1404" s="573"/>
      <c r="B1404" s="573"/>
      <c r="C1404" s="573"/>
      <c r="D1404" s="573"/>
      <c r="E1404" s="573"/>
      <c r="F1404" s="575"/>
      <c r="G1404" s="576"/>
      <c r="H1404" s="578"/>
      <c r="I1404" s="578"/>
      <c r="J1404" s="573"/>
      <c r="K1404" s="573"/>
      <c r="L1404" s="575"/>
      <c r="M1404" s="573"/>
    </row>
    <row r="1405" spans="1:13" x14ac:dyDescent="0.2">
      <c r="A1405" s="573"/>
      <c r="B1405" s="573"/>
      <c r="C1405" s="573"/>
      <c r="D1405" s="573"/>
      <c r="E1405" s="573"/>
      <c r="F1405" s="575"/>
      <c r="G1405" s="576"/>
      <c r="H1405" s="578"/>
      <c r="I1405" s="578"/>
      <c r="J1405" s="573"/>
      <c r="K1405" s="573"/>
      <c r="L1405" s="575"/>
      <c r="M1405" s="573"/>
    </row>
    <row r="1406" spans="1:13" x14ac:dyDescent="0.2">
      <c r="A1406" s="573"/>
      <c r="B1406" s="573"/>
      <c r="C1406" s="573"/>
      <c r="D1406" s="573"/>
      <c r="E1406" s="573"/>
      <c r="F1406" s="575"/>
      <c r="G1406" s="576"/>
      <c r="H1406" s="578"/>
      <c r="I1406" s="578"/>
      <c r="J1406" s="573"/>
      <c r="K1406" s="573"/>
      <c r="L1406" s="575"/>
      <c r="M1406" s="573"/>
    </row>
    <row r="1407" spans="1:13" x14ac:dyDescent="0.2">
      <c r="A1407" s="573"/>
      <c r="B1407" s="573"/>
      <c r="C1407" s="573"/>
      <c r="D1407" s="573"/>
      <c r="E1407" s="573"/>
      <c r="F1407" s="575"/>
      <c r="G1407" s="576"/>
      <c r="H1407" s="578"/>
      <c r="I1407" s="578"/>
      <c r="J1407" s="573"/>
      <c r="K1407" s="573"/>
      <c r="L1407" s="575"/>
      <c r="M1407" s="573"/>
    </row>
    <row r="1408" spans="1:13" x14ac:dyDescent="0.2">
      <c r="A1408" s="573"/>
      <c r="B1408" s="573"/>
      <c r="C1408" s="573"/>
      <c r="D1408" s="573"/>
      <c r="E1408" s="573"/>
      <c r="F1408" s="575"/>
      <c r="G1408" s="576"/>
      <c r="H1408" s="578"/>
      <c r="I1408" s="578"/>
      <c r="J1408" s="573"/>
      <c r="K1408" s="573"/>
      <c r="L1408" s="575"/>
      <c r="M1408" s="573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A2" sqref="A2:XFD4"/>
    </sheetView>
  </sheetViews>
  <sheetFormatPr defaultRowHeight="12.75" x14ac:dyDescent="0.2"/>
  <cols>
    <col min="6" max="6" width="21.42578125" customWidth="1"/>
    <col min="7" max="7" width="16" style="314" customWidth="1"/>
    <col min="8" max="8" width="13.7109375" customWidth="1"/>
    <col min="9" max="9" width="24.140625" customWidth="1"/>
    <col min="10" max="10" width="16.5703125" customWidth="1"/>
  </cols>
  <sheetData>
    <row r="1" spans="1:12" x14ac:dyDescent="0.2">
      <c r="A1" s="580" t="s">
        <v>0</v>
      </c>
      <c r="B1" s="580" t="s">
        <v>1</v>
      </c>
      <c r="C1" s="580" t="s">
        <v>31</v>
      </c>
      <c r="D1" s="580" t="s">
        <v>32</v>
      </c>
      <c r="E1" s="580" t="s">
        <v>40</v>
      </c>
      <c r="F1" s="580" t="s">
        <v>33</v>
      </c>
      <c r="G1" s="570" t="s">
        <v>2</v>
      </c>
      <c r="H1" s="580" t="s">
        <v>36</v>
      </c>
      <c r="I1" s="580" t="s">
        <v>3</v>
      </c>
      <c r="J1" s="580" t="s">
        <v>34</v>
      </c>
      <c r="K1" s="580" t="s">
        <v>35</v>
      </c>
    </row>
    <row r="2" spans="1:12" s="589" customFormat="1" x14ac:dyDescent="0.2">
      <c r="A2" s="589" t="s">
        <v>307</v>
      </c>
      <c r="B2" s="589" t="s">
        <v>220</v>
      </c>
      <c r="C2" s="589" t="s">
        <v>221</v>
      </c>
      <c r="D2" s="589" t="s">
        <v>222</v>
      </c>
      <c r="E2" s="589" t="s">
        <v>2110</v>
      </c>
      <c r="F2" s="590">
        <v>42551</v>
      </c>
      <c r="G2" s="591">
        <v>11.01</v>
      </c>
      <c r="H2" s="589" t="s">
        <v>474</v>
      </c>
      <c r="I2" s="589" t="s">
        <v>142</v>
      </c>
      <c r="J2" s="590">
        <v>42557</v>
      </c>
      <c r="K2" s="589" t="s">
        <v>4</v>
      </c>
      <c r="L2" s="589" t="s">
        <v>474</v>
      </c>
    </row>
    <row r="3" spans="1:12" s="589" customFormat="1" x14ac:dyDescent="0.2">
      <c r="A3" s="589" t="s">
        <v>174</v>
      </c>
      <c r="B3" s="589" t="s">
        <v>601</v>
      </c>
      <c r="C3" s="589" t="s">
        <v>602</v>
      </c>
      <c r="D3" s="589" t="s">
        <v>603</v>
      </c>
      <c r="E3" s="589" t="s">
        <v>604</v>
      </c>
      <c r="F3" s="590">
        <v>42330</v>
      </c>
      <c r="G3" s="591">
        <v>295</v>
      </c>
      <c r="H3" s="589" t="s">
        <v>474</v>
      </c>
      <c r="I3" s="589" t="s">
        <v>181</v>
      </c>
      <c r="J3" s="590">
        <v>42572</v>
      </c>
      <c r="K3" s="589" t="s">
        <v>4</v>
      </c>
      <c r="L3" s="589" t="s">
        <v>474</v>
      </c>
    </row>
    <row r="4" spans="1:12" s="589" customFormat="1" x14ac:dyDescent="0.2">
      <c r="A4" s="589" t="s">
        <v>174</v>
      </c>
      <c r="B4" s="589" t="s">
        <v>601</v>
      </c>
      <c r="C4" s="589" t="s">
        <v>602</v>
      </c>
      <c r="D4" s="589" t="s">
        <v>603</v>
      </c>
      <c r="E4" s="589" t="s">
        <v>605</v>
      </c>
      <c r="F4" s="590">
        <v>42299</v>
      </c>
      <c r="G4" s="591">
        <v>354</v>
      </c>
      <c r="H4" s="589" t="s">
        <v>474</v>
      </c>
      <c r="I4" s="589" t="s">
        <v>181</v>
      </c>
      <c r="J4" s="590">
        <v>42572</v>
      </c>
      <c r="K4" s="589" t="s">
        <v>4</v>
      </c>
      <c r="L4" s="589" t="s">
        <v>474</v>
      </c>
    </row>
    <row r="5" spans="1:12" x14ac:dyDescent="0.2">
      <c r="G5" s="314">
        <f>SUM(G2:G4)</f>
        <v>660.01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2"/>
  <sheetViews>
    <sheetView workbookViewId="0">
      <selection activeCell="A2" sqref="A2:XFD2"/>
    </sheetView>
  </sheetViews>
  <sheetFormatPr defaultColWidth="18.28515625" defaultRowHeight="12.75" x14ac:dyDescent="0.2"/>
  <cols>
    <col min="2" max="2" width="8.28515625" customWidth="1"/>
    <col min="3" max="3" width="5" customWidth="1"/>
    <col min="9" max="9" width="18.28515625" style="314"/>
  </cols>
  <sheetData>
    <row r="1" spans="1:13" s="543" customFormat="1" x14ac:dyDescent="0.2">
      <c r="A1" s="581" t="s">
        <v>302</v>
      </c>
      <c r="B1" s="581" t="s">
        <v>0</v>
      </c>
      <c r="C1" s="581" t="s">
        <v>303</v>
      </c>
      <c r="D1" s="581" t="s">
        <v>1</v>
      </c>
      <c r="E1" s="581" t="s">
        <v>31</v>
      </c>
      <c r="F1" s="581" t="s">
        <v>32</v>
      </c>
      <c r="G1" s="581" t="s">
        <v>40</v>
      </c>
      <c r="H1" s="581" t="s">
        <v>33</v>
      </c>
      <c r="I1" s="570" t="s">
        <v>2</v>
      </c>
      <c r="J1" s="581" t="s">
        <v>36</v>
      </c>
      <c r="K1" s="581" t="s">
        <v>3</v>
      </c>
      <c r="L1" s="581" t="s">
        <v>34</v>
      </c>
      <c r="M1" s="581" t="s">
        <v>35</v>
      </c>
    </row>
    <row r="2" spans="1:13" s="589" customFormat="1" x14ac:dyDescent="0.2">
      <c r="H2" s="590"/>
      <c r="I2" s="599" t="e">
        <f>SUM(#REF!)</f>
        <v>#REF!</v>
      </c>
      <c r="L2" s="590"/>
    </row>
    <row r="3" spans="1:13" s="589" customFormat="1" x14ac:dyDescent="0.2">
      <c r="H3" s="590"/>
      <c r="I3" s="591"/>
      <c r="L3" s="590"/>
    </row>
    <row r="4" spans="1:13" s="589" customFormat="1" x14ac:dyDescent="0.2">
      <c r="H4" s="590"/>
      <c r="I4" s="591"/>
      <c r="L4" s="590"/>
    </row>
    <row r="5" spans="1:13" s="589" customFormat="1" x14ac:dyDescent="0.2">
      <c r="H5" s="590"/>
      <c r="I5" s="591"/>
      <c r="L5" s="590"/>
    </row>
    <row r="6" spans="1:13" s="589" customFormat="1" x14ac:dyDescent="0.2">
      <c r="H6" s="590"/>
      <c r="I6" s="591"/>
      <c r="L6" s="590"/>
    </row>
    <row r="7" spans="1:13" s="589" customFormat="1" x14ac:dyDescent="0.2">
      <c r="H7" s="590"/>
      <c r="I7" s="591"/>
      <c r="L7" s="590"/>
    </row>
    <row r="8" spans="1:13" x14ac:dyDescent="0.2">
      <c r="A8" s="552"/>
      <c r="B8" s="552"/>
      <c r="C8" s="552"/>
      <c r="D8" s="552"/>
      <c r="E8" s="552"/>
      <c r="F8" s="552"/>
      <c r="G8" s="552"/>
      <c r="H8" s="553"/>
      <c r="I8" s="572"/>
      <c r="J8" s="552"/>
      <c r="K8" s="552"/>
      <c r="L8" s="553"/>
      <c r="M8" s="552"/>
    </row>
    <row r="9" spans="1:13" x14ac:dyDescent="0.2">
      <c r="A9" s="552"/>
      <c r="B9" s="552"/>
      <c r="C9" s="552"/>
      <c r="D9" s="552"/>
      <c r="E9" s="552"/>
      <c r="F9" s="552"/>
      <c r="G9" s="552"/>
      <c r="H9" s="553"/>
      <c r="I9" s="572"/>
      <c r="J9" s="552"/>
      <c r="K9" s="552"/>
      <c r="L9" s="553"/>
      <c r="M9" s="552"/>
    </row>
    <row r="10" spans="1:13" x14ac:dyDescent="0.2">
      <c r="A10" s="552"/>
      <c r="B10" s="552"/>
      <c r="C10" s="552"/>
      <c r="D10" s="552"/>
      <c r="E10" s="552"/>
      <c r="F10" s="552"/>
      <c r="G10" s="552"/>
      <c r="H10" s="553"/>
      <c r="I10" s="572"/>
      <c r="J10" s="552"/>
      <c r="K10" s="552"/>
      <c r="L10" s="553"/>
      <c r="M10" s="552"/>
    </row>
    <row r="11" spans="1:13" x14ac:dyDescent="0.2">
      <c r="A11" s="552"/>
      <c r="B11" s="552"/>
      <c r="C11" s="552"/>
      <c r="D11" s="552"/>
      <c r="E11" s="552"/>
      <c r="F11" s="552"/>
      <c r="G11" s="552"/>
      <c r="H11" s="553"/>
      <c r="I11" s="572"/>
      <c r="J11" s="552"/>
      <c r="K11" s="552"/>
      <c r="L11" s="553"/>
      <c r="M11" s="552"/>
    </row>
    <row r="12" spans="1:13" x14ac:dyDescent="0.2">
      <c r="A12" s="552"/>
      <c r="B12" s="552"/>
      <c r="C12" s="552"/>
      <c r="D12" s="552"/>
      <c r="E12" s="552"/>
      <c r="F12" s="552"/>
      <c r="G12" s="552"/>
      <c r="H12" s="553"/>
      <c r="I12" s="572"/>
      <c r="J12" s="552"/>
      <c r="K12" s="552"/>
      <c r="L12" s="553"/>
      <c r="M12" s="552"/>
    </row>
    <row r="13" spans="1:13" x14ac:dyDescent="0.2">
      <c r="A13" s="552"/>
      <c r="B13" s="552"/>
      <c r="C13" s="552"/>
      <c r="D13" s="552"/>
      <c r="E13" s="552"/>
      <c r="F13" s="552"/>
      <c r="G13" s="552"/>
      <c r="H13" s="553"/>
      <c r="I13" s="572"/>
      <c r="J13" s="552"/>
      <c r="K13" s="552"/>
      <c r="L13" s="553"/>
      <c r="M13" s="552"/>
    </row>
    <row r="14" spans="1:13" x14ac:dyDescent="0.2">
      <c r="A14" s="552"/>
      <c r="B14" s="552"/>
      <c r="C14" s="552"/>
      <c r="D14" s="552"/>
      <c r="E14" s="552"/>
      <c r="F14" s="552"/>
      <c r="G14" s="552"/>
      <c r="H14" s="553"/>
      <c r="I14" s="572"/>
      <c r="J14" s="552"/>
      <c r="K14" s="552"/>
      <c r="L14" s="553"/>
      <c r="M14" s="552"/>
    </row>
    <row r="15" spans="1:13" x14ac:dyDescent="0.2">
      <c r="A15" s="552"/>
      <c r="B15" s="552"/>
      <c r="C15" s="552"/>
      <c r="D15" s="552"/>
      <c r="E15" s="552"/>
      <c r="F15" s="552"/>
      <c r="G15" s="552"/>
      <c r="H15" s="553"/>
      <c r="I15" s="572"/>
      <c r="J15" s="552"/>
      <c r="K15" s="552"/>
      <c r="L15" s="553"/>
      <c r="M15" s="552"/>
    </row>
    <row r="16" spans="1:13" x14ac:dyDescent="0.2">
      <c r="A16" s="552"/>
      <c r="B16" s="552"/>
      <c r="C16" s="552"/>
      <c r="D16" s="552"/>
      <c r="E16" s="552"/>
      <c r="F16" s="552"/>
      <c r="G16" s="552"/>
      <c r="H16" s="553"/>
      <c r="I16" s="572"/>
      <c r="J16" s="552"/>
      <c r="K16" s="552"/>
      <c r="L16" s="553"/>
      <c r="M16" s="552"/>
    </row>
    <row r="17" spans="1:13" x14ac:dyDescent="0.2">
      <c r="A17" s="552"/>
      <c r="B17" s="552"/>
      <c r="C17" s="552"/>
      <c r="D17" s="552"/>
      <c r="E17" s="552"/>
      <c r="F17" s="552"/>
      <c r="G17" s="552"/>
      <c r="H17" s="553"/>
      <c r="I17" s="572"/>
      <c r="J17" s="552"/>
      <c r="K17" s="552"/>
      <c r="L17" s="553"/>
      <c r="M17" s="552"/>
    </row>
    <row r="18" spans="1:13" x14ac:dyDescent="0.2">
      <c r="A18" s="552"/>
      <c r="B18" s="552"/>
      <c r="C18" s="552"/>
      <c r="D18" s="552"/>
      <c r="E18" s="552"/>
      <c r="F18" s="552"/>
      <c r="G18" s="552"/>
      <c r="H18" s="553"/>
      <c r="I18" s="572"/>
      <c r="J18" s="552"/>
      <c r="K18" s="552"/>
      <c r="L18" s="553"/>
      <c r="M18" s="552"/>
    </row>
    <row r="19" spans="1:13" x14ac:dyDescent="0.2">
      <c r="A19" s="552"/>
      <c r="B19" s="552"/>
      <c r="C19" s="552"/>
      <c r="D19" s="552"/>
      <c r="E19" s="552"/>
      <c r="F19" s="552"/>
      <c r="G19" s="552"/>
      <c r="H19" s="553"/>
      <c r="I19" s="572"/>
      <c r="J19" s="552"/>
      <c r="K19" s="552"/>
      <c r="L19" s="553"/>
      <c r="M19" s="552"/>
    </row>
    <row r="20" spans="1:13" x14ac:dyDescent="0.2">
      <c r="A20" s="552"/>
      <c r="B20" s="552"/>
      <c r="C20" s="552"/>
      <c r="D20" s="552"/>
      <c r="E20" s="552"/>
      <c r="F20" s="552"/>
      <c r="G20" s="552"/>
      <c r="H20" s="553"/>
      <c r="I20" s="572"/>
      <c r="J20" s="552"/>
      <c r="K20" s="552"/>
      <c r="L20" s="553"/>
      <c r="M20" s="552"/>
    </row>
    <row r="21" spans="1:13" x14ac:dyDescent="0.2">
      <c r="A21" s="552"/>
      <c r="B21" s="552"/>
      <c r="C21" s="552"/>
      <c r="D21" s="552"/>
      <c r="E21" s="552"/>
      <c r="F21" s="552"/>
      <c r="G21" s="552"/>
      <c r="H21" s="553"/>
      <c r="I21" s="572"/>
      <c r="J21" s="552"/>
      <c r="K21" s="552"/>
      <c r="L21" s="553"/>
      <c r="M21" s="552"/>
    </row>
    <row r="22" spans="1:13" x14ac:dyDescent="0.2">
      <c r="A22" s="552"/>
      <c r="B22" s="552"/>
      <c r="C22" s="552"/>
      <c r="D22" s="552"/>
      <c r="E22" s="552"/>
      <c r="F22" s="552"/>
      <c r="G22" s="552"/>
      <c r="H22" s="553"/>
      <c r="I22" s="572"/>
      <c r="J22" s="552"/>
      <c r="K22" s="552"/>
      <c r="L22" s="553"/>
      <c r="M22" s="552"/>
    </row>
    <row r="23" spans="1:13" x14ac:dyDescent="0.2">
      <c r="A23" s="552"/>
      <c r="B23" s="552"/>
      <c r="C23" s="552"/>
      <c r="D23" s="552"/>
      <c r="E23" s="552"/>
      <c r="F23" s="552"/>
      <c r="G23" s="552"/>
      <c r="H23" s="553"/>
      <c r="I23" s="572"/>
      <c r="J23" s="552"/>
      <c r="K23" s="552"/>
      <c r="L23" s="553"/>
      <c r="M23" s="552"/>
    </row>
    <row r="24" spans="1:13" x14ac:dyDescent="0.2">
      <c r="A24" s="552"/>
      <c r="B24" s="552"/>
      <c r="C24" s="552"/>
      <c r="D24" s="552"/>
      <c r="E24" s="552"/>
      <c r="F24" s="552"/>
      <c r="G24" s="552"/>
      <c r="H24" s="553"/>
      <c r="I24" s="572"/>
      <c r="J24" s="552"/>
      <c r="K24" s="552"/>
      <c r="L24" s="553"/>
      <c r="M24" s="552"/>
    </row>
    <row r="25" spans="1:13" x14ac:dyDescent="0.2">
      <c r="A25" s="552"/>
      <c r="B25" s="552"/>
      <c r="C25" s="552"/>
      <c r="D25" s="552"/>
      <c r="E25" s="552"/>
      <c r="F25" s="552"/>
      <c r="G25" s="552"/>
      <c r="H25" s="553"/>
      <c r="I25" s="572"/>
      <c r="J25" s="552"/>
      <c r="K25" s="552"/>
      <c r="L25" s="553"/>
      <c r="M25" s="552"/>
    </row>
    <row r="26" spans="1:13" x14ac:dyDescent="0.2">
      <c r="A26" s="552"/>
      <c r="B26" s="552"/>
      <c r="C26" s="552"/>
      <c r="D26" s="552"/>
      <c r="E26" s="552"/>
      <c r="F26" s="552"/>
      <c r="G26" s="552"/>
      <c r="H26" s="553"/>
      <c r="I26" s="572"/>
      <c r="J26" s="552"/>
      <c r="K26" s="552"/>
      <c r="L26" s="553"/>
      <c r="M26" s="552"/>
    </row>
    <row r="27" spans="1:13" x14ac:dyDescent="0.2">
      <c r="A27" s="552"/>
      <c r="B27" s="552"/>
      <c r="C27" s="552"/>
      <c r="D27" s="552"/>
      <c r="E27" s="552"/>
      <c r="F27" s="552"/>
      <c r="G27" s="552"/>
      <c r="H27" s="553"/>
      <c r="I27" s="572"/>
      <c r="J27" s="552"/>
      <c r="K27" s="552"/>
      <c r="L27" s="553"/>
      <c r="M27" s="552"/>
    </row>
    <row r="28" spans="1:13" x14ac:dyDescent="0.2">
      <c r="A28" s="552"/>
      <c r="B28" s="552"/>
      <c r="C28" s="552"/>
      <c r="D28" s="552"/>
      <c r="E28" s="552"/>
      <c r="F28" s="552"/>
      <c r="G28" s="552"/>
      <c r="H28" s="553"/>
      <c r="I28" s="572"/>
      <c r="J28" s="552"/>
      <c r="K28" s="552"/>
      <c r="L28" s="553"/>
      <c r="M28" s="552"/>
    </row>
    <row r="29" spans="1:13" x14ac:dyDescent="0.2">
      <c r="A29" s="552"/>
      <c r="B29" s="552"/>
      <c r="C29" s="552"/>
      <c r="D29" s="552"/>
      <c r="E29" s="552"/>
      <c r="F29" s="552"/>
      <c r="G29" s="552"/>
      <c r="H29" s="553"/>
      <c r="I29" s="572"/>
      <c r="J29" s="552"/>
      <c r="K29" s="552"/>
      <c r="L29" s="553"/>
      <c r="M29" s="552"/>
    </row>
    <row r="30" spans="1:13" x14ac:dyDescent="0.2">
      <c r="A30" s="552"/>
      <c r="B30" s="552"/>
      <c r="C30" s="552"/>
      <c r="D30" s="552"/>
      <c r="E30" s="552"/>
      <c r="F30" s="552"/>
      <c r="G30" s="552"/>
      <c r="H30" s="553"/>
      <c r="I30" s="572"/>
      <c r="J30" s="552"/>
      <c r="K30" s="552"/>
      <c r="L30" s="553"/>
      <c r="M30" s="552"/>
    </row>
    <row r="31" spans="1:13" x14ac:dyDescent="0.2">
      <c r="A31" s="552"/>
      <c r="B31" s="552"/>
      <c r="C31" s="552"/>
      <c r="D31" s="552"/>
      <c r="E31" s="552"/>
      <c r="F31" s="552"/>
      <c r="G31" s="552"/>
      <c r="H31" s="553"/>
      <c r="I31" s="572"/>
      <c r="J31" s="552"/>
      <c r="K31" s="552"/>
      <c r="L31" s="553"/>
      <c r="M31" s="552"/>
    </row>
    <row r="32" spans="1:13" x14ac:dyDescent="0.2">
      <c r="A32" s="552"/>
      <c r="B32" s="552"/>
      <c r="C32" s="552"/>
      <c r="D32" s="552"/>
      <c r="E32" s="552"/>
      <c r="F32" s="552"/>
      <c r="G32" s="552"/>
      <c r="H32" s="553"/>
      <c r="I32" s="572"/>
      <c r="J32" s="552"/>
      <c r="K32" s="552"/>
      <c r="L32" s="553"/>
      <c r="M32" s="552"/>
    </row>
    <row r="33" spans="1:13" x14ac:dyDescent="0.2">
      <c r="A33" s="552"/>
      <c r="B33" s="552"/>
      <c r="C33" s="552"/>
      <c r="D33" s="552"/>
      <c r="E33" s="552"/>
      <c r="F33" s="552"/>
      <c r="G33" s="552"/>
      <c r="H33" s="553"/>
      <c r="I33" s="572"/>
      <c r="J33" s="552"/>
      <c r="K33" s="552"/>
      <c r="L33" s="553"/>
      <c r="M33" s="552"/>
    </row>
    <row r="34" spans="1:13" x14ac:dyDescent="0.2">
      <c r="A34" s="552"/>
      <c r="B34" s="552"/>
      <c r="C34" s="552"/>
      <c r="D34" s="552"/>
      <c r="E34" s="552"/>
      <c r="F34" s="552"/>
      <c r="G34" s="552"/>
      <c r="H34" s="553"/>
      <c r="I34" s="572"/>
      <c r="J34" s="552"/>
      <c r="K34" s="552"/>
      <c r="L34" s="553"/>
      <c r="M34" s="552"/>
    </row>
    <row r="35" spans="1:13" x14ac:dyDescent="0.2">
      <c r="A35" s="552"/>
      <c r="B35" s="552"/>
      <c r="C35" s="552"/>
      <c r="D35" s="552"/>
      <c r="E35" s="552"/>
      <c r="F35" s="552"/>
      <c r="G35" s="552"/>
      <c r="H35" s="553"/>
      <c r="I35" s="572"/>
      <c r="J35" s="552"/>
      <c r="K35" s="552"/>
      <c r="L35" s="553"/>
      <c r="M35" s="552"/>
    </row>
    <row r="36" spans="1:13" x14ac:dyDescent="0.2">
      <c r="A36" s="552"/>
      <c r="B36" s="552"/>
      <c r="C36" s="552"/>
      <c r="D36" s="552"/>
      <c r="E36" s="552"/>
      <c r="F36" s="552"/>
      <c r="G36" s="552"/>
      <c r="H36" s="553"/>
      <c r="I36" s="572"/>
      <c r="J36" s="552"/>
      <c r="K36" s="552"/>
      <c r="L36" s="553"/>
      <c r="M36" s="552"/>
    </row>
    <row r="37" spans="1:13" x14ac:dyDescent="0.2">
      <c r="A37" s="552"/>
      <c r="B37" s="552"/>
      <c r="C37" s="552"/>
      <c r="D37" s="552"/>
      <c r="E37" s="552"/>
      <c r="F37" s="552"/>
      <c r="G37" s="552"/>
      <c r="H37" s="553"/>
      <c r="I37" s="572"/>
      <c r="J37" s="552"/>
      <c r="K37" s="552"/>
      <c r="L37" s="553"/>
      <c r="M37" s="552"/>
    </row>
    <row r="38" spans="1:13" x14ac:dyDescent="0.2">
      <c r="A38" s="552"/>
      <c r="B38" s="552"/>
      <c r="C38" s="552"/>
      <c r="D38" s="552"/>
      <c r="E38" s="552"/>
      <c r="F38" s="552"/>
      <c r="G38" s="552"/>
      <c r="H38" s="553"/>
      <c r="I38" s="572"/>
      <c r="J38" s="552"/>
      <c r="K38" s="552"/>
      <c r="L38" s="553"/>
      <c r="M38" s="552"/>
    </row>
    <row r="39" spans="1:13" x14ac:dyDescent="0.2">
      <c r="A39" s="552"/>
      <c r="B39" s="552"/>
      <c r="C39" s="552"/>
      <c r="D39" s="552"/>
      <c r="E39" s="552"/>
      <c r="F39" s="552"/>
      <c r="G39" s="552"/>
      <c r="H39" s="553"/>
      <c r="I39" s="572"/>
      <c r="J39" s="552"/>
      <c r="K39" s="552"/>
      <c r="L39" s="553"/>
      <c r="M39" s="552"/>
    </row>
    <row r="40" spans="1:13" x14ac:dyDescent="0.2">
      <c r="A40" s="552"/>
      <c r="B40" s="552"/>
      <c r="C40" s="552"/>
      <c r="D40" s="552"/>
      <c r="E40" s="552"/>
      <c r="F40" s="552"/>
      <c r="G40" s="552"/>
      <c r="H40" s="553"/>
      <c r="I40" s="572"/>
      <c r="J40" s="552"/>
      <c r="K40" s="552"/>
      <c r="L40" s="553"/>
      <c r="M40" s="552"/>
    </row>
    <row r="41" spans="1:13" x14ac:dyDescent="0.2">
      <c r="A41" s="552"/>
      <c r="B41" s="552"/>
      <c r="C41" s="552"/>
      <c r="D41" s="552"/>
      <c r="E41" s="552"/>
      <c r="F41" s="552"/>
      <c r="G41" s="552"/>
      <c r="H41" s="553"/>
      <c r="I41" s="572"/>
      <c r="J41" s="552"/>
      <c r="K41" s="552"/>
      <c r="L41" s="553"/>
      <c r="M41" s="552"/>
    </row>
    <row r="42" spans="1:13" x14ac:dyDescent="0.2">
      <c r="A42" s="552"/>
      <c r="B42" s="552"/>
      <c r="C42" s="552"/>
      <c r="D42" s="552"/>
      <c r="E42" s="552"/>
      <c r="F42" s="552"/>
      <c r="G42" s="552"/>
      <c r="H42" s="553"/>
      <c r="I42" s="572"/>
      <c r="J42" s="552"/>
      <c r="K42" s="552"/>
      <c r="L42" s="553"/>
      <c r="M42" s="552"/>
    </row>
    <row r="43" spans="1:13" x14ac:dyDescent="0.2">
      <c r="A43" s="552"/>
      <c r="B43" s="552"/>
      <c r="C43" s="552"/>
      <c r="D43" s="552"/>
      <c r="E43" s="552"/>
      <c r="F43" s="552"/>
      <c r="G43" s="552"/>
      <c r="H43" s="553"/>
      <c r="I43" s="572"/>
      <c r="J43" s="552"/>
      <c r="K43" s="552"/>
      <c r="L43" s="553"/>
      <c r="M43" s="552"/>
    </row>
    <row r="44" spans="1:13" x14ac:dyDescent="0.2">
      <c r="A44" s="552"/>
      <c r="B44" s="552"/>
      <c r="C44" s="552"/>
      <c r="D44" s="552"/>
      <c r="E44" s="552"/>
      <c r="F44" s="552"/>
      <c r="G44" s="552"/>
      <c r="H44" s="553"/>
      <c r="I44" s="572"/>
      <c r="J44" s="552"/>
      <c r="K44" s="552"/>
      <c r="L44" s="553"/>
      <c r="M44" s="552"/>
    </row>
    <row r="45" spans="1:13" x14ac:dyDescent="0.2">
      <c r="A45" s="552"/>
      <c r="B45" s="552"/>
      <c r="C45" s="552"/>
      <c r="D45" s="552"/>
      <c r="E45" s="552"/>
      <c r="F45" s="552"/>
      <c r="G45" s="552"/>
      <c r="H45" s="553"/>
      <c r="I45" s="572"/>
      <c r="J45" s="552"/>
      <c r="K45" s="552"/>
      <c r="L45" s="553"/>
      <c r="M45" s="552"/>
    </row>
    <row r="46" spans="1:13" x14ac:dyDescent="0.2">
      <c r="A46" s="552"/>
      <c r="B46" s="552"/>
      <c r="C46" s="552"/>
      <c r="D46" s="552"/>
      <c r="E46" s="552"/>
      <c r="F46" s="552"/>
      <c r="G46" s="552"/>
      <c r="H46" s="553"/>
      <c r="I46" s="572"/>
      <c r="J46" s="552"/>
      <c r="K46" s="552"/>
      <c r="L46" s="553"/>
      <c r="M46" s="552"/>
    </row>
    <row r="47" spans="1:13" x14ac:dyDescent="0.2">
      <c r="A47" s="552"/>
      <c r="B47" s="552"/>
      <c r="C47" s="552"/>
      <c r="D47" s="552"/>
      <c r="E47" s="552"/>
      <c r="F47" s="552"/>
      <c r="G47" s="552"/>
      <c r="H47" s="553"/>
      <c r="I47" s="572"/>
      <c r="J47" s="552"/>
      <c r="K47" s="552"/>
      <c r="L47" s="553"/>
      <c r="M47" s="552"/>
    </row>
    <row r="48" spans="1:13" x14ac:dyDescent="0.2">
      <c r="A48" s="552"/>
      <c r="B48" s="552"/>
      <c r="C48" s="552"/>
      <c r="D48" s="552"/>
      <c r="E48" s="552"/>
      <c r="F48" s="552"/>
      <c r="G48" s="552"/>
      <c r="H48" s="553"/>
      <c r="I48" s="572"/>
      <c r="J48" s="552"/>
      <c r="K48" s="552"/>
      <c r="L48" s="553"/>
      <c r="M48" s="552"/>
    </row>
    <row r="49" spans="1:13" x14ac:dyDescent="0.2">
      <c r="A49" s="552"/>
      <c r="B49" s="552"/>
      <c r="C49" s="552"/>
      <c r="D49" s="552"/>
      <c r="E49" s="552"/>
      <c r="F49" s="552"/>
      <c r="G49" s="552"/>
      <c r="H49" s="553"/>
      <c r="I49" s="572"/>
      <c r="J49" s="552"/>
      <c r="K49" s="552"/>
      <c r="L49" s="553"/>
      <c r="M49" s="552"/>
    </row>
    <row r="50" spans="1:13" x14ac:dyDescent="0.2">
      <c r="A50" s="552"/>
      <c r="B50" s="552"/>
      <c r="C50" s="552"/>
      <c r="D50" s="552"/>
      <c r="E50" s="552"/>
      <c r="F50" s="552"/>
      <c r="G50" s="552"/>
      <c r="H50" s="553"/>
      <c r="I50" s="572"/>
      <c r="J50" s="552"/>
      <c r="K50" s="552"/>
      <c r="L50" s="553"/>
      <c r="M50" s="552"/>
    </row>
    <row r="51" spans="1:13" x14ac:dyDescent="0.2">
      <c r="A51" s="552"/>
      <c r="B51" s="552"/>
      <c r="C51" s="552"/>
      <c r="D51" s="552"/>
      <c r="E51" s="552"/>
      <c r="F51" s="552"/>
      <c r="G51" s="552"/>
      <c r="H51" s="553"/>
      <c r="I51" s="572"/>
      <c r="J51" s="552"/>
      <c r="K51" s="552"/>
      <c r="L51" s="553"/>
      <c r="M51" s="552"/>
    </row>
    <row r="52" spans="1:13" x14ac:dyDescent="0.2">
      <c r="A52" s="552"/>
      <c r="B52" s="552"/>
      <c r="C52" s="552"/>
      <c r="D52" s="552"/>
      <c r="E52" s="552"/>
      <c r="F52" s="552"/>
      <c r="G52" s="552"/>
      <c r="H52" s="553"/>
      <c r="I52" s="572"/>
      <c r="J52" s="552"/>
      <c r="K52" s="552"/>
      <c r="L52" s="553"/>
      <c r="M52" s="552"/>
    </row>
    <row r="53" spans="1:13" x14ac:dyDescent="0.2">
      <c r="A53" s="552"/>
      <c r="B53" s="552"/>
      <c r="C53" s="552"/>
      <c r="D53" s="552"/>
      <c r="E53" s="552"/>
      <c r="F53" s="552"/>
      <c r="G53" s="552"/>
      <c r="H53" s="553"/>
      <c r="I53" s="572"/>
      <c r="J53" s="552"/>
      <c r="K53" s="552"/>
      <c r="L53" s="553"/>
      <c r="M53" s="552"/>
    </row>
    <row r="54" spans="1:13" x14ac:dyDescent="0.2">
      <c r="A54" s="552"/>
      <c r="B54" s="552"/>
      <c r="C54" s="552"/>
      <c r="D54" s="552"/>
      <c r="E54" s="552"/>
      <c r="F54" s="552"/>
      <c r="G54" s="552"/>
      <c r="H54" s="553"/>
      <c r="I54" s="572"/>
      <c r="J54" s="552"/>
      <c r="K54" s="552"/>
      <c r="L54" s="553"/>
      <c r="M54" s="552"/>
    </row>
    <row r="55" spans="1:13" x14ac:dyDescent="0.2">
      <c r="A55" s="552"/>
      <c r="B55" s="552"/>
      <c r="C55" s="552"/>
      <c r="D55" s="552"/>
      <c r="E55" s="552"/>
      <c r="F55" s="552"/>
      <c r="G55" s="552"/>
      <c r="H55" s="553"/>
      <c r="I55" s="572"/>
      <c r="J55" s="552"/>
      <c r="K55" s="552"/>
      <c r="L55" s="553"/>
      <c r="M55" s="552"/>
    </row>
    <row r="56" spans="1:13" x14ac:dyDescent="0.2">
      <c r="A56" s="552"/>
      <c r="B56" s="552"/>
      <c r="C56" s="552"/>
      <c r="D56" s="552"/>
      <c r="E56" s="552"/>
      <c r="F56" s="552"/>
      <c r="G56" s="552"/>
      <c r="H56" s="553"/>
      <c r="I56" s="572"/>
      <c r="J56" s="552"/>
      <c r="K56" s="552"/>
      <c r="L56" s="553"/>
      <c r="M56" s="552"/>
    </row>
    <row r="57" spans="1:13" x14ac:dyDescent="0.2">
      <c r="A57" s="552"/>
      <c r="B57" s="552"/>
      <c r="C57" s="552"/>
      <c r="D57" s="552"/>
      <c r="E57" s="552"/>
      <c r="F57" s="552"/>
      <c r="G57" s="552"/>
      <c r="H57" s="553"/>
      <c r="I57" s="572"/>
      <c r="J57" s="552"/>
      <c r="K57" s="552"/>
      <c r="L57" s="553"/>
      <c r="M57" s="552"/>
    </row>
    <row r="58" spans="1:13" x14ac:dyDescent="0.2">
      <c r="A58" s="552"/>
      <c r="B58" s="552"/>
      <c r="C58" s="552"/>
      <c r="D58" s="552"/>
      <c r="E58" s="552"/>
      <c r="F58" s="552"/>
      <c r="G58" s="552"/>
      <c r="H58" s="553"/>
      <c r="I58" s="572"/>
      <c r="J58" s="552"/>
      <c r="K58" s="552"/>
      <c r="L58" s="553"/>
      <c r="M58" s="552"/>
    </row>
    <row r="59" spans="1:13" x14ac:dyDescent="0.2">
      <c r="A59" s="552"/>
      <c r="B59" s="552"/>
      <c r="C59" s="552"/>
      <c r="D59" s="552"/>
      <c r="E59" s="552"/>
      <c r="F59" s="552"/>
      <c r="G59" s="552"/>
      <c r="H59" s="553"/>
      <c r="I59" s="572"/>
      <c r="J59" s="552"/>
      <c r="K59" s="552"/>
      <c r="L59" s="553"/>
      <c r="M59" s="552"/>
    </row>
    <row r="60" spans="1:13" x14ac:dyDescent="0.2">
      <c r="A60" s="552"/>
      <c r="B60" s="552"/>
      <c r="C60" s="552"/>
      <c r="D60" s="552"/>
      <c r="E60" s="552"/>
      <c r="F60" s="552"/>
      <c r="G60" s="552"/>
      <c r="H60" s="553"/>
      <c r="I60" s="572"/>
      <c r="J60" s="552"/>
      <c r="K60" s="552"/>
      <c r="L60" s="553"/>
      <c r="M60" s="552"/>
    </row>
    <row r="61" spans="1:13" x14ac:dyDescent="0.2">
      <c r="A61" s="552"/>
      <c r="B61" s="552"/>
      <c r="C61" s="552"/>
      <c r="D61" s="552"/>
      <c r="E61" s="552"/>
      <c r="F61" s="552"/>
      <c r="G61" s="552"/>
      <c r="H61" s="553"/>
      <c r="I61" s="572"/>
      <c r="J61" s="552"/>
      <c r="K61" s="552"/>
      <c r="L61" s="553"/>
      <c r="M61" s="552"/>
    </row>
    <row r="62" spans="1:13" x14ac:dyDescent="0.2">
      <c r="A62" s="552"/>
      <c r="B62" s="552"/>
      <c r="C62" s="552"/>
      <c r="D62" s="552"/>
      <c r="E62" s="552"/>
      <c r="F62" s="552"/>
      <c r="G62" s="552"/>
      <c r="H62" s="553"/>
      <c r="I62" s="572"/>
      <c r="J62" s="552"/>
      <c r="K62" s="552"/>
      <c r="L62" s="553"/>
      <c r="M62" s="552"/>
    </row>
    <row r="63" spans="1:13" x14ac:dyDescent="0.2">
      <c r="A63" s="552"/>
      <c r="B63" s="552"/>
      <c r="C63" s="552"/>
      <c r="D63" s="552"/>
      <c r="E63" s="552"/>
      <c r="F63" s="552"/>
      <c r="G63" s="552"/>
      <c r="H63" s="553"/>
      <c r="I63" s="572"/>
      <c r="J63" s="552"/>
      <c r="K63" s="552"/>
      <c r="L63" s="553"/>
      <c r="M63" s="552"/>
    </row>
    <row r="64" spans="1:13" x14ac:dyDescent="0.2">
      <c r="A64" s="552"/>
      <c r="B64" s="552"/>
      <c r="C64" s="552"/>
      <c r="D64" s="552"/>
      <c r="E64" s="552"/>
      <c r="F64" s="552"/>
      <c r="G64" s="552"/>
      <c r="H64" s="553"/>
      <c r="I64" s="572"/>
      <c r="J64" s="552"/>
      <c r="K64" s="552"/>
      <c r="L64" s="553"/>
      <c r="M64" s="552"/>
    </row>
    <row r="65" spans="1:13" x14ac:dyDescent="0.2">
      <c r="A65" s="552"/>
      <c r="B65" s="552"/>
      <c r="C65" s="552"/>
      <c r="D65" s="552"/>
      <c r="E65" s="552"/>
      <c r="F65" s="552"/>
      <c r="G65" s="552"/>
      <c r="H65" s="553"/>
      <c r="I65" s="572"/>
      <c r="J65" s="552"/>
      <c r="K65" s="552"/>
      <c r="L65" s="553"/>
      <c r="M65" s="552"/>
    </row>
    <row r="66" spans="1:13" x14ac:dyDescent="0.2">
      <c r="A66" s="552"/>
      <c r="B66" s="552"/>
      <c r="C66" s="552"/>
      <c r="D66" s="552"/>
      <c r="E66" s="552"/>
      <c r="F66" s="552"/>
      <c r="G66" s="552"/>
      <c r="H66" s="553"/>
      <c r="I66" s="572"/>
      <c r="J66" s="552"/>
      <c r="K66" s="552"/>
      <c r="L66" s="553"/>
      <c r="M66" s="552"/>
    </row>
    <row r="67" spans="1:13" x14ac:dyDescent="0.2">
      <c r="A67" s="552"/>
      <c r="B67" s="552"/>
      <c r="C67" s="552"/>
      <c r="D67" s="552"/>
      <c r="E67" s="552"/>
      <c r="F67" s="552"/>
      <c r="G67" s="552"/>
      <c r="H67" s="553"/>
      <c r="I67" s="572"/>
      <c r="J67" s="552"/>
      <c r="K67" s="552"/>
      <c r="L67" s="553"/>
      <c r="M67" s="552"/>
    </row>
    <row r="68" spans="1:13" x14ac:dyDescent="0.2">
      <c r="A68" s="552"/>
      <c r="B68" s="552"/>
      <c r="C68" s="552"/>
      <c r="D68" s="552"/>
      <c r="E68" s="552"/>
      <c r="F68" s="552"/>
      <c r="G68" s="552"/>
      <c r="H68" s="553"/>
      <c r="I68" s="572"/>
      <c r="J68" s="552"/>
      <c r="K68" s="552"/>
      <c r="L68" s="553"/>
      <c r="M68" s="552"/>
    </row>
    <row r="69" spans="1:13" x14ac:dyDescent="0.2">
      <c r="A69" s="552"/>
      <c r="B69" s="552"/>
      <c r="C69" s="552"/>
      <c r="D69" s="552"/>
      <c r="E69" s="552"/>
      <c r="F69" s="552"/>
      <c r="G69" s="552"/>
      <c r="H69" s="553"/>
      <c r="I69" s="572"/>
      <c r="J69" s="552"/>
      <c r="K69" s="552"/>
      <c r="L69" s="553"/>
      <c r="M69" s="552"/>
    </row>
    <row r="70" spans="1:13" x14ac:dyDescent="0.2">
      <c r="A70" s="552"/>
      <c r="B70" s="552"/>
      <c r="C70" s="552"/>
      <c r="D70" s="552"/>
      <c r="E70" s="552"/>
      <c r="F70" s="552"/>
      <c r="G70" s="552"/>
      <c r="H70" s="553"/>
      <c r="I70" s="572"/>
      <c r="J70" s="552"/>
      <c r="K70" s="552"/>
      <c r="L70" s="553"/>
      <c r="M70" s="552"/>
    </row>
    <row r="71" spans="1:13" x14ac:dyDescent="0.2">
      <c r="A71" s="552"/>
      <c r="B71" s="552"/>
      <c r="C71" s="552"/>
      <c r="D71" s="552"/>
      <c r="E71" s="552"/>
      <c r="F71" s="552"/>
      <c r="G71" s="552"/>
      <c r="H71" s="553"/>
      <c r="I71" s="572"/>
      <c r="J71" s="552"/>
      <c r="K71" s="552"/>
      <c r="L71" s="553"/>
      <c r="M71" s="552"/>
    </row>
    <row r="72" spans="1:13" x14ac:dyDescent="0.2">
      <c r="A72" s="552"/>
      <c r="B72" s="552"/>
      <c r="C72" s="552"/>
      <c r="D72" s="552"/>
      <c r="E72" s="552"/>
      <c r="F72" s="552"/>
      <c r="G72" s="552"/>
      <c r="H72" s="553"/>
      <c r="I72" s="572"/>
      <c r="J72" s="552"/>
      <c r="K72" s="552"/>
      <c r="L72" s="553"/>
      <c r="M72" s="552"/>
    </row>
    <row r="73" spans="1:13" x14ac:dyDescent="0.2">
      <c r="A73" s="552"/>
      <c r="B73" s="552"/>
      <c r="C73" s="552"/>
      <c r="D73" s="552"/>
      <c r="E73" s="552"/>
      <c r="F73" s="552"/>
      <c r="G73" s="552"/>
      <c r="H73" s="553"/>
      <c r="I73" s="572"/>
      <c r="J73" s="552"/>
      <c r="K73" s="552"/>
      <c r="L73" s="553"/>
      <c r="M73" s="552"/>
    </row>
    <row r="74" spans="1:13" x14ac:dyDescent="0.2">
      <c r="A74" s="552"/>
      <c r="B74" s="552"/>
      <c r="C74" s="552"/>
      <c r="D74" s="552"/>
      <c r="E74" s="552"/>
      <c r="F74" s="552"/>
      <c r="G74" s="552"/>
      <c r="H74" s="553"/>
      <c r="I74" s="572"/>
      <c r="J74" s="552"/>
      <c r="K74" s="552"/>
      <c r="L74" s="553"/>
      <c r="M74" s="552"/>
    </row>
    <row r="75" spans="1:13" x14ac:dyDescent="0.2">
      <c r="A75" s="552"/>
      <c r="B75" s="552"/>
      <c r="C75" s="552"/>
      <c r="D75" s="552"/>
      <c r="E75" s="552"/>
      <c r="F75" s="552"/>
      <c r="G75" s="552"/>
      <c r="H75" s="553"/>
      <c r="I75" s="572"/>
      <c r="J75" s="552"/>
      <c r="K75" s="552"/>
      <c r="L75" s="553"/>
      <c r="M75" s="552"/>
    </row>
    <row r="76" spans="1:13" x14ac:dyDescent="0.2">
      <c r="A76" s="552"/>
      <c r="B76" s="552"/>
      <c r="C76" s="552"/>
      <c r="D76" s="552"/>
      <c r="E76" s="552"/>
      <c r="F76" s="552"/>
      <c r="G76" s="552"/>
      <c r="H76" s="553"/>
      <c r="I76" s="572"/>
      <c r="J76" s="552"/>
      <c r="K76" s="552"/>
      <c r="L76" s="553"/>
      <c r="M76" s="552"/>
    </row>
    <row r="77" spans="1:13" x14ac:dyDescent="0.2">
      <c r="A77" s="552"/>
      <c r="B77" s="552"/>
      <c r="C77" s="552"/>
      <c r="D77" s="552"/>
      <c r="E77" s="552"/>
      <c r="F77" s="552"/>
      <c r="G77" s="552"/>
      <c r="H77" s="553"/>
      <c r="I77" s="572"/>
      <c r="J77" s="552"/>
      <c r="K77" s="552"/>
      <c r="L77" s="553"/>
      <c r="M77" s="552"/>
    </row>
    <row r="78" spans="1:13" x14ac:dyDescent="0.2">
      <c r="A78" s="552"/>
      <c r="B78" s="552"/>
      <c r="C78" s="552"/>
      <c r="D78" s="552"/>
      <c r="E78" s="552"/>
      <c r="F78" s="552"/>
      <c r="G78" s="552"/>
      <c r="H78" s="553"/>
      <c r="I78" s="572"/>
      <c r="J78" s="552"/>
      <c r="K78" s="552"/>
      <c r="L78" s="553"/>
      <c r="M78" s="552"/>
    </row>
    <row r="79" spans="1:13" x14ac:dyDescent="0.2">
      <c r="A79" s="552"/>
      <c r="B79" s="552"/>
      <c r="C79" s="552"/>
      <c r="D79" s="552"/>
      <c r="E79" s="552"/>
      <c r="F79" s="552"/>
      <c r="G79" s="552"/>
      <c r="H79" s="553"/>
      <c r="I79" s="572"/>
      <c r="J79" s="552"/>
      <c r="K79" s="552"/>
      <c r="L79" s="553"/>
      <c r="M79" s="552"/>
    </row>
    <row r="80" spans="1:13" x14ac:dyDescent="0.2">
      <c r="A80" s="552"/>
      <c r="B80" s="552"/>
      <c r="C80" s="552"/>
      <c r="D80" s="552"/>
      <c r="E80" s="552"/>
      <c r="F80" s="552"/>
      <c r="G80" s="552"/>
      <c r="H80" s="553"/>
      <c r="I80" s="572"/>
      <c r="J80" s="552"/>
      <c r="K80" s="552"/>
      <c r="L80" s="553"/>
      <c r="M80" s="552"/>
    </row>
    <row r="81" spans="1:13" x14ac:dyDescent="0.2">
      <c r="A81" s="552"/>
      <c r="B81" s="552"/>
      <c r="C81" s="552"/>
      <c r="D81" s="552"/>
      <c r="E81" s="552"/>
      <c r="F81" s="552"/>
      <c r="G81" s="552"/>
      <c r="H81" s="553"/>
      <c r="I81" s="572"/>
      <c r="J81" s="552"/>
      <c r="K81" s="552"/>
      <c r="L81" s="553"/>
      <c r="M81" s="552"/>
    </row>
    <row r="82" spans="1:13" x14ac:dyDescent="0.2">
      <c r="A82" s="552"/>
      <c r="B82" s="552"/>
      <c r="C82" s="552"/>
      <c r="D82" s="552"/>
      <c r="E82" s="552"/>
      <c r="F82" s="552"/>
      <c r="G82" s="552"/>
      <c r="H82" s="553"/>
      <c r="I82" s="572"/>
      <c r="J82" s="552"/>
      <c r="K82" s="552"/>
      <c r="L82" s="553"/>
      <c r="M82" s="552"/>
    </row>
    <row r="83" spans="1:13" x14ac:dyDescent="0.2">
      <c r="A83" s="552"/>
      <c r="B83" s="552"/>
      <c r="C83" s="552"/>
      <c r="D83" s="552"/>
      <c r="E83" s="552"/>
      <c r="F83" s="552"/>
      <c r="G83" s="552"/>
      <c r="H83" s="553"/>
      <c r="I83" s="572"/>
      <c r="J83" s="552"/>
      <c r="K83" s="552"/>
      <c r="L83" s="553"/>
      <c r="M83" s="552"/>
    </row>
    <row r="84" spans="1:13" x14ac:dyDescent="0.2">
      <c r="A84" s="552"/>
      <c r="B84" s="552"/>
      <c r="C84" s="552"/>
      <c r="D84" s="552"/>
      <c r="E84" s="552"/>
      <c r="F84" s="552"/>
      <c r="G84" s="552"/>
      <c r="H84" s="553"/>
      <c r="I84" s="572"/>
      <c r="J84" s="552"/>
      <c r="K84" s="552"/>
      <c r="L84" s="553"/>
      <c r="M84" s="552"/>
    </row>
    <row r="85" spans="1:13" x14ac:dyDescent="0.2">
      <c r="A85" s="552"/>
      <c r="B85" s="552"/>
      <c r="C85" s="552"/>
      <c r="D85" s="552"/>
      <c r="E85" s="552"/>
      <c r="F85" s="552"/>
      <c r="G85" s="552"/>
      <c r="H85" s="553"/>
      <c r="I85" s="572"/>
      <c r="J85" s="552"/>
      <c r="K85" s="552"/>
      <c r="L85" s="553"/>
      <c r="M85" s="552"/>
    </row>
    <row r="86" spans="1:13" x14ac:dyDescent="0.2">
      <c r="A86" s="552"/>
      <c r="B86" s="552"/>
      <c r="C86" s="552"/>
      <c r="D86" s="552"/>
      <c r="E86" s="552"/>
      <c r="F86" s="552"/>
      <c r="G86" s="552"/>
      <c r="H86" s="553"/>
      <c r="I86" s="572"/>
      <c r="J86" s="552"/>
      <c r="K86" s="552"/>
      <c r="L86" s="553"/>
      <c r="M86" s="552"/>
    </row>
    <row r="87" spans="1:13" x14ac:dyDescent="0.2">
      <c r="A87" s="552"/>
      <c r="B87" s="552"/>
      <c r="C87" s="552"/>
      <c r="D87" s="552"/>
      <c r="E87" s="552"/>
      <c r="F87" s="552"/>
      <c r="G87" s="552"/>
      <c r="H87" s="553"/>
      <c r="I87" s="572"/>
      <c r="J87" s="552"/>
      <c r="K87" s="552"/>
      <c r="L87" s="553"/>
      <c r="M87" s="552"/>
    </row>
    <row r="88" spans="1:13" x14ac:dyDescent="0.2">
      <c r="A88" s="552"/>
      <c r="B88" s="552"/>
      <c r="C88" s="552"/>
      <c r="D88" s="552"/>
      <c r="E88" s="552"/>
      <c r="F88" s="552"/>
      <c r="G88" s="552"/>
      <c r="H88" s="553"/>
      <c r="I88" s="572"/>
      <c r="J88" s="552"/>
      <c r="K88" s="552"/>
      <c r="L88" s="553"/>
      <c r="M88" s="552"/>
    </row>
    <row r="89" spans="1:13" x14ac:dyDescent="0.2">
      <c r="A89" s="552"/>
      <c r="B89" s="552"/>
      <c r="C89" s="552"/>
      <c r="D89" s="552"/>
      <c r="E89" s="552"/>
      <c r="F89" s="552"/>
      <c r="G89" s="552"/>
      <c r="H89" s="553"/>
      <c r="I89" s="572"/>
      <c r="J89" s="552"/>
      <c r="K89" s="552"/>
      <c r="L89" s="553"/>
      <c r="M89" s="552"/>
    </row>
    <row r="90" spans="1:13" x14ac:dyDescent="0.2">
      <c r="A90" s="552"/>
      <c r="B90" s="552"/>
      <c r="C90" s="552"/>
      <c r="D90" s="552"/>
      <c r="E90" s="552"/>
      <c r="F90" s="552"/>
      <c r="G90" s="552"/>
      <c r="H90" s="553"/>
      <c r="I90" s="572"/>
      <c r="J90" s="552"/>
      <c r="K90" s="552"/>
      <c r="L90" s="553"/>
      <c r="M90" s="552"/>
    </row>
    <row r="91" spans="1:13" x14ac:dyDescent="0.2">
      <c r="A91" s="552"/>
      <c r="B91" s="552"/>
      <c r="C91" s="552"/>
      <c r="D91" s="552"/>
      <c r="E91" s="552"/>
      <c r="F91" s="552"/>
      <c r="G91" s="552"/>
      <c r="H91" s="553"/>
      <c r="I91" s="572"/>
      <c r="J91" s="552"/>
      <c r="K91" s="552"/>
      <c r="L91" s="553"/>
      <c r="M91" s="552"/>
    </row>
    <row r="92" spans="1:13" x14ac:dyDescent="0.2">
      <c r="A92" s="552"/>
      <c r="B92" s="552"/>
      <c r="C92" s="552"/>
      <c r="D92" s="552"/>
      <c r="E92" s="552"/>
      <c r="F92" s="552"/>
      <c r="G92" s="552"/>
      <c r="H92" s="553"/>
      <c r="I92" s="572"/>
      <c r="J92" s="552"/>
      <c r="K92" s="552"/>
      <c r="L92" s="553"/>
      <c r="M92" s="552"/>
    </row>
    <row r="93" spans="1:13" x14ac:dyDescent="0.2">
      <c r="A93" s="552"/>
      <c r="B93" s="552"/>
      <c r="C93" s="552"/>
      <c r="D93" s="552"/>
      <c r="E93" s="552"/>
      <c r="F93" s="552"/>
      <c r="G93" s="552"/>
      <c r="H93" s="553"/>
      <c r="I93" s="572"/>
      <c r="J93" s="552"/>
      <c r="K93" s="552"/>
      <c r="L93" s="553"/>
      <c r="M93" s="552"/>
    </row>
    <row r="94" spans="1:13" x14ac:dyDescent="0.2">
      <c r="A94" s="552"/>
      <c r="B94" s="552"/>
      <c r="C94" s="552"/>
      <c r="D94" s="552"/>
      <c r="E94" s="552"/>
      <c r="F94" s="552"/>
      <c r="G94" s="552"/>
      <c r="H94" s="553"/>
      <c r="I94" s="572"/>
      <c r="J94" s="552"/>
      <c r="K94" s="552"/>
      <c r="L94" s="553"/>
      <c r="M94" s="552"/>
    </row>
    <row r="95" spans="1:13" x14ac:dyDescent="0.2">
      <c r="A95" s="552"/>
      <c r="B95" s="552"/>
      <c r="C95" s="552"/>
      <c r="D95" s="552"/>
      <c r="E95" s="552"/>
      <c r="F95" s="552"/>
      <c r="G95" s="552"/>
      <c r="H95" s="553"/>
      <c r="I95" s="572"/>
      <c r="J95" s="552"/>
      <c r="K95" s="552"/>
      <c r="L95" s="553"/>
      <c r="M95" s="552"/>
    </row>
    <row r="96" spans="1:13" x14ac:dyDescent="0.2">
      <c r="A96" s="552"/>
      <c r="B96" s="552"/>
      <c r="C96" s="552"/>
      <c r="D96" s="552"/>
      <c r="E96" s="552"/>
      <c r="F96" s="552"/>
      <c r="G96" s="552"/>
      <c r="H96" s="553"/>
      <c r="I96" s="572"/>
      <c r="J96" s="552"/>
      <c r="K96" s="552"/>
      <c r="L96" s="553"/>
      <c r="M96" s="552"/>
    </row>
    <row r="97" spans="1:13" x14ac:dyDescent="0.2">
      <c r="A97" s="552"/>
      <c r="B97" s="552"/>
      <c r="C97" s="552"/>
      <c r="D97" s="552"/>
      <c r="E97" s="552"/>
      <c r="F97" s="552"/>
      <c r="G97" s="552"/>
      <c r="H97" s="553"/>
      <c r="I97" s="572"/>
      <c r="J97" s="552"/>
      <c r="K97" s="552"/>
      <c r="L97" s="553"/>
      <c r="M97" s="552"/>
    </row>
    <row r="98" spans="1:13" x14ac:dyDescent="0.2">
      <c r="A98" s="552"/>
      <c r="B98" s="552"/>
      <c r="C98" s="552"/>
      <c r="D98" s="552"/>
      <c r="E98" s="552"/>
      <c r="F98" s="552"/>
      <c r="G98" s="552"/>
      <c r="H98" s="553"/>
      <c r="I98" s="572"/>
      <c r="J98" s="552"/>
      <c r="K98" s="552"/>
      <c r="L98" s="553"/>
      <c r="M98" s="552"/>
    </row>
    <row r="99" spans="1:13" x14ac:dyDescent="0.2">
      <c r="A99" s="552"/>
      <c r="B99" s="552"/>
      <c r="C99" s="552"/>
      <c r="D99" s="552"/>
      <c r="E99" s="552"/>
      <c r="F99" s="552"/>
      <c r="G99" s="552"/>
      <c r="H99" s="553"/>
      <c r="I99" s="572"/>
      <c r="J99" s="552"/>
      <c r="K99" s="552"/>
      <c r="L99" s="553"/>
      <c r="M99" s="552"/>
    </row>
    <row r="100" spans="1:13" x14ac:dyDescent="0.2">
      <c r="A100" s="552"/>
      <c r="B100" s="552"/>
      <c r="C100" s="552"/>
      <c r="D100" s="552"/>
      <c r="E100" s="552"/>
      <c r="F100" s="552"/>
      <c r="G100" s="552"/>
      <c r="H100" s="553"/>
      <c r="I100" s="572"/>
      <c r="J100" s="552"/>
      <c r="K100" s="552"/>
      <c r="L100" s="553"/>
      <c r="M100" s="552"/>
    </row>
    <row r="101" spans="1:13" x14ac:dyDescent="0.2">
      <c r="A101" s="552"/>
      <c r="B101" s="552"/>
      <c r="C101" s="552"/>
      <c r="D101" s="552"/>
      <c r="E101" s="552"/>
      <c r="F101" s="552"/>
      <c r="G101" s="552"/>
      <c r="H101" s="553"/>
      <c r="I101" s="572"/>
      <c r="J101" s="552"/>
      <c r="K101" s="552"/>
      <c r="L101" s="553"/>
      <c r="M101" s="552"/>
    </row>
    <row r="102" spans="1:13" x14ac:dyDescent="0.2">
      <c r="A102" s="552"/>
      <c r="B102" s="552"/>
      <c r="C102" s="552"/>
      <c r="D102" s="552"/>
      <c r="E102" s="552"/>
      <c r="F102" s="552"/>
      <c r="G102" s="552"/>
      <c r="H102" s="553"/>
      <c r="I102" s="572"/>
      <c r="J102" s="552"/>
      <c r="K102" s="552"/>
      <c r="L102" s="553"/>
      <c r="M102" s="552"/>
    </row>
    <row r="103" spans="1:13" x14ac:dyDescent="0.2">
      <c r="A103" s="552"/>
      <c r="B103" s="552"/>
      <c r="C103" s="552"/>
      <c r="D103" s="552"/>
      <c r="E103" s="552"/>
      <c r="F103" s="552"/>
      <c r="G103" s="552"/>
      <c r="H103" s="553"/>
      <c r="I103" s="572"/>
      <c r="J103" s="552"/>
      <c r="K103" s="552"/>
      <c r="L103" s="553"/>
      <c r="M103" s="552"/>
    </row>
    <row r="104" spans="1:13" x14ac:dyDescent="0.2">
      <c r="A104" s="552"/>
      <c r="B104" s="552"/>
      <c r="C104" s="552"/>
      <c r="D104" s="552"/>
      <c r="E104" s="552"/>
      <c r="F104" s="552"/>
      <c r="G104" s="552"/>
      <c r="H104" s="553"/>
      <c r="I104" s="572"/>
      <c r="J104" s="552"/>
      <c r="K104" s="552"/>
      <c r="L104" s="553"/>
      <c r="M104" s="552"/>
    </row>
    <row r="105" spans="1:13" x14ac:dyDescent="0.2">
      <c r="A105" s="552"/>
      <c r="B105" s="552"/>
      <c r="C105" s="552"/>
      <c r="D105" s="552"/>
      <c r="E105" s="552"/>
      <c r="F105" s="552"/>
      <c r="G105" s="552"/>
      <c r="H105" s="553"/>
      <c r="I105" s="572"/>
      <c r="J105" s="552"/>
      <c r="K105" s="552"/>
      <c r="L105" s="553"/>
      <c r="M105" s="552"/>
    </row>
    <row r="106" spans="1:13" x14ac:dyDescent="0.2">
      <c r="A106" s="552"/>
      <c r="B106" s="552"/>
      <c r="C106" s="552"/>
      <c r="D106" s="552"/>
      <c r="E106" s="552"/>
      <c r="F106" s="552"/>
      <c r="G106" s="552"/>
      <c r="H106" s="553"/>
      <c r="I106" s="572"/>
      <c r="J106" s="552"/>
      <c r="K106" s="552"/>
      <c r="L106" s="553"/>
      <c r="M106" s="552"/>
    </row>
    <row r="107" spans="1:13" x14ac:dyDescent="0.2">
      <c r="A107" s="552"/>
      <c r="B107" s="552"/>
      <c r="C107" s="552"/>
      <c r="D107" s="552"/>
      <c r="E107" s="552"/>
      <c r="F107" s="552"/>
      <c r="G107" s="552"/>
      <c r="H107" s="553"/>
      <c r="I107" s="572"/>
      <c r="J107" s="552"/>
      <c r="K107" s="552"/>
      <c r="L107" s="553"/>
      <c r="M107" s="552"/>
    </row>
    <row r="108" spans="1:13" x14ac:dyDescent="0.2">
      <c r="A108" s="552"/>
      <c r="B108" s="552"/>
      <c r="C108" s="552"/>
      <c r="D108" s="552"/>
      <c r="E108" s="552"/>
      <c r="F108" s="552"/>
      <c r="G108" s="552"/>
      <c r="H108" s="553"/>
      <c r="I108" s="572"/>
      <c r="J108" s="552"/>
      <c r="K108" s="552"/>
      <c r="L108" s="553"/>
      <c r="M108" s="552"/>
    </row>
    <row r="109" spans="1:13" x14ac:dyDescent="0.2">
      <c r="A109" s="552"/>
      <c r="B109" s="552"/>
      <c r="C109" s="552"/>
      <c r="D109" s="552"/>
      <c r="E109" s="552"/>
      <c r="F109" s="552"/>
      <c r="G109" s="552"/>
      <c r="H109" s="553"/>
      <c r="I109" s="572"/>
      <c r="J109" s="552"/>
      <c r="K109" s="552"/>
      <c r="L109" s="553"/>
      <c r="M109" s="552"/>
    </row>
    <row r="110" spans="1:13" x14ac:dyDescent="0.2">
      <c r="A110" s="552"/>
      <c r="B110" s="552"/>
      <c r="C110" s="552"/>
      <c r="D110" s="552"/>
      <c r="E110" s="552"/>
      <c r="F110" s="552"/>
      <c r="G110" s="552"/>
      <c r="H110" s="553"/>
      <c r="I110" s="572"/>
      <c r="J110" s="552"/>
      <c r="K110" s="552"/>
      <c r="L110" s="553"/>
      <c r="M110" s="552"/>
    </row>
    <row r="111" spans="1:13" x14ac:dyDescent="0.2">
      <c r="A111" s="552"/>
      <c r="B111" s="552"/>
      <c r="C111" s="552"/>
      <c r="D111" s="552"/>
      <c r="E111" s="552"/>
      <c r="F111" s="552"/>
      <c r="G111" s="552"/>
      <c r="H111" s="553"/>
      <c r="I111" s="572"/>
      <c r="J111" s="552"/>
      <c r="K111" s="552"/>
      <c r="L111" s="553"/>
      <c r="M111" s="552"/>
    </row>
    <row r="112" spans="1:13" x14ac:dyDescent="0.2">
      <c r="A112" s="552"/>
      <c r="B112" s="552"/>
      <c r="C112" s="552"/>
      <c r="D112" s="552"/>
      <c r="E112" s="552"/>
      <c r="F112" s="552"/>
      <c r="G112" s="552"/>
      <c r="H112" s="553"/>
      <c r="I112" s="572"/>
      <c r="J112" s="552"/>
      <c r="K112" s="552"/>
      <c r="L112" s="553"/>
      <c r="M112" s="552"/>
    </row>
    <row r="113" spans="1:13" x14ac:dyDescent="0.2">
      <c r="A113" s="552"/>
      <c r="B113" s="552"/>
      <c r="C113" s="552"/>
      <c r="D113" s="552"/>
      <c r="E113" s="552"/>
      <c r="F113" s="552"/>
      <c r="G113" s="552"/>
      <c r="H113" s="553"/>
      <c r="I113" s="572"/>
      <c r="J113" s="552"/>
      <c r="K113" s="552"/>
      <c r="L113" s="553"/>
      <c r="M113" s="552"/>
    </row>
    <row r="114" spans="1:13" x14ac:dyDescent="0.2">
      <c r="A114" s="552"/>
      <c r="B114" s="552"/>
      <c r="C114" s="552"/>
      <c r="D114" s="552"/>
      <c r="E114" s="552"/>
      <c r="F114" s="552"/>
      <c r="G114" s="552"/>
      <c r="H114" s="553"/>
      <c r="I114" s="572"/>
      <c r="J114" s="552"/>
      <c r="K114" s="552"/>
      <c r="L114" s="553"/>
      <c r="M114" s="552"/>
    </row>
    <row r="115" spans="1:13" x14ac:dyDescent="0.2">
      <c r="A115" s="552"/>
      <c r="B115" s="552"/>
      <c r="C115" s="552"/>
      <c r="D115" s="552"/>
      <c r="E115" s="552"/>
      <c r="F115" s="552"/>
      <c r="G115" s="552"/>
      <c r="H115" s="553"/>
      <c r="I115" s="572"/>
      <c r="J115" s="552"/>
      <c r="K115" s="552"/>
      <c r="L115" s="553"/>
      <c r="M115" s="552"/>
    </row>
    <row r="116" spans="1:13" x14ac:dyDescent="0.2">
      <c r="A116" s="552"/>
      <c r="B116" s="552"/>
      <c r="C116" s="552"/>
      <c r="D116" s="552"/>
      <c r="E116" s="552"/>
      <c r="F116" s="552"/>
      <c r="G116" s="552"/>
      <c r="H116" s="553"/>
      <c r="I116" s="572"/>
      <c r="J116" s="552"/>
      <c r="K116" s="552"/>
      <c r="L116" s="553"/>
      <c r="M116" s="552"/>
    </row>
    <row r="117" spans="1:13" x14ac:dyDescent="0.2">
      <c r="A117" s="552"/>
      <c r="B117" s="552"/>
      <c r="C117" s="552"/>
      <c r="D117" s="552"/>
      <c r="E117" s="552"/>
      <c r="F117" s="552"/>
      <c r="G117" s="552"/>
      <c r="H117" s="553"/>
      <c r="I117" s="572"/>
      <c r="J117" s="552"/>
      <c r="K117" s="552"/>
      <c r="L117" s="553"/>
      <c r="M117" s="552"/>
    </row>
    <row r="118" spans="1:13" x14ac:dyDescent="0.2">
      <c r="A118" s="552"/>
      <c r="B118" s="552"/>
      <c r="C118" s="552"/>
      <c r="D118" s="552"/>
      <c r="E118" s="552"/>
      <c r="F118" s="552"/>
      <c r="G118" s="552"/>
      <c r="H118" s="553"/>
      <c r="I118" s="572"/>
      <c r="J118" s="552"/>
      <c r="K118" s="552"/>
      <c r="L118" s="553"/>
      <c r="M118" s="552"/>
    </row>
    <row r="119" spans="1:13" x14ac:dyDescent="0.2">
      <c r="A119" s="552"/>
      <c r="B119" s="552"/>
      <c r="C119" s="552"/>
      <c r="D119" s="552"/>
      <c r="E119" s="552"/>
      <c r="F119" s="552"/>
      <c r="G119" s="552"/>
      <c r="H119" s="553"/>
      <c r="I119" s="572"/>
      <c r="J119" s="552"/>
      <c r="K119" s="552"/>
      <c r="L119" s="553"/>
      <c r="M119" s="552"/>
    </row>
    <row r="120" spans="1:13" x14ac:dyDescent="0.2">
      <c r="A120" s="552"/>
      <c r="B120" s="552"/>
      <c r="C120" s="552"/>
      <c r="D120" s="552"/>
      <c r="E120" s="552"/>
      <c r="F120" s="552"/>
      <c r="G120" s="552"/>
      <c r="H120" s="553"/>
      <c r="I120" s="572"/>
      <c r="J120" s="552"/>
      <c r="K120" s="552"/>
      <c r="L120" s="553"/>
      <c r="M120" s="552"/>
    </row>
    <row r="121" spans="1:13" x14ac:dyDescent="0.2">
      <c r="A121" s="552"/>
      <c r="B121" s="552"/>
      <c r="C121" s="552"/>
      <c r="D121" s="552"/>
      <c r="E121" s="552"/>
      <c r="F121" s="552"/>
      <c r="G121" s="552"/>
      <c r="H121" s="553"/>
      <c r="I121" s="572"/>
      <c r="J121" s="552"/>
      <c r="K121" s="552"/>
      <c r="L121" s="553"/>
      <c r="M121" s="552"/>
    </row>
    <row r="122" spans="1:13" x14ac:dyDescent="0.2">
      <c r="A122" s="552"/>
      <c r="B122" s="552"/>
      <c r="C122" s="552"/>
      <c r="D122" s="552"/>
      <c r="E122" s="552"/>
      <c r="F122" s="552"/>
      <c r="G122" s="552"/>
      <c r="H122" s="553"/>
      <c r="I122" s="572"/>
      <c r="J122" s="552"/>
      <c r="K122" s="552"/>
      <c r="L122" s="553"/>
      <c r="M122" s="552"/>
    </row>
    <row r="123" spans="1:13" x14ac:dyDescent="0.2">
      <c r="A123" s="552"/>
      <c r="B123" s="552"/>
      <c r="C123" s="552"/>
      <c r="D123" s="552"/>
      <c r="E123" s="552"/>
      <c r="F123" s="552"/>
      <c r="G123" s="552"/>
      <c r="H123" s="553"/>
      <c r="I123" s="572"/>
      <c r="J123" s="552"/>
      <c r="K123" s="552"/>
      <c r="L123" s="553"/>
      <c r="M123" s="552"/>
    </row>
    <row r="124" spans="1:13" x14ac:dyDescent="0.2">
      <c r="A124" s="552"/>
      <c r="B124" s="552"/>
      <c r="C124" s="552"/>
      <c r="D124" s="552"/>
      <c r="E124" s="552"/>
      <c r="F124" s="552"/>
      <c r="G124" s="552"/>
      <c r="H124" s="553"/>
      <c r="I124" s="572"/>
      <c r="J124" s="552"/>
      <c r="K124" s="552"/>
      <c r="L124" s="553"/>
      <c r="M124" s="552"/>
    </row>
    <row r="125" spans="1:13" x14ac:dyDescent="0.2">
      <c r="A125" s="552"/>
      <c r="B125" s="552"/>
      <c r="C125" s="552"/>
      <c r="D125" s="552"/>
      <c r="E125" s="552"/>
      <c r="F125" s="552"/>
      <c r="G125" s="552"/>
      <c r="H125" s="553"/>
      <c r="I125" s="572"/>
      <c r="J125" s="552"/>
      <c r="K125" s="552"/>
      <c r="L125" s="553"/>
      <c r="M125" s="552"/>
    </row>
    <row r="126" spans="1:13" x14ac:dyDescent="0.2">
      <c r="A126" s="552"/>
      <c r="B126" s="552"/>
      <c r="C126" s="552"/>
      <c r="D126" s="552"/>
      <c r="E126" s="552"/>
      <c r="F126" s="552"/>
      <c r="G126" s="552"/>
      <c r="H126" s="553"/>
      <c r="I126" s="572"/>
      <c r="J126" s="552"/>
      <c r="K126" s="552"/>
      <c r="L126" s="553"/>
      <c r="M126" s="552"/>
    </row>
    <row r="127" spans="1:13" x14ac:dyDescent="0.2">
      <c r="A127" s="552"/>
      <c r="B127" s="552"/>
      <c r="C127" s="552"/>
      <c r="D127" s="552"/>
      <c r="E127" s="552"/>
      <c r="F127" s="552"/>
      <c r="G127" s="552"/>
      <c r="H127" s="553"/>
      <c r="I127" s="572"/>
      <c r="J127" s="552"/>
      <c r="K127" s="552"/>
      <c r="L127" s="553"/>
      <c r="M127" s="552"/>
    </row>
    <row r="128" spans="1:13" x14ac:dyDescent="0.2">
      <c r="A128" s="552"/>
      <c r="B128" s="552"/>
      <c r="C128" s="552"/>
      <c r="D128" s="552"/>
      <c r="E128" s="552"/>
      <c r="F128" s="552"/>
      <c r="G128" s="552"/>
      <c r="H128" s="553"/>
      <c r="I128" s="572"/>
      <c r="J128" s="552"/>
      <c r="K128" s="552"/>
      <c r="L128" s="553"/>
      <c r="M128" s="552"/>
    </row>
    <row r="129" spans="1:13" x14ac:dyDescent="0.2">
      <c r="A129" s="552"/>
      <c r="B129" s="552"/>
      <c r="C129" s="552"/>
      <c r="D129" s="552"/>
      <c r="E129" s="552"/>
      <c r="F129" s="552"/>
      <c r="G129" s="552"/>
      <c r="H129" s="553"/>
      <c r="I129" s="572"/>
      <c r="J129" s="552"/>
      <c r="K129" s="552"/>
      <c r="L129" s="553"/>
      <c r="M129" s="552"/>
    </row>
    <row r="130" spans="1:13" x14ac:dyDescent="0.2">
      <c r="A130" s="552"/>
      <c r="B130" s="552"/>
      <c r="C130" s="552"/>
      <c r="D130" s="552"/>
      <c r="E130" s="552"/>
      <c r="F130" s="552"/>
      <c r="G130" s="552"/>
      <c r="H130" s="553"/>
      <c r="I130" s="572"/>
      <c r="J130" s="552"/>
      <c r="K130" s="552"/>
      <c r="L130" s="553"/>
      <c r="M130" s="552"/>
    </row>
    <row r="131" spans="1:13" x14ac:dyDescent="0.2">
      <c r="A131" s="552"/>
      <c r="B131" s="552"/>
      <c r="C131" s="552"/>
      <c r="D131" s="552"/>
      <c r="E131" s="552"/>
      <c r="F131" s="552"/>
      <c r="G131" s="552"/>
      <c r="H131" s="553"/>
      <c r="I131" s="572"/>
      <c r="J131" s="552"/>
      <c r="K131" s="552"/>
      <c r="L131" s="553"/>
      <c r="M131" s="552"/>
    </row>
    <row r="132" spans="1:13" x14ac:dyDescent="0.2">
      <c r="A132" s="552"/>
      <c r="B132" s="552"/>
      <c r="C132" s="552"/>
      <c r="D132" s="552"/>
      <c r="E132" s="552"/>
      <c r="F132" s="552"/>
      <c r="G132" s="552"/>
      <c r="H132" s="553"/>
      <c r="I132" s="572"/>
      <c r="J132" s="552"/>
      <c r="K132" s="552"/>
      <c r="L132" s="553"/>
      <c r="M132" s="552"/>
    </row>
    <row r="133" spans="1:13" x14ac:dyDescent="0.2">
      <c r="A133" s="552"/>
      <c r="B133" s="552"/>
      <c r="C133" s="552"/>
      <c r="D133" s="552"/>
      <c r="E133" s="552"/>
      <c r="F133" s="552"/>
      <c r="G133" s="552"/>
      <c r="H133" s="553"/>
      <c r="I133" s="572"/>
      <c r="J133" s="552"/>
      <c r="K133" s="552"/>
      <c r="L133" s="553"/>
      <c r="M133" s="552"/>
    </row>
    <row r="134" spans="1:13" x14ac:dyDescent="0.2">
      <c r="A134" s="552"/>
      <c r="B134" s="552"/>
      <c r="C134" s="552"/>
      <c r="D134" s="552"/>
      <c r="E134" s="552"/>
      <c r="F134" s="552"/>
      <c r="G134" s="552"/>
      <c r="H134" s="553"/>
      <c r="I134" s="572"/>
      <c r="J134" s="552"/>
      <c r="K134" s="552"/>
      <c r="L134" s="553"/>
      <c r="M134" s="552"/>
    </row>
    <row r="135" spans="1:13" x14ac:dyDescent="0.2">
      <c r="A135" s="552"/>
      <c r="B135" s="552"/>
      <c r="C135" s="552"/>
      <c r="D135" s="552"/>
      <c r="E135" s="552"/>
      <c r="F135" s="552"/>
      <c r="G135" s="552"/>
      <c r="H135" s="553"/>
      <c r="I135" s="572"/>
      <c r="J135" s="552"/>
      <c r="K135" s="552"/>
      <c r="L135" s="553"/>
      <c r="M135" s="552"/>
    </row>
    <row r="136" spans="1:13" x14ac:dyDescent="0.2">
      <c r="A136" s="552"/>
      <c r="B136" s="552"/>
      <c r="C136" s="552"/>
      <c r="D136" s="552"/>
      <c r="E136" s="552"/>
      <c r="F136" s="552"/>
      <c r="G136" s="552"/>
      <c r="H136" s="553"/>
      <c r="I136" s="572"/>
      <c r="J136" s="552"/>
      <c r="K136" s="552"/>
      <c r="L136" s="553"/>
      <c r="M136" s="552"/>
    </row>
    <row r="137" spans="1:13" x14ac:dyDescent="0.2">
      <c r="A137" s="552"/>
      <c r="B137" s="552"/>
      <c r="C137" s="552"/>
      <c r="D137" s="552"/>
      <c r="E137" s="552"/>
      <c r="F137" s="552"/>
      <c r="G137" s="552"/>
      <c r="H137" s="553"/>
      <c r="I137" s="572"/>
      <c r="J137" s="552"/>
      <c r="K137" s="552"/>
      <c r="L137" s="553"/>
      <c r="M137" s="552"/>
    </row>
    <row r="138" spans="1:13" x14ac:dyDescent="0.2">
      <c r="A138" s="552"/>
      <c r="B138" s="552"/>
      <c r="C138" s="552"/>
      <c r="D138" s="552"/>
      <c r="E138" s="552"/>
      <c r="F138" s="552"/>
      <c r="G138" s="552"/>
      <c r="H138" s="553"/>
      <c r="I138" s="572"/>
      <c r="J138" s="552"/>
      <c r="K138" s="552"/>
      <c r="L138" s="553"/>
      <c r="M138" s="552"/>
    </row>
    <row r="139" spans="1:13" x14ac:dyDescent="0.2">
      <c r="A139" s="552"/>
      <c r="B139" s="552"/>
      <c r="C139" s="552"/>
      <c r="D139" s="552"/>
      <c r="E139" s="552"/>
      <c r="F139" s="552"/>
      <c r="G139" s="552"/>
      <c r="H139" s="553"/>
      <c r="I139" s="572"/>
      <c r="J139" s="552"/>
      <c r="K139" s="552"/>
      <c r="L139" s="553"/>
      <c r="M139" s="552"/>
    </row>
    <row r="140" spans="1:13" x14ac:dyDescent="0.2">
      <c r="A140" s="552"/>
      <c r="B140" s="552"/>
      <c r="C140" s="552"/>
      <c r="D140" s="552"/>
      <c r="E140" s="552"/>
      <c r="F140" s="552"/>
      <c r="G140" s="552"/>
      <c r="H140" s="553"/>
      <c r="I140" s="572"/>
      <c r="J140" s="552"/>
      <c r="K140" s="552"/>
      <c r="L140" s="553"/>
      <c r="M140" s="552"/>
    </row>
    <row r="141" spans="1:13" x14ac:dyDescent="0.2">
      <c r="A141" s="552"/>
      <c r="B141" s="552"/>
      <c r="C141" s="552"/>
      <c r="D141" s="552"/>
      <c r="E141" s="552"/>
      <c r="F141" s="552"/>
      <c r="G141" s="552"/>
      <c r="H141" s="553"/>
      <c r="I141" s="572"/>
      <c r="J141" s="552"/>
      <c r="K141" s="552"/>
      <c r="L141" s="553"/>
      <c r="M141" s="552"/>
    </row>
    <row r="142" spans="1:13" x14ac:dyDescent="0.2">
      <c r="A142" s="552"/>
      <c r="B142" s="552"/>
      <c r="C142" s="552"/>
      <c r="D142" s="552"/>
      <c r="E142" s="552"/>
      <c r="F142" s="552"/>
      <c r="G142" s="552"/>
      <c r="H142" s="553"/>
      <c r="I142" s="572"/>
      <c r="J142" s="552"/>
      <c r="K142" s="552"/>
      <c r="L142" s="553"/>
      <c r="M142" s="552"/>
    </row>
    <row r="143" spans="1:13" x14ac:dyDescent="0.2">
      <c r="A143" s="552"/>
      <c r="B143" s="552"/>
      <c r="C143" s="552"/>
      <c r="D143" s="552"/>
      <c r="E143" s="552"/>
      <c r="F143" s="552"/>
      <c r="G143" s="552"/>
      <c r="H143" s="553"/>
      <c r="I143" s="572"/>
      <c r="J143" s="552"/>
      <c r="K143" s="552"/>
      <c r="L143" s="553"/>
      <c r="M143" s="552"/>
    </row>
    <row r="144" spans="1:13" x14ac:dyDescent="0.2">
      <c r="A144" s="552"/>
      <c r="B144" s="552"/>
      <c r="C144" s="552"/>
      <c r="D144" s="552"/>
      <c r="E144" s="552"/>
      <c r="F144" s="552"/>
      <c r="G144" s="552"/>
      <c r="H144" s="553"/>
      <c r="I144" s="572"/>
      <c r="J144" s="552"/>
      <c r="K144" s="552"/>
      <c r="L144" s="553"/>
      <c r="M144" s="552"/>
    </row>
    <row r="145" spans="1:13" x14ac:dyDescent="0.2">
      <c r="A145" s="552"/>
      <c r="B145" s="552"/>
      <c r="C145" s="552"/>
      <c r="D145" s="552"/>
      <c r="E145" s="552"/>
      <c r="F145" s="552"/>
      <c r="G145" s="552"/>
      <c r="H145" s="553"/>
      <c r="I145" s="572"/>
      <c r="J145" s="552"/>
      <c r="K145" s="552"/>
      <c r="L145" s="553"/>
      <c r="M145" s="552"/>
    </row>
    <row r="146" spans="1:13" x14ac:dyDescent="0.2">
      <c r="A146" s="552"/>
      <c r="B146" s="552"/>
      <c r="C146" s="552"/>
      <c r="D146" s="552"/>
      <c r="E146" s="552"/>
      <c r="F146" s="552"/>
      <c r="G146" s="552"/>
      <c r="H146" s="553"/>
      <c r="I146" s="572"/>
      <c r="J146" s="552"/>
      <c r="K146" s="552"/>
      <c r="L146" s="553"/>
      <c r="M146" s="552"/>
    </row>
    <row r="147" spans="1:13" x14ac:dyDescent="0.2">
      <c r="A147" s="552"/>
      <c r="B147" s="552"/>
      <c r="C147" s="552"/>
      <c r="D147" s="552"/>
      <c r="E147" s="552"/>
      <c r="F147" s="552"/>
      <c r="G147" s="552"/>
      <c r="H147" s="553"/>
      <c r="I147" s="572"/>
      <c r="J147" s="552"/>
      <c r="K147" s="552"/>
      <c r="L147" s="553"/>
      <c r="M147" s="552"/>
    </row>
    <row r="148" spans="1:13" x14ac:dyDescent="0.2">
      <c r="A148" s="552"/>
      <c r="B148" s="552"/>
      <c r="C148" s="552"/>
      <c r="D148" s="552"/>
      <c r="E148" s="552"/>
      <c r="F148" s="552"/>
      <c r="G148" s="552"/>
      <c r="H148" s="553"/>
      <c r="I148" s="572"/>
      <c r="J148" s="552"/>
      <c r="K148" s="552"/>
      <c r="L148" s="553"/>
      <c r="M148" s="552"/>
    </row>
    <row r="149" spans="1:13" x14ac:dyDescent="0.2">
      <c r="A149" s="552"/>
      <c r="B149" s="552"/>
      <c r="C149" s="552"/>
      <c r="D149" s="552"/>
      <c r="E149" s="552"/>
      <c r="F149" s="552"/>
      <c r="G149" s="552"/>
      <c r="H149" s="553"/>
      <c r="I149" s="572"/>
      <c r="J149" s="552"/>
      <c r="K149" s="552"/>
      <c r="L149" s="553"/>
      <c r="M149" s="552"/>
    </row>
    <row r="150" spans="1:13" x14ac:dyDescent="0.2">
      <c r="A150" s="552"/>
      <c r="B150" s="552"/>
      <c r="C150" s="552"/>
      <c r="D150" s="552"/>
      <c r="E150" s="552"/>
      <c r="F150" s="552"/>
      <c r="G150" s="552"/>
      <c r="H150" s="553"/>
      <c r="I150" s="572"/>
      <c r="J150" s="552"/>
      <c r="K150" s="552"/>
      <c r="L150" s="553"/>
      <c r="M150" s="552"/>
    </row>
    <row r="151" spans="1:13" x14ac:dyDescent="0.2">
      <c r="A151" s="552"/>
      <c r="B151" s="552"/>
      <c r="C151" s="552"/>
      <c r="D151" s="552"/>
      <c r="E151" s="552"/>
      <c r="F151" s="552"/>
      <c r="G151" s="552"/>
      <c r="H151" s="553"/>
      <c r="I151" s="572"/>
      <c r="J151" s="552"/>
      <c r="K151" s="552"/>
      <c r="L151" s="553"/>
      <c r="M151" s="552"/>
    </row>
    <row r="152" spans="1:13" x14ac:dyDescent="0.2">
      <c r="A152" s="552"/>
      <c r="B152" s="552"/>
      <c r="C152" s="552"/>
      <c r="D152" s="552"/>
      <c r="E152" s="552"/>
      <c r="F152" s="552"/>
      <c r="G152" s="552"/>
      <c r="H152" s="553"/>
      <c r="I152" s="572"/>
      <c r="J152" s="552"/>
      <c r="K152" s="552"/>
      <c r="L152" s="553"/>
      <c r="M152" s="552"/>
    </row>
    <row r="153" spans="1:13" x14ac:dyDescent="0.2">
      <c r="A153" s="552"/>
      <c r="B153" s="552"/>
      <c r="C153" s="552"/>
      <c r="D153" s="552"/>
      <c r="E153" s="552"/>
      <c r="F153" s="552"/>
      <c r="G153" s="552"/>
      <c r="H153" s="553"/>
      <c r="I153" s="572"/>
      <c r="J153" s="552"/>
      <c r="K153" s="552"/>
      <c r="L153" s="553"/>
      <c r="M153" s="552"/>
    </row>
    <row r="154" spans="1:13" x14ac:dyDescent="0.2">
      <c r="A154" s="552"/>
      <c r="B154" s="552"/>
      <c r="C154" s="552"/>
      <c r="D154" s="552"/>
      <c r="E154" s="552"/>
      <c r="F154" s="552"/>
      <c r="G154" s="552"/>
      <c r="H154" s="553"/>
      <c r="I154" s="572"/>
      <c r="J154" s="552"/>
      <c r="K154" s="552"/>
      <c r="L154" s="553"/>
      <c r="M154" s="552"/>
    </row>
    <row r="155" spans="1:13" x14ac:dyDescent="0.2">
      <c r="A155" s="552"/>
      <c r="B155" s="552"/>
      <c r="C155" s="552"/>
      <c r="D155" s="552"/>
      <c r="E155" s="552"/>
      <c r="F155" s="552"/>
      <c r="G155" s="552"/>
      <c r="H155" s="553"/>
      <c r="I155" s="572"/>
      <c r="J155" s="552"/>
      <c r="K155" s="552"/>
      <c r="L155" s="553"/>
      <c r="M155" s="552"/>
    </row>
    <row r="156" spans="1:13" x14ac:dyDescent="0.2">
      <c r="A156" s="552"/>
      <c r="B156" s="552"/>
      <c r="C156" s="552"/>
      <c r="D156" s="552"/>
      <c r="E156" s="552"/>
      <c r="F156" s="552"/>
      <c r="G156" s="552"/>
      <c r="H156" s="553"/>
      <c r="I156" s="572"/>
      <c r="J156" s="552"/>
      <c r="K156" s="552"/>
      <c r="L156" s="553"/>
      <c r="M156" s="552"/>
    </row>
    <row r="157" spans="1:13" x14ac:dyDescent="0.2">
      <c r="A157" s="552"/>
      <c r="B157" s="552"/>
      <c r="C157" s="552"/>
      <c r="D157" s="552"/>
      <c r="E157" s="552"/>
      <c r="F157" s="552"/>
      <c r="G157" s="552"/>
      <c r="H157" s="553"/>
      <c r="I157" s="572"/>
      <c r="J157" s="552"/>
      <c r="K157" s="552"/>
      <c r="L157" s="553"/>
      <c r="M157" s="552"/>
    </row>
    <row r="158" spans="1:13" x14ac:dyDescent="0.2">
      <c r="A158" s="552"/>
      <c r="B158" s="552"/>
      <c r="C158" s="552"/>
      <c r="D158" s="552"/>
      <c r="E158" s="552"/>
      <c r="F158" s="552"/>
      <c r="G158" s="552"/>
      <c r="H158" s="553"/>
      <c r="I158" s="572"/>
      <c r="J158" s="552"/>
      <c r="K158" s="552"/>
      <c r="L158" s="553"/>
      <c r="M158" s="552"/>
    </row>
    <row r="159" spans="1:13" x14ac:dyDescent="0.2">
      <c r="A159" s="552"/>
      <c r="B159" s="552"/>
      <c r="C159" s="552"/>
      <c r="D159" s="552"/>
      <c r="E159" s="552"/>
      <c r="F159" s="552"/>
      <c r="G159" s="552"/>
      <c r="H159" s="553"/>
      <c r="I159" s="572"/>
      <c r="J159" s="552"/>
      <c r="K159" s="552"/>
      <c r="L159" s="553"/>
      <c r="M159" s="552"/>
    </row>
    <row r="160" spans="1:13" x14ac:dyDescent="0.2">
      <c r="A160" s="552"/>
      <c r="B160" s="552"/>
      <c r="C160" s="552"/>
      <c r="D160" s="552"/>
      <c r="E160" s="552"/>
      <c r="F160" s="552"/>
      <c r="G160" s="552"/>
      <c r="H160" s="553"/>
      <c r="I160" s="572"/>
      <c r="J160" s="552"/>
      <c r="K160" s="552"/>
      <c r="L160" s="553"/>
      <c r="M160" s="552"/>
    </row>
    <row r="161" spans="1:13" x14ac:dyDescent="0.2">
      <c r="A161" s="552"/>
      <c r="B161" s="552"/>
      <c r="C161" s="552"/>
      <c r="D161" s="552"/>
      <c r="E161" s="552"/>
      <c r="F161" s="552"/>
      <c r="G161" s="552"/>
      <c r="H161" s="553"/>
      <c r="I161" s="572"/>
      <c r="J161" s="552"/>
      <c r="K161" s="552"/>
      <c r="L161" s="553"/>
      <c r="M161" s="552"/>
    </row>
    <row r="162" spans="1:13" x14ac:dyDescent="0.2">
      <c r="A162" s="552"/>
      <c r="B162" s="552"/>
      <c r="C162" s="552"/>
      <c r="D162" s="552"/>
      <c r="E162" s="552"/>
      <c r="F162" s="552"/>
      <c r="G162" s="552"/>
      <c r="H162" s="553"/>
      <c r="I162" s="572"/>
      <c r="J162" s="552"/>
      <c r="K162" s="552"/>
      <c r="L162" s="553"/>
      <c r="M162" s="552"/>
    </row>
    <row r="163" spans="1:13" x14ac:dyDescent="0.2">
      <c r="A163" s="552"/>
      <c r="B163" s="552"/>
      <c r="C163" s="552"/>
      <c r="D163" s="552"/>
      <c r="E163" s="552"/>
      <c r="F163" s="552"/>
      <c r="G163" s="552"/>
      <c r="H163" s="553"/>
      <c r="I163" s="572"/>
      <c r="J163" s="552"/>
      <c r="K163" s="552"/>
      <c r="L163" s="553"/>
      <c r="M163" s="552"/>
    </row>
    <row r="164" spans="1:13" x14ac:dyDescent="0.2">
      <c r="A164" s="552"/>
      <c r="B164" s="552"/>
      <c r="C164" s="552"/>
      <c r="D164" s="552"/>
      <c r="E164" s="552"/>
      <c r="F164" s="552"/>
      <c r="G164" s="552"/>
      <c r="H164" s="553"/>
      <c r="I164" s="572"/>
      <c r="J164" s="552"/>
      <c r="K164" s="552"/>
      <c r="L164" s="553"/>
      <c r="M164" s="552"/>
    </row>
    <row r="165" spans="1:13" x14ac:dyDescent="0.2">
      <c r="A165" s="552"/>
      <c r="B165" s="552"/>
      <c r="C165" s="552"/>
      <c r="D165" s="552"/>
      <c r="E165" s="552"/>
      <c r="F165" s="552"/>
      <c r="G165" s="552"/>
      <c r="H165" s="553"/>
      <c r="I165" s="572"/>
      <c r="J165" s="552"/>
      <c r="K165" s="552"/>
      <c r="L165" s="553"/>
      <c r="M165" s="552"/>
    </row>
    <row r="166" spans="1:13" x14ac:dyDescent="0.2">
      <c r="A166" s="552"/>
      <c r="B166" s="552"/>
      <c r="C166" s="552"/>
      <c r="D166" s="552"/>
      <c r="E166" s="552"/>
      <c r="F166" s="552"/>
      <c r="G166" s="552"/>
      <c r="H166" s="553"/>
      <c r="I166" s="572"/>
      <c r="J166" s="552"/>
      <c r="K166" s="552"/>
      <c r="L166" s="553"/>
      <c r="M166" s="552"/>
    </row>
    <row r="167" spans="1:13" x14ac:dyDescent="0.2">
      <c r="A167" s="552"/>
      <c r="B167" s="552"/>
      <c r="C167" s="552"/>
      <c r="D167" s="552"/>
      <c r="E167" s="552"/>
      <c r="F167" s="552"/>
      <c r="G167" s="552"/>
      <c r="H167" s="553"/>
      <c r="I167" s="572"/>
      <c r="J167" s="552"/>
      <c r="K167" s="552"/>
      <c r="L167" s="553"/>
      <c r="M167" s="552"/>
    </row>
    <row r="168" spans="1:13" x14ac:dyDescent="0.2">
      <c r="A168" s="552"/>
      <c r="B168" s="552"/>
      <c r="C168" s="552"/>
      <c r="D168" s="552"/>
      <c r="E168" s="552"/>
      <c r="F168" s="552"/>
      <c r="G168" s="552"/>
      <c r="H168" s="553"/>
      <c r="I168" s="572"/>
      <c r="J168" s="552"/>
      <c r="K168" s="552"/>
      <c r="L168" s="553"/>
      <c r="M168" s="552"/>
    </row>
    <row r="169" spans="1:13" x14ac:dyDescent="0.2">
      <c r="A169" s="552"/>
      <c r="B169" s="552"/>
      <c r="C169" s="552"/>
      <c r="D169" s="552"/>
      <c r="E169" s="552"/>
      <c r="F169" s="552"/>
      <c r="G169" s="552"/>
      <c r="H169" s="553"/>
      <c r="I169" s="572"/>
      <c r="J169" s="552"/>
      <c r="K169" s="552"/>
      <c r="L169" s="553"/>
      <c r="M169" s="552"/>
    </row>
    <row r="170" spans="1:13" x14ac:dyDescent="0.2">
      <c r="A170" s="552"/>
      <c r="B170" s="552"/>
      <c r="C170" s="552"/>
      <c r="D170" s="552"/>
      <c r="E170" s="552"/>
      <c r="F170" s="552"/>
      <c r="G170" s="552"/>
      <c r="H170" s="553"/>
      <c r="I170" s="572"/>
      <c r="J170" s="552"/>
      <c r="K170" s="552"/>
      <c r="L170" s="553"/>
      <c r="M170" s="552"/>
    </row>
    <row r="171" spans="1:13" x14ac:dyDescent="0.2">
      <c r="A171" s="552"/>
      <c r="B171" s="552"/>
      <c r="C171" s="552"/>
      <c r="D171" s="552"/>
      <c r="E171" s="552"/>
      <c r="F171" s="552"/>
      <c r="G171" s="552"/>
      <c r="H171" s="553"/>
      <c r="I171" s="572"/>
      <c r="J171" s="552"/>
      <c r="K171" s="552"/>
      <c r="L171" s="553"/>
      <c r="M171" s="552"/>
    </row>
    <row r="172" spans="1:13" x14ac:dyDescent="0.2">
      <c r="A172" s="552"/>
      <c r="B172" s="552"/>
      <c r="C172" s="552"/>
      <c r="D172" s="552"/>
      <c r="E172" s="552"/>
      <c r="F172" s="552"/>
      <c r="G172" s="552"/>
      <c r="H172" s="553"/>
      <c r="I172" s="572"/>
      <c r="J172" s="552"/>
      <c r="K172" s="552"/>
      <c r="L172" s="553"/>
      <c r="M172" s="552"/>
    </row>
    <row r="173" spans="1:13" x14ac:dyDescent="0.2">
      <c r="A173" s="552"/>
      <c r="B173" s="552"/>
      <c r="C173" s="552"/>
      <c r="D173" s="552"/>
      <c r="E173" s="552"/>
      <c r="F173" s="552"/>
      <c r="G173" s="552"/>
      <c r="H173" s="553"/>
      <c r="I173" s="572"/>
      <c r="J173" s="552"/>
      <c r="K173" s="552"/>
      <c r="L173" s="553"/>
      <c r="M173" s="552"/>
    </row>
    <row r="174" spans="1:13" x14ac:dyDescent="0.2">
      <c r="A174" s="552"/>
      <c r="B174" s="552"/>
      <c r="C174" s="552"/>
      <c r="D174" s="552"/>
      <c r="E174" s="552"/>
      <c r="F174" s="552"/>
      <c r="G174" s="552"/>
      <c r="H174" s="553"/>
      <c r="I174" s="572"/>
      <c r="J174" s="552"/>
      <c r="K174" s="552"/>
      <c r="L174" s="553"/>
      <c r="M174" s="552"/>
    </row>
    <row r="175" spans="1:13" x14ac:dyDescent="0.2">
      <c r="A175" s="552"/>
      <c r="B175" s="552"/>
      <c r="C175" s="552"/>
      <c r="D175" s="552"/>
      <c r="E175" s="552"/>
      <c r="F175" s="552"/>
      <c r="G175" s="552"/>
      <c r="H175" s="553"/>
      <c r="I175" s="572"/>
      <c r="J175" s="552"/>
      <c r="K175" s="552"/>
      <c r="L175" s="553"/>
      <c r="M175" s="552"/>
    </row>
    <row r="176" spans="1:13" x14ac:dyDescent="0.2">
      <c r="A176" s="552"/>
      <c r="B176" s="552"/>
      <c r="C176" s="552"/>
      <c r="D176" s="552"/>
      <c r="E176" s="552"/>
      <c r="F176" s="552"/>
      <c r="G176" s="552"/>
      <c r="H176" s="553"/>
      <c r="I176" s="572"/>
      <c r="J176" s="552"/>
      <c r="K176" s="552"/>
      <c r="L176" s="553"/>
      <c r="M176" s="552"/>
    </row>
    <row r="177" spans="1:13" x14ac:dyDescent="0.2">
      <c r="A177" s="552"/>
      <c r="B177" s="552"/>
      <c r="C177" s="552"/>
      <c r="D177" s="552"/>
      <c r="E177" s="552"/>
      <c r="F177" s="552"/>
      <c r="G177" s="552"/>
      <c r="H177" s="553"/>
      <c r="I177" s="572"/>
      <c r="J177" s="552"/>
      <c r="K177" s="552"/>
      <c r="L177" s="553"/>
      <c r="M177" s="552"/>
    </row>
    <row r="178" spans="1:13" x14ac:dyDescent="0.2">
      <c r="A178" s="552"/>
      <c r="B178" s="552"/>
      <c r="C178" s="552"/>
      <c r="D178" s="552"/>
      <c r="E178" s="552"/>
      <c r="F178" s="552"/>
      <c r="G178" s="552"/>
      <c r="H178" s="553"/>
      <c r="I178" s="572"/>
      <c r="J178" s="552"/>
      <c r="K178" s="552"/>
      <c r="L178" s="553"/>
      <c r="M178" s="552"/>
    </row>
    <row r="179" spans="1:13" x14ac:dyDescent="0.2">
      <c r="A179" s="552"/>
      <c r="B179" s="552"/>
      <c r="C179" s="552"/>
      <c r="D179" s="552"/>
      <c r="E179" s="552"/>
      <c r="F179" s="552"/>
      <c r="G179" s="552"/>
      <c r="H179" s="553"/>
      <c r="I179" s="572"/>
      <c r="J179" s="552"/>
      <c r="K179" s="552"/>
      <c r="L179" s="553"/>
      <c r="M179" s="552"/>
    </row>
    <row r="180" spans="1:13" x14ac:dyDescent="0.2">
      <c r="A180" s="552"/>
      <c r="B180" s="552"/>
      <c r="C180" s="552"/>
      <c r="D180" s="552"/>
      <c r="E180" s="552"/>
      <c r="F180" s="552"/>
      <c r="G180" s="552"/>
      <c r="H180" s="553"/>
      <c r="I180" s="572"/>
      <c r="J180" s="552"/>
      <c r="K180" s="552"/>
      <c r="L180" s="553"/>
      <c r="M180" s="552"/>
    </row>
    <row r="181" spans="1:13" x14ac:dyDescent="0.2">
      <c r="A181" s="552"/>
      <c r="B181" s="552"/>
      <c r="C181" s="552"/>
      <c r="D181" s="552"/>
      <c r="E181" s="552"/>
      <c r="F181" s="552"/>
      <c r="G181" s="552"/>
      <c r="H181" s="553"/>
      <c r="I181" s="572"/>
      <c r="J181" s="552"/>
      <c r="K181" s="552"/>
      <c r="L181" s="553"/>
      <c r="M181" s="552"/>
    </row>
    <row r="182" spans="1:13" x14ac:dyDescent="0.2">
      <c r="A182" s="552"/>
      <c r="B182" s="552"/>
      <c r="C182" s="552"/>
      <c r="D182" s="552"/>
      <c r="E182" s="552"/>
      <c r="F182" s="552"/>
      <c r="G182" s="552"/>
      <c r="H182" s="553"/>
      <c r="I182" s="572"/>
      <c r="J182" s="552"/>
      <c r="K182" s="552"/>
      <c r="L182" s="553"/>
      <c r="M182" s="552"/>
    </row>
    <row r="183" spans="1:13" x14ac:dyDescent="0.2">
      <c r="A183" s="552"/>
      <c r="B183" s="552"/>
      <c r="C183" s="552"/>
      <c r="D183" s="552"/>
      <c r="E183" s="552"/>
      <c r="F183" s="552"/>
      <c r="G183" s="552"/>
      <c r="H183" s="553"/>
      <c r="I183" s="572"/>
      <c r="J183" s="552"/>
      <c r="K183" s="552"/>
      <c r="L183" s="553"/>
      <c r="M183" s="552"/>
    </row>
    <row r="184" spans="1:13" x14ac:dyDescent="0.2">
      <c r="A184" s="552"/>
      <c r="B184" s="552"/>
      <c r="C184" s="552"/>
      <c r="D184" s="552"/>
      <c r="E184" s="552"/>
      <c r="F184" s="552"/>
      <c r="G184" s="552"/>
      <c r="H184" s="553"/>
      <c r="I184" s="572"/>
      <c r="J184" s="552"/>
      <c r="K184" s="552"/>
      <c r="L184" s="553"/>
      <c r="M184" s="552"/>
    </row>
    <row r="185" spans="1:13" x14ac:dyDescent="0.2">
      <c r="A185" s="552"/>
      <c r="B185" s="552"/>
      <c r="C185" s="552"/>
      <c r="D185" s="552"/>
      <c r="E185" s="552"/>
      <c r="F185" s="552"/>
      <c r="G185" s="552"/>
      <c r="H185" s="553"/>
      <c r="I185" s="572"/>
      <c r="J185" s="552"/>
      <c r="K185" s="552"/>
      <c r="L185" s="553"/>
      <c r="M185" s="552"/>
    </row>
    <row r="186" spans="1:13" x14ac:dyDescent="0.2">
      <c r="A186" s="552"/>
      <c r="B186" s="552"/>
      <c r="C186" s="552"/>
      <c r="D186" s="552"/>
      <c r="E186" s="552"/>
      <c r="F186" s="552"/>
      <c r="G186" s="552"/>
      <c r="H186" s="553"/>
      <c r="I186" s="572"/>
      <c r="J186" s="552"/>
      <c r="K186" s="552"/>
      <c r="L186" s="553"/>
      <c r="M186" s="552"/>
    </row>
    <row r="187" spans="1:13" x14ac:dyDescent="0.2">
      <c r="A187" s="552"/>
      <c r="B187" s="552"/>
      <c r="C187" s="552"/>
      <c r="D187" s="552"/>
      <c r="E187" s="552"/>
      <c r="F187" s="552"/>
      <c r="G187" s="552"/>
      <c r="H187" s="553"/>
      <c r="I187" s="572"/>
      <c r="J187" s="552"/>
      <c r="K187" s="552"/>
      <c r="L187" s="553"/>
      <c r="M187" s="552"/>
    </row>
    <row r="188" spans="1:13" x14ac:dyDescent="0.2">
      <c r="A188" s="552"/>
      <c r="B188" s="552"/>
      <c r="C188" s="552"/>
      <c r="D188" s="552"/>
      <c r="E188" s="552"/>
      <c r="F188" s="552"/>
      <c r="G188" s="552"/>
      <c r="H188" s="553"/>
      <c r="I188" s="572"/>
      <c r="J188" s="552"/>
      <c r="K188" s="552"/>
      <c r="L188" s="553"/>
      <c r="M188" s="552"/>
    </row>
    <row r="189" spans="1:13" x14ac:dyDescent="0.2">
      <c r="A189" s="552"/>
      <c r="B189" s="552"/>
      <c r="C189" s="552"/>
      <c r="D189" s="552"/>
      <c r="E189" s="552"/>
      <c r="F189" s="552"/>
      <c r="G189" s="552"/>
      <c r="H189" s="553"/>
      <c r="I189" s="572"/>
      <c r="J189" s="552"/>
      <c r="K189" s="552"/>
      <c r="L189" s="553"/>
      <c r="M189" s="552"/>
    </row>
    <row r="190" spans="1:13" x14ac:dyDescent="0.2">
      <c r="A190" s="552"/>
      <c r="B190" s="552"/>
      <c r="C190" s="552"/>
      <c r="D190" s="552"/>
      <c r="E190" s="552"/>
      <c r="F190" s="552"/>
      <c r="G190" s="552"/>
      <c r="H190" s="553"/>
      <c r="I190" s="572"/>
      <c r="J190" s="552"/>
      <c r="K190" s="552"/>
      <c r="L190" s="553"/>
      <c r="M190" s="552"/>
    </row>
    <row r="191" spans="1:13" x14ac:dyDescent="0.2">
      <c r="A191" s="552"/>
      <c r="B191" s="552"/>
      <c r="C191" s="552"/>
      <c r="D191" s="552"/>
      <c r="E191" s="552"/>
      <c r="F191" s="552"/>
      <c r="G191" s="552"/>
      <c r="H191" s="553"/>
      <c r="I191" s="572"/>
      <c r="J191" s="552"/>
      <c r="K191" s="552"/>
      <c r="L191" s="553"/>
      <c r="M191" s="552"/>
    </row>
    <row r="192" spans="1:13" x14ac:dyDescent="0.2">
      <c r="A192" s="552"/>
      <c r="B192" s="552"/>
      <c r="C192" s="552"/>
      <c r="D192" s="552"/>
      <c r="E192" s="552"/>
      <c r="F192" s="552"/>
      <c r="G192" s="552"/>
      <c r="H192" s="553"/>
      <c r="I192" s="572"/>
      <c r="J192" s="552"/>
      <c r="K192" s="552"/>
      <c r="L192" s="553"/>
      <c r="M192" s="552"/>
    </row>
    <row r="193" spans="1:13" x14ac:dyDescent="0.2">
      <c r="A193" s="552"/>
      <c r="B193" s="552"/>
      <c r="C193" s="552"/>
      <c r="D193" s="552"/>
      <c r="E193" s="552"/>
      <c r="F193" s="552"/>
      <c r="G193" s="552"/>
      <c r="H193" s="553"/>
      <c r="I193" s="572"/>
      <c r="J193" s="552"/>
      <c r="K193" s="552"/>
      <c r="L193" s="553"/>
      <c r="M193" s="552"/>
    </row>
    <row r="194" spans="1:13" x14ac:dyDescent="0.2">
      <c r="A194" s="552"/>
      <c r="B194" s="552"/>
      <c r="C194" s="552"/>
      <c r="D194" s="552"/>
      <c r="E194" s="552"/>
      <c r="F194" s="552"/>
      <c r="G194" s="552"/>
      <c r="H194" s="553"/>
      <c r="I194" s="572"/>
      <c r="J194" s="552"/>
      <c r="K194" s="552"/>
      <c r="L194" s="553"/>
      <c r="M194" s="552"/>
    </row>
    <row r="195" spans="1:13" x14ac:dyDescent="0.2">
      <c r="A195" s="552"/>
      <c r="B195" s="552"/>
      <c r="C195" s="552"/>
      <c r="D195" s="552"/>
      <c r="E195" s="552"/>
      <c r="F195" s="552"/>
      <c r="G195" s="552"/>
      <c r="H195" s="553"/>
      <c r="I195" s="572"/>
      <c r="J195" s="552"/>
      <c r="K195" s="552"/>
      <c r="L195" s="553"/>
      <c r="M195" s="552"/>
    </row>
    <row r="196" spans="1:13" x14ac:dyDescent="0.2">
      <c r="A196" s="552"/>
      <c r="B196" s="552"/>
      <c r="C196" s="552"/>
      <c r="D196" s="552"/>
      <c r="E196" s="552"/>
      <c r="F196" s="552"/>
      <c r="G196" s="552"/>
      <c r="H196" s="553"/>
      <c r="I196" s="572"/>
      <c r="J196" s="552"/>
      <c r="K196" s="552"/>
      <c r="L196" s="553"/>
      <c r="M196" s="552"/>
    </row>
    <row r="197" spans="1:13" x14ac:dyDescent="0.2">
      <c r="A197" s="552"/>
      <c r="B197" s="552"/>
      <c r="C197" s="552"/>
      <c r="D197" s="552"/>
      <c r="E197" s="552"/>
      <c r="F197" s="552"/>
      <c r="G197" s="552"/>
      <c r="H197" s="553"/>
      <c r="I197" s="572"/>
      <c r="J197" s="552"/>
      <c r="K197" s="552"/>
      <c r="L197" s="553"/>
      <c r="M197" s="552"/>
    </row>
    <row r="198" spans="1:13" x14ac:dyDescent="0.2">
      <c r="A198" s="552"/>
      <c r="B198" s="552"/>
      <c r="C198" s="552"/>
      <c r="D198" s="552"/>
      <c r="E198" s="552"/>
      <c r="F198" s="552"/>
      <c r="G198" s="552"/>
      <c r="H198" s="553"/>
      <c r="I198" s="572"/>
      <c r="J198" s="552"/>
      <c r="K198" s="552"/>
      <c r="L198" s="553"/>
      <c r="M198" s="552"/>
    </row>
    <row r="199" spans="1:13" x14ac:dyDescent="0.2">
      <c r="A199" s="552"/>
      <c r="B199" s="552"/>
      <c r="C199" s="552"/>
      <c r="D199" s="552"/>
      <c r="E199" s="552"/>
      <c r="F199" s="552"/>
      <c r="G199" s="552"/>
      <c r="H199" s="553"/>
      <c r="I199" s="572"/>
      <c r="J199" s="552"/>
      <c r="K199" s="552"/>
      <c r="L199" s="553"/>
      <c r="M199" s="552"/>
    </row>
    <row r="200" spans="1:13" x14ac:dyDescent="0.2">
      <c r="A200" s="552"/>
      <c r="B200" s="552"/>
      <c r="C200" s="552"/>
      <c r="D200" s="552"/>
      <c r="E200" s="552"/>
      <c r="F200" s="552"/>
      <c r="G200" s="552"/>
      <c r="H200" s="553"/>
      <c r="I200" s="572"/>
      <c r="J200" s="552"/>
      <c r="K200" s="552"/>
      <c r="L200" s="553"/>
      <c r="M200" s="552"/>
    </row>
    <row r="201" spans="1:13" x14ac:dyDescent="0.2">
      <c r="A201" s="552"/>
      <c r="B201" s="552"/>
      <c r="C201" s="552"/>
      <c r="D201" s="552"/>
      <c r="E201" s="552"/>
      <c r="F201" s="552"/>
      <c r="G201" s="552"/>
      <c r="H201" s="553"/>
      <c r="I201" s="572"/>
      <c r="J201" s="552"/>
      <c r="K201" s="552"/>
      <c r="L201" s="553"/>
      <c r="M201" s="552"/>
    </row>
    <row r="202" spans="1:13" x14ac:dyDescent="0.2">
      <c r="A202" s="552"/>
      <c r="B202" s="552"/>
      <c r="C202" s="552"/>
      <c r="D202" s="552"/>
      <c r="E202" s="552"/>
      <c r="F202" s="552"/>
      <c r="G202" s="552"/>
      <c r="H202" s="553"/>
      <c r="I202" s="572"/>
      <c r="J202" s="552"/>
      <c r="K202" s="552"/>
      <c r="L202" s="553"/>
      <c r="M202" s="552"/>
    </row>
    <row r="203" spans="1:13" x14ac:dyDescent="0.2">
      <c r="A203" s="552"/>
      <c r="B203" s="552"/>
      <c r="C203" s="552"/>
      <c r="D203" s="552"/>
      <c r="E203" s="552"/>
      <c r="F203" s="552"/>
      <c r="G203" s="552"/>
      <c r="H203" s="553"/>
      <c r="I203" s="572"/>
      <c r="J203" s="552"/>
      <c r="K203" s="552"/>
      <c r="L203" s="553"/>
      <c r="M203" s="552"/>
    </row>
    <row r="204" spans="1:13" x14ac:dyDescent="0.2">
      <c r="A204" s="552"/>
      <c r="B204" s="552"/>
      <c r="C204" s="552"/>
      <c r="D204" s="552"/>
      <c r="E204" s="552"/>
      <c r="F204" s="552"/>
      <c r="G204" s="552"/>
      <c r="H204" s="553"/>
      <c r="I204" s="572"/>
      <c r="J204" s="552"/>
      <c r="K204" s="552"/>
      <c r="L204" s="553"/>
      <c r="M204" s="552"/>
    </row>
    <row r="205" spans="1:13" x14ac:dyDescent="0.2">
      <c r="A205" s="552"/>
      <c r="B205" s="552"/>
      <c r="C205" s="552"/>
      <c r="D205" s="552"/>
      <c r="E205" s="552"/>
      <c r="F205" s="552"/>
      <c r="G205" s="552"/>
      <c r="H205" s="553"/>
      <c r="I205" s="572"/>
      <c r="J205" s="552"/>
      <c r="K205" s="552"/>
      <c r="L205" s="553"/>
      <c r="M205" s="552"/>
    </row>
    <row r="206" spans="1:13" x14ac:dyDescent="0.2">
      <c r="A206" s="552"/>
      <c r="B206" s="552"/>
      <c r="C206" s="552"/>
      <c r="D206" s="552"/>
      <c r="E206" s="552"/>
      <c r="F206" s="552"/>
      <c r="G206" s="552"/>
      <c r="H206" s="553"/>
      <c r="I206" s="572"/>
      <c r="J206" s="552"/>
      <c r="K206" s="552"/>
      <c r="L206" s="553"/>
      <c r="M206" s="552"/>
    </row>
    <row r="207" spans="1:13" x14ac:dyDescent="0.2">
      <c r="A207" s="552"/>
      <c r="B207" s="552"/>
      <c r="C207" s="552"/>
      <c r="D207" s="552"/>
      <c r="E207" s="552"/>
      <c r="F207" s="552"/>
      <c r="G207" s="552"/>
      <c r="H207" s="553"/>
      <c r="I207" s="572"/>
      <c r="J207" s="552"/>
      <c r="K207" s="552"/>
      <c r="L207" s="553"/>
      <c r="M207" s="552"/>
    </row>
    <row r="208" spans="1:13" x14ac:dyDescent="0.2">
      <c r="A208" s="552"/>
      <c r="B208" s="552"/>
      <c r="C208" s="552"/>
      <c r="D208" s="552"/>
      <c r="E208" s="552"/>
      <c r="F208" s="552"/>
      <c r="G208" s="552"/>
      <c r="H208" s="553"/>
      <c r="I208" s="572"/>
      <c r="J208" s="552"/>
      <c r="K208" s="552"/>
      <c r="L208" s="553"/>
      <c r="M208" s="552"/>
    </row>
    <row r="209" spans="1:13" x14ac:dyDescent="0.2">
      <c r="A209" s="552"/>
      <c r="B209" s="552"/>
      <c r="C209" s="552"/>
      <c r="D209" s="552"/>
      <c r="E209" s="552"/>
      <c r="F209" s="552"/>
      <c r="G209" s="552"/>
      <c r="H209" s="553"/>
      <c r="I209" s="572"/>
      <c r="J209" s="552"/>
      <c r="K209" s="552"/>
      <c r="L209" s="553"/>
      <c r="M209" s="552"/>
    </row>
    <row r="210" spans="1:13" x14ac:dyDescent="0.2">
      <c r="A210" s="552"/>
      <c r="B210" s="552"/>
      <c r="C210" s="552"/>
      <c r="D210" s="552"/>
      <c r="E210" s="552"/>
      <c r="F210" s="552"/>
      <c r="G210" s="552"/>
      <c r="H210" s="553"/>
      <c r="I210" s="572"/>
      <c r="J210" s="552"/>
      <c r="K210" s="552"/>
      <c r="L210" s="553"/>
      <c r="M210" s="552"/>
    </row>
    <row r="211" spans="1:13" x14ac:dyDescent="0.2">
      <c r="A211" s="552"/>
      <c r="B211" s="552"/>
      <c r="C211" s="552"/>
      <c r="D211" s="552"/>
      <c r="E211" s="552"/>
      <c r="F211" s="552"/>
      <c r="G211" s="552"/>
      <c r="H211" s="553"/>
      <c r="I211" s="572"/>
      <c r="J211" s="552"/>
      <c r="K211" s="552"/>
      <c r="L211" s="553"/>
      <c r="M211" s="552"/>
    </row>
    <row r="212" spans="1:13" x14ac:dyDescent="0.2">
      <c r="A212" s="552"/>
      <c r="B212" s="552"/>
      <c r="C212" s="552"/>
      <c r="D212" s="552"/>
      <c r="E212" s="552"/>
      <c r="F212" s="552"/>
      <c r="G212" s="552"/>
      <c r="H212" s="553"/>
      <c r="I212" s="572"/>
      <c r="J212" s="552"/>
      <c r="K212" s="552"/>
      <c r="L212" s="553"/>
      <c r="M212" s="552"/>
    </row>
    <row r="213" spans="1:13" x14ac:dyDescent="0.2">
      <c r="A213" s="552"/>
      <c r="B213" s="552"/>
      <c r="C213" s="552"/>
      <c r="D213" s="552"/>
      <c r="E213" s="552"/>
      <c r="F213" s="552"/>
      <c r="G213" s="552"/>
      <c r="H213" s="553"/>
      <c r="I213" s="572"/>
      <c r="J213" s="552"/>
      <c r="K213" s="552"/>
      <c r="L213" s="553"/>
      <c r="M213" s="552"/>
    </row>
    <row r="214" spans="1:13" x14ac:dyDescent="0.2">
      <c r="A214" s="552"/>
      <c r="B214" s="552"/>
      <c r="C214" s="552"/>
      <c r="D214" s="552"/>
      <c r="E214" s="552"/>
      <c r="F214" s="552"/>
      <c r="G214" s="552"/>
      <c r="H214" s="553"/>
      <c r="I214" s="572"/>
      <c r="J214" s="552"/>
      <c r="K214" s="552"/>
      <c r="L214" s="553"/>
      <c r="M214" s="552"/>
    </row>
    <row r="215" spans="1:13" x14ac:dyDescent="0.2">
      <c r="A215" s="552"/>
      <c r="B215" s="552"/>
      <c r="C215" s="552"/>
      <c r="D215" s="552"/>
      <c r="E215" s="552"/>
      <c r="F215" s="552"/>
      <c r="G215" s="552"/>
      <c r="H215" s="553"/>
      <c r="I215" s="572"/>
      <c r="J215" s="552"/>
      <c r="K215" s="552"/>
      <c r="L215" s="553"/>
      <c r="M215" s="552"/>
    </row>
    <row r="216" spans="1:13" x14ac:dyDescent="0.2">
      <c r="A216" s="552"/>
      <c r="B216" s="552"/>
      <c r="C216" s="552"/>
      <c r="D216" s="552"/>
      <c r="E216" s="552"/>
      <c r="F216" s="552"/>
      <c r="G216" s="552"/>
      <c r="H216" s="553"/>
      <c r="I216" s="572"/>
      <c r="J216" s="552"/>
      <c r="K216" s="552"/>
      <c r="L216" s="553"/>
      <c r="M216" s="552"/>
    </row>
    <row r="217" spans="1:13" x14ac:dyDescent="0.2">
      <c r="A217" s="552"/>
      <c r="B217" s="552"/>
      <c r="C217" s="552"/>
      <c r="D217" s="552"/>
      <c r="E217" s="552"/>
      <c r="F217" s="552"/>
      <c r="G217" s="552"/>
      <c r="H217" s="553"/>
      <c r="I217" s="572"/>
      <c r="J217" s="552"/>
      <c r="K217" s="552"/>
      <c r="L217" s="553"/>
      <c r="M217" s="552"/>
    </row>
    <row r="218" spans="1:13" x14ac:dyDescent="0.2">
      <c r="A218" s="552"/>
      <c r="B218" s="552"/>
      <c r="C218" s="552"/>
      <c r="D218" s="552"/>
      <c r="E218" s="552"/>
      <c r="F218" s="552"/>
      <c r="G218" s="552"/>
      <c r="H218" s="553"/>
      <c r="I218" s="572"/>
      <c r="J218" s="552"/>
      <c r="K218" s="552"/>
      <c r="L218" s="553"/>
      <c r="M218" s="552"/>
    </row>
    <row r="219" spans="1:13" x14ac:dyDescent="0.2">
      <c r="A219" s="552"/>
      <c r="B219" s="552"/>
      <c r="C219" s="552"/>
      <c r="D219" s="552"/>
      <c r="E219" s="552"/>
      <c r="F219" s="552"/>
      <c r="G219" s="552"/>
      <c r="H219" s="553"/>
      <c r="I219" s="572"/>
      <c r="J219" s="552"/>
      <c r="K219" s="552"/>
      <c r="L219" s="553"/>
      <c r="M219" s="552"/>
    </row>
    <row r="220" spans="1:13" x14ac:dyDescent="0.2">
      <c r="A220" s="552"/>
      <c r="B220" s="552"/>
      <c r="C220" s="552"/>
      <c r="D220" s="552"/>
      <c r="E220" s="552"/>
      <c r="F220" s="552"/>
      <c r="G220" s="552"/>
      <c r="H220" s="553"/>
      <c r="I220" s="572"/>
      <c r="J220" s="552"/>
      <c r="K220" s="552"/>
      <c r="L220" s="553"/>
      <c r="M220" s="552"/>
    </row>
    <row r="221" spans="1:13" x14ac:dyDescent="0.2">
      <c r="A221" s="552"/>
      <c r="B221" s="552"/>
      <c r="C221" s="552"/>
      <c r="D221" s="552"/>
      <c r="E221" s="552"/>
      <c r="F221" s="552"/>
      <c r="G221" s="552"/>
      <c r="H221" s="553"/>
      <c r="I221" s="572"/>
      <c r="J221" s="552"/>
      <c r="K221" s="552"/>
      <c r="L221" s="553"/>
      <c r="M221" s="552"/>
    </row>
    <row r="222" spans="1:13" x14ac:dyDescent="0.2">
      <c r="A222" s="552"/>
      <c r="B222" s="552"/>
      <c r="C222" s="552"/>
      <c r="D222" s="552"/>
      <c r="E222" s="552"/>
      <c r="F222" s="552"/>
      <c r="G222" s="552"/>
      <c r="H222" s="553"/>
      <c r="I222" s="572"/>
      <c r="J222" s="552"/>
      <c r="K222" s="552"/>
      <c r="L222" s="553"/>
      <c r="M222" s="552"/>
    </row>
    <row r="223" spans="1:13" x14ac:dyDescent="0.2">
      <c r="A223" s="552"/>
      <c r="B223" s="552"/>
      <c r="C223" s="552"/>
      <c r="D223" s="552"/>
      <c r="E223" s="552"/>
      <c r="F223" s="552"/>
      <c r="G223" s="552"/>
      <c r="H223" s="553"/>
      <c r="I223" s="572"/>
      <c r="J223" s="552"/>
      <c r="K223" s="552"/>
      <c r="L223" s="553"/>
      <c r="M223" s="552"/>
    </row>
    <row r="224" spans="1:13" x14ac:dyDescent="0.2">
      <c r="A224" s="552"/>
      <c r="B224" s="552"/>
      <c r="C224" s="552"/>
      <c r="D224" s="552"/>
      <c r="E224" s="552"/>
      <c r="F224" s="552"/>
      <c r="G224" s="552"/>
      <c r="H224" s="553"/>
      <c r="I224" s="572"/>
      <c r="J224" s="552"/>
      <c r="K224" s="552"/>
      <c r="L224" s="553"/>
      <c r="M224" s="552"/>
    </row>
    <row r="225" spans="1:13" x14ac:dyDescent="0.2">
      <c r="A225" s="552"/>
      <c r="B225" s="552"/>
      <c r="C225" s="552"/>
      <c r="D225" s="552"/>
      <c r="E225" s="552"/>
      <c r="F225" s="552"/>
      <c r="G225" s="552"/>
      <c r="H225" s="553"/>
      <c r="I225" s="572"/>
      <c r="J225" s="552"/>
      <c r="K225" s="552"/>
      <c r="L225" s="553"/>
      <c r="M225" s="552"/>
    </row>
    <row r="226" spans="1:13" x14ac:dyDescent="0.2">
      <c r="A226" s="552"/>
      <c r="B226" s="552"/>
      <c r="C226" s="552"/>
      <c r="D226" s="552"/>
      <c r="E226" s="552"/>
      <c r="F226" s="552"/>
      <c r="G226" s="552"/>
      <c r="H226" s="553"/>
      <c r="I226" s="572"/>
      <c r="J226" s="552"/>
      <c r="K226" s="552"/>
      <c r="L226" s="553"/>
      <c r="M226" s="552"/>
    </row>
    <row r="227" spans="1:13" x14ac:dyDescent="0.2">
      <c r="A227" s="552"/>
      <c r="B227" s="552"/>
      <c r="C227" s="552"/>
      <c r="D227" s="552"/>
      <c r="E227" s="552"/>
      <c r="F227" s="552"/>
      <c r="G227" s="552"/>
      <c r="H227" s="553"/>
      <c r="I227" s="572"/>
      <c r="J227" s="552"/>
      <c r="K227" s="552"/>
      <c r="L227" s="553"/>
      <c r="M227" s="552"/>
    </row>
    <row r="228" spans="1:13" x14ac:dyDescent="0.2">
      <c r="A228" s="552"/>
      <c r="B228" s="552"/>
      <c r="C228" s="552"/>
      <c r="D228" s="552"/>
      <c r="E228" s="552"/>
      <c r="F228" s="552"/>
      <c r="G228" s="552"/>
      <c r="H228" s="553"/>
      <c r="I228" s="572"/>
      <c r="J228" s="552"/>
      <c r="K228" s="552"/>
      <c r="L228" s="553"/>
      <c r="M228" s="552"/>
    </row>
    <row r="229" spans="1:13" x14ac:dyDescent="0.2">
      <c r="A229" s="552"/>
      <c r="B229" s="552"/>
      <c r="C229" s="552"/>
      <c r="D229" s="552"/>
      <c r="E229" s="552"/>
      <c r="F229" s="552"/>
      <c r="G229" s="552"/>
      <c r="H229" s="553"/>
      <c r="I229" s="572"/>
      <c r="J229" s="552"/>
      <c r="K229" s="552"/>
      <c r="L229" s="553"/>
      <c r="M229" s="552"/>
    </row>
    <row r="230" spans="1:13" x14ac:dyDescent="0.2">
      <c r="A230" s="552"/>
      <c r="B230" s="552"/>
      <c r="C230" s="552"/>
      <c r="D230" s="552"/>
      <c r="E230" s="552"/>
      <c r="F230" s="552"/>
      <c r="G230" s="552"/>
      <c r="H230" s="553"/>
      <c r="I230" s="572"/>
      <c r="J230" s="552"/>
      <c r="K230" s="552"/>
      <c r="L230" s="553"/>
      <c r="M230" s="552"/>
    </row>
    <row r="231" spans="1:13" x14ac:dyDescent="0.2">
      <c r="A231" s="552"/>
      <c r="B231" s="552"/>
      <c r="C231" s="552"/>
      <c r="D231" s="552"/>
      <c r="E231" s="552"/>
      <c r="F231" s="552"/>
      <c r="G231" s="552"/>
      <c r="H231" s="553"/>
      <c r="I231" s="572"/>
      <c r="J231" s="552"/>
      <c r="K231" s="552"/>
      <c r="L231" s="553"/>
      <c r="M231" s="552"/>
    </row>
    <row r="232" spans="1:13" x14ac:dyDescent="0.2">
      <c r="A232" s="552"/>
      <c r="B232" s="552"/>
      <c r="C232" s="552"/>
      <c r="D232" s="552"/>
      <c r="E232" s="552"/>
      <c r="F232" s="552"/>
      <c r="G232" s="552"/>
      <c r="H232" s="553"/>
      <c r="I232" s="572"/>
      <c r="J232" s="552"/>
      <c r="K232" s="552"/>
      <c r="L232" s="553"/>
      <c r="M232" s="552"/>
    </row>
    <row r="233" spans="1:13" x14ac:dyDescent="0.2">
      <c r="A233" s="552"/>
      <c r="B233" s="552"/>
      <c r="C233" s="552"/>
      <c r="D233" s="552"/>
      <c r="E233" s="552"/>
      <c r="F233" s="552"/>
      <c r="G233" s="552"/>
      <c r="H233" s="553"/>
      <c r="I233" s="572"/>
      <c r="J233" s="552"/>
      <c r="K233" s="552"/>
      <c r="L233" s="553"/>
      <c r="M233" s="552"/>
    </row>
    <row r="234" spans="1:13" x14ac:dyDescent="0.2">
      <c r="A234" s="552"/>
      <c r="B234" s="552"/>
      <c r="C234" s="552"/>
      <c r="D234" s="552"/>
      <c r="E234" s="552"/>
      <c r="F234" s="552"/>
      <c r="G234" s="552"/>
      <c r="H234" s="553"/>
      <c r="I234" s="572"/>
      <c r="J234" s="552"/>
      <c r="K234" s="552"/>
      <c r="L234" s="553"/>
      <c r="M234" s="552"/>
    </row>
    <row r="235" spans="1:13" x14ac:dyDescent="0.2">
      <c r="A235" s="552"/>
      <c r="B235" s="552"/>
      <c r="C235" s="552"/>
      <c r="D235" s="552"/>
      <c r="E235" s="552"/>
      <c r="F235" s="552"/>
      <c r="G235" s="552"/>
      <c r="H235" s="553"/>
      <c r="I235" s="572"/>
      <c r="J235" s="552"/>
      <c r="K235" s="552"/>
      <c r="L235" s="553"/>
      <c r="M235" s="552"/>
    </row>
    <row r="236" spans="1:13" x14ac:dyDescent="0.2">
      <c r="A236" s="552"/>
      <c r="B236" s="552"/>
      <c r="C236" s="552"/>
      <c r="D236" s="552"/>
      <c r="E236" s="552"/>
      <c r="F236" s="552"/>
      <c r="G236" s="552"/>
      <c r="H236" s="553"/>
      <c r="I236" s="572"/>
      <c r="J236" s="552"/>
      <c r="K236" s="552"/>
      <c r="L236" s="553"/>
      <c r="M236" s="552"/>
    </row>
    <row r="237" spans="1:13" x14ac:dyDescent="0.2">
      <c r="A237" s="552"/>
      <c r="B237" s="552"/>
      <c r="C237" s="552"/>
      <c r="D237" s="552"/>
      <c r="E237" s="552"/>
      <c r="F237" s="552"/>
      <c r="G237" s="552"/>
      <c r="H237" s="553"/>
      <c r="I237" s="572"/>
      <c r="J237" s="552"/>
      <c r="K237" s="552"/>
      <c r="L237" s="553"/>
      <c r="M237" s="552"/>
    </row>
    <row r="238" spans="1:13" x14ac:dyDescent="0.2">
      <c r="A238" s="552"/>
      <c r="B238" s="552"/>
      <c r="C238" s="552"/>
      <c r="D238" s="552"/>
      <c r="E238" s="552"/>
      <c r="F238" s="552"/>
      <c r="G238" s="552"/>
      <c r="H238" s="553"/>
      <c r="I238" s="572"/>
      <c r="J238" s="552"/>
      <c r="K238" s="552"/>
      <c r="L238" s="553"/>
      <c r="M238" s="552"/>
    </row>
    <row r="239" spans="1:13" x14ac:dyDescent="0.2">
      <c r="A239" s="552"/>
      <c r="B239" s="552"/>
      <c r="C239" s="552"/>
      <c r="D239" s="552"/>
      <c r="E239" s="552"/>
      <c r="F239" s="552"/>
      <c r="G239" s="552"/>
      <c r="H239" s="553"/>
      <c r="I239" s="572"/>
      <c r="J239" s="552"/>
      <c r="K239" s="552"/>
      <c r="L239" s="553"/>
      <c r="M239" s="552"/>
    </row>
    <row r="240" spans="1:13" x14ac:dyDescent="0.2">
      <c r="A240" s="552"/>
      <c r="B240" s="552"/>
      <c r="C240" s="552"/>
      <c r="D240" s="552"/>
      <c r="E240" s="552"/>
      <c r="F240" s="552"/>
      <c r="G240" s="552"/>
      <c r="H240" s="553"/>
      <c r="I240" s="572"/>
      <c r="J240" s="552"/>
      <c r="K240" s="552"/>
      <c r="L240" s="553"/>
      <c r="M240" s="552"/>
    </row>
    <row r="241" spans="1:13" x14ac:dyDescent="0.2">
      <c r="A241" s="552"/>
      <c r="B241" s="552"/>
      <c r="C241" s="552"/>
      <c r="D241" s="552"/>
      <c r="E241" s="552"/>
      <c r="F241" s="552"/>
      <c r="G241" s="552"/>
      <c r="H241" s="553"/>
      <c r="I241" s="572"/>
      <c r="J241" s="552"/>
      <c r="K241" s="552"/>
      <c r="L241" s="553"/>
      <c r="M241" s="552"/>
    </row>
    <row r="242" spans="1:13" x14ac:dyDescent="0.2">
      <c r="A242" s="552"/>
      <c r="B242" s="552"/>
      <c r="C242" s="552"/>
      <c r="D242" s="552"/>
      <c r="E242" s="552"/>
      <c r="F242" s="552"/>
      <c r="G242" s="552"/>
      <c r="H242" s="553"/>
      <c r="I242" s="572"/>
      <c r="J242" s="552"/>
      <c r="K242" s="552"/>
      <c r="L242" s="553"/>
      <c r="M242" s="552"/>
    </row>
    <row r="243" spans="1:13" x14ac:dyDescent="0.2">
      <c r="A243" s="552"/>
      <c r="B243" s="552"/>
      <c r="C243" s="552"/>
      <c r="D243" s="552"/>
      <c r="E243" s="552"/>
      <c r="F243" s="552"/>
      <c r="G243" s="552"/>
      <c r="H243" s="553"/>
      <c r="I243" s="572"/>
      <c r="J243" s="552"/>
      <c r="K243" s="552"/>
      <c r="L243" s="553"/>
      <c r="M243" s="552"/>
    </row>
    <row r="244" spans="1:13" x14ac:dyDescent="0.2">
      <c r="A244" s="552"/>
      <c r="B244" s="552"/>
      <c r="C244" s="552"/>
      <c r="D244" s="552"/>
      <c r="E244" s="552"/>
      <c r="F244" s="552"/>
      <c r="G244" s="552"/>
      <c r="H244" s="553"/>
      <c r="I244" s="572"/>
      <c r="J244" s="552"/>
      <c r="K244" s="552"/>
      <c r="L244" s="553"/>
      <c r="M244" s="552"/>
    </row>
    <row r="245" spans="1:13" x14ac:dyDescent="0.2">
      <c r="A245" s="552"/>
      <c r="B245" s="552"/>
      <c r="C245" s="552"/>
      <c r="D245" s="552"/>
      <c r="E245" s="552"/>
      <c r="F245" s="552"/>
      <c r="G245" s="552"/>
      <c r="H245" s="553"/>
      <c r="I245" s="572"/>
      <c r="J245" s="552"/>
      <c r="K245" s="552"/>
      <c r="L245" s="553"/>
      <c r="M245" s="552"/>
    </row>
    <row r="246" spans="1:13" x14ac:dyDescent="0.2">
      <c r="A246" s="552"/>
      <c r="B246" s="552"/>
      <c r="C246" s="552"/>
      <c r="D246" s="552"/>
      <c r="E246" s="552"/>
      <c r="F246" s="552"/>
      <c r="G246" s="552"/>
      <c r="H246" s="553"/>
      <c r="I246" s="572"/>
      <c r="J246" s="552"/>
      <c r="K246" s="552"/>
      <c r="L246" s="553"/>
      <c r="M246" s="552"/>
    </row>
    <row r="247" spans="1:13" x14ac:dyDescent="0.2">
      <c r="A247" s="552"/>
      <c r="B247" s="552"/>
      <c r="C247" s="552"/>
      <c r="D247" s="552"/>
      <c r="E247" s="552"/>
      <c r="F247" s="552"/>
      <c r="G247" s="552"/>
      <c r="H247" s="553"/>
      <c r="I247" s="572"/>
      <c r="J247" s="552"/>
      <c r="K247" s="552"/>
      <c r="L247" s="553"/>
      <c r="M247" s="552"/>
    </row>
    <row r="248" spans="1:13" x14ac:dyDescent="0.2">
      <c r="A248" s="552"/>
      <c r="B248" s="552"/>
      <c r="C248" s="552"/>
      <c r="D248" s="552"/>
      <c r="E248" s="552"/>
      <c r="F248" s="552"/>
      <c r="G248" s="552"/>
      <c r="H248" s="553"/>
      <c r="I248" s="572"/>
      <c r="J248" s="552"/>
      <c r="K248" s="552"/>
      <c r="L248" s="553"/>
      <c r="M248" s="552"/>
    </row>
    <row r="249" spans="1:13" x14ac:dyDescent="0.2">
      <c r="A249" s="552"/>
      <c r="B249" s="552"/>
      <c r="C249" s="552"/>
      <c r="D249" s="552"/>
      <c r="E249" s="552"/>
      <c r="F249" s="552"/>
      <c r="G249" s="552"/>
      <c r="H249" s="553"/>
      <c r="I249" s="572"/>
      <c r="J249" s="552"/>
      <c r="K249" s="552"/>
      <c r="L249" s="553"/>
      <c r="M249" s="552"/>
    </row>
    <row r="250" spans="1:13" x14ac:dyDescent="0.2">
      <c r="A250" s="552"/>
      <c r="B250" s="552"/>
      <c r="C250" s="552"/>
      <c r="D250" s="552"/>
      <c r="E250" s="552"/>
      <c r="F250" s="552"/>
      <c r="G250" s="552"/>
      <c r="H250" s="553"/>
      <c r="I250" s="572"/>
      <c r="J250" s="552"/>
      <c r="K250" s="552"/>
      <c r="L250" s="553"/>
      <c r="M250" s="552"/>
    </row>
    <row r="251" spans="1:13" x14ac:dyDescent="0.2">
      <c r="A251" s="552"/>
      <c r="B251" s="552"/>
      <c r="C251" s="552"/>
      <c r="D251" s="552"/>
      <c r="E251" s="552"/>
      <c r="F251" s="552"/>
      <c r="G251" s="552"/>
      <c r="H251" s="553"/>
      <c r="I251" s="572"/>
      <c r="J251" s="552"/>
      <c r="K251" s="552"/>
      <c r="L251" s="553"/>
      <c r="M251" s="552"/>
    </row>
    <row r="252" spans="1:13" x14ac:dyDescent="0.2">
      <c r="A252" s="552"/>
      <c r="B252" s="552"/>
      <c r="C252" s="552"/>
      <c r="D252" s="552"/>
      <c r="E252" s="552"/>
      <c r="F252" s="552"/>
      <c r="G252" s="552"/>
      <c r="H252" s="553"/>
      <c r="I252" s="572"/>
      <c r="J252" s="552"/>
      <c r="K252" s="552"/>
      <c r="L252" s="553"/>
      <c r="M252" s="552"/>
    </row>
    <row r="253" spans="1:13" x14ac:dyDescent="0.2">
      <c r="A253" s="552"/>
      <c r="B253" s="552"/>
      <c r="C253" s="552"/>
      <c r="D253" s="552"/>
      <c r="E253" s="552"/>
      <c r="F253" s="552"/>
      <c r="G253" s="552"/>
      <c r="H253" s="553"/>
      <c r="I253" s="572"/>
      <c r="J253" s="552"/>
      <c r="K253" s="552"/>
      <c r="L253" s="553"/>
      <c r="M253" s="552"/>
    </row>
    <row r="254" spans="1:13" x14ac:dyDescent="0.2">
      <c r="A254" s="552"/>
      <c r="B254" s="552"/>
      <c r="C254" s="552"/>
      <c r="D254" s="552"/>
      <c r="E254" s="552"/>
      <c r="F254" s="552"/>
      <c r="G254" s="552"/>
      <c r="H254" s="553"/>
      <c r="I254" s="572"/>
      <c r="J254" s="552"/>
      <c r="K254" s="552"/>
      <c r="L254" s="553"/>
      <c r="M254" s="552"/>
    </row>
    <row r="255" spans="1:13" x14ac:dyDescent="0.2">
      <c r="A255" s="552"/>
      <c r="B255" s="552"/>
      <c r="C255" s="552"/>
      <c r="D255" s="552"/>
      <c r="E255" s="552"/>
      <c r="F255" s="552"/>
      <c r="G255" s="552"/>
      <c r="H255" s="553"/>
      <c r="I255" s="572"/>
      <c r="J255" s="552"/>
      <c r="K255" s="552"/>
      <c r="L255" s="553"/>
      <c r="M255" s="552"/>
    </row>
    <row r="256" spans="1:13" x14ac:dyDescent="0.2">
      <c r="A256" s="552"/>
      <c r="B256" s="552"/>
      <c r="C256" s="552"/>
      <c r="D256" s="552"/>
      <c r="E256" s="552"/>
      <c r="F256" s="552"/>
      <c r="G256" s="552"/>
      <c r="H256" s="553"/>
      <c r="I256" s="572"/>
      <c r="J256" s="552"/>
      <c r="K256" s="552"/>
      <c r="L256" s="553"/>
      <c r="M256" s="552"/>
    </row>
    <row r="257" spans="1:13" x14ac:dyDescent="0.2">
      <c r="A257" s="552"/>
      <c r="B257" s="552"/>
      <c r="C257" s="552"/>
      <c r="D257" s="552"/>
      <c r="E257" s="552"/>
      <c r="F257" s="552"/>
      <c r="G257" s="552"/>
      <c r="H257" s="553"/>
      <c r="I257" s="572"/>
      <c r="J257" s="552"/>
      <c r="K257" s="552"/>
      <c r="L257" s="553"/>
      <c r="M257" s="552"/>
    </row>
    <row r="258" spans="1:13" x14ac:dyDescent="0.2">
      <c r="A258" s="552"/>
      <c r="B258" s="552"/>
      <c r="C258" s="552"/>
      <c r="D258" s="552"/>
      <c r="E258" s="552"/>
      <c r="F258" s="552"/>
      <c r="G258" s="552"/>
      <c r="H258" s="553"/>
      <c r="I258" s="572"/>
      <c r="J258" s="552"/>
      <c r="K258" s="552"/>
      <c r="L258" s="553"/>
      <c r="M258" s="552"/>
    </row>
    <row r="259" spans="1:13" x14ac:dyDescent="0.2">
      <c r="A259" s="552"/>
      <c r="B259" s="552"/>
      <c r="C259" s="552"/>
      <c r="D259" s="552"/>
      <c r="E259" s="552"/>
      <c r="F259" s="552"/>
      <c r="G259" s="552"/>
      <c r="H259" s="553"/>
      <c r="I259" s="572"/>
      <c r="J259" s="552"/>
      <c r="K259" s="552"/>
      <c r="L259" s="553"/>
      <c r="M259" s="552"/>
    </row>
    <row r="260" spans="1:13" x14ac:dyDescent="0.2">
      <c r="A260" s="552"/>
      <c r="B260" s="552"/>
      <c r="C260" s="552"/>
      <c r="D260" s="552"/>
      <c r="E260" s="552"/>
      <c r="F260" s="552"/>
      <c r="G260" s="552"/>
      <c r="H260" s="553"/>
      <c r="I260" s="572"/>
      <c r="J260" s="552"/>
      <c r="K260" s="552"/>
      <c r="L260" s="553"/>
      <c r="M260" s="552"/>
    </row>
    <row r="261" spans="1:13" x14ac:dyDescent="0.2">
      <c r="A261" s="552"/>
      <c r="B261" s="552"/>
      <c r="C261" s="552"/>
      <c r="D261" s="552"/>
      <c r="E261" s="552"/>
      <c r="F261" s="552"/>
      <c r="G261" s="552"/>
      <c r="H261" s="553"/>
      <c r="I261" s="572"/>
      <c r="J261" s="552"/>
      <c r="K261" s="552"/>
      <c r="L261" s="553"/>
      <c r="M261" s="552"/>
    </row>
    <row r="262" spans="1:13" x14ac:dyDescent="0.2">
      <c r="A262" s="552"/>
      <c r="B262" s="552"/>
      <c r="C262" s="552"/>
      <c r="D262" s="552"/>
      <c r="E262" s="552"/>
      <c r="F262" s="552"/>
      <c r="G262" s="552"/>
      <c r="H262" s="553"/>
      <c r="I262" s="572"/>
      <c r="J262" s="552"/>
      <c r="K262" s="552"/>
      <c r="L262" s="553"/>
      <c r="M262" s="552"/>
    </row>
    <row r="263" spans="1:13" x14ac:dyDescent="0.2">
      <c r="A263" s="552"/>
      <c r="B263" s="552"/>
      <c r="C263" s="552"/>
      <c r="D263" s="552"/>
      <c r="E263" s="552"/>
      <c r="F263" s="552"/>
      <c r="G263" s="552"/>
      <c r="H263" s="553"/>
      <c r="I263" s="572"/>
      <c r="J263" s="552"/>
      <c r="K263" s="552"/>
      <c r="L263" s="553"/>
      <c r="M263" s="552"/>
    </row>
    <row r="264" spans="1:13" x14ac:dyDescent="0.2">
      <c r="A264" s="552"/>
      <c r="B264" s="552"/>
      <c r="C264" s="552"/>
      <c r="D264" s="552"/>
      <c r="E264" s="552"/>
      <c r="F264" s="552"/>
      <c r="G264" s="552"/>
      <c r="H264" s="553"/>
      <c r="I264" s="572"/>
      <c r="J264" s="552"/>
      <c r="K264" s="552"/>
      <c r="L264" s="553"/>
      <c r="M264" s="552"/>
    </row>
    <row r="265" spans="1:13" x14ac:dyDescent="0.2">
      <c r="A265" s="552"/>
      <c r="B265" s="552"/>
      <c r="C265" s="552"/>
      <c r="D265" s="552"/>
      <c r="E265" s="552"/>
      <c r="F265" s="552"/>
      <c r="G265" s="552"/>
      <c r="H265" s="553"/>
      <c r="I265" s="572"/>
      <c r="J265" s="552"/>
      <c r="K265" s="552"/>
      <c r="L265" s="553"/>
      <c r="M265" s="552"/>
    </row>
    <row r="266" spans="1:13" x14ac:dyDescent="0.2">
      <c r="A266" s="552"/>
      <c r="B266" s="552"/>
      <c r="C266" s="552"/>
      <c r="D266" s="552"/>
      <c r="E266" s="552"/>
      <c r="F266" s="552"/>
      <c r="G266" s="552"/>
      <c r="H266" s="553"/>
      <c r="I266" s="572"/>
      <c r="J266" s="552"/>
      <c r="K266" s="552"/>
      <c r="L266" s="553"/>
      <c r="M266" s="552"/>
    </row>
    <row r="267" spans="1:13" x14ac:dyDescent="0.2">
      <c r="A267" s="552"/>
      <c r="B267" s="552"/>
      <c r="C267" s="552"/>
      <c r="D267" s="552"/>
      <c r="E267" s="552"/>
      <c r="F267" s="552"/>
      <c r="G267" s="552"/>
      <c r="H267" s="553"/>
      <c r="I267" s="572"/>
      <c r="J267" s="552"/>
      <c r="K267" s="552"/>
      <c r="L267" s="553"/>
      <c r="M267" s="552"/>
    </row>
    <row r="268" spans="1:13" x14ac:dyDescent="0.2">
      <c r="A268" s="552"/>
      <c r="B268" s="552"/>
      <c r="C268" s="552"/>
      <c r="D268" s="552"/>
      <c r="E268" s="552"/>
      <c r="F268" s="552"/>
      <c r="G268" s="552"/>
      <c r="H268" s="553"/>
      <c r="I268" s="572"/>
      <c r="J268" s="552"/>
      <c r="K268" s="552"/>
      <c r="L268" s="553"/>
      <c r="M268" s="552"/>
    </row>
    <row r="269" spans="1:13" x14ac:dyDescent="0.2">
      <c r="A269" s="552"/>
      <c r="B269" s="552"/>
      <c r="C269" s="552"/>
      <c r="D269" s="552"/>
      <c r="E269" s="552"/>
      <c r="F269" s="552"/>
      <c r="G269" s="552"/>
      <c r="H269" s="553"/>
      <c r="I269" s="572"/>
      <c r="J269" s="552"/>
      <c r="K269" s="552"/>
      <c r="L269" s="553"/>
      <c r="M269" s="552"/>
    </row>
    <row r="270" spans="1:13" x14ac:dyDescent="0.2">
      <c r="A270" s="552"/>
      <c r="B270" s="552"/>
      <c r="C270" s="552"/>
      <c r="D270" s="552"/>
      <c r="E270" s="552"/>
      <c r="F270" s="552"/>
      <c r="G270" s="552"/>
      <c r="H270" s="553"/>
      <c r="I270" s="572"/>
      <c r="J270" s="552"/>
      <c r="K270" s="552"/>
      <c r="L270" s="553"/>
      <c r="M270" s="552"/>
    </row>
    <row r="271" spans="1:13" x14ac:dyDescent="0.2">
      <c r="A271" s="552"/>
      <c r="B271" s="552"/>
      <c r="C271" s="552"/>
      <c r="D271" s="552"/>
      <c r="E271" s="552"/>
      <c r="F271" s="552"/>
      <c r="G271" s="552"/>
      <c r="H271" s="553"/>
      <c r="I271" s="572"/>
      <c r="J271" s="552"/>
      <c r="K271" s="552"/>
      <c r="L271" s="553"/>
      <c r="M271" s="552"/>
    </row>
    <row r="272" spans="1:13" x14ac:dyDescent="0.2">
      <c r="A272" s="552"/>
      <c r="B272" s="552"/>
      <c r="C272" s="552"/>
      <c r="D272" s="552"/>
      <c r="E272" s="552"/>
      <c r="F272" s="552"/>
      <c r="G272" s="552"/>
      <c r="H272" s="553"/>
      <c r="I272" s="572"/>
      <c r="J272" s="552"/>
      <c r="K272" s="552"/>
      <c r="L272" s="553"/>
      <c r="M272" s="552"/>
    </row>
    <row r="273" spans="1:13" x14ac:dyDescent="0.2">
      <c r="A273" s="552"/>
      <c r="B273" s="552"/>
      <c r="C273" s="552"/>
      <c r="D273" s="552"/>
      <c r="E273" s="552"/>
      <c r="F273" s="552"/>
      <c r="G273" s="552"/>
      <c r="H273" s="553"/>
      <c r="I273" s="572"/>
      <c r="J273" s="552"/>
      <c r="K273" s="552"/>
      <c r="L273" s="553"/>
      <c r="M273" s="552"/>
    </row>
    <row r="274" spans="1:13" x14ac:dyDescent="0.2">
      <c r="A274" s="552"/>
      <c r="B274" s="552"/>
      <c r="C274" s="552"/>
      <c r="D274" s="552"/>
      <c r="E274" s="552"/>
      <c r="F274" s="552"/>
      <c r="G274" s="552"/>
      <c r="H274" s="553"/>
      <c r="I274" s="572"/>
      <c r="J274" s="552"/>
      <c r="K274" s="552"/>
      <c r="L274" s="553"/>
      <c r="M274" s="552"/>
    </row>
    <row r="275" spans="1:13" x14ac:dyDescent="0.2">
      <c r="A275" s="552"/>
      <c r="B275" s="552"/>
      <c r="C275" s="552"/>
      <c r="D275" s="552"/>
      <c r="E275" s="552"/>
      <c r="F275" s="552"/>
      <c r="G275" s="552"/>
      <c r="H275" s="553"/>
      <c r="I275" s="572"/>
      <c r="J275" s="552"/>
      <c r="K275" s="552"/>
      <c r="L275" s="553"/>
      <c r="M275" s="552"/>
    </row>
    <row r="276" spans="1:13" x14ac:dyDescent="0.2">
      <c r="A276" s="552"/>
      <c r="B276" s="552"/>
      <c r="C276" s="552"/>
      <c r="D276" s="552"/>
      <c r="E276" s="552"/>
      <c r="F276" s="552"/>
      <c r="G276" s="552"/>
      <c r="H276" s="553"/>
      <c r="I276" s="572"/>
      <c r="J276" s="552"/>
      <c r="K276" s="552"/>
      <c r="L276" s="553"/>
      <c r="M276" s="552"/>
    </row>
    <row r="277" spans="1:13" x14ac:dyDescent="0.2">
      <c r="A277" s="552"/>
      <c r="B277" s="552"/>
      <c r="C277" s="552"/>
      <c r="D277" s="552"/>
      <c r="E277" s="552"/>
      <c r="F277" s="552"/>
      <c r="G277" s="552"/>
      <c r="H277" s="553"/>
      <c r="I277" s="572"/>
      <c r="J277" s="552"/>
      <c r="K277" s="552"/>
      <c r="L277" s="553"/>
      <c r="M277" s="552"/>
    </row>
    <row r="278" spans="1:13" x14ac:dyDescent="0.2">
      <c r="A278" s="552"/>
      <c r="B278" s="552"/>
      <c r="C278" s="552"/>
      <c r="D278" s="552"/>
      <c r="E278" s="552"/>
      <c r="F278" s="552"/>
      <c r="G278" s="552"/>
      <c r="H278" s="553"/>
      <c r="I278" s="572"/>
      <c r="J278" s="552"/>
      <c r="K278" s="552"/>
      <c r="L278" s="553"/>
      <c r="M278" s="552"/>
    </row>
    <row r="279" spans="1:13" x14ac:dyDescent="0.2">
      <c r="A279" s="552"/>
      <c r="B279" s="552"/>
      <c r="C279" s="552"/>
      <c r="D279" s="552"/>
      <c r="E279" s="552"/>
      <c r="F279" s="552"/>
      <c r="G279" s="552"/>
      <c r="H279" s="553"/>
      <c r="I279" s="572"/>
      <c r="J279" s="552"/>
      <c r="K279" s="552"/>
      <c r="L279" s="553"/>
      <c r="M279" s="552"/>
    </row>
    <row r="280" spans="1:13" x14ac:dyDescent="0.2">
      <c r="A280" s="552"/>
      <c r="B280" s="552"/>
      <c r="C280" s="552"/>
      <c r="D280" s="552"/>
      <c r="E280" s="552"/>
      <c r="F280" s="552"/>
      <c r="G280" s="552"/>
      <c r="H280" s="553"/>
      <c r="I280" s="572"/>
      <c r="J280" s="552"/>
      <c r="K280" s="552"/>
      <c r="L280" s="553"/>
      <c r="M280" s="552"/>
    </row>
    <row r="281" spans="1:13" x14ac:dyDescent="0.2">
      <c r="A281" s="552"/>
      <c r="B281" s="552"/>
      <c r="C281" s="552"/>
      <c r="D281" s="552"/>
      <c r="E281" s="552"/>
      <c r="F281" s="552"/>
      <c r="G281" s="552"/>
      <c r="H281" s="553"/>
      <c r="I281" s="572"/>
      <c r="J281" s="552"/>
      <c r="K281" s="552"/>
      <c r="L281" s="553"/>
      <c r="M281" s="552"/>
    </row>
    <row r="282" spans="1:13" x14ac:dyDescent="0.2">
      <c r="A282" s="552"/>
      <c r="B282" s="552"/>
      <c r="C282" s="552"/>
      <c r="D282" s="552"/>
      <c r="E282" s="552"/>
      <c r="F282" s="552"/>
      <c r="G282" s="552"/>
      <c r="H282" s="553"/>
      <c r="I282" s="572"/>
      <c r="J282" s="552"/>
      <c r="K282" s="552"/>
      <c r="L282" s="553"/>
      <c r="M282" s="552"/>
    </row>
    <row r="283" spans="1:13" x14ac:dyDescent="0.2">
      <c r="A283" s="552"/>
      <c r="B283" s="552"/>
      <c r="C283" s="552"/>
      <c r="D283" s="552"/>
      <c r="E283" s="552"/>
      <c r="F283" s="552"/>
      <c r="G283" s="552"/>
      <c r="H283" s="553"/>
      <c r="I283" s="572"/>
      <c r="J283" s="552"/>
      <c r="K283" s="552"/>
      <c r="L283" s="553"/>
      <c r="M283" s="552"/>
    </row>
    <row r="284" spans="1:13" x14ac:dyDescent="0.2">
      <c r="A284" s="552"/>
      <c r="B284" s="552"/>
      <c r="C284" s="552"/>
      <c r="D284" s="552"/>
      <c r="E284" s="552"/>
      <c r="F284" s="552"/>
      <c r="G284" s="552"/>
      <c r="H284" s="553"/>
      <c r="I284" s="572"/>
      <c r="J284" s="552"/>
      <c r="K284" s="552"/>
      <c r="L284" s="553"/>
      <c r="M284" s="552"/>
    </row>
    <row r="285" spans="1:13" x14ac:dyDescent="0.2">
      <c r="A285" s="552"/>
      <c r="B285" s="552"/>
      <c r="C285" s="552"/>
      <c r="D285" s="552"/>
      <c r="E285" s="552"/>
      <c r="F285" s="552"/>
      <c r="G285" s="552"/>
      <c r="H285" s="553"/>
      <c r="I285" s="572"/>
      <c r="J285" s="552"/>
      <c r="K285" s="552"/>
      <c r="L285" s="553"/>
      <c r="M285" s="552"/>
    </row>
    <row r="286" spans="1:13" x14ac:dyDescent="0.2">
      <c r="A286" s="552"/>
      <c r="B286" s="552"/>
      <c r="C286" s="552"/>
      <c r="D286" s="552"/>
      <c r="E286" s="552"/>
      <c r="F286" s="552"/>
      <c r="G286" s="552"/>
      <c r="H286" s="553"/>
      <c r="I286" s="572"/>
      <c r="J286" s="552"/>
      <c r="K286" s="552"/>
      <c r="L286" s="553"/>
      <c r="M286" s="552"/>
    </row>
    <row r="287" spans="1:13" x14ac:dyDescent="0.2">
      <c r="A287" s="552"/>
      <c r="B287" s="552"/>
      <c r="C287" s="552"/>
      <c r="D287" s="552"/>
      <c r="E287" s="552"/>
      <c r="F287" s="552"/>
      <c r="G287" s="552"/>
      <c r="H287" s="553"/>
      <c r="I287" s="572"/>
      <c r="J287" s="552"/>
      <c r="K287" s="552"/>
      <c r="L287" s="553"/>
      <c r="M287" s="552"/>
    </row>
    <row r="288" spans="1:13" x14ac:dyDescent="0.2">
      <c r="A288" s="552"/>
      <c r="B288" s="552"/>
      <c r="C288" s="552"/>
      <c r="D288" s="552"/>
      <c r="E288" s="552"/>
      <c r="F288" s="552"/>
      <c r="G288" s="552"/>
      <c r="H288" s="553"/>
      <c r="I288" s="572"/>
      <c r="J288" s="552"/>
      <c r="K288" s="552"/>
      <c r="L288" s="553"/>
      <c r="M288" s="552"/>
    </row>
    <row r="289" spans="1:13" x14ac:dyDescent="0.2">
      <c r="A289" s="552"/>
      <c r="B289" s="552"/>
      <c r="C289" s="552"/>
      <c r="D289" s="552"/>
      <c r="E289" s="552"/>
      <c r="F289" s="552"/>
      <c r="G289" s="552"/>
      <c r="H289" s="553"/>
      <c r="I289" s="572"/>
      <c r="J289" s="552"/>
      <c r="K289" s="552"/>
      <c r="L289" s="553"/>
      <c r="M289" s="552"/>
    </row>
    <row r="290" spans="1:13" x14ac:dyDescent="0.2">
      <c r="A290" s="552"/>
      <c r="B290" s="552"/>
      <c r="C290" s="552"/>
      <c r="D290" s="552"/>
      <c r="E290" s="552"/>
      <c r="F290" s="552"/>
      <c r="G290" s="552"/>
      <c r="H290" s="553"/>
      <c r="I290" s="572"/>
      <c r="J290" s="552"/>
      <c r="K290" s="552"/>
      <c r="L290" s="553"/>
      <c r="M290" s="552"/>
    </row>
    <row r="291" spans="1:13" x14ac:dyDescent="0.2">
      <c r="A291" s="552"/>
      <c r="B291" s="552"/>
      <c r="C291" s="552"/>
      <c r="D291" s="552"/>
      <c r="E291" s="552"/>
      <c r="F291" s="552"/>
      <c r="G291" s="552"/>
      <c r="H291" s="553"/>
      <c r="I291" s="572"/>
      <c r="J291" s="552"/>
      <c r="K291" s="552"/>
      <c r="L291" s="553"/>
      <c r="M291" s="552"/>
    </row>
    <row r="292" spans="1:13" x14ac:dyDescent="0.2">
      <c r="A292" s="552"/>
      <c r="B292" s="552"/>
      <c r="C292" s="552"/>
      <c r="D292" s="552"/>
      <c r="E292" s="552"/>
      <c r="F292" s="552"/>
      <c r="G292" s="552"/>
      <c r="H292" s="553"/>
      <c r="I292" s="572"/>
      <c r="J292" s="552"/>
      <c r="K292" s="552"/>
      <c r="L292" s="553"/>
      <c r="M292" s="552"/>
    </row>
    <row r="293" spans="1:13" x14ac:dyDescent="0.2">
      <c r="A293" s="552"/>
      <c r="B293" s="552"/>
      <c r="C293" s="552"/>
      <c r="D293" s="552"/>
      <c r="E293" s="552"/>
      <c r="F293" s="552"/>
      <c r="G293" s="552"/>
      <c r="H293" s="553"/>
      <c r="I293" s="572"/>
      <c r="J293" s="552"/>
      <c r="K293" s="552"/>
      <c r="L293" s="553"/>
      <c r="M293" s="552"/>
    </row>
    <row r="294" spans="1:13" x14ac:dyDescent="0.2">
      <c r="A294" s="552"/>
      <c r="B294" s="552"/>
      <c r="C294" s="552"/>
      <c r="D294" s="552"/>
      <c r="E294" s="552"/>
      <c r="F294" s="552"/>
      <c r="G294" s="552"/>
      <c r="H294" s="553"/>
      <c r="I294" s="572"/>
      <c r="J294" s="552"/>
      <c r="K294" s="552"/>
      <c r="L294" s="553"/>
      <c r="M294" s="552"/>
    </row>
    <row r="295" spans="1:13" x14ac:dyDescent="0.2">
      <c r="A295" s="552"/>
      <c r="B295" s="552"/>
      <c r="C295" s="552"/>
      <c r="D295" s="552"/>
      <c r="E295" s="552"/>
      <c r="F295" s="552"/>
      <c r="G295" s="552"/>
      <c r="H295" s="553"/>
      <c r="I295" s="572"/>
      <c r="J295" s="552"/>
      <c r="K295" s="552"/>
      <c r="L295" s="553"/>
      <c r="M295" s="552"/>
    </row>
    <row r="296" spans="1:13" x14ac:dyDescent="0.2">
      <c r="A296" s="552"/>
      <c r="B296" s="552"/>
      <c r="C296" s="552"/>
      <c r="D296" s="552"/>
      <c r="E296" s="552"/>
      <c r="F296" s="552"/>
      <c r="G296" s="552"/>
      <c r="H296" s="553"/>
      <c r="I296" s="572"/>
      <c r="J296" s="552"/>
      <c r="K296" s="552"/>
      <c r="L296" s="553"/>
      <c r="M296" s="552"/>
    </row>
    <row r="297" spans="1:13" x14ac:dyDescent="0.2">
      <c r="A297" s="552"/>
      <c r="B297" s="552"/>
      <c r="C297" s="552"/>
      <c r="D297" s="552"/>
      <c r="E297" s="552"/>
      <c r="F297" s="552"/>
      <c r="G297" s="552"/>
      <c r="H297" s="553"/>
      <c r="I297" s="572"/>
      <c r="J297" s="552"/>
      <c r="K297" s="552"/>
      <c r="L297" s="553"/>
      <c r="M297" s="552"/>
    </row>
    <row r="298" spans="1:13" x14ac:dyDescent="0.2">
      <c r="A298" s="552"/>
      <c r="B298" s="552"/>
      <c r="C298" s="552"/>
      <c r="D298" s="552"/>
      <c r="E298" s="552"/>
      <c r="F298" s="552"/>
      <c r="G298" s="552"/>
      <c r="H298" s="553"/>
      <c r="I298" s="572"/>
      <c r="J298" s="552"/>
      <c r="K298" s="552"/>
      <c r="L298" s="553"/>
      <c r="M298" s="552"/>
    </row>
    <row r="299" spans="1:13" x14ac:dyDescent="0.2">
      <c r="A299" s="552"/>
      <c r="B299" s="552"/>
      <c r="C299" s="552"/>
      <c r="D299" s="552"/>
      <c r="E299" s="552"/>
      <c r="F299" s="552"/>
      <c r="G299" s="552"/>
      <c r="H299" s="553"/>
      <c r="I299" s="572"/>
      <c r="J299" s="552"/>
      <c r="K299" s="552"/>
      <c r="L299" s="553"/>
      <c r="M299" s="552"/>
    </row>
    <row r="300" spans="1:13" x14ac:dyDescent="0.2">
      <c r="A300" s="552"/>
      <c r="B300" s="552"/>
      <c r="C300" s="552"/>
      <c r="D300" s="552"/>
      <c r="E300" s="552"/>
      <c r="F300" s="552"/>
      <c r="G300" s="552"/>
      <c r="H300" s="553"/>
      <c r="I300" s="572"/>
      <c r="J300" s="552"/>
      <c r="K300" s="552"/>
      <c r="L300" s="553"/>
      <c r="M300" s="552"/>
    </row>
    <row r="301" spans="1:13" x14ac:dyDescent="0.2">
      <c r="A301" s="552"/>
      <c r="B301" s="552"/>
      <c r="C301" s="552"/>
      <c r="D301" s="552"/>
      <c r="E301" s="552"/>
      <c r="F301" s="552"/>
      <c r="G301" s="552"/>
      <c r="H301" s="553"/>
      <c r="I301" s="572"/>
      <c r="J301" s="552"/>
      <c r="K301" s="552"/>
      <c r="L301" s="553"/>
      <c r="M301" s="552"/>
    </row>
    <row r="302" spans="1:13" x14ac:dyDescent="0.2">
      <c r="A302" s="552"/>
      <c r="B302" s="552"/>
      <c r="C302" s="552"/>
      <c r="D302" s="552"/>
      <c r="E302" s="552"/>
      <c r="F302" s="552"/>
      <c r="G302" s="552"/>
      <c r="H302" s="553"/>
      <c r="I302" s="572"/>
      <c r="J302" s="552"/>
      <c r="K302" s="552"/>
      <c r="L302" s="553"/>
      <c r="M302" s="552"/>
    </row>
    <row r="303" spans="1:13" x14ac:dyDescent="0.2">
      <c r="A303" s="552"/>
      <c r="B303" s="552"/>
      <c r="C303" s="552"/>
      <c r="D303" s="552"/>
      <c r="E303" s="552"/>
      <c r="F303" s="552"/>
      <c r="G303" s="552"/>
      <c r="H303" s="553"/>
      <c r="I303" s="572"/>
      <c r="J303" s="552"/>
      <c r="K303" s="552"/>
      <c r="L303" s="553"/>
      <c r="M303" s="552"/>
    </row>
    <row r="304" spans="1:13" x14ac:dyDescent="0.2">
      <c r="A304" s="552"/>
      <c r="B304" s="552"/>
      <c r="C304" s="552"/>
      <c r="D304" s="552"/>
      <c r="E304" s="552"/>
      <c r="F304" s="552"/>
      <c r="G304" s="552"/>
      <c r="H304" s="553"/>
      <c r="I304" s="572"/>
      <c r="J304" s="552"/>
      <c r="K304" s="552"/>
      <c r="L304" s="553"/>
      <c r="M304" s="552"/>
    </row>
    <row r="305" spans="1:13" x14ac:dyDescent="0.2">
      <c r="A305" s="552"/>
      <c r="B305" s="552"/>
      <c r="C305" s="552"/>
      <c r="D305" s="552"/>
      <c r="E305" s="552"/>
      <c r="F305" s="552"/>
      <c r="G305" s="552"/>
      <c r="H305" s="553"/>
      <c r="I305" s="572"/>
      <c r="J305" s="552"/>
      <c r="K305" s="552"/>
      <c r="L305" s="553"/>
      <c r="M305" s="552"/>
    </row>
    <row r="306" spans="1:13" x14ac:dyDescent="0.2">
      <c r="A306" s="552"/>
      <c r="B306" s="552"/>
      <c r="C306" s="552"/>
      <c r="D306" s="552"/>
      <c r="E306" s="552"/>
      <c r="F306" s="552"/>
      <c r="G306" s="552"/>
      <c r="H306" s="553"/>
      <c r="I306" s="572"/>
      <c r="J306" s="552"/>
      <c r="K306" s="552"/>
      <c r="L306" s="553"/>
      <c r="M306" s="552"/>
    </row>
    <row r="307" spans="1:13" x14ac:dyDescent="0.2">
      <c r="A307" s="552"/>
      <c r="B307" s="552"/>
      <c r="C307" s="552"/>
      <c r="D307" s="552"/>
      <c r="E307" s="552"/>
      <c r="F307" s="552"/>
      <c r="G307" s="552"/>
      <c r="H307" s="553"/>
      <c r="I307" s="572"/>
      <c r="J307" s="552"/>
      <c r="K307" s="552"/>
      <c r="L307" s="553"/>
      <c r="M307" s="552"/>
    </row>
    <row r="308" spans="1:13" x14ac:dyDescent="0.2">
      <c r="A308" s="552"/>
      <c r="B308" s="552"/>
      <c r="C308" s="552"/>
      <c r="D308" s="552"/>
      <c r="E308" s="552"/>
      <c r="F308" s="552"/>
      <c r="G308" s="552"/>
      <c r="H308" s="553"/>
      <c r="I308" s="572"/>
      <c r="J308" s="552"/>
      <c r="K308" s="552"/>
      <c r="L308" s="553"/>
      <c r="M308" s="552"/>
    </row>
    <row r="309" spans="1:13" x14ac:dyDescent="0.2">
      <c r="A309" s="552"/>
      <c r="B309" s="552"/>
      <c r="C309" s="552"/>
      <c r="D309" s="552"/>
      <c r="E309" s="552"/>
      <c r="F309" s="552"/>
      <c r="G309" s="552"/>
      <c r="H309" s="553"/>
      <c r="I309" s="572"/>
      <c r="J309" s="552"/>
      <c r="K309" s="552"/>
      <c r="L309" s="553"/>
      <c r="M309" s="552"/>
    </row>
    <row r="310" spans="1:13" x14ac:dyDescent="0.2">
      <c r="A310" s="552"/>
      <c r="B310" s="552"/>
      <c r="C310" s="552"/>
      <c r="D310" s="552"/>
      <c r="E310" s="552"/>
      <c r="F310" s="552"/>
      <c r="G310" s="552"/>
      <c r="H310" s="553"/>
      <c r="I310" s="572"/>
      <c r="J310" s="552"/>
      <c r="K310" s="552"/>
      <c r="L310" s="553"/>
      <c r="M310" s="552"/>
    </row>
    <row r="311" spans="1:13" x14ac:dyDescent="0.2">
      <c r="A311" s="552"/>
      <c r="B311" s="552"/>
      <c r="C311" s="552"/>
      <c r="D311" s="552"/>
      <c r="E311" s="552"/>
      <c r="F311" s="552"/>
      <c r="G311" s="552"/>
      <c r="H311" s="553"/>
      <c r="I311" s="572"/>
      <c r="J311" s="552"/>
      <c r="K311" s="552"/>
      <c r="L311" s="553"/>
      <c r="M311" s="552"/>
    </row>
    <row r="312" spans="1:13" x14ac:dyDescent="0.2">
      <c r="A312" s="552"/>
      <c r="B312" s="552"/>
      <c r="C312" s="552"/>
      <c r="D312" s="552"/>
      <c r="E312" s="552"/>
      <c r="F312" s="552"/>
      <c r="G312" s="552"/>
      <c r="H312" s="553"/>
      <c r="I312" s="572"/>
      <c r="J312" s="552"/>
      <c r="K312" s="552"/>
      <c r="L312" s="553"/>
      <c r="M312" s="552"/>
    </row>
    <row r="313" spans="1:13" x14ac:dyDescent="0.2">
      <c r="A313" s="552"/>
      <c r="B313" s="552"/>
      <c r="C313" s="552"/>
      <c r="D313" s="552"/>
      <c r="E313" s="552"/>
      <c r="F313" s="552"/>
      <c r="G313" s="552"/>
      <c r="H313" s="553"/>
      <c r="I313" s="572"/>
      <c r="J313" s="552"/>
      <c r="K313" s="552"/>
      <c r="L313" s="553"/>
      <c r="M313" s="552"/>
    </row>
    <row r="314" spans="1:13" x14ac:dyDescent="0.2">
      <c r="A314" s="552"/>
      <c r="B314" s="552"/>
      <c r="C314" s="552"/>
      <c r="D314" s="552"/>
      <c r="E314" s="552"/>
      <c r="F314" s="552"/>
      <c r="G314" s="552"/>
      <c r="H314" s="553"/>
      <c r="I314" s="572"/>
      <c r="J314" s="552"/>
      <c r="K314" s="552"/>
      <c r="L314" s="553"/>
      <c r="M314" s="552"/>
    </row>
    <row r="315" spans="1:13" x14ac:dyDescent="0.2">
      <c r="A315" s="552"/>
      <c r="B315" s="552"/>
      <c r="C315" s="552"/>
      <c r="D315" s="552"/>
      <c r="E315" s="552"/>
      <c r="F315" s="552"/>
      <c r="G315" s="552"/>
      <c r="H315" s="553"/>
      <c r="I315" s="572"/>
      <c r="J315" s="552"/>
      <c r="K315" s="552"/>
      <c r="L315" s="553"/>
      <c r="M315" s="552"/>
    </row>
    <row r="316" spans="1:13" x14ac:dyDescent="0.2">
      <c r="A316" s="552"/>
      <c r="B316" s="552"/>
      <c r="C316" s="552"/>
      <c r="D316" s="552"/>
      <c r="E316" s="552"/>
      <c r="F316" s="552"/>
      <c r="G316" s="552"/>
      <c r="H316" s="553"/>
      <c r="I316" s="572"/>
      <c r="J316" s="552"/>
      <c r="K316" s="552"/>
      <c r="L316" s="553"/>
      <c r="M316" s="552"/>
    </row>
    <row r="317" spans="1:13" x14ac:dyDescent="0.2">
      <c r="A317" s="552"/>
      <c r="B317" s="552"/>
      <c r="C317" s="552"/>
      <c r="D317" s="552"/>
      <c r="E317" s="552"/>
      <c r="F317" s="552"/>
      <c r="G317" s="552"/>
      <c r="H317" s="553"/>
      <c r="I317" s="572"/>
      <c r="J317" s="552"/>
      <c r="K317" s="552"/>
      <c r="L317" s="553"/>
      <c r="M317" s="552"/>
    </row>
    <row r="318" spans="1:13" x14ac:dyDescent="0.2">
      <c r="A318" s="552"/>
      <c r="B318" s="552"/>
      <c r="C318" s="552"/>
      <c r="D318" s="552"/>
      <c r="E318" s="552"/>
      <c r="F318" s="552"/>
      <c r="G318" s="552"/>
      <c r="H318" s="553"/>
      <c r="I318" s="572"/>
      <c r="J318" s="552"/>
      <c r="K318" s="552"/>
      <c r="L318" s="553"/>
      <c r="M318" s="552"/>
    </row>
    <row r="319" spans="1:13" x14ac:dyDescent="0.2">
      <c r="A319" s="552"/>
      <c r="B319" s="552"/>
      <c r="C319" s="552"/>
      <c r="D319" s="552"/>
      <c r="E319" s="552"/>
      <c r="F319" s="552"/>
      <c r="G319" s="552"/>
      <c r="H319" s="553"/>
      <c r="I319" s="572"/>
      <c r="J319" s="552"/>
      <c r="K319" s="552"/>
      <c r="L319" s="553"/>
      <c r="M319" s="552"/>
    </row>
    <row r="320" spans="1:13" x14ac:dyDescent="0.2">
      <c r="A320" s="552"/>
      <c r="B320" s="552"/>
      <c r="C320" s="552"/>
      <c r="D320" s="552"/>
      <c r="E320" s="552"/>
      <c r="F320" s="552"/>
      <c r="G320" s="552"/>
      <c r="H320" s="553"/>
      <c r="I320" s="572"/>
      <c r="J320" s="552"/>
      <c r="K320" s="552"/>
      <c r="L320" s="553"/>
      <c r="M320" s="552"/>
    </row>
    <row r="321" spans="1:13" x14ac:dyDescent="0.2">
      <c r="A321" s="552"/>
      <c r="B321" s="552"/>
      <c r="C321" s="552"/>
      <c r="D321" s="552"/>
      <c r="E321" s="552"/>
      <c r="F321" s="552"/>
      <c r="G321" s="552"/>
      <c r="H321" s="553"/>
      <c r="I321" s="572"/>
      <c r="J321" s="552"/>
      <c r="K321" s="552"/>
      <c r="L321" s="553"/>
      <c r="M321" s="552"/>
    </row>
    <row r="322" spans="1:13" x14ac:dyDescent="0.2">
      <c r="A322" s="552"/>
      <c r="B322" s="552"/>
      <c r="C322" s="552"/>
      <c r="D322" s="552"/>
      <c r="E322" s="552"/>
      <c r="F322" s="552"/>
      <c r="G322" s="552"/>
      <c r="H322" s="553"/>
      <c r="I322" s="572"/>
      <c r="J322" s="552"/>
      <c r="K322" s="552"/>
      <c r="L322" s="553"/>
      <c r="M322" s="552"/>
    </row>
    <row r="323" spans="1:13" x14ac:dyDescent="0.2">
      <c r="A323" s="552"/>
      <c r="B323" s="552"/>
      <c r="C323" s="552"/>
      <c r="D323" s="552"/>
      <c r="E323" s="552"/>
      <c r="F323" s="552"/>
      <c r="G323" s="552"/>
      <c r="H323" s="553"/>
      <c r="I323" s="572"/>
      <c r="J323" s="552"/>
      <c r="K323" s="552"/>
      <c r="L323" s="553"/>
      <c r="M323" s="552"/>
    </row>
    <row r="324" spans="1:13" x14ac:dyDescent="0.2">
      <c r="A324" s="552"/>
      <c r="B324" s="552"/>
      <c r="C324" s="552"/>
      <c r="D324" s="552"/>
      <c r="E324" s="552"/>
      <c r="F324" s="552"/>
      <c r="G324" s="552"/>
      <c r="H324" s="553"/>
      <c r="I324" s="572"/>
      <c r="J324" s="552"/>
      <c r="K324" s="552"/>
      <c r="L324" s="553"/>
      <c r="M324" s="552"/>
    </row>
    <row r="325" spans="1:13" x14ac:dyDescent="0.2">
      <c r="A325" s="552"/>
      <c r="B325" s="552"/>
      <c r="C325" s="552"/>
      <c r="D325" s="552"/>
      <c r="E325" s="552"/>
      <c r="F325" s="552"/>
      <c r="G325" s="552"/>
      <c r="H325" s="553"/>
      <c r="I325" s="572"/>
      <c r="J325" s="552"/>
      <c r="K325" s="552"/>
      <c r="L325" s="553"/>
      <c r="M325" s="552"/>
    </row>
    <row r="326" spans="1:13" x14ac:dyDescent="0.2">
      <c r="A326" s="552"/>
      <c r="B326" s="552"/>
      <c r="C326" s="552"/>
      <c r="D326" s="552"/>
      <c r="E326" s="552"/>
      <c r="F326" s="552"/>
      <c r="G326" s="552"/>
      <c r="H326" s="553"/>
      <c r="I326" s="572"/>
      <c r="J326" s="552"/>
      <c r="K326" s="552"/>
      <c r="L326" s="553"/>
      <c r="M326" s="552"/>
    </row>
    <row r="327" spans="1:13" x14ac:dyDescent="0.2">
      <c r="A327" s="552"/>
      <c r="B327" s="552"/>
      <c r="C327" s="552"/>
      <c r="D327" s="552"/>
      <c r="E327" s="552"/>
      <c r="F327" s="552"/>
      <c r="G327" s="552"/>
      <c r="H327" s="553"/>
      <c r="I327" s="572"/>
      <c r="J327" s="552"/>
      <c r="K327" s="552"/>
      <c r="L327" s="553"/>
      <c r="M327" s="552"/>
    </row>
    <row r="328" spans="1:13" x14ac:dyDescent="0.2">
      <c r="A328" s="552"/>
      <c r="B328" s="552"/>
      <c r="C328" s="552"/>
      <c r="D328" s="552"/>
      <c r="E328" s="552"/>
      <c r="F328" s="552"/>
      <c r="G328" s="552"/>
      <c r="H328" s="553"/>
      <c r="I328" s="572"/>
      <c r="J328" s="552"/>
      <c r="K328" s="552"/>
      <c r="L328" s="553"/>
      <c r="M328" s="552"/>
    </row>
    <row r="329" spans="1:13" x14ac:dyDescent="0.2">
      <c r="A329" s="552"/>
      <c r="B329" s="552"/>
      <c r="C329" s="552"/>
      <c r="D329" s="552"/>
      <c r="E329" s="552"/>
      <c r="F329" s="552"/>
      <c r="G329" s="552"/>
      <c r="H329" s="553"/>
      <c r="I329" s="572"/>
      <c r="J329" s="552"/>
      <c r="K329" s="552"/>
      <c r="L329" s="553"/>
      <c r="M329" s="552"/>
    </row>
    <row r="330" spans="1:13" x14ac:dyDescent="0.2">
      <c r="A330" s="552"/>
      <c r="B330" s="552"/>
      <c r="C330" s="552"/>
      <c r="D330" s="552"/>
      <c r="E330" s="552"/>
      <c r="F330" s="552"/>
      <c r="G330" s="552"/>
      <c r="H330" s="553"/>
      <c r="I330" s="572"/>
      <c r="J330" s="552"/>
      <c r="K330" s="552"/>
      <c r="L330" s="553"/>
      <c r="M330" s="552"/>
    </row>
    <row r="331" spans="1:13" x14ac:dyDescent="0.2">
      <c r="A331" s="552"/>
      <c r="B331" s="552"/>
      <c r="C331" s="552"/>
      <c r="D331" s="552"/>
      <c r="E331" s="552"/>
      <c r="F331" s="552"/>
      <c r="G331" s="552"/>
      <c r="H331" s="553"/>
      <c r="I331" s="572"/>
      <c r="J331" s="552"/>
      <c r="K331" s="552"/>
      <c r="L331" s="553"/>
      <c r="M331" s="552"/>
    </row>
    <row r="332" spans="1:13" x14ac:dyDescent="0.2">
      <c r="A332" s="552"/>
      <c r="B332" s="552"/>
      <c r="C332" s="552"/>
      <c r="D332" s="552"/>
      <c r="E332" s="552"/>
      <c r="F332" s="552"/>
      <c r="G332" s="552"/>
      <c r="H332" s="553"/>
      <c r="I332" s="572"/>
      <c r="J332" s="552"/>
      <c r="K332" s="552"/>
      <c r="L332" s="553"/>
      <c r="M332" s="552"/>
    </row>
    <row r="333" spans="1:13" x14ac:dyDescent="0.2">
      <c r="A333" s="552"/>
      <c r="B333" s="552"/>
      <c r="C333" s="552"/>
      <c r="D333" s="552"/>
      <c r="E333" s="552"/>
      <c r="F333" s="552"/>
      <c r="G333" s="552"/>
      <c r="H333" s="553"/>
      <c r="I333" s="572"/>
      <c r="J333" s="552"/>
      <c r="K333" s="552"/>
      <c r="L333" s="553"/>
      <c r="M333" s="552"/>
    </row>
    <row r="334" spans="1:13" x14ac:dyDescent="0.2">
      <c r="A334" s="552"/>
      <c r="B334" s="552"/>
      <c r="C334" s="552"/>
      <c r="D334" s="552"/>
      <c r="E334" s="552"/>
      <c r="F334" s="552"/>
      <c r="G334" s="552"/>
      <c r="H334" s="553"/>
      <c r="I334" s="572"/>
      <c r="J334" s="552"/>
      <c r="K334" s="552"/>
      <c r="L334" s="553"/>
      <c r="M334" s="552"/>
    </row>
    <row r="335" spans="1:13" x14ac:dyDescent="0.2">
      <c r="A335" s="552"/>
      <c r="B335" s="552"/>
      <c r="C335" s="552"/>
      <c r="D335" s="552"/>
      <c r="E335" s="552"/>
      <c r="F335" s="552"/>
      <c r="G335" s="552"/>
      <c r="H335" s="553"/>
      <c r="I335" s="572"/>
      <c r="J335" s="552"/>
      <c r="K335" s="552"/>
      <c r="L335" s="553"/>
      <c r="M335" s="552"/>
    </row>
    <row r="336" spans="1:13" x14ac:dyDescent="0.2">
      <c r="A336" s="552"/>
      <c r="B336" s="552"/>
      <c r="C336" s="552"/>
      <c r="D336" s="552"/>
      <c r="E336" s="552"/>
      <c r="F336" s="552"/>
      <c r="G336" s="552"/>
      <c r="H336" s="553"/>
      <c r="I336" s="572"/>
      <c r="J336" s="552"/>
      <c r="K336" s="552"/>
      <c r="L336" s="553"/>
      <c r="M336" s="552"/>
    </row>
    <row r="337" spans="1:13" x14ac:dyDescent="0.2">
      <c r="A337" s="552"/>
      <c r="B337" s="552"/>
      <c r="C337" s="552"/>
      <c r="D337" s="552"/>
      <c r="E337" s="552"/>
      <c r="F337" s="552"/>
      <c r="G337" s="552"/>
      <c r="H337" s="553"/>
      <c r="I337" s="572"/>
      <c r="J337" s="552"/>
      <c r="K337" s="552"/>
      <c r="L337" s="553"/>
      <c r="M337" s="552"/>
    </row>
    <row r="338" spans="1:13" x14ac:dyDescent="0.2">
      <c r="A338" s="552"/>
      <c r="B338" s="552"/>
      <c r="C338" s="552"/>
      <c r="D338" s="552"/>
      <c r="E338" s="552"/>
      <c r="F338" s="552"/>
      <c r="G338" s="552"/>
      <c r="H338" s="553"/>
      <c r="I338" s="572"/>
      <c r="J338" s="552"/>
      <c r="K338" s="552"/>
      <c r="L338" s="553"/>
      <c r="M338" s="552"/>
    </row>
    <row r="339" spans="1:13" x14ac:dyDescent="0.2">
      <c r="A339" s="552"/>
      <c r="B339" s="552"/>
      <c r="C339" s="552"/>
      <c r="D339" s="552"/>
      <c r="E339" s="552"/>
      <c r="F339" s="552"/>
      <c r="G339" s="552"/>
      <c r="H339" s="553"/>
      <c r="I339" s="572"/>
      <c r="J339" s="552"/>
      <c r="K339" s="552"/>
      <c r="L339" s="553"/>
      <c r="M339" s="552"/>
    </row>
    <row r="340" spans="1:13" x14ac:dyDescent="0.2">
      <c r="A340" s="552"/>
      <c r="B340" s="552"/>
      <c r="C340" s="552"/>
      <c r="D340" s="552"/>
      <c r="E340" s="552"/>
      <c r="F340" s="552"/>
      <c r="G340" s="552"/>
      <c r="H340" s="553"/>
      <c r="I340" s="572"/>
      <c r="J340" s="552"/>
      <c r="K340" s="552"/>
      <c r="L340" s="553"/>
      <c r="M340" s="552"/>
    </row>
    <row r="341" spans="1:13" x14ac:dyDescent="0.2">
      <c r="A341" s="552"/>
      <c r="B341" s="552"/>
      <c r="C341" s="552"/>
      <c r="D341" s="552"/>
      <c r="E341" s="552"/>
      <c r="F341" s="552"/>
      <c r="G341" s="552"/>
      <c r="H341" s="553"/>
      <c r="I341" s="572"/>
      <c r="J341" s="552"/>
      <c r="K341" s="552"/>
      <c r="L341" s="553"/>
      <c r="M341" s="552"/>
    </row>
    <row r="342" spans="1:13" x14ac:dyDescent="0.2">
      <c r="A342" s="552"/>
      <c r="B342" s="552"/>
      <c r="C342" s="552"/>
      <c r="D342" s="552"/>
      <c r="E342" s="552"/>
      <c r="F342" s="552"/>
      <c r="G342" s="552"/>
      <c r="H342" s="553"/>
      <c r="I342" s="572"/>
      <c r="J342" s="552"/>
      <c r="K342" s="552"/>
      <c r="L342" s="553"/>
      <c r="M342" s="552"/>
    </row>
    <row r="343" spans="1:13" x14ac:dyDescent="0.2">
      <c r="A343" s="552"/>
      <c r="B343" s="552"/>
      <c r="C343" s="552"/>
      <c r="D343" s="552"/>
      <c r="E343" s="552"/>
      <c r="F343" s="552"/>
      <c r="G343" s="552"/>
      <c r="H343" s="553"/>
      <c r="I343" s="572"/>
      <c r="J343" s="552"/>
      <c r="K343" s="552"/>
      <c r="L343" s="553"/>
      <c r="M343" s="552"/>
    </row>
    <row r="344" spans="1:13" x14ac:dyDescent="0.2">
      <c r="A344" s="552"/>
      <c r="B344" s="552"/>
      <c r="C344" s="552"/>
      <c r="D344" s="552"/>
      <c r="E344" s="552"/>
      <c r="F344" s="552"/>
      <c r="G344" s="552"/>
      <c r="H344" s="553"/>
      <c r="I344" s="572"/>
      <c r="J344" s="552"/>
      <c r="K344" s="552"/>
      <c r="L344" s="553"/>
      <c r="M344" s="552"/>
    </row>
    <row r="345" spans="1:13" x14ac:dyDescent="0.2">
      <c r="A345" s="552"/>
      <c r="B345" s="552"/>
      <c r="C345" s="552"/>
      <c r="D345" s="552"/>
      <c r="E345" s="552"/>
      <c r="F345" s="552"/>
      <c r="G345" s="552"/>
      <c r="H345" s="553"/>
      <c r="I345" s="572"/>
      <c r="J345" s="552"/>
      <c r="K345" s="552"/>
      <c r="L345" s="553"/>
      <c r="M345" s="552"/>
    </row>
    <row r="346" spans="1:13" x14ac:dyDescent="0.2">
      <c r="A346" s="552"/>
      <c r="B346" s="552"/>
      <c r="C346" s="552"/>
      <c r="D346" s="552"/>
      <c r="E346" s="552"/>
      <c r="F346" s="552"/>
      <c r="G346" s="552"/>
      <c r="H346" s="553"/>
      <c r="I346" s="572"/>
      <c r="J346" s="552"/>
      <c r="K346" s="552"/>
      <c r="L346" s="553"/>
      <c r="M346" s="552"/>
    </row>
    <row r="347" spans="1:13" x14ac:dyDescent="0.2">
      <c r="A347" s="552"/>
      <c r="B347" s="552"/>
      <c r="C347" s="552"/>
      <c r="D347" s="552"/>
      <c r="E347" s="552"/>
      <c r="F347" s="552"/>
      <c r="G347" s="552"/>
      <c r="H347" s="553"/>
      <c r="I347" s="572"/>
      <c r="J347" s="552"/>
      <c r="K347" s="552"/>
      <c r="L347" s="553"/>
      <c r="M347" s="552"/>
    </row>
    <row r="348" spans="1:13" x14ac:dyDescent="0.2">
      <c r="A348" s="552"/>
      <c r="B348" s="552"/>
      <c r="C348" s="552"/>
      <c r="D348" s="552"/>
      <c r="E348" s="552"/>
      <c r="F348" s="552"/>
      <c r="G348" s="552"/>
      <c r="H348" s="553"/>
      <c r="I348" s="572"/>
      <c r="J348" s="552"/>
      <c r="K348" s="552"/>
      <c r="L348" s="553"/>
      <c r="M348" s="552"/>
    </row>
    <row r="349" spans="1:13" x14ac:dyDescent="0.2">
      <c r="A349" s="552"/>
      <c r="B349" s="552"/>
      <c r="C349" s="552"/>
      <c r="D349" s="552"/>
      <c r="E349" s="552"/>
      <c r="F349" s="552"/>
      <c r="G349" s="552"/>
      <c r="H349" s="553"/>
      <c r="I349" s="572"/>
      <c r="J349" s="552"/>
      <c r="K349" s="552"/>
      <c r="L349" s="553"/>
      <c r="M349" s="552"/>
    </row>
    <row r="350" spans="1:13" x14ac:dyDescent="0.2">
      <c r="A350" s="552"/>
      <c r="B350" s="552"/>
      <c r="C350" s="552"/>
      <c r="D350" s="552"/>
      <c r="E350" s="552"/>
      <c r="F350" s="552"/>
      <c r="G350" s="552"/>
      <c r="H350" s="553"/>
      <c r="I350" s="572"/>
      <c r="J350" s="552"/>
      <c r="K350" s="552"/>
      <c r="L350" s="553"/>
      <c r="M350" s="552"/>
    </row>
    <row r="351" spans="1:13" x14ac:dyDescent="0.2">
      <c r="A351" s="552"/>
      <c r="B351" s="552"/>
      <c r="C351" s="552"/>
      <c r="D351" s="552"/>
      <c r="E351" s="552"/>
      <c r="F351" s="552"/>
      <c r="G351" s="552"/>
      <c r="H351" s="553"/>
      <c r="I351" s="572"/>
      <c r="J351" s="552"/>
      <c r="K351" s="552"/>
      <c r="L351" s="553"/>
      <c r="M351" s="552"/>
    </row>
    <row r="352" spans="1:13" x14ac:dyDescent="0.2">
      <c r="A352" s="552"/>
      <c r="B352" s="552"/>
      <c r="C352" s="552"/>
      <c r="D352" s="552"/>
      <c r="E352" s="552"/>
      <c r="F352" s="552"/>
      <c r="G352" s="552"/>
      <c r="H352" s="553"/>
      <c r="I352" s="572"/>
      <c r="J352" s="552"/>
      <c r="K352" s="552"/>
      <c r="L352" s="553"/>
      <c r="M352" s="552"/>
    </row>
    <row r="353" spans="1:13" x14ac:dyDescent="0.2">
      <c r="A353" s="552"/>
      <c r="B353" s="552"/>
      <c r="C353" s="552"/>
      <c r="D353" s="552"/>
      <c r="E353" s="552"/>
      <c r="F353" s="552"/>
      <c r="G353" s="552"/>
      <c r="H353" s="553"/>
      <c r="I353" s="572"/>
      <c r="J353" s="552"/>
      <c r="K353" s="552"/>
      <c r="L353" s="553"/>
      <c r="M353" s="552"/>
    </row>
    <row r="354" spans="1:13" x14ac:dyDescent="0.2">
      <c r="A354" s="552"/>
      <c r="B354" s="552"/>
      <c r="C354" s="552"/>
      <c r="D354" s="552"/>
      <c r="E354" s="552"/>
      <c r="F354" s="552"/>
      <c r="G354" s="552"/>
      <c r="H354" s="553"/>
      <c r="I354" s="572"/>
      <c r="J354" s="552"/>
      <c r="K354" s="552"/>
      <c r="L354" s="553"/>
      <c r="M354" s="552"/>
    </row>
    <row r="355" spans="1:13" x14ac:dyDescent="0.2">
      <c r="A355" s="552"/>
      <c r="B355" s="552"/>
      <c r="C355" s="552"/>
      <c r="D355" s="552"/>
      <c r="E355" s="552"/>
      <c r="F355" s="552"/>
      <c r="G355" s="552"/>
      <c r="H355" s="553"/>
      <c r="I355" s="572"/>
      <c r="J355" s="552"/>
      <c r="K355" s="552"/>
      <c r="L355" s="553"/>
      <c r="M355" s="552"/>
    </row>
    <row r="356" spans="1:13" x14ac:dyDescent="0.2">
      <c r="A356" s="552"/>
      <c r="B356" s="552"/>
      <c r="C356" s="552"/>
      <c r="D356" s="552"/>
      <c r="E356" s="552"/>
      <c r="F356" s="552"/>
      <c r="G356" s="552"/>
      <c r="H356" s="553"/>
      <c r="I356" s="572"/>
      <c r="J356" s="552"/>
      <c r="K356" s="552"/>
      <c r="L356" s="553"/>
      <c r="M356" s="552"/>
    </row>
    <row r="357" spans="1:13" x14ac:dyDescent="0.2">
      <c r="A357" s="552"/>
      <c r="B357" s="552"/>
      <c r="C357" s="552"/>
      <c r="D357" s="552"/>
      <c r="E357" s="552"/>
      <c r="F357" s="552"/>
      <c r="G357" s="552"/>
      <c r="H357" s="553"/>
      <c r="I357" s="572"/>
      <c r="J357" s="552"/>
      <c r="K357" s="552"/>
      <c r="L357" s="553"/>
      <c r="M357" s="552"/>
    </row>
    <row r="358" spans="1:13" x14ac:dyDescent="0.2">
      <c r="A358" s="552"/>
      <c r="B358" s="552"/>
      <c r="C358" s="552"/>
      <c r="D358" s="552"/>
      <c r="E358" s="552"/>
      <c r="F358" s="552"/>
      <c r="G358" s="552"/>
      <c r="H358" s="553"/>
      <c r="I358" s="572"/>
      <c r="J358" s="552"/>
      <c r="K358" s="552"/>
      <c r="L358" s="553"/>
      <c r="M358" s="552"/>
    </row>
    <row r="359" spans="1:13" x14ac:dyDescent="0.2">
      <c r="A359" s="552"/>
      <c r="B359" s="552"/>
      <c r="C359" s="552"/>
      <c r="D359" s="552"/>
      <c r="E359" s="552"/>
      <c r="F359" s="552"/>
      <c r="G359" s="552"/>
      <c r="H359" s="553"/>
      <c r="I359" s="572"/>
      <c r="J359" s="552"/>
      <c r="K359" s="552"/>
      <c r="L359" s="553"/>
      <c r="M359" s="552"/>
    </row>
    <row r="360" spans="1:13" x14ac:dyDescent="0.2">
      <c r="A360" s="552"/>
      <c r="B360" s="552"/>
      <c r="C360" s="552"/>
      <c r="D360" s="552"/>
      <c r="E360" s="552"/>
      <c r="F360" s="552"/>
      <c r="G360" s="552"/>
      <c r="H360" s="553"/>
      <c r="I360" s="572"/>
      <c r="J360" s="552"/>
      <c r="K360" s="552"/>
      <c r="L360" s="553"/>
      <c r="M360" s="552"/>
    </row>
    <row r="361" spans="1:13" x14ac:dyDescent="0.2">
      <c r="A361" s="552"/>
      <c r="B361" s="552"/>
      <c r="C361" s="552"/>
      <c r="D361" s="552"/>
      <c r="E361" s="552"/>
      <c r="F361" s="552"/>
      <c r="G361" s="552"/>
      <c r="H361" s="553"/>
      <c r="I361" s="572"/>
      <c r="J361" s="552"/>
      <c r="K361" s="552"/>
      <c r="L361" s="553"/>
      <c r="M361" s="552"/>
    </row>
    <row r="362" spans="1:13" x14ac:dyDescent="0.2">
      <c r="A362" s="552"/>
      <c r="B362" s="552"/>
      <c r="C362" s="552"/>
      <c r="D362" s="552"/>
      <c r="E362" s="552"/>
      <c r="F362" s="552"/>
      <c r="G362" s="552"/>
      <c r="H362" s="553"/>
      <c r="I362" s="572"/>
      <c r="J362" s="552"/>
      <c r="K362" s="552"/>
      <c r="L362" s="553"/>
      <c r="M362" s="552"/>
    </row>
    <row r="363" spans="1:13" x14ac:dyDescent="0.2">
      <c r="A363" s="552"/>
      <c r="B363" s="552"/>
      <c r="C363" s="552"/>
      <c r="D363" s="552"/>
      <c r="E363" s="552"/>
      <c r="F363" s="552"/>
      <c r="G363" s="552"/>
      <c r="H363" s="553"/>
      <c r="I363" s="572"/>
      <c r="J363" s="552"/>
      <c r="K363" s="552"/>
      <c r="L363" s="553"/>
      <c r="M363" s="552"/>
    </row>
    <row r="364" spans="1:13" x14ac:dyDescent="0.2">
      <c r="A364" s="552"/>
      <c r="B364" s="552"/>
      <c r="C364" s="552"/>
      <c r="D364" s="552"/>
      <c r="E364" s="552"/>
      <c r="F364" s="552"/>
      <c r="G364" s="552"/>
      <c r="H364" s="553"/>
      <c r="I364" s="572"/>
      <c r="J364" s="552"/>
      <c r="K364" s="552"/>
      <c r="L364" s="553"/>
      <c r="M364" s="552"/>
    </row>
    <row r="365" spans="1:13" x14ac:dyDescent="0.2">
      <c r="A365" s="552"/>
      <c r="B365" s="552"/>
      <c r="C365" s="552"/>
      <c r="D365" s="552"/>
      <c r="E365" s="552"/>
      <c r="F365" s="552"/>
      <c r="G365" s="552"/>
      <c r="H365" s="553"/>
      <c r="I365" s="572"/>
      <c r="J365" s="552"/>
      <c r="K365" s="552"/>
      <c r="L365" s="553"/>
      <c r="M365" s="552"/>
    </row>
    <row r="366" spans="1:13" x14ac:dyDescent="0.2">
      <c r="A366" s="552"/>
      <c r="B366" s="552"/>
      <c r="C366" s="552"/>
      <c r="D366" s="552"/>
      <c r="E366" s="552"/>
      <c r="F366" s="552"/>
      <c r="G366" s="552"/>
      <c r="H366" s="553"/>
      <c r="I366" s="572"/>
      <c r="J366" s="552"/>
      <c r="K366" s="552"/>
      <c r="L366" s="553"/>
      <c r="M366" s="552"/>
    </row>
    <row r="367" spans="1:13" x14ac:dyDescent="0.2">
      <c r="A367" s="552"/>
      <c r="B367" s="552"/>
      <c r="C367" s="552"/>
      <c r="D367" s="552"/>
      <c r="E367" s="552"/>
      <c r="F367" s="552"/>
      <c r="G367" s="552"/>
      <c r="H367" s="553"/>
      <c r="I367" s="572"/>
      <c r="J367" s="552"/>
      <c r="K367" s="552"/>
      <c r="L367" s="553"/>
      <c r="M367" s="552"/>
    </row>
    <row r="368" spans="1:13" x14ac:dyDescent="0.2">
      <c r="A368" s="552"/>
      <c r="B368" s="552"/>
      <c r="C368" s="552"/>
      <c r="D368" s="552"/>
      <c r="E368" s="552"/>
      <c r="F368" s="552"/>
      <c r="G368" s="552"/>
      <c r="H368" s="553"/>
      <c r="I368" s="572"/>
      <c r="J368" s="552"/>
      <c r="K368" s="552"/>
      <c r="L368" s="553"/>
      <c r="M368" s="552"/>
    </row>
    <row r="369" spans="1:13" x14ac:dyDescent="0.2">
      <c r="A369" s="552"/>
      <c r="B369" s="552"/>
      <c r="C369" s="552"/>
      <c r="D369" s="552"/>
      <c r="E369" s="552"/>
      <c r="F369" s="552"/>
      <c r="G369" s="552"/>
      <c r="H369" s="553"/>
      <c r="I369" s="572"/>
      <c r="J369" s="552"/>
      <c r="K369" s="552"/>
      <c r="L369" s="553"/>
      <c r="M369" s="552"/>
    </row>
    <row r="370" spans="1:13" x14ac:dyDescent="0.2">
      <c r="A370" s="552"/>
      <c r="B370" s="552"/>
      <c r="C370" s="552"/>
      <c r="D370" s="552"/>
      <c r="E370" s="552"/>
      <c r="F370" s="552"/>
      <c r="G370" s="552"/>
      <c r="H370" s="553"/>
      <c r="I370" s="572"/>
      <c r="J370" s="552"/>
      <c r="K370" s="552"/>
      <c r="L370" s="553"/>
      <c r="M370" s="552"/>
    </row>
    <row r="371" spans="1:13" x14ac:dyDescent="0.2">
      <c r="A371" s="552"/>
      <c r="B371" s="552"/>
      <c r="C371" s="552"/>
      <c r="D371" s="552"/>
      <c r="E371" s="552"/>
      <c r="F371" s="552"/>
      <c r="G371" s="552"/>
      <c r="H371" s="553"/>
      <c r="I371" s="572"/>
      <c r="J371" s="552"/>
      <c r="K371" s="552"/>
      <c r="L371" s="553"/>
      <c r="M371" s="552"/>
    </row>
    <row r="372" spans="1:13" x14ac:dyDescent="0.2">
      <c r="A372" s="552"/>
      <c r="B372" s="552"/>
      <c r="C372" s="552"/>
      <c r="D372" s="552"/>
      <c r="E372" s="552"/>
      <c r="F372" s="552"/>
      <c r="G372" s="552"/>
      <c r="H372" s="553"/>
      <c r="I372" s="572"/>
      <c r="J372" s="552"/>
      <c r="K372" s="552"/>
      <c r="L372" s="553"/>
      <c r="M372" s="552"/>
    </row>
    <row r="373" spans="1:13" x14ac:dyDescent="0.2">
      <c r="A373" s="552"/>
      <c r="B373" s="552"/>
      <c r="C373" s="552"/>
      <c r="D373" s="552"/>
      <c r="E373" s="552"/>
      <c r="F373" s="552"/>
      <c r="G373" s="552"/>
      <c r="H373" s="553"/>
      <c r="I373" s="572"/>
      <c r="J373" s="552"/>
      <c r="K373" s="552"/>
      <c r="L373" s="553"/>
      <c r="M373" s="552"/>
    </row>
    <row r="374" spans="1:13" x14ac:dyDescent="0.2">
      <c r="A374" s="552"/>
      <c r="B374" s="552"/>
      <c r="C374" s="552"/>
      <c r="D374" s="552"/>
      <c r="E374" s="552"/>
      <c r="F374" s="552"/>
      <c r="G374" s="552"/>
      <c r="H374" s="553"/>
      <c r="I374" s="572"/>
      <c r="J374" s="552"/>
      <c r="K374" s="552"/>
      <c r="L374" s="553"/>
      <c r="M374" s="552"/>
    </row>
    <row r="375" spans="1:13" x14ac:dyDescent="0.2">
      <c r="A375" s="552"/>
      <c r="B375" s="552"/>
      <c r="C375" s="552"/>
      <c r="D375" s="552"/>
      <c r="E375" s="552"/>
      <c r="F375" s="552"/>
      <c r="G375" s="552"/>
      <c r="H375" s="553"/>
      <c r="I375" s="572"/>
      <c r="J375" s="552"/>
      <c r="K375" s="552"/>
      <c r="L375" s="553"/>
      <c r="M375" s="552"/>
    </row>
    <row r="376" spans="1:13" x14ac:dyDescent="0.2">
      <c r="A376" s="552"/>
      <c r="B376" s="552"/>
      <c r="C376" s="552"/>
      <c r="D376" s="552"/>
      <c r="E376" s="552"/>
      <c r="F376" s="552"/>
      <c r="G376" s="552"/>
      <c r="H376" s="553"/>
      <c r="I376" s="572"/>
      <c r="J376" s="552"/>
      <c r="K376" s="552"/>
      <c r="L376" s="553"/>
      <c r="M376" s="552"/>
    </row>
    <row r="377" spans="1:13" x14ac:dyDescent="0.2">
      <c r="A377" s="552"/>
      <c r="B377" s="552"/>
      <c r="C377" s="552"/>
      <c r="D377" s="552"/>
      <c r="E377" s="552"/>
      <c r="F377" s="552"/>
      <c r="G377" s="552"/>
      <c r="H377" s="553"/>
      <c r="I377" s="572"/>
      <c r="J377" s="552"/>
      <c r="K377" s="552"/>
      <c r="L377" s="553"/>
      <c r="M377" s="552"/>
    </row>
    <row r="378" spans="1:13" x14ac:dyDescent="0.2">
      <c r="A378" s="552"/>
      <c r="B378" s="552"/>
      <c r="C378" s="552"/>
      <c r="D378" s="552"/>
      <c r="E378" s="552"/>
      <c r="F378" s="552"/>
      <c r="G378" s="552"/>
      <c r="H378" s="553"/>
      <c r="I378" s="572"/>
      <c r="J378" s="552"/>
      <c r="K378" s="552"/>
      <c r="L378" s="553"/>
      <c r="M378" s="552"/>
    </row>
    <row r="379" spans="1:13" x14ac:dyDescent="0.2">
      <c r="A379" s="552"/>
      <c r="B379" s="552"/>
      <c r="C379" s="552"/>
      <c r="D379" s="552"/>
      <c r="E379" s="552"/>
      <c r="F379" s="552"/>
      <c r="G379" s="552"/>
      <c r="H379" s="553"/>
      <c r="I379" s="572"/>
      <c r="J379" s="552"/>
      <c r="K379" s="552"/>
      <c r="L379" s="553"/>
      <c r="M379" s="552"/>
    </row>
    <row r="380" spans="1:13" x14ac:dyDescent="0.2">
      <c r="A380" s="552"/>
      <c r="B380" s="552"/>
      <c r="C380" s="552"/>
      <c r="D380" s="552"/>
      <c r="E380" s="552"/>
      <c r="F380" s="552"/>
      <c r="G380" s="552"/>
      <c r="H380" s="553"/>
      <c r="I380" s="572"/>
      <c r="J380" s="552"/>
      <c r="K380" s="552"/>
      <c r="L380" s="553"/>
      <c r="M380" s="552"/>
    </row>
    <row r="381" spans="1:13" x14ac:dyDescent="0.2">
      <c r="A381" s="552"/>
      <c r="B381" s="552"/>
      <c r="C381" s="552"/>
      <c r="D381" s="552"/>
      <c r="E381" s="552"/>
      <c r="F381" s="552"/>
      <c r="G381" s="552"/>
      <c r="H381" s="553"/>
      <c r="I381" s="572"/>
      <c r="J381" s="552"/>
      <c r="K381" s="552"/>
      <c r="L381" s="553"/>
      <c r="M381" s="552"/>
    </row>
    <row r="382" spans="1:13" x14ac:dyDescent="0.2">
      <c r="A382" s="552"/>
      <c r="B382" s="552"/>
      <c r="C382" s="552"/>
      <c r="D382" s="552"/>
      <c r="E382" s="552"/>
      <c r="F382" s="552"/>
      <c r="G382" s="552"/>
      <c r="H382" s="553"/>
      <c r="I382" s="572"/>
      <c r="J382" s="552"/>
      <c r="K382" s="552"/>
      <c r="L382" s="553"/>
      <c r="M382" s="552"/>
    </row>
    <row r="383" spans="1:13" x14ac:dyDescent="0.2">
      <c r="A383" s="552"/>
      <c r="B383" s="552"/>
      <c r="C383" s="552"/>
      <c r="D383" s="552"/>
      <c r="E383" s="552"/>
      <c r="F383" s="552"/>
      <c r="G383" s="552"/>
      <c r="H383" s="553"/>
      <c r="I383" s="572"/>
      <c r="J383" s="552"/>
      <c r="K383" s="552"/>
      <c r="L383" s="553"/>
      <c r="M383" s="552"/>
    </row>
    <row r="384" spans="1:13" x14ac:dyDescent="0.2">
      <c r="A384" s="552"/>
      <c r="B384" s="552"/>
      <c r="C384" s="552"/>
      <c r="D384" s="552"/>
      <c r="E384" s="552"/>
      <c r="F384" s="552"/>
      <c r="G384" s="552"/>
      <c r="H384" s="553"/>
      <c r="I384" s="572"/>
      <c r="J384" s="552"/>
      <c r="K384" s="552"/>
      <c r="L384" s="553"/>
      <c r="M384" s="552"/>
    </row>
    <row r="385" spans="1:13" x14ac:dyDescent="0.2">
      <c r="A385" s="552"/>
      <c r="B385" s="552"/>
      <c r="C385" s="552"/>
      <c r="D385" s="552"/>
      <c r="E385" s="552"/>
      <c r="F385" s="552"/>
      <c r="G385" s="552"/>
      <c r="H385" s="553"/>
      <c r="I385" s="572"/>
      <c r="J385" s="552"/>
      <c r="K385" s="552"/>
      <c r="L385" s="553"/>
      <c r="M385" s="552"/>
    </row>
    <row r="386" spans="1:13" x14ac:dyDescent="0.2">
      <c r="A386" s="552"/>
      <c r="B386" s="552"/>
      <c r="C386" s="552"/>
      <c r="D386" s="552"/>
      <c r="E386" s="552"/>
      <c r="F386" s="552"/>
      <c r="G386" s="552"/>
      <c r="H386" s="553"/>
      <c r="I386" s="572"/>
      <c r="J386" s="552"/>
      <c r="K386" s="552"/>
      <c r="L386" s="553"/>
      <c r="M386" s="552"/>
    </row>
    <row r="387" spans="1:13" x14ac:dyDescent="0.2">
      <c r="A387" s="552"/>
      <c r="B387" s="552"/>
      <c r="C387" s="552"/>
      <c r="D387" s="552"/>
      <c r="E387" s="552"/>
      <c r="F387" s="552"/>
      <c r="G387" s="552"/>
      <c r="H387" s="553"/>
      <c r="I387" s="572"/>
      <c r="J387" s="552"/>
      <c r="K387" s="552"/>
      <c r="L387" s="553"/>
      <c r="M387" s="552"/>
    </row>
    <row r="388" spans="1:13" x14ac:dyDescent="0.2">
      <c r="A388" s="552"/>
      <c r="B388" s="552"/>
      <c r="C388" s="552"/>
      <c r="D388" s="552"/>
      <c r="E388" s="552"/>
      <c r="F388" s="552"/>
      <c r="G388" s="552"/>
      <c r="H388" s="553"/>
      <c r="I388" s="572"/>
      <c r="J388" s="552"/>
      <c r="K388" s="552"/>
      <c r="L388" s="553"/>
      <c r="M388" s="552"/>
    </row>
    <row r="389" spans="1:13" x14ac:dyDescent="0.2">
      <c r="A389" s="552"/>
      <c r="B389" s="552"/>
      <c r="C389" s="552"/>
      <c r="D389" s="552"/>
      <c r="E389" s="552"/>
      <c r="F389" s="552"/>
      <c r="G389" s="552"/>
      <c r="H389" s="553"/>
      <c r="I389" s="572"/>
      <c r="J389" s="552"/>
      <c r="K389" s="552"/>
      <c r="L389" s="553"/>
      <c r="M389" s="552"/>
    </row>
    <row r="390" spans="1:13" x14ac:dyDescent="0.2">
      <c r="A390" s="552"/>
      <c r="B390" s="552"/>
      <c r="C390" s="552"/>
      <c r="D390" s="552"/>
      <c r="E390" s="552"/>
      <c r="F390" s="552"/>
      <c r="G390" s="552"/>
      <c r="H390" s="553"/>
      <c r="I390" s="572"/>
      <c r="J390" s="552"/>
      <c r="K390" s="552"/>
      <c r="L390" s="553"/>
      <c r="M390" s="552"/>
    </row>
    <row r="391" spans="1:13" x14ac:dyDescent="0.2">
      <c r="A391" s="552"/>
      <c r="B391" s="552"/>
      <c r="C391" s="552"/>
      <c r="D391" s="552"/>
      <c r="E391" s="552"/>
      <c r="F391" s="552"/>
      <c r="G391" s="552"/>
      <c r="H391" s="553"/>
      <c r="I391" s="572"/>
      <c r="J391" s="552"/>
      <c r="K391" s="552"/>
      <c r="L391" s="553"/>
      <c r="M391" s="552"/>
    </row>
    <row r="392" spans="1:13" x14ac:dyDescent="0.2">
      <c r="A392" s="552"/>
      <c r="B392" s="552"/>
      <c r="C392" s="552"/>
      <c r="D392" s="552"/>
      <c r="E392" s="552"/>
      <c r="F392" s="552"/>
      <c r="G392" s="552"/>
      <c r="H392" s="553"/>
      <c r="I392" s="572"/>
      <c r="J392" s="552"/>
      <c r="K392" s="552"/>
      <c r="L392" s="553"/>
      <c r="M392" s="552"/>
    </row>
    <row r="393" spans="1:13" x14ac:dyDescent="0.2">
      <c r="A393" s="552"/>
      <c r="B393" s="552"/>
      <c r="C393" s="552"/>
      <c r="D393" s="552"/>
      <c r="E393" s="552"/>
      <c r="F393" s="552"/>
      <c r="G393" s="552"/>
      <c r="H393" s="553"/>
      <c r="I393" s="572"/>
      <c r="J393" s="552"/>
      <c r="K393" s="552"/>
      <c r="L393" s="553"/>
      <c r="M393" s="552"/>
    </row>
    <row r="394" spans="1:13" x14ac:dyDescent="0.2">
      <c r="A394" s="552"/>
      <c r="B394" s="552"/>
      <c r="C394" s="552"/>
      <c r="D394" s="552"/>
      <c r="E394" s="552"/>
      <c r="F394" s="552"/>
      <c r="G394" s="552"/>
      <c r="H394" s="553"/>
      <c r="I394" s="572"/>
      <c r="J394" s="552"/>
      <c r="K394" s="552"/>
      <c r="L394" s="553"/>
      <c r="M394" s="552"/>
    </row>
    <row r="395" spans="1:13" x14ac:dyDescent="0.2">
      <c r="A395" s="552"/>
      <c r="B395" s="552"/>
      <c r="C395" s="552"/>
      <c r="D395" s="552"/>
      <c r="E395" s="552"/>
      <c r="F395" s="552"/>
      <c r="G395" s="552"/>
      <c r="H395" s="553"/>
      <c r="I395" s="572"/>
      <c r="J395" s="552"/>
      <c r="K395" s="552"/>
      <c r="L395" s="553"/>
      <c r="M395" s="552"/>
    </row>
    <row r="396" spans="1:13" x14ac:dyDescent="0.2">
      <c r="A396" s="552"/>
      <c r="B396" s="552"/>
      <c r="C396" s="552"/>
      <c r="D396" s="552"/>
      <c r="E396" s="552"/>
      <c r="F396" s="552"/>
      <c r="G396" s="552"/>
      <c r="H396" s="553"/>
      <c r="I396" s="572"/>
      <c r="J396" s="552"/>
      <c r="K396" s="552"/>
      <c r="L396" s="553"/>
      <c r="M396" s="552"/>
    </row>
    <row r="397" spans="1:13" x14ac:dyDescent="0.2">
      <c r="A397" s="552"/>
      <c r="B397" s="552"/>
      <c r="C397" s="552"/>
      <c r="D397" s="552"/>
      <c r="E397" s="552"/>
      <c r="F397" s="552"/>
      <c r="G397" s="552"/>
      <c r="H397" s="553"/>
      <c r="I397" s="572"/>
      <c r="J397" s="552"/>
      <c r="K397" s="552"/>
      <c r="L397" s="553"/>
      <c r="M397" s="552"/>
    </row>
    <row r="398" spans="1:13" x14ac:dyDescent="0.2">
      <c r="A398" s="552"/>
      <c r="B398" s="552"/>
      <c r="C398" s="552"/>
      <c r="D398" s="552"/>
      <c r="E398" s="552"/>
      <c r="F398" s="552"/>
      <c r="G398" s="552"/>
      <c r="H398" s="553"/>
      <c r="I398" s="572"/>
      <c r="J398" s="552"/>
      <c r="K398" s="552"/>
      <c r="L398" s="553"/>
      <c r="M398" s="552"/>
    </row>
    <row r="399" spans="1:13" x14ac:dyDescent="0.2">
      <c r="A399" s="552"/>
      <c r="B399" s="552"/>
      <c r="C399" s="552"/>
      <c r="D399" s="552"/>
      <c r="E399" s="552"/>
      <c r="F399" s="552"/>
      <c r="G399" s="552"/>
      <c r="H399" s="553"/>
      <c r="I399" s="572"/>
      <c r="J399" s="552"/>
      <c r="K399" s="552"/>
      <c r="L399" s="553"/>
      <c r="M399" s="552"/>
    </row>
    <row r="400" spans="1:13" x14ac:dyDescent="0.2">
      <c r="A400" s="552"/>
      <c r="B400" s="552"/>
      <c r="C400" s="552"/>
      <c r="D400" s="552"/>
      <c r="E400" s="552"/>
      <c r="F400" s="552"/>
      <c r="G400" s="552"/>
      <c r="H400" s="553"/>
      <c r="I400" s="572"/>
      <c r="J400" s="552"/>
      <c r="K400" s="552"/>
      <c r="L400" s="553"/>
      <c r="M400" s="552"/>
    </row>
    <row r="401" spans="1:13" x14ac:dyDescent="0.2">
      <c r="A401" s="552"/>
      <c r="B401" s="552"/>
      <c r="C401" s="552"/>
      <c r="D401" s="552"/>
      <c r="E401" s="552"/>
      <c r="F401" s="552"/>
      <c r="G401" s="552"/>
      <c r="H401" s="553"/>
      <c r="I401" s="572"/>
      <c r="J401" s="552"/>
      <c r="K401" s="552"/>
      <c r="L401" s="553"/>
      <c r="M401" s="552"/>
    </row>
    <row r="402" spans="1:13" x14ac:dyDescent="0.2">
      <c r="A402" s="552"/>
      <c r="B402" s="552"/>
      <c r="C402" s="552"/>
      <c r="D402" s="552"/>
      <c r="E402" s="552"/>
      <c r="F402" s="552"/>
      <c r="G402" s="552"/>
      <c r="H402" s="553"/>
      <c r="I402" s="572"/>
      <c r="J402" s="552"/>
      <c r="K402" s="552"/>
      <c r="L402" s="553"/>
      <c r="M402" s="552"/>
    </row>
    <row r="403" spans="1:13" x14ac:dyDescent="0.2">
      <c r="A403" s="552"/>
      <c r="B403" s="552"/>
      <c r="C403" s="552"/>
      <c r="D403" s="552"/>
      <c r="E403" s="552"/>
      <c r="F403" s="552"/>
      <c r="G403" s="552"/>
      <c r="H403" s="553"/>
      <c r="I403" s="572"/>
      <c r="J403" s="552"/>
      <c r="K403" s="552"/>
      <c r="L403" s="553"/>
      <c r="M403" s="552"/>
    </row>
    <row r="404" spans="1:13" x14ac:dyDescent="0.2">
      <c r="A404" s="552"/>
      <c r="B404" s="552"/>
      <c r="C404" s="552"/>
      <c r="D404" s="552"/>
      <c r="E404" s="552"/>
      <c r="F404" s="552"/>
      <c r="G404" s="552"/>
      <c r="H404" s="553"/>
      <c r="I404" s="572"/>
      <c r="J404" s="552"/>
      <c r="K404" s="552"/>
      <c r="L404" s="553"/>
      <c r="M404" s="552"/>
    </row>
    <row r="405" spans="1:13" x14ac:dyDescent="0.2">
      <c r="A405" s="552"/>
      <c r="B405" s="552"/>
      <c r="C405" s="552"/>
      <c r="D405" s="552"/>
      <c r="E405" s="552"/>
      <c r="F405" s="552"/>
      <c r="G405" s="552"/>
      <c r="H405" s="553"/>
      <c r="I405" s="572"/>
      <c r="J405" s="552"/>
      <c r="K405" s="552"/>
      <c r="L405" s="553"/>
      <c r="M405" s="552"/>
    </row>
    <row r="406" spans="1:13" x14ac:dyDescent="0.2">
      <c r="A406" s="552"/>
      <c r="B406" s="552"/>
      <c r="C406" s="552"/>
      <c r="D406" s="552"/>
      <c r="E406" s="552"/>
      <c r="F406" s="552"/>
      <c r="G406" s="552"/>
      <c r="H406" s="553"/>
      <c r="I406" s="572"/>
      <c r="J406" s="552"/>
      <c r="K406" s="552"/>
      <c r="L406" s="553"/>
      <c r="M406" s="552"/>
    </row>
    <row r="407" spans="1:13" x14ac:dyDescent="0.2">
      <c r="A407" s="552"/>
      <c r="B407" s="552"/>
      <c r="C407" s="552"/>
      <c r="D407" s="552"/>
      <c r="E407" s="552"/>
      <c r="F407" s="552"/>
      <c r="G407" s="552"/>
      <c r="H407" s="553"/>
      <c r="I407" s="572"/>
      <c r="J407" s="552"/>
      <c r="K407" s="552"/>
      <c r="L407" s="553"/>
      <c r="M407" s="552"/>
    </row>
    <row r="408" spans="1:13" x14ac:dyDescent="0.2">
      <c r="A408" s="552"/>
      <c r="B408" s="552"/>
      <c r="C408" s="552"/>
      <c r="D408" s="552"/>
      <c r="E408" s="552"/>
      <c r="F408" s="552"/>
      <c r="G408" s="552"/>
      <c r="H408" s="553"/>
      <c r="I408" s="572"/>
      <c r="J408" s="552"/>
      <c r="K408" s="552"/>
      <c r="L408" s="553"/>
      <c r="M408" s="552"/>
    </row>
    <row r="409" spans="1:13" x14ac:dyDescent="0.2">
      <c r="A409" s="552"/>
      <c r="B409" s="552"/>
      <c r="C409" s="552"/>
      <c r="D409" s="552"/>
      <c r="E409" s="552"/>
      <c r="F409" s="552"/>
      <c r="G409" s="552"/>
      <c r="H409" s="553"/>
      <c r="I409" s="572"/>
      <c r="J409" s="552"/>
      <c r="K409" s="552"/>
      <c r="L409" s="553"/>
      <c r="M409" s="552"/>
    </row>
    <row r="410" spans="1:13" x14ac:dyDescent="0.2">
      <c r="A410" s="552"/>
      <c r="B410" s="552"/>
      <c r="C410" s="552"/>
      <c r="D410" s="552"/>
      <c r="E410" s="552"/>
      <c r="F410" s="552"/>
      <c r="G410" s="552"/>
      <c r="H410" s="553"/>
      <c r="I410" s="572"/>
      <c r="J410" s="552"/>
      <c r="K410" s="552"/>
      <c r="L410" s="553"/>
      <c r="M410" s="552"/>
    </row>
    <row r="411" spans="1:13" x14ac:dyDescent="0.2">
      <c r="A411" s="552"/>
      <c r="B411" s="552"/>
      <c r="C411" s="552"/>
      <c r="D411" s="552"/>
      <c r="E411" s="552"/>
      <c r="F411" s="552"/>
      <c r="G411" s="552"/>
      <c r="H411" s="553"/>
      <c r="I411" s="572"/>
      <c r="J411" s="552"/>
      <c r="K411" s="552"/>
      <c r="L411" s="553"/>
      <c r="M411" s="552"/>
    </row>
    <row r="412" spans="1:13" x14ac:dyDescent="0.2">
      <c r="A412" s="552"/>
      <c r="B412" s="552"/>
      <c r="C412" s="552"/>
      <c r="D412" s="552"/>
      <c r="E412" s="552"/>
      <c r="F412" s="552"/>
      <c r="G412" s="552"/>
      <c r="H412" s="553"/>
      <c r="I412" s="572"/>
      <c r="J412" s="552"/>
      <c r="K412" s="552"/>
      <c r="L412" s="553"/>
      <c r="M412" s="552"/>
    </row>
    <row r="413" spans="1:13" x14ac:dyDescent="0.2">
      <c r="A413" s="552"/>
      <c r="B413" s="552"/>
      <c r="C413" s="552"/>
      <c r="D413" s="552"/>
      <c r="E413" s="552"/>
      <c r="F413" s="552"/>
      <c r="G413" s="552"/>
      <c r="H413" s="553"/>
      <c r="I413" s="572"/>
      <c r="J413" s="552"/>
      <c r="K413" s="552"/>
      <c r="L413" s="553"/>
      <c r="M413" s="552"/>
    </row>
    <row r="414" spans="1:13" x14ac:dyDescent="0.2">
      <c r="A414" s="552"/>
      <c r="B414" s="552"/>
      <c r="C414" s="552"/>
      <c r="D414" s="552"/>
      <c r="E414" s="552"/>
      <c r="F414" s="552"/>
      <c r="G414" s="552"/>
      <c r="H414" s="553"/>
      <c r="I414" s="572"/>
      <c r="J414" s="552"/>
      <c r="K414" s="552"/>
      <c r="L414" s="553"/>
      <c r="M414" s="552"/>
    </row>
    <row r="415" spans="1:13" x14ac:dyDescent="0.2">
      <c r="A415" s="552"/>
      <c r="B415" s="552"/>
      <c r="C415" s="552"/>
      <c r="D415" s="552"/>
      <c r="E415" s="552"/>
      <c r="F415" s="552"/>
      <c r="G415" s="552"/>
      <c r="H415" s="553"/>
      <c r="I415" s="572"/>
      <c r="J415" s="552"/>
      <c r="K415" s="552"/>
      <c r="L415" s="553"/>
      <c r="M415" s="552"/>
    </row>
    <row r="416" spans="1:13" x14ac:dyDescent="0.2">
      <c r="A416" s="552"/>
      <c r="B416" s="552"/>
      <c r="C416" s="552"/>
      <c r="D416" s="552"/>
      <c r="E416" s="552"/>
      <c r="F416" s="552"/>
      <c r="G416" s="552"/>
      <c r="H416" s="553"/>
      <c r="I416" s="572"/>
      <c r="J416" s="552"/>
      <c r="K416" s="552"/>
      <c r="L416" s="553"/>
      <c r="M416" s="552"/>
    </row>
    <row r="417" spans="1:13" x14ac:dyDescent="0.2">
      <c r="A417" s="552"/>
      <c r="B417" s="552"/>
      <c r="C417" s="552"/>
      <c r="D417" s="552"/>
      <c r="E417" s="552"/>
      <c r="F417" s="552"/>
      <c r="G417" s="552"/>
      <c r="H417" s="553"/>
      <c r="I417" s="572"/>
      <c r="J417" s="552"/>
      <c r="K417" s="552"/>
      <c r="L417" s="553"/>
      <c r="M417" s="552"/>
    </row>
    <row r="418" spans="1:13" x14ac:dyDescent="0.2">
      <c r="A418" s="552"/>
      <c r="B418" s="552"/>
      <c r="C418" s="552"/>
      <c r="D418" s="552"/>
      <c r="E418" s="552"/>
      <c r="F418" s="552"/>
      <c r="G418" s="552"/>
      <c r="H418" s="553"/>
      <c r="I418" s="572"/>
      <c r="J418" s="552"/>
      <c r="K418" s="552"/>
      <c r="L418" s="553"/>
      <c r="M418" s="552"/>
    </row>
    <row r="419" spans="1:13" x14ac:dyDescent="0.2">
      <c r="A419" s="552"/>
      <c r="B419" s="552"/>
      <c r="C419" s="552"/>
      <c r="D419" s="552"/>
      <c r="E419" s="552"/>
      <c r="F419" s="552"/>
      <c r="G419" s="552"/>
      <c r="H419" s="553"/>
      <c r="I419" s="572"/>
      <c r="J419" s="552"/>
      <c r="K419" s="552"/>
      <c r="L419" s="553"/>
      <c r="M419" s="552"/>
    </row>
    <row r="420" spans="1:13" x14ac:dyDescent="0.2">
      <c r="A420" s="552"/>
      <c r="B420" s="552"/>
      <c r="C420" s="552"/>
      <c r="D420" s="552"/>
      <c r="E420" s="552"/>
      <c r="F420" s="552"/>
      <c r="G420" s="552"/>
      <c r="H420" s="553"/>
      <c r="I420" s="572"/>
      <c r="J420" s="552"/>
      <c r="K420" s="552"/>
      <c r="L420" s="553"/>
      <c r="M420" s="552"/>
    </row>
    <row r="421" spans="1:13" x14ac:dyDescent="0.2">
      <c r="A421" s="552"/>
      <c r="B421" s="552"/>
      <c r="C421" s="552"/>
      <c r="D421" s="552"/>
      <c r="E421" s="552"/>
      <c r="F421" s="552"/>
      <c r="G421" s="552"/>
      <c r="H421" s="553"/>
      <c r="I421" s="572"/>
      <c r="J421" s="552"/>
      <c r="K421" s="552"/>
      <c r="L421" s="553"/>
      <c r="M421" s="552"/>
    </row>
    <row r="422" spans="1:13" x14ac:dyDescent="0.2">
      <c r="A422" s="552"/>
      <c r="B422" s="552"/>
      <c r="C422" s="552"/>
      <c r="D422" s="552"/>
      <c r="E422" s="552"/>
      <c r="F422" s="552"/>
      <c r="G422" s="552"/>
      <c r="H422" s="553"/>
      <c r="I422" s="572"/>
      <c r="J422" s="552"/>
      <c r="K422" s="552"/>
      <c r="L422" s="553"/>
      <c r="M422" s="552"/>
    </row>
    <row r="423" spans="1:13" x14ac:dyDescent="0.2">
      <c r="A423" s="552"/>
      <c r="B423" s="552"/>
      <c r="C423" s="552"/>
      <c r="D423" s="552"/>
      <c r="E423" s="552"/>
      <c r="F423" s="552"/>
      <c r="G423" s="552"/>
      <c r="H423" s="553"/>
      <c r="I423" s="572"/>
      <c r="J423" s="552"/>
      <c r="K423" s="552"/>
      <c r="L423" s="553"/>
      <c r="M423" s="552"/>
    </row>
    <row r="424" spans="1:13" x14ac:dyDescent="0.2">
      <c r="A424" s="552"/>
      <c r="B424" s="552"/>
      <c r="C424" s="552"/>
      <c r="D424" s="552"/>
      <c r="E424" s="552"/>
      <c r="F424" s="552"/>
      <c r="G424" s="552"/>
      <c r="H424" s="553"/>
      <c r="I424" s="572"/>
      <c r="J424" s="552"/>
      <c r="K424" s="552"/>
      <c r="L424" s="553"/>
      <c r="M424" s="552"/>
    </row>
    <row r="425" spans="1:13" x14ac:dyDescent="0.2">
      <c r="A425" s="552"/>
      <c r="B425" s="552"/>
      <c r="C425" s="552"/>
      <c r="D425" s="552"/>
      <c r="E425" s="552"/>
      <c r="F425" s="552"/>
      <c r="G425" s="552"/>
      <c r="H425" s="553"/>
      <c r="I425" s="572"/>
      <c r="J425" s="552"/>
      <c r="K425" s="552"/>
      <c r="L425" s="553"/>
      <c r="M425" s="552"/>
    </row>
    <row r="426" spans="1:13" x14ac:dyDescent="0.2">
      <c r="A426" s="552"/>
      <c r="B426" s="552"/>
      <c r="C426" s="552"/>
      <c r="D426" s="552"/>
      <c r="E426" s="552"/>
      <c r="F426" s="552"/>
      <c r="G426" s="552"/>
      <c r="H426" s="553"/>
      <c r="I426" s="572"/>
      <c r="J426" s="552"/>
      <c r="K426" s="552"/>
      <c r="L426" s="553"/>
      <c r="M426" s="552"/>
    </row>
    <row r="427" spans="1:13" x14ac:dyDescent="0.2">
      <c r="A427" s="552"/>
      <c r="B427" s="552"/>
      <c r="C427" s="552"/>
      <c r="D427" s="552"/>
      <c r="E427" s="552"/>
      <c r="F427" s="552"/>
      <c r="G427" s="552"/>
      <c r="H427" s="553"/>
      <c r="I427" s="572"/>
      <c r="J427" s="552"/>
      <c r="K427" s="552"/>
      <c r="L427" s="553"/>
      <c r="M427" s="552"/>
    </row>
    <row r="428" spans="1:13" x14ac:dyDescent="0.2">
      <c r="A428" s="552"/>
      <c r="B428" s="552"/>
      <c r="C428" s="552"/>
      <c r="D428" s="552"/>
      <c r="E428" s="552"/>
      <c r="F428" s="552"/>
      <c r="G428" s="552"/>
      <c r="H428" s="553"/>
      <c r="I428" s="572"/>
      <c r="J428" s="552"/>
      <c r="K428" s="552"/>
      <c r="L428" s="553"/>
      <c r="M428" s="552"/>
    </row>
    <row r="429" spans="1:13" x14ac:dyDescent="0.2">
      <c r="A429" s="552"/>
      <c r="B429" s="552"/>
      <c r="C429" s="552"/>
      <c r="D429" s="552"/>
      <c r="E429" s="552"/>
      <c r="F429" s="552"/>
      <c r="G429" s="552"/>
      <c r="H429" s="553"/>
      <c r="I429" s="572"/>
      <c r="J429" s="552"/>
      <c r="K429" s="552"/>
      <c r="L429" s="553"/>
      <c r="M429" s="552"/>
    </row>
    <row r="430" spans="1:13" x14ac:dyDescent="0.2">
      <c r="A430" s="552"/>
      <c r="B430" s="552"/>
      <c r="C430" s="552"/>
      <c r="D430" s="552"/>
      <c r="E430" s="552"/>
      <c r="F430" s="552"/>
      <c r="G430" s="552"/>
      <c r="H430" s="553"/>
      <c r="I430" s="572"/>
      <c r="J430" s="552"/>
      <c r="K430" s="552"/>
      <c r="L430" s="553"/>
      <c r="M430" s="552"/>
    </row>
    <row r="431" spans="1:13" x14ac:dyDescent="0.2">
      <c r="A431" s="552"/>
      <c r="B431" s="552"/>
      <c r="C431" s="552"/>
      <c r="D431" s="552"/>
      <c r="E431" s="552"/>
      <c r="F431" s="552"/>
      <c r="G431" s="552"/>
      <c r="H431" s="553"/>
      <c r="I431" s="572"/>
      <c r="J431" s="552"/>
      <c r="K431" s="552"/>
      <c r="L431" s="553"/>
      <c r="M431" s="552"/>
    </row>
    <row r="432" spans="1:13" x14ac:dyDescent="0.2">
      <c r="A432" s="552"/>
      <c r="B432" s="552"/>
      <c r="C432" s="552"/>
      <c r="D432" s="552"/>
      <c r="E432" s="552"/>
      <c r="F432" s="552"/>
      <c r="G432" s="552"/>
      <c r="H432" s="553"/>
      <c r="I432" s="572"/>
      <c r="J432" s="552"/>
      <c r="K432" s="552"/>
      <c r="L432" s="553"/>
      <c r="M432" s="552"/>
    </row>
    <row r="433" spans="1:13" x14ac:dyDescent="0.2">
      <c r="A433" s="552"/>
      <c r="B433" s="552"/>
      <c r="C433" s="552"/>
      <c r="D433" s="552"/>
      <c r="E433" s="552"/>
      <c r="F433" s="552"/>
      <c r="G433" s="552"/>
      <c r="H433" s="553"/>
      <c r="I433" s="572"/>
      <c r="J433" s="552"/>
      <c r="K433" s="552"/>
      <c r="L433" s="553"/>
      <c r="M433" s="552"/>
    </row>
    <row r="434" spans="1:13" x14ac:dyDescent="0.2">
      <c r="A434" s="552"/>
      <c r="B434" s="552"/>
      <c r="C434" s="552"/>
      <c r="D434" s="552"/>
      <c r="E434" s="552"/>
      <c r="F434" s="552"/>
      <c r="G434" s="552"/>
      <c r="H434" s="553"/>
      <c r="I434" s="572"/>
      <c r="J434" s="552"/>
      <c r="K434" s="552"/>
      <c r="L434" s="553"/>
      <c r="M434" s="552"/>
    </row>
    <row r="435" spans="1:13" x14ac:dyDescent="0.2">
      <c r="A435" s="552"/>
      <c r="B435" s="552"/>
      <c r="C435" s="552"/>
      <c r="D435" s="552"/>
      <c r="E435" s="552"/>
      <c r="F435" s="552"/>
      <c r="G435" s="552"/>
      <c r="H435" s="553"/>
      <c r="I435" s="572"/>
      <c r="J435" s="552"/>
      <c r="K435" s="552"/>
      <c r="L435" s="553"/>
      <c r="M435" s="552"/>
    </row>
    <row r="436" spans="1:13" x14ac:dyDescent="0.2">
      <c r="A436" s="552"/>
      <c r="B436" s="552"/>
      <c r="C436" s="552"/>
      <c r="D436" s="552"/>
      <c r="E436" s="552"/>
      <c r="F436" s="552"/>
      <c r="G436" s="552"/>
      <c r="H436" s="553"/>
      <c r="I436" s="572"/>
      <c r="J436" s="552"/>
      <c r="K436" s="552"/>
      <c r="L436" s="553"/>
      <c r="M436" s="552"/>
    </row>
    <row r="437" spans="1:13" x14ac:dyDescent="0.2">
      <c r="A437" s="552"/>
      <c r="B437" s="552"/>
      <c r="C437" s="552"/>
      <c r="D437" s="552"/>
      <c r="E437" s="552"/>
      <c r="F437" s="552"/>
      <c r="G437" s="552"/>
      <c r="H437" s="553"/>
      <c r="I437" s="572"/>
      <c r="J437" s="552"/>
      <c r="K437" s="552"/>
      <c r="L437" s="553"/>
      <c r="M437" s="552"/>
    </row>
    <row r="438" spans="1:13" x14ac:dyDescent="0.2">
      <c r="A438" s="552"/>
      <c r="B438" s="552"/>
      <c r="C438" s="552"/>
      <c r="D438" s="552"/>
      <c r="E438" s="552"/>
      <c r="F438" s="552"/>
      <c r="G438" s="552"/>
      <c r="H438" s="553"/>
      <c r="I438" s="572"/>
      <c r="J438" s="552"/>
      <c r="K438" s="552"/>
      <c r="L438" s="553"/>
      <c r="M438" s="552"/>
    </row>
    <row r="439" spans="1:13" x14ac:dyDescent="0.2">
      <c r="A439" s="552"/>
      <c r="B439" s="552"/>
      <c r="C439" s="552"/>
      <c r="D439" s="552"/>
      <c r="E439" s="552"/>
      <c r="F439" s="552"/>
      <c r="G439" s="552"/>
      <c r="H439" s="553"/>
      <c r="I439" s="572"/>
      <c r="J439" s="552"/>
      <c r="K439" s="552"/>
      <c r="L439" s="553"/>
      <c r="M439" s="552"/>
    </row>
    <row r="440" spans="1:13" x14ac:dyDescent="0.2">
      <c r="A440" s="552"/>
      <c r="B440" s="552"/>
      <c r="C440" s="552"/>
      <c r="D440" s="552"/>
      <c r="E440" s="552"/>
      <c r="F440" s="552"/>
      <c r="G440" s="552"/>
      <c r="H440" s="553"/>
      <c r="I440" s="572"/>
      <c r="J440" s="552"/>
      <c r="K440" s="552"/>
      <c r="L440" s="553"/>
      <c r="M440" s="552"/>
    </row>
    <row r="441" spans="1:13" x14ac:dyDescent="0.2">
      <c r="A441" s="552"/>
      <c r="B441" s="552"/>
      <c r="C441" s="552"/>
      <c r="D441" s="552"/>
      <c r="E441" s="552"/>
      <c r="F441" s="552"/>
      <c r="G441" s="552"/>
      <c r="H441" s="553"/>
      <c r="I441" s="572"/>
      <c r="J441" s="552"/>
      <c r="K441" s="552"/>
      <c r="L441" s="553"/>
      <c r="M441" s="552"/>
    </row>
    <row r="442" spans="1:13" x14ac:dyDescent="0.2">
      <c r="A442" s="552"/>
      <c r="B442" s="552"/>
      <c r="C442" s="552"/>
      <c r="D442" s="552"/>
      <c r="E442" s="552"/>
      <c r="F442" s="552"/>
      <c r="G442" s="552"/>
      <c r="H442" s="553"/>
      <c r="I442" s="572"/>
      <c r="J442" s="552"/>
      <c r="K442" s="552"/>
      <c r="L442" s="553"/>
      <c r="M442" s="552"/>
    </row>
    <row r="443" spans="1:13" x14ac:dyDescent="0.2">
      <c r="A443" s="552"/>
      <c r="B443" s="552"/>
      <c r="C443" s="552"/>
      <c r="D443" s="552"/>
      <c r="E443" s="552"/>
      <c r="F443" s="552"/>
      <c r="G443" s="552"/>
      <c r="H443" s="553"/>
      <c r="I443" s="572"/>
      <c r="J443" s="552"/>
      <c r="K443" s="552"/>
      <c r="L443" s="553"/>
      <c r="M443" s="552"/>
    </row>
    <row r="444" spans="1:13" x14ac:dyDescent="0.2">
      <c r="A444" s="552"/>
      <c r="B444" s="552"/>
      <c r="C444" s="552"/>
      <c r="D444" s="552"/>
      <c r="E444" s="552"/>
      <c r="F444" s="552"/>
      <c r="G444" s="552"/>
      <c r="H444" s="553"/>
      <c r="I444" s="572"/>
      <c r="J444" s="552"/>
      <c r="K444" s="552"/>
      <c r="L444" s="553"/>
      <c r="M444" s="552"/>
    </row>
    <row r="445" spans="1:13" x14ac:dyDescent="0.2">
      <c r="A445" s="552"/>
      <c r="B445" s="552"/>
      <c r="C445" s="552"/>
      <c r="D445" s="552"/>
      <c r="E445" s="552"/>
      <c r="F445" s="552"/>
      <c r="G445" s="552"/>
      <c r="H445" s="553"/>
      <c r="I445" s="572"/>
      <c r="J445" s="552"/>
      <c r="K445" s="552"/>
      <c r="L445" s="553"/>
      <c r="M445" s="552"/>
    </row>
    <row r="446" spans="1:13" x14ac:dyDescent="0.2">
      <c r="A446" s="552"/>
      <c r="B446" s="552"/>
      <c r="C446" s="552"/>
      <c r="D446" s="552"/>
      <c r="E446" s="552"/>
      <c r="F446" s="552"/>
      <c r="G446" s="552"/>
      <c r="H446" s="553"/>
      <c r="I446" s="572"/>
      <c r="J446" s="552"/>
      <c r="K446" s="552"/>
      <c r="L446" s="553"/>
      <c r="M446" s="552"/>
    </row>
    <row r="447" spans="1:13" x14ac:dyDescent="0.2">
      <c r="A447" s="552"/>
      <c r="B447" s="552"/>
      <c r="C447" s="552"/>
      <c r="D447" s="552"/>
      <c r="E447" s="552"/>
      <c r="F447" s="552"/>
      <c r="G447" s="552"/>
      <c r="H447" s="553"/>
      <c r="I447" s="572"/>
      <c r="J447" s="552"/>
      <c r="K447" s="552"/>
      <c r="L447" s="553"/>
      <c r="M447" s="552"/>
    </row>
    <row r="448" spans="1:13" x14ac:dyDescent="0.2">
      <c r="A448" s="552"/>
      <c r="B448" s="552"/>
      <c r="C448" s="552"/>
      <c r="D448" s="552"/>
      <c r="E448" s="552"/>
      <c r="F448" s="552"/>
      <c r="G448" s="552"/>
      <c r="H448" s="553"/>
      <c r="I448" s="572"/>
      <c r="J448" s="552"/>
      <c r="K448" s="552"/>
      <c r="L448" s="553"/>
      <c r="M448" s="552"/>
    </row>
    <row r="449" spans="1:13" x14ac:dyDescent="0.2">
      <c r="A449" s="552"/>
      <c r="B449" s="552"/>
      <c r="C449" s="552"/>
      <c r="D449" s="552"/>
      <c r="E449" s="552"/>
      <c r="F449" s="552"/>
      <c r="G449" s="552"/>
      <c r="H449" s="553"/>
      <c r="I449" s="572"/>
      <c r="J449" s="552"/>
      <c r="K449" s="552"/>
      <c r="L449" s="553"/>
      <c r="M449" s="552"/>
    </row>
    <row r="450" spans="1:13" x14ac:dyDescent="0.2">
      <c r="A450" s="552"/>
      <c r="B450" s="552"/>
      <c r="C450" s="552"/>
      <c r="D450" s="552"/>
      <c r="E450" s="552"/>
      <c r="F450" s="552"/>
      <c r="G450" s="552"/>
      <c r="H450" s="553"/>
      <c r="I450" s="572"/>
      <c r="J450" s="552"/>
      <c r="K450" s="552"/>
      <c r="L450" s="553"/>
      <c r="M450" s="552"/>
    </row>
    <row r="451" spans="1:13" x14ac:dyDescent="0.2">
      <c r="A451" s="552"/>
      <c r="B451" s="552"/>
      <c r="C451" s="552"/>
      <c r="D451" s="552"/>
      <c r="E451" s="552"/>
      <c r="F451" s="552"/>
      <c r="G451" s="552"/>
      <c r="H451" s="553"/>
      <c r="I451" s="572"/>
      <c r="J451" s="552"/>
      <c r="K451" s="552"/>
      <c r="L451" s="553"/>
      <c r="M451" s="552"/>
    </row>
    <row r="452" spans="1:13" x14ac:dyDescent="0.2">
      <c r="A452" s="552"/>
      <c r="B452" s="552"/>
      <c r="C452" s="552"/>
      <c r="D452" s="552"/>
      <c r="E452" s="552"/>
      <c r="F452" s="552"/>
      <c r="G452" s="552"/>
      <c r="H452" s="553"/>
      <c r="I452" s="572"/>
      <c r="J452" s="552"/>
      <c r="K452" s="552"/>
      <c r="L452" s="553"/>
      <c r="M452" s="552"/>
    </row>
    <row r="453" spans="1:13" x14ac:dyDescent="0.2">
      <c r="A453" s="552"/>
      <c r="B453" s="552"/>
      <c r="C453" s="552"/>
      <c r="D453" s="552"/>
      <c r="E453" s="552"/>
      <c r="F453" s="552"/>
      <c r="G453" s="552"/>
      <c r="H453" s="553"/>
      <c r="I453" s="572"/>
      <c r="J453" s="552"/>
      <c r="K453" s="552"/>
      <c r="L453" s="553"/>
      <c r="M453" s="552"/>
    </row>
    <row r="454" spans="1:13" x14ac:dyDescent="0.2">
      <c r="A454" s="552"/>
      <c r="B454" s="552"/>
      <c r="C454" s="552"/>
      <c r="D454" s="552"/>
      <c r="E454" s="552"/>
      <c r="F454" s="552"/>
      <c r="G454" s="552"/>
      <c r="H454" s="553"/>
      <c r="I454" s="572"/>
      <c r="J454" s="552"/>
      <c r="K454" s="552"/>
      <c r="L454" s="553"/>
      <c r="M454" s="552"/>
    </row>
    <row r="455" spans="1:13" x14ac:dyDescent="0.2">
      <c r="A455" s="552"/>
      <c r="B455" s="552"/>
      <c r="C455" s="552"/>
      <c r="D455" s="552"/>
      <c r="E455" s="552"/>
      <c r="F455" s="552"/>
      <c r="G455" s="552"/>
      <c r="H455" s="553"/>
      <c r="I455" s="572"/>
      <c r="J455" s="552"/>
      <c r="K455" s="552"/>
      <c r="L455" s="553"/>
      <c r="M455" s="552"/>
    </row>
    <row r="456" spans="1:13" x14ac:dyDescent="0.2">
      <c r="A456" s="552"/>
      <c r="B456" s="552"/>
      <c r="C456" s="552"/>
      <c r="D456" s="552"/>
      <c r="E456" s="552"/>
      <c r="F456" s="552"/>
      <c r="G456" s="552"/>
      <c r="H456" s="553"/>
      <c r="I456" s="572"/>
      <c r="J456" s="552"/>
      <c r="K456" s="552"/>
      <c r="L456" s="553"/>
      <c r="M456" s="552"/>
    </row>
    <row r="457" spans="1:13" x14ac:dyDescent="0.2">
      <c r="A457" s="552"/>
      <c r="B457" s="552"/>
      <c r="C457" s="552"/>
      <c r="D457" s="552"/>
      <c r="E457" s="552"/>
      <c r="F457" s="552"/>
      <c r="G457" s="552"/>
      <c r="H457" s="553"/>
      <c r="I457" s="572"/>
      <c r="J457" s="552"/>
      <c r="K457" s="552"/>
      <c r="L457" s="553"/>
      <c r="M457" s="552"/>
    </row>
    <row r="458" spans="1:13" x14ac:dyDescent="0.2">
      <c r="A458" s="552"/>
      <c r="B458" s="552"/>
      <c r="C458" s="552"/>
      <c r="D458" s="552"/>
      <c r="E458" s="552"/>
      <c r="F458" s="552"/>
      <c r="G458" s="552"/>
      <c r="H458" s="553"/>
      <c r="I458" s="572"/>
      <c r="J458" s="552"/>
      <c r="K458" s="552"/>
      <c r="L458" s="553"/>
      <c r="M458" s="552"/>
    </row>
    <row r="459" spans="1:13" x14ac:dyDescent="0.2">
      <c r="A459" s="552"/>
      <c r="B459" s="552"/>
      <c r="C459" s="552"/>
      <c r="D459" s="552"/>
      <c r="E459" s="552"/>
      <c r="F459" s="552"/>
      <c r="G459" s="552"/>
      <c r="H459" s="553"/>
      <c r="I459" s="572"/>
      <c r="J459" s="552"/>
      <c r="K459" s="552"/>
      <c r="L459" s="553"/>
      <c r="M459" s="552"/>
    </row>
    <row r="460" spans="1:13" x14ac:dyDescent="0.2">
      <c r="A460" s="552"/>
      <c r="B460" s="552"/>
      <c r="C460" s="552"/>
      <c r="D460" s="552"/>
      <c r="E460" s="552"/>
      <c r="F460" s="552"/>
      <c r="G460" s="552"/>
      <c r="H460" s="553"/>
      <c r="I460" s="572"/>
      <c r="J460" s="552"/>
      <c r="K460" s="552"/>
      <c r="L460" s="553"/>
      <c r="M460" s="552"/>
    </row>
    <row r="461" spans="1:13" x14ac:dyDescent="0.2">
      <c r="A461" s="552"/>
      <c r="B461" s="552"/>
      <c r="C461" s="552"/>
      <c r="D461" s="552"/>
      <c r="E461" s="552"/>
      <c r="F461" s="552"/>
      <c r="G461" s="552"/>
      <c r="H461" s="553"/>
      <c r="I461" s="572"/>
      <c r="J461" s="552"/>
      <c r="K461" s="552"/>
      <c r="L461" s="553"/>
      <c r="M461" s="552"/>
    </row>
    <row r="462" spans="1:13" x14ac:dyDescent="0.2">
      <c r="A462" s="552"/>
      <c r="B462" s="552"/>
      <c r="C462" s="552"/>
      <c r="D462" s="552"/>
      <c r="E462" s="552"/>
      <c r="F462" s="552"/>
      <c r="G462" s="552"/>
      <c r="H462" s="553"/>
      <c r="I462" s="572"/>
      <c r="J462" s="552"/>
      <c r="K462" s="552"/>
      <c r="L462" s="553"/>
      <c r="M462" s="552"/>
    </row>
    <row r="463" spans="1:13" x14ac:dyDescent="0.2">
      <c r="A463" s="552"/>
      <c r="B463" s="552"/>
      <c r="C463" s="552"/>
      <c r="D463" s="552"/>
      <c r="E463" s="552"/>
      <c r="F463" s="552"/>
      <c r="G463" s="552"/>
      <c r="H463" s="553"/>
      <c r="I463" s="572"/>
      <c r="J463" s="552"/>
      <c r="K463" s="552"/>
      <c r="L463" s="553"/>
      <c r="M463" s="552"/>
    </row>
    <row r="464" spans="1:13" x14ac:dyDescent="0.2">
      <c r="A464" s="552"/>
      <c r="B464" s="552"/>
      <c r="C464" s="552"/>
      <c r="D464" s="552"/>
      <c r="E464" s="552"/>
      <c r="F464" s="552"/>
      <c r="G464" s="552"/>
      <c r="H464" s="553"/>
      <c r="I464" s="572"/>
      <c r="J464" s="552"/>
      <c r="K464" s="552"/>
      <c r="L464" s="553"/>
      <c r="M464" s="552"/>
    </row>
    <row r="465" spans="1:13" x14ac:dyDescent="0.2">
      <c r="A465" s="552"/>
      <c r="B465" s="552"/>
      <c r="C465" s="552"/>
      <c r="D465" s="552"/>
      <c r="E465" s="552"/>
      <c r="F465" s="552"/>
      <c r="G465" s="552"/>
      <c r="H465" s="553"/>
      <c r="I465" s="572"/>
      <c r="J465" s="552"/>
      <c r="K465" s="552"/>
      <c r="L465" s="553"/>
      <c r="M465" s="552"/>
    </row>
    <row r="466" spans="1:13" x14ac:dyDescent="0.2">
      <c r="A466" s="552"/>
      <c r="B466" s="552"/>
      <c r="C466" s="552"/>
      <c r="D466" s="552"/>
      <c r="E466" s="552"/>
      <c r="F466" s="552"/>
      <c r="G466" s="552"/>
      <c r="H466" s="553"/>
      <c r="I466" s="572"/>
      <c r="J466" s="552"/>
      <c r="K466" s="552"/>
      <c r="L466" s="553"/>
      <c r="M466" s="552"/>
    </row>
    <row r="467" spans="1:13" x14ac:dyDescent="0.2">
      <c r="A467" s="552"/>
      <c r="B467" s="552"/>
      <c r="C467" s="552"/>
      <c r="D467" s="552"/>
      <c r="E467" s="552"/>
      <c r="F467" s="552"/>
      <c r="G467" s="552"/>
      <c r="H467" s="553"/>
      <c r="I467" s="572"/>
      <c r="J467" s="552"/>
      <c r="K467" s="552"/>
      <c r="L467" s="553"/>
      <c r="M467" s="552"/>
    </row>
    <row r="468" spans="1:13" x14ac:dyDescent="0.2">
      <c r="A468" s="552"/>
      <c r="B468" s="552"/>
      <c r="C468" s="552"/>
      <c r="D468" s="552"/>
      <c r="E468" s="552"/>
      <c r="F468" s="552"/>
      <c r="G468" s="552"/>
      <c r="H468" s="553"/>
      <c r="I468" s="572"/>
      <c r="J468" s="552"/>
      <c r="K468" s="552"/>
      <c r="L468" s="553"/>
      <c r="M468" s="552"/>
    </row>
    <row r="469" spans="1:13" x14ac:dyDescent="0.2">
      <c r="A469" s="552"/>
      <c r="B469" s="552"/>
      <c r="C469" s="552"/>
      <c r="D469" s="552"/>
      <c r="E469" s="552"/>
      <c r="F469" s="552"/>
      <c r="G469" s="552"/>
      <c r="H469" s="553"/>
      <c r="I469" s="572"/>
      <c r="J469" s="552"/>
      <c r="K469" s="552"/>
      <c r="L469" s="553"/>
      <c r="M469" s="552"/>
    </row>
    <row r="470" spans="1:13" x14ac:dyDescent="0.2">
      <c r="A470" s="552"/>
      <c r="B470" s="552"/>
      <c r="C470" s="552"/>
      <c r="D470" s="552"/>
      <c r="E470" s="552"/>
      <c r="F470" s="552"/>
      <c r="G470" s="552"/>
      <c r="H470" s="553"/>
      <c r="I470" s="572"/>
      <c r="J470" s="552"/>
      <c r="K470" s="552"/>
      <c r="L470" s="553"/>
      <c r="M470" s="552"/>
    </row>
    <row r="471" spans="1:13" x14ac:dyDescent="0.2">
      <c r="A471" s="552"/>
      <c r="B471" s="552"/>
      <c r="C471" s="552"/>
      <c r="D471" s="552"/>
      <c r="E471" s="552"/>
      <c r="F471" s="552"/>
      <c r="G471" s="552"/>
      <c r="H471" s="553"/>
      <c r="I471" s="572"/>
      <c r="J471" s="552"/>
      <c r="K471" s="552"/>
      <c r="L471" s="553"/>
      <c r="M471" s="552"/>
    </row>
    <row r="472" spans="1:13" x14ac:dyDescent="0.2">
      <c r="A472" s="552"/>
      <c r="B472" s="552"/>
      <c r="C472" s="552"/>
      <c r="D472" s="552"/>
      <c r="E472" s="552"/>
      <c r="F472" s="552"/>
      <c r="G472" s="552"/>
      <c r="H472" s="553"/>
      <c r="I472" s="572"/>
      <c r="J472" s="552"/>
      <c r="K472" s="552"/>
      <c r="L472" s="553"/>
      <c r="M472" s="552"/>
    </row>
    <row r="473" spans="1:13" x14ac:dyDescent="0.2">
      <c r="A473" s="552"/>
      <c r="B473" s="552"/>
      <c r="C473" s="552"/>
      <c r="D473" s="552"/>
      <c r="E473" s="552"/>
      <c r="F473" s="552"/>
      <c r="G473" s="552"/>
      <c r="H473" s="553"/>
      <c r="I473" s="572"/>
      <c r="J473" s="552"/>
      <c r="K473" s="552"/>
      <c r="L473" s="553"/>
      <c r="M473" s="552"/>
    </row>
    <row r="474" spans="1:13" x14ac:dyDescent="0.2">
      <c r="A474" s="552"/>
      <c r="B474" s="552"/>
      <c r="C474" s="552"/>
      <c r="D474" s="552"/>
      <c r="E474" s="552"/>
      <c r="F474" s="552"/>
      <c r="G474" s="552"/>
      <c r="H474" s="553"/>
      <c r="I474" s="572"/>
      <c r="J474" s="552"/>
      <c r="K474" s="552"/>
      <c r="L474" s="553"/>
      <c r="M474" s="552"/>
    </row>
    <row r="475" spans="1:13" x14ac:dyDescent="0.2">
      <c r="A475" s="552"/>
      <c r="B475" s="552"/>
      <c r="C475" s="552"/>
      <c r="D475" s="552"/>
      <c r="E475" s="552"/>
      <c r="F475" s="552"/>
      <c r="G475" s="552"/>
      <c r="H475" s="553"/>
      <c r="I475" s="572"/>
      <c r="J475" s="552"/>
      <c r="K475" s="552"/>
      <c r="L475" s="553"/>
      <c r="M475" s="552"/>
    </row>
    <row r="476" spans="1:13" x14ac:dyDescent="0.2">
      <c r="A476" s="552"/>
      <c r="B476" s="552"/>
      <c r="C476" s="552"/>
      <c r="D476" s="552"/>
      <c r="E476" s="552"/>
      <c r="F476" s="552"/>
      <c r="G476" s="552"/>
      <c r="H476" s="553"/>
      <c r="I476" s="572"/>
      <c r="J476" s="552"/>
      <c r="K476" s="552"/>
      <c r="L476" s="553"/>
      <c r="M476" s="552"/>
    </row>
    <row r="477" spans="1:13" x14ac:dyDescent="0.2">
      <c r="A477" s="552"/>
      <c r="B477" s="552"/>
      <c r="C477" s="552"/>
      <c r="D477" s="552"/>
      <c r="E477" s="552"/>
      <c r="F477" s="552"/>
      <c r="G477" s="552"/>
      <c r="H477" s="553"/>
      <c r="I477" s="572"/>
      <c r="J477" s="552"/>
      <c r="K477" s="552"/>
      <c r="L477" s="553"/>
      <c r="M477" s="552"/>
    </row>
    <row r="478" spans="1:13" x14ac:dyDescent="0.2">
      <c r="A478" s="552"/>
      <c r="B478" s="552"/>
      <c r="C478" s="552"/>
      <c r="D478" s="552"/>
      <c r="E478" s="552"/>
      <c r="F478" s="552"/>
      <c r="G478" s="552"/>
      <c r="H478" s="553"/>
      <c r="I478" s="572"/>
      <c r="J478" s="552"/>
      <c r="K478" s="552"/>
      <c r="L478" s="553"/>
      <c r="M478" s="552"/>
    </row>
    <row r="479" spans="1:13" x14ac:dyDescent="0.2">
      <c r="A479" s="552"/>
      <c r="B479" s="552"/>
      <c r="C479" s="552"/>
      <c r="D479" s="552"/>
      <c r="E479" s="552"/>
      <c r="F479" s="552"/>
      <c r="G479" s="552"/>
      <c r="H479" s="553"/>
      <c r="I479" s="572"/>
      <c r="J479" s="552"/>
      <c r="K479" s="552"/>
      <c r="L479" s="553"/>
      <c r="M479" s="552"/>
    </row>
    <row r="480" spans="1:13" x14ac:dyDescent="0.2">
      <c r="A480" s="552"/>
      <c r="B480" s="552"/>
      <c r="C480" s="552"/>
      <c r="D480" s="552"/>
      <c r="E480" s="552"/>
      <c r="F480" s="552"/>
      <c r="G480" s="552"/>
      <c r="H480" s="553"/>
      <c r="I480" s="572"/>
      <c r="J480" s="552"/>
      <c r="K480" s="552"/>
      <c r="L480" s="553"/>
      <c r="M480" s="552"/>
    </row>
    <row r="481" spans="1:13" x14ac:dyDescent="0.2">
      <c r="A481" s="552"/>
      <c r="B481" s="552"/>
      <c r="C481" s="552"/>
      <c r="D481" s="552"/>
      <c r="E481" s="552"/>
      <c r="F481" s="552"/>
      <c r="G481" s="552"/>
      <c r="H481" s="553"/>
      <c r="I481" s="572"/>
      <c r="J481" s="552"/>
      <c r="K481" s="552"/>
      <c r="L481" s="553"/>
      <c r="M481" s="552"/>
    </row>
    <row r="482" spans="1:13" x14ac:dyDescent="0.2">
      <c r="A482" s="552"/>
      <c r="B482" s="552"/>
      <c r="C482" s="552"/>
      <c r="D482" s="552"/>
      <c r="E482" s="552"/>
      <c r="F482" s="552"/>
      <c r="G482" s="552"/>
      <c r="H482" s="553"/>
      <c r="I482" s="572"/>
      <c r="J482" s="552"/>
      <c r="K482" s="552"/>
      <c r="L482" s="553"/>
      <c r="M482" s="552"/>
    </row>
    <row r="483" spans="1:13" x14ac:dyDescent="0.2">
      <c r="A483" s="552"/>
      <c r="B483" s="552"/>
      <c r="C483" s="552"/>
      <c r="D483" s="552"/>
      <c r="E483" s="552"/>
      <c r="F483" s="552"/>
      <c r="G483" s="552"/>
      <c r="H483" s="553"/>
      <c r="I483" s="572"/>
      <c r="J483" s="552"/>
      <c r="K483" s="552"/>
      <c r="L483" s="553"/>
      <c r="M483" s="552"/>
    </row>
    <row r="484" spans="1:13" x14ac:dyDescent="0.2">
      <c r="A484" s="552"/>
      <c r="B484" s="552"/>
      <c r="C484" s="552"/>
      <c r="D484" s="552"/>
      <c r="E484" s="552"/>
      <c r="F484" s="552"/>
      <c r="G484" s="552"/>
      <c r="H484" s="553"/>
      <c r="I484" s="572"/>
      <c r="J484" s="552"/>
      <c r="K484" s="552"/>
      <c r="L484" s="553"/>
      <c r="M484" s="552"/>
    </row>
    <row r="485" spans="1:13" x14ac:dyDescent="0.2">
      <c r="A485" s="552"/>
      <c r="B485" s="552"/>
      <c r="C485" s="552"/>
      <c r="D485" s="552"/>
      <c r="E485" s="552"/>
      <c r="F485" s="552"/>
      <c r="G485" s="552"/>
      <c r="H485" s="553"/>
      <c r="I485" s="572"/>
      <c r="J485" s="552"/>
      <c r="K485" s="552"/>
      <c r="L485" s="553"/>
      <c r="M485" s="552"/>
    </row>
    <row r="486" spans="1:13" x14ac:dyDescent="0.2">
      <c r="A486" s="552"/>
      <c r="B486" s="552"/>
      <c r="C486" s="552"/>
      <c r="D486" s="552"/>
      <c r="E486" s="552"/>
      <c r="F486" s="552"/>
      <c r="G486" s="552"/>
      <c r="H486" s="553"/>
      <c r="I486" s="572"/>
      <c r="J486" s="552"/>
      <c r="K486" s="552"/>
      <c r="L486" s="553"/>
      <c r="M486" s="552"/>
    </row>
    <row r="487" spans="1:13" x14ac:dyDescent="0.2">
      <c r="A487" s="552"/>
      <c r="B487" s="552"/>
      <c r="C487" s="552"/>
      <c r="D487" s="552"/>
      <c r="E487" s="552"/>
      <c r="F487" s="552"/>
      <c r="G487" s="552"/>
      <c r="H487" s="553"/>
      <c r="I487" s="572"/>
      <c r="J487" s="552"/>
      <c r="K487" s="552"/>
      <c r="L487" s="553"/>
      <c r="M487" s="552"/>
    </row>
    <row r="488" spans="1:13" x14ac:dyDescent="0.2">
      <c r="A488" s="552"/>
      <c r="B488" s="552"/>
      <c r="C488" s="552"/>
      <c r="D488" s="552"/>
      <c r="E488" s="552"/>
      <c r="F488" s="552"/>
      <c r="G488" s="552"/>
      <c r="H488" s="553"/>
      <c r="I488" s="572"/>
      <c r="J488" s="552"/>
      <c r="K488" s="552"/>
      <c r="L488" s="553"/>
      <c r="M488" s="552"/>
    </row>
    <row r="489" spans="1:13" x14ac:dyDescent="0.2">
      <c r="A489" s="552"/>
      <c r="B489" s="552"/>
      <c r="C489" s="552"/>
      <c r="D489" s="552"/>
      <c r="E489" s="552"/>
      <c r="F489" s="552"/>
      <c r="G489" s="552"/>
      <c r="H489" s="553"/>
      <c r="I489" s="572"/>
      <c r="J489" s="552"/>
      <c r="K489" s="552"/>
      <c r="L489" s="553"/>
      <c r="M489" s="552"/>
    </row>
    <row r="490" spans="1:13" x14ac:dyDescent="0.2">
      <c r="A490" s="552"/>
      <c r="B490" s="552"/>
      <c r="C490" s="552"/>
      <c r="D490" s="552"/>
      <c r="E490" s="552"/>
      <c r="F490" s="552"/>
      <c r="G490" s="552"/>
      <c r="H490" s="553"/>
      <c r="I490" s="572"/>
      <c r="J490" s="552"/>
      <c r="K490" s="552"/>
      <c r="L490" s="553"/>
      <c r="M490" s="552"/>
    </row>
    <row r="491" spans="1:13" x14ac:dyDescent="0.2">
      <c r="A491" s="552"/>
      <c r="B491" s="552"/>
      <c r="C491" s="552"/>
      <c r="D491" s="552"/>
      <c r="E491" s="552"/>
      <c r="F491" s="552"/>
      <c r="G491" s="552"/>
      <c r="H491" s="553"/>
      <c r="I491" s="572"/>
      <c r="J491" s="552"/>
      <c r="K491" s="552"/>
      <c r="L491" s="553"/>
      <c r="M491" s="552"/>
    </row>
    <row r="492" spans="1:13" x14ac:dyDescent="0.2">
      <c r="A492" s="552"/>
      <c r="B492" s="552"/>
      <c r="C492" s="552"/>
      <c r="D492" s="552"/>
      <c r="E492" s="552"/>
      <c r="F492" s="552"/>
      <c r="G492" s="552"/>
      <c r="H492" s="553"/>
      <c r="I492" s="572"/>
      <c r="J492" s="552"/>
      <c r="K492" s="552"/>
      <c r="L492" s="553"/>
      <c r="M492" s="552"/>
    </row>
    <row r="493" spans="1:13" x14ac:dyDescent="0.2">
      <c r="A493" s="552"/>
      <c r="B493" s="552"/>
      <c r="C493" s="552"/>
      <c r="D493" s="552"/>
      <c r="E493" s="552"/>
      <c r="F493" s="552"/>
      <c r="G493" s="552"/>
      <c r="H493" s="553"/>
      <c r="I493" s="572"/>
      <c r="J493" s="552"/>
      <c r="K493" s="552"/>
      <c r="L493" s="553"/>
      <c r="M493" s="552"/>
    </row>
    <row r="494" spans="1:13" x14ac:dyDescent="0.2">
      <c r="A494" s="552"/>
      <c r="B494" s="552"/>
      <c r="C494" s="552"/>
      <c r="D494" s="552"/>
      <c r="E494" s="552"/>
      <c r="F494" s="552"/>
      <c r="G494" s="552"/>
      <c r="H494" s="553"/>
      <c r="I494" s="572"/>
      <c r="J494" s="552"/>
      <c r="K494" s="552"/>
      <c r="L494" s="553"/>
      <c r="M494" s="552"/>
    </row>
    <row r="495" spans="1:13" x14ac:dyDescent="0.2">
      <c r="A495" s="552"/>
      <c r="B495" s="552"/>
      <c r="C495" s="552"/>
      <c r="D495" s="552"/>
      <c r="E495" s="552"/>
      <c r="F495" s="552"/>
      <c r="G495" s="552"/>
      <c r="H495" s="553"/>
      <c r="I495" s="572"/>
      <c r="J495" s="552"/>
      <c r="K495" s="552"/>
      <c r="L495" s="553"/>
      <c r="M495" s="552"/>
    </row>
    <row r="496" spans="1:13" x14ac:dyDescent="0.2">
      <c r="A496" s="552"/>
      <c r="B496" s="552"/>
      <c r="C496" s="552"/>
      <c r="D496" s="552"/>
      <c r="E496" s="552"/>
      <c r="F496" s="552"/>
      <c r="G496" s="552"/>
      <c r="H496" s="553"/>
      <c r="I496" s="572"/>
      <c r="J496" s="552"/>
      <c r="K496" s="552"/>
      <c r="L496" s="553"/>
      <c r="M496" s="552"/>
    </row>
    <row r="497" spans="1:13" x14ac:dyDescent="0.2">
      <c r="A497" s="552"/>
      <c r="B497" s="552"/>
      <c r="C497" s="552"/>
      <c r="D497" s="552"/>
      <c r="E497" s="552"/>
      <c r="F497" s="552"/>
      <c r="G497" s="552"/>
      <c r="H497" s="553"/>
      <c r="I497" s="572"/>
      <c r="J497" s="552"/>
      <c r="K497" s="552"/>
      <c r="L497" s="553"/>
      <c r="M497" s="552"/>
    </row>
    <row r="498" spans="1:13" x14ac:dyDescent="0.2">
      <c r="A498" s="552"/>
      <c r="B498" s="552"/>
      <c r="C498" s="552"/>
      <c r="D498" s="552"/>
      <c r="E498" s="552"/>
      <c r="F498" s="552"/>
      <c r="G498" s="552"/>
      <c r="H498" s="553"/>
      <c r="I498" s="572"/>
      <c r="J498" s="552"/>
      <c r="K498" s="552"/>
      <c r="L498" s="553"/>
      <c r="M498" s="552"/>
    </row>
    <row r="499" spans="1:13" x14ac:dyDescent="0.2">
      <c r="A499" s="552"/>
      <c r="B499" s="552"/>
      <c r="C499" s="552"/>
      <c r="D499" s="552"/>
      <c r="E499" s="552"/>
      <c r="F499" s="552"/>
      <c r="G499" s="552"/>
      <c r="H499" s="553"/>
      <c r="I499" s="572"/>
      <c r="J499" s="552"/>
      <c r="K499" s="552"/>
      <c r="L499" s="553"/>
      <c r="M499" s="552"/>
    </row>
    <row r="500" spans="1:13" x14ac:dyDescent="0.2">
      <c r="A500" s="552"/>
      <c r="B500" s="552"/>
      <c r="C500" s="552"/>
      <c r="D500" s="552"/>
      <c r="E500" s="552"/>
      <c r="F500" s="552"/>
      <c r="G500" s="552"/>
      <c r="H500" s="553"/>
      <c r="I500" s="572"/>
      <c r="J500" s="552"/>
      <c r="K500" s="552"/>
      <c r="L500" s="553"/>
      <c r="M500" s="552"/>
    </row>
    <row r="501" spans="1:13" x14ac:dyDescent="0.2">
      <c r="A501" s="552"/>
      <c r="B501" s="552"/>
      <c r="C501" s="552"/>
      <c r="D501" s="552"/>
      <c r="E501" s="552"/>
      <c r="F501" s="552"/>
      <c r="G501" s="552"/>
      <c r="H501" s="553"/>
      <c r="I501" s="572"/>
      <c r="J501" s="552"/>
      <c r="K501" s="552"/>
      <c r="L501" s="553"/>
      <c r="M501" s="552"/>
    </row>
    <row r="502" spans="1:13" x14ac:dyDescent="0.2">
      <c r="I502" s="569"/>
    </row>
  </sheetData>
  <sortState ref="A2:M609">
    <sortCondition ref="C2:C609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workbookViewId="0">
      <selection activeCell="A2" sqref="A2:XFD2"/>
    </sheetView>
  </sheetViews>
  <sheetFormatPr defaultRowHeight="12.75" x14ac:dyDescent="0.2"/>
  <cols>
    <col min="6" max="6" width="13" customWidth="1"/>
    <col min="7" max="7" width="12.7109375" customWidth="1"/>
    <col min="10" max="10" width="14" customWidth="1"/>
  </cols>
  <sheetData>
    <row r="1" spans="1:11" s="543" customFormat="1" x14ac:dyDescent="0.2">
      <c r="A1" s="544" t="s">
        <v>0</v>
      </c>
      <c r="B1" s="544" t="s">
        <v>1</v>
      </c>
      <c r="C1" s="544" t="s">
        <v>31</v>
      </c>
      <c r="D1" s="544" t="s">
        <v>32</v>
      </c>
      <c r="E1" s="544" t="s">
        <v>40</v>
      </c>
      <c r="F1" s="544" t="s">
        <v>33</v>
      </c>
      <c r="G1" s="544" t="s">
        <v>2</v>
      </c>
      <c r="H1" s="544" t="s">
        <v>36</v>
      </c>
      <c r="I1" s="544" t="s">
        <v>3</v>
      </c>
      <c r="J1" s="544" t="s">
        <v>34</v>
      </c>
      <c r="K1" s="544" t="s">
        <v>35</v>
      </c>
    </row>
    <row r="2" spans="1:11" s="589" customFormat="1" x14ac:dyDescent="0.2">
      <c r="F2" s="590"/>
      <c r="G2" s="591"/>
      <c r="J2" s="590"/>
    </row>
    <row r="3" spans="1:11" s="589" customFormat="1" x14ac:dyDescent="0.2">
      <c r="F3" s="590"/>
      <c r="G3" s="591"/>
      <c r="J3" s="590"/>
    </row>
    <row r="4" spans="1:11" s="589" customFormat="1" x14ac:dyDescent="0.2">
      <c r="F4" s="590"/>
      <c r="G4" s="599"/>
      <c r="J4" s="590"/>
    </row>
    <row r="5" spans="1:11" s="589" customFormat="1" x14ac:dyDescent="0.2">
      <c r="F5" s="590"/>
      <c r="G5" s="591"/>
      <c r="J5" s="590"/>
    </row>
    <row r="6" spans="1:11" s="589" customFormat="1" x14ac:dyDescent="0.2">
      <c r="F6" s="590"/>
      <c r="G6" s="591"/>
      <c r="J6" s="590"/>
    </row>
    <row r="7" spans="1:11" x14ac:dyDescent="0.2">
      <c r="G7" s="314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activeCell="A2" sqref="A2:XFD3"/>
    </sheetView>
  </sheetViews>
  <sheetFormatPr defaultRowHeight="12.75" x14ac:dyDescent="0.2"/>
  <cols>
    <col min="3" max="3" width="26.28515625" customWidth="1"/>
    <col min="6" max="6" width="18.140625" customWidth="1"/>
    <col min="7" max="7" width="15.28515625" customWidth="1"/>
    <col min="8" max="8" width="12.28515625" style="313" customWidth="1"/>
    <col min="9" max="9" width="12.140625" style="313" customWidth="1"/>
    <col min="10" max="10" width="13.7109375" style="313" customWidth="1"/>
    <col min="11" max="11" width="15.42578125" style="314" customWidth="1"/>
    <col min="12" max="12" width="17" customWidth="1"/>
    <col min="14" max="14" width="17.7109375" customWidth="1"/>
    <col min="15" max="15" width="27.42578125" customWidth="1"/>
  </cols>
  <sheetData>
    <row r="1" spans="1:15" x14ac:dyDescent="0.2">
      <c r="A1" s="582" t="s">
        <v>0</v>
      </c>
      <c r="B1" s="582" t="s">
        <v>1</v>
      </c>
      <c r="C1" s="582" t="s">
        <v>31</v>
      </c>
      <c r="D1" s="582" t="s">
        <v>32</v>
      </c>
      <c r="E1" s="582" t="s">
        <v>40</v>
      </c>
      <c r="F1" s="582" t="s">
        <v>33</v>
      </c>
      <c r="G1" s="582" t="s">
        <v>2</v>
      </c>
      <c r="H1" s="585"/>
      <c r="I1" s="585"/>
      <c r="J1" s="582"/>
      <c r="K1" s="570"/>
      <c r="L1" s="582" t="s">
        <v>36</v>
      </c>
      <c r="M1" s="582" t="s">
        <v>3</v>
      </c>
      <c r="N1" s="582" t="s">
        <v>34</v>
      </c>
      <c r="O1" s="582" t="s">
        <v>35</v>
      </c>
    </row>
    <row r="2" spans="1:15" s="589" customFormat="1" x14ac:dyDescent="0.2">
      <c r="A2" s="589" t="s">
        <v>307</v>
      </c>
      <c r="B2" s="589" t="s">
        <v>171</v>
      </c>
      <c r="C2" s="589" t="s">
        <v>172</v>
      </c>
      <c r="D2" s="589" t="s">
        <v>173</v>
      </c>
      <c r="E2" s="589" t="s">
        <v>469</v>
      </c>
      <c r="F2" s="590">
        <v>42593</v>
      </c>
      <c r="G2" s="591">
        <v>12.97</v>
      </c>
      <c r="H2" s="589" t="s">
        <v>470</v>
      </c>
      <c r="I2" s="589" t="s">
        <v>177</v>
      </c>
      <c r="J2" s="590">
        <v>42619</v>
      </c>
      <c r="K2" s="589" t="s">
        <v>71</v>
      </c>
      <c r="L2" s="589" t="s">
        <v>756</v>
      </c>
    </row>
    <row r="3" spans="1:15" s="589" customFormat="1" x14ac:dyDescent="0.2">
      <c r="A3" s="589" t="s">
        <v>307</v>
      </c>
      <c r="B3" s="589" t="s">
        <v>451</v>
      </c>
      <c r="C3" s="589" t="s">
        <v>452</v>
      </c>
      <c r="D3" s="589" t="s">
        <v>453</v>
      </c>
      <c r="E3" s="589" t="s">
        <v>471</v>
      </c>
      <c r="F3" s="590">
        <v>42615</v>
      </c>
      <c r="G3" s="591">
        <f>137.08*-1</f>
        <v>-137.08000000000001</v>
      </c>
      <c r="H3" s="589" t="s">
        <v>474</v>
      </c>
      <c r="I3" s="589" t="s">
        <v>455</v>
      </c>
      <c r="J3" s="590">
        <v>42621</v>
      </c>
      <c r="K3" s="589" t="s">
        <v>71</v>
      </c>
      <c r="L3" s="589" t="s">
        <v>474</v>
      </c>
    </row>
    <row r="4" spans="1:15" s="589" customFormat="1" x14ac:dyDescent="0.2">
      <c r="F4" s="590"/>
      <c r="G4" s="591">
        <f>SUM(G2:G3)</f>
        <v>-124.11000000000001</v>
      </c>
      <c r="H4" s="591"/>
      <c r="I4" s="591"/>
      <c r="L4" s="590"/>
    </row>
    <row r="5" spans="1:15" s="589" customFormat="1" x14ac:dyDescent="0.2">
      <c r="F5" s="590"/>
      <c r="G5" s="591"/>
      <c r="H5" s="591"/>
      <c r="I5" s="591"/>
      <c r="L5" s="590"/>
    </row>
    <row r="6" spans="1:15" s="589" customFormat="1" x14ac:dyDescent="0.2">
      <c r="F6" s="590"/>
      <c r="G6" s="591"/>
      <c r="H6" s="591"/>
      <c r="I6" s="591"/>
      <c r="L6" s="590"/>
    </row>
    <row r="7" spans="1:15" s="589" customFormat="1" x14ac:dyDescent="0.2">
      <c r="F7" s="590"/>
      <c r="G7" s="591"/>
      <c r="H7" s="591"/>
      <c r="I7" s="591"/>
      <c r="L7" s="590"/>
    </row>
    <row r="8" spans="1:15" s="589" customFormat="1" x14ac:dyDescent="0.2">
      <c r="F8" s="590"/>
      <c r="G8" s="591"/>
      <c r="H8" s="591"/>
      <c r="I8" s="591"/>
      <c r="L8" s="590"/>
    </row>
    <row r="9" spans="1:15" s="589" customFormat="1" x14ac:dyDescent="0.2">
      <c r="F9" s="590"/>
      <c r="G9" s="591"/>
      <c r="H9" s="591"/>
      <c r="I9" s="591"/>
      <c r="L9" s="590"/>
    </row>
    <row r="10" spans="1:15" s="589" customFormat="1" x14ac:dyDescent="0.2">
      <c r="F10" s="590"/>
      <c r="G10" s="591"/>
      <c r="H10" s="591"/>
      <c r="I10" s="591"/>
      <c r="L10" s="590"/>
    </row>
    <row r="11" spans="1:15" s="589" customFormat="1" x14ac:dyDescent="0.2">
      <c r="F11" s="590"/>
      <c r="G11" s="591"/>
      <c r="H11" s="591"/>
      <c r="I11" s="591"/>
      <c r="L11" s="590"/>
    </row>
    <row r="12" spans="1:15" s="589" customFormat="1" x14ac:dyDescent="0.2">
      <c r="F12" s="590"/>
      <c r="G12" s="591"/>
      <c r="H12" s="591"/>
      <c r="I12" s="591"/>
      <c r="L12" s="590"/>
    </row>
    <row r="13" spans="1:15" s="589" customFormat="1" x14ac:dyDescent="0.2">
      <c r="F13" s="590"/>
      <c r="G13" s="591"/>
      <c r="H13" s="591"/>
      <c r="I13" s="591"/>
      <c r="L13" s="590"/>
    </row>
    <row r="14" spans="1:15" s="589" customFormat="1" x14ac:dyDescent="0.2">
      <c r="F14" s="590"/>
      <c r="G14" s="591"/>
      <c r="H14" s="591"/>
      <c r="I14" s="591"/>
      <c r="L14" s="590"/>
    </row>
    <row r="15" spans="1:15" s="589" customFormat="1" x14ac:dyDescent="0.2">
      <c r="F15" s="590"/>
      <c r="G15" s="591"/>
      <c r="H15" s="591"/>
      <c r="I15" s="591"/>
      <c r="L15" s="590"/>
    </row>
    <row r="16" spans="1:15" s="589" customFormat="1" x14ac:dyDescent="0.2">
      <c r="F16" s="590"/>
      <c r="G16" s="591"/>
      <c r="H16" s="591"/>
      <c r="I16" s="591"/>
      <c r="L16" s="590"/>
    </row>
    <row r="17" spans="6:12" s="589" customFormat="1" x14ac:dyDescent="0.2">
      <c r="F17" s="590"/>
      <c r="G17" s="591"/>
      <c r="H17" s="591"/>
      <c r="I17" s="591"/>
      <c r="L17" s="590"/>
    </row>
    <row r="18" spans="6:12" s="589" customFormat="1" x14ac:dyDescent="0.2">
      <c r="F18" s="590"/>
      <c r="G18" s="591"/>
      <c r="H18" s="591"/>
      <c r="I18" s="591"/>
      <c r="L18" s="590"/>
    </row>
    <row r="19" spans="6:12" s="589" customFormat="1" x14ac:dyDescent="0.2">
      <c r="F19" s="590"/>
      <c r="G19" s="591"/>
      <c r="H19" s="591"/>
      <c r="I19" s="591"/>
      <c r="L19" s="590"/>
    </row>
    <row r="20" spans="6:12" s="589" customFormat="1" x14ac:dyDescent="0.2">
      <c r="F20" s="590"/>
      <c r="G20" s="591"/>
      <c r="H20" s="591"/>
      <c r="I20" s="591"/>
      <c r="L20" s="590"/>
    </row>
    <row r="21" spans="6:12" s="589" customFormat="1" x14ac:dyDescent="0.2">
      <c r="F21" s="590"/>
      <c r="G21" s="591"/>
      <c r="H21" s="591"/>
      <c r="I21" s="591"/>
      <c r="L21" s="590"/>
    </row>
    <row r="22" spans="6:12" s="589" customFormat="1" x14ac:dyDescent="0.2">
      <c r="F22" s="590"/>
      <c r="G22" s="591"/>
      <c r="H22" s="591"/>
      <c r="I22" s="591"/>
      <c r="L22" s="590"/>
    </row>
    <row r="23" spans="6:12" s="589" customFormat="1" x14ac:dyDescent="0.2">
      <c r="F23" s="590"/>
      <c r="G23" s="591"/>
      <c r="H23" s="591"/>
      <c r="I23" s="591"/>
      <c r="L23" s="590"/>
    </row>
    <row r="24" spans="6:12" s="589" customFormat="1" x14ac:dyDescent="0.2">
      <c r="F24" s="590"/>
      <c r="G24" s="591"/>
      <c r="H24" s="591"/>
      <c r="I24" s="591"/>
      <c r="L24" s="590"/>
    </row>
    <row r="25" spans="6:12" s="589" customFormat="1" x14ac:dyDescent="0.2">
      <c r="F25" s="590"/>
      <c r="G25" s="591"/>
      <c r="H25" s="591"/>
      <c r="I25" s="591"/>
      <c r="L25" s="590"/>
    </row>
    <row r="26" spans="6:12" s="589" customFormat="1" x14ac:dyDescent="0.2">
      <c r="F26" s="590"/>
      <c r="G26" s="591"/>
      <c r="H26" s="591"/>
      <c r="I26" s="591"/>
      <c r="L26" s="590"/>
    </row>
    <row r="27" spans="6:12" s="589" customFormat="1" x14ac:dyDescent="0.2">
      <c r="F27" s="590"/>
      <c r="G27" s="591"/>
      <c r="H27" s="591"/>
      <c r="I27" s="591"/>
      <c r="L27" s="590"/>
    </row>
    <row r="28" spans="6:12" s="589" customFormat="1" x14ac:dyDescent="0.2">
      <c r="F28" s="590"/>
      <c r="G28" s="591"/>
      <c r="H28" s="591"/>
      <c r="I28" s="591"/>
      <c r="L28" s="590"/>
    </row>
    <row r="29" spans="6:12" s="589" customFormat="1" x14ac:dyDescent="0.2">
      <c r="F29" s="590"/>
      <c r="G29" s="591"/>
      <c r="H29" s="591"/>
      <c r="I29" s="591"/>
      <c r="L29" s="590"/>
    </row>
    <row r="30" spans="6:12" s="589" customFormat="1" x14ac:dyDescent="0.2">
      <c r="F30" s="590"/>
      <c r="G30" s="591"/>
      <c r="H30" s="591"/>
      <c r="I30" s="591"/>
      <c r="L30" s="590"/>
    </row>
    <row r="31" spans="6:12" s="589" customFormat="1" x14ac:dyDescent="0.2">
      <c r="F31" s="590"/>
      <c r="G31" s="591"/>
      <c r="H31" s="591"/>
      <c r="I31" s="591"/>
      <c r="L31" s="590"/>
    </row>
    <row r="32" spans="6:12" s="589" customFormat="1" x14ac:dyDescent="0.2">
      <c r="F32" s="590"/>
      <c r="G32" s="591"/>
      <c r="H32" s="591"/>
      <c r="I32" s="591"/>
      <c r="L32" s="590"/>
    </row>
    <row r="33" spans="6:12" s="589" customFormat="1" x14ac:dyDescent="0.2">
      <c r="F33" s="590"/>
      <c r="G33" s="591"/>
      <c r="H33" s="591"/>
      <c r="I33" s="591"/>
      <c r="L33" s="590"/>
    </row>
    <row r="34" spans="6:12" s="589" customFormat="1" x14ac:dyDescent="0.2">
      <c r="F34" s="590"/>
      <c r="G34" s="591"/>
      <c r="H34" s="591"/>
      <c r="I34" s="591"/>
      <c r="L34" s="590"/>
    </row>
    <row r="35" spans="6:12" s="589" customFormat="1" x14ac:dyDescent="0.2">
      <c r="F35" s="590"/>
      <c r="G35" s="591"/>
      <c r="H35" s="591"/>
      <c r="I35" s="591"/>
      <c r="L35" s="590"/>
    </row>
    <row r="36" spans="6:12" s="589" customFormat="1" x14ac:dyDescent="0.2">
      <c r="F36" s="590"/>
      <c r="G36" s="591"/>
      <c r="H36" s="591"/>
      <c r="I36" s="591"/>
      <c r="L36" s="590"/>
    </row>
    <row r="37" spans="6:12" s="589" customFormat="1" x14ac:dyDescent="0.2">
      <c r="F37" s="590"/>
      <c r="G37" s="591"/>
      <c r="H37" s="591"/>
      <c r="I37" s="591"/>
      <c r="L37" s="590"/>
    </row>
    <row r="38" spans="6:12" s="589" customFormat="1" x14ac:dyDescent="0.2">
      <c r="F38" s="590"/>
      <c r="G38" s="591"/>
      <c r="H38" s="591"/>
      <c r="I38" s="591"/>
      <c r="L38" s="590"/>
    </row>
    <row r="39" spans="6:12" s="589" customFormat="1" x14ac:dyDescent="0.2">
      <c r="F39" s="590"/>
      <c r="G39" s="591"/>
      <c r="H39" s="591"/>
      <c r="I39" s="591"/>
      <c r="L39" s="590"/>
    </row>
    <row r="40" spans="6:12" s="589" customFormat="1" x14ac:dyDescent="0.2">
      <c r="F40" s="590"/>
      <c r="G40" s="591"/>
      <c r="H40" s="591"/>
      <c r="I40" s="591"/>
      <c r="L40" s="590"/>
    </row>
    <row r="41" spans="6:12" s="589" customFormat="1" x14ac:dyDescent="0.2">
      <c r="F41" s="590"/>
      <c r="G41" s="591"/>
      <c r="H41" s="591"/>
      <c r="I41" s="591"/>
      <c r="L41" s="590"/>
    </row>
    <row r="42" spans="6:12" s="589" customFormat="1" x14ac:dyDescent="0.2">
      <c r="F42" s="590"/>
      <c r="G42" s="591"/>
      <c r="H42" s="591"/>
      <c r="I42" s="591"/>
      <c r="L42" s="590"/>
    </row>
    <row r="43" spans="6:12" s="589" customFormat="1" x14ac:dyDescent="0.2">
      <c r="F43" s="590"/>
      <c r="G43" s="591"/>
      <c r="H43" s="591"/>
      <c r="I43" s="591"/>
      <c r="L43" s="590"/>
    </row>
    <row r="44" spans="6:12" s="589" customFormat="1" x14ac:dyDescent="0.2">
      <c r="F44" s="590"/>
      <c r="G44" s="591"/>
      <c r="H44" s="591"/>
      <c r="I44" s="591"/>
      <c r="L44" s="590"/>
    </row>
    <row r="45" spans="6:12" s="589" customFormat="1" x14ac:dyDescent="0.2">
      <c r="F45" s="590"/>
      <c r="G45" s="591"/>
      <c r="H45" s="591"/>
      <c r="I45" s="591"/>
      <c r="L45" s="590"/>
    </row>
    <row r="46" spans="6:12" s="589" customFormat="1" x14ac:dyDescent="0.2">
      <c r="F46" s="590"/>
      <c r="G46" s="591"/>
      <c r="H46" s="591"/>
      <c r="I46" s="591"/>
      <c r="L46" s="590"/>
    </row>
    <row r="47" spans="6:12" s="589" customFormat="1" x14ac:dyDescent="0.2">
      <c r="F47" s="590"/>
      <c r="G47" s="591"/>
      <c r="H47" s="591"/>
      <c r="I47" s="591"/>
      <c r="L47" s="590"/>
    </row>
    <row r="48" spans="6:12" x14ac:dyDescent="0.2">
      <c r="I48" s="314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opLeftCell="D1" workbookViewId="0">
      <selection activeCell="D2" sqref="A2:XFD2"/>
    </sheetView>
  </sheetViews>
  <sheetFormatPr defaultColWidth="24.42578125" defaultRowHeight="12.75" x14ac:dyDescent="0.2"/>
  <cols>
    <col min="1" max="1" width="10.28515625" customWidth="1"/>
    <col min="2" max="2" width="11" customWidth="1"/>
    <col min="5" max="5" width="17.42578125" customWidth="1"/>
    <col min="7" max="7" width="15.5703125" style="314" customWidth="1"/>
  </cols>
  <sheetData>
    <row r="1" spans="1:11" x14ac:dyDescent="0.2">
      <c r="A1" s="585" t="s">
        <v>0</v>
      </c>
      <c r="B1" s="585" t="s">
        <v>1</v>
      </c>
      <c r="C1" s="585" t="s">
        <v>31</v>
      </c>
      <c r="D1" s="585" t="s">
        <v>32</v>
      </c>
      <c r="E1" s="585" t="s">
        <v>40</v>
      </c>
      <c r="F1" s="585" t="s">
        <v>33</v>
      </c>
      <c r="G1" s="570" t="s">
        <v>2</v>
      </c>
      <c r="H1" s="585" t="s">
        <v>36</v>
      </c>
      <c r="I1" s="585" t="s">
        <v>3</v>
      </c>
      <c r="J1" s="585" t="s">
        <v>34</v>
      </c>
      <c r="K1" s="585" t="s">
        <v>35</v>
      </c>
    </row>
    <row r="2" spans="1:11" x14ac:dyDescent="0.2">
      <c r="A2" s="584"/>
      <c r="B2" s="584"/>
      <c r="C2" s="584"/>
      <c r="D2" s="584"/>
      <c r="E2" s="584"/>
      <c r="F2" s="586"/>
      <c r="G2" s="572"/>
      <c r="H2" s="584"/>
      <c r="I2" s="584"/>
      <c r="J2" s="586"/>
      <c r="K2" s="584"/>
    </row>
    <row r="3" spans="1:11" x14ac:dyDescent="0.2">
      <c r="A3" s="584"/>
      <c r="B3" s="584"/>
      <c r="C3" s="584"/>
      <c r="D3" s="584"/>
      <c r="E3" s="584"/>
      <c r="F3" s="586"/>
      <c r="G3" s="572"/>
      <c r="H3" s="584"/>
      <c r="I3" s="584"/>
      <c r="J3" s="586"/>
      <c r="K3" s="584"/>
    </row>
    <row r="4" spans="1:11" x14ac:dyDescent="0.2">
      <c r="A4" s="584"/>
      <c r="B4" s="584"/>
      <c r="C4" s="584"/>
      <c r="D4" s="584"/>
      <c r="E4" s="584"/>
      <c r="F4" s="586"/>
      <c r="G4" s="572"/>
      <c r="H4" s="584"/>
      <c r="I4" s="584"/>
      <c r="J4" s="586"/>
      <c r="K4" s="584"/>
    </row>
    <row r="5" spans="1:11" x14ac:dyDescent="0.2">
      <c r="A5" s="584"/>
      <c r="B5" s="584"/>
      <c r="C5" s="584"/>
      <c r="D5" s="584"/>
      <c r="E5" s="584"/>
      <c r="F5" s="586"/>
      <c r="G5" s="572"/>
      <c r="H5" s="584"/>
      <c r="I5" s="584"/>
      <c r="J5" s="586"/>
      <c r="K5" s="584"/>
    </row>
    <row r="6" spans="1:11" x14ac:dyDescent="0.2">
      <c r="A6" s="584"/>
      <c r="B6" s="584"/>
      <c r="C6" s="584"/>
      <c r="D6" s="584"/>
      <c r="E6" s="584"/>
      <c r="F6" s="586"/>
      <c r="G6" s="572"/>
      <c r="H6" s="584"/>
      <c r="I6" s="584"/>
      <c r="J6" s="586"/>
      <c r="K6" s="584"/>
    </row>
    <row r="7" spans="1:11" x14ac:dyDescent="0.2">
      <c r="A7" s="584"/>
      <c r="B7" s="584"/>
      <c r="C7" s="584"/>
      <c r="D7" s="584"/>
      <c r="E7" s="584"/>
      <c r="F7" s="586"/>
      <c r="G7" s="572"/>
      <c r="H7" s="584"/>
      <c r="I7" s="584"/>
      <c r="J7" s="586"/>
      <c r="K7" s="584"/>
    </row>
    <row r="8" spans="1:11" x14ac:dyDescent="0.2">
      <c r="A8" s="584"/>
      <c r="B8" s="584"/>
      <c r="C8" s="584"/>
      <c r="D8" s="584"/>
      <c r="E8" s="584"/>
      <c r="F8" s="586"/>
      <c r="G8" s="572"/>
      <c r="H8" s="584"/>
      <c r="I8" s="584"/>
      <c r="J8" s="586"/>
      <c r="K8" s="584"/>
    </row>
    <row r="9" spans="1:11" x14ac:dyDescent="0.2">
      <c r="A9" s="584"/>
      <c r="B9" s="584"/>
      <c r="C9" s="584"/>
      <c r="D9" s="584"/>
      <c r="E9" s="584"/>
      <c r="F9" s="586"/>
      <c r="G9" s="572"/>
      <c r="H9" s="584"/>
      <c r="I9" s="584"/>
      <c r="J9" s="586"/>
      <c r="K9" s="584"/>
    </row>
    <row r="10" spans="1:11" x14ac:dyDescent="0.2">
      <c r="A10" s="584"/>
      <c r="B10" s="584"/>
      <c r="C10" s="584"/>
      <c r="D10" s="584"/>
      <c r="E10" s="584"/>
      <c r="F10" s="586"/>
      <c r="G10" s="572"/>
      <c r="H10" s="584"/>
      <c r="I10" s="584"/>
      <c r="J10" s="586"/>
      <c r="K10" s="584"/>
    </row>
    <row r="11" spans="1:11" x14ac:dyDescent="0.2">
      <c r="A11" s="584"/>
      <c r="B11" s="584"/>
      <c r="C11" s="584"/>
      <c r="D11" s="584"/>
      <c r="E11" s="584"/>
      <c r="F11" s="586"/>
      <c r="G11" s="572"/>
      <c r="H11" s="584"/>
      <c r="I11" s="584"/>
      <c r="J11" s="586"/>
      <c r="K11" s="584"/>
    </row>
    <row r="12" spans="1:11" x14ac:dyDescent="0.2">
      <c r="A12" s="584"/>
      <c r="B12" s="584"/>
      <c r="C12" s="584"/>
      <c r="D12" s="584"/>
      <c r="E12" s="584"/>
      <c r="F12" s="586"/>
      <c r="G12" s="572"/>
      <c r="H12" s="584"/>
      <c r="I12" s="584"/>
      <c r="J12" s="586"/>
      <c r="K12" s="584"/>
    </row>
    <row r="13" spans="1:11" x14ac:dyDescent="0.2">
      <c r="A13" s="584"/>
      <c r="B13" s="584"/>
      <c r="C13" s="584"/>
      <c r="D13" s="584"/>
      <c r="E13" s="584"/>
      <c r="F13" s="586"/>
      <c r="G13" s="572"/>
      <c r="H13" s="584"/>
      <c r="I13" s="584"/>
      <c r="J13" s="586"/>
      <c r="K13" s="584"/>
    </row>
    <row r="14" spans="1:11" x14ac:dyDescent="0.2">
      <c r="A14" s="584"/>
      <c r="B14" s="584"/>
      <c r="C14" s="584"/>
      <c r="D14" s="584"/>
      <c r="E14" s="584"/>
      <c r="F14" s="586"/>
      <c r="G14" s="572"/>
      <c r="H14" s="584"/>
      <c r="I14" s="584"/>
      <c r="J14" s="586"/>
      <c r="K14" s="584"/>
    </row>
    <row r="15" spans="1:11" x14ac:dyDescent="0.2">
      <c r="A15" s="584"/>
      <c r="B15" s="584"/>
      <c r="C15" s="584"/>
      <c r="D15" s="584"/>
      <c r="E15" s="584"/>
      <c r="F15" s="586"/>
      <c r="G15" s="572"/>
      <c r="H15" s="584"/>
      <c r="I15" s="584"/>
      <c r="J15" s="586"/>
      <c r="K15" s="584"/>
    </row>
    <row r="16" spans="1:11" x14ac:dyDescent="0.2">
      <c r="A16" s="584"/>
      <c r="B16" s="584"/>
      <c r="C16" s="584"/>
      <c r="D16" s="584"/>
      <c r="E16" s="584"/>
      <c r="F16" s="586"/>
      <c r="G16" s="572"/>
      <c r="H16" s="584"/>
      <c r="I16" s="584"/>
      <c r="J16" s="586"/>
      <c r="K16" s="584"/>
    </row>
    <row r="17" spans="1:11" x14ac:dyDescent="0.2">
      <c r="A17" s="584"/>
      <c r="B17" s="584"/>
      <c r="C17" s="584"/>
      <c r="D17" s="584"/>
      <c r="E17" s="584"/>
      <c r="F17" s="586"/>
      <c r="G17" s="572"/>
      <c r="H17" s="584"/>
      <c r="I17" s="584"/>
      <c r="J17" s="586"/>
      <c r="K17" s="584"/>
    </row>
    <row r="18" spans="1:11" x14ac:dyDescent="0.2">
      <c r="A18" s="584"/>
      <c r="B18" s="584"/>
      <c r="C18" s="584"/>
      <c r="D18" s="584"/>
      <c r="E18" s="584"/>
      <c r="F18" s="586"/>
      <c r="G18" s="572"/>
      <c r="H18" s="584"/>
      <c r="I18" s="584"/>
      <c r="J18" s="586"/>
      <c r="K18" s="584"/>
    </row>
    <row r="19" spans="1:11" x14ac:dyDescent="0.2">
      <c r="A19" s="584"/>
      <c r="B19" s="584"/>
      <c r="C19" s="584"/>
      <c r="D19" s="584"/>
      <c r="E19" s="584"/>
      <c r="F19" s="586"/>
      <c r="G19" s="572"/>
      <c r="H19" s="584"/>
      <c r="I19" s="584"/>
      <c r="J19" s="586"/>
      <c r="K19" s="584"/>
    </row>
    <row r="20" spans="1:11" x14ac:dyDescent="0.2">
      <c r="A20" s="584"/>
      <c r="B20" s="584"/>
      <c r="C20" s="584"/>
      <c r="D20" s="584"/>
      <c r="E20" s="584"/>
      <c r="F20" s="586"/>
      <c r="G20" s="572"/>
      <c r="H20" s="584"/>
      <c r="I20" s="584"/>
      <c r="J20" s="586"/>
      <c r="K20" s="584"/>
    </row>
    <row r="21" spans="1:11" x14ac:dyDescent="0.2">
      <c r="A21" s="584"/>
      <c r="B21" s="584"/>
      <c r="C21" s="584"/>
      <c r="D21" s="584"/>
      <c r="E21" s="584"/>
      <c r="F21" s="586"/>
      <c r="G21" s="572"/>
      <c r="H21" s="584"/>
      <c r="I21" s="584"/>
      <c r="J21" s="586"/>
      <c r="K21" s="584"/>
    </row>
    <row r="22" spans="1:11" x14ac:dyDescent="0.2">
      <c r="A22" s="584"/>
      <c r="B22" s="584"/>
      <c r="C22" s="584"/>
      <c r="D22" s="584"/>
      <c r="E22" s="584"/>
      <c r="F22" s="586"/>
      <c r="G22" s="572"/>
      <c r="H22" s="584"/>
      <c r="I22" s="584"/>
      <c r="J22" s="586"/>
      <c r="K22" s="584"/>
    </row>
    <row r="23" spans="1:11" x14ac:dyDescent="0.2">
      <c r="A23" s="584"/>
      <c r="B23" s="584"/>
      <c r="C23" s="584"/>
      <c r="D23" s="584"/>
      <c r="E23" s="584"/>
      <c r="F23" s="586"/>
      <c r="G23" s="572"/>
      <c r="H23" s="584"/>
      <c r="I23" s="584"/>
      <c r="J23" s="586"/>
      <c r="K23" s="584"/>
    </row>
    <row r="24" spans="1:11" x14ac:dyDescent="0.2">
      <c r="A24" s="584"/>
      <c r="B24" s="584"/>
      <c r="C24" s="584"/>
      <c r="D24" s="584"/>
      <c r="E24" s="584"/>
      <c r="F24" s="586"/>
      <c r="G24" s="572"/>
      <c r="H24" s="584"/>
      <c r="I24" s="584"/>
      <c r="J24" s="586"/>
      <c r="K24" s="584"/>
    </row>
    <row r="25" spans="1:11" x14ac:dyDescent="0.2">
      <c r="A25" s="584"/>
      <c r="B25" s="584"/>
      <c r="C25" s="584"/>
      <c r="D25" s="584"/>
      <c r="E25" s="584"/>
      <c r="F25" s="586"/>
      <c r="G25" s="572"/>
      <c r="H25" s="584"/>
      <c r="I25" s="584"/>
      <c r="J25" s="586"/>
      <c r="K25" s="584"/>
    </row>
    <row r="26" spans="1:11" x14ac:dyDescent="0.2">
      <c r="A26" s="584"/>
      <c r="B26" s="584"/>
      <c r="C26" s="584"/>
      <c r="D26" s="584"/>
      <c r="E26" s="584"/>
      <c r="F26" s="586"/>
      <c r="G26" s="572"/>
      <c r="H26" s="584"/>
      <c r="I26" s="584"/>
      <c r="J26" s="586"/>
      <c r="K26" s="584"/>
    </row>
    <row r="27" spans="1:11" x14ac:dyDescent="0.2">
      <c r="A27" s="584"/>
      <c r="B27" s="584"/>
      <c r="C27" s="584"/>
      <c r="D27" s="584"/>
      <c r="E27" s="584"/>
      <c r="F27" s="586"/>
      <c r="G27" s="572"/>
      <c r="H27" s="584"/>
      <c r="I27" s="584"/>
      <c r="J27" s="586"/>
      <c r="K27" s="584"/>
    </row>
    <row r="28" spans="1:11" x14ac:dyDescent="0.2">
      <c r="A28" s="584"/>
      <c r="B28" s="584"/>
      <c r="C28" s="584"/>
      <c r="D28" s="584"/>
      <c r="E28" s="584"/>
      <c r="F28" s="586"/>
      <c r="G28" s="572"/>
      <c r="H28" s="584"/>
      <c r="I28" s="584"/>
      <c r="J28" s="586"/>
      <c r="K28" s="584"/>
    </row>
    <row r="29" spans="1:11" x14ac:dyDescent="0.2">
      <c r="A29" s="584"/>
      <c r="B29" s="584"/>
      <c r="C29" s="584"/>
      <c r="D29" s="584"/>
      <c r="E29" s="584"/>
      <c r="F29" s="586"/>
      <c r="G29" s="572"/>
      <c r="H29" s="584"/>
      <c r="I29" s="584"/>
      <c r="J29" s="586"/>
      <c r="K29" s="584"/>
    </row>
    <row r="30" spans="1:11" x14ac:dyDescent="0.2">
      <c r="A30" s="584"/>
      <c r="B30" s="584"/>
      <c r="C30" s="584"/>
      <c r="D30" s="584"/>
      <c r="E30" s="584"/>
      <c r="F30" s="586"/>
      <c r="G30" s="572"/>
      <c r="H30" s="584"/>
      <c r="I30" s="584"/>
      <c r="J30" s="586"/>
      <c r="K30" s="584"/>
    </row>
    <row r="31" spans="1:11" x14ac:dyDescent="0.2">
      <c r="A31" s="584"/>
      <c r="B31" s="584"/>
      <c r="C31" s="584"/>
      <c r="D31" s="584"/>
      <c r="E31" s="584"/>
      <c r="F31" s="586"/>
      <c r="G31" s="572"/>
      <c r="H31" s="584"/>
      <c r="I31" s="584"/>
      <c r="J31" s="586"/>
      <c r="K31" s="584"/>
    </row>
    <row r="32" spans="1:11" x14ac:dyDescent="0.2">
      <c r="A32" s="584"/>
      <c r="B32" s="584"/>
      <c r="C32" s="584"/>
      <c r="D32" s="584"/>
      <c r="E32" s="584"/>
      <c r="F32" s="586"/>
      <c r="G32" s="572"/>
      <c r="H32" s="584"/>
      <c r="I32" s="584"/>
      <c r="J32" s="586"/>
      <c r="K32" s="584"/>
    </row>
    <row r="33" spans="7:7" x14ac:dyDescent="0.2">
      <c r="G33" s="426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80"/>
  <sheetViews>
    <sheetView workbookViewId="0">
      <selection activeCell="A2" sqref="A2:XFD6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7.140625" style="589" customWidth="1"/>
    <col min="6" max="6" width="15" style="589" bestFit="1" customWidth="1"/>
    <col min="7" max="7" width="11" style="589" bestFit="1" customWidth="1"/>
    <col min="8" max="8" width="11" style="589" customWidth="1"/>
    <col min="9" max="9" width="13.5703125" style="589" customWidth="1"/>
    <col min="10" max="10" width="21" style="589" bestFit="1" customWidth="1"/>
    <col min="11" max="11" width="16" style="589" bestFit="1" customWidth="1"/>
    <col min="12" max="12" width="13" style="589" bestFit="1" customWidth="1"/>
    <col min="13" max="13" width="14" style="589" bestFit="1" customWidth="1"/>
    <col min="14" max="16384" width="9.140625" style="589"/>
  </cols>
  <sheetData>
    <row r="1" spans="1:13" ht="39.75" customHeight="1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/>
      <c r="I1" s="594"/>
      <c r="J1" s="594" t="s">
        <v>36</v>
      </c>
      <c r="K1" s="594" t="s">
        <v>3</v>
      </c>
      <c r="L1" s="595" t="s">
        <v>34</v>
      </c>
      <c r="M1" s="595" t="s">
        <v>35</v>
      </c>
    </row>
    <row r="2" spans="1:13" x14ac:dyDescent="0.2">
      <c r="A2" s="589" t="s">
        <v>307</v>
      </c>
      <c r="B2" s="589" t="s">
        <v>333</v>
      </c>
      <c r="C2" s="589" t="s">
        <v>334</v>
      </c>
      <c r="D2" s="589" t="s">
        <v>335</v>
      </c>
      <c r="E2" s="589" t="s">
        <v>478</v>
      </c>
      <c r="F2" s="590">
        <v>42650</v>
      </c>
      <c r="G2" s="591">
        <v>5015.63</v>
      </c>
      <c r="H2" s="589" t="s">
        <v>474</v>
      </c>
      <c r="I2" s="589" t="s">
        <v>479</v>
      </c>
      <c r="J2" s="590">
        <v>42653</v>
      </c>
      <c r="K2" s="589" t="s">
        <v>71</v>
      </c>
      <c r="L2" s="589" t="s">
        <v>474</v>
      </c>
    </row>
    <row r="3" spans="1:13" x14ac:dyDescent="0.2">
      <c r="A3" s="589" t="s">
        <v>291</v>
      </c>
      <c r="B3" s="589" t="s">
        <v>391</v>
      </c>
      <c r="C3" s="589" t="s">
        <v>392</v>
      </c>
      <c r="D3" s="589" t="s">
        <v>393</v>
      </c>
      <c r="E3" s="589" t="s">
        <v>480</v>
      </c>
      <c r="F3" s="590">
        <v>40645</v>
      </c>
      <c r="G3" s="591">
        <v>554.69000000000005</v>
      </c>
      <c r="H3" s="589" t="s">
        <v>474</v>
      </c>
      <c r="I3" s="589" t="s">
        <v>246</v>
      </c>
      <c r="J3" s="590">
        <v>42661</v>
      </c>
      <c r="K3" s="589" t="s">
        <v>71</v>
      </c>
      <c r="L3" s="589" t="s">
        <v>474</v>
      </c>
    </row>
    <row r="4" spans="1:13" x14ac:dyDescent="0.2">
      <c r="A4" s="589" t="s">
        <v>307</v>
      </c>
      <c r="B4" s="589" t="s">
        <v>140</v>
      </c>
      <c r="C4" s="589" t="s">
        <v>141</v>
      </c>
      <c r="D4" s="589" t="s">
        <v>474</v>
      </c>
      <c r="E4" s="589" t="s">
        <v>481</v>
      </c>
      <c r="F4" s="590">
        <v>42633</v>
      </c>
      <c r="G4" s="591">
        <v>2445.1799999999998</v>
      </c>
      <c r="H4" s="589" t="s">
        <v>474</v>
      </c>
      <c r="I4" s="589" t="s">
        <v>476</v>
      </c>
      <c r="J4" s="590">
        <v>42654</v>
      </c>
      <c r="K4" s="589" t="s">
        <v>71</v>
      </c>
      <c r="L4" s="589" t="s">
        <v>474</v>
      </c>
    </row>
    <row r="5" spans="1:13" x14ac:dyDescent="0.2">
      <c r="A5" s="589" t="s">
        <v>307</v>
      </c>
      <c r="B5" s="589" t="s">
        <v>384</v>
      </c>
      <c r="C5" s="589" t="s">
        <v>1853</v>
      </c>
      <c r="D5" s="589" t="s">
        <v>385</v>
      </c>
      <c r="E5" s="589" t="s">
        <v>482</v>
      </c>
      <c r="F5" s="590">
        <v>42643</v>
      </c>
      <c r="G5" s="591">
        <v>31.8</v>
      </c>
      <c r="H5" s="589" t="s">
        <v>474</v>
      </c>
      <c r="I5" s="589" t="s">
        <v>104</v>
      </c>
      <c r="J5" s="590">
        <v>42654</v>
      </c>
      <c r="K5" s="589" t="s">
        <v>71</v>
      </c>
      <c r="L5" s="589" t="s">
        <v>474</v>
      </c>
    </row>
    <row r="6" spans="1:13" x14ac:dyDescent="0.2">
      <c r="A6" s="589" t="s">
        <v>307</v>
      </c>
      <c r="B6" s="589" t="s">
        <v>483</v>
      </c>
      <c r="C6" s="589" t="s">
        <v>484</v>
      </c>
      <c r="D6" s="589" t="s">
        <v>485</v>
      </c>
      <c r="E6" s="589" t="s">
        <v>486</v>
      </c>
      <c r="F6" s="590">
        <v>42635</v>
      </c>
      <c r="G6" s="591">
        <v>135</v>
      </c>
      <c r="H6" s="589" t="s">
        <v>474</v>
      </c>
      <c r="I6" s="589" t="s">
        <v>674</v>
      </c>
      <c r="J6" s="590">
        <v>42653</v>
      </c>
      <c r="K6" s="589" t="s">
        <v>71</v>
      </c>
      <c r="L6" s="589" t="s">
        <v>474</v>
      </c>
    </row>
    <row r="7" spans="1:13" x14ac:dyDescent="0.2">
      <c r="G7" s="610">
        <f>SUM(G2:G6)</f>
        <v>8182.3</v>
      </c>
    </row>
    <row r="8" spans="1:13" x14ac:dyDescent="0.2">
      <c r="F8" s="590"/>
      <c r="G8" s="591"/>
      <c r="H8" s="591"/>
      <c r="I8" s="591"/>
      <c r="L8" s="590"/>
    </row>
    <row r="9" spans="1:13" x14ac:dyDescent="0.2">
      <c r="F9" s="590"/>
      <c r="G9" s="591"/>
      <c r="H9" s="591"/>
      <c r="I9" s="591"/>
      <c r="L9" s="590"/>
    </row>
    <row r="10" spans="1:13" x14ac:dyDescent="0.2">
      <c r="F10" s="590"/>
      <c r="G10" s="591"/>
      <c r="H10" s="591"/>
      <c r="I10" s="591"/>
      <c r="L10" s="590"/>
    </row>
    <row r="11" spans="1:13" x14ac:dyDescent="0.2">
      <c r="F11" s="590"/>
      <c r="G11" s="591"/>
      <c r="H11" s="591"/>
      <c r="I11" s="591"/>
      <c r="L11" s="590"/>
    </row>
    <row r="12" spans="1:13" x14ac:dyDescent="0.2">
      <c r="F12" s="590"/>
      <c r="G12" s="591"/>
      <c r="H12" s="591"/>
      <c r="I12" s="591"/>
      <c r="L12" s="590"/>
    </row>
    <row r="13" spans="1:13" x14ac:dyDescent="0.2">
      <c r="F13" s="590"/>
      <c r="G13" s="591"/>
      <c r="H13" s="591"/>
      <c r="I13" s="591"/>
      <c r="L13" s="590"/>
    </row>
    <row r="14" spans="1:13" x14ac:dyDescent="0.2">
      <c r="F14" s="590"/>
      <c r="G14" s="591"/>
      <c r="H14" s="591"/>
      <c r="I14" s="591"/>
      <c r="L14" s="590"/>
    </row>
    <row r="15" spans="1:13" x14ac:dyDescent="0.2">
      <c r="F15" s="590"/>
      <c r="G15" s="591"/>
      <c r="H15" s="591"/>
      <c r="I15" s="591"/>
      <c r="L15" s="590"/>
    </row>
    <row r="16" spans="1:13" x14ac:dyDescent="0.2">
      <c r="F16" s="590"/>
      <c r="G16" s="591"/>
      <c r="H16" s="591"/>
      <c r="I16" s="591"/>
      <c r="L16" s="590"/>
    </row>
    <row r="17" spans="6:12" x14ac:dyDescent="0.2">
      <c r="F17" s="590"/>
      <c r="G17" s="591"/>
      <c r="H17" s="591"/>
      <c r="I17" s="591"/>
      <c r="L17" s="590"/>
    </row>
    <row r="18" spans="6:12" x14ac:dyDescent="0.2">
      <c r="F18" s="590"/>
      <c r="G18" s="591"/>
      <c r="H18" s="591"/>
      <c r="I18" s="591"/>
      <c r="L18" s="590"/>
    </row>
    <row r="19" spans="6:12" x14ac:dyDescent="0.2">
      <c r="F19" s="590"/>
      <c r="G19" s="591"/>
      <c r="H19" s="591"/>
      <c r="I19" s="591"/>
      <c r="L19" s="590"/>
    </row>
    <row r="20" spans="6:12" x14ac:dyDescent="0.2">
      <c r="F20" s="590"/>
      <c r="G20" s="591"/>
      <c r="H20" s="591"/>
      <c r="I20" s="591"/>
      <c r="L20" s="590"/>
    </row>
    <row r="21" spans="6:12" x14ac:dyDescent="0.2">
      <c r="F21" s="590"/>
      <c r="G21" s="591"/>
      <c r="H21" s="591"/>
      <c r="I21" s="591"/>
      <c r="L21" s="590"/>
    </row>
    <row r="22" spans="6:12" x14ac:dyDescent="0.2">
      <c r="F22" s="590"/>
      <c r="G22" s="591"/>
      <c r="H22" s="591"/>
      <c r="I22" s="591"/>
      <c r="L22" s="590"/>
    </row>
    <row r="23" spans="6:12" x14ac:dyDescent="0.2">
      <c r="F23" s="590"/>
      <c r="G23" s="591"/>
      <c r="H23" s="591"/>
      <c r="I23" s="591"/>
      <c r="L23" s="590"/>
    </row>
    <row r="24" spans="6:12" x14ac:dyDescent="0.2">
      <c r="F24" s="590"/>
      <c r="G24" s="591"/>
      <c r="H24" s="591"/>
      <c r="I24" s="591"/>
      <c r="L24" s="590"/>
    </row>
    <row r="25" spans="6:12" x14ac:dyDescent="0.2">
      <c r="F25" s="590"/>
      <c r="G25" s="591"/>
      <c r="H25" s="591"/>
      <c r="I25" s="591"/>
      <c r="L25" s="590"/>
    </row>
    <row r="26" spans="6:12" x14ac:dyDescent="0.2">
      <c r="F26" s="590"/>
      <c r="G26" s="591"/>
      <c r="H26" s="591"/>
      <c r="I26" s="591"/>
      <c r="L26" s="590"/>
    </row>
    <row r="27" spans="6:12" x14ac:dyDescent="0.2">
      <c r="F27" s="590"/>
      <c r="G27" s="591"/>
      <c r="H27" s="591"/>
      <c r="I27" s="591"/>
      <c r="L27" s="590"/>
    </row>
    <row r="28" spans="6:12" x14ac:dyDescent="0.2">
      <c r="F28" s="590"/>
      <c r="G28" s="591"/>
      <c r="H28" s="591"/>
      <c r="I28" s="591"/>
      <c r="L28" s="590"/>
    </row>
    <row r="29" spans="6:12" x14ac:dyDescent="0.2">
      <c r="F29" s="590"/>
      <c r="G29" s="591"/>
      <c r="H29" s="591"/>
      <c r="I29" s="591"/>
      <c r="L29" s="590"/>
    </row>
    <row r="30" spans="6:12" x14ac:dyDescent="0.2">
      <c r="F30" s="590"/>
      <c r="G30" s="591"/>
      <c r="H30" s="591"/>
      <c r="I30" s="591"/>
      <c r="L30" s="590"/>
    </row>
    <row r="31" spans="6:12" x14ac:dyDescent="0.2">
      <c r="F31" s="590"/>
      <c r="G31" s="591"/>
      <c r="H31" s="591"/>
      <c r="I31" s="591"/>
      <c r="L31" s="590"/>
    </row>
    <row r="32" spans="6:12" x14ac:dyDescent="0.2">
      <c r="F32" s="590"/>
      <c r="G32" s="591"/>
      <c r="H32" s="591"/>
      <c r="I32" s="591"/>
      <c r="L32" s="590"/>
    </row>
    <row r="33" spans="6:12" x14ac:dyDescent="0.2">
      <c r="F33" s="590"/>
      <c r="G33" s="591"/>
      <c r="H33" s="591"/>
      <c r="I33" s="591"/>
      <c r="L33" s="590"/>
    </row>
    <row r="34" spans="6:12" x14ac:dyDescent="0.2">
      <c r="F34" s="590"/>
      <c r="G34" s="591"/>
      <c r="H34" s="591"/>
      <c r="I34" s="591"/>
      <c r="L34" s="590"/>
    </row>
    <row r="35" spans="6:12" x14ac:dyDescent="0.2">
      <c r="F35" s="590"/>
      <c r="G35" s="591"/>
      <c r="H35" s="591"/>
      <c r="I35" s="591"/>
      <c r="L35" s="590"/>
    </row>
    <row r="36" spans="6:12" x14ac:dyDescent="0.2">
      <c r="F36" s="590"/>
      <c r="G36" s="591"/>
      <c r="H36" s="591"/>
      <c r="I36" s="591"/>
      <c r="L36" s="590"/>
    </row>
    <row r="37" spans="6:12" x14ac:dyDescent="0.2">
      <c r="F37" s="590"/>
      <c r="G37" s="591"/>
      <c r="H37" s="591"/>
      <c r="I37" s="591"/>
      <c r="L37" s="590"/>
    </row>
    <row r="38" spans="6:12" x14ac:dyDescent="0.2">
      <c r="F38" s="590"/>
      <c r="G38" s="591"/>
      <c r="H38" s="591"/>
      <c r="I38" s="591"/>
      <c r="L38" s="590"/>
    </row>
    <row r="39" spans="6:12" x14ac:dyDescent="0.2">
      <c r="F39" s="590"/>
      <c r="G39" s="591"/>
      <c r="H39" s="591"/>
      <c r="I39" s="591"/>
      <c r="L39" s="590"/>
    </row>
    <row r="40" spans="6:12" x14ac:dyDescent="0.2">
      <c r="F40" s="590"/>
      <c r="G40" s="591"/>
      <c r="H40" s="591"/>
      <c r="I40" s="591"/>
      <c r="L40" s="590"/>
    </row>
    <row r="41" spans="6:12" x14ac:dyDescent="0.2">
      <c r="F41" s="590"/>
      <c r="G41" s="591"/>
      <c r="H41" s="591"/>
      <c r="I41" s="591"/>
      <c r="L41" s="590"/>
    </row>
    <row r="42" spans="6:12" x14ac:dyDescent="0.2">
      <c r="F42" s="590"/>
      <c r="G42" s="591"/>
      <c r="H42" s="591"/>
      <c r="I42" s="591"/>
      <c r="L42" s="590"/>
    </row>
    <row r="43" spans="6:12" x14ac:dyDescent="0.2">
      <c r="F43" s="590"/>
      <c r="G43" s="591"/>
      <c r="H43" s="591"/>
      <c r="I43" s="591"/>
      <c r="L43" s="590"/>
    </row>
    <row r="44" spans="6:12" x14ac:dyDescent="0.2">
      <c r="F44" s="590"/>
      <c r="G44" s="591"/>
      <c r="H44" s="591"/>
      <c r="I44" s="591"/>
      <c r="L44" s="590"/>
    </row>
    <row r="45" spans="6:12" x14ac:dyDescent="0.2">
      <c r="F45" s="590"/>
      <c r="G45" s="591"/>
      <c r="H45" s="591"/>
      <c r="I45" s="591"/>
      <c r="L45" s="590"/>
    </row>
    <row r="46" spans="6:12" x14ac:dyDescent="0.2">
      <c r="F46" s="590"/>
      <c r="G46" s="591"/>
      <c r="H46" s="591"/>
      <c r="I46" s="591"/>
      <c r="L46" s="590"/>
    </row>
    <row r="47" spans="6:12" x14ac:dyDescent="0.2">
      <c r="F47" s="590"/>
      <c r="G47" s="591"/>
      <c r="H47" s="591"/>
      <c r="I47" s="591"/>
      <c r="L47" s="590"/>
    </row>
    <row r="48" spans="6:12" x14ac:dyDescent="0.2">
      <c r="F48" s="590"/>
      <c r="G48" s="591"/>
      <c r="H48" s="591"/>
      <c r="I48" s="591"/>
      <c r="L48" s="590"/>
    </row>
    <row r="49" spans="6:12" x14ac:dyDescent="0.2">
      <c r="F49" s="590"/>
      <c r="G49" s="591"/>
      <c r="H49" s="591"/>
      <c r="I49" s="591"/>
      <c r="L49" s="590"/>
    </row>
    <row r="50" spans="6:12" x14ac:dyDescent="0.2">
      <c r="F50" s="590"/>
      <c r="G50" s="591"/>
      <c r="H50" s="591"/>
      <c r="I50" s="591"/>
      <c r="L50" s="590"/>
    </row>
    <row r="51" spans="6:12" x14ac:dyDescent="0.2">
      <c r="F51" s="590"/>
      <c r="G51" s="591"/>
      <c r="H51" s="591"/>
      <c r="I51" s="591"/>
      <c r="L51" s="590"/>
    </row>
    <row r="52" spans="6:12" x14ac:dyDescent="0.2">
      <c r="F52" s="590"/>
      <c r="G52" s="591"/>
      <c r="H52" s="591"/>
      <c r="I52" s="591"/>
      <c r="L52" s="590"/>
    </row>
    <row r="53" spans="6:12" x14ac:dyDescent="0.2">
      <c r="F53" s="590"/>
      <c r="G53" s="591"/>
      <c r="H53" s="591"/>
      <c r="I53" s="591"/>
      <c r="L53" s="590"/>
    </row>
    <row r="54" spans="6:12" x14ac:dyDescent="0.2">
      <c r="F54" s="590"/>
      <c r="G54" s="591"/>
      <c r="H54" s="591"/>
      <c r="I54" s="591"/>
      <c r="L54" s="590"/>
    </row>
    <row r="55" spans="6:12" x14ac:dyDescent="0.2">
      <c r="F55" s="590"/>
      <c r="G55" s="591"/>
      <c r="H55" s="591"/>
      <c r="I55" s="591"/>
      <c r="L55" s="590"/>
    </row>
    <row r="56" spans="6:12" x14ac:dyDescent="0.2">
      <c r="F56" s="590"/>
      <c r="G56" s="591"/>
      <c r="H56" s="591"/>
      <c r="I56" s="591"/>
      <c r="L56" s="590"/>
    </row>
    <row r="57" spans="6:12" x14ac:dyDescent="0.2">
      <c r="F57" s="590"/>
      <c r="G57" s="591"/>
      <c r="H57" s="591"/>
      <c r="I57" s="591"/>
      <c r="L57" s="590"/>
    </row>
    <row r="58" spans="6:12" x14ac:dyDescent="0.2">
      <c r="F58" s="590"/>
      <c r="G58" s="591"/>
      <c r="H58" s="591"/>
      <c r="I58" s="591"/>
      <c r="L58" s="590"/>
    </row>
    <row r="59" spans="6:12" x14ac:dyDescent="0.2">
      <c r="F59" s="590"/>
      <c r="G59" s="591"/>
      <c r="H59" s="591"/>
      <c r="I59" s="591"/>
      <c r="L59" s="590"/>
    </row>
    <row r="60" spans="6:12" x14ac:dyDescent="0.2">
      <c r="F60" s="590"/>
      <c r="G60" s="591"/>
      <c r="H60" s="591"/>
      <c r="I60" s="591"/>
      <c r="L60" s="590"/>
    </row>
    <row r="61" spans="6:12" x14ac:dyDescent="0.2">
      <c r="F61" s="590"/>
      <c r="G61" s="591"/>
      <c r="H61" s="591"/>
      <c r="I61" s="591"/>
      <c r="L61" s="590"/>
    </row>
    <row r="62" spans="6:12" x14ac:dyDescent="0.2">
      <c r="F62" s="590"/>
      <c r="G62" s="591"/>
      <c r="H62" s="591"/>
      <c r="I62" s="591"/>
      <c r="L62" s="590"/>
    </row>
    <row r="63" spans="6:12" x14ac:dyDescent="0.2">
      <c r="F63" s="590"/>
      <c r="G63" s="591"/>
      <c r="H63" s="591"/>
      <c r="I63" s="591"/>
      <c r="L63" s="590"/>
    </row>
    <row r="64" spans="6:12" x14ac:dyDescent="0.2">
      <c r="F64" s="590"/>
      <c r="G64" s="591"/>
      <c r="H64" s="591"/>
      <c r="I64" s="591"/>
      <c r="L64" s="590"/>
    </row>
    <row r="65" spans="6:12" x14ac:dyDescent="0.2">
      <c r="F65" s="590"/>
      <c r="G65" s="591"/>
      <c r="H65" s="591"/>
      <c r="I65" s="591"/>
      <c r="L65" s="590"/>
    </row>
    <row r="66" spans="6:12" x14ac:dyDescent="0.2">
      <c r="F66" s="590"/>
      <c r="G66" s="591"/>
      <c r="H66" s="591"/>
      <c r="I66" s="591"/>
      <c r="L66" s="590"/>
    </row>
    <row r="67" spans="6:12" x14ac:dyDescent="0.2">
      <c r="F67" s="590"/>
      <c r="G67" s="591"/>
      <c r="H67" s="591"/>
      <c r="I67" s="591"/>
      <c r="L67" s="590"/>
    </row>
    <row r="68" spans="6:12" x14ac:dyDescent="0.2">
      <c r="F68" s="590"/>
      <c r="G68" s="591"/>
      <c r="H68" s="591"/>
      <c r="I68" s="591"/>
      <c r="L68" s="590"/>
    </row>
    <row r="69" spans="6:12" x14ac:dyDescent="0.2">
      <c r="F69" s="590"/>
      <c r="G69" s="591"/>
      <c r="H69" s="591"/>
      <c r="I69" s="591"/>
      <c r="L69" s="590"/>
    </row>
    <row r="70" spans="6:12" x14ac:dyDescent="0.2">
      <c r="F70" s="590"/>
      <c r="G70" s="591"/>
      <c r="H70" s="591"/>
      <c r="I70" s="591"/>
      <c r="L70" s="590"/>
    </row>
    <row r="71" spans="6:12" x14ac:dyDescent="0.2">
      <c r="F71" s="590"/>
      <c r="G71" s="591"/>
      <c r="H71" s="591"/>
      <c r="I71" s="591"/>
      <c r="L71" s="590"/>
    </row>
    <row r="72" spans="6:12" x14ac:dyDescent="0.2">
      <c r="F72" s="590"/>
      <c r="G72" s="591"/>
      <c r="H72" s="591"/>
      <c r="I72" s="591"/>
      <c r="L72" s="590"/>
    </row>
    <row r="73" spans="6:12" x14ac:dyDescent="0.2">
      <c r="F73" s="590"/>
      <c r="G73" s="591"/>
      <c r="H73" s="591"/>
      <c r="I73" s="591"/>
      <c r="L73" s="590"/>
    </row>
    <row r="74" spans="6:12" x14ac:dyDescent="0.2">
      <c r="F74" s="590"/>
      <c r="G74" s="591"/>
      <c r="H74" s="591"/>
      <c r="I74" s="591"/>
      <c r="L74" s="590"/>
    </row>
    <row r="75" spans="6:12" x14ac:dyDescent="0.2">
      <c r="F75" s="590"/>
      <c r="G75" s="591"/>
      <c r="H75" s="591"/>
      <c r="I75" s="591"/>
      <c r="L75" s="590"/>
    </row>
    <row r="76" spans="6:12" x14ac:dyDescent="0.2">
      <c r="F76" s="590"/>
      <c r="G76" s="591"/>
      <c r="H76" s="591"/>
      <c r="I76" s="591"/>
      <c r="L76" s="590"/>
    </row>
    <row r="77" spans="6:12" x14ac:dyDescent="0.2">
      <c r="F77" s="590"/>
      <c r="G77" s="591"/>
      <c r="H77" s="591"/>
      <c r="I77" s="591"/>
      <c r="L77" s="590"/>
    </row>
    <row r="78" spans="6:12" x14ac:dyDescent="0.2">
      <c r="F78" s="590"/>
      <c r="G78" s="591"/>
      <c r="H78" s="591"/>
      <c r="I78" s="591"/>
      <c r="L78" s="590"/>
    </row>
    <row r="79" spans="6:12" x14ac:dyDescent="0.2">
      <c r="F79" s="590"/>
      <c r="G79" s="591"/>
      <c r="H79" s="591"/>
      <c r="I79" s="591"/>
      <c r="L79" s="590"/>
    </row>
    <row r="80" spans="6:12" x14ac:dyDescent="0.2">
      <c r="F80" s="590"/>
      <c r="G80" s="591"/>
      <c r="H80" s="591"/>
      <c r="I80" s="591"/>
      <c r="L80" s="590"/>
    </row>
    <row r="81" spans="6:12" x14ac:dyDescent="0.2">
      <c r="F81" s="590"/>
      <c r="G81" s="591"/>
      <c r="H81" s="591"/>
      <c r="I81" s="591"/>
      <c r="L81" s="590"/>
    </row>
    <row r="82" spans="6:12" x14ac:dyDescent="0.2">
      <c r="F82" s="590"/>
      <c r="G82" s="591"/>
      <c r="H82" s="591"/>
      <c r="I82" s="591"/>
      <c r="L82" s="590"/>
    </row>
    <row r="83" spans="6:12" x14ac:dyDescent="0.2">
      <c r="F83" s="590"/>
      <c r="G83" s="591"/>
      <c r="H83" s="591"/>
      <c r="I83" s="591"/>
      <c r="L83" s="590"/>
    </row>
    <row r="84" spans="6:12" x14ac:dyDescent="0.2">
      <c r="F84" s="590"/>
      <c r="G84" s="591"/>
      <c r="H84" s="591"/>
      <c r="I84" s="591"/>
      <c r="L84" s="590"/>
    </row>
    <row r="85" spans="6:12" x14ac:dyDescent="0.2">
      <c r="F85" s="590"/>
      <c r="G85" s="591"/>
      <c r="H85" s="591"/>
      <c r="I85" s="591"/>
      <c r="L85" s="590"/>
    </row>
    <row r="86" spans="6:12" x14ac:dyDescent="0.2">
      <c r="F86" s="590"/>
      <c r="G86" s="591"/>
      <c r="H86" s="591"/>
      <c r="I86" s="591"/>
      <c r="L86" s="590"/>
    </row>
    <row r="87" spans="6:12" x14ac:dyDescent="0.2">
      <c r="F87" s="590"/>
      <c r="G87" s="591"/>
      <c r="H87" s="591"/>
      <c r="I87" s="591"/>
      <c r="L87" s="590"/>
    </row>
    <row r="88" spans="6:12" x14ac:dyDescent="0.2">
      <c r="F88" s="590"/>
      <c r="G88" s="591"/>
      <c r="H88" s="591"/>
      <c r="I88" s="591"/>
      <c r="L88" s="590"/>
    </row>
    <row r="89" spans="6:12" x14ac:dyDescent="0.2">
      <c r="F89" s="590"/>
      <c r="G89" s="591"/>
      <c r="H89" s="591"/>
      <c r="I89" s="591"/>
      <c r="L89" s="590"/>
    </row>
    <row r="90" spans="6:12" x14ac:dyDescent="0.2">
      <c r="F90" s="590"/>
      <c r="G90" s="591"/>
      <c r="H90" s="591"/>
      <c r="I90" s="591"/>
      <c r="L90" s="590"/>
    </row>
    <row r="91" spans="6:12" x14ac:dyDescent="0.2">
      <c r="F91" s="590"/>
      <c r="G91" s="591"/>
      <c r="H91" s="591"/>
      <c r="I91" s="591"/>
      <c r="L91" s="590"/>
    </row>
    <row r="92" spans="6:12" x14ac:dyDescent="0.2">
      <c r="F92" s="590"/>
      <c r="G92" s="591"/>
      <c r="H92" s="591"/>
      <c r="I92" s="591"/>
      <c r="L92" s="590"/>
    </row>
    <row r="93" spans="6:12" x14ac:dyDescent="0.2">
      <c r="F93" s="590"/>
      <c r="G93" s="591"/>
      <c r="H93" s="591"/>
      <c r="I93" s="591"/>
      <c r="L93" s="590"/>
    </row>
    <row r="94" spans="6:12" x14ac:dyDescent="0.2">
      <c r="F94" s="590"/>
      <c r="G94" s="591"/>
      <c r="H94" s="591"/>
      <c r="I94" s="591"/>
      <c r="L94" s="590"/>
    </row>
    <row r="95" spans="6:12" x14ac:dyDescent="0.2">
      <c r="F95" s="590"/>
      <c r="G95" s="591"/>
      <c r="H95" s="591"/>
      <c r="I95" s="591"/>
      <c r="L95" s="590"/>
    </row>
    <row r="96" spans="6:12" x14ac:dyDescent="0.2">
      <c r="F96" s="590"/>
      <c r="G96" s="591"/>
      <c r="H96" s="591"/>
      <c r="I96" s="591"/>
      <c r="L96" s="590"/>
    </row>
    <row r="97" spans="6:12" x14ac:dyDescent="0.2">
      <c r="F97" s="590"/>
      <c r="G97" s="591"/>
      <c r="H97" s="591"/>
      <c r="I97" s="591"/>
      <c r="L97" s="590"/>
    </row>
    <row r="98" spans="6:12" x14ac:dyDescent="0.2">
      <c r="F98" s="590"/>
      <c r="G98" s="591"/>
      <c r="H98" s="591"/>
      <c r="I98" s="591"/>
      <c r="L98" s="590"/>
    </row>
    <row r="99" spans="6:12" x14ac:dyDescent="0.2">
      <c r="F99" s="590"/>
      <c r="G99" s="591"/>
      <c r="H99" s="591"/>
      <c r="I99" s="591"/>
      <c r="L99" s="590"/>
    </row>
    <row r="100" spans="6:12" x14ac:dyDescent="0.2">
      <c r="F100" s="590"/>
      <c r="G100" s="591"/>
      <c r="H100" s="591"/>
      <c r="I100" s="591"/>
      <c r="L100" s="590"/>
    </row>
    <row r="101" spans="6:12" x14ac:dyDescent="0.2">
      <c r="F101" s="590"/>
      <c r="G101" s="591"/>
      <c r="H101" s="591"/>
      <c r="I101" s="591"/>
      <c r="L101" s="590"/>
    </row>
    <row r="102" spans="6:12" x14ac:dyDescent="0.2">
      <c r="F102" s="590"/>
      <c r="G102" s="591"/>
      <c r="H102" s="591"/>
      <c r="I102" s="591"/>
      <c r="L102" s="590"/>
    </row>
    <row r="103" spans="6:12" x14ac:dyDescent="0.2">
      <c r="F103" s="590"/>
      <c r="G103" s="591"/>
      <c r="H103" s="591"/>
      <c r="I103" s="591"/>
      <c r="L103" s="590"/>
    </row>
    <row r="104" spans="6:12" x14ac:dyDescent="0.2">
      <c r="F104" s="590"/>
      <c r="G104" s="591"/>
      <c r="H104" s="591"/>
      <c r="I104" s="591"/>
      <c r="L104" s="590"/>
    </row>
    <row r="105" spans="6:12" x14ac:dyDescent="0.2">
      <c r="F105" s="590"/>
      <c r="G105" s="591"/>
      <c r="H105" s="591"/>
      <c r="I105" s="591"/>
      <c r="L105" s="590"/>
    </row>
    <row r="106" spans="6:12" x14ac:dyDescent="0.2">
      <c r="F106" s="590"/>
      <c r="G106" s="591"/>
      <c r="H106" s="591"/>
      <c r="I106" s="591"/>
      <c r="L106" s="590"/>
    </row>
    <row r="107" spans="6:12" x14ac:dyDescent="0.2">
      <c r="F107" s="590"/>
      <c r="G107" s="591"/>
      <c r="H107" s="591"/>
      <c r="I107" s="591"/>
      <c r="L107" s="590"/>
    </row>
    <row r="108" spans="6:12" x14ac:dyDescent="0.2">
      <c r="F108" s="590"/>
      <c r="G108" s="591"/>
      <c r="H108" s="591"/>
      <c r="I108" s="591"/>
      <c r="L108" s="590"/>
    </row>
    <row r="109" spans="6:12" x14ac:dyDescent="0.2">
      <c r="F109" s="590"/>
      <c r="G109" s="591"/>
      <c r="H109" s="591"/>
      <c r="I109" s="591"/>
      <c r="L109" s="590"/>
    </row>
    <row r="110" spans="6:12" x14ac:dyDescent="0.2">
      <c r="F110" s="590"/>
      <c r="G110" s="591"/>
      <c r="H110" s="591"/>
      <c r="I110" s="591"/>
      <c r="L110" s="590"/>
    </row>
    <row r="111" spans="6:12" x14ac:dyDescent="0.2">
      <c r="F111" s="590"/>
      <c r="G111" s="591"/>
      <c r="H111" s="591"/>
      <c r="I111" s="591"/>
      <c r="L111" s="590"/>
    </row>
    <row r="112" spans="6:12" x14ac:dyDescent="0.2">
      <c r="F112" s="590"/>
      <c r="G112" s="591"/>
      <c r="H112" s="591"/>
      <c r="I112" s="591"/>
      <c r="L112" s="590"/>
    </row>
    <row r="113" spans="6:12" x14ac:dyDescent="0.2">
      <c r="F113" s="590"/>
      <c r="G113" s="591"/>
      <c r="H113" s="591"/>
      <c r="I113" s="591"/>
      <c r="L113" s="590"/>
    </row>
    <row r="114" spans="6:12" x14ac:dyDescent="0.2">
      <c r="F114" s="590"/>
      <c r="G114" s="591"/>
      <c r="H114" s="591"/>
      <c r="I114" s="591"/>
      <c r="L114" s="590"/>
    </row>
    <row r="115" spans="6:12" x14ac:dyDescent="0.2">
      <c r="F115" s="590"/>
      <c r="G115" s="591"/>
      <c r="H115" s="591"/>
      <c r="I115" s="591"/>
      <c r="L115" s="590"/>
    </row>
    <row r="116" spans="6:12" x14ac:dyDescent="0.2">
      <c r="F116" s="590"/>
      <c r="G116" s="591"/>
      <c r="H116" s="591"/>
      <c r="I116" s="591"/>
      <c r="L116" s="590"/>
    </row>
    <row r="117" spans="6:12" x14ac:dyDescent="0.2">
      <c r="F117" s="590"/>
      <c r="G117" s="591"/>
      <c r="H117" s="591"/>
      <c r="I117" s="591"/>
      <c r="L117" s="590"/>
    </row>
    <row r="118" spans="6:12" x14ac:dyDescent="0.2">
      <c r="F118" s="590"/>
      <c r="G118" s="591"/>
      <c r="H118" s="591"/>
      <c r="I118" s="591"/>
      <c r="L118" s="590"/>
    </row>
    <row r="119" spans="6:12" x14ac:dyDescent="0.2">
      <c r="F119" s="590"/>
      <c r="G119" s="591"/>
      <c r="H119" s="591"/>
      <c r="I119" s="591"/>
      <c r="L119" s="590"/>
    </row>
    <row r="120" spans="6:12" x14ac:dyDescent="0.2">
      <c r="F120" s="590"/>
      <c r="G120" s="591"/>
      <c r="H120" s="591"/>
      <c r="I120" s="591"/>
      <c r="L120" s="590"/>
    </row>
    <row r="121" spans="6:12" x14ac:dyDescent="0.2">
      <c r="F121" s="590"/>
      <c r="G121" s="591"/>
      <c r="H121" s="591"/>
      <c r="I121" s="591"/>
      <c r="L121" s="590"/>
    </row>
    <row r="122" spans="6:12" x14ac:dyDescent="0.2">
      <c r="F122" s="590"/>
      <c r="G122" s="591"/>
      <c r="H122" s="591"/>
      <c r="I122" s="591"/>
      <c r="L122" s="590"/>
    </row>
    <row r="123" spans="6:12" x14ac:dyDescent="0.2">
      <c r="F123" s="590"/>
      <c r="G123" s="591"/>
      <c r="H123" s="591"/>
      <c r="I123" s="591"/>
      <c r="L123" s="590"/>
    </row>
    <row r="124" spans="6:12" x14ac:dyDescent="0.2">
      <c r="F124" s="590"/>
      <c r="G124" s="591"/>
      <c r="H124" s="591"/>
      <c r="I124" s="591"/>
      <c r="L124" s="590"/>
    </row>
    <row r="125" spans="6:12" x14ac:dyDescent="0.2">
      <c r="F125" s="590"/>
      <c r="G125" s="591"/>
      <c r="H125" s="591"/>
      <c r="I125" s="591"/>
      <c r="L125" s="590"/>
    </row>
    <row r="126" spans="6:12" x14ac:dyDescent="0.2">
      <c r="F126" s="590"/>
      <c r="G126" s="591"/>
      <c r="H126" s="591"/>
      <c r="I126" s="591"/>
      <c r="L126" s="590"/>
    </row>
    <row r="127" spans="6:12" x14ac:dyDescent="0.2">
      <c r="F127" s="590"/>
      <c r="G127" s="591"/>
      <c r="H127" s="591"/>
      <c r="I127" s="591"/>
      <c r="L127" s="590"/>
    </row>
    <row r="128" spans="6:12" x14ac:dyDescent="0.2">
      <c r="F128" s="590"/>
      <c r="G128" s="591"/>
      <c r="H128" s="591"/>
      <c r="I128" s="591"/>
      <c r="L128" s="590"/>
    </row>
    <row r="129" spans="6:12" x14ac:dyDescent="0.2">
      <c r="F129" s="590"/>
      <c r="G129" s="591"/>
      <c r="H129" s="591"/>
      <c r="I129" s="591"/>
      <c r="L129" s="590"/>
    </row>
    <row r="130" spans="6:12" x14ac:dyDescent="0.2">
      <c r="F130" s="590"/>
      <c r="G130" s="591"/>
      <c r="H130" s="591"/>
      <c r="I130" s="591"/>
      <c r="L130" s="590"/>
    </row>
    <row r="131" spans="6:12" x14ac:dyDescent="0.2">
      <c r="F131" s="590"/>
      <c r="G131" s="591"/>
      <c r="H131" s="591"/>
      <c r="I131" s="591"/>
      <c r="L131" s="590"/>
    </row>
    <row r="132" spans="6:12" x14ac:dyDescent="0.2">
      <c r="F132" s="590"/>
      <c r="G132" s="591"/>
      <c r="H132" s="591"/>
      <c r="I132" s="591"/>
      <c r="L132" s="590"/>
    </row>
    <row r="133" spans="6:12" x14ac:dyDescent="0.2">
      <c r="F133" s="590"/>
      <c r="G133" s="591"/>
      <c r="H133" s="591"/>
      <c r="I133" s="591"/>
      <c r="L133" s="590"/>
    </row>
    <row r="134" spans="6:12" x14ac:dyDescent="0.2">
      <c r="F134" s="590"/>
      <c r="G134" s="591"/>
      <c r="H134" s="591"/>
      <c r="I134" s="591"/>
      <c r="L134" s="590"/>
    </row>
    <row r="135" spans="6:12" x14ac:dyDescent="0.2">
      <c r="F135" s="590"/>
      <c r="G135" s="591"/>
      <c r="H135" s="591"/>
      <c r="I135" s="591"/>
      <c r="L135" s="590"/>
    </row>
    <row r="136" spans="6:12" x14ac:dyDescent="0.2">
      <c r="F136" s="590"/>
      <c r="G136" s="591"/>
      <c r="H136" s="591"/>
      <c r="I136" s="591"/>
      <c r="L136" s="590"/>
    </row>
    <row r="137" spans="6:12" x14ac:dyDescent="0.2">
      <c r="F137" s="590"/>
      <c r="G137" s="591"/>
      <c r="H137" s="591"/>
      <c r="I137" s="591"/>
      <c r="L137" s="590"/>
    </row>
    <row r="138" spans="6:12" x14ac:dyDescent="0.2">
      <c r="F138" s="590"/>
      <c r="G138" s="591"/>
      <c r="H138" s="591"/>
      <c r="I138" s="591"/>
      <c r="L138" s="590"/>
    </row>
    <row r="139" spans="6:12" x14ac:dyDescent="0.2">
      <c r="F139" s="590"/>
      <c r="G139" s="591"/>
      <c r="H139" s="591"/>
      <c r="I139" s="591"/>
      <c r="L139" s="590"/>
    </row>
    <row r="140" spans="6:12" x14ac:dyDescent="0.2">
      <c r="F140" s="590"/>
      <c r="G140" s="591"/>
      <c r="H140" s="591"/>
      <c r="I140" s="591"/>
      <c r="L140" s="590"/>
    </row>
    <row r="141" spans="6:12" x14ac:dyDescent="0.2">
      <c r="F141" s="590"/>
      <c r="G141" s="591"/>
      <c r="H141" s="591"/>
      <c r="I141" s="591"/>
      <c r="L141" s="590"/>
    </row>
    <row r="142" spans="6:12" x14ac:dyDescent="0.2">
      <c r="F142" s="590"/>
      <c r="G142" s="591"/>
      <c r="H142" s="591"/>
      <c r="I142" s="591"/>
      <c r="L142" s="590"/>
    </row>
    <row r="143" spans="6:12" x14ac:dyDescent="0.2">
      <c r="F143" s="590"/>
      <c r="G143" s="591"/>
      <c r="H143" s="591"/>
      <c r="I143" s="591"/>
      <c r="L143" s="590"/>
    </row>
    <row r="144" spans="6:12" x14ac:dyDescent="0.2">
      <c r="F144" s="590"/>
      <c r="G144" s="591"/>
      <c r="H144" s="591"/>
      <c r="I144" s="591"/>
      <c r="L144" s="590"/>
    </row>
    <row r="145" spans="6:12" x14ac:dyDescent="0.2">
      <c r="F145" s="590"/>
      <c r="G145" s="591"/>
      <c r="H145" s="591"/>
      <c r="I145" s="591"/>
      <c r="L145" s="590"/>
    </row>
    <row r="146" spans="6:12" x14ac:dyDescent="0.2">
      <c r="F146" s="590"/>
      <c r="G146" s="591"/>
      <c r="H146" s="591"/>
      <c r="I146" s="591"/>
      <c r="L146" s="590"/>
    </row>
    <row r="147" spans="6:12" x14ac:dyDescent="0.2">
      <c r="F147" s="590"/>
      <c r="G147" s="591"/>
      <c r="H147" s="591"/>
      <c r="I147" s="591"/>
      <c r="L147" s="590"/>
    </row>
    <row r="148" spans="6:12" x14ac:dyDescent="0.2">
      <c r="F148" s="590"/>
      <c r="G148" s="591"/>
      <c r="H148" s="591"/>
      <c r="I148" s="591"/>
      <c r="L148" s="590"/>
    </row>
    <row r="149" spans="6:12" x14ac:dyDescent="0.2">
      <c r="F149" s="590"/>
      <c r="G149" s="591"/>
      <c r="H149" s="591"/>
      <c r="I149" s="591"/>
      <c r="L149" s="590"/>
    </row>
    <row r="150" spans="6:12" x14ac:dyDescent="0.2">
      <c r="F150" s="590"/>
      <c r="G150" s="591"/>
      <c r="H150" s="591"/>
      <c r="I150" s="591"/>
      <c r="L150" s="590"/>
    </row>
    <row r="151" spans="6:12" x14ac:dyDescent="0.2">
      <c r="F151" s="590"/>
      <c r="G151" s="591"/>
      <c r="H151" s="591"/>
      <c r="I151" s="591"/>
      <c r="L151" s="590"/>
    </row>
    <row r="152" spans="6:12" x14ac:dyDescent="0.2">
      <c r="F152" s="590"/>
      <c r="G152" s="591"/>
      <c r="H152" s="591"/>
      <c r="I152" s="591"/>
      <c r="L152" s="590"/>
    </row>
    <row r="153" spans="6:12" x14ac:dyDescent="0.2">
      <c r="F153" s="590"/>
      <c r="G153" s="591"/>
      <c r="H153" s="591"/>
      <c r="I153" s="591"/>
      <c r="L153" s="590"/>
    </row>
    <row r="154" spans="6:12" x14ac:dyDescent="0.2">
      <c r="F154" s="590"/>
      <c r="G154" s="591"/>
      <c r="H154" s="591"/>
      <c r="I154" s="591"/>
      <c r="L154" s="590"/>
    </row>
    <row r="155" spans="6:12" x14ac:dyDescent="0.2">
      <c r="F155" s="590"/>
      <c r="G155" s="591"/>
      <c r="H155" s="591"/>
      <c r="I155" s="591"/>
      <c r="L155" s="590"/>
    </row>
    <row r="156" spans="6:12" x14ac:dyDescent="0.2">
      <c r="F156" s="590"/>
      <c r="G156" s="591"/>
      <c r="H156" s="591"/>
      <c r="I156" s="591"/>
      <c r="L156" s="590"/>
    </row>
    <row r="157" spans="6:12" x14ac:dyDescent="0.2">
      <c r="F157" s="590"/>
      <c r="G157" s="591"/>
      <c r="H157" s="591"/>
      <c r="I157" s="591"/>
      <c r="L157" s="590"/>
    </row>
    <row r="158" spans="6:12" x14ac:dyDescent="0.2">
      <c r="F158" s="590"/>
      <c r="G158" s="591"/>
      <c r="H158" s="591"/>
      <c r="I158" s="591"/>
      <c r="L158" s="590"/>
    </row>
    <row r="159" spans="6:12" x14ac:dyDescent="0.2">
      <c r="F159" s="590"/>
      <c r="G159" s="591"/>
      <c r="H159" s="591"/>
      <c r="I159" s="591"/>
      <c r="L159" s="590"/>
    </row>
    <row r="160" spans="6:12" x14ac:dyDescent="0.2">
      <c r="F160" s="590"/>
      <c r="G160" s="591"/>
      <c r="H160" s="591"/>
      <c r="I160" s="591"/>
      <c r="L160" s="590"/>
    </row>
    <row r="161" spans="6:12" x14ac:dyDescent="0.2">
      <c r="F161" s="590"/>
      <c r="G161" s="591"/>
      <c r="H161" s="591"/>
      <c r="I161" s="591"/>
      <c r="L161" s="590"/>
    </row>
    <row r="162" spans="6:12" x14ac:dyDescent="0.2">
      <c r="F162" s="590"/>
      <c r="G162" s="591"/>
      <c r="H162" s="591"/>
      <c r="I162" s="591"/>
      <c r="L162" s="590"/>
    </row>
    <row r="163" spans="6:12" x14ac:dyDescent="0.2">
      <c r="F163" s="590"/>
      <c r="G163" s="591"/>
      <c r="H163" s="591"/>
      <c r="I163" s="591"/>
      <c r="L163" s="590"/>
    </row>
    <row r="164" spans="6:12" x14ac:dyDescent="0.2">
      <c r="F164" s="590"/>
      <c r="G164" s="591"/>
      <c r="H164" s="591"/>
      <c r="I164" s="591"/>
      <c r="L164" s="590"/>
    </row>
    <row r="165" spans="6:12" x14ac:dyDescent="0.2">
      <c r="F165" s="590"/>
      <c r="G165" s="591"/>
      <c r="H165" s="591"/>
      <c r="I165" s="591"/>
      <c r="L165" s="590"/>
    </row>
    <row r="166" spans="6:12" x14ac:dyDescent="0.2">
      <c r="F166" s="590"/>
      <c r="G166" s="591"/>
      <c r="H166" s="591"/>
      <c r="I166" s="591"/>
      <c r="L166" s="590"/>
    </row>
    <row r="167" spans="6:12" x14ac:dyDescent="0.2">
      <c r="F167" s="590"/>
      <c r="G167" s="591"/>
      <c r="H167" s="591"/>
      <c r="I167" s="591"/>
      <c r="L167" s="590"/>
    </row>
    <row r="168" spans="6:12" x14ac:dyDescent="0.2">
      <c r="F168" s="590"/>
      <c r="G168" s="591"/>
      <c r="H168" s="591"/>
      <c r="I168" s="591"/>
      <c r="L168" s="590"/>
    </row>
    <row r="169" spans="6:12" x14ac:dyDescent="0.2">
      <c r="F169" s="590"/>
      <c r="G169" s="591"/>
      <c r="H169" s="591"/>
      <c r="I169" s="591"/>
      <c r="L169" s="590"/>
    </row>
    <row r="170" spans="6:12" x14ac:dyDescent="0.2">
      <c r="F170" s="590"/>
      <c r="G170" s="591"/>
      <c r="H170" s="591"/>
      <c r="I170" s="591"/>
      <c r="L170" s="590"/>
    </row>
    <row r="171" spans="6:12" x14ac:dyDescent="0.2">
      <c r="F171" s="590"/>
      <c r="G171" s="591"/>
      <c r="H171" s="591"/>
      <c r="I171" s="591"/>
      <c r="L171" s="590"/>
    </row>
    <row r="172" spans="6:12" x14ac:dyDescent="0.2">
      <c r="F172" s="590"/>
      <c r="G172" s="591"/>
      <c r="H172" s="591"/>
      <c r="I172" s="591"/>
      <c r="L172" s="590"/>
    </row>
    <row r="173" spans="6:12" x14ac:dyDescent="0.2">
      <c r="F173" s="590"/>
      <c r="G173" s="591"/>
      <c r="H173" s="591"/>
      <c r="I173" s="591"/>
      <c r="L173" s="590"/>
    </row>
    <row r="174" spans="6:12" x14ac:dyDescent="0.2">
      <c r="F174" s="590"/>
      <c r="G174" s="591"/>
      <c r="H174" s="591"/>
      <c r="I174" s="591"/>
      <c r="L174" s="590"/>
    </row>
    <row r="175" spans="6:12" x14ac:dyDescent="0.2">
      <c r="F175" s="590"/>
      <c r="G175" s="591"/>
      <c r="H175" s="591"/>
      <c r="I175" s="591"/>
      <c r="L175" s="590"/>
    </row>
    <row r="176" spans="6:12" x14ac:dyDescent="0.2">
      <c r="F176" s="590"/>
      <c r="G176" s="591"/>
      <c r="H176" s="591"/>
      <c r="I176" s="591"/>
      <c r="L176" s="590"/>
    </row>
    <row r="177" spans="6:12" x14ac:dyDescent="0.2">
      <c r="F177" s="590"/>
      <c r="G177" s="591"/>
      <c r="H177" s="591"/>
      <c r="I177" s="591"/>
      <c r="L177" s="590"/>
    </row>
    <row r="178" spans="6:12" x14ac:dyDescent="0.2">
      <c r="F178" s="590"/>
      <c r="G178" s="591"/>
      <c r="H178" s="591"/>
      <c r="I178" s="591"/>
      <c r="L178" s="590"/>
    </row>
    <row r="179" spans="6:12" x14ac:dyDescent="0.2">
      <c r="F179" s="590"/>
      <c r="G179" s="591"/>
      <c r="H179" s="591"/>
      <c r="I179" s="591"/>
      <c r="L179" s="590"/>
    </row>
    <row r="180" spans="6:12" x14ac:dyDescent="0.2">
      <c r="F180" s="590"/>
      <c r="G180" s="591"/>
      <c r="H180" s="591"/>
      <c r="I180" s="591"/>
      <c r="L180" s="590"/>
    </row>
    <row r="181" spans="6:12" x14ac:dyDescent="0.2">
      <c r="F181" s="590"/>
      <c r="G181" s="591"/>
      <c r="H181" s="591"/>
      <c r="I181" s="591"/>
      <c r="L181" s="590"/>
    </row>
    <row r="182" spans="6:12" x14ac:dyDescent="0.2">
      <c r="F182" s="590"/>
      <c r="G182" s="591"/>
      <c r="H182" s="591"/>
      <c r="I182" s="591"/>
      <c r="L182" s="590"/>
    </row>
    <row r="183" spans="6:12" x14ac:dyDescent="0.2">
      <c r="F183" s="590"/>
      <c r="G183" s="591"/>
      <c r="H183" s="591"/>
      <c r="I183" s="591"/>
      <c r="L183" s="590"/>
    </row>
    <row r="184" spans="6:12" x14ac:dyDescent="0.2">
      <c r="F184" s="590"/>
      <c r="G184" s="591"/>
      <c r="H184" s="591"/>
      <c r="I184" s="591"/>
      <c r="L184" s="590"/>
    </row>
    <row r="185" spans="6:12" x14ac:dyDescent="0.2">
      <c r="F185" s="590"/>
      <c r="G185" s="591"/>
      <c r="H185" s="591"/>
      <c r="I185" s="591"/>
      <c r="L185" s="590"/>
    </row>
    <row r="186" spans="6:12" x14ac:dyDescent="0.2">
      <c r="F186" s="590"/>
      <c r="G186" s="591"/>
      <c r="H186" s="591"/>
      <c r="I186" s="591"/>
      <c r="L186" s="590"/>
    </row>
    <row r="187" spans="6:12" x14ac:dyDescent="0.2">
      <c r="F187" s="590"/>
      <c r="G187" s="591"/>
      <c r="H187" s="591"/>
      <c r="I187" s="591"/>
      <c r="L187" s="590"/>
    </row>
    <row r="188" spans="6:12" x14ac:dyDescent="0.2">
      <c r="F188" s="590"/>
      <c r="G188" s="591"/>
      <c r="H188" s="591"/>
      <c r="I188" s="591"/>
      <c r="L188" s="590"/>
    </row>
    <row r="189" spans="6:12" x14ac:dyDescent="0.2">
      <c r="F189" s="590"/>
      <c r="G189" s="591"/>
      <c r="H189" s="591"/>
      <c r="I189" s="591"/>
      <c r="L189" s="590"/>
    </row>
    <row r="190" spans="6:12" x14ac:dyDescent="0.2">
      <c r="F190" s="590"/>
      <c r="G190" s="591"/>
      <c r="H190" s="591"/>
      <c r="I190" s="591"/>
      <c r="L190" s="590"/>
    </row>
    <row r="191" spans="6:12" x14ac:dyDescent="0.2">
      <c r="F191" s="590"/>
      <c r="G191" s="591"/>
      <c r="H191" s="591"/>
      <c r="I191" s="591"/>
      <c r="L191" s="590"/>
    </row>
    <row r="192" spans="6:12" x14ac:dyDescent="0.2">
      <c r="F192" s="590"/>
      <c r="G192" s="591"/>
      <c r="H192" s="591"/>
      <c r="I192" s="591"/>
      <c r="L192" s="590"/>
    </row>
    <row r="193" spans="6:12" x14ac:dyDescent="0.2">
      <c r="F193" s="590"/>
      <c r="G193" s="591"/>
      <c r="H193" s="591"/>
      <c r="I193" s="591"/>
      <c r="L193" s="590"/>
    </row>
    <row r="194" spans="6:12" x14ac:dyDescent="0.2">
      <c r="F194" s="590"/>
      <c r="G194" s="591"/>
      <c r="H194" s="591"/>
      <c r="I194" s="591"/>
      <c r="L194" s="590"/>
    </row>
    <row r="195" spans="6:12" x14ac:dyDescent="0.2">
      <c r="F195" s="590"/>
      <c r="G195" s="591"/>
      <c r="H195" s="591"/>
      <c r="I195" s="591"/>
      <c r="L195" s="590"/>
    </row>
    <row r="196" spans="6:12" x14ac:dyDescent="0.2">
      <c r="F196" s="590"/>
      <c r="G196" s="591"/>
      <c r="H196" s="591"/>
      <c r="I196" s="591"/>
      <c r="L196" s="590"/>
    </row>
    <row r="197" spans="6:12" x14ac:dyDescent="0.2">
      <c r="F197" s="590"/>
      <c r="G197" s="591"/>
      <c r="H197" s="591"/>
      <c r="I197" s="591"/>
      <c r="L197" s="590"/>
    </row>
    <row r="198" spans="6:12" x14ac:dyDescent="0.2">
      <c r="F198" s="590"/>
      <c r="G198" s="591"/>
      <c r="H198" s="591"/>
      <c r="I198" s="591"/>
      <c r="L198" s="590"/>
    </row>
    <row r="199" spans="6:12" x14ac:dyDescent="0.2">
      <c r="F199" s="590"/>
      <c r="G199" s="591"/>
      <c r="H199" s="591"/>
      <c r="I199" s="591"/>
      <c r="L199" s="590"/>
    </row>
    <row r="200" spans="6:12" x14ac:dyDescent="0.2">
      <c r="F200" s="590"/>
      <c r="G200" s="591"/>
      <c r="H200" s="591"/>
      <c r="I200" s="591"/>
      <c r="L200" s="590"/>
    </row>
    <row r="201" spans="6:12" x14ac:dyDescent="0.2">
      <c r="F201" s="590"/>
      <c r="G201" s="591"/>
      <c r="H201" s="591"/>
      <c r="I201" s="591"/>
      <c r="L201" s="590"/>
    </row>
    <row r="202" spans="6:12" x14ac:dyDescent="0.2">
      <c r="F202" s="590"/>
      <c r="G202" s="591"/>
      <c r="H202" s="591"/>
      <c r="I202" s="591"/>
      <c r="L202" s="590"/>
    </row>
    <row r="203" spans="6:12" x14ac:dyDescent="0.2">
      <c r="F203" s="590"/>
      <c r="G203" s="591"/>
      <c r="H203" s="591"/>
      <c r="I203" s="591"/>
      <c r="L203" s="590"/>
    </row>
    <row r="204" spans="6:12" x14ac:dyDescent="0.2">
      <c r="F204" s="590"/>
      <c r="G204" s="591"/>
      <c r="H204" s="591"/>
      <c r="I204" s="591"/>
      <c r="L204" s="590"/>
    </row>
    <row r="205" spans="6:12" x14ac:dyDescent="0.2">
      <c r="F205" s="590"/>
      <c r="G205" s="591"/>
      <c r="H205" s="591"/>
      <c r="I205" s="591"/>
      <c r="L205" s="590"/>
    </row>
    <row r="206" spans="6:12" x14ac:dyDescent="0.2">
      <c r="F206" s="590"/>
      <c r="G206" s="591"/>
      <c r="H206" s="591"/>
      <c r="I206" s="591"/>
      <c r="L206" s="590"/>
    </row>
    <row r="207" spans="6:12" x14ac:dyDescent="0.2">
      <c r="F207" s="590"/>
      <c r="G207" s="591"/>
      <c r="H207" s="591"/>
      <c r="I207" s="591"/>
      <c r="L207" s="590"/>
    </row>
    <row r="208" spans="6:12" x14ac:dyDescent="0.2">
      <c r="F208" s="590"/>
      <c r="G208" s="591"/>
      <c r="H208" s="591"/>
      <c r="I208" s="591"/>
      <c r="L208" s="590"/>
    </row>
    <row r="209" spans="6:12" x14ac:dyDescent="0.2">
      <c r="F209" s="590"/>
      <c r="G209" s="591"/>
      <c r="H209" s="591"/>
      <c r="I209" s="591"/>
      <c r="L209" s="590"/>
    </row>
    <row r="210" spans="6:12" x14ac:dyDescent="0.2">
      <c r="F210" s="590"/>
      <c r="G210" s="591"/>
      <c r="H210" s="591"/>
      <c r="I210" s="591"/>
      <c r="L210" s="590"/>
    </row>
    <row r="211" spans="6:12" x14ac:dyDescent="0.2">
      <c r="F211" s="590"/>
      <c r="G211" s="591"/>
      <c r="H211" s="591"/>
      <c r="I211" s="591"/>
      <c r="L211" s="590"/>
    </row>
    <row r="212" spans="6:12" x14ac:dyDescent="0.2">
      <c r="F212" s="590"/>
      <c r="G212" s="591"/>
      <c r="H212" s="591"/>
      <c r="I212" s="591"/>
      <c r="L212" s="590"/>
    </row>
    <row r="213" spans="6:12" x14ac:dyDescent="0.2">
      <c r="F213" s="590"/>
      <c r="G213" s="591"/>
      <c r="H213" s="591"/>
      <c r="I213" s="591"/>
      <c r="L213" s="590"/>
    </row>
    <row r="214" spans="6:12" x14ac:dyDescent="0.2">
      <c r="F214" s="590"/>
      <c r="G214" s="591"/>
      <c r="H214" s="591"/>
      <c r="I214" s="591"/>
      <c r="L214" s="590"/>
    </row>
    <row r="215" spans="6:12" x14ac:dyDescent="0.2">
      <c r="F215" s="590"/>
      <c r="G215" s="591"/>
      <c r="H215" s="591"/>
      <c r="I215" s="591"/>
      <c r="L215" s="590"/>
    </row>
    <row r="216" spans="6:12" x14ac:dyDescent="0.2">
      <c r="F216" s="590"/>
      <c r="G216" s="591"/>
      <c r="H216" s="591"/>
      <c r="I216" s="591"/>
      <c r="L216" s="590"/>
    </row>
    <row r="217" spans="6:12" x14ac:dyDescent="0.2">
      <c r="F217" s="590"/>
      <c r="G217" s="591"/>
      <c r="H217" s="591"/>
      <c r="I217" s="591"/>
      <c r="L217" s="590"/>
    </row>
    <row r="218" spans="6:12" x14ac:dyDescent="0.2">
      <c r="F218" s="590"/>
      <c r="G218" s="591"/>
      <c r="H218" s="591"/>
      <c r="I218" s="591"/>
      <c r="L218" s="590"/>
    </row>
    <row r="219" spans="6:12" x14ac:dyDescent="0.2">
      <c r="F219" s="590"/>
      <c r="G219" s="591"/>
      <c r="H219" s="591"/>
      <c r="I219" s="591"/>
      <c r="L219" s="590"/>
    </row>
    <row r="220" spans="6:12" x14ac:dyDescent="0.2">
      <c r="F220" s="590"/>
      <c r="G220" s="591"/>
      <c r="H220" s="591"/>
      <c r="I220" s="591"/>
      <c r="L220" s="590"/>
    </row>
    <row r="221" spans="6:12" x14ac:dyDescent="0.2">
      <c r="F221" s="590"/>
      <c r="G221" s="591"/>
      <c r="H221" s="591"/>
      <c r="I221" s="591"/>
      <c r="L221" s="590"/>
    </row>
    <row r="222" spans="6:12" x14ac:dyDescent="0.2">
      <c r="F222" s="590"/>
      <c r="G222" s="591"/>
      <c r="H222" s="591"/>
      <c r="I222" s="591"/>
      <c r="L222" s="590"/>
    </row>
    <row r="223" spans="6:12" x14ac:dyDescent="0.2">
      <c r="F223" s="590"/>
      <c r="G223" s="591"/>
      <c r="H223" s="591"/>
      <c r="I223" s="591"/>
      <c r="L223" s="590"/>
    </row>
    <row r="224" spans="6:12" x14ac:dyDescent="0.2">
      <c r="F224" s="590"/>
      <c r="G224" s="591"/>
      <c r="H224" s="591"/>
      <c r="I224" s="591"/>
      <c r="L224" s="590"/>
    </row>
    <row r="225" spans="6:12" x14ac:dyDescent="0.2">
      <c r="F225" s="590"/>
      <c r="G225" s="591"/>
      <c r="H225" s="591"/>
      <c r="I225" s="591"/>
      <c r="L225" s="590"/>
    </row>
    <row r="226" spans="6:12" x14ac:dyDescent="0.2">
      <c r="F226" s="590"/>
      <c r="G226" s="591"/>
      <c r="H226" s="591"/>
      <c r="I226" s="591"/>
      <c r="L226" s="590"/>
    </row>
    <row r="227" spans="6:12" x14ac:dyDescent="0.2">
      <c r="F227" s="590"/>
      <c r="G227" s="591"/>
      <c r="H227" s="591"/>
      <c r="I227" s="591"/>
      <c r="L227" s="590"/>
    </row>
    <row r="228" spans="6:12" x14ac:dyDescent="0.2">
      <c r="F228" s="590"/>
      <c r="G228" s="591"/>
      <c r="H228" s="591"/>
      <c r="I228" s="591"/>
      <c r="L228" s="590"/>
    </row>
    <row r="229" spans="6:12" x14ac:dyDescent="0.2">
      <c r="F229" s="590"/>
      <c r="G229" s="591"/>
      <c r="H229" s="591"/>
      <c r="I229" s="591"/>
      <c r="L229" s="590"/>
    </row>
    <row r="230" spans="6:12" x14ac:dyDescent="0.2">
      <c r="F230" s="590"/>
      <c r="G230" s="591"/>
      <c r="H230" s="591"/>
      <c r="I230" s="591"/>
      <c r="L230" s="590"/>
    </row>
    <row r="231" spans="6:12" x14ac:dyDescent="0.2">
      <c r="F231" s="590"/>
      <c r="G231" s="591"/>
      <c r="H231" s="591"/>
      <c r="I231" s="591"/>
      <c r="L231" s="590"/>
    </row>
    <row r="232" spans="6:12" x14ac:dyDescent="0.2">
      <c r="F232" s="590"/>
      <c r="G232" s="591"/>
      <c r="H232" s="591"/>
      <c r="I232" s="591"/>
      <c r="L232" s="590"/>
    </row>
    <row r="233" spans="6:12" x14ac:dyDescent="0.2">
      <c r="F233" s="590"/>
      <c r="G233" s="591"/>
      <c r="H233" s="591"/>
      <c r="I233" s="591"/>
      <c r="L233" s="590"/>
    </row>
    <row r="234" spans="6:12" x14ac:dyDescent="0.2">
      <c r="F234" s="590"/>
      <c r="G234" s="591"/>
      <c r="H234" s="591"/>
      <c r="I234" s="591"/>
      <c r="L234" s="590"/>
    </row>
    <row r="235" spans="6:12" x14ac:dyDescent="0.2">
      <c r="F235" s="590"/>
      <c r="G235" s="591"/>
      <c r="H235" s="591"/>
      <c r="I235" s="591"/>
      <c r="L235" s="590"/>
    </row>
    <row r="236" spans="6:12" x14ac:dyDescent="0.2">
      <c r="F236" s="590"/>
      <c r="G236" s="591"/>
      <c r="H236" s="591"/>
      <c r="I236" s="591"/>
      <c r="L236" s="590"/>
    </row>
    <row r="237" spans="6:12" x14ac:dyDescent="0.2">
      <c r="F237" s="590"/>
      <c r="G237" s="591"/>
      <c r="H237" s="591"/>
      <c r="I237" s="591"/>
      <c r="L237" s="590"/>
    </row>
    <row r="238" spans="6:12" x14ac:dyDescent="0.2">
      <c r="F238" s="590"/>
      <c r="G238" s="591"/>
      <c r="H238" s="591"/>
      <c r="I238" s="591"/>
      <c r="L238" s="590"/>
    </row>
    <row r="239" spans="6:12" x14ac:dyDescent="0.2">
      <c r="F239" s="590"/>
      <c r="G239" s="591"/>
      <c r="H239" s="591"/>
      <c r="I239" s="591"/>
      <c r="L239" s="590"/>
    </row>
    <row r="240" spans="6:12" x14ac:dyDescent="0.2">
      <c r="F240" s="590"/>
      <c r="G240" s="591"/>
      <c r="H240" s="591"/>
      <c r="I240" s="591"/>
      <c r="L240" s="590"/>
    </row>
    <row r="241" spans="6:12" x14ac:dyDescent="0.2">
      <c r="F241" s="590"/>
      <c r="G241" s="591"/>
      <c r="H241" s="591"/>
      <c r="I241" s="591"/>
      <c r="L241" s="590"/>
    </row>
    <row r="242" spans="6:12" x14ac:dyDescent="0.2">
      <c r="F242" s="590"/>
      <c r="G242" s="591"/>
      <c r="H242" s="591"/>
      <c r="I242" s="591"/>
      <c r="L242" s="590"/>
    </row>
    <row r="243" spans="6:12" x14ac:dyDescent="0.2">
      <c r="F243" s="590"/>
      <c r="G243" s="591"/>
      <c r="H243" s="591"/>
      <c r="I243" s="591"/>
      <c r="L243" s="590"/>
    </row>
    <row r="244" spans="6:12" x14ac:dyDescent="0.2">
      <c r="F244" s="590"/>
      <c r="G244" s="591"/>
      <c r="H244" s="591"/>
      <c r="I244" s="591"/>
      <c r="L244" s="590"/>
    </row>
    <row r="245" spans="6:12" x14ac:dyDescent="0.2">
      <c r="F245" s="590"/>
      <c r="G245" s="591"/>
      <c r="H245" s="591"/>
      <c r="I245" s="591"/>
      <c r="L245" s="590"/>
    </row>
    <row r="246" spans="6:12" x14ac:dyDescent="0.2">
      <c r="F246" s="590"/>
      <c r="G246" s="591"/>
      <c r="H246" s="591"/>
      <c r="I246" s="591"/>
      <c r="L246" s="590"/>
    </row>
    <row r="247" spans="6:12" x14ac:dyDescent="0.2">
      <c r="F247" s="590"/>
      <c r="G247" s="591"/>
      <c r="H247" s="591"/>
      <c r="I247" s="591"/>
      <c r="L247" s="590"/>
    </row>
    <row r="248" spans="6:12" x14ac:dyDescent="0.2">
      <c r="F248" s="590"/>
      <c r="G248" s="591"/>
      <c r="H248" s="591"/>
      <c r="I248" s="591"/>
      <c r="L248" s="590"/>
    </row>
    <row r="249" spans="6:12" x14ac:dyDescent="0.2">
      <c r="F249" s="590"/>
      <c r="G249" s="591"/>
      <c r="H249" s="591"/>
      <c r="I249" s="591"/>
      <c r="L249" s="590"/>
    </row>
    <row r="250" spans="6:12" x14ac:dyDescent="0.2">
      <c r="F250" s="590"/>
      <c r="G250" s="591"/>
      <c r="H250" s="591"/>
      <c r="I250" s="591"/>
      <c r="L250" s="590"/>
    </row>
    <row r="251" spans="6:12" x14ac:dyDescent="0.2">
      <c r="F251" s="590"/>
      <c r="G251" s="591"/>
      <c r="H251" s="591"/>
      <c r="I251" s="591"/>
      <c r="L251" s="590"/>
    </row>
    <row r="252" spans="6:12" x14ac:dyDescent="0.2">
      <c r="F252" s="590"/>
      <c r="G252" s="591"/>
      <c r="H252" s="591"/>
      <c r="I252" s="591"/>
      <c r="L252" s="590"/>
    </row>
    <row r="253" spans="6:12" x14ac:dyDescent="0.2">
      <c r="F253" s="590"/>
      <c r="G253" s="591"/>
      <c r="H253" s="591"/>
      <c r="I253" s="591"/>
      <c r="L253" s="590"/>
    </row>
    <row r="254" spans="6:12" x14ac:dyDescent="0.2">
      <c r="F254" s="590"/>
      <c r="G254" s="591"/>
      <c r="H254" s="591"/>
      <c r="I254" s="591"/>
      <c r="L254" s="590"/>
    </row>
    <row r="255" spans="6:12" x14ac:dyDescent="0.2">
      <c r="F255" s="590"/>
      <c r="G255" s="591"/>
      <c r="H255" s="591"/>
      <c r="I255" s="591"/>
      <c r="L255" s="590"/>
    </row>
    <row r="256" spans="6:12" x14ac:dyDescent="0.2">
      <c r="F256" s="590"/>
      <c r="G256" s="591"/>
      <c r="H256" s="591"/>
      <c r="I256" s="591"/>
      <c r="L256" s="590"/>
    </row>
    <row r="257" spans="6:12" x14ac:dyDescent="0.2">
      <c r="F257" s="590"/>
      <c r="G257" s="591"/>
      <c r="H257" s="591"/>
      <c r="I257" s="591"/>
      <c r="L257" s="590"/>
    </row>
    <row r="258" spans="6:12" x14ac:dyDescent="0.2">
      <c r="F258" s="590"/>
      <c r="G258" s="591"/>
      <c r="H258" s="591"/>
      <c r="I258" s="591"/>
      <c r="L258" s="590"/>
    </row>
    <row r="259" spans="6:12" x14ac:dyDescent="0.2">
      <c r="F259" s="590"/>
      <c r="G259" s="591"/>
      <c r="H259" s="591"/>
      <c r="I259" s="591"/>
      <c r="L259" s="590"/>
    </row>
    <row r="260" spans="6:12" x14ac:dyDescent="0.2">
      <c r="F260" s="590"/>
      <c r="G260" s="591"/>
      <c r="H260" s="591"/>
      <c r="I260" s="591"/>
      <c r="L260" s="590"/>
    </row>
    <row r="261" spans="6:12" x14ac:dyDescent="0.2">
      <c r="F261" s="590"/>
      <c r="G261" s="591"/>
      <c r="H261" s="591"/>
      <c r="I261" s="591"/>
      <c r="L261" s="590"/>
    </row>
    <row r="262" spans="6:12" x14ac:dyDescent="0.2">
      <c r="F262" s="590"/>
      <c r="G262" s="591"/>
      <c r="H262" s="591"/>
      <c r="I262" s="591"/>
      <c r="L262" s="590"/>
    </row>
    <row r="263" spans="6:12" x14ac:dyDescent="0.2">
      <c r="F263" s="590"/>
      <c r="G263" s="591"/>
      <c r="H263" s="591"/>
      <c r="I263" s="591"/>
      <c r="L263" s="590"/>
    </row>
    <row r="264" spans="6:12" x14ac:dyDescent="0.2">
      <c r="F264" s="590"/>
      <c r="G264" s="591"/>
      <c r="H264" s="591"/>
      <c r="I264" s="591"/>
      <c r="L264" s="590"/>
    </row>
    <row r="265" spans="6:12" x14ac:dyDescent="0.2">
      <c r="F265" s="590"/>
      <c r="G265" s="591"/>
      <c r="H265" s="591"/>
      <c r="I265" s="591"/>
      <c r="L265" s="590"/>
    </row>
    <row r="266" spans="6:12" x14ac:dyDescent="0.2">
      <c r="F266" s="590"/>
      <c r="G266" s="591"/>
      <c r="H266" s="591"/>
      <c r="I266" s="591"/>
      <c r="L266" s="590"/>
    </row>
    <row r="267" spans="6:12" x14ac:dyDescent="0.2">
      <c r="F267" s="590"/>
      <c r="G267" s="591"/>
      <c r="H267" s="591"/>
      <c r="I267" s="591"/>
      <c r="L267" s="590"/>
    </row>
    <row r="268" spans="6:12" x14ac:dyDescent="0.2">
      <c r="F268" s="590"/>
      <c r="G268" s="591"/>
      <c r="H268" s="591"/>
      <c r="I268" s="591"/>
      <c r="L268" s="590"/>
    </row>
    <row r="269" spans="6:12" x14ac:dyDescent="0.2">
      <c r="F269" s="590"/>
      <c r="G269" s="591"/>
      <c r="H269" s="591"/>
      <c r="I269" s="591"/>
      <c r="L269" s="590"/>
    </row>
    <row r="270" spans="6:12" x14ac:dyDescent="0.2">
      <c r="F270" s="590"/>
      <c r="G270" s="591"/>
      <c r="H270" s="591"/>
      <c r="I270" s="591"/>
      <c r="L270" s="590"/>
    </row>
    <row r="271" spans="6:12" x14ac:dyDescent="0.2">
      <c r="F271" s="590"/>
      <c r="G271" s="591"/>
      <c r="H271" s="591"/>
      <c r="I271" s="591"/>
      <c r="L271" s="590"/>
    </row>
    <row r="272" spans="6:12" x14ac:dyDescent="0.2">
      <c r="F272" s="590"/>
      <c r="G272" s="591"/>
      <c r="H272" s="591"/>
      <c r="I272" s="591"/>
      <c r="L272" s="590"/>
    </row>
    <row r="273" spans="6:12" x14ac:dyDescent="0.2">
      <c r="F273" s="590"/>
      <c r="G273" s="591"/>
      <c r="H273" s="591"/>
      <c r="I273" s="591"/>
      <c r="L273" s="590"/>
    </row>
    <row r="274" spans="6:12" x14ac:dyDescent="0.2">
      <c r="F274" s="590"/>
      <c r="G274" s="591"/>
      <c r="H274" s="591"/>
      <c r="I274" s="591"/>
      <c r="L274" s="590"/>
    </row>
    <row r="275" spans="6:12" x14ac:dyDescent="0.2">
      <c r="F275" s="590"/>
      <c r="G275" s="591"/>
      <c r="H275" s="591"/>
      <c r="I275" s="591"/>
      <c r="L275" s="590"/>
    </row>
    <row r="276" spans="6:12" x14ac:dyDescent="0.2">
      <c r="F276" s="590"/>
      <c r="G276" s="591"/>
      <c r="H276" s="591"/>
      <c r="I276" s="591"/>
      <c r="L276" s="590"/>
    </row>
    <row r="277" spans="6:12" x14ac:dyDescent="0.2">
      <c r="F277" s="590"/>
      <c r="G277" s="591"/>
      <c r="H277" s="591"/>
      <c r="I277" s="591"/>
      <c r="L277" s="590"/>
    </row>
    <row r="278" spans="6:12" x14ac:dyDescent="0.2">
      <c r="F278" s="590"/>
      <c r="G278" s="591"/>
      <c r="H278" s="591"/>
      <c r="I278" s="591"/>
      <c r="L278" s="590"/>
    </row>
    <row r="279" spans="6:12" x14ac:dyDescent="0.2">
      <c r="F279" s="590"/>
      <c r="G279" s="591"/>
      <c r="H279" s="591"/>
      <c r="I279" s="591"/>
      <c r="L279" s="590"/>
    </row>
    <row r="280" spans="6:12" x14ac:dyDescent="0.2">
      <c r="F280" s="590"/>
      <c r="G280" s="591"/>
      <c r="H280" s="591"/>
      <c r="I280" s="591"/>
      <c r="L280" s="590"/>
    </row>
    <row r="281" spans="6:12" x14ac:dyDescent="0.2">
      <c r="F281" s="590"/>
      <c r="G281" s="591"/>
      <c r="H281" s="591"/>
      <c r="I281" s="591"/>
      <c r="L281" s="590"/>
    </row>
    <row r="282" spans="6:12" x14ac:dyDescent="0.2">
      <c r="F282" s="590"/>
      <c r="G282" s="591"/>
      <c r="H282" s="591"/>
      <c r="I282" s="591"/>
      <c r="L282" s="590"/>
    </row>
    <row r="283" spans="6:12" x14ac:dyDescent="0.2">
      <c r="F283" s="590"/>
      <c r="G283" s="591"/>
      <c r="H283" s="591"/>
      <c r="I283" s="591"/>
      <c r="L283" s="590"/>
    </row>
    <row r="284" spans="6:12" x14ac:dyDescent="0.2">
      <c r="F284" s="590"/>
      <c r="G284" s="591"/>
      <c r="H284" s="591"/>
      <c r="I284" s="591"/>
      <c r="L284" s="590"/>
    </row>
    <row r="285" spans="6:12" x14ac:dyDescent="0.2">
      <c r="F285" s="590"/>
      <c r="G285" s="591"/>
      <c r="H285" s="591"/>
      <c r="I285" s="591"/>
      <c r="L285" s="590"/>
    </row>
    <row r="286" spans="6:12" x14ac:dyDescent="0.2">
      <c r="F286" s="590"/>
      <c r="G286" s="591"/>
      <c r="H286" s="591"/>
      <c r="I286" s="591"/>
      <c r="L286" s="590"/>
    </row>
    <row r="287" spans="6:12" x14ac:dyDescent="0.2">
      <c r="F287" s="590"/>
      <c r="G287" s="591"/>
      <c r="H287" s="591"/>
      <c r="I287" s="591"/>
      <c r="L287" s="590"/>
    </row>
    <row r="288" spans="6:12" x14ac:dyDescent="0.2">
      <c r="F288" s="590"/>
      <c r="G288" s="591"/>
      <c r="H288" s="591"/>
      <c r="I288" s="591"/>
      <c r="L288" s="590"/>
    </row>
    <row r="289" spans="6:12" x14ac:dyDescent="0.2">
      <c r="F289" s="590"/>
      <c r="G289" s="591"/>
      <c r="H289" s="591"/>
      <c r="I289" s="591"/>
      <c r="L289" s="590"/>
    </row>
    <row r="290" spans="6:12" x14ac:dyDescent="0.2">
      <c r="F290" s="590"/>
      <c r="G290" s="591"/>
      <c r="H290" s="591"/>
      <c r="I290" s="591"/>
      <c r="L290" s="590"/>
    </row>
    <row r="291" spans="6:12" x14ac:dyDescent="0.2">
      <c r="F291" s="590"/>
      <c r="G291" s="591"/>
      <c r="H291" s="591"/>
      <c r="I291" s="591"/>
      <c r="L291" s="590"/>
    </row>
    <row r="292" spans="6:12" x14ac:dyDescent="0.2">
      <c r="F292" s="590"/>
      <c r="G292" s="591"/>
      <c r="H292" s="591"/>
      <c r="I292" s="591"/>
      <c r="L292" s="590"/>
    </row>
    <row r="293" spans="6:12" x14ac:dyDescent="0.2">
      <c r="F293" s="590"/>
      <c r="G293" s="591"/>
      <c r="H293" s="591"/>
      <c r="I293" s="591"/>
      <c r="L293" s="590"/>
    </row>
    <row r="294" spans="6:12" x14ac:dyDescent="0.2">
      <c r="F294" s="590"/>
      <c r="G294" s="591"/>
      <c r="H294" s="591"/>
      <c r="I294" s="591"/>
      <c r="L294" s="590"/>
    </row>
    <row r="295" spans="6:12" x14ac:dyDescent="0.2">
      <c r="F295" s="590"/>
      <c r="G295" s="591"/>
      <c r="H295" s="591"/>
      <c r="I295" s="591"/>
      <c r="L295" s="590"/>
    </row>
    <row r="296" spans="6:12" x14ac:dyDescent="0.2">
      <c r="F296" s="590"/>
      <c r="G296" s="591"/>
      <c r="H296" s="591"/>
      <c r="I296" s="591"/>
      <c r="L296" s="590"/>
    </row>
    <row r="297" spans="6:12" x14ac:dyDescent="0.2">
      <c r="F297" s="590"/>
      <c r="G297" s="591"/>
      <c r="H297" s="591"/>
      <c r="I297" s="591"/>
      <c r="L297" s="590"/>
    </row>
    <row r="298" spans="6:12" x14ac:dyDescent="0.2">
      <c r="F298" s="590"/>
      <c r="G298" s="591"/>
      <c r="H298" s="591"/>
      <c r="I298" s="591"/>
      <c r="L298" s="590"/>
    </row>
    <row r="299" spans="6:12" x14ac:dyDescent="0.2">
      <c r="F299" s="590"/>
      <c r="G299" s="591"/>
      <c r="H299" s="591"/>
      <c r="I299" s="591"/>
      <c r="L299" s="590"/>
    </row>
    <row r="300" spans="6:12" x14ac:dyDescent="0.2">
      <c r="F300" s="590"/>
      <c r="G300" s="591"/>
      <c r="H300" s="591"/>
      <c r="I300" s="591"/>
      <c r="L300" s="590"/>
    </row>
    <row r="301" spans="6:12" x14ac:dyDescent="0.2">
      <c r="F301" s="590"/>
      <c r="G301" s="591"/>
      <c r="H301" s="591"/>
      <c r="I301" s="591"/>
      <c r="L301" s="590"/>
    </row>
    <row r="302" spans="6:12" x14ac:dyDescent="0.2">
      <c r="F302" s="590"/>
      <c r="G302" s="591"/>
      <c r="H302" s="591"/>
      <c r="I302" s="591"/>
      <c r="L302" s="590"/>
    </row>
    <row r="303" spans="6:12" x14ac:dyDescent="0.2">
      <c r="F303" s="590"/>
      <c r="G303" s="591"/>
      <c r="H303" s="591"/>
      <c r="I303" s="591"/>
      <c r="L303" s="590"/>
    </row>
    <row r="304" spans="6:12" x14ac:dyDescent="0.2">
      <c r="F304" s="590"/>
      <c r="G304" s="591"/>
      <c r="H304" s="591"/>
      <c r="I304" s="591"/>
      <c r="L304" s="590"/>
    </row>
    <row r="305" spans="6:12" x14ac:dyDescent="0.2">
      <c r="F305" s="590"/>
      <c r="G305" s="591"/>
      <c r="H305" s="591"/>
      <c r="I305" s="591"/>
      <c r="L305" s="590"/>
    </row>
    <row r="306" spans="6:12" x14ac:dyDescent="0.2">
      <c r="F306" s="590"/>
      <c r="G306" s="591"/>
      <c r="H306" s="591"/>
      <c r="I306" s="591"/>
      <c r="L306" s="590"/>
    </row>
    <row r="307" spans="6:12" x14ac:dyDescent="0.2">
      <c r="F307" s="590"/>
      <c r="G307" s="591"/>
      <c r="H307" s="591"/>
      <c r="I307" s="591"/>
      <c r="L307" s="590"/>
    </row>
    <row r="308" spans="6:12" x14ac:dyDescent="0.2">
      <c r="F308" s="590"/>
      <c r="G308" s="591"/>
      <c r="H308" s="591"/>
      <c r="I308" s="591"/>
      <c r="L308" s="590"/>
    </row>
    <row r="309" spans="6:12" x14ac:dyDescent="0.2">
      <c r="F309" s="590"/>
      <c r="G309" s="591"/>
      <c r="H309" s="591"/>
      <c r="I309" s="591"/>
      <c r="L309" s="590"/>
    </row>
    <row r="310" spans="6:12" x14ac:dyDescent="0.2">
      <c r="F310" s="590"/>
      <c r="G310" s="591"/>
      <c r="H310" s="591"/>
      <c r="I310" s="591"/>
      <c r="L310" s="590"/>
    </row>
    <row r="311" spans="6:12" x14ac:dyDescent="0.2">
      <c r="F311" s="590"/>
      <c r="G311" s="591"/>
      <c r="H311" s="591"/>
      <c r="I311" s="591"/>
      <c r="L311" s="590"/>
    </row>
    <row r="312" spans="6:12" x14ac:dyDescent="0.2">
      <c r="F312" s="590"/>
      <c r="G312" s="591"/>
      <c r="H312" s="591"/>
      <c r="I312" s="591"/>
      <c r="L312" s="590"/>
    </row>
    <row r="313" spans="6:12" x14ac:dyDescent="0.2">
      <c r="F313" s="590"/>
      <c r="G313" s="591"/>
      <c r="H313" s="591"/>
      <c r="I313" s="591"/>
      <c r="L313" s="590"/>
    </row>
    <row r="314" spans="6:12" x14ac:dyDescent="0.2">
      <c r="F314" s="590"/>
      <c r="G314" s="591"/>
      <c r="H314" s="591"/>
      <c r="I314" s="591"/>
      <c r="L314" s="590"/>
    </row>
    <row r="315" spans="6:12" x14ac:dyDescent="0.2">
      <c r="F315" s="590"/>
      <c r="G315" s="591"/>
      <c r="H315" s="591"/>
      <c r="I315" s="591"/>
      <c r="L315" s="590"/>
    </row>
    <row r="316" spans="6:12" x14ac:dyDescent="0.2">
      <c r="F316" s="590"/>
      <c r="G316" s="591"/>
      <c r="H316" s="591"/>
      <c r="I316" s="591"/>
      <c r="L316" s="590"/>
    </row>
    <row r="317" spans="6:12" x14ac:dyDescent="0.2">
      <c r="F317" s="590"/>
      <c r="G317" s="591"/>
      <c r="H317" s="591"/>
      <c r="I317" s="591"/>
      <c r="L317" s="590"/>
    </row>
    <row r="318" spans="6:12" x14ac:dyDescent="0.2">
      <c r="F318" s="590"/>
      <c r="G318" s="591"/>
      <c r="H318" s="591"/>
      <c r="I318" s="591"/>
      <c r="L318" s="590"/>
    </row>
    <row r="319" spans="6:12" x14ac:dyDescent="0.2">
      <c r="F319" s="590"/>
      <c r="G319" s="591"/>
      <c r="H319" s="591"/>
      <c r="I319" s="591"/>
      <c r="L319" s="590"/>
    </row>
    <row r="320" spans="6:12" x14ac:dyDescent="0.2">
      <c r="F320" s="590"/>
      <c r="G320" s="591"/>
      <c r="H320" s="591"/>
      <c r="I320" s="591"/>
      <c r="L320" s="590"/>
    </row>
    <row r="321" spans="6:12" x14ac:dyDescent="0.2">
      <c r="F321" s="590"/>
      <c r="G321" s="591"/>
      <c r="H321" s="591"/>
      <c r="I321" s="591"/>
      <c r="L321" s="590"/>
    </row>
    <row r="322" spans="6:12" x14ac:dyDescent="0.2">
      <c r="F322" s="590"/>
      <c r="G322" s="591"/>
      <c r="H322" s="591"/>
      <c r="I322" s="591"/>
      <c r="L322" s="590"/>
    </row>
    <row r="323" spans="6:12" x14ac:dyDescent="0.2">
      <c r="F323" s="590"/>
      <c r="G323" s="591"/>
      <c r="H323" s="591"/>
      <c r="I323" s="591"/>
      <c r="L323" s="590"/>
    </row>
    <row r="324" spans="6:12" x14ac:dyDescent="0.2">
      <c r="F324" s="590"/>
      <c r="G324" s="591"/>
      <c r="H324" s="591"/>
      <c r="I324" s="591"/>
      <c r="L324" s="590"/>
    </row>
    <row r="325" spans="6:12" x14ac:dyDescent="0.2">
      <c r="F325" s="590"/>
      <c r="G325" s="591"/>
      <c r="H325" s="591"/>
      <c r="I325" s="591"/>
      <c r="L325" s="590"/>
    </row>
    <row r="326" spans="6:12" x14ac:dyDescent="0.2">
      <c r="F326" s="590"/>
      <c r="G326" s="591"/>
      <c r="H326" s="591"/>
      <c r="I326" s="591"/>
      <c r="L326" s="590"/>
    </row>
    <row r="327" spans="6:12" x14ac:dyDescent="0.2">
      <c r="F327" s="590"/>
      <c r="G327" s="591"/>
      <c r="H327" s="591"/>
      <c r="I327" s="591"/>
      <c r="L327" s="590"/>
    </row>
    <row r="328" spans="6:12" x14ac:dyDescent="0.2">
      <c r="F328" s="590"/>
      <c r="G328" s="591"/>
      <c r="H328" s="591"/>
      <c r="I328" s="591"/>
      <c r="L328" s="590"/>
    </row>
    <row r="329" spans="6:12" x14ac:dyDescent="0.2">
      <c r="F329" s="590"/>
      <c r="G329" s="591"/>
      <c r="H329" s="591"/>
      <c r="I329" s="591"/>
      <c r="L329" s="590"/>
    </row>
    <row r="330" spans="6:12" x14ac:dyDescent="0.2">
      <c r="F330" s="590"/>
      <c r="G330" s="591"/>
      <c r="H330" s="591"/>
      <c r="I330" s="591"/>
      <c r="L330" s="590"/>
    </row>
    <row r="331" spans="6:12" x14ac:dyDescent="0.2">
      <c r="F331" s="590"/>
      <c r="G331" s="591"/>
      <c r="H331" s="591"/>
      <c r="I331" s="591"/>
      <c r="L331" s="590"/>
    </row>
    <row r="332" spans="6:12" x14ac:dyDescent="0.2">
      <c r="F332" s="590"/>
      <c r="G332" s="591"/>
      <c r="H332" s="591"/>
      <c r="I332" s="591"/>
      <c r="L332" s="590"/>
    </row>
    <row r="333" spans="6:12" x14ac:dyDescent="0.2">
      <c r="F333" s="590"/>
      <c r="G333" s="591"/>
      <c r="H333" s="591"/>
      <c r="I333" s="591"/>
      <c r="L333" s="590"/>
    </row>
    <row r="334" spans="6:12" x14ac:dyDescent="0.2">
      <c r="F334" s="590"/>
      <c r="G334" s="591"/>
      <c r="H334" s="591"/>
      <c r="I334" s="591"/>
      <c r="L334" s="590"/>
    </row>
    <row r="335" spans="6:12" x14ac:dyDescent="0.2">
      <c r="F335" s="590"/>
      <c r="G335" s="591"/>
      <c r="H335" s="591"/>
      <c r="I335" s="591"/>
      <c r="L335" s="590"/>
    </row>
    <row r="336" spans="6:12" x14ac:dyDescent="0.2">
      <c r="F336" s="590"/>
      <c r="G336" s="591"/>
      <c r="H336" s="591"/>
      <c r="I336" s="591"/>
      <c r="L336" s="590"/>
    </row>
    <row r="337" spans="6:12" x14ac:dyDescent="0.2">
      <c r="F337" s="590"/>
      <c r="G337" s="591"/>
      <c r="H337" s="591"/>
      <c r="I337" s="591"/>
      <c r="L337" s="590"/>
    </row>
    <row r="338" spans="6:12" x14ac:dyDescent="0.2">
      <c r="F338" s="590"/>
      <c r="G338" s="591"/>
      <c r="H338" s="591"/>
      <c r="I338" s="591"/>
      <c r="L338" s="590"/>
    </row>
    <row r="339" spans="6:12" x14ac:dyDescent="0.2">
      <c r="F339" s="590"/>
      <c r="G339" s="591"/>
      <c r="H339" s="591"/>
      <c r="I339" s="591"/>
      <c r="L339" s="590"/>
    </row>
    <row r="340" spans="6:12" x14ac:dyDescent="0.2">
      <c r="F340" s="590"/>
      <c r="G340" s="591"/>
      <c r="H340" s="591"/>
      <c r="I340" s="591"/>
      <c r="L340" s="590"/>
    </row>
    <row r="341" spans="6:12" x14ac:dyDescent="0.2">
      <c r="F341" s="590"/>
      <c r="G341" s="591"/>
      <c r="H341" s="591"/>
      <c r="I341" s="591"/>
      <c r="L341" s="590"/>
    </row>
    <row r="342" spans="6:12" x14ac:dyDescent="0.2">
      <c r="F342" s="590"/>
      <c r="G342" s="591"/>
      <c r="H342" s="591"/>
      <c r="I342" s="591"/>
      <c r="L342" s="590"/>
    </row>
    <row r="343" spans="6:12" x14ac:dyDescent="0.2">
      <c r="F343" s="590"/>
      <c r="G343" s="591"/>
      <c r="H343" s="591"/>
      <c r="I343" s="591"/>
      <c r="L343" s="590"/>
    </row>
    <row r="344" spans="6:12" x14ac:dyDescent="0.2">
      <c r="F344" s="590"/>
      <c r="G344" s="591"/>
      <c r="H344" s="591"/>
      <c r="I344" s="591"/>
      <c r="L344" s="590"/>
    </row>
    <row r="345" spans="6:12" x14ac:dyDescent="0.2">
      <c r="F345" s="590"/>
      <c r="G345" s="591"/>
      <c r="H345" s="591"/>
      <c r="I345" s="591"/>
      <c r="L345" s="590"/>
    </row>
    <row r="346" spans="6:12" x14ac:dyDescent="0.2">
      <c r="F346" s="590"/>
      <c r="G346" s="591"/>
      <c r="H346" s="591"/>
      <c r="I346" s="591"/>
      <c r="L346" s="590"/>
    </row>
    <row r="347" spans="6:12" x14ac:dyDescent="0.2">
      <c r="F347" s="590"/>
      <c r="G347" s="591"/>
      <c r="H347" s="591"/>
      <c r="I347" s="591"/>
      <c r="L347" s="590"/>
    </row>
    <row r="348" spans="6:12" x14ac:dyDescent="0.2">
      <c r="F348" s="590"/>
      <c r="G348" s="591"/>
      <c r="H348" s="591"/>
      <c r="I348" s="591"/>
      <c r="L348" s="590"/>
    </row>
    <row r="349" spans="6:12" x14ac:dyDescent="0.2">
      <c r="F349" s="590"/>
      <c r="G349" s="591"/>
      <c r="H349" s="591"/>
      <c r="I349" s="591"/>
      <c r="L349" s="590"/>
    </row>
    <row r="350" spans="6:12" x14ac:dyDescent="0.2">
      <c r="F350" s="590"/>
      <c r="G350" s="591"/>
      <c r="H350" s="591"/>
      <c r="I350" s="591"/>
      <c r="L350" s="590"/>
    </row>
    <row r="351" spans="6:12" x14ac:dyDescent="0.2">
      <c r="F351" s="590"/>
      <c r="G351" s="591"/>
      <c r="H351" s="591"/>
      <c r="I351" s="591"/>
      <c r="L351" s="590"/>
    </row>
    <row r="352" spans="6:12" x14ac:dyDescent="0.2">
      <c r="F352" s="590"/>
      <c r="G352" s="591"/>
      <c r="H352" s="591"/>
      <c r="I352" s="591"/>
      <c r="L352" s="590"/>
    </row>
    <row r="353" spans="6:12" x14ac:dyDescent="0.2">
      <c r="F353" s="590"/>
      <c r="G353" s="591"/>
      <c r="H353" s="591"/>
      <c r="I353" s="591"/>
      <c r="L353" s="590"/>
    </row>
    <row r="354" spans="6:12" x14ac:dyDescent="0.2">
      <c r="F354" s="590"/>
      <c r="G354" s="591"/>
      <c r="H354" s="591"/>
      <c r="I354" s="591"/>
      <c r="L354" s="590"/>
    </row>
    <row r="355" spans="6:12" x14ac:dyDescent="0.2">
      <c r="F355" s="590"/>
      <c r="G355" s="591"/>
      <c r="H355" s="591"/>
      <c r="I355" s="591"/>
      <c r="L355" s="590"/>
    </row>
    <row r="356" spans="6:12" x14ac:dyDescent="0.2">
      <c r="F356" s="590"/>
      <c r="G356" s="591"/>
      <c r="H356" s="591"/>
      <c r="I356" s="591"/>
      <c r="L356" s="590"/>
    </row>
    <row r="357" spans="6:12" x14ac:dyDescent="0.2">
      <c r="F357" s="590"/>
      <c r="G357" s="591"/>
      <c r="H357" s="591"/>
      <c r="I357" s="591"/>
      <c r="L357" s="590"/>
    </row>
    <row r="358" spans="6:12" x14ac:dyDescent="0.2">
      <c r="F358" s="590"/>
      <c r="G358" s="591"/>
      <c r="H358" s="591"/>
      <c r="I358" s="591"/>
      <c r="L358" s="590"/>
    </row>
    <row r="359" spans="6:12" x14ac:dyDescent="0.2">
      <c r="F359" s="590"/>
      <c r="G359" s="591"/>
      <c r="H359" s="591"/>
      <c r="I359" s="591"/>
      <c r="L359" s="590"/>
    </row>
    <row r="360" spans="6:12" x14ac:dyDescent="0.2">
      <c r="F360" s="590"/>
      <c r="G360" s="591"/>
      <c r="H360" s="591"/>
      <c r="I360" s="591"/>
      <c r="L360" s="590"/>
    </row>
    <row r="361" spans="6:12" x14ac:dyDescent="0.2">
      <c r="F361" s="590"/>
      <c r="G361" s="591"/>
      <c r="H361" s="591"/>
      <c r="I361" s="591"/>
      <c r="L361" s="590"/>
    </row>
    <row r="362" spans="6:12" x14ac:dyDescent="0.2">
      <c r="F362" s="590"/>
      <c r="G362" s="591"/>
      <c r="H362" s="591"/>
      <c r="I362" s="591"/>
      <c r="L362" s="590"/>
    </row>
    <row r="363" spans="6:12" x14ac:dyDescent="0.2">
      <c r="F363" s="590"/>
      <c r="G363" s="591"/>
      <c r="H363" s="591"/>
      <c r="I363" s="591"/>
      <c r="L363" s="590"/>
    </row>
    <row r="364" spans="6:12" x14ac:dyDescent="0.2">
      <c r="F364" s="590"/>
      <c r="G364" s="591"/>
      <c r="H364" s="591"/>
      <c r="I364" s="591"/>
      <c r="L364" s="590"/>
    </row>
    <row r="365" spans="6:12" x14ac:dyDescent="0.2">
      <c r="F365" s="590"/>
      <c r="G365" s="591"/>
      <c r="H365" s="591"/>
      <c r="I365" s="591"/>
      <c r="L365" s="590"/>
    </row>
    <row r="366" spans="6:12" x14ac:dyDescent="0.2">
      <c r="F366" s="590"/>
      <c r="G366" s="591"/>
      <c r="H366" s="591"/>
      <c r="I366" s="591"/>
      <c r="L366" s="590"/>
    </row>
    <row r="367" spans="6:12" x14ac:dyDescent="0.2">
      <c r="F367" s="590"/>
      <c r="G367" s="591"/>
      <c r="H367" s="591"/>
      <c r="I367" s="591"/>
      <c r="L367" s="590"/>
    </row>
    <row r="368" spans="6:12" x14ac:dyDescent="0.2">
      <c r="F368" s="590"/>
      <c r="G368" s="591"/>
      <c r="H368" s="591"/>
      <c r="I368" s="591"/>
      <c r="L368" s="590"/>
    </row>
    <row r="369" spans="6:12" x14ac:dyDescent="0.2">
      <c r="F369" s="590"/>
      <c r="G369" s="591"/>
      <c r="H369" s="591"/>
      <c r="I369" s="591"/>
      <c r="L369" s="590"/>
    </row>
    <row r="370" spans="6:12" x14ac:dyDescent="0.2">
      <c r="F370" s="590"/>
      <c r="G370" s="591"/>
      <c r="H370" s="591"/>
      <c r="I370" s="591"/>
      <c r="L370" s="590"/>
    </row>
    <row r="371" spans="6:12" x14ac:dyDescent="0.2">
      <c r="F371" s="590"/>
      <c r="G371" s="591"/>
      <c r="H371" s="591"/>
      <c r="I371" s="591"/>
      <c r="L371" s="590"/>
    </row>
    <row r="372" spans="6:12" x14ac:dyDescent="0.2">
      <c r="F372" s="590"/>
      <c r="G372" s="591"/>
      <c r="H372" s="591"/>
      <c r="I372" s="591"/>
      <c r="L372" s="590"/>
    </row>
    <row r="373" spans="6:12" x14ac:dyDescent="0.2">
      <c r="F373" s="590"/>
      <c r="G373" s="591"/>
      <c r="H373" s="591"/>
      <c r="I373" s="591"/>
      <c r="L373" s="590"/>
    </row>
    <row r="374" spans="6:12" x14ac:dyDescent="0.2">
      <c r="F374" s="590"/>
      <c r="G374" s="591"/>
      <c r="H374" s="591"/>
      <c r="I374" s="591"/>
      <c r="L374" s="590"/>
    </row>
    <row r="375" spans="6:12" x14ac:dyDescent="0.2">
      <c r="F375" s="590"/>
      <c r="G375" s="591"/>
      <c r="H375" s="591"/>
      <c r="I375" s="591"/>
      <c r="L375" s="590"/>
    </row>
    <row r="376" spans="6:12" x14ac:dyDescent="0.2">
      <c r="F376" s="590"/>
      <c r="G376" s="591"/>
      <c r="H376" s="591"/>
      <c r="I376" s="591"/>
      <c r="L376" s="590"/>
    </row>
    <row r="377" spans="6:12" x14ac:dyDescent="0.2">
      <c r="F377" s="590"/>
      <c r="G377" s="591"/>
      <c r="H377" s="591"/>
      <c r="I377" s="591"/>
      <c r="L377" s="590"/>
    </row>
    <row r="378" spans="6:12" x14ac:dyDescent="0.2">
      <c r="F378" s="590"/>
      <c r="G378" s="591"/>
      <c r="H378" s="591"/>
      <c r="I378" s="591"/>
      <c r="L378" s="590"/>
    </row>
    <row r="379" spans="6:12" x14ac:dyDescent="0.2">
      <c r="F379" s="590"/>
      <c r="G379" s="591"/>
      <c r="H379" s="591"/>
      <c r="I379" s="591"/>
      <c r="L379" s="590"/>
    </row>
    <row r="380" spans="6:12" x14ac:dyDescent="0.2">
      <c r="F380" s="590"/>
      <c r="G380" s="591"/>
      <c r="H380" s="591"/>
      <c r="I380" s="591"/>
      <c r="L380" s="590"/>
    </row>
    <row r="381" spans="6:12" x14ac:dyDescent="0.2">
      <c r="F381" s="590"/>
      <c r="G381" s="591"/>
      <c r="H381" s="591"/>
      <c r="I381" s="591"/>
      <c r="L381" s="590"/>
    </row>
    <row r="382" spans="6:12" x14ac:dyDescent="0.2">
      <c r="F382" s="590"/>
      <c r="G382" s="591"/>
      <c r="H382" s="591"/>
      <c r="I382" s="591"/>
      <c r="L382" s="590"/>
    </row>
    <row r="383" spans="6:12" x14ac:dyDescent="0.2">
      <c r="F383" s="590"/>
      <c r="G383" s="591"/>
      <c r="H383" s="591"/>
      <c r="I383" s="591"/>
      <c r="L383" s="590"/>
    </row>
    <row r="384" spans="6:12" x14ac:dyDescent="0.2">
      <c r="F384" s="590"/>
      <c r="G384" s="591"/>
      <c r="H384" s="591"/>
      <c r="I384" s="591"/>
      <c r="L384" s="590"/>
    </row>
    <row r="385" spans="6:12" x14ac:dyDescent="0.2">
      <c r="F385" s="590"/>
      <c r="G385" s="591"/>
      <c r="H385" s="591"/>
      <c r="I385" s="591"/>
      <c r="L385" s="590"/>
    </row>
    <row r="386" spans="6:12" x14ac:dyDescent="0.2">
      <c r="F386" s="590"/>
      <c r="G386" s="591"/>
      <c r="H386" s="591"/>
      <c r="I386" s="591"/>
      <c r="L386" s="590"/>
    </row>
    <row r="387" spans="6:12" x14ac:dyDescent="0.2">
      <c r="F387" s="590"/>
      <c r="G387" s="591"/>
      <c r="H387" s="591"/>
      <c r="I387" s="591"/>
      <c r="L387" s="590"/>
    </row>
    <row r="388" spans="6:12" x14ac:dyDescent="0.2">
      <c r="F388" s="590"/>
      <c r="G388" s="591"/>
      <c r="H388" s="591"/>
      <c r="I388" s="591"/>
      <c r="L388" s="590"/>
    </row>
    <row r="389" spans="6:12" x14ac:dyDescent="0.2">
      <c r="F389" s="590"/>
      <c r="G389" s="591"/>
      <c r="H389" s="591"/>
      <c r="I389" s="591"/>
      <c r="L389" s="590"/>
    </row>
    <row r="390" spans="6:12" x14ac:dyDescent="0.2">
      <c r="F390" s="590"/>
      <c r="G390" s="591"/>
      <c r="H390" s="591"/>
      <c r="I390" s="591"/>
      <c r="L390" s="590"/>
    </row>
    <row r="391" spans="6:12" x14ac:dyDescent="0.2">
      <c r="F391" s="590"/>
      <c r="G391" s="591"/>
      <c r="H391" s="591"/>
      <c r="I391" s="591"/>
      <c r="L391" s="590"/>
    </row>
    <row r="392" spans="6:12" x14ac:dyDescent="0.2">
      <c r="F392" s="590"/>
      <c r="G392" s="591"/>
      <c r="H392" s="591"/>
      <c r="I392" s="591"/>
      <c r="L392" s="590"/>
    </row>
    <row r="393" spans="6:12" x14ac:dyDescent="0.2">
      <c r="F393" s="590"/>
      <c r="G393" s="591"/>
      <c r="H393" s="591"/>
      <c r="I393" s="591"/>
      <c r="L393" s="590"/>
    </row>
    <row r="394" spans="6:12" x14ac:dyDescent="0.2">
      <c r="F394" s="590"/>
      <c r="G394" s="591"/>
      <c r="H394" s="591"/>
      <c r="I394" s="591"/>
      <c r="L394" s="590"/>
    </row>
    <row r="395" spans="6:12" x14ac:dyDescent="0.2">
      <c r="F395" s="590"/>
      <c r="G395" s="591"/>
      <c r="H395" s="591"/>
      <c r="I395" s="591"/>
      <c r="L395" s="590"/>
    </row>
    <row r="396" spans="6:12" x14ac:dyDescent="0.2">
      <c r="F396" s="590"/>
      <c r="G396" s="591"/>
      <c r="H396" s="591"/>
      <c r="I396" s="591"/>
      <c r="L396" s="590"/>
    </row>
    <row r="397" spans="6:12" x14ac:dyDescent="0.2">
      <c r="F397" s="590"/>
      <c r="G397" s="591"/>
      <c r="H397" s="591"/>
      <c r="I397" s="591"/>
      <c r="L397" s="590"/>
    </row>
    <row r="398" spans="6:12" x14ac:dyDescent="0.2">
      <c r="F398" s="590"/>
      <c r="G398" s="591"/>
      <c r="H398" s="591"/>
      <c r="I398" s="591"/>
      <c r="L398" s="590"/>
    </row>
    <row r="399" spans="6:12" x14ac:dyDescent="0.2">
      <c r="F399" s="590"/>
      <c r="G399" s="591"/>
      <c r="H399" s="591"/>
      <c r="I399" s="591"/>
      <c r="L399" s="590"/>
    </row>
    <row r="400" spans="6:12" x14ac:dyDescent="0.2">
      <c r="F400" s="590"/>
      <c r="G400" s="591"/>
      <c r="H400" s="591"/>
      <c r="I400" s="591"/>
      <c r="L400" s="590"/>
    </row>
    <row r="401" spans="6:12" x14ac:dyDescent="0.2">
      <c r="F401" s="590"/>
      <c r="G401" s="591"/>
      <c r="H401" s="591"/>
      <c r="I401" s="591"/>
      <c r="L401" s="590"/>
    </row>
    <row r="402" spans="6:12" x14ac:dyDescent="0.2">
      <c r="F402" s="590"/>
      <c r="G402" s="591"/>
      <c r="H402" s="591"/>
      <c r="I402" s="591"/>
      <c r="L402" s="590"/>
    </row>
    <row r="403" spans="6:12" x14ac:dyDescent="0.2">
      <c r="F403" s="590"/>
      <c r="G403" s="591"/>
      <c r="H403" s="591"/>
      <c r="I403" s="591"/>
      <c r="L403" s="590"/>
    </row>
    <row r="404" spans="6:12" x14ac:dyDescent="0.2">
      <c r="F404" s="590"/>
      <c r="G404" s="591"/>
      <c r="H404" s="591"/>
      <c r="I404" s="591"/>
      <c r="L404" s="590"/>
    </row>
    <row r="405" spans="6:12" x14ac:dyDescent="0.2">
      <c r="F405" s="590"/>
      <c r="G405" s="591"/>
      <c r="H405" s="591"/>
      <c r="I405" s="591"/>
      <c r="L405" s="590"/>
    </row>
    <row r="406" spans="6:12" x14ac:dyDescent="0.2">
      <c r="F406" s="590"/>
      <c r="G406" s="591"/>
      <c r="H406" s="591"/>
      <c r="I406" s="591"/>
      <c r="L406" s="590"/>
    </row>
    <row r="407" spans="6:12" x14ac:dyDescent="0.2">
      <c r="F407" s="590"/>
      <c r="G407" s="591"/>
      <c r="H407" s="591"/>
      <c r="I407" s="591"/>
      <c r="L407" s="590"/>
    </row>
    <row r="408" spans="6:12" x14ac:dyDescent="0.2">
      <c r="F408" s="590"/>
      <c r="G408" s="591"/>
      <c r="H408" s="591"/>
      <c r="I408" s="591"/>
      <c r="L408" s="590"/>
    </row>
    <row r="409" spans="6:12" x14ac:dyDescent="0.2">
      <c r="F409" s="590"/>
      <c r="G409" s="591"/>
      <c r="H409" s="591"/>
      <c r="I409" s="591"/>
      <c r="L409" s="590"/>
    </row>
    <row r="410" spans="6:12" x14ac:dyDescent="0.2">
      <c r="F410" s="590"/>
      <c r="G410" s="591"/>
      <c r="H410" s="591"/>
      <c r="I410" s="591"/>
      <c r="L410" s="590"/>
    </row>
    <row r="411" spans="6:12" x14ac:dyDescent="0.2">
      <c r="F411" s="590"/>
      <c r="G411" s="591"/>
      <c r="H411" s="591"/>
      <c r="I411" s="591"/>
      <c r="L411" s="590"/>
    </row>
    <row r="412" spans="6:12" x14ac:dyDescent="0.2">
      <c r="F412" s="590"/>
      <c r="G412" s="591"/>
      <c r="H412" s="591"/>
      <c r="I412" s="591"/>
      <c r="L412" s="590"/>
    </row>
    <row r="413" spans="6:12" x14ac:dyDescent="0.2">
      <c r="F413" s="590"/>
      <c r="G413" s="591"/>
      <c r="H413" s="591"/>
      <c r="I413" s="591"/>
      <c r="L413" s="590"/>
    </row>
    <row r="414" spans="6:12" x14ac:dyDescent="0.2">
      <c r="F414" s="590"/>
      <c r="G414" s="591"/>
      <c r="H414" s="591"/>
      <c r="I414" s="591"/>
      <c r="L414" s="590"/>
    </row>
    <row r="415" spans="6:12" x14ac:dyDescent="0.2">
      <c r="F415" s="590"/>
      <c r="G415" s="591"/>
      <c r="H415" s="591"/>
      <c r="I415" s="591"/>
      <c r="L415" s="590"/>
    </row>
    <row r="416" spans="6:12" x14ac:dyDescent="0.2">
      <c r="F416" s="590"/>
      <c r="G416" s="591"/>
      <c r="H416" s="591"/>
      <c r="I416" s="591"/>
      <c r="L416" s="590"/>
    </row>
    <row r="417" spans="6:12" x14ac:dyDescent="0.2">
      <c r="F417" s="590"/>
      <c r="G417" s="591"/>
      <c r="H417" s="591"/>
      <c r="I417" s="591"/>
      <c r="L417" s="590"/>
    </row>
    <row r="418" spans="6:12" x14ac:dyDescent="0.2">
      <c r="F418" s="590"/>
      <c r="G418" s="591"/>
      <c r="H418" s="591"/>
      <c r="I418" s="591"/>
      <c r="L418" s="590"/>
    </row>
    <row r="419" spans="6:12" x14ac:dyDescent="0.2">
      <c r="F419" s="590"/>
      <c r="G419" s="591"/>
      <c r="H419" s="591"/>
      <c r="I419" s="591"/>
      <c r="L419" s="590"/>
    </row>
    <row r="420" spans="6:12" x14ac:dyDescent="0.2">
      <c r="F420" s="590"/>
      <c r="G420" s="591"/>
      <c r="H420" s="591"/>
      <c r="I420" s="591"/>
      <c r="L420" s="590"/>
    </row>
    <row r="421" spans="6:12" x14ac:dyDescent="0.2">
      <c r="F421" s="590"/>
      <c r="G421" s="591"/>
      <c r="H421" s="591"/>
      <c r="I421" s="591"/>
      <c r="L421" s="590"/>
    </row>
    <row r="422" spans="6:12" x14ac:dyDescent="0.2">
      <c r="F422" s="590"/>
      <c r="G422" s="591"/>
      <c r="H422" s="591"/>
      <c r="I422" s="591"/>
      <c r="L422" s="590"/>
    </row>
    <row r="423" spans="6:12" x14ac:dyDescent="0.2">
      <c r="F423" s="590"/>
      <c r="G423" s="591"/>
      <c r="H423" s="591"/>
      <c r="I423" s="591"/>
      <c r="L423" s="590"/>
    </row>
    <row r="424" spans="6:12" x14ac:dyDescent="0.2">
      <c r="F424" s="590"/>
      <c r="G424" s="591"/>
      <c r="H424" s="591"/>
      <c r="I424" s="591"/>
      <c r="L424" s="590"/>
    </row>
    <row r="425" spans="6:12" x14ac:dyDescent="0.2">
      <c r="F425" s="590"/>
      <c r="G425" s="591"/>
      <c r="H425" s="591"/>
      <c r="I425" s="591"/>
      <c r="L425" s="590"/>
    </row>
    <row r="426" spans="6:12" x14ac:dyDescent="0.2">
      <c r="F426" s="590"/>
      <c r="G426" s="591"/>
      <c r="H426" s="591"/>
      <c r="I426" s="591"/>
      <c r="L426" s="590"/>
    </row>
    <row r="427" spans="6:12" x14ac:dyDescent="0.2">
      <c r="F427" s="590"/>
      <c r="G427" s="591"/>
      <c r="H427" s="591"/>
      <c r="I427" s="591"/>
      <c r="L427" s="590"/>
    </row>
    <row r="428" spans="6:12" x14ac:dyDescent="0.2">
      <c r="F428" s="590"/>
      <c r="G428" s="591"/>
      <c r="H428" s="591"/>
      <c r="I428" s="591"/>
      <c r="L428" s="590"/>
    </row>
    <row r="429" spans="6:12" x14ac:dyDescent="0.2">
      <c r="F429" s="590"/>
      <c r="G429" s="591"/>
      <c r="H429" s="591"/>
      <c r="I429" s="591"/>
      <c r="L429" s="590"/>
    </row>
    <row r="430" spans="6:12" x14ac:dyDescent="0.2">
      <c r="F430" s="590"/>
      <c r="G430" s="591"/>
      <c r="H430" s="591"/>
      <c r="I430" s="591"/>
      <c r="L430" s="590"/>
    </row>
    <row r="431" spans="6:12" x14ac:dyDescent="0.2">
      <c r="F431" s="590"/>
      <c r="G431" s="591"/>
      <c r="H431" s="591"/>
      <c r="I431" s="591"/>
      <c r="L431" s="590"/>
    </row>
    <row r="432" spans="6:12" x14ac:dyDescent="0.2">
      <c r="F432" s="590"/>
      <c r="G432" s="591"/>
      <c r="H432" s="591"/>
      <c r="I432" s="591"/>
      <c r="L432" s="590"/>
    </row>
    <row r="433" spans="6:12" x14ac:dyDescent="0.2">
      <c r="F433" s="590"/>
      <c r="G433" s="591"/>
      <c r="H433" s="591"/>
      <c r="I433" s="591"/>
      <c r="L433" s="590"/>
    </row>
    <row r="434" spans="6:12" x14ac:dyDescent="0.2">
      <c r="F434" s="590"/>
      <c r="G434" s="591"/>
      <c r="H434" s="591"/>
      <c r="I434" s="591"/>
      <c r="L434" s="590"/>
    </row>
    <row r="435" spans="6:12" x14ac:dyDescent="0.2">
      <c r="F435" s="590"/>
      <c r="G435" s="591"/>
      <c r="H435" s="591"/>
      <c r="I435" s="591"/>
      <c r="L435" s="590"/>
    </row>
    <row r="436" spans="6:12" x14ac:dyDescent="0.2">
      <c r="F436" s="590"/>
      <c r="G436" s="591"/>
      <c r="H436" s="591"/>
      <c r="I436" s="591"/>
      <c r="L436" s="590"/>
    </row>
    <row r="437" spans="6:12" x14ac:dyDescent="0.2">
      <c r="F437" s="590"/>
      <c r="G437" s="591"/>
      <c r="H437" s="591"/>
      <c r="I437" s="591"/>
      <c r="L437" s="590"/>
    </row>
    <row r="438" spans="6:12" x14ac:dyDescent="0.2">
      <c r="F438" s="590"/>
      <c r="G438" s="591"/>
      <c r="H438" s="591"/>
      <c r="I438" s="591"/>
      <c r="L438" s="590"/>
    </row>
    <row r="439" spans="6:12" x14ac:dyDescent="0.2">
      <c r="F439" s="590"/>
      <c r="G439" s="591"/>
      <c r="H439" s="591"/>
      <c r="I439" s="591"/>
      <c r="L439" s="590"/>
    </row>
    <row r="440" spans="6:12" x14ac:dyDescent="0.2">
      <c r="F440" s="590"/>
      <c r="G440" s="591"/>
      <c r="H440" s="591"/>
      <c r="I440" s="591"/>
      <c r="L440" s="590"/>
    </row>
    <row r="441" spans="6:12" x14ac:dyDescent="0.2">
      <c r="F441" s="590"/>
      <c r="G441" s="591"/>
      <c r="H441" s="591"/>
      <c r="I441" s="591"/>
      <c r="L441" s="590"/>
    </row>
    <row r="442" spans="6:12" x14ac:dyDescent="0.2">
      <c r="F442" s="590"/>
      <c r="G442" s="591"/>
      <c r="H442" s="591"/>
      <c r="I442" s="591"/>
      <c r="L442" s="590"/>
    </row>
    <row r="443" spans="6:12" x14ac:dyDescent="0.2">
      <c r="F443" s="590"/>
      <c r="G443" s="591"/>
      <c r="H443" s="591"/>
      <c r="I443" s="591"/>
      <c r="L443" s="590"/>
    </row>
    <row r="444" spans="6:12" x14ac:dyDescent="0.2">
      <c r="F444" s="590"/>
      <c r="G444" s="591"/>
      <c r="H444" s="591"/>
      <c r="I444" s="591"/>
      <c r="L444" s="590"/>
    </row>
    <row r="445" spans="6:12" x14ac:dyDescent="0.2">
      <c r="F445" s="590"/>
      <c r="G445" s="591"/>
      <c r="H445" s="591"/>
      <c r="I445" s="591"/>
      <c r="L445" s="590"/>
    </row>
    <row r="446" spans="6:12" x14ac:dyDescent="0.2">
      <c r="F446" s="590"/>
      <c r="G446" s="591"/>
      <c r="H446" s="591"/>
      <c r="I446" s="591"/>
      <c r="L446" s="590"/>
    </row>
    <row r="447" spans="6:12" x14ac:dyDescent="0.2">
      <c r="F447" s="590"/>
      <c r="G447" s="591"/>
      <c r="H447" s="591"/>
      <c r="I447" s="591"/>
      <c r="L447" s="590"/>
    </row>
    <row r="448" spans="6:12" x14ac:dyDescent="0.2">
      <c r="F448" s="590"/>
      <c r="G448" s="591"/>
      <c r="H448" s="591"/>
      <c r="I448" s="591"/>
      <c r="L448" s="590"/>
    </row>
    <row r="449" spans="6:12" x14ac:dyDescent="0.2">
      <c r="F449" s="590"/>
      <c r="G449" s="591"/>
      <c r="H449" s="591"/>
      <c r="I449" s="591"/>
      <c r="L449" s="590"/>
    </row>
    <row r="450" spans="6:12" x14ac:dyDescent="0.2">
      <c r="F450" s="590"/>
      <c r="G450" s="591"/>
      <c r="H450" s="591"/>
      <c r="I450" s="591"/>
      <c r="L450" s="590"/>
    </row>
    <row r="451" spans="6:12" x14ac:dyDescent="0.2">
      <c r="F451" s="590"/>
      <c r="G451" s="591"/>
      <c r="H451" s="591"/>
      <c r="I451" s="591"/>
      <c r="L451" s="590"/>
    </row>
    <row r="452" spans="6:12" x14ac:dyDescent="0.2">
      <c r="F452" s="590"/>
      <c r="G452" s="591"/>
      <c r="H452" s="591"/>
      <c r="I452" s="591"/>
      <c r="L452" s="590"/>
    </row>
    <row r="453" spans="6:12" x14ac:dyDescent="0.2">
      <c r="F453" s="590"/>
      <c r="G453" s="591"/>
      <c r="H453" s="591"/>
      <c r="I453" s="591"/>
      <c r="L453" s="590"/>
    </row>
    <row r="454" spans="6:12" x14ac:dyDescent="0.2">
      <c r="F454" s="590"/>
      <c r="G454" s="591"/>
      <c r="H454" s="591"/>
      <c r="I454" s="591"/>
      <c r="L454" s="590"/>
    </row>
    <row r="455" spans="6:12" x14ac:dyDescent="0.2">
      <c r="F455" s="590"/>
      <c r="G455" s="591"/>
      <c r="H455" s="591"/>
      <c r="I455" s="591"/>
      <c r="L455" s="590"/>
    </row>
    <row r="456" spans="6:12" x14ac:dyDescent="0.2">
      <c r="F456" s="590"/>
      <c r="G456" s="591"/>
      <c r="H456" s="591"/>
      <c r="I456" s="591"/>
      <c r="L456" s="590"/>
    </row>
    <row r="457" spans="6:12" x14ac:dyDescent="0.2">
      <c r="F457" s="590"/>
      <c r="G457" s="591"/>
      <c r="H457" s="591"/>
      <c r="I457" s="591"/>
      <c r="L457" s="590"/>
    </row>
    <row r="458" spans="6:12" x14ac:dyDescent="0.2">
      <c r="F458" s="590"/>
      <c r="G458" s="591"/>
      <c r="H458" s="591"/>
      <c r="I458" s="591"/>
      <c r="L458" s="590"/>
    </row>
    <row r="459" spans="6:12" x14ac:dyDescent="0.2">
      <c r="F459" s="590"/>
      <c r="G459" s="591"/>
      <c r="H459" s="591"/>
      <c r="I459" s="591"/>
      <c r="L459" s="590"/>
    </row>
    <row r="460" spans="6:12" x14ac:dyDescent="0.2">
      <c r="F460" s="590"/>
      <c r="G460" s="591"/>
      <c r="H460" s="591"/>
      <c r="I460" s="591"/>
      <c r="L460" s="590"/>
    </row>
    <row r="461" spans="6:12" x14ac:dyDescent="0.2">
      <c r="F461" s="590"/>
      <c r="G461" s="591"/>
      <c r="H461" s="591"/>
      <c r="I461" s="591"/>
      <c r="L461" s="590"/>
    </row>
    <row r="462" spans="6:12" x14ac:dyDescent="0.2">
      <c r="F462" s="590"/>
      <c r="G462" s="591"/>
      <c r="H462" s="591"/>
      <c r="I462" s="591"/>
      <c r="L462" s="590"/>
    </row>
    <row r="463" spans="6:12" x14ac:dyDescent="0.2">
      <c r="F463" s="590"/>
      <c r="G463" s="591"/>
      <c r="H463" s="591"/>
      <c r="I463" s="591"/>
      <c r="L463" s="590"/>
    </row>
    <row r="464" spans="6:12" x14ac:dyDescent="0.2">
      <c r="F464" s="590"/>
      <c r="G464" s="591"/>
      <c r="H464" s="591"/>
      <c r="I464" s="591"/>
      <c r="L464" s="590"/>
    </row>
    <row r="465" spans="6:12" x14ac:dyDescent="0.2">
      <c r="F465" s="590"/>
      <c r="G465" s="591"/>
      <c r="H465" s="591"/>
      <c r="I465" s="591"/>
      <c r="L465" s="590"/>
    </row>
    <row r="466" spans="6:12" x14ac:dyDescent="0.2">
      <c r="F466" s="590"/>
      <c r="G466" s="591"/>
      <c r="H466" s="591"/>
      <c r="I466" s="591"/>
      <c r="L466" s="590"/>
    </row>
    <row r="467" spans="6:12" x14ac:dyDescent="0.2">
      <c r="F467" s="590"/>
      <c r="G467" s="591"/>
      <c r="H467" s="591"/>
      <c r="I467" s="591"/>
      <c r="L467" s="590"/>
    </row>
    <row r="468" spans="6:12" x14ac:dyDescent="0.2">
      <c r="F468" s="590"/>
      <c r="G468" s="591"/>
      <c r="H468" s="591"/>
      <c r="I468" s="591"/>
      <c r="L468" s="590"/>
    </row>
    <row r="469" spans="6:12" x14ac:dyDescent="0.2">
      <c r="F469" s="590"/>
      <c r="G469" s="591"/>
      <c r="H469" s="591"/>
      <c r="I469" s="591"/>
      <c r="L469" s="590"/>
    </row>
    <row r="470" spans="6:12" x14ac:dyDescent="0.2">
      <c r="F470" s="590"/>
      <c r="G470" s="591"/>
      <c r="H470" s="591"/>
      <c r="I470" s="591"/>
      <c r="L470" s="590"/>
    </row>
    <row r="471" spans="6:12" x14ac:dyDescent="0.2">
      <c r="F471" s="590"/>
      <c r="G471" s="591"/>
      <c r="H471" s="591"/>
      <c r="I471" s="591"/>
      <c r="L471" s="590"/>
    </row>
    <row r="472" spans="6:12" x14ac:dyDescent="0.2">
      <c r="F472" s="590"/>
      <c r="G472" s="591"/>
      <c r="H472" s="591"/>
      <c r="I472" s="591"/>
      <c r="L472" s="590"/>
    </row>
    <row r="473" spans="6:12" x14ac:dyDescent="0.2">
      <c r="F473" s="590"/>
      <c r="G473" s="591"/>
      <c r="H473" s="591"/>
      <c r="I473" s="591"/>
      <c r="L473" s="590"/>
    </row>
    <row r="474" spans="6:12" x14ac:dyDescent="0.2">
      <c r="F474" s="590"/>
      <c r="G474" s="591"/>
      <c r="H474" s="591"/>
      <c r="I474" s="591"/>
      <c r="L474" s="590"/>
    </row>
    <row r="475" spans="6:12" x14ac:dyDescent="0.2">
      <c r="F475" s="590"/>
      <c r="G475" s="591"/>
      <c r="H475" s="591"/>
      <c r="I475" s="591"/>
      <c r="L475" s="590"/>
    </row>
    <row r="476" spans="6:12" x14ac:dyDescent="0.2">
      <c r="F476" s="590"/>
      <c r="G476" s="591"/>
      <c r="H476" s="591"/>
      <c r="I476" s="591"/>
      <c r="L476" s="590"/>
    </row>
    <row r="477" spans="6:12" x14ac:dyDescent="0.2">
      <c r="F477" s="590"/>
      <c r="G477" s="591"/>
      <c r="H477" s="591"/>
      <c r="I477" s="591"/>
      <c r="L477" s="590"/>
    </row>
    <row r="478" spans="6:12" x14ac:dyDescent="0.2">
      <c r="F478" s="590"/>
      <c r="G478" s="591"/>
      <c r="H478" s="591"/>
      <c r="I478" s="591"/>
      <c r="L478" s="590"/>
    </row>
    <row r="479" spans="6:12" x14ac:dyDescent="0.2">
      <c r="F479" s="590"/>
      <c r="G479" s="591"/>
      <c r="H479" s="591"/>
      <c r="I479" s="591"/>
      <c r="L479" s="590"/>
    </row>
    <row r="480" spans="6:12" x14ac:dyDescent="0.2">
      <c r="F480" s="590"/>
      <c r="G480" s="591"/>
      <c r="H480" s="591"/>
      <c r="I480" s="591"/>
      <c r="L480" s="590"/>
    </row>
    <row r="481" spans="6:12" x14ac:dyDescent="0.2">
      <c r="F481" s="590"/>
      <c r="G481" s="591"/>
      <c r="H481" s="591"/>
      <c r="I481" s="591"/>
      <c r="L481" s="590"/>
    </row>
    <row r="482" spans="6:12" x14ac:dyDescent="0.2">
      <c r="F482" s="590"/>
      <c r="G482" s="591"/>
      <c r="H482" s="591"/>
      <c r="I482" s="591"/>
      <c r="L482" s="590"/>
    </row>
    <row r="483" spans="6:12" x14ac:dyDescent="0.2">
      <c r="F483" s="590"/>
      <c r="G483" s="591"/>
      <c r="H483" s="591"/>
      <c r="I483" s="591"/>
      <c r="L483" s="590"/>
    </row>
    <row r="484" spans="6:12" x14ac:dyDescent="0.2">
      <c r="F484" s="590"/>
      <c r="G484" s="591"/>
      <c r="H484" s="591"/>
      <c r="I484" s="591"/>
      <c r="L484" s="590"/>
    </row>
    <row r="485" spans="6:12" x14ac:dyDescent="0.2">
      <c r="F485" s="590"/>
      <c r="G485" s="591"/>
      <c r="H485" s="591"/>
      <c r="I485" s="591"/>
      <c r="L485" s="590"/>
    </row>
    <row r="486" spans="6:12" x14ac:dyDescent="0.2">
      <c r="F486" s="590"/>
      <c r="G486" s="591"/>
      <c r="H486" s="591"/>
      <c r="I486" s="591"/>
      <c r="L486" s="590"/>
    </row>
    <row r="487" spans="6:12" x14ac:dyDescent="0.2">
      <c r="F487" s="590"/>
      <c r="G487" s="591"/>
      <c r="H487" s="591"/>
      <c r="I487" s="591"/>
      <c r="L487" s="590"/>
    </row>
    <row r="488" spans="6:12" x14ac:dyDescent="0.2">
      <c r="F488" s="590"/>
      <c r="G488" s="591"/>
      <c r="H488" s="591"/>
      <c r="I488" s="591"/>
      <c r="L488" s="590"/>
    </row>
    <row r="489" spans="6:12" x14ac:dyDescent="0.2">
      <c r="F489" s="590"/>
      <c r="G489" s="591"/>
      <c r="H489" s="591"/>
      <c r="I489" s="591"/>
      <c r="L489" s="590"/>
    </row>
    <row r="490" spans="6:12" x14ac:dyDescent="0.2">
      <c r="F490" s="590"/>
      <c r="G490" s="591"/>
      <c r="H490" s="591"/>
      <c r="I490" s="591"/>
      <c r="L490" s="590"/>
    </row>
    <row r="491" spans="6:12" x14ac:dyDescent="0.2">
      <c r="F491" s="590"/>
      <c r="G491" s="591"/>
      <c r="H491" s="591"/>
      <c r="I491" s="591"/>
      <c r="L491" s="590"/>
    </row>
    <row r="492" spans="6:12" x14ac:dyDescent="0.2">
      <c r="F492" s="590"/>
      <c r="G492" s="591"/>
      <c r="H492" s="591"/>
      <c r="I492" s="591"/>
      <c r="L492" s="590"/>
    </row>
    <row r="493" spans="6:12" x14ac:dyDescent="0.2">
      <c r="F493" s="590"/>
      <c r="G493" s="591"/>
      <c r="H493" s="591"/>
      <c r="I493" s="591"/>
      <c r="L493" s="590"/>
    </row>
    <row r="494" spans="6:12" x14ac:dyDescent="0.2">
      <c r="F494" s="590"/>
      <c r="G494" s="591"/>
      <c r="H494" s="591"/>
      <c r="I494" s="591"/>
      <c r="L494" s="590"/>
    </row>
    <row r="495" spans="6:12" x14ac:dyDescent="0.2">
      <c r="F495" s="590"/>
      <c r="G495" s="591"/>
      <c r="H495" s="591"/>
      <c r="I495" s="591"/>
      <c r="L495" s="590"/>
    </row>
    <row r="496" spans="6:12" x14ac:dyDescent="0.2">
      <c r="F496" s="590"/>
      <c r="G496" s="591"/>
      <c r="H496" s="591"/>
      <c r="I496" s="591"/>
      <c r="L496" s="590"/>
    </row>
    <row r="497" spans="6:12" x14ac:dyDescent="0.2">
      <c r="F497" s="590"/>
      <c r="G497" s="591"/>
      <c r="H497" s="591"/>
      <c r="I497" s="591"/>
      <c r="L497" s="590"/>
    </row>
    <row r="498" spans="6:12" x14ac:dyDescent="0.2">
      <c r="F498" s="590"/>
      <c r="G498" s="591"/>
      <c r="H498" s="591"/>
      <c r="I498" s="591"/>
      <c r="L498" s="590"/>
    </row>
    <row r="499" spans="6:12" x14ac:dyDescent="0.2">
      <c r="F499" s="590"/>
      <c r="G499" s="591"/>
      <c r="H499" s="591"/>
      <c r="I499" s="591"/>
      <c r="L499" s="590"/>
    </row>
    <row r="500" spans="6:12" x14ac:dyDescent="0.2">
      <c r="F500" s="590"/>
      <c r="G500" s="591"/>
      <c r="H500" s="591"/>
      <c r="I500" s="591"/>
      <c r="L500" s="590"/>
    </row>
    <row r="501" spans="6:12" x14ac:dyDescent="0.2">
      <c r="F501" s="590"/>
      <c r="G501" s="591"/>
      <c r="H501" s="591"/>
      <c r="I501" s="591"/>
      <c r="L501" s="590"/>
    </row>
    <row r="502" spans="6:12" x14ac:dyDescent="0.2">
      <c r="F502" s="590"/>
      <c r="G502" s="591"/>
      <c r="H502" s="591"/>
      <c r="I502" s="591"/>
      <c r="L502" s="590"/>
    </row>
    <row r="503" spans="6:12" x14ac:dyDescent="0.2">
      <c r="F503" s="590"/>
      <c r="G503" s="591"/>
      <c r="H503" s="591"/>
      <c r="I503" s="591"/>
      <c r="L503" s="590"/>
    </row>
    <row r="504" spans="6:12" x14ac:dyDescent="0.2">
      <c r="F504" s="590"/>
      <c r="G504" s="591"/>
      <c r="H504" s="591"/>
      <c r="I504" s="591"/>
      <c r="L504" s="590"/>
    </row>
    <row r="505" spans="6:12" x14ac:dyDescent="0.2">
      <c r="F505" s="590"/>
      <c r="G505" s="591"/>
      <c r="H505" s="591"/>
      <c r="I505" s="591"/>
      <c r="L505" s="590"/>
    </row>
    <row r="506" spans="6:12" x14ac:dyDescent="0.2">
      <c r="F506" s="590"/>
      <c r="G506" s="591"/>
      <c r="H506" s="591"/>
      <c r="I506" s="591"/>
      <c r="L506" s="590"/>
    </row>
    <row r="507" spans="6:12" x14ac:dyDescent="0.2">
      <c r="F507" s="590"/>
      <c r="G507" s="591"/>
      <c r="H507" s="591"/>
      <c r="I507" s="591"/>
      <c r="L507" s="590"/>
    </row>
    <row r="508" spans="6:12" x14ac:dyDescent="0.2">
      <c r="F508" s="590"/>
      <c r="G508" s="591"/>
      <c r="H508" s="591"/>
      <c r="I508" s="591"/>
      <c r="L508" s="590"/>
    </row>
    <row r="509" spans="6:12" x14ac:dyDescent="0.2">
      <c r="F509" s="590"/>
      <c r="G509" s="591"/>
      <c r="H509" s="591"/>
      <c r="I509" s="591"/>
      <c r="L509" s="590"/>
    </row>
    <row r="510" spans="6:12" x14ac:dyDescent="0.2">
      <c r="F510" s="590"/>
      <c r="G510" s="591"/>
      <c r="H510" s="591"/>
      <c r="I510" s="591"/>
      <c r="L510" s="590"/>
    </row>
    <row r="511" spans="6:12" x14ac:dyDescent="0.2">
      <c r="F511" s="590"/>
      <c r="G511" s="591"/>
      <c r="H511" s="591"/>
      <c r="I511" s="591"/>
      <c r="L511" s="590"/>
    </row>
    <row r="512" spans="6:12" x14ac:dyDescent="0.2">
      <c r="F512" s="590"/>
      <c r="G512" s="591"/>
      <c r="H512" s="591"/>
      <c r="I512" s="591"/>
      <c r="L512" s="590"/>
    </row>
    <row r="513" spans="6:12" x14ac:dyDescent="0.2">
      <c r="F513" s="590"/>
      <c r="G513" s="591"/>
      <c r="H513" s="591"/>
      <c r="I513" s="591"/>
      <c r="L513" s="590"/>
    </row>
    <row r="514" spans="6:12" x14ac:dyDescent="0.2">
      <c r="F514" s="590"/>
      <c r="G514" s="591"/>
      <c r="H514" s="591"/>
      <c r="I514" s="591"/>
      <c r="L514" s="590"/>
    </row>
    <row r="515" spans="6:12" x14ac:dyDescent="0.2">
      <c r="F515" s="590"/>
      <c r="G515" s="591"/>
      <c r="H515" s="591"/>
      <c r="I515" s="591"/>
      <c r="L515" s="590"/>
    </row>
    <row r="516" spans="6:12" x14ac:dyDescent="0.2">
      <c r="F516" s="590"/>
      <c r="G516" s="591"/>
      <c r="H516" s="591"/>
      <c r="I516" s="591"/>
      <c r="L516" s="590"/>
    </row>
    <row r="517" spans="6:12" x14ac:dyDescent="0.2">
      <c r="F517" s="590"/>
      <c r="G517" s="591"/>
      <c r="H517" s="591"/>
      <c r="I517" s="591"/>
      <c r="L517" s="590"/>
    </row>
    <row r="518" spans="6:12" x14ac:dyDescent="0.2">
      <c r="F518" s="590"/>
      <c r="G518" s="591"/>
      <c r="H518" s="591"/>
      <c r="I518" s="591"/>
      <c r="L518" s="590"/>
    </row>
    <row r="519" spans="6:12" x14ac:dyDescent="0.2">
      <c r="F519" s="590"/>
      <c r="G519" s="591"/>
      <c r="H519" s="591"/>
      <c r="I519" s="591"/>
      <c r="L519" s="590"/>
    </row>
    <row r="520" spans="6:12" x14ac:dyDescent="0.2">
      <c r="F520" s="590"/>
      <c r="G520" s="591"/>
      <c r="H520" s="591"/>
      <c r="I520" s="591"/>
      <c r="L520" s="590"/>
    </row>
    <row r="521" spans="6:12" x14ac:dyDescent="0.2">
      <c r="F521" s="590"/>
      <c r="G521" s="591"/>
      <c r="H521" s="591"/>
      <c r="I521" s="591"/>
      <c r="L521" s="590"/>
    </row>
    <row r="522" spans="6:12" x14ac:dyDescent="0.2">
      <c r="F522" s="590"/>
      <c r="G522" s="591"/>
      <c r="H522" s="591"/>
      <c r="I522" s="591"/>
      <c r="L522" s="590"/>
    </row>
    <row r="523" spans="6:12" x14ac:dyDescent="0.2">
      <c r="F523" s="590"/>
      <c r="G523" s="591"/>
      <c r="H523" s="591"/>
      <c r="I523" s="591"/>
      <c r="L523" s="590"/>
    </row>
    <row r="524" spans="6:12" x14ac:dyDescent="0.2">
      <c r="F524" s="590"/>
      <c r="G524" s="591"/>
      <c r="H524" s="591"/>
      <c r="I524" s="591"/>
      <c r="L524" s="590"/>
    </row>
    <row r="525" spans="6:12" x14ac:dyDescent="0.2">
      <c r="F525" s="590"/>
      <c r="G525" s="591"/>
      <c r="H525" s="591"/>
      <c r="I525" s="591"/>
      <c r="L525" s="590"/>
    </row>
    <row r="526" spans="6:12" x14ac:dyDescent="0.2">
      <c r="F526" s="590"/>
      <c r="G526" s="591"/>
      <c r="H526" s="591"/>
      <c r="I526" s="591"/>
      <c r="L526" s="590"/>
    </row>
    <row r="527" spans="6:12" x14ac:dyDescent="0.2">
      <c r="F527" s="590"/>
      <c r="G527" s="591"/>
      <c r="H527" s="591"/>
      <c r="I527" s="591"/>
      <c r="L527" s="590"/>
    </row>
    <row r="528" spans="6:12" x14ac:dyDescent="0.2">
      <c r="F528" s="590"/>
      <c r="G528" s="591"/>
      <c r="H528" s="591"/>
      <c r="I528" s="591"/>
      <c r="L528" s="590"/>
    </row>
    <row r="529" spans="6:12" x14ac:dyDescent="0.2">
      <c r="F529" s="590"/>
      <c r="G529" s="591"/>
      <c r="H529" s="591"/>
      <c r="I529" s="591"/>
      <c r="L529" s="590"/>
    </row>
    <row r="530" spans="6:12" x14ac:dyDescent="0.2">
      <c r="F530" s="590"/>
      <c r="G530" s="591"/>
      <c r="H530" s="591"/>
      <c r="I530" s="591"/>
      <c r="L530" s="590"/>
    </row>
    <row r="531" spans="6:12" x14ac:dyDescent="0.2">
      <c r="F531" s="590"/>
      <c r="G531" s="591"/>
      <c r="H531" s="591"/>
      <c r="I531" s="591"/>
      <c r="L531" s="590"/>
    </row>
    <row r="532" spans="6:12" x14ac:dyDescent="0.2">
      <c r="F532" s="590"/>
      <c r="G532" s="591"/>
      <c r="H532" s="591"/>
      <c r="I532" s="591"/>
      <c r="L532" s="590"/>
    </row>
    <row r="533" spans="6:12" x14ac:dyDescent="0.2">
      <c r="F533" s="590"/>
      <c r="G533" s="591"/>
      <c r="H533" s="591"/>
      <c r="I533" s="591"/>
      <c r="L533" s="590"/>
    </row>
    <row r="534" spans="6:12" x14ac:dyDescent="0.2">
      <c r="F534" s="590"/>
      <c r="G534" s="591"/>
      <c r="H534" s="591"/>
      <c r="I534" s="591"/>
      <c r="L534" s="590"/>
    </row>
    <row r="535" spans="6:12" x14ac:dyDescent="0.2">
      <c r="F535" s="590"/>
      <c r="G535" s="591"/>
      <c r="H535" s="591"/>
      <c r="I535" s="591"/>
      <c r="L535" s="590"/>
    </row>
    <row r="536" spans="6:12" x14ac:dyDescent="0.2">
      <c r="F536" s="590"/>
      <c r="G536" s="591"/>
      <c r="H536" s="591"/>
      <c r="I536" s="591"/>
      <c r="L536" s="590"/>
    </row>
    <row r="537" spans="6:12" x14ac:dyDescent="0.2">
      <c r="F537" s="590"/>
      <c r="G537" s="591"/>
      <c r="H537" s="591"/>
      <c r="I537" s="591"/>
      <c r="L537" s="590"/>
    </row>
    <row r="538" spans="6:12" x14ac:dyDescent="0.2">
      <c r="F538" s="590"/>
      <c r="G538" s="591"/>
      <c r="H538" s="591"/>
      <c r="I538" s="591"/>
      <c r="L538" s="590"/>
    </row>
    <row r="539" spans="6:12" x14ac:dyDescent="0.2">
      <c r="F539" s="590"/>
      <c r="G539" s="591"/>
      <c r="H539" s="591"/>
      <c r="I539" s="591"/>
      <c r="L539" s="590"/>
    </row>
    <row r="540" spans="6:12" x14ac:dyDescent="0.2">
      <c r="F540" s="590"/>
      <c r="G540" s="591"/>
      <c r="H540" s="591"/>
      <c r="I540" s="591"/>
      <c r="L540" s="590"/>
    </row>
    <row r="541" spans="6:12" x14ac:dyDescent="0.2">
      <c r="F541" s="590"/>
      <c r="G541" s="591"/>
      <c r="H541" s="591"/>
      <c r="I541" s="591"/>
      <c r="L541" s="590"/>
    </row>
    <row r="542" spans="6:12" x14ac:dyDescent="0.2">
      <c r="F542" s="590"/>
      <c r="G542" s="591"/>
      <c r="H542" s="591"/>
      <c r="I542" s="591"/>
      <c r="L542" s="590"/>
    </row>
    <row r="543" spans="6:12" x14ac:dyDescent="0.2">
      <c r="F543" s="590"/>
      <c r="G543" s="591"/>
      <c r="H543" s="591"/>
      <c r="I543" s="591"/>
      <c r="L543" s="590"/>
    </row>
    <row r="544" spans="6:12" x14ac:dyDescent="0.2">
      <c r="F544" s="590"/>
      <c r="G544" s="591"/>
      <c r="H544" s="591"/>
      <c r="I544" s="591"/>
      <c r="L544" s="590"/>
    </row>
    <row r="545" spans="6:12" x14ac:dyDescent="0.2">
      <c r="F545" s="590"/>
      <c r="G545" s="591"/>
      <c r="H545" s="591"/>
      <c r="I545" s="591"/>
      <c r="L545" s="590"/>
    </row>
    <row r="546" spans="6:12" x14ac:dyDescent="0.2">
      <c r="F546" s="590"/>
      <c r="G546" s="591"/>
      <c r="H546" s="591"/>
      <c r="I546" s="591"/>
      <c r="L546" s="590"/>
    </row>
    <row r="547" spans="6:12" x14ac:dyDescent="0.2">
      <c r="F547" s="590"/>
      <c r="G547" s="591"/>
      <c r="H547" s="591"/>
      <c r="I547" s="591"/>
      <c r="L547" s="590"/>
    </row>
    <row r="548" spans="6:12" x14ac:dyDescent="0.2">
      <c r="F548" s="590"/>
      <c r="G548" s="591"/>
      <c r="H548" s="591"/>
      <c r="I548" s="591"/>
      <c r="L548" s="590"/>
    </row>
    <row r="549" spans="6:12" x14ac:dyDescent="0.2">
      <c r="F549" s="590"/>
      <c r="G549" s="591"/>
      <c r="H549" s="591"/>
      <c r="I549" s="591"/>
      <c r="L549" s="590"/>
    </row>
    <row r="550" spans="6:12" x14ac:dyDescent="0.2">
      <c r="F550" s="590"/>
      <c r="G550" s="591"/>
      <c r="H550" s="591"/>
      <c r="I550" s="591"/>
      <c r="L550" s="590"/>
    </row>
    <row r="551" spans="6:12" x14ac:dyDescent="0.2">
      <c r="F551" s="590"/>
      <c r="G551" s="591"/>
      <c r="H551" s="591"/>
      <c r="I551" s="591"/>
      <c r="L551" s="590"/>
    </row>
    <row r="552" spans="6:12" x14ac:dyDescent="0.2">
      <c r="F552" s="590"/>
      <c r="G552" s="591"/>
      <c r="H552" s="591"/>
      <c r="I552" s="591"/>
      <c r="L552" s="590"/>
    </row>
    <row r="553" spans="6:12" x14ac:dyDescent="0.2">
      <c r="F553" s="590"/>
      <c r="G553" s="591"/>
      <c r="H553" s="591"/>
      <c r="I553" s="591"/>
      <c r="L553" s="590"/>
    </row>
    <row r="554" spans="6:12" x14ac:dyDescent="0.2">
      <c r="F554" s="590"/>
      <c r="G554" s="591"/>
      <c r="H554" s="591"/>
      <c r="I554" s="591"/>
      <c r="L554" s="590"/>
    </row>
    <row r="555" spans="6:12" x14ac:dyDescent="0.2">
      <c r="F555" s="590"/>
      <c r="G555" s="591"/>
      <c r="H555" s="591"/>
      <c r="I555" s="591"/>
      <c r="L555" s="590"/>
    </row>
    <row r="556" spans="6:12" x14ac:dyDescent="0.2">
      <c r="F556" s="590"/>
      <c r="G556" s="591"/>
      <c r="H556" s="591"/>
      <c r="I556" s="591"/>
      <c r="L556" s="590"/>
    </row>
    <row r="557" spans="6:12" x14ac:dyDescent="0.2">
      <c r="F557" s="590"/>
      <c r="G557" s="591"/>
      <c r="H557" s="591"/>
      <c r="I557" s="591"/>
      <c r="L557" s="590"/>
    </row>
    <row r="558" spans="6:12" x14ac:dyDescent="0.2">
      <c r="F558" s="590"/>
      <c r="G558" s="591"/>
      <c r="H558" s="591"/>
      <c r="I558" s="591"/>
      <c r="L558" s="590"/>
    </row>
    <row r="559" spans="6:12" x14ac:dyDescent="0.2">
      <c r="F559" s="590"/>
      <c r="G559" s="591"/>
      <c r="H559" s="591"/>
      <c r="I559" s="591"/>
      <c r="L559" s="590"/>
    </row>
    <row r="560" spans="6:12" x14ac:dyDescent="0.2">
      <c r="F560" s="590"/>
      <c r="G560" s="591"/>
      <c r="H560" s="591"/>
      <c r="I560" s="591"/>
      <c r="L560" s="590"/>
    </row>
    <row r="561" spans="6:12" x14ac:dyDescent="0.2">
      <c r="F561" s="590"/>
      <c r="G561" s="591"/>
      <c r="H561" s="591"/>
      <c r="I561" s="591"/>
      <c r="L561" s="590"/>
    </row>
    <row r="562" spans="6:12" x14ac:dyDescent="0.2">
      <c r="F562" s="590"/>
      <c r="G562" s="591"/>
      <c r="H562" s="591"/>
      <c r="I562" s="591"/>
      <c r="L562" s="590"/>
    </row>
    <row r="563" spans="6:12" x14ac:dyDescent="0.2">
      <c r="F563" s="590"/>
      <c r="G563" s="591"/>
      <c r="H563" s="591"/>
      <c r="I563" s="591"/>
      <c r="L563" s="590"/>
    </row>
    <row r="564" spans="6:12" x14ac:dyDescent="0.2">
      <c r="F564" s="590"/>
      <c r="G564" s="591"/>
      <c r="H564" s="591"/>
      <c r="I564" s="591"/>
      <c r="L564" s="590"/>
    </row>
    <row r="565" spans="6:12" x14ac:dyDescent="0.2">
      <c r="F565" s="590"/>
      <c r="G565" s="591"/>
      <c r="H565" s="591"/>
      <c r="I565" s="591"/>
      <c r="L565" s="590"/>
    </row>
    <row r="566" spans="6:12" x14ac:dyDescent="0.2">
      <c r="F566" s="590"/>
      <c r="G566" s="591"/>
      <c r="H566" s="591"/>
      <c r="I566" s="591"/>
      <c r="L566" s="590"/>
    </row>
    <row r="567" spans="6:12" x14ac:dyDescent="0.2">
      <c r="F567" s="590"/>
      <c r="G567" s="591"/>
      <c r="H567" s="591"/>
      <c r="I567" s="591"/>
      <c r="L567" s="590"/>
    </row>
    <row r="568" spans="6:12" x14ac:dyDescent="0.2">
      <c r="F568" s="590"/>
      <c r="G568" s="591"/>
      <c r="H568" s="591"/>
      <c r="I568" s="591"/>
      <c r="L568" s="590"/>
    </row>
    <row r="569" spans="6:12" x14ac:dyDescent="0.2">
      <c r="F569" s="590"/>
      <c r="G569" s="591"/>
      <c r="H569" s="591"/>
      <c r="I569" s="591"/>
      <c r="L569" s="590"/>
    </row>
    <row r="570" spans="6:12" x14ac:dyDescent="0.2">
      <c r="F570" s="590"/>
      <c r="G570" s="591"/>
      <c r="H570" s="591"/>
      <c r="I570" s="591"/>
      <c r="L570" s="590"/>
    </row>
    <row r="571" spans="6:12" x14ac:dyDescent="0.2">
      <c r="F571" s="590"/>
      <c r="G571" s="591"/>
      <c r="H571" s="591"/>
      <c r="I571" s="591"/>
      <c r="L571" s="590"/>
    </row>
    <row r="572" spans="6:12" x14ac:dyDescent="0.2">
      <c r="F572" s="590"/>
      <c r="G572" s="591"/>
      <c r="H572" s="591"/>
      <c r="I572" s="591"/>
      <c r="L572" s="590"/>
    </row>
    <row r="573" spans="6:12" x14ac:dyDescent="0.2">
      <c r="F573" s="590"/>
      <c r="G573" s="591"/>
      <c r="H573" s="591"/>
      <c r="I573" s="591"/>
      <c r="L573" s="590"/>
    </row>
    <row r="574" spans="6:12" x14ac:dyDescent="0.2">
      <c r="F574" s="590"/>
      <c r="G574" s="591"/>
      <c r="H574" s="591"/>
      <c r="I574" s="591"/>
      <c r="L574" s="590"/>
    </row>
    <row r="575" spans="6:12" x14ac:dyDescent="0.2">
      <c r="F575" s="590"/>
      <c r="G575" s="591"/>
      <c r="H575" s="591"/>
      <c r="I575" s="591"/>
      <c r="L575" s="590"/>
    </row>
    <row r="576" spans="6:12" x14ac:dyDescent="0.2">
      <c r="F576" s="590"/>
      <c r="G576" s="591"/>
      <c r="H576" s="591"/>
      <c r="I576" s="591"/>
      <c r="L576" s="590"/>
    </row>
    <row r="577" spans="6:12" x14ac:dyDescent="0.2">
      <c r="F577" s="590"/>
      <c r="G577" s="591"/>
      <c r="H577" s="591"/>
      <c r="I577" s="591"/>
      <c r="L577" s="590"/>
    </row>
    <row r="578" spans="6:12" x14ac:dyDescent="0.2">
      <c r="F578" s="590"/>
      <c r="G578" s="591"/>
      <c r="H578" s="591"/>
      <c r="I578" s="591"/>
      <c r="L578" s="590"/>
    </row>
    <row r="579" spans="6:12" x14ac:dyDescent="0.2">
      <c r="F579" s="590"/>
      <c r="G579" s="591"/>
      <c r="H579" s="591"/>
      <c r="I579" s="591"/>
      <c r="L579" s="590"/>
    </row>
    <row r="580" spans="6:12" x14ac:dyDescent="0.2">
      <c r="F580" s="590"/>
      <c r="G580" s="591"/>
      <c r="H580" s="591"/>
      <c r="I580" s="591"/>
      <c r="L580" s="590"/>
    </row>
    <row r="581" spans="6:12" x14ac:dyDescent="0.2">
      <c r="F581" s="590"/>
      <c r="G581" s="591"/>
      <c r="H581" s="591"/>
      <c r="I581" s="591"/>
      <c r="L581" s="590"/>
    </row>
    <row r="582" spans="6:12" x14ac:dyDescent="0.2">
      <c r="F582" s="590"/>
      <c r="G582" s="591"/>
      <c r="H582" s="591"/>
      <c r="I582" s="591"/>
      <c r="L582" s="590"/>
    </row>
    <row r="583" spans="6:12" x14ac:dyDescent="0.2">
      <c r="F583" s="590"/>
      <c r="G583" s="591"/>
      <c r="H583" s="591"/>
      <c r="I583" s="591"/>
      <c r="L583" s="590"/>
    </row>
    <row r="584" spans="6:12" x14ac:dyDescent="0.2">
      <c r="F584" s="590"/>
      <c r="G584" s="591"/>
      <c r="H584" s="591"/>
      <c r="I584" s="591"/>
      <c r="L584" s="590"/>
    </row>
    <row r="585" spans="6:12" x14ac:dyDescent="0.2">
      <c r="F585" s="590"/>
      <c r="G585" s="591"/>
      <c r="H585" s="591"/>
      <c r="I585" s="591"/>
      <c r="L585" s="590"/>
    </row>
    <row r="586" spans="6:12" x14ac:dyDescent="0.2">
      <c r="F586" s="590"/>
      <c r="G586" s="591"/>
      <c r="H586" s="591"/>
      <c r="I586" s="591"/>
      <c r="L586" s="590"/>
    </row>
    <row r="587" spans="6:12" x14ac:dyDescent="0.2">
      <c r="F587" s="590"/>
      <c r="G587" s="591"/>
      <c r="H587" s="591"/>
      <c r="I587" s="591"/>
      <c r="L587" s="590"/>
    </row>
    <row r="588" spans="6:12" x14ac:dyDescent="0.2">
      <c r="F588" s="590"/>
      <c r="G588" s="591"/>
      <c r="H588" s="591"/>
      <c r="I588" s="591"/>
      <c r="L588" s="590"/>
    </row>
    <row r="589" spans="6:12" x14ac:dyDescent="0.2">
      <c r="F589" s="590"/>
      <c r="G589" s="591"/>
      <c r="H589" s="591"/>
      <c r="I589" s="591"/>
      <c r="L589" s="590"/>
    </row>
    <row r="590" spans="6:12" x14ac:dyDescent="0.2">
      <c r="F590" s="590"/>
      <c r="G590" s="591"/>
      <c r="H590" s="591"/>
      <c r="I590" s="591"/>
      <c r="L590" s="590"/>
    </row>
    <row r="591" spans="6:12" x14ac:dyDescent="0.2">
      <c r="F591" s="590"/>
      <c r="G591" s="591"/>
      <c r="H591" s="591"/>
      <c r="I591" s="591"/>
      <c r="L591" s="590"/>
    </row>
    <row r="592" spans="6:12" x14ac:dyDescent="0.2">
      <c r="F592" s="590"/>
      <c r="G592" s="591"/>
      <c r="H592" s="591"/>
      <c r="I592" s="591"/>
      <c r="L592" s="590"/>
    </row>
    <row r="593" spans="6:12" x14ac:dyDescent="0.2">
      <c r="F593" s="590"/>
      <c r="G593" s="591"/>
      <c r="H593" s="591"/>
      <c r="I593" s="591"/>
      <c r="L593" s="590"/>
    </row>
    <row r="594" spans="6:12" x14ac:dyDescent="0.2">
      <c r="F594" s="590"/>
      <c r="G594" s="591"/>
      <c r="H594" s="591"/>
      <c r="I594" s="591"/>
      <c r="L594" s="590"/>
    </row>
    <row r="595" spans="6:12" x14ac:dyDescent="0.2">
      <c r="F595" s="590"/>
      <c r="G595" s="591"/>
      <c r="H595" s="591"/>
      <c r="I595" s="591"/>
      <c r="L595" s="590"/>
    </row>
    <row r="596" spans="6:12" x14ac:dyDescent="0.2">
      <c r="F596" s="590"/>
      <c r="G596" s="591"/>
      <c r="H596" s="591"/>
      <c r="I596" s="591"/>
      <c r="L596" s="590"/>
    </row>
    <row r="597" spans="6:12" x14ac:dyDescent="0.2">
      <c r="F597" s="590"/>
      <c r="G597" s="591"/>
      <c r="H597" s="591"/>
      <c r="I597" s="591"/>
      <c r="L597" s="590"/>
    </row>
    <row r="598" spans="6:12" x14ac:dyDescent="0.2">
      <c r="F598" s="590"/>
      <c r="G598" s="591"/>
      <c r="H598" s="591"/>
      <c r="I598" s="591"/>
      <c r="L598" s="590"/>
    </row>
    <row r="599" spans="6:12" x14ac:dyDescent="0.2">
      <c r="F599" s="590"/>
      <c r="G599" s="591"/>
      <c r="H599" s="591"/>
      <c r="I599" s="591"/>
      <c r="L599" s="590"/>
    </row>
    <row r="600" spans="6:12" x14ac:dyDescent="0.2">
      <c r="F600" s="590"/>
      <c r="G600" s="591"/>
      <c r="H600" s="591"/>
      <c r="I600" s="591"/>
      <c r="L600" s="590"/>
    </row>
    <row r="601" spans="6:12" x14ac:dyDescent="0.2">
      <c r="F601" s="590"/>
      <c r="G601" s="591"/>
      <c r="H601" s="591"/>
      <c r="I601" s="591"/>
      <c r="L601" s="590"/>
    </row>
    <row r="602" spans="6:12" x14ac:dyDescent="0.2">
      <c r="F602" s="590"/>
      <c r="G602" s="591"/>
      <c r="H602" s="591"/>
      <c r="I602" s="591"/>
      <c r="L602" s="590"/>
    </row>
    <row r="603" spans="6:12" x14ac:dyDescent="0.2">
      <c r="F603" s="590"/>
      <c r="G603" s="591"/>
      <c r="H603" s="591"/>
      <c r="I603" s="591"/>
      <c r="L603" s="590"/>
    </row>
    <row r="604" spans="6:12" x14ac:dyDescent="0.2">
      <c r="F604" s="590"/>
      <c r="G604" s="591"/>
      <c r="H604" s="591"/>
      <c r="I604" s="591"/>
      <c r="L604" s="590"/>
    </row>
    <row r="605" spans="6:12" x14ac:dyDescent="0.2">
      <c r="F605" s="590"/>
      <c r="G605" s="591"/>
      <c r="H605" s="591"/>
      <c r="I605" s="591"/>
      <c r="L605" s="590"/>
    </row>
    <row r="606" spans="6:12" x14ac:dyDescent="0.2">
      <c r="F606" s="590"/>
      <c r="G606" s="591"/>
      <c r="H606" s="591"/>
      <c r="I606" s="591"/>
      <c r="L606" s="590"/>
    </row>
    <row r="607" spans="6:12" x14ac:dyDescent="0.2">
      <c r="F607" s="590"/>
      <c r="G607" s="591"/>
      <c r="H607" s="591"/>
      <c r="I607" s="591"/>
      <c r="L607" s="590"/>
    </row>
    <row r="608" spans="6:12" x14ac:dyDescent="0.2">
      <c r="F608" s="590"/>
      <c r="G608" s="591"/>
      <c r="H608" s="591"/>
      <c r="I608" s="591"/>
      <c r="L608" s="590"/>
    </row>
    <row r="609" spans="6:12" x14ac:dyDescent="0.2">
      <c r="F609" s="590"/>
      <c r="G609" s="591"/>
      <c r="H609" s="591"/>
      <c r="I609" s="591"/>
      <c r="L609" s="590"/>
    </row>
    <row r="610" spans="6:12" x14ac:dyDescent="0.2">
      <c r="F610" s="590"/>
      <c r="G610" s="591"/>
      <c r="H610" s="591"/>
      <c r="I610" s="591"/>
      <c r="L610" s="590"/>
    </row>
    <row r="611" spans="6:12" x14ac:dyDescent="0.2">
      <c r="F611" s="590"/>
      <c r="G611" s="591"/>
      <c r="H611" s="591"/>
      <c r="I611" s="591"/>
      <c r="L611" s="590"/>
    </row>
    <row r="612" spans="6:12" x14ac:dyDescent="0.2">
      <c r="F612" s="590"/>
      <c r="G612" s="591"/>
      <c r="H612" s="591"/>
      <c r="I612" s="591"/>
      <c r="L612" s="590"/>
    </row>
    <row r="613" spans="6:12" x14ac:dyDescent="0.2">
      <c r="F613" s="590"/>
      <c r="G613" s="591"/>
      <c r="H613" s="591"/>
      <c r="I613" s="591"/>
      <c r="L613" s="590"/>
    </row>
    <row r="614" spans="6:12" x14ac:dyDescent="0.2">
      <c r="F614" s="590"/>
      <c r="G614" s="591"/>
      <c r="H614" s="591"/>
      <c r="I614" s="591"/>
      <c r="L614" s="590"/>
    </row>
    <row r="615" spans="6:12" x14ac:dyDescent="0.2">
      <c r="F615" s="590"/>
      <c r="G615" s="591"/>
      <c r="H615" s="591"/>
      <c r="I615" s="591"/>
      <c r="L615" s="590"/>
    </row>
    <row r="616" spans="6:12" x14ac:dyDescent="0.2">
      <c r="F616" s="590"/>
      <c r="G616" s="591"/>
      <c r="H616" s="591"/>
      <c r="I616" s="591"/>
      <c r="L616" s="590"/>
    </row>
    <row r="617" spans="6:12" x14ac:dyDescent="0.2">
      <c r="F617" s="590"/>
      <c r="G617" s="591"/>
      <c r="H617" s="591"/>
      <c r="I617" s="591"/>
      <c r="L617" s="590"/>
    </row>
    <row r="618" spans="6:12" x14ac:dyDescent="0.2">
      <c r="F618" s="590"/>
      <c r="G618" s="591"/>
      <c r="H618" s="591"/>
      <c r="I618" s="591"/>
      <c r="L618" s="590"/>
    </row>
    <row r="619" spans="6:12" x14ac:dyDescent="0.2">
      <c r="F619" s="590"/>
      <c r="G619" s="591"/>
      <c r="H619" s="591"/>
      <c r="I619" s="591"/>
      <c r="L619" s="590"/>
    </row>
    <row r="620" spans="6:12" x14ac:dyDescent="0.2">
      <c r="F620" s="590"/>
      <c r="G620" s="591"/>
      <c r="H620" s="591"/>
      <c r="I620" s="591"/>
      <c r="L620" s="590"/>
    </row>
    <row r="621" spans="6:12" x14ac:dyDescent="0.2">
      <c r="F621" s="590"/>
      <c r="G621" s="591"/>
      <c r="H621" s="591"/>
      <c r="I621" s="591"/>
      <c r="L621" s="590"/>
    </row>
    <row r="622" spans="6:12" x14ac:dyDescent="0.2">
      <c r="F622" s="590"/>
      <c r="G622" s="591"/>
      <c r="H622" s="591"/>
      <c r="I622" s="591"/>
      <c r="L622" s="590"/>
    </row>
    <row r="623" spans="6:12" x14ac:dyDescent="0.2">
      <c r="F623" s="590"/>
      <c r="G623" s="591"/>
      <c r="H623" s="591"/>
      <c r="I623" s="591"/>
      <c r="L623" s="590"/>
    </row>
    <row r="624" spans="6:12" x14ac:dyDescent="0.2">
      <c r="F624" s="590"/>
      <c r="G624" s="591"/>
      <c r="H624" s="591"/>
      <c r="I624" s="591"/>
      <c r="L624" s="590"/>
    </row>
    <row r="625" spans="6:12" x14ac:dyDescent="0.2">
      <c r="F625" s="590"/>
      <c r="G625" s="591"/>
      <c r="H625" s="591"/>
      <c r="I625" s="591"/>
      <c r="L625" s="590"/>
    </row>
    <row r="626" spans="6:12" x14ac:dyDescent="0.2">
      <c r="F626" s="590"/>
      <c r="G626" s="591"/>
      <c r="H626" s="591"/>
      <c r="I626" s="591"/>
      <c r="L626" s="590"/>
    </row>
    <row r="627" spans="6:12" x14ac:dyDescent="0.2">
      <c r="F627" s="590"/>
      <c r="G627" s="591"/>
      <c r="H627" s="591"/>
      <c r="I627" s="591"/>
      <c r="L627" s="590"/>
    </row>
    <row r="628" spans="6:12" x14ac:dyDescent="0.2">
      <c r="F628" s="590"/>
      <c r="G628" s="591"/>
      <c r="H628" s="591"/>
      <c r="I628" s="591"/>
      <c r="L628" s="590"/>
    </row>
    <row r="629" spans="6:12" x14ac:dyDescent="0.2">
      <c r="F629" s="590"/>
      <c r="G629" s="591"/>
      <c r="H629" s="591"/>
      <c r="I629" s="591"/>
      <c r="L629" s="590"/>
    </row>
    <row r="630" spans="6:12" x14ac:dyDescent="0.2">
      <c r="F630" s="590"/>
      <c r="G630" s="591"/>
      <c r="H630" s="591"/>
      <c r="I630" s="591"/>
      <c r="L630" s="590"/>
    </row>
    <row r="631" spans="6:12" x14ac:dyDescent="0.2">
      <c r="F631" s="590"/>
      <c r="G631" s="591"/>
      <c r="H631" s="591"/>
      <c r="I631" s="591"/>
      <c r="L631" s="590"/>
    </row>
    <row r="632" spans="6:12" x14ac:dyDescent="0.2">
      <c r="F632" s="590"/>
      <c r="G632" s="591"/>
      <c r="H632" s="591"/>
      <c r="I632" s="591"/>
      <c r="L632" s="590"/>
    </row>
    <row r="633" spans="6:12" x14ac:dyDescent="0.2">
      <c r="F633" s="590"/>
      <c r="G633" s="591"/>
      <c r="H633" s="591"/>
      <c r="I633" s="591"/>
      <c r="L633" s="590"/>
    </row>
    <row r="634" spans="6:12" x14ac:dyDescent="0.2">
      <c r="F634" s="590"/>
      <c r="G634" s="591"/>
      <c r="H634" s="591"/>
      <c r="I634" s="591"/>
      <c r="L634" s="590"/>
    </row>
    <row r="635" spans="6:12" x14ac:dyDescent="0.2">
      <c r="F635" s="590"/>
      <c r="G635" s="591"/>
      <c r="H635" s="591"/>
      <c r="I635" s="591"/>
      <c r="L635" s="590"/>
    </row>
    <row r="636" spans="6:12" x14ac:dyDescent="0.2">
      <c r="F636" s="590"/>
      <c r="G636" s="591"/>
      <c r="H636" s="591"/>
      <c r="I636" s="591"/>
      <c r="L636" s="590"/>
    </row>
    <row r="637" spans="6:12" x14ac:dyDescent="0.2">
      <c r="F637" s="590"/>
      <c r="G637" s="591"/>
      <c r="H637" s="591"/>
      <c r="I637" s="591"/>
      <c r="L637" s="590"/>
    </row>
    <row r="638" spans="6:12" x14ac:dyDescent="0.2">
      <c r="F638" s="590"/>
      <c r="G638" s="591"/>
      <c r="H638" s="591"/>
      <c r="I638" s="591"/>
      <c r="L638" s="590"/>
    </row>
    <row r="639" spans="6:12" x14ac:dyDescent="0.2">
      <c r="F639" s="590"/>
      <c r="G639" s="591"/>
      <c r="H639" s="591"/>
      <c r="I639" s="591"/>
      <c r="L639" s="590"/>
    </row>
    <row r="640" spans="6:12" x14ac:dyDescent="0.2">
      <c r="F640" s="590"/>
      <c r="G640" s="591"/>
      <c r="H640" s="591"/>
      <c r="I640" s="591"/>
      <c r="L640" s="590"/>
    </row>
    <row r="641" spans="6:12" x14ac:dyDescent="0.2">
      <c r="F641" s="590"/>
      <c r="G641" s="591"/>
      <c r="H641" s="591"/>
      <c r="I641" s="591"/>
      <c r="L641" s="590"/>
    </row>
    <row r="642" spans="6:12" x14ac:dyDescent="0.2">
      <c r="F642" s="590"/>
      <c r="G642" s="591"/>
      <c r="H642" s="591"/>
      <c r="I642" s="591"/>
      <c r="L642" s="590"/>
    </row>
    <row r="643" spans="6:12" x14ac:dyDescent="0.2">
      <c r="F643" s="590"/>
      <c r="G643" s="591"/>
      <c r="H643" s="591"/>
      <c r="I643" s="591"/>
      <c r="L643" s="590"/>
    </row>
    <row r="644" spans="6:12" x14ac:dyDescent="0.2">
      <c r="F644" s="590"/>
      <c r="G644" s="591"/>
      <c r="H644" s="591"/>
      <c r="I644" s="591"/>
      <c r="L644" s="590"/>
    </row>
    <row r="645" spans="6:12" x14ac:dyDescent="0.2">
      <c r="F645" s="590"/>
      <c r="G645" s="591"/>
      <c r="H645" s="591"/>
      <c r="I645" s="591"/>
      <c r="L645" s="590"/>
    </row>
    <row r="646" spans="6:12" x14ac:dyDescent="0.2">
      <c r="F646" s="590"/>
      <c r="G646" s="591"/>
      <c r="H646" s="591"/>
      <c r="I646" s="591"/>
      <c r="L646" s="590"/>
    </row>
    <row r="647" spans="6:12" x14ac:dyDescent="0.2">
      <c r="F647" s="590"/>
      <c r="G647" s="591"/>
      <c r="H647" s="591"/>
      <c r="I647" s="591"/>
      <c r="L647" s="590"/>
    </row>
    <row r="648" spans="6:12" x14ac:dyDescent="0.2">
      <c r="F648" s="590"/>
      <c r="G648" s="591"/>
      <c r="H648" s="591"/>
      <c r="I648" s="591"/>
      <c r="L648" s="590"/>
    </row>
    <row r="649" spans="6:12" x14ac:dyDescent="0.2">
      <c r="F649" s="590"/>
      <c r="G649" s="591"/>
      <c r="H649" s="591"/>
      <c r="I649" s="591"/>
      <c r="L649" s="590"/>
    </row>
    <row r="650" spans="6:12" x14ac:dyDescent="0.2">
      <c r="F650" s="590"/>
      <c r="G650" s="591"/>
      <c r="H650" s="591"/>
      <c r="I650" s="591"/>
      <c r="L650" s="590"/>
    </row>
    <row r="651" spans="6:12" x14ac:dyDescent="0.2">
      <c r="F651" s="590"/>
      <c r="G651" s="591"/>
      <c r="H651" s="591"/>
      <c r="I651" s="591"/>
      <c r="L651" s="590"/>
    </row>
    <row r="652" spans="6:12" x14ac:dyDescent="0.2">
      <c r="F652" s="590"/>
      <c r="G652" s="591"/>
      <c r="H652" s="591"/>
      <c r="I652" s="591"/>
      <c r="L652" s="590"/>
    </row>
    <row r="653" spans="6:12" x14ac:dyDescent="0.2">
      <c r="F653" s="590"/>
      <c r="G653" s="591"/>
      <c r="H653" s="591"/>
      <c r="I653" s="591"/>
      <c r="L653" s="590"/>
    </row>
    <row r="654" spans="6:12" x14ac:dyDescent="0.2">
      <c r="F654" s="590"/>
      <c r="G654" s="591"/>
      <c r="H654" s="591"/>
      <c r="I654" s="591"/>
      <c r="L654" s="590"/>
    </row>
    <row r="655" spans="6:12" x14ac:dyDescent="0.2">
      <c r="F655" s="590"/>
      <c r="G655" s="591"/>
      <c r="H655" s="591"/>
      <c r="I655" s="591"/>
      <c r="L655" s="590"/>
    </row>
    <row r="656" spans="6:12" x14ac:dyDescent="0.2">
      <c r="F656" s="590"/>
      <c r="G656" s="591"/>
      <c r="H656" s="591"/>
      <c r="I656" s="591"/>
      <c r="L656" s="590"/>
    </row>
    <row r="657" spans="6:12" x14ac:dyDescent="0.2">
      <c r="F657" s="590"/>
      <c r="G657" s="591"/>
      <c r="H657" s="591"/>
      <c r="I657" s="591"/>
      <c r="L657" s="590"/>
    </row>
    <row r="658" spans="6:12" x14ac:dyDescent="0.2">
      <c r="F658" s="590"/>
      <c r="G658" s="591"/>
      <c r="H658" s="591"/>
      <c r="I658" s="591"/>
      <c r="L658" s="590"/>
    </row>
    <row r="659" spans="6:12" x14ac:dyDescent="0.2">
      <c r="F659" s="590"/>
      <c r="G659" s="591"/>
      <c r="H659" s="591"/>
      <c r="I659" s="591"/>
      <c r="L659" s="590"/>
    </row>
    <row r="660" spans="6:12" x14ac:dyDescent="0.2">
      <c r="F660" s="590"/>
      <c r="G660" s="591"/>
      <c r="H660" s="591"/>
      <c r="I660" s="591"/>
      <c r="L660" s="590"/>
    </row>
    <row r="661" spans="6:12" x14ac:dyDescent="0.2">
      <c r="F661" s="590"/>
      <c r="G661" s="591"/>
      <c r="H661" s="591"/>
      <c r="I661" s="591"/>
      <c r="L661" s="590"/>
    </row>
    <row r="662" spans="6:12" x14ac:dyDescent="0.2">
      <c r="F662" s="590"/>
      <c r="G662" s="591"/>
      <c r="H662" s="591"/>
      <c r="I662" s="591"/>
      <c r="L662" s="590"/>
    </row>
    <row r="663" spans="6:12" x14ac:dyDescent="0.2">
      <c r="F663" s="590"/>
      <c r="G663" s="591"/>
      <c r="H663" s="591"/>
      <c r="I663" s="591"/>
      <c r="L663" s="590"/>
    </row>
    <row r="664" spans="6:12" x14ac:dyDescent="0.2">
      <c r="F664" s="590"/>
      <c r="G664" s="591"/>
      <c r="H664" s="591"/>
      <c r="I664" s="591"/>
      <c r="L664" s="590"/>
    </row>
    <row r="665" spans="6:12" x14ac:dyDescent="0.2">
      <c r="F665" s="590"/>
      <c r="G665" s="591"/>
      <c r="H665" s="591"/>
      <c r="I665" s="591"/>
      <c r="L665" s="590"/>
    </row>
    <row r="666" spans="6:12" x14ac:dyDescent="0.2">
      <c r="F666" s="590"/>
      <c r="G666" s="591"/>
      <c r="H666" s="591"/>
      <c r="I666" s="591"/>
      <c r="L666" s="590"/>
    </row>
    <row r="667" spans="6:12" x14ac:dyDescent="0.2">
      <c r="F667" s="590"/>
      <c r="G667" s="591"/>
      <c r="H667" s="591"/>
      <c r="I667" s="591"/>
      <c r="L667" s="590"/>
    </row>
    <row r="668" spans="6:12" x14ac:dyDescent="0.2">
      <c r="F668" s="590"/>
      <c r="G668" s="591"/>
      <c r="H668" s="591"/>
      <c r="I668" s="591"/>
      <c r="L668" s="590"/>
    </row>
    <row r="669" spans="6:12" x14ac:dyDescent="0.2">
      <c r="F669" s="590"/>
      <c r="G669" s="591"/>
      <c r="H669" s="591"/>
      <c r="I669" s="591"/>
      <c r="L669" s="590"/>
    </row>
    <row r="670" spans="6:12" x14ac:dyDescent="0.2">
      <c r="F670" s="590"/>
      <c r="G670" s="591"/>
      <c r="H670" s="591"/>
      <c r="I670" s="591"/>
      <c r="L670" s="590"/>
    </row>
    <row r="671" spans="6:12" x14ac:dyDescent="0.2">
      <c r="F671" s="590"/>
      <c r="G671" s="591"/>
      <c r="H671" s="591"/>
      <c r="I671" s="591"/>
      <c r="L671" s="590"/>
    </row>
    <row r="672" spans="6:12" x14ac:dyDescent="0.2">
      <c r="F672" s="590"/>
      <c r="G672" s="591"/>
      <c r="H672" s="591"/>
      <c r="I672" s="591"/>
      <c r="L672" s="590"/>
    </row>
    <row r="673" spans="6:12" x14ac:dyDescent="0.2">
      <c r="F673" s="590"/>
      <c r="G673" s="591"/>
      <c r="H673" s="591"/>
      <c r="I673" s="591"/>
      <c r="L673" s="590"/>
    </row>
    <row r="674" spans="6:12" x14ac:dyDescent="0.2">
      <c r="F674" s="590"/>
      <c r="G674" s="591"/>
      <c r="H674" s="591"/>
      <c r="I674" s="591"/>
      <c r="L674" s="590"/>
    </row>
    <row r="675" spans="6:12" x14ac:dyDescent="0.2">
      <c r="F675" s="590"/>
      <c r="G675" s="591"/>
      <c r="H675" s="591"/>
      <c r="I675" s="591"/>
      <c r="L675" s="590"/>
    </row>
    <row r="676" spans="6:12" x14ac:dyDescent="0.2">
      <c r="F676" s="590"/>
      <c r="G676" s="591"/>
      <c r="H676" s="591"/>
      <c r="I676" s="591"/>
      <c r="L676" s="590"/>
    </row>
    <row r="677" spans="6:12" x14ac:dyDescent="0.2">
      <c r="F677" s="590"/>
      <c r="G677" s="591"/>
      <c r="H677" s="591"/>
      <c r="I677" s="591"/>
      <c r="L677" s="590"/>
    </row>
    <row r="678" spans="6:12" x14ac:dyDescent="0.2">
      <c r="F678" s="590"/>
      <c r="G678" s="591"/>
      <c r="H678" s="591"/>
      <c r="I678" s="591"/>
      <c r="L678" s="590"/>
    </row>
    <row r="679" spans="6:12" x14ac:dyDescent="0.2">
      <c r="F679" s="590"/>
      <c r="G679" s="591"/>
      <c r="H679" s="591"/>
      <c r="I679" s="591"/>
      <c r="L679" s="590"/>
    </row>
    <row r="680" spans="6:12" x14ac:dyDescent="0.2">
      <c r="F680" s="590"/>
      <c r="G680" s="591"/>
      <c r="H680" s="591"/>
      <c r="I680" s="591"/>
      <c r="L680" s="590"/>
    </row>
    <row r="681" spans="6:12" x14ac:dyDescent="0.2">
      <c r="F681" s="590"/>
      <c r="G681" s="591"/>
      <c r="H681" s="591"/>
      <c r="I681" s="591"/>
      <c r="L681" s="590"/>
    </row>
    <row r="682" spans="6:12" x14ac:dyDescent="0.2">
      <c r="F682" s="590"/>
      <c r="G682" s="591"/>
      <c r="H682" s="591"/>
      <c r="I682" s="591"/>
      <c r="L682" s="590"/>
    </row>
    <row r="683" spans="6:12" x14ac:dyDescent="0.2">
      <c r="F683" s="590"/>
      <c r="G683" s="591"/>
      <c r="H683" s="591"/>
      <c r="I683" s="591"/>
      <c r="L683" s="590"/>
    </row>
    <row r="684" spans="6:12" x14ac:dyDescent="0.2">
      <c r="F684" s="590"/>
      <c r="G684" s="591"/>
      <c r="H684" s="591"/>
      <c r="I684" s="591"/>
      <c r="L684" s="590"/>
    </row>
    <row r="685" spans="6:12" x14ac:dyDescent="0.2">
      <c r="F685" s="590"/>
      <c r="G685" s="591"/>
      <c r="H685" s="591"/>
      <c r="I685" s="591"/>
      <c r="L685" s="590"/>
    </row>
    <row r="686" spans="6:12" x14ac:dyDescent="0.2">
      <c r="F686" s="590"/>
      <c r="G686" s="591"/>
      <c r="H686" s="591"/>
      <c r="I686" s="591"/>
      <c r="L686" s="590"/>
    </row>
    <row r="687" spans="6:12" x14ac:dyDescent="0.2">
      <c r="F687" s="590"/>
      <c r="G687" s="591"/>
      <c r="H687" s="591"/>
      <c r="I687" s="591"/>
      <c r="L687" s="590"/>
    </row>
    <row r="688" spans="6:12" x14ac:dyDescent="0.2">
      <c r="F688" s="590"/>
      <c r="G688" s="591"/>
      <c r="H688" s="591"/>
      <c r="I688" s="591"/>
      <c r="L688" s="590"/>
    </row>
    <row r="689" spans="6:12" x14ac:dyDescent="0.2">
      <c r="F689" s="590"/>
      <c r="G689" s="591"/>
      <c r="H689" s="591"/>
      <c r="I689" s="591"/>
      <c r="L689" s="590"/>
    </row>
    <row r="690" spans="6:12" x14ac:dyDescent="0.2">
      <c r="F690" s="590"/>
      <c r="G690" s="591"/>
      <c r="H690" s="591"/>
      <c r="I690" s="591"/>
      <c r="L690" s="590"/>
    </row>
    <row r="691" spans="6:12" x14ac:dyDescent="0.2">
      <c r="F691" s="590"/>
      <c r="G691" s="591"/>
      <c r="H691" s="591"/>
      <c r="I691" s="591"/>
      <c r="L691" s="590"/>
    </row>
    <row r="692" spans="6:12" x14ac:dyDescent="0.2">
      <c r="F692" s="590"/>
      <c r="G692" s="591"/>
      <c r="H692" s="591"/>
      <c r="I692" s="591"/>
      <c r="L692" s="590"/>
    </row>
    <row r="693" spans="6:12" x14ac:dyDescent="0.2">
      <c r="F693" s="590"/>
      <c r="G693" s="591"/>
      <c r="H693" s="591"/>
      <c r="I693" s="591"/>
      <c r="L693" s="590"/>
    </row>
    <row r="694" spans="6:12" x14ac:dyDescent="0.2">
      <c r="F694" s="590"/>
      <c r="G694" s="591"/>
      <c r="H694" s="591"/>
      <c r="I694" s="591"/>
      <c r="L694" s="590"/>
    </row>
    <row r="695" spans="6:12" x14ac:dyDescent="0.2">
      <c r="F695" s="590"/>
      <c r="G695" s="591"/>
      <c r="H695" s="591"/>
      <c r="I695" s="591"/>
      <c r="L695" s="590"/>
    </row>
    <row r="696" spans="6:12" x14ac:dyDescent="0.2">
      <c r="F696" s="590"/>
      <c r="G696" s="591"/>
      <c r="H696" s="591"/>
      <c r="I696" s="591"/>
      <c r="L696" s="590"/>
    </row>
    <row r="697" spans="6:12" x14ac:dyDescent="0.2">
      <c r="F697" s="590"/>
      <c r="G697" s="591"/>
      <c r="H697" s="591"/>
      <c r="I697" s="591"/>
      <c r="L697" s="590"/>
    </row>
    <row r="698" spans="6:12" x14ac:dyDescent="0.2">
      <c r="F698" s="590"/>
      <c r="G698" s="591"/>
      <c r="H698" s="591"/>
      <c r="I698" s="591"/>
      <c r="L698" s="590"/>
    </row>
    <row r="699" spans="6:12" x14ac:dyDescent="0.2">
      <c r="F699" s="590"/>
      <c r="G699" s="591"/>
      <c r="H699" s="591"/>
      <c r="I699" s="591"/>
      <c r="L699" s="590"/>
    </row>
    <row r="700" spans="6:12" x14ac:dyDescent="0.2">
      <c r="F700" s="590"/>
      <c r="G700" s="591"/>
      <c r="H700" s="591"/>
      <c r="I700" s="591"/>
      <c r="L700" s="590"/>
    </row>
    <row r="701" spans="6:12" x14ac:dyDescent="0.2">
      <c r="F701" s="590"/>
      <c r="G701" s="591"/>
      <c r="H701" s="591"/>
      <c r="I701" s="591"/>
      <c r="L701" s="590"/>
    </row>
    <row r="702" spans="6:12" x14ac:dyDescent="0.2">
      <c r="F702" s="590"/>
      <c r="G702" s="591"/>
      <c r="H702" s="591"/>
      <c r="I702" s="591"/>
      <c r="L702" s="590"/>
    </row>
    <row r="703" spans="6:12" x14ac:dyDescent="0.2">
      <c r="F703" s="590"/>
      <c r="G703" s="591"/>
      <c r="H703" s="591"/>
      <c r="I703" s="591"/>
      <c r="L703" s="590"/>
    </row>
    <row r="704" spans="6:12" x14ac:dyDescent="0.2">
      <c r="F704" s="590"/>
      <c r="G704" s="591"/>
      <c r="H704" s="591"/>
      <c r="I704" s="591"/>
      <c r="L704" s="590"/>
    </row>
    <row r="705" spans="6:12" x14ac:dyDescent="0.2">
      <c r="F705" s="590"/>
      <c r="G705" s="591"/>
      <c r="H705" s="591"/>
      <c r="I705" s="591"/>
      <c r="L705" s="590"/>
    </row>
    <row r="706" spans="6:12" x14ac:dyDescent="0.2">
      <c r="F706" s="590"/>
      <c r="G706" s="591"/>
      <c r="H706" s="591"/>
      <c r="I706" s="591"/>
      <c r="L706" s="590"/>
    </row>
    <row r="707" spans="6:12" x14ac:dyDescent="0.2">
      <c r="F707" s="590"/>
      <c r="G707" s="591"/>
      <c r="H707" s="591"/>
      <c r="I707" s="591"/>
      <c r="L707" s="590"/>
    </row>
    <row r="708" spans="6:12" x14ac:dyDescent="0.2">
      <c r="F708" s="590"/>
      <c r="G708" s="591"/>
      <c r="H708" s="591"/>
      <c r="I708" s="591"/>
      <c r="L708" s="590"/>
    </row>
    <row r="709" spans="6:12" x14ac:dyDescent="0.2">
      <c r="F709" s="590"/>
      <c r="G709" s="591"/>
      <c r="H709" s="591"/>
      <c r="I709" s="591"/>
      <c r="L709" s="590"/>
    </row>
    <row r="710" spans="6:12" x14ac:dyDescent="0.2">
      <c r="F710" s="590"/>
      <c r="G710" s="591"/>
      <c r="H710" s="591"/>
      <c r="I710" s="591"/>
      <c r="L710" s="590"/>
    </row>
    <row r="711" spans="6:12" x14ac:dyDescent="0.2">
      <c r="F711" s="590"/>
      <c r="G711" s="591"/>
      <c r="H711" s="591"/>
      <c r="I711" s="591"/>
      <c r="L711" s="590"/>
    </row>
    <row r="712" spans="6:12" x14ac:dyDescent="0.2">
      <c r="F712" s="590"/>
      <c r="G712" s="591"/>
      <c r="H712" s="591"/>
      <c r="I712" s="591"/>
      <c r="L712" s="590"/>
    </row>
    <row r="713" spans="6:12" x14ac:dyDescent="0.2">
      <c r="F713" s="590"/>
      <c r="G713" s="591"/>
      <c r="H713" s="591"/>
      <c r="I713" s="591"/>
      <c r="L713" s="590"/>
    </row>
    <row r="714" spans="6:12" x14ac:dyDescent="0.2">
      <c r="F714" s="590"/>
      <c r="G714" s="591"/>
      <c r="H714" s="591"/>
      <c r="I714" s="591"/>
      <c r="L714" s="590"/>
    </row>
    <row r="715" spans="6:12" x14ac:dyDescent="0.2">
      <c r="F715" s="590"/>
      <c r="G715" s="591"/>
      <c r="H715" s="591"/>
      <c r="I715" s="591"/>
      <c r="L715" s="590"/>
    </row>
    <row r="716" spans="6:12" x14ac:dyDescent="0.2">
      <c r="F716" s="590"/>
      <c r="G716" s="591"/>
      <c r="H716" s="591"/>
      <c r="I716" s="591"/>
      <c r="L716" s="590"/>
    </row>
    <row r="717" spans="6:12" x14ac:dyDescent="0.2">
      <c r="F717" s="590"/>
      <c r="G717" s="591"/>
      <c r="H717" s="591"/>
      <c r="I717" s="591"/>
      <c r="L717" s="590"/>
    </row>
    <row r="718" spans="6:12" x14ac:dyDescent="0.2">
      <c r="F718" s="590"/>
      <c r="G718" s="591"/>
      <c r="H718" s="591"/>
      <c r="I718" s="591"/>
      <c r="L718" s="590"/>
    </row>
    <row r="719" spans="6:12" x14ac:dyDescent="0.2">
      <c r="F719" s="590"/>
      <c r="G719" s="591"/>
      <c r="H719" s="591"/>
      <c r="I719" s="591"/>
      <c r="L719" s="590"/>
    </row>
    <row r="720" spans="6:12" x14ac:dyDescent="0.2">
      <c r="F720" s="590"/>
      <c r="G720" s="591"/>
      <c r="H720" s="591"/>
      <c r="I720" s="591"/>
      <c r="L720" s="590"/>
    </row>
    <row r="721" spans="6:12" x14ac:dyDescent="0.2">
      <c r="F721" s="590"/>
      <c r="G721" s="591"/>
      <c r="H721" s="591"/>
      <c r="I721" s="591"/>
      <c r="L721" s="590"/>
    </row>
    <row r="722" spans="6:12" x14ac:dyDescent="0.2">
      <c r="F722" s="590"/>
      <c r="G722" s="591"/>
      <c r="H722" s="591"/>
      <c r="I722" s="591"/>
      <c r="L722" s="590"/>
    </row>
    <row r="723" spans="6:12" x14ac:dyDescent="0.2">
      <c r="F723" s="590"/>
      <c r="G723" s="591"/>
      <c r="H723" s="591"/>
      <c r="I723" s="591"/>
      <c r="L723" s="590"/>
    </row>
    <row r="724" spans="6:12" x14ac:dyDescent="0.2">
      <c r="F724" s="590"/>
      <c r="G724" s="591"/>
      <c r="H724" s="591"/>
      <c r="I724" s="591"/>
      <c r="L724" s="590"/>
    </row>
    <row r="725" spans="6:12" x14ac:dyDescent="0.2">
      <c r="F725" s="590"/>
      <c r="G725" s="591"/>
      <c r="H725" s="591"/>
      <c r="I725" s="591"/>
      <c r="L725" s="590"/>
    </row>
    <row r="726" spans="6:12" x14ac:dyDescent="0.2">
      <c r="F726" s="590"/>
      <c r="G726" s="591"/>
      <c r="H726" s="591"/>
      <c r="I726" s="591"/>
      <c r="L726" s="590"/>
    </row>
    <row r="727" spans="6:12" x14ac:dyDescent="0.2">
      <c r="F727" s="590"/>
      <c r="G727" s="591"/>
      <c r="H727" s="591"/>
      <c r="I727" s="591"/>
      <c r="L727" s="590"/>
    </row>
    <row r="728" spans="6:12" x14ac:dyDescent="0.2">
      <c r="F728" s="590"/>
      <c r="G728" s="591"/>
      <c r="H728" s="591"/>
      <c r="I728" s="591"/>
      <c r="L728" s="590"/>
    </row>
    <row r="729" spans="6:12" x14ac:dyDescent="0.2">
      <c r="F729" s="590"/>
      <c r="G729" s="591"/>
      <c r="H729" s="591"/>
      <c r="I729" s="591"/>
      <c r="L729" s="590"/>
    </row>
    <row r="730" spans="6:12" x14ac:dyDescent="0.2">
      <c r="F730" s="590"/>
      <c r="G730" s="591"/>
      <c r="H730" s="591"/>
      <c r="I730" s="591"/>
      <c r="L730" s="590"/>
    </row>
    <row r="731" spans="6:12" x14ac:dyDescent="0.2">
      <c r="F731" s="590"/>
      <c r="G731" s="591"/>
      <c r="H731" s="591"/>
      <c r="I731" s="591"/>
      <c r="L731" s="590"/>
    </row>
    <row r="732" spans="6:12" x14ac:dyDescent="0.2">
      <c r="F732" s="590"/>
      <c r="G732" s="591"/>
      <c r="H732" s="591"/>
      <c r="I732" s="591"/>
      <c r="L732" s="590"/>
    </row>
    <row r="733" spans="6:12" x14ac:dyDescent="0.2">
      <c r="F733" s="590"/>
      <c r="G733" s="591"/>
      <c r="H733" s="591"/>
      <c r="I733" s="591"/>
      <c r="L733" s="590"/>
    </row>
    <row r="734" spans="6:12" x14ac:dyDescent="0.2">
      <c r="F734" s="590"/>
      <c r="G734" s="591"/>
      <c r="H734" s="591"/>
      <c r="I734" s="591"/>
      <c r="L734" s="590"/>
    </row>
    <row r="735" spans="6:12" x14ac:dyDescent="0.2">
      <c r="F735" s="590"/>
      <c r="G735" s="591"/>
      <c r="H735" s="591"/>
      <c r="I735" s="591"/>
      <c r="L735" s="590"/>
    </row>
    <row r="736" spans="6:12" x14ac:dyDescent="0.2">
      <c r="F736" s="590"/>
      <c r="G736" s="591"/>
      <c r="H736" s="591"/>
      <c r="I736" s="591"/>
      <c r="L736" s="590"/>
    </row>
    <row r="737" spans="6:12" x14ac:dyDescent="0.2">
      <c r="F737" s="590"/>
      <c r="G737" s="591"/>
      <c r="H737" s="591"/>
      <c r="I737" s="591"/>
      <c r="L737" s="590"/>
    </row>
    <row r="738" spans="6:12" x14ac:dyDescent="0.2">
      <c r="F738" s="590"/>
      <c r="G738" s="591"/>
      <c r="H738" s="591"/>
      <c r="I738" s="591"/>
      <c r="L738" s="590"/>
    </row>
    <row r="739" spans="6:12" x14ac:dyDescent="0.2">
      <c r="F739" s="590"/>
      <c r="G739" s="591"/>
      <c r="H739" s="591"/>
      <c r="I739" s="591"/>
      <c r="L739" s="590"/>
    </row>
    <row r="740" spans="6:12" x14ac:dyDescent="0.2">
      <c r="F740" s="590"/>
      <c r="G740" s="591"/>
      <c r="H740" s="591"/>
      <c r="I740" s="591"/>
      <c r="L740" s="590"/>
    </row>
    <row r="741" spans="6:12" x14ac:dyDescent="0.2">
      <c r="F741" s="590"/>
      <c r="G741" s="591"/>
      <c r="H741" s="591"/>
      <c r="I741" s="591"/>
      <c r="L741" s="590"/>
    </row>
    <row r="742" spans="6:12" x14ac:dyDescent="0.2">
      <c r="F742" s="590"/>
      <c r="G742" s="591"/>
      <c r="H742" s="591"/>
      <c r="I742" s="591"/>
      <c r="L742" s="590"/>
    </row>
    <row r="743" spans="6:12" x14ac:dyDescent="0.2">
      <c r="F743" s="590"/>
      <c r="G743" s="591"/>
      <c r="H743" s="591"/>
      <c r="I743" s="591"/>
      <c r="L743" s="590"/>
    </row>
    <row r="744" spans="6:12" x14ac:dyDescent="0.2">
      <c r="F744" s="590"/>
      <c r="G744" s="591"/>
      <c r="H744" s="591"/>
      <c r="I744" s="591"/>
      <c r="L744" s="590"/>
    </row>
    <row r="745" spans="6:12" x14ac:dyDescent="0.2">
      <c r="F745" s="590"/>
      <c r="G745" s="591"/>
      <c r="H745" s="591"/>
      <c r="I745" s="591"/>
      <c r="L745" s="590"/>
    </row>
    <row r="746" spans="6:12" x14ac:dyDescent="0.2">
      <c r="F746" s="590"/>
      <c r="G746" s="591"/>
      <c r="H746" s="591"/>
      <c r="I746" s="591"/>
      <c r="L746" s="590"/>
    </row>
    <row r="747" spans="6:12" x14ac:dyDescent="0.2">
      <c r="F747" s="590"/>
      <c r="G747" s="591"/>
      <c r="H747" s="591"/>
      <c r="I747" s="591"/>
      <c r="L747" s="590"/>
    </row>
    <row r="748" spans="6:12" x14ac:dyDescent="0.2">
      <c r="F748" s="590"/>
      <c r="G748" s="591"/>
      <c r="H748" s="591"/>
      <c r="I748" s="591"/>
      <c r="L748" s="590"/>
    </row>
    <row r="749" spans="6:12" x14ac:dyDescent="0.2">
      <c r="F749" s="590"/>
      <c r="G749" s="591"/>
      <c r="H749" s="591"/>
      <c r="I749" s="591"/>
      <c r="L749" s="590"/>
    </row>
    <row r="750" spans="6:12" x14ac:dyDescent="0.2">
      <c r="F750" s="590"/>
      <c r="G750" s="591"/>
      <c r="H750" s="591"/>
      <c r="I750" s="591"/>
      <c r="L750" s="590"/>
    </row>
    <row r="751" spans="6:12" x14ac:dyDescent="0.2">
      <c r="F751" s="590"/>
      <c r="G751" s="591"/>
      <c r="H751" s="591"/>
      <c r="I751" s="591"/>
      <c r="L751" s="590"/>
    </row>
    <row r="752" spans="6:12" x14ac:dyDescent="0.2">
      <c r="F752" s="590"/>
      <c r="G752" s="591"/>
      <c r="H752" s="591"/>
      <c r="I752" s="591"/>
      <c r="L752" s="590"/>
    </row>
    <row r="753" spans="6:12" x14ac:dyDescent="0.2">
      <c r="F753" s="590"/>
      <c r="G753" s="591"/>
      <c r="H753" s="591"/>
      <c r="I753" s="591"/>
      <c r="L753" s="590"/>
    </row>
    <row r="754" spans="6:12" x14ac:dyDescent="0.2">
      <c r="F754" s="590"/>
      <c r="G754" s="591"/>
      <c r="H754" s="591"/>
      <c r="I754" s="591"/>
      <c r="L754" s="590"/>
    </row>
    <row r="755" spans="6:12" x14ac:dyDescent="0.2">
      <c r="F755" s="590"/>
      <c r="G755" s="591"/>
      <c r="H755" s="591"/>
      <c r="I755" s="591"/>
      <c r="L755" s="590"/>
    </row>
    <row r="756" spans="6:12" x14ac:dyDescent="0.2">
      <c r="F756" s="590"/>
      <c r="G756" s="591"/>
      <c r="H756" s="591"/>
      <c r="I756" s="591"/>
      <c r="L756" s="590"/>
    </row>
    <row r="757" spans="6:12" x14ac:dyDescent="0.2">
      <c r="F757" s="590"/>
      <c r="G757" s="591"/>
      <c r="H757" s="591"/>
      <c r="I757" s="591"/>
      <c r="L757" s="590"/>
    </row>
    <row r="758" spans="6:12" x14ac:dyDescent="0.2">
      <c r="F758" s="590"/>
      <c r="G758" s="591"/>
      <c r="H758" s="591"/>
      <c r="I758" s="591"/>
      <c r="L758" s="590"/>
    </row>
    <row r="759" spans="6:12" x14ac:dyDescent="0.2">
      <c r="F759" s="590"/>
      <c r="G759" s="591"/>
      <c r="H759" s="591"/>
      <c r="I759" s="591"/>
      <c r="L759" s="590"/>
    </row>
    <row r="760" spans="6:12" x14ac:dyDescent="0.2">
      <c r="F760" s="590"/>
      <c r="G760" s="591"/>
      <c r="H760" s="591"/>
      <c r="I760" s="591"/>
      <c r="L760" s="590"/>
    </row>
    <row r="761" spans="6:12" x14ac:dyDescent="0.2">
      <c r="F761" s="590"/>
      <c r="G761" s="591"/>
      <c r="H761" s="591"/>
      <c r="I761" s="591"/>
      <c r="L761" s="590"/>
    </row>
    <row r="762" spans="6:12" x14ac:dyDescent="0.2">
      <c r="F762" s="590"/>
      <c r="G762" s="591"/>
      <c r="H762" s="591"/>
      <c r="I762" s="591"/>
      <c r="L762" s="590"/>
    </row>
    <row r="763" spans="6:12" x14ac:dyDescent="0.2">
      <c r="F763" s="590"/>
      <c r="G763" s="591"/>
      <c r="H763" s="591"/>
      <c r="I763" s="591"/>
      <c r="L763" s="590"/>
    </row>
    <row r="764" spans="6:12" x14ac:dyDescent="0.2">
      <c r="F764" s="590"/>
      <c r="G764" s="591"/>
      <c r="H764" s="591"/>
      <c r="I764" s="591"/>
      <c r="L764" s="590"/>
    </row>
    <row r="765" spans="6:12" x14ac:dyDescent="0.2">
      <c r="F765" s="590"/>
      <c r="G765" s="591"/>
      <c r="H765" s="591"/>
      <c r="I765" s="591"/>
      <c r="L765" s="590"/>
    </row>
    <row r="766" spans="6:12" x14ac:dyDescent="0.2">
      <c r="F766" s="590"/>
      <c r="G766" s="591"/>
      <c r="H766" s="591"/>
      <c r="I766" s="591"/>
      <c r="L766" s="590"/>
    </row>
    <row r="767" spans="6:12" x14ac:dyDescent="0.2">
      <c r="F767" s="590"/>
      <c r="G767" s="591"/>
      <c r="H767" s="591"/>
      <c r="I767" s="591"/>
      <c r="L767" s="590"/>
    </row>
    <row r="768" spans="6:12" x14ac:dyDescent="0.2">
      <c r="F768" s="590"/>
      <c r="G768" s="591"/>
      <c r="H768" s="591"/>
      <c r="I768" s="591"/>
      <c r="L768" s="590"/>
    </row>
    <row r="769" spans="6:12" x14ac:dyDescent="0.2">
      <c r="F769" s="590"/>
      <c r="G769" s="591"/>
      <c r="H769" s="591"/>
      <c r="I769" s="591"/>
      <c r="L769" s="590"/>
    </row>
    <row r="770" spans="6:12" x14ac:dyDescent="0.2">
      <c r="F770" s="590"/>
      <c r="G770" s="591"/>
      <c r="H770" s="591"/>
      <c r="I770" s="591"/>
      <c r="L770" s="590"/>
    </row>
    <row r="771" spans="6:12" x14ac:dyDescent="0.2">
      <c r="F771" s="590"/>
      <c r="G771" s="591"/>
      <c r="H771" s="591"/>
      <c r="I771" s="591"/>
      <c r="L771" s="590"/>
    </row>
    <row r="772" spans="6:12" x14ac:dyDescent="0.2">
      <c r="F772" s="590"/>
      <c r="G772" s="591"/>
      <c r="H772" s="591"/>
      <c r="I772" s="591"/>
      <c r="L772" s="590"/>
    </row>
    <row r="773" spans="6:12" x14ac:dyDescent="0.2">
      <c r="F773" s="590"/>
      <c r="G773" s="591"/>
      <c r="H773" s="591"/>
      <c r="I773" s="591"/>
      <c r="L773" s="590"/>
    </row>
    <row r="774" spans="6:12" x14ac:dyDescent="0.2">
      <c r="F774" s="590"/>
      <c r="G774" s="591"/>
      <c r="H774" s="591"/>
      <c r="I774" s="591"/>
      <c r="L774" s="590"/>
    </row>
    <row r="775" spans="6:12" x14ac:dyDescent="0.2">
      <c r="F775" s="590"/>
      <c r="G775" s="591"/>
      <c r="H775" s="591"/>
      <c r="I775" s="591"/>
      <c r="L775" s="590"/>
    </row>
    <row r="776" spans="6:12" x14ac:dyDescent="0.2">
      <c r="F776" s="590"/>
      <c r="G776" s="591"/>
      <c r="H776" s="591"/>
      <c r="I776" s="591"/>
      <c r="L776" s="590"/>
    </row>
    <row r="777" spans="6:12" x14ac:dyDescent="0.2">
      <c r="F777" s="590"/>
      <c r="G777" s="591"/>
      <c r="H777" s="591"/>
      <c r="I777" s="591"/>
      <c r="L777" s="590"/>
    </row>
    <row r="778" spans="6:12" x14ac:dyDescent="0.2">
      <c r="F778" s="590"/>
      <c r="G778" s="591"/>
      <c r="H778" s="591"/>
      <c r="I778" s="591"/>
      <c r="L778" s="590"/>
    </row>
    <row r="779" spans="6:12" x14ac:dyDescent="0.2">
      <c r="F779" s="590"/>
      <c r="G779" s="591"/>
      <c r="H779" s="591"/>
      <c r="I779" s="591"/>
      <c r="L779" s="590"/>
    </row>
    <row r="780" spans="6:12" x14ac:dyDescent="0.2">
      <c r="F780" s="590"/>
      <c r="G780" s="591"/>
      <c r="H780" s="591"/>
      <c r="I780" s="591"/>
      <c r="L780" s="590"/>
    </row>
    <row r="781" spans="6:12" x14ac:dyDescent="0.2">
      <c r="F781" s="590"/>
      <c r="G781" s="591"/>
      <c r="H781" s="591"/>
      <c r="I781" s="591"/>
      <c r="L781" s="590"/>
    </row>
    <row r="782" spans="6:12" x14ac:dyDescent="0.2">
      <c r="F782" s="590"/>
      <c r="G782" s="591"/>
      <c r="H782" s="591"/>
      <c r="I782" s="591"/>
      <c r="L782" s="590"/>
    </row>
    <row r="783" spans="6:12" x14ac:dyDescent="0.2">
      <c r="F783" s="590"/>
      <c r="G783" s="591"/>
      <c r="H783" s="591"/>
      <c r="I783" s="591"/>
      <c r="L783" s="590"/>
    </row>
    <row r="784" spans="6:12" x14ac:dyDescent="0.2">
      <c r="F784" s="590"/>
      <c r="G784" s="591"/>
      <c r="H784" s="591"/>
      <c r="I784" s="591"/>
      <c r="L784" s="590"/>
    </row>
    <row r="785" spans="6:12" x14ac:dyDescent="0.2">
      <c r="F785" s="590"/>
      <c r="G785" s="591"/>
      <c r="H785" s="591"/>
      <c r="I785" s="591"/>
      <c r="L785" s="590"/>
    </row>
    <row r="786" spans="6:12" x14ac:dyDescent="0.2">
      <c r="F786" s="590"/>
      <c r="G786" s="591"/>
      <c r="H786" s="591"/>
      <c r="I786" s="591"/>
      <c r="L786" s="590"/>
    </row>
    <row r="787" spans="6:12" x14ac:dyDescent="0.2">
      <c r="F787" s="590"/>
      <c r="G787" s="591"/>
      <c r="H787" s="591"/>
      <c r="I787" s="591"/>
      <c r="L787" s="590"/>
    </row>
    <row r="788" spans="6:12" x14ac:dyDescent="0.2">
      <c r="F788" s="590"/>
      <c r="G788" s="591"/>
      <c r="H788" s="591"/>
      <c r="I788" s="591"/>
      <c r="L788" s="590"/>
    </row>
    <row r="789" spans="6:12" x14ac:dyDescent="0.2">
      <c r="F789" s="590"/>
      <c r="G789" s="591"/>
      <c r="H789" s="591"/>
      <c r="I789" s="591"/>
      <c r="L789" s="590"/>
    </row>
    <row r="790" spans="6:12" x14ac:dyDescent="0.2">
      <c r="F790" s="590"/>
      <c r="G790" s="591"/>
      <c r="H790" s="591"/>
      <c r="I790" s="591"/>
      <c r="L790" s="590"/>
    </row>
    <row r="791" spans="6:12" x14ac:dyDescent="0.2">
      <c r="F791" s="590"/>
      <c r="G791" s="591"/>
      <c r="H791" s="591"/>
      <c r="I791" s="591"/>
      <c r="L791" s="590"/>
    </row>
    <row r="792" spans="6:12" x14ac:dyDescent="0.2">
      <c r="F792" s="590"/>
      <c r="G792" s="591"/>
      <c r="H792" s="591"/>
      <c r="I792" s="591"/>
      <c r="L792" s="590"/>
    </row>
    <row r="793" spans="6:12" x14ac:dyDescent="0.2">
      <c r="F793" s="590"/>
      <c r="G793" s="591"/>
      <c r="H793" s="591"/>
      <c r="I793" s="591"/>
      <c r="L793" s="590"/>
    </row>
    <row r="794" spans="6:12" x14ac:dyDescent="0.2">
      <c r="F794" s="590"/>
      <c r="G794" s="591"/>
      <c r="H794" s="591"/>
      <c r="I794" s="591"/>
      <c r="L794" s="590"/>
    </row>
    <row r="795" spans="6:12" x14ac:dyDescent="0.2">
      <c r="F795" s="590"/>
      <c r="G795" s="591"/>
      <c r="H795" s="591"/>
      <c r="I795" s="591"/>
      <c r="L795" s="590"/>
    </row>
    <row r="796" spans="6:12" x14ac:dyDescent="0.2">
      <c r="F796" s="590"/>
      <c r="G796" s="591"/>
      <c r="H796" s="591"/>
      <c r="I796" s="591"/>
      <c r="L796" s="590"/>
    </row>
    <row r="797" spans="6:12" x14ac:dyDescent="0.2">
      <c r="F797" s="590"/>
      <c r="G797" s="591"/>
      <c r="H797" s="591"/>
      <c r="I797" s="591"/>
      <c r="L797" s="590"/>
    </row>
    <row r="798" spans="6:12" x14ac:dyDescent="0.2">
      <c r="F798" s="590"/>
      <c r="G798" s="591"/>
      <c r="H798" s="591"/>
      <c r="I798" s="591"/>
      <c r="L798" s="590"/>
    </row>
    <row r="799" spans="6:12" x14ac:dyDescent="0.2">
      <c r="F799" s="590"/>
      <c r="G799" s="591"/>
      <c r="H799" s="591"/>
      <c r="I799" s="591"/>
      <c r="L799" s="590"/>
    </row>
    <row r="800" spans="6:12" x14ac:dyDescent="0.2">
      <c r="F800" s="590"/>
      <c r="G800" s="591"/>
      <c r="H800" s="591"/>
      <c r="I800" s="591"/>
      <c r="L800" s="590"/>
    </row>
    <row r="801" spans="6:12" x14ac:dyDescent="0.2">
      <c r="F801" s="590"/>
      <c r="G801" s="591"/>
      <c r="H801" s="591"/>
      <c r="I801" s="591"/>
      <c r="L801" s="590"/>
    </row>
    <row r="802" spans="6:12" x14ac:dyDescent="0.2">
      <c r="F802" s="590"/>
      <c r="G802" s="591"/>
      <c r="H802" s="591"/>
      <c r="I802" s="591"/>
      <c r="L802" s="590"/>
    </row>
    <row r="803" spans="6:12" x14ac:dyDescent="0.2">
      <c r="F803" s="590"/>
      <c r="G803" s="591"/>
      <c r="H803" s="591"/>
      <c r="I803" s="591"/>
      <c r="L803" s="590"/>
    </row>
    <row r="804" spans="6:12" x14ac:dyDescent="0.2">
      <c r="F804" s="590"/>
      <c r="G804" s="591"/>
      <c r="H804" s="591"/>
      <c r="I804" s="591"/>
      <c r="L804" s="590"/>
    </row>
    <row r="805" spans="6:12" x14ac:dyDescent="0.2">
      <c r="F805" s="590"/>
      <c r="G805" s="591"/>
      <c r="H805" s="591"/>
      <c r="I805" s="591"/>
      <c r="L805" s="590"/>
    </row>
    <row r="806" spans="6:12" x14ac:dyDescent="0.2">
      <c r="F806" s="590"/>
      <c r="G806" s="591"/>
      <c r="H806" s="591"/>
      <c r="I806" s="591"/>
      <c r="L806" s="590"/>
    </row>
    <row r="807" spans="6:12" x14ac:dyDescent="0.2">
      <c r="F807" s="590"/>
      <c r="G807" s="591"/>
      <c r="H807" s="591"/>
      <c r="I807" s="591"/>
      <c r="L807" s="590"/>
    </row>
    <row r="808" spans="6:12" x14ac:dyDescent="0.2">
      <c r="F808" s="590"/>
      <c r="G808" s="591"/>
      <c r="H808" s="591"/>
      <c r="I808" s="591"/>
      <c r="L808" s="590"/>
    </row>
    <row r="809" spans="6:12" x14ac:dyDescent="0.2">
      <c r="F809" s="590"/>
      <c r="G809" s="591"/>
      <c r="H809" s="591"/>
      <c r="I809" s="591"/>
      <c r="L809" s="590"/>
    </row>
    <row r="810" spans="6:12" x14ac:dyDescent="0.2">
      <c r="F810" s="590"/>
      <c r="G810" s="591"/>
      <c r="H810" s="591"/>
      <c r="I810" s="591"/>
      <c r="L810" s="590"/>
    </row>
    <row r="811" spans="6:12" x14ac:dyDescent="0.2">
      <c r="F811" s="590"/>
      <c r="G811" s="591"/>
      <c r="H811" s="591"/>
      <c r="I811" s="591"/>
      <c r="L811" s="590"/>
    </row>
    <row r="812" spans="6:12" x14ac:dyDescent="0.2">
      <c r="F812" s="590"/>
      <c r="G812" s="591"/>
      <c r="H812" s="591"/>
      <c r="I812" s="591"/>
      <c r="L812" s="590"/>
    </row>
    <row r="813" spans="6:12" x14ac:dyDescent="0.2">
      <c r="F813" s="590"/>
      <c r="G813" s="591"/>
      <c r="H813" s="591"/>
      <c r="I813" s="591"/>
      <c r="L813" s="590"/>
    </row>
    <row r="814" spans="6:12" x14ac:dyDescent="0.2">
      <c r="F814" s="590"/>
      <c r="G814" s="591"/>
      <c r="H814" s="591"/>
      <c r="I814" s="591"/>
      <c r="L814" s="590"/>
    </row>
    <row r="815" spans="6:12" x14ac:dyDescent="0.2">
      <c r="F815" s="590"/>
      <c r="G815" s="591"/>
      <c r="H815" s="591"/>
      <c r="I815" s="591"/>
      <c r="L815" s="590"/>
    </row>
    <row r="816" spans="6:12" x14ac:dyDescent="0.2">
      <c r="F816" s="590"/>
      <c r="G816" s="591"/>
      <c r="H816" s="591"/>
      <c r="I816" s="591"/>
      <c r="L816" s="590"/>
    </row>
    <row r="817" spans="6:12" x14ac:dyDescent="0.2">
      <c r="F817" s="590"/>
      <c r="G817" s="591"/>
      <c r="H817" s="591"/>
      <c r="I817" s="591"/>
      <c r="L817" s="590"/>
    </row>
    <row r="818" spans="6:12" x14ac:dyDescent="0.2">
      <c r="F818" s="590"/>
      <c r="G818" s="591"/>
      <c r="H818" s="591"/>
      <c r="I818" s="591"/>
      <c r="L818" s="590"/>
    </row>
    <row r="819" spans="6:12" x14ac:dyDescent="0.2">
      <c r="F819" s="590"/>
      <c r="G819" s="591"/>
      <c r="H819" s="591"/>
      <c r="I819" s="591"/>
      <c r="L819" s="590"/>
    </row>
    <row r="820" spans="6:12" x14ac:dyDescent="0.2">
      <c r="F820" s="590"/>
      <c r="G820" s="591"/>
      <c r="H820" s="591"/>
      <c r="I820" s="591"/>
      <c r="L820" s="590"/>
    </row>
    <row r="821" spans="6:12" x14ac:dyDescent="0.2">
      <c r="F821" s="590"/>
      <c r="G821" s="591"/>
      <c r="H821" s="591"/>
      <c r="I821" s="591"/>
      <c r="L821" s="590"/>
    </row>
    <row r="822" spans="6:12" x14ac:dyDescent="0.2">
      <c r="F822" s="590"/>
      <c r="G822" s="591"/>
      <c r="H822" s="591"/>
      <c r="I822" s="591"/>
      <c r="L822" s="590"/>
    </row>
    <row r="823" spans="6:12" x14ac:dyDescent="0.2">
      <c r="F823" s="590"/>
      <c r="G823" s="591"/>
      <c r="H823" s="591"/>
      <c r="I823" s="591"/>
      <c r="L823" s="590"/>
    </row>
    <row r="824" spans="6:12" x14ac:dyDescent="0.2">
      <c r="F824" s="590"/>
      <c r="G824" s="591"/>
      <c r="H824" s="591"/>
      <c r="I824" s="591"/>
      <c r="L824" s="590"/>
    </row>
    <row r="825" spans="6:12" x14ac:dyDescent="0.2">
      <c r="F825" s="590"/>
      <c r="G825" s="591"/>
      <c r="H825" s="591"/>
      <c r="I825" s="591"/>
      <c r="L825" s="590"/>
    </row>
    <row r="826" spans="6:12" x14ac:dyDescent="0.2">
      <c r="F826" s="590"/>
      <c r="G826" s="591"/>
      <c r="H826" s="591"/>
      <c r="I826" s="591"/>
      <c r="L826" s="590"/>
    </row>
    <row r="827" spans="6:12" x14ac:dyDescent="0.2">
      <c r="F827" s="590"/>
      <c r="G827" s="591"/>
      <c r="H827" s="591"/>
      <c r="I827" s="591"/>
      <c r="L827" s="590"/>
    </row>
    <row r="828" spans="6:12" x14ac:dyDescent="0.2">
      <c r="F828" s="590"/>
      <c r="G828" s="591"/>
      <c r="H828" s="591"/>
      <c r="I828" s="591"/>
      <c r="L828" s="590"/>
    </row>
    <row r="829" spans="6:12" x14ac:dyDescent="0.2">
      <c r="F829" s="590"/>
      <c r="G829" s="591"/>
      <c r="H829" s="591"/>
      <c r="I829" s="591"/>
      <c r="L829" s="590"/>
    </row>
    <row r="830" spans="6:12" x14ac:dyDescent="0.2">
      <c r="F830" s="590"/>
      <c r="G830" s="591"/>
      <c r="H830" s="591"/>
      <c r="I830" s="591"/>
      <c r="L830" s="590"/>
    </row>
    <row r="831" spans="6:12" x14ac:dyDescent="0.2">
      <c r="F831" s="590"/>
      <c r="G831" s="591"/>
      <c r="H831" s="591"/>
      <c r="I831" s="591"/>
      <c r="L831" s="590"/>
    </row>
    <row r="832" spans="6:12" x14ac:dyDescent="0.2">
      <c r="F832" s="590"/>
      <c r="G832" s="591"/>
      <c r="H832" s="591"/>
      <c r="I832" s="591"/>
      <c r="L832" s="590"/>
    </row>
    <row r="833" spans="6:12" x14ac:dyDescent="0.2">
      <c r="F833" s="590"/>
      <c r="G833" s="591"/>
      <c r="H833" s="591"/>
      <c r="I833" s="591"/>
      <c r="L833" s="590"/>
    </row>
    <row r="834" spans="6:12" x14ac:dyDescent="0.2">
      <c r="F834" s="590"/>
      <c r="G834" s="591"/>
      <c r="H834" s="591"/>
      <c r="I834" s="591"/>
      <c r="L834" s="590"/>
    </row>
    <row r="835" spans="6:12" x14ac:dyDescent="0.2">
      <c r="F835" s="590"/>
      <c r="G835" s="591"/>
      <c r="H835" s="591"/>
      <c r="I835" s="591"/>
      <c r="L835" s="590"/>
    </row>
    <row r="836" spans="6:12" x14ac:dyDescent="0.2">
      <c r="F836" s="590"/>
      <c r="G836" s="591"/>
      <c r="H836" s="591"/>
      <c r="I836" s="591"/>
      <c r="L836" s="590"/>
    </row>
    <row r="837" spans="6:12" x14ac:dyDescent="0.2">
      <c r="F837" s="590"/>
      <c r="G837" s="591"/>
      <c r="H837" s="591"/>
      <c r="I837" s="591"/>
      <c r="L837" s="590"/>
    </row>
    <row r="838" spans="6:12" x14ac:dyDescent="0.2">
      <c r="F838" s="590"/>
      <c r="G838" s="591"/>
      <c r="H838" s="591"/>
      <c r="I838" s="591"/>
      <c r="L838" s="590"/>
    </row>
    <row r="839" spans="6:12" x14ac:dyDescent="0.2">
      <c r="F839" s="590"/>
      <c r="G839" s="591"/>
      <c r="H839" s="591"/>
      <c r="I839" s="591"/>
      <c r="L839" s="590"/>
    </row>
    <row r="840" spans="6:12" x14ac:dyDescent="0.2">
      <c r="F840" s="590"/>
      <c r="G840" s="591"/>
      <c r="H840" s="591"/>
      <c r="I840" s="591"/>
      <c r="L840" s="590"/>
    </row>
    <row r="841" spans="6:12" x14ac:dyDescent="0.2">
      <c r="F841" s="590"/>
      <c r="G841" s="591"/>
      <c r="H841" s="591"/>
      <c r="I841" s="591"/>
      <c r="L841" s="590"/>
    </row>
    <row r="842" spans="6:12" x14ac:dyDescent="0.2">
      <c r="F842" s="590"/>
      <c r="G842" s="591"/>
      <c r="H842" s="591"/>
      <c r="I842" s="591"/>
      <c r="L842" s="590"/>
    </row>
    <row r="843" spans="6:12" x14ac:dyDescent="0.2">
      <c r="F843" s="590"/>
      <c r="G843" s="591"/>
      <c r="H843" s="591"/>
      <c r="I843" s="591"/>
      <c r="L843" s="590"/>
    </row>
    <row r="844" spans="6:12" x14ac:dyDescent="0.2">
      <c r="F844" s="590"/>
      <c r="G844" s="591"/>
      <c r="H844" s="591"/>
      <c r="I844" s="591"/>
      <c r="L844" s="590"/>
    </row>
    <row r="845" spans="6:12" x14ac:dyDescent="0.2">
      <c r="F845" s="590"/>
      <c r="G845" s="591"/>
      <c r="H845" s="591"/>
      <c r="I845" s="591"/>
      <c r="L845" s="590"/>
    </row>
    <row r="846" spans="6:12" x14ac:dyDescent="0.2">
      <c r="F846" s="590"/>
      <c r="G846" s="591"/>
      <c r="H846" s="591"/>
      <c r="I846" s="591"/>
      <c r="L846" s="590"/>
    </row>
    <row r="847" spans="6:12" x14ac:dyDescent="0.2">
      <c r="F847" s="590"/>
      <c r="G847" s="591"/>
      <c r="H847" s="591"/>
      <c r="I847" s="591"/>
      <c r="L847" s="590"/>
    </row>
    <row r="848" spans="6:12" x14ac:dyDescent="0.2">
      <c r="F848" s="590"/>
      <c r="G848" s="591"/>
      <c r="H848" s="591"/>
      <c r="I848" s="591"/>
      <c r="L848" s="590"/>
    </row>
    <row r="849" spans="6:12" x14ac:dyDescent="0.2">
      <c r="F849" s="590"/>
      <c r="G849" s="591"/>
      <c r="H849" s="591"/>
      <c r="I849" s="591"/>
      <c r="L849" s="590"/>
    </row>
    <row r="850" spans="6:12" x14ac:dyDescent="0.2">
      <c r="F850" s="590"/>
      <c r="G850" s="591"/>
      <c r="H850" s="591"/>
      <c r="I850" s="591"/>
      <c r="L850" s="590"/>
    </row>
    <row r="851" spans="6:12" x14ac:dyDescent="0.2">
      <c r="F851" s="590"/>
      <c r="G851" s="591"/>
      <c r="H851" s="591"/>
      <c r="I851" s="591"/>
      <c r="L851" s="590"/>
    </row>
    <row r="852" spans="6:12" x14ac:dyDescent="0.2">
      <c r="F852" s="590"/>
      <c r="G852" s="591"/>
      <c r="H852" s="591"/>
      <c r="I852" s="591"/>
      <c r="L852" s="590"/>
    </row>
    <row r="853" spans="6:12" x14ac:dyDescent="0.2">
      <c r="F853" s="590"/>
      <c r="G853" s="591"/>
      <c r="H853" s="591"/>
      <c r="I853" s="591"/>
      <c r="L853" s="590"/>
    </row>
    <row r="854" spans="6:12" x14ac:dyDescent="0.2">
      <c r="F854" s="590"/>
      <c r="G854" s="591"/>
      <c r="H854" s="591"/>
      <c r="I854" s="591"/>
      <c r="L854" s="590"/>
    </row>
    <row r="855" spans="6:12" x14ac:dyDescent="0.2">
      <c r="F855" s="590"/>
      <c r="G855" s="591"/>
      <c r="H855" s="591"/>
      <c r="I855" s="591"/>
      <c r="L855" s="590"/>
    </row>
    <row r="856" spans="6:12" x14ac:dyDescent="0.2">
      <c r="F856" s="590"/>
      <c r="G856" s="591"/>
      <c r="H856" s="591"/>
      <c r="I856" s="591"/>
      <c r="L856" s="590"/>
    </row>
    <row r="857" spans="6:12" x14ac:dyDescent="0.2">
      <c r="F857" s="590"/>
      <c r="G857" s="591"/>
      <c r="H857" s="591"/>
      <c r="I857" s="591"/>
      <c r="L857" s="590"/>
    </row>
    <row r="858" spans="6:12" x14ac:dyDescent="0.2">
      <c r="F858" s="590"/>
      <c r="G858" s="591"/>
      <c r="H858" s="591"/>
      <c r="I858" s="591"/>
      <c r="L858" s="590"/>
    </row>
    <row r="859" spans="6:12" x14ac:dyDescent="0.2">
      <c r="F859" s="590"/>
      <c r="G859" s="591"/>
      <c r="H859" s="591"/>
      <c r="I859" s="591"/>
      <c r="L859" s="590"/>
    </row>
    <row r="860" spans="6:12" x14ac:dyDescent="0.2">
      <c r="F860" s="590"/>
      <c r="G860" s="591"/>
      <c r="H860" s="591"/>
      <c r="I860" s="591"/>
      <c r="L860" s="590"/>
    </row>
    <row r="861" spans="6:12" x14ac:dyDescent="0.2">
      <c r="F861" s="590"/>
      <c r="G861" s="591"/>
      <c r="H861" s="591"/>
      <c r="I861" s="591"/>
      <c r="L861" s="590"/>
    </row>
    <row r="862" spans="6:12" x14ac:dyDescent="0.2">
      <c r="F862" s="590"/>
      <c r="G862" s="591"/>
      <c r="H862" s="591"/>
      <c r="I862" s="591"/>
      <c r="L862" s="590"/>
    </row>
    <row r="863" spans="6:12" x14ac:dyDescent="0.2">
      <c r="F863" s="590"/>
      <c r="G863" s="591"/>
      <c r="H863" s="591"/>
      <c r="I863" s="591"/>
      <c r="L863" s="590"/>
    </row>
    <row r="864" spans="6:12" x14ac:dyDescent="0.2">
      <c r="F864" s="590"/>
      <c r="G864" s="591"/>
      <c r="H864" s="591"/>
      <c r="I864" s="591"/>
      <c r="L864" s="590"/>
    </row>
    <row r="865" spans="6:12" x14ac:dyDescent="0.2">
      <c r="F865" s="590"/>
      <c r="G865" s="591"/>
      <c r="H865" s="591"/>
      <c r="I865" s="591"/>
      <c r="L865" s="590"/>
    </row>
    <row r="866" spans="6:12" x14ac:dyDescent="0.2">
      <c r="F866" s="590"/>
      <c r="G866" s="591"/>
      <c r="H866" s="591"/>
      <c r="I866" s="591"/>
      <c r="L866" s="590"/>
    </row>
    <row r="867" spans="6:12" x14ac:dyDescent="0.2">
      <c r="F867" s="590"/>
      <c r="G867" s="591"/>
      <c r="H867" s="591"/>
      <c r="I867" s="591"/>
      <c r="L867" s="590"/>
    </row>
    <row r="868" spans="6:12" x14ac:dyDescent="0.2">
      <c r="F868" s="590"/>
      <c r="G868" s="591"/>
      <c r="H868" s="591"/>
      <c r="I868" s="591"/>
      <c r="L868" s="590"/>
    </row>
    <row r="869" spans="6:12" x14ac:dyDescent="0.2">
      <c r="F869" s="590"/>
      <c r="G869" s="591"/>
      <c r="H869" s="591"/>
      <c r="I869" s="591"/>
      <c r="L869" s="590"/>
    </row>
    <row r="870" spans="6:12" x14ac:dyDescent="0.2">
      <c r="F870" s="590"/>
      <c r="G870" s="591"/>
      <c r="H870" s="591"/>
      <c r="I870" s="591"/>
      <c r="L870" s="590"/>
    </row>
    <row r="871" spans="6:12" x14ac:dyDescent="0.2">
      <c r="F871" s="590"/>
      <c r="G871" s="591"/>
      <c r="H871" s="591"/>
      <c r="I871" s="591"/>
      <c r="L871" s="590"/>
    </row>
    <row r="872" spans="6:12" x14ac:dyDescent="0.2">
      <c r="F872" s="590"/>
      <c r="G872" s="591"/>
      <c r="H872" s="591"/>
      <c r="I872" s="591"/>
      <c r="L872" s="590"/>
    </row>
    <row r="873" spans="6:12" x14ac:dyDescent="0.2">
      <c r="F873" s="590"/>
      <c r="G873" s="591"/>
      <c r="H873" s="591"/>
      <c r="I873" s="591"/>
      <c r="L873" s="590"/>
    </row>
    <row r="874" spans="6:12" x14ac:dyDescent="0.2">
      <c r="F874" s="590"/>
      <c r="G874" s="591"/>
      <c r="H874" s="591"/>
      <c r="I874" s="591"/>
      <c r="L874" s="590"/>
    </row>
    <row r="875" spans="6:12" x14ac:dyDescent="0.2">
      <c r="F875" s="590"/>
      <c r="G875" s="591"/>
      <c r="H875" s="591"/>
      <c r="I875" s="591"/>
      <c r="L875" s="590"/>
    </row>
    <row r="876" spans="6:12" x14ac:dyDescent="0.2">
      <c r="F876" s="590"/>
      <c r="G876" s="591"/>
      <c r="H876" s="591"/>
      <c r="I876" s="591"/>
      <c r="L876" s="590"/>
    </row>
    <row r="877" spans="6:12" x14ac:dyDescent="0.2">
      <c r="F877" s="590"/>
      <c r="G877" s="591"/>
      <c r="H877" s="591"/>
      <c r="I877" s="591"/>
      <c r="L877" s="590"/>
    </row>
    <row r="878" spans="6:12" x14ac:dyDescent="0.2">
      <c r="F878" s="590"/>
      <c r="G878" s="591"/>
      <c r="H878" s="591"/>
      <c r="I878" s="591"/>
      <c r="L878" s="590"/>
    </row>
    <row r="879" spans="6:12" x14ac:dyDescent="0.2">
      <c r="F879" s="590"/>
      <c r="G879" s="591"/>
      <c r="H879" s="591"/>
      <c r="I879" s="591"/>
      <c r="L879" s="590"/>
    </row>
    <row r="880" spans="6:12" x14ac:dyDescent="0.2">
      <c r="F880" s="590"/>
      <c r="G880" s="591"/>
      <c r="H880" s="591"/>
      <c r="I880" s="591"/>
      <c r="L880" s="590"/>
    </row>
    <row r="881" spans="6:12" x14ac:dyDescent="0.2">
      <c r="F881" s="590"/>
      <c r="G881" s="591"/>
      <c r="H881" s="591"/>
      <c r="I881" s="591"/>
      <c r="L881" s="590"/>
    </row>
    <row r="882" spans="6:12" x14ac:dyDescent="0.2">
      <c r="F882" s="590"/>
      <c r="G882" s="591"/>
      <c r="H882" s="591"/>
      <c r="I882" s="591"/>
      <c r="L882" s="590"/>
    </row>
    <row r="883" spans="6:12" x14ac:dyDescent="0.2">
      <c r="F883" s="590"/>
      <c r="G883" s="591"/>
      <c r="H883" s="591"/>
      <c r="I883" s="591"/>
      <c r="L883" s="590"/>
    </row>
    <row r="884" spans="6:12" x14ac:dyDescent="0.2">
      <c r="F884" s="590"/>
      <c r="G884" s="591"/>
      <c r="H884" s="591"/>
      <c r="I884" s="591"/>
      <c r="L884" s="590"/>
    </row>
    <row r="885" spans="6:12" x14ac:dyDescent="0.2">
      <c r="F885" s="590"/>
      <c r="G885" s="591"/>
      <c r="H885" s="591"/>
      <c r="I885" s="591"/>
      <c r="L885" s="590"/>
    </row>
    <row r="886" spans="6:12" x14ac:dyDescent="0.2">
      <c r="F886" s="590"/>
      <c r="G886" s="591"/>
      <c r="H886" s="591"/>
      <c r="I886" s="591"/>
      <c r="L886" s="590"/>
    </row>
    <row r="887" spans="6:12" x14ac:dyDescent="0.2">
      <c r="F887" s="590"/>
      <c r="G887" s="591"/>
      <c r="H887" s="591"/>
      <c r="I887" s="591"/>
      <c r="L887" s="590"/>
    </row>
    <row r="888" spans="6:12" x14ac:dyDescent="0.2">
      <c r="F888" s="590"/>
      <c r="G888" s="591"/>
      <c r="H888" s="591"/>
      <c r="I888" s="591"/>
      <c r="L888" s="590"/>
    </row>
    <row r="889" spans="6:12" x14ac:dyDescent="0.2">
      <c r="F889" s="590"/>
      <c r="G889" s="591"/>
      <c r="H889" s="591"/>
      <c r="I889" s="591"/>
      <c r="L889" s="590"/>
    </row>
    <row r="890" spans="6:12" x14ac:dyDescent="0.2">
      <c r="F890" s="590"/>
      <c r="G890" s="591"/>
      <c r="H890" s="591"/>
      <c r="I890" s="591"/>
      <c r="L890" s="590"/>
    </row>
    <row r="891" spans="6:12" x14ac:dyDescent="0.2">
      <c r="F891" s="590"/>
      <c r="G891" s="591"/>
      <c r="H891" s="591"/>
      <c r="I891" s="591"/>
      <c r="L891" s="590"/>
    </row>
    <row r="892" spans="6:12" x14ac:dyDescent="0.2">
      <c r="F892" s="590"/>
      <c r="G892" s="591"/>
      <c r="H892" s="591"/>
      <c r="I892" s="591"/>
      <c r="L892" s="590"/>
    </row>
    <row r="893" spans="6:12" x14ac:dyDescent="0.2">
      <c r="F893" s="590"/>
      <c r="G893" s="591"/>
      <c r="H893" s="591"/>
      <c r="I893" s="591"/>
      <c r="L893" s="590"/>
    </row>
    <row r="894" spans="6:12" x14ac:dyDescent="0.2">
      <c r="F894" s="590"/>
      <c r="G894" s="591"/>
      <c r="H894" s="591"/>
      <c r="I894" s="591"/>
      <c r="L894" s="590"/>
    </row>
    <row r="895" spans="6:12" x14ac:dyDescent="0.2">
      <c r="F895" s="590"/>
      <c r="G895" s="591"/>
      <c r="H895" s="591"/>
      <c r="I895" s="591"/>
      <c r="L895" s="590"/>
    </row>
    <row r="896" spans="6:12" x14ac:dyDescent="0.2">
      <c r="F896" s="590"/>
      <c r="G896" s="591"/>
      <c r="H896" s="591"/>
      <c r="I896" s="591"/>
      <c r="L896" s="590"/>
    </row>
    <row r="897" spans="6:12" x14ac:dyDescent="0.2">
      <c r="F897" s="590"/>
      <c r="G897" s="591"/>
      <c r="H897" s="591"/>
      <c r="I897" s="591"/>
      <c r="L897" s="590"/>
    </row>
    <row r="898" spans="6:12" x14ac:dyDescent="0.2">
      <c r="F898" s="590"/>
      <c r="G898" s="591"/>
      <c r="H898" s="591"/>
      <c r="I898" s="591"/>
      <c r="L898" s="590"/>
    </row>
    <row r="899" spans="6:12" x14ac:dyDescent="0.2">
      <c r="F899" s="590"/>
      <c r="G899" s="591"/>
      <c r="H899" s="591"/>
      <c r="I899" s="591"/>
      <c r="L899" s="590"/>
    </row>
    <row r="900" spans="6:12" x14ac:dyDescent="0.2">
      <c r="F900" s="590"/>
      <c r="G900" s="591"/>
      <c r="H900" s="591"/>
      <c r="I900" s="591"/>
      <c r="L900" s="590"/>
    </row>
    <row r="901" spans="6:12" x14ac:dyDescent="0.2">
      <c r="F901" s="590"/>
      <c r="G901" s="591"/>
      <c r="H901" s="591"/>
      <c r="I901" s="591"/>
      <c r="L901" s="590"/>
    </row>
    <row r="902" spans="6:12" x14ac:dyDescent="0.2">
      <c r="F902" s="590"/>
      <c r="G902" s="591"/>
      <c r="H902" s="591"/>
      <c r="I902" s="591"/>
      <c r="L902" s="590"/>
    </row>
    <row r="903" spans="6:12" x14ac:dyDescent="0.2">
      <c r="F903" s="590"/>
      <c r="G903" s="591"/>
      <c r="H903" s="591"/>
      <c r="I903" s="591"/>
      <c r="L903" s="590"/>
    </row>
    <row r="904" spans="6:12" x14ac:dyDescent="0.2">
      <c r="F904" s="590"/>
      <c r="G904" s="591"/>
      <c r="H904" s="591"/>
      <c r="I904" s="591"/>
      <c r="L904" s="590"/>
    </row>
    <row r="905" spans="6:12" x14ac:dyDescent="0.2">
      <c r="F905" s="590"/>
      <c r="G905" s="591"/>
      <c r="H905" s="591"/>
      <c r="I905" s="591"/>
      <c r="L905" s="590"/>
    </row>
    <row r="906" spans="6:12" x14ac:dyDescent="0.2">
      <c r="F906" s="590"/>
      <c r="G906" s="591"/>
      <c r="H906" s="591"/>
      <c r="I906" s="591"/>
      <c r="L906" s="590"/>
    </row>
    <row r="907" spans="6:12" x14ac:dyDescent="0.2">
      <c r="F907" s="590"/>
      <c r="G907" s="591"/>
      <c r="H907" s="591"/>
      <c r="I907" s="591"/>
      <c r="L907" s="590"/>
    </row>
    <row r="908" spans="6:12" x14ac:dyDescent="0.2">
      <c r="F908" s="590"/>
      <c r="G908" s="591"/>
      <c r="H908" s="591"/>
      <c r="I908" s="591"/>
      <c r="L908" s="590"/>
    </row>
    <row r="909" spans="6:12" x14ac:dyDescent="0.2">
      <c r="F909" s="590"/>
      <c r="G909" s="591"/>
      <c r="H909" s="591"/>
      <c r="I909" s="591"/>
      <c r="L909" s="590"/>
    </row>
    <row r="910" spans="6:12" x14ac:dyDescent="0.2">
      <c r="F910" s="590"/>
      <c r="G910" s="591"/>
      <c r="H910" s="591"/>
      <c r="I910" s="591"/>
      <c r="L910" s="590"/>
    </row>
    <row r="911" spans="6:12" x14ac:dyDescent="0.2">
      <c r="F911" s="590"/>
      <c r="G911" s="591"/>
      <c r="H911" s="591"/>
      <c r="I911" s="591"/>
      <c r="L911" s="590"/>
    </row>
    <row r="912" spans="6:12" x14ac:dyDescent="0.2">
      <c r="F912" s="590"/>
      <c r="G912" s="591"/>
      <c r="H912" s="591"/>
      <c r="I912" s="591"/>
      <c r="L912" s="590"/>
    </row>
    <row r="913" spans="6:12" x14ac:dyDescent="0.2">
      <c r="F913" s="590"/>
      <c r="G913" s="591"/>
      <c r="H913" s="591"/>
      <c r="I913" s="591"/>
      <c r="L913" s="590"/>
    </row>
    <row r="914" spans="6:12" x14ac:dyDescent="0.2">
      <c r="F914" s="590"/>
      <c r="G914" s="591"/>
      <c r="H914" s="591"/>
      <c r="I914" s="591"/>
      <c r="L914" s="590"/>
    </row>
    <row r="915" spans="6:12" x14ac:dyDescent="0.2">
      <c r="F915" s="590"/>
      <c r="G915" s="591"/>
      <c r="H915" s="591"/>
      <c r="I915" s="591"/>
      <c r="L915" s="590"/>
    </row>
    <row r="916" spans="6:12" x14ac:dyDescent="0.2">
      <c r="F916" s="590"/>
      <c r="G916" s="591"/>
      <c r="H916" s="591"/>
      <c r="I916" s="591"/>
      <c r="L916" s="590"/>
    </row>
    <row r="917" spans="6:12" x14ac:dyDescent="0.2">
      <c r="F917" s="590"/>
      <c r="G917" s="591"/>
      <c r="H917" s="591"/>
      <c r="I917" s="591"/>
      <c r="L917" s="590"/>
    </row>
    <row r="918" spans="6:12" x14ac:dyDescent="0.2">
      <c r="F918" s="590"/>
      <c r="G918" s="591"/>
      <c r="H918" s="591"/>
      <c r="I918" s="591"/>
      <c r="L918" s="590"/>
    </row>
    <row r="919" spans="6:12" x14ac:dyDescent="0.2">
      <c r="F919" s="590"/>
      <c r="G919" s="591"/>
      <c r="H919" s="591"/>
      <c r="I919" s="591"/>
      <c r="L919" s="590"/>
    </row>
    <row r="920" spans="6:12" x14ac:dyDescent="0.2">
      <c r="F920" s="590"/>
      <c r="G920" s="591"/>
      <c r="H920" s="591"/>
      <c r="I920" s="591"/>
      <c r="L920" s="590"/>
    </row>
    <row r="921" spans="6:12" x14ac:dyDescent="0.2">
      <c r="F921" s="590"/>
      <c r="G921" s="591"/>
      <c r="H921" s="591"/>
      <c r="I921" s="591"/>
      <c r="L921" s="590"/>
    </row>
    <row r="922" spans="6:12" x14ac:dyDescent="0.2">
      <c r="F922" s="590"/>
      <c r="G922" s="591"/>
      <c r="H922" s="591"/>
      <c r="I922" s="591"/>
      <c r="L922" s="590"/>
    </row>
    <row r="923" spans="6:12" x14ac:dyDescent="0.2">
      <c r="F923" s="590"/>
      <c r="G923" s="591"/>
      <c r="H923" s="591"/>
      <c r="I923" s="591"/>
      <c r="L923" s="590"/>
    </row>
    <row r="924" spans="6:12" x14ac:dyDescent="0.2">
      <c r="F924" s="590"/>
      <c r="G924" s="591"/>
      <c r="H924" s="591"/>
      <c r="I924" s="591"/>
      <c r="L924" s="590"/>
    </row>
    <row r="925" spans="6:12" x14ac:dyDescent="0.2">
      <c r="F925" s="590"/>
      <c r="G925" s="591"/>
      <c r="H925" s="591"/>
      <c r="I925" s="591"/>
      <c r="L925" s="590"/>
    </row>
    <row r="926" spans="6:12" x14ac:dyDescent="0.2">
      <c r="F926" s="590"/>
      <c r="G926" s="591"/>
      <c r="H926" s="591"/>
      <c r="I926" s="591"/>
      <c r="L926" s="590"/>
    </row>
    <row r="927" spans="6:12" x14ac:dyDescent="0.2">
      <c r="F927" s="590"/>
      <c r="G927" s="591"/>
      <c r="H927" s="591"/>
      <c r="I927" s="591"/>
      <c r="L927" s="590"/>
    </row>
    <row r="928" spans="6:12" x14ac:dyDescent="0.2">
      <c r="F928" s="590"/>
      <c r="G928" s="591"/>
      <c r="H928" s="591"/>
      <c r="I928" s="591"/>
      <c r="L928" s="590"/>
    </row>
    <row r="929" spans="6:12" x14ac:dyDescent="0.2">
      <c r="F929" s="590"/>
      <c r="G929" s="591"/>
      <c r="H929" s="591"/>
      <c r="I929" s="591"/>
      <c r="L929" s="590"/>
    </row>
    <row r="930" spans="6:12" x14ac:dyDescent="0.2">
      <c r="F930" s="590"/>
      <c r="G930" s="591"/>
      <c r="H930" s="591"/>
      <c r="I930" s="591"/>
      <c r="L930" s="590"/>
    </row>
    <row r="931" spans="6:12" x14ac:dyDescent="0.2">
      <c r="F931" s="590"/>
      <c r="G931" s="591"/>
      <c r="H931" s="591"/>
      <c r="I931" s="591"/>
      <c r="L931" s="590"/>
    </row>
    <row r="932" spans="6:12" x14ac:dyDescent="0.2">
      <c r="F932" s="590"/>
      <c r="G932" s="591"/>
      <c r="H932" s="591"/>
      <c r="I932" s="591"/>
      <c r="L932" s="590"/>
    </row>
    <row r="933" spans="6:12" x14ac:dyDescent="0.2">
      <c r="F933" s="590"/>
      <c r="G933" s="591"/>
      <c r="H933" s="591"/>
      <c r="I933" s="591"/>
      <c r="L933" s="590"/>
    </row>
    <row r="934" spans="6:12" x14ac:dyDescent="0.2">
      <c r="F934" s="590"/>
      <c r="G934" s="591"/>
      <c r="H934" s="591"/>
      <c r="I934" s="591"/>
      <c r="L934" s="590"/>
    </row>
    <row r="935" spans="6:12" x14ac:dyDescent="0.2">
      <c r="F935" s="590"/>
      <c r="G935" s="591"/>
      <c r="H935" s="591"/>
      <c r="I935" s="591"/>
      <c r="L935" s="590"/>
    </row>
    <row r="936" spans="6:12" x14ac:dyDescent="0.2">
      <c r="F936" s="590"/>
      <c r="G936" s="591"/>
      <c r="H936" s="591"/>
      <c r="I936" s="591"/>
      <c r="L936" s="590"/>
    </row>
    <row r="937" spans="6:12" x14ac:dyDescent="0.2">
      <c r="F937" s="590"/>
      <c r="G937" s="591"/>
      <c r="H937" s="591"/>
      <c r="I937" s="591"/>
      <c r="L937" s="590"/>
    </row>
    <row r="938" spans="6:12" x14ac:dyDescent="0.2">
      <c r="F938" s="590"/>
      <c r="G938" s="591"/>
      <c r="H938" s="591"/>
      <c r="I938" s="591"/>
      <c r="L938" s="590"/>
    </row>
    <row r="939" spans="6:12" x14ac:dyDescent="0.2">
      <c r="F939" s="590"/>
      <c r="G939" s="591"/>
      <c r="H939" s="591"/>
      <c r="I939" s="591"/>
      <c r="L939" s="590"/>
    </row>
    <row r="940" spans="6:12" x14ac:dyDescent="0.2">
      <c r="F940" s="590"/>
      <c r="G940" s="591"/>
      <c r="H940" s="591"/>
      <c r="I940" s="591"/>
      <c r="L940" s="590"/>
    </row>
    <row r="941" spans="6:12" x14ac:dyDescent="0.2">
      <c r="F941" s="590"/>
      <c r="G941" s="591"/>
      <c r="H941" s="591"/>
      <c r="I941" s="591"/>
      <c r="L941" s="590"/>
    </row>
    <row r="942" spans="6:12" x14ac:dyDescent="0.2">
      <c r="F942" s="590"/>
      <c r="G942" s="591"/>
      <c r="H942" s="591"/>
      <c r="I942" s="591"/>
      <c r="L942" s="590"/>
    </row>
    <row r="943" spans="6:12" x14ac:dyDescent="0.2">
      <c r="F943" s="590"/>
      <c r="G943" s="591"/>
      <c r="H943" s="591"/>
      <c r="I943" s="591"/>
      <c r="L943" s="590"/>
    </row>
    <row r="944" spans="6:12" x14ac:dyDescent="0.2">
      <c r="F944" s="590"/>
      <c r="G944" s="591"/>
      <c r="H944" s="591"/>
      <c r="I944" s="591"/>
      <c r="L944" s="590"/>
    </row>
    <row r="945" spans="6:12" x14ac:dyDescent="0.2">
      <c r="F945" s="590"/>
      <c r="G945" s="591"/>
      <c r="H945" s="591"/>
      <c r="I945" s="591"/>
      <c r="L945" s="590"/>
    </row>
    <row r="946" spans="6:12" x14ac:dyDescent="0.2">
      <c r="F946" s="590"/>
      <c r="G946" s="591"/>
      <c r="H946" s="591"/>
      <c r="I946" s="591"/>
      <c r="L946" s="590"/>
    </row>
    <row r="947" spans="6:12" x14ac:dyDescent="0.2">
      <c r="F947" s="590"/>
      <c r="G947" s="591"/>
      <c r="H947" s="591"/>
      <c r="I947" s="591"/>
      <c r="L947" s="590"/>
    </row>
    <row r="948" spans="6:12" x14ac:dyDescent="0.2">
      <c r="F948" s="590"/>
      <c r="G948" s="591"/>
      <c r="H948" s="591"/>
      <c r="I948" s="591"/>
      <c r="L948" s="590"/>
    </row>
    <row r="949" spans="6:12" x14ac:dyDescent="0.2">
      <c r="F949" s="590"/>
      <c r="G949" s="591"/>
      <c r="H949" s="591"/>
      <c r="I949" s="591"/>
      <c r="L949" s="590"/>
    </row>
    <row r="950" spans="6:12" x14ac:dyDescent="0.2">
      <c r="F950" s="590"/>
      <c r="G950" s="591"/>
      <c r="H950" s="591"/>
      <c r="I950" s="591"/>
      <c r="L950" s="590"/>
    </row>
    <row r="951" spans="6:12" x14ac:dyDescent="0.2">
      <c r="F951" s="590"/>
      <c r="G951" s="591"/>
      <c r="H951" s="591"/>
      <c r="I951" s="591"/>
      <c r="L951" s="590"/>
    </row>
    <row r="952" spans="6:12" x14ac:dyDescent="0.2">
      <c r="F952" s="590"/>
      <c r="G952" s="591"/>
      <c r="H952" s="591"/>
      <c r="I952" s="591"/>
      <c r="L952" s="590"/>
    </row>
    <row r="953" spans="6:12" x14ac:dyDescent="0.2">
      <c r="F953" s="590"/>
      <c r="G953" s="591"/>
      <c r="H953" s="591"/>
      <c r="I953" s="591"/>
      <c r="L953" s="590"/>
    </row>
    <row r="954" spans="6:12" x14ac:dyDescent="0.2">
      <c r="F954" s="590"/>
      <c r="G954" s="591"/>
      <c r="H954" s="591"/>
      <c r="I954" s="591"/>
      <c r="L954" s="590"/>
    </row>
    <row r="955" spans="6:12" x14ac:dyDescent="0.2">
      <c r="F955" s="590"/>
      <c r="G955" s="591"/>
      <c r="H955" s="591"/>
      <c r="I955" s="591"/>
      <c r="L955" s="590"/>
    </row>
    <row r="956" spans="6:12" x14ac:dyDescent="0.2">
      <c r="F956" s="590"/>
      <c r="G956" s="591"/>
      <c r="H956" s="591"/>
      <c r="I956" s="591"/>
      <c r="L956" s="590"/>
    </row>
    <row r="957" spans="6:12" x14ac:dyDescent="0.2">
      <c r="F957" s="590"/>
      <c r="G957" s="591"/>
      <c r="H957" s="591"/>
      <c r="I957" s="591"/>
      <c r="L957" s="590"/>
    </row>
    <row r="958" spans="6:12" x14ac:dyDescent="0.2">
      <c r="F958" s="590"/>
      <c r="G958" s="591"/>
      <c r="H958" s="591"/>
      <c r="I958" s="591"/>
      <c r="L958" s="590"/>
    </row>
    <row r="959" spans="6:12" x14ac:dyDescent="0.2">
      <c r="F959" s="590"/>
      <c r="G959" s="591"/>
      <c r="H959" s="591"/>
      <c r="I959" s="591"/>
      <c r="L959" s="590"/>
    </row>
    <row r="960" spans="6:12" x14ac:dyDescent="0.2">
      <c r="F960" s="590"/>
      <c r="G960" s="591"/>
      <c r="H960" s="591"/>
      <c r="I960" s="591"/>
      <c r="L960" s="590"/>
    </row>
    <row r="961" spans="6:12" x14ac:dyDescent="0.2">
      <c r="F961" s="590"/>
      <c r="G961" s="591"/>
      <c r="H961" s="591"/>
      <c r="I961" s="591"/>
      <c r="L961" s="590"/>
    </row>
    <row r="962" spans="6:12" x14ac:dyDescent="0.2">
      <c r="F962" s="590"/>
      <c r="G962" s="591"/>
      <c r="H962" s="591"/>
      <c r="I962" s="591"/>
      <c r="L962" s="590"/>
    </row>
    <row r="963" spans="6:12" x14ac:dyDescent="0.2">
      <c r="F963" s="590"/>
      <c r="G963" s="591"/>
      <c r="H963" s="591"/>
      <c r="I963" s="591"/>
      <c r="L963" s="590"/>
    </row>
    <row r="964" spans="6:12" x14ac:dyDescent="0.2">
      <c r="F964" s="590"/>
      <c r="G964" s="591"/>
      <c r="H964" s="591"/>
      <c r="I964" s="591"/>
      <c r="L964" s="590"/>
    </row>
    <row r="965" spans="6:12" x14ac:dyDescent="0.2">
      <c r="F965" s="590"/>
      <c r="G965" s="591"/>
      <c r="H965" s="591"/>
      <c r="I965" s="591"/>
      <c r="L965" s="590"/>
    </row>
    <row r="966" spans="6:12" x14ac:dyDescent="0.2">
      <c r="F966" s="590"/>
      <c r="G966" s="591"/>
      <c r="H966" s="591"/>
      <c r="I966" s="591"/>
      <c r="L966" s="590"/>
    </row>
    <row r="967" spans="6:12" x14ac:dyDescent="0.2">
      <c r="F967" s="590"/>
      <c r="G967" s="591"/>
      <c r="H967" s="591"/>
      <c r="I967" s="591"/>
      <c r="L967" s="590"/>
    </row>
    <row r="968" spans="6:12" x14ac:dyDescent="0.2">
      <c r="F968" s="590"/>
      <c r="G968" s="591"/>
      <c r="H968" s="591"/>
      <c r="I968" s="591"/>
      <c r="L968" s="590"/>
    </row>
    <row r="969" spans="6:12" x14ac:dyDescent="0.2">
      <c r="F969" s="590"/>
      <c r="G969" s="591"/>
      <c r="H969" s="591"/>
      <c r="I969" s="591"/>
      <c r="L969" s="590"/>
    </row>
    <row r="970" spans="6:12" x14ac:dyDescent="0.2">
      <c r="F970" s="590"/>
      <c r="G970" s="591"/>
      <c r="H970" s="591"/>
      <c r="I970" s="591"/>
      <c r="L970" s="590"/>
    </row>
    <row r="971" spans="6:12" x14ac:dyDescent="0.2">
      <c r="F971" s="590"/>
      <c r="G971" s="591"/>
      <c r="H971" s="591"/>
      <c r="I971" s="591"/>
      <c r="L971" s="590"/>
    </row>
    <row r="972" spans="6:12" x14ac:dyDescent="0.2">
      <c r="F972" s="590"/>
      <c r="G972" s="591"/>
      <c r="H972" s="591"/>
      <c r="I972" s="591"/>
      <c r="L972" s="590"/>
    </row>
    <row r="973" spans="6:12" x14ac:dyDescent="0.2">
      <c r="F973" s="590"/>
      <c r="G973" s="591"/>
      <c r="H973" s="591"/>
      <c r="I973" s="591"/>
      <c r="L973" s="590"/>
    </row>
    <row r="974" spans="6:12" x14ac:dyDescent="0.2">
      <c r="F974" s="590"/>
      <c r="G974" s="591"/>
      <c r="H974" s="591"/>
      <c r="I974" s="591"/>
      <c r="L974" s="590"/>
    </row>
    <row r="975" spans="6:12" x14ac:dyDescent="0.2">
      <c r="F975" s="590"/>
      <c r="G975" s="591"/>
      <c r="H975" s="591"/>
      <c r="I975" s="591"/>
      <c r="L975" s="590"/>
    </row>
    <row r="976" spans="6:12" x14ac:dyDescent="0.2">
      <c r="F976" s="590"/>
      <c r="G976" s="591"/>
      <c r="H976" s="591"/>
      <c r="I976" s="591"/>
      <c r="L976" s="590"/>
    </row>
    <row r="977" spans="6:12" x14ac:dyDescent="0.2">
      <c r="F977" s="590"/>
      <c r="G977" s="591"/>
      <c r="H977" s="591"/>
      <c r="I977" s="591"/>
      <c r="L977" s="590"/>
    </row>
    <row r="978" spans="6:12" x14ac:dyDescent="0.2">
      <c r="F978" s="590"/>
      <c r="G978" s="591"/>
      <c r="H978" s="591"/>
      <c r="I978" s="591"/>
      <c r="L978" s="590"/>
    </row>
    <row r="979" spans="6:12" x14ac:dyDescent="0.2">
      <c r="F979" s="590"/>
      <c r="G979" s="591"/>
      <c r="H979" s="591"/>
      <c r="I979" s="591"/>
      <c r="L979" s="590"/>
    </row>
    <row r="980" spans="6:12" x14ac:dyDescent="0.2">
      <c r="F980" s="590"/>
      <c r="G980" s="591"/>
      <c r="H980" s="591"/>
      <c r="I980" s="591"/>
      <c r="L980" s="590"/>
    </row>
    <row r="981" spans="6:12" x14ac:dyDescent="0.2">
      <c r="F981" s="590"/>
      <c r="G981" s="591"/>
      <c r="H981" s="591"/>
      <c r="I981" s="591"/>
      <c r="L981" s="590"/>
    </row>
    <row r="982" spans="6:12" x14ac:dyDescent="0.2">
      <c r="F982" s="590"/>
      <c r="G982" s="591"/>
      <c r="H982" s="591"/>
      <c r="I982" s="591"/>
      <c r="L982" s="590"/>
    </row>
    <row r="983" spans="6:12" x14ac:dyDescent="0.2">
      <c r="F983" s="590"/>
      <c r="G983" s="591"/>
      <c r="H983" s="591"/>
      <c r="I983" s="591"/>
      <c r="L983" s="590"/>
    </row>
    <row r="984" spans="6:12" x14ac:dyDescent="0.2">
      <c r="F984" s="590"/>
      <c r="G984" s="591"/>
      <c r="H984" s="591"/>
      <c r="I984" s="591"/>
      <c r="L984" s="590"/>
    </row>
    <row r="985" spans="6:12" x14ac:dyDescent="0.2">
      <c r="F985" s="590"/>
      <c r="G985" s="591"/>
      <c r="H985" s="591"/>
      <c r="I985" s="591"/>
      <c r="L985" s="590"/>
    </row>
    <row r="986" spans="6:12" x14ac:dyDescent="0.2">
      <c r="F986" s="590"/>
      <c r="G986" s="591"/>
      <c r="H986" s="591"/>
      <c r="I986" s="591"/>
      <c r="L986" s="590"/>
    </row>
    <row r="987" spans="6:12" x14ac:dyDescent="0.2">
      <c r="F987" s="590"/>
      <c r="G987" s="591"/>
      <c r="H987" s="591"/>
      <c r="I987" s="591"/>
      <c r="L987" s="590"/>
    </row>
    <row r="988" spans="6:12" x14ac:dyDescent="0.2">
      <c r="F988" s="590"/>
      <c r="G988" s="591"/>
      <c r="H988" s="591"/>
      <c r="I988" s="591"/>
      <c r="L988" s="590"/>
    </row>
    <row r="989" spans="6:12" x14ac:dyDescent="0.2">
      <c r="F989" s="590"/>
      <c r="G989" s="591"/>
      <c r="H989" s="591"/>
      <c r="I989" s="591"/>
      <c r="L989" s="590"/>
    </row>
    <row r="990" spans="6:12" x14ac:dyDescent="0.2">
      <c r="F990" s="590"/>
      <c r="G990" s="591"/>
      <c r="H990" s="591"/>
      <c r="I990" s="591"/>
      <c r="L990" s="590"/>
    </row>
    <row r="991" spans="6:12" x14ac:dyDescent="0.2">
      <c r="F991" s="590"/>
      <c r="G991" s="591"/>
      <c r="H991" s="591"/>
      <c r="I991" s="591"/>
      <c r="L991" s="590"/>
    </row>
    <row r="992" spans="6:12" x14ac:dyDescent="0.2">
      <c r="F992" s="590"/>
      <c r="G992" s="591"/>
      <c r="H992" s="591"/>
      <c r="I992" s="591"/>
      <c r="L992" s="590"/>
    </row>
    <row r="993" spans="6:12" x14ac:dyDescent="0.2">
      <c r="F993" s="590"/>
      <c r="G993" s="591"/>
      <c r="H993" s="591"/>
      <c r="I993" s="591"/>
      <c r="L993" s="590"/>
    </row>
    <row r="994" spans="6:12" x14ac:dyDescent="0.2">
      <c r="F994" s="590"/>
      <c r="G994" s="591"/>
      <c r="H994" s="591"/>
      <c r="I994" s="591"/>
      <c r="L994" s="590"/>
    </row>
    <row r="995" spans="6:12" x14ac:dyDescent="0.2">
      <c r="F995" s="590"/>
      <c r="G995" s="591"/>
      <c r="H995" s="591"/>
      <c r="I995" s="591"/>
      <c r="L995" s="590"/>
    </row>
    <row r="996" spans="6:12" x14ac:dyDescent="0.2">
      <c r="F996" s="590"/>
      <c r="G996" s="591"/>
      <c r="H996" s="591"/>
      <c r="I996" s="591"/>
      <c r="L996" s="590"/>
    </row>
    <row r="997" spans="6:12" x14ac:dyDescent="0.2">
      <c r="F997" s="590"/>
      <c r="G997" s="591"/>
      <c r="H997" s="591"/>
      <c r="I997" s="591"/>
      <c r="L997" s="590"/>
    </row>
    <row r="998" spans="6:12" x14ac:dyDescent="0.2">
      <c r="F998" s="590"/>
      <c r="G998" s="591"/>
      <c r="H998" s="591"/>
      <c r="I998" s="591"/>
      <c r="L998" s="590"/>
    </row>
    <row r="999" spans="6:12" x14ac:dyDescent="0.2">
      <c r="F999" s="590"/>
      <c r="G999" s="591"/>
      <c r="H999" s="591"/>
      <c r="I999" s="591"/>
      <c r="L999" s="590"/>
    </row>
    <row r="1000" spans="6:12" x14ac:dyDescent="0.2">
      <c r="F1000" s="590"/>
      <c r="G1000" s="591"/>
      <c r="H1000" s="591"/>
      <c r="I1000" s="591"/>
      <c r="L1000" s="590"/>
    </row>
    <row r="1001" spans="6:12" x14ac:dyDescent="0.2">
      <c r="F1001" s="590"/>
      <c r="G1001" s="591"/>
      <c r="H1001" s="591"/>
      <c r="I1001" s="591"/>
      <c r="L1001" s="590"/>
    </row>
    <row r="1002" spans="6:12" x14ac:dyDescent="0.2">
      <c r="F1002" s="590"/>
      <c r="G1002" s="591"/>
      <c r="H1002" s="591"/>
      <c r="I1002" s="591"/>
      <c r="L1002" s="590"/>
    </row>
    <row r="1003" spans="6:12" x14ac:dyDescent="0.2">
      <c r="F1003" s="590"/>
      <c r="G1003" s="591"/>
      <c r="H1003" s="591"/>
      <c r="I1003" s="591"/>
      <c r="L1003" s="590"/>
    </row>
    <row r="1004" spans="6:12" x14ac:dyDescent="0.2">
      <c r="F1004" s="590"/>
      <c r="G1004" s="591"/>
      <c r="H1004" s="591"/>
      <c r="I1004" s="591"/>
      <c r="L1004" s="590"/>
    </row>
    <row r="1005" spans="6:12" x14ac:dyDescent="0.2">
      <c r="F1005" s="590"/>
      <c r="G1005" s="591"/>
      <c r="H1005" s="591"/>
      <c r="I1005" s="591"/>
      <c r="L1005" s="590"/>
    </row>
    <row r="1006" spans="6:12" x14ac:dyDescent="0.2">
      <c r="F1006" s="590"/>
      <c r="G1006" s="591"/>
      <c r="H1006" s="591"/>
      <c r="I1006" s="591"/>
      <c r="L1006" s="590"/>
    </row>
    <row r="1007" spans="6:12" x14ac:dyDescent="0.2">
      <c r="F1007" s="590"/>
      <c r="G1007" s="591"/>
      <c r="H1007" s="591"/>
      <c r="I1007" s="591"/>
      <c r="L1007" s="590"/>
    </row>
    <row r="1008" spans="6:12" x14ac:dyDescent="0.2">
      <c r="F1008" s="590"/>
      <c r="G1008" s="591"/>
      <c r="H1008" s="591"/>
      <c r="I1008" s="591"/>
      <c r="L1008" s="590"/>
    </row>
    <row r="1009" spans="6:12" x14ac:dyDescent="0.2">
      <c r="F1009" s="590"/>
      <c r="G1009" s="591"/>
      <c r="H1009" s="591"/>
      <c r="I1009" s="591"/>
      <c r="L1009" s="590"/>
    </row>
    <row r="1010" spans="6:12" x14ac:dyDescent="0.2">
      <c r="F1010" s="590"/>
      <c r="G1010" s="591"/>
      <c r="H1010" s="591"/>
      <c r="I1010" s="591"/>
      <c r="L1010" s="590"/>
    </row>
    <row r="1011" spans="6:12" x14ac:dyDescent="0.2">
      <c r="F1011" s="590"/>
      <c r="G1011" s="591"/>
      <c r="H1011" s="591"/>
      <c r="I1011" s="591"/>
      <c r="L1011" s="590"/>
    </row>
    <row r="1012" spans="6:12" x14ac:dyDescent="0.2">
      <c r="F1012" s="590"/>
      <c r="G1012" s="591"/>
      <c r="H1012" s="591"/>
      <c r="I1012" s="591"/>
      <c r="L1012" s="590"/>
    </row>
    <row r="1013" spans="6:12" x14ac:dyDescent="0.2">
      <c r="F1013" s="590"/>
      <c r="G1013" s="591"/>
      <c r="H1013" s="591"/>
      <c r="I1013" s="591"/>
      <c r="L1013" s="590"/>
    </row>
    <row r="1014" spans="6:12" x14ac:dyDescent="0.2">
      <c r="F1014" s="590"/>
      <c r="G1014" s="591"/>
      <c r="H1014" s="591"/>
      <c r="I1014" s="591"/>
      <c r="L1014" s="590"/>
    </row>
    <row r="1015" spans="6:12" x14ac:dyDescent="0.2">
      <c r="F1015" s="590"/>
      <c r="G1015" s="591"/>
      <c r="H1015" s="591"/>
      <c r="I1015" s="591"/>
      <c r="L1015" s="590"/>
    </row>
    <row r="1016" spans="6:12" x14ac:dyDescent="0.2">
      <c r="F1016" s="590"/>
      <c r="G1016" s="591"/>
      <c r="H1016" s="591"/>
      <c r="I1016" s="591"/>
      <c r="L1016" s="590"/>
    </row>
    <row r="1017" spans="6:12" x14ac:dyDescent="0.2">
      <c r="F1017" s="590"/>
      <c r="G1017" s="591"/>
      <c r="H1017" s="591"/>
      <c r="I1017" s="591"/>
      <c r="L1017" s="590"/>
    </row>
    <row r="1018" spans="6:12" x14ac:dyDescent="0.2">
      <c r="F1018" s="590"/>
      <c r="G1018" s="591"/>
      <c r="H1018" s="591"/>
      <c r="I1018" s="591"/>
      <c r="L1018" s="590"/>
    </row>
    <row r="1019" spans="6:12" x14ac:dyDescent="0.2">
      <c r="F1019" s="590"/>
      <c r="G1019" s="591"/>
      <c r="H1019" s="591"/>
      <c r="I1019" s="591"/>
      <c r="L1019" s="590"/>
    </row>
    <row r="1020" spans="6:12" x14ac:dyDescent="0.2">
      <c r="F1020" s="590"/>
      <c r="G1020" s="591"/>
      <c r="H1020" s="591"/>
      <c r="I1020" s="591"/>
      <c r="L1020" s="590"/>
    </row>
    <row r="1021" spans="6:12" x14ac:dyDescent="0.2">
      <c r="F1021" s="590"/>
      <c r="G1021" s="591"/>
      <c r="H1021" s="591"/>
      <c r="I1021" s="591"/>
      <c r="L1021" s="590"/>
    </row>
    <row r="1022" spans="6:12" x14ac:dyDescent="0.2">
      <c r="F1022" s="590"/>
      <c r="G1022" s="591"/>
      <c r="H1022" s="591"/>
      <c r="I1022" s="591"/>
      <c r="L1022" s="590"/>
    </row>
    <row r="1023" spans="6:12" x14ac:dyDescent="0.2">
      <c r="F1023" s="590"/>
      <c r="G1023" s="591"/>
      <c r="H1023" s="591"/>
      <c r="I1023" s="591"/>
      <c r="L1023" s="590"/>
    </row>
    <row r="1024" spans="6:12" x14ac:dyDescent="0.2">
      <c r="F1024" s="590"/>
      <c r="G1024" s="591"/>
      <c r="H1024" s="591"/>
      <c r="I1024" s="591"/>
      <c r="L1024" s="590"/>
    </row>
    <row r="1025" spans="6:12" x14ac:dyDescent="0.2">
      <c r="F1025" s="590"/>
      <c r="G1025" s="591"/>
      <c r="H1025" s="591"/>
      <c r="I1025" s="591"/>
      <c r="L1025" s="590"/>
    </row>
    <row r="1026" spans="6:12" x14ac:dyDescent="0.2">
      <c r="F1026" s="590"/>
      <c r="G1026" s="591"/>
      <c r="H1026" s="591"/>
      <c r="I1026" s="591"/>
      <c r="L1026" s="590"/>
    </row>
    <row r="1027" spans="6:12" x14ac:dyDescent="0.2">
      <c r="F1027" s="590"/>
      <c r="G1027" s="591"/>
      <c r="H1027" s="591"/>
      <c r="I1027" s="591"/>
      <c r="L1027" s="590"/>
    </row>
    <row r="1028" spans="6:12" x14ac:dyDescent="0.2">
      <c r="F1028" s="590"/>
      <c r="G1028" s="591"/>
      <c r="H1028" s="591"/>
      <c r="I1028" s="591"/>
      <c r="L1028" s="590"/>
    </row>
    <row r="1029" spans="6:12" x14ac:dyDescent="0.2">
      <c r="F1029" s="590"/>
      <c r="G1029" s="591"/>
      <c r="H1029" s="591"/>
      <c r="I1029" s="591"/>
      <c r="L1029" s="590"/>
    </row>
    <row r="1030" spans="6:12" x14ac:dyDescent="0.2">
      <c r="F1030" s="590"/>
      <c r="G1030" s="591"/>
      <c r="H1030" s="591"/>
      <c r="I1030" s="591"/>
      <c r="L1030" s="590"/>
    </row>
    <row r="1031" spans="6:12" x14ac:dyDescent="0.2">
      <c r="F1031" s="590"/>
      <c r="G1031" s="591"/>
      <c r="H1031" s="591"/>
      <c r="I1031" s="591"/>
      <c r="L1031" s="590"/>
    </row>
    <row r="1032" spans="6:12" x14ac:dyDescent="0.2">
      <c r="F1032" s="590"/>
      <c r="G1032" s="591"/>
      <c r="H1032" s="591"/>
      <c r="I1032" s="591"/>
      <c r="L1032" s="590"/>
    </row>
    <row r="1033" spans="6:12" x14ac:dyDescent="0.2">
      <c r="F1033" s="590"/>
      <c r="G1033" s="591"/>
      <c r="H1033" s="591"/>
      <c r="I1033" s="591"/>
      <c r="L1033" s="590"/>
    </row>
    <row r="1034" spans="6:12" x14ac:dyDescent="0.2">
      <c r="F1034" s="590"/>
      <c r="G1034" s="591"/>
      <c r="H1034" s="591"/>
      <c r="I1034" s="591"/>
      <c r="L1034" s="590"/>
    </row>
    <row r="1035" spans="6:12" x14ac:dyDescent="0.2">
      <c r="F1035" s="590"/>
      <c r="G1035" s="591"/>
      <c r="H1035" s="591"/>
      <c r="I1035" s="591"/>
      <c r="L1035" s="590"/>
    </row>
    <row r="1036" spans="6:12" x14ac:dyDescent="0.2">
      <c r="F1036" s="590"/>
      <c r="G1036" s="591"/>
      <c r="H1036" s="591"/>
      <c r="I1036" s="591"/>
      <c r="L1036" s="590"/>
    </row>
    <row r="1037" spans="6:12" x14ac:dyDescent="0.2">
      <c r="F1037" s="590"/>
      <c r="G1037" s="591"/>
      <c r="H1037" s="591"/>
      <c r="I1037" s="591"/>
      <c r="L1037" s="590"/>
    </row>
    <row r="1038" spans="6:12" x14ac:dyDescent="0.2">
      <c r="F1038" s="590"/>
      <c r="G1038" s="591"/>
      <c r="H1038" s="591"/>
      <c r="I1038" s="591"/>
      <c r="L1038" s="590"/>
    </row>
    <row r="1039" spans="6:12" x14ac:dyDescent="0.2">
      <c r="F1039" s="590"/>
      <c r="G1039" s="591"/>
      <c r="H1039" s="591"/>
      <c r="I1039" s="591"/>
      <c r="L1039" s="590"/>
    </row>
    <row r="1040" spans="6:12" x14ac:dyDescent="0.2">
      <c r="F1040" s="590"/>
      <c r="G1040" s="591"/>
      <c r="H1040" s="591"/>
      <c r="I1040" s="591"/>
      <c r="L1040" s="590"/>
    </row>
    <row r="1041" spans="6:12" x14ac:dyDescent="0.2">
      <c r="F1041" s="590"/>
      <c r="G1041" s="591"/>
      <c r="H1041" s="591"/>
      <c r="I1041" s="591"/>
      <c r="L1041" s="590"/>
    </row>
    <row r="1042" spans="6:12" x14ac:dyDescent="0.2">
      <c r="F1042" s="590"/>
      <c r="G1042" s="591"/>
      <c r="H1042" s="591"/>
      <c r="I1042" s="591"/>
      <c r="L1042" s="590"/>
    </row>
    <row r="1043" spans="6:12" x14ac:dyDescent="0.2">
      <c r="F1043" s="590"/>
      <c r="G1043" s="591"/>
      <c r="H1043" s="591"/>
      <c r="I1043" s="591"/>
      <c r="L1043" s="590"/>
    </row>
    <row r="1044" spans="6:12" x14ac:dyDescent="0.2">
      <c r="F1044" s="590"/>
      <c r="G1044" s="591"/>
      <c r="H1044" s="591"/>
      <c r="I1044" s="591"/>
      <c r="L1044" s="590"/>
    </row>
    <row r="1045" spans="6:12" x14ac:dyDescent="0.2">
      <c r="F1045" s="590"/>
      <c r="G1045" s="591"/>
      <c r="H1045" s="591"/>
      <c r="I1045" s="591"/>
      <c r="L1045" s="590"/>
    </row>
    <row r="1046" spans="6:12" x14ac:dyDescent="0.2">
      <c r="F1046" s="590"/>
      <c r="G1046" s="591"/>
      <c r="H1046" s="591"/>
      <c r="I1046" s="591"/>
      <c r="L1046" s="590"/>
    </row>
    <row r="1047" spans="6:12" x14ac:dyDescent="0.2">
      <c r="F1047" s="590"/>
      <c r="G1047" s="591"/>
      <c r="H1047" s="591"/>
      <c r="I1047" s="591"/>
      <c r="L1047" s="590"/>
    </row>
    <row r="1048" spans="6:12" x14ac:dyDescent="0.2">
      <c r="F1048" s="590"/>
      <c r="G1048" s="591"/>
      <c r="H1048" s="591"/>
      <c r="I1048" s="591"/>
      <c r="L1048" s="590"/>
    </row>
    <row r="1049" spans="6:12" x14ac:dyDescent="0.2">
      <c r="F1049" s="590"/>
      <c r="G1049" s="591"/>
      <c r="H1049" s="591"/>
      <c r="I1049" s="591"/>
      <c r="L1049" s="590"/>
    </row>
    <row r="1050" spans="6:12" x14ac:dyDescent="0.2">
      <c r="F1050" s="590"/>
      <c r="G1050" s="591"/>
      <c r="H1050" s="591"/>
      <c r="I1050" s="591"/>
      <c r="L1050" s="590"/>
    </row>
    <row r="1051" spans="6:12" x14ac:dyDescent="0.2">
      <c r="F1051" s="590"/>
      <c r="G1051" s="591"/>
      <c r="H1051" s="591"/>
      <c r="I1051" s="591"/>
      <c r="L1051" s="590"/>
    </row>
    <row r="1052" spans="6:12" x14ac:dyDescent="0.2">
      <c r="F1052" s="590"/>
      <c r="G1052" s="591"/>
      <c r="H1052" s="591"/>
      <c r="I1052" s="591"/>
      <c r="L1052" s="590"/>
    </row>
    <row r="1053" spans="6:12" x14ac:dyDescent="0.2">
      <c r="F1053" s="590"/>
      <c r="G1053" s="591"/>
      <c r="H1053" s="591"/>
      <c r="I1053" s="591"/>
      <c r="L1053" s="590"/>
    </row>
    <row r="1054" spans="6:12" x14ac:dyDescent="0.2">
      <c r="F1054" s="590"/>
      <c r="G1054" s="591"/>
      <c r="H1054" s="591"/>
      <c r="I1054" s="591"/>
      <c r="L1054" s="590"/>
    </row>
    <row r="1055" spans="6:12" x14ac:dyDescent="0.2">
      <c r="F1055" s="590"/>
      <c r="G1055" s="591"/>
      <c r="H1055" s="591"/>
      <c r="I1055" s="591"/>
      <c r="L1055" s="590"/>
    </row>
    <row r="1056" spans="6:12" x14ac:dyDescent="0.2">
      <c r="F1056" s="590"/>
      <c r="G1056" s="591"/>
      <c r="H1056" s="591"/>
      <c r="I1056" s="591"/>
      <c r="L1056" s="590"/>
    </row>
    <row r="1057" spans="6:12" x14ac:dyDescent="0.2">
      <c r="F1057" s="590"/>
      <c r="G1057" s="591"/>
      <c r="H1057" s="591"/>
      <c r="I1057" s="591"/>
      <c r="L1057" s="590"/>
    </row>
    <row r="1058" spans="6:12" x14ac:dyDescent="0.2">
      <c r="F1058" s="590"/>
      <c r="G1058" s="591"/>
      <c r="H1058" s="591"/>
      <c r="I1058" s="591"/>
      <c r="L1058" s="590"/>
    </row>
    <row r="1059" spans="6:12" x14ac:dyDescent="0.2">
      <c r="F1059" s="590"/>
      <c r="G1059" s="591"/>
      <c r="H1059" s="591"/>
      <c r="I1059" s="591"/>
      <c r="L1059" s="590"/>
    </row>
    <row r="1060" spans="6:12" x14ac:dyDescent="0.2">
      <c r="F1060" s="590"/>
      <c r="G1060" s="591"/>
      <c r="H1060" s="591"/>
      <c r="I1060" s="591"/>
      <c r="L1060" s="590"/>
    </row>
    <row r="1061" spans="6:12" x14ac:dyDescent="0.2">
      <c r="F1061" s="590"/>
      <c r="G1061" s="591"/>
      <c r="H1061" s="591"/>
      <c r="I1061" s="591"/>
      <c r="L1061" s="590"/>
    </row>
    <row r="1062" spans="6:12" x14ac:dyDescent="0.2">
      <c r="F1062" s="590"/>
      <c r="G1062" s="591"/>
      <c r="H1062" s="591"/>
      <c r="I1062" s="591"/>
      <c r="L1062" s="590"/>
    </row>
    <row r="1063" spans="6:12" x14ac:dyDescent="0.2">
      <c r="F1063" s="590"/>
      <c r="G1063" s="591"/>
      <c r="H1063" s="591"/>
      <c r="I1063" s="591"/>
      <c r="L1063" s="590"/>
    </row>
    <row r="1064" spans="6:12" x14ac:dyDescent="0.2">
      <c r="F1064" s="590"/>
      <c r="G1064" s="591"/>
      <c r="H1064" s="591"/>
      <c r="I1064" s="591"/>
      <c r="L1064" s="590"/>
    </row>
    <row r="1065" spans="6:12" x14ac:dyDescent="0.2">
      <c r="F1065" s="590"/>
      <c r="G1065" s="591"/>
      <c r="H1065" s="591"/>
      <c r="I1065" s="591"/>
      <c r="L1065" s="590"/>
    </row>
    <row r="1066" spans="6:12" x14ac:dyDescent="0.2">
      <c r="F1066" s="590"/>
      <c r="G1066" s="591"/>
      <c r="H1066" s="591"/>
      <c r="I1066" s="591"/>
      <c r="L1066" s="590"/>
    </row>
    <row r="1067" spans="6:12" x14ac:dyDescent="0.2">
      <c r="F1067" s="590"/>
      <c r="G1067" s="591"/>
      <c r="H1067" s="591"/>
      <c r="I1067" s="591"/>
      <c r="L1067" s="590"/>
    </row>
    <row r="1068" spans="6:12" x14ac:dyDescent="0.2">
      <c r="F1068" s="590"/>
      <c r="G1068" s="591"/>
      <c r="H1068" s="591"/>
      <c r="I1068" s="591"/>
      <c r="L1068" s="590"/>
    </row>
    <row r="1069" spans="6:12" x14ac:dyDescent="0.2">
      <c r="F1069" s="590"/>
      <c r="G1069" s="591"/>
      <c r="H1069" s="591"/>
      <c r="I1069" s="591"/>
      <c r="L1069" s="590"/>
    </row>
    <row r="1070" spans="6:12" x14ac:dyDescent="0.2">
      <c r="F1070" s="590"/>
      <c r="G1070" s="591"/>
      <c r="H1070" s="591"/>
      <c r="I1070" s="591"/>
      <c r="L1070" s="590"/>
    </row>
    <row r="1071" spans="6:12" x14ac:dyDescent="0.2">
      <c r="F1071" s="590"/>
      <c r="G1071" s="591"/>
      <c r="H1071" s="591"/>
      <c r="I1071" s="591"/>
      <c r="L1071" s="590"/>
    </row>
    <row r="1072" spans="6:12" x14ac:dyDescent="0.2">
      <c r="F1072" s="590"/>
      <c r="G1072" s="591"/>
      <c r="H1072" s="591"/>
      <c r="I1072" s="591"/>
      <c r="L1072" s="590"/>
    </row>
    <row r="1073" spans="6:12" x14ac:dyDescent="0.2">
      <c r="F1073" s="590"/>
      <c r="G1073" s="591"/>
      <c r="H1073" s="591"/>
      <c r="I1073" s="591"/>
      <c r="L1073" s="590"/>
    </row>
    <row r="1074" spans="6:12" x14ac:dyDescent="0.2">
      <c r="F1074" s="590"/>
      <c r="G1074" s="591"/>
      <c r="H1074" s="591"/>
      <c r="I1074" s="591"/>
      <c r="L1074" s="590"/>
    </row>
    <row r="1075" spans="6:12" x14ac:dyDescent="0.2">
      <c r="F1075" s="590"/>
      <c r="G1075" s="591"/>
      <c r="H1075" s="591"/>
      <c r="I1075" s="591"/>
      <c r="L1075" s="590"/>
    </row>
    <row r="1076" spans="6:12" x14ac:dyDescent="0.2">
      <c r="F1076" s="590"/>
      <c r="G1076" s="591"/>
      <c r="H1076" s="591"/>
      <c r="I1076" s="591"/>
      <c r="L1076" s="590"/>
    </row>
    <row r="1077" spans="6:12" x14ac:dyDescent="0.2">
      <c r="F1077" s="590"/>
      <c r="G1077" s="591"/>
      <c r="H1077" s="591"/>
      <c r="I1077" s="591"/>
      <c r="L1077" s="590"/>
    </row>
    <row r="1078" spans="6:12" x14ac:dyDescent="0.2">
      <c r="F1078" s="590"/>
      <c r="G1078" s="591"/>
      <c r="H1078" s="591"/>
      <c r="I1078" s="591"/>
      <c r="L1078" s="590"/>
    </row>
    <row r="1079" spans="6:12" x14ac:dyDescent="0.2">
      <c r="F1079" s="590"/>
      <c r="G1079" s="591"/>
      <c r="H1079" s="591"/>
      <c r="I1079" s="591"/>
      <c r="L1079" s="590"/>
    </row>
    <row r="1080" spans="6:12" x14ac:dyDescent="0.2">
      <c r="F1080" s="590"/>
      <c r="G1080" s="591"/>
      <c r="H1080" s="591"/>
      <c r="I1080" s="591"/>
      <c r="L1080" s="590"/>
    </row>
    <row r="1081" spans="6:12" x14ac:dyDescent="0.2">
      <c r="F1081" s="590"/>
      <c r="G1081" s="591"/>
      <c r="H1081" s="591"/>
      <c r="I1081" s="591"/>
      <c r="L1081" s="590"/>
    </row>
    <row r="1082" spans="6:12" x14ac:dyDescent="0.2">
      <c r="F1082" s="590"/>
      <c r="G1082" s="591"/>
      <c r="H1082" s="591"/>
      <c r="I1082" s="591"/>
      <c r="L1082" s="590"/>
    </row>
    <row r="1083" spans="6:12" x14ac:dyDescent="0.2">
      <c r="F1083" s="590"/>
      <c r="G1083" s="591"/>
      <c r="H1083" s="591"/>
      <c r="I1083" s="591"/>
      <c r="L1083" s="590"/>
    </row>
    <row r="1084" spans="6:12" x14ac:dyDescent="0.2">
      <c r="F1084" s="590"/>
      <c r="G1084" s="591"/>
      <c r="H1084" s="591"/>
      <c r="I1084" s="591"/>
      <c r="L1084" s="590"/>
    </row>
    <row r="1085" spans="6:12" x14ac:dyDescent="0.2">
      <c r="F1085" s="590"/>
      <c r="G1085" s="591"/>
      <c r="H1085" s="591"/>
      <c r="I1085" s="591"/>
      <c r="L1085" s="590"/>
    </row>
    <row r="1086" spans="6:12" x14ac:dyDescent="0.2">
      <c r="F1086" s="590"/>
      <c r="G1086" s="591"/>
      <c r="H1086" s="591"/>
      <c r="I1086" s="591"/>
      <c r="L1086" s="590"/>
    </row>
    <row r="1087" spans="6:12" x14ac:dyDescent="0.2">
      <c r="F1087" s="590"/>
      <c r="G1087" s="591"/>
      <c r="H1087" s="591"/>
      <c r="I1087" s="591"/>
      <c r="L1087" s="590"/>
    </row>
    <row r="1088" spans="6:12" x14ac:dyDescent="0.2">
      <c r="F1088" s="590"/>
      <c r="G1088" s="591"/>
      <c r="H1088" s="591"/>
      <c r="I1088" s="591"/>
      <c r="L1088" s="590"/>
    </row>
    <row r="1089" spans="6:12" x14ac:dyDescent="0.2">
      <c r="F1089" s="590"/>
      <c r="G1089" s="591"/>
      <c r="H1089" s="591"/>
      <c r="I1089" s="591"/>
      <c r="L1089" s="590"/>
    </row>
    <row r="1090" spans="6:12" x14ac:dyDescent="0.2">
      <c r="F1090" s="590"/>
      <c r="G1090" s="591"/>
      <c r="H1090" s="591"/>
      <c r="I1090" s="591"/>
      <c r="L1090" s="590"/>
    </row>
    <row r="1091" spans="6:12" x14ac:dyDescent="0.2">
      <c r="F1091" s="590"/>
      <c r="G1091" s="591"/>
      <c r="H1091" s="591"/>
      <c r="I1091" s="591"/>
      <c r="L1091" s="590"/>
    </row>
    <row r="1092" spans="6:12" x14ac:dyDescent="0.2">
      <c r="F1092" s="590"/>
      <c r="G1092" s="591"/>
      <c r="H1092" s="591"/>
      <c r="I1092" s="591"/>
      <c r="L1092" s="590"/>
    </row>
    <row r="1093" spans="6:12" x14ac:dyDescent="0.2">
      <c r="F1093" s="590"/>
      <c r="G1093" s="591"/>
      <c r="H1093" s="591"/>
      <c r="I1093" s="591"/>
      <c r="L1093" s="590"/>
    </row>
    <row r="1094" spans="6:12" x14ac:dyDescent="0.2">
      <c r="F1094" s="590"/>
      <c r="G1094" s="591"/>
      <c r="H1094" s="591"/>
      <c r="I1094" s="591"/>
      <c r="L1094" s="590"/>
    </row>
    <row r="1095" spans="6:12" x14ac:dyDescent="0.2">
      <c r="F1095" s="590"/>
      <c r="G1095" s="591"/>
      <c r="H1095" s="591"/>
      <c r="I1095" s="591"/>
      <c r="L1095" s="590"/>
    </row>
    <row r="1096" spans="6:12" x14ac:dyDescent="0.2">
      <c r="F1096" s="590"/>
      <c r="G1096" s="591"/>
      <c r="H1096" s="591"/>
      <c r="I1096" s="591"/>
      <c r="L1096" s="590"/>
    </row>
    <row r="1097" spans="6:12" x14ac:dyDescent="0.2">
      <c r="F1097" s="590"/>
      <c r="G1097" s="591"/>
      <c r="H1097" s="591"/>
      <c r="I1097" s="591"/>
      <c r="L1097" s="590"/>
    </row>
    <row r="1098" spans="6:12" x14ac:dyDescent="0.2">
      <c r="F1098" s="590"/>
      <c r="G1098" s="591"/>
      <c r="H1098" s="591"/>
      <c r="I1098" s="591"/>
      <c r="L1098" s="590"/>
    </row>
    <row r="1099" spans="6:12" x14ac:dyDescent="0.2">
      <c r="F1099" s="590"/>
      <c r="G1099" s="591"/>
      <c r="H1099" s="591"/>
      <c r="I1099" s="591"/>
      <c r="L1099" s="590"/>
    </row>
    <row r="1100" spans="6:12" x14ac:dyDescent="0.2">
      <c r="F1100" s="590"/>
      <c r="G1100" s="591"/>
      <c r="H1100" s="591"/>
      <c r="I1100" s="591"/>
      <c r="L1100" s="590"/>
    </row>
    <row r="1101" spans="6:12" x14ac:dyDescent="0.2">
      <c r="F1101" s="590"/>
      <c r="G1101" s="591"/>
      <c r="H1101" s="591"/>
      <c r="I1101" s="591"/>
      <c r="L1101" s="590"/>
    </row>
    <row r="1102" spans="6:12" x14ac:dyDescent="0.2">
      <c r="F1102" s="590"/>
      <c r="G1102" s="591"/>
      <c r="H1102" s="591"/>
      <c r="I1102" s="591"/>
      <c r="L1102" s="590"/>
    </row>
    <row r="1103" spans="6:12" x14ac:dyDescent="0.2">
      <c r="F1103" s="590"/>
      <c r="G1103" s="591"/>
      <c r="H1103" s="591"/>
      <c r="I1103" s="591"/>
      <c r="L1103" s="590"/>
    </row>
    <row r="1104" spans="6:12" x14ac:dyDescent="0.2">
      <c r="F1104" s="590"/>
      <c r="G1104" s="591"/>
      <c r="H1104" s="591"/>
      <c r="I1104" s="591"/>
      <c r="L1104" s="590"/>
    </row>
    <row r="1105" spans="6:12" x14ac:dyDescent="0.2">
      <c r="F1105" s="590"/>
      <c r="G1105" s="591"/>
      <c r="H1105" s="591"/>
      <c r="I1105" s="591"/>
      <c r="L1105" s="590"/>
    </row>
    <row r="1106" spans="6:12" x14ac:dyDescent="0.2">
      <c r="F1106" s="590"/>
      <c r="G1106" s="591"/>
      <c r="H1106" s="591"/>
      <c r="I1106" s="591"/>
      <c r="L1106" s="590"/>
    </row>
    <row r="1107" spans="6:12" x14ac:dyDescent="0.2">
      <c r="F1107" s="590"/>
      <c r="G1107" s="591"/>
      <c r="H1107" s="591"/>
      <c r="I1107" s="591"/>
      <c r="L1107" s="590"/>
    </row>
    <row r="1108" spans="6:12" x14ac:dyDescent="0.2">
      <c r="F1108" s="590"/>
      <c r="G1108" s="591"/>
      <c r="H1108" s="591"/>
      <c r="I1108" s="591"/>
      <c r="L1108" s="590"/>
    </row>
    <row r="1109" spans="6:12" x14ac:dyDescent="0.2">
      <c r="F1109" s="590"/>
      <c r="G1109" s="591"/>
      <c r="H1109" s="591"/>
      <c r="I1109" s="591"/>
      <c r="L1109" s="590"/>
    </row>
    <row r="1110" spans="6:12" x14ac:dyDescent="0.2">
      <c r="F1110" s="590"/>
      <c r="G1110" s="591"/>
      <c r="H1110" s="591"/>
      <c r="I1110" s="591"/>
      <c r="L1110" s="590"/>
    </row>
    <row r="1111" spans="6:12" x14ac:dyDescent="0.2">
      <c r="F1111" s="590"/>
      <c r="G1111" s="591"/>
      <c r="H1111" s="591"/>
      <c r="I1111" s="591"/>
      <c r="L1111" s="590"/>
    </row>
    <row r="1112" spans="6:12" x14ac:dyDescent="0.2">
      <c r="F1112" s="590"/>
      <c r="G1112" s="591"/>
      <c r="H1112" s="591"/>
      <c r="I1112" s="591"/>
      <c r="L1112" s="590"/>
    </row>
    <row r="1113" spans="6:12" x14ac:dyDescent="0.2">
      <c r="F1113" s="590"/>
      <c r="G1113" s="591"/>
      <c r="H1113" s="591"/>
      <c r="I1113" s="591"/>
      <c r="L1113" s="590"/>
    </row>
    <row r="1114" spans="6:12" x14ac:dyDescent="0.2">
      <c r="F1114" s="590"/>
      <c r="G1114" s="591"/>
      <c r="H1114" s="591"/>
      <c r="I1114" s="591"/>
      <c r="L1114" s="590"/>
    </row>
    <row r="1115" spans="6:12" x14ac:dyDescent="0.2">
      <c r="F1115" s="590"/>
      <c r="G1115" s="591"/>
      <c r="H1115" s="591"/>
      <c r="I1115" s="591"/>
      <c r="L1115" s="590"/>
    </row>
    <row r="1116" spans="6:12" x14ac:dyDescent="0.2">
      <c r="F1116" s="590"/>
      <c r="G1116" s="591"/>
      <c r="H1116" s="591"/>
      <c r="I1116" s="591"/>
      <c r="L1116" s="590"/>
    </row>
    <row r="1117" spans="6:12" x14ac:dyDescent="0.2">
      <c r="F1117" s="590"/>
      <c r="G1117" s="591"/>
      <c r="H1117" s="591"/>
      <c r="I1117" s="591"/>
      <c r="L1117" s="590"/>
    </row>
    <row r="1118" spans="6:12" x14ac:dyDescent="0.2">
      <c r="F1118" s="590"/>
      <c r="G1118" s="591"/>
      <c r="H1118" s="591"/>
      <c r="I1118" s="591"/>
      <c r="L1118" s="590"/>
    </row>
    <row r="1119" spans="6:12" x14ac:dyDescent="0.2">
      <c r="F1119" s="590"/>
      <c r="G1119" s="591"/>
      <c r="H1119" s="591"/>
      <c r="I1119" s="591"/>
      <c r="L1119" s="590"/>
    </row>
    <row r="1120" spans="6:12" x14ac:dyDescent="0.2">
      <c r="F1120" s="590"/>
      <c r="G1120" s="591"/>
      <c r="H1120" s="591"/>
      <c r="I1120" s="591"/>
      <c r="L1120" s="590"/>
    </row>
    <row r="1121" spans="6:12" x14ac:dyDescent="0.2">
      <c r="F1121" s="590"/>
      <c r="G1121" s="591"/>
      <c r="H1121" s="591"/>
      <c r="I1121" s="591"/>
      <c r="L1121" s="590"/>
    </row>
    <row r="1122" spans="6:12" x14ac:dyDescent="0.2">
      <c r="F1122" s="590"/>
      <c r="G1122" s="591"/>
      <c r="H1122" s="591"/>
      <c r="I1122" s="591"/>
      <c r="L1122" s="590"/>
    </row>
    <row r="1123" spans="6:12" x14ac:dyDescent="0.2">
      <c r="F1123" s="590"/>
      <c r="G1123" s="591"/>
      <c r="H1123" s="591"/>
      <c r="I1123" s="591"/>
      <c r="L1123" s="590"/>
    </row>
    <row r="1124" spans="6:12" x14ac:dyDescent="0.2">
      <c r="F1124" s="590"/>
      <c r="G1124" s="591"/>
      <c r="H1124" s="591"/>
      <c r="I1124" s="591"/>
      <c r="L1124" s="590"/>
    </row>
    <row r="1125" spans="6:12" x14ac:dyDescent="0.2">
      <c r="F1125" s="590"/>
      <c r="G1125" s="591"/>
      <c r="H1125" s="591"/>
      <c r="I1125" s="591"/>
      <c r="L1125" s="590"/>
    </row>
    <row r="1126" spans="6:12" x14ac:dyDescent="0.2">
      <c r="F1126" s="590"/>
      <c r="G1126" s="591"/>
      <c r="H1126" s="591"/>
      <c r="I1126" s="591"/>
      <c r="L1126" s="590"/>
    </row>
    <row r="1127" spans="6:12" x14ac:dyDescent="0.2">
      <c r="F1127" s="590"/>
      <c r="G1127" s="591"/>
      <c r="H1127" s="591"/>
      <c r="I1127" s="591"/>
      <c r="L1127" s="590"/>
    </row>
    <row r="1128" spans="6:12" x14ac:dyDescent="0.2">
      <c r="F1128" s="590"/>
      <c r="G1128" s="591"/>
      <c r="H1128" s="591"/>
      <c r="I1128" s="591"/>
      <c r="L1128" s="590"/>
    </row>
    <row r="1129" spans="6:12" x14ac:dyDescent="0.2">
      <c r="F1129" s="590"/>
      <c r="G1129" s="591"/>
      <c r="H1129" s="591"/>
      <c r="I1129" s="591"/>
      <c r="L1129" s="590"/>
    </row>
    <row r="1130" spans="6:12" x14ac:dyDescent="0.2">
      <c r="F1130" s="590"/>
      <c r="G1130" s="591"/>
      <c r="H1130" s="591"/>
      <c r="I1130" s="591"/>
      <c r="L1130" s="590"/>
    </row>
    <row r="1131" spans="6:12" x14ac:dyDescent="0.2">
      <c r="F1131" s="590"/>
      <c r="G1131" s="591"/>
      <c r="H1131" s="591"/>
      <c r="I1131" s="591"/>
      <c r="L1131" s="590"/>
    </row>
    <row r="1132" spans="6:12" x14ac:dyDescent="0.2">
      <c r="F1132" s="590"/>
      <c r="G1132" s="591"/>
      <c r="H1132" s="591"/>
      <c r="I1132" s="591"/>
      <c r="L1132" s="590"/>
    </row>
    <row r="1133" spans="6:12" x14ac:dyDescent="0.2">
      <c r="F1133" s="590"/>
      <c r="G1133" s="591"/>
      <c r="H1133" s="591"/>
      <c r="I1133" s="591"/>
      <c r="L1133" s="590"/>
    </row>
    <row r="1134" spans="6:12" x14ac:dyDescent="0.2">
      <c r="F1134" s="590"/>
      <c r="G1134" s="591"/>
      <c r="H1134" s="591"/>
      <c r="I1134" s="591"/>
      <c r="L1134" s="590"/>
    </row>
    <row r="1135" spans="6:12" x14ac:dyDescent="0.2">
      <c r="F1135" s="590"/>
      <c r="G1135" s="591"/>
      <c r="H1135" s="591"/>
      <c r="I1135" s="591"/>
      <c r="L1135" s="590"/>
    </row>
    <row r="1136" spans="6:12" x14ac:dyDescent="0.2">
      <c r="F1136" s="590"/>
      <c r="G1136" s="591"/>
      <c r="H1136" s="591"/>
      <c r="I1136" s="591"/>
      <c r="L1136" s="590"/>
    </row>
    <row r="1137" spans="6:12" x14ac:dyDescent="0.2">
      <c r="F1137" s="590"/>
      <c r="G1137" s="591"/>
      <c r="H1137" s="591"/>
      <c r="I1137" s="591"/>
      <c r="L1137" s="590"/>
    </row>
    <row r="1138" spans="6:12" x14ac:dyDescent="0.2">
      <c r="F1138" s="590"/>
      <c r="G1138" s="591"/>
      <c r="H1138" s="591"/>
      <c r="I1138" s="591"/>
      <c r="L1138" s="590"/>
    </row>
    <row r="1139" spans="6:12" x14ac:dyDescent="0.2">
      <c r="F1139" s="590"/>
      <c r="G1139" s="591"/>
      <c r="H1139" s="591"/>
      <c r="I1139" s="591"/>
      <c r="L1139" s="590"/>
    </row>
    <row r="1140" spans="6:12" x14ac:dyDescent="0.2">
      <c r="F1140" s="590"/>
      <c r="G1140" s="591"/>
      <c r="H1140" s="591"/>
      <c r="I1140" s="591"/>
      <c r="L1140" s="590"/>
    </row>
    <row r="1141" spans="6:12" x14ac:dyDescent="0.2">
      <c r="F1141" s="590"/>
      <c r="G1141" s="591"/>
      <c r="H1141" s="591"/>
      <c r="I1141" s="591"/>
      <c r="L1141" s="590"/>
    </row>
    <row r="1142" spans="6:12" x14ac:dyDescent="0.2">
      <c r="F1142" s="590"/>
      <c r="G1142" s="591"/>
      <c r="H1142" s="591"/>
      <c r="I1142" s="591"/>
      <c r="L1142" s="590"/>
    </row>
    <row r="1143" spans="6:12" x14ac:dyDescent="0.2">
      <c r="F1143" s="590"/>
      <c r="G1143" s="591"/>
      <c r="H1143" s="591"/>
      <c r="I1143" s="591"/>
      <c r="L1143" s="590"/>
    </row>
    <row r="1144" spans="6:12" x14ac:dyDescent="0.2">
      <c r="F1144" s="590"/>
      <c r="G1144" s="591"/>
      <c r="H1144" s="591"/>
      <c r="I1144" s="591"/>
      <c r="L1144" s="590"/>
    </row>
    <row r="1145" spans="6:12" x14ac:dyDescent="0.2">
      <c r="F1145" s="590"/>
      <c r="G1145" s="591"/>
      <c r="H1145" s="591"/>
      <c r="I1145" s="591"/>
      <c r="L1145" s="590"/>
    </row>
    <row r="1146" spans="6:12" x14ac:dyDescent="0.2">
      <c r="F1146" s="590"/>
      <c r="G1146" s="591"/>
      <c r="H1146" s="591"/>
      <c r="I1146" s="591"/>
      <c r="L1146" s="590"/>
    </row>
    <row r="1147" spans="6:12" x14ac:dyDescent="0.2">
      <c r="F1147" s="590"/>
      <c r="G1147" s="591"/>
      <c r="H1147" s="591"/>
      <c r="I1147" s="591"/>
      <c r="L1147" s="590"/>
    </row>
    <row r="1148" spans="6:12" x14ac:dyDescent="0.2">
      <c r="F1148" s="590"/>
      <c r="G1148" s="591"/>
      <c r="H1148" s="591"/>
      <c r="I1148" s="591"/>
      <c r="L1148" s="590"/>
    </row>
    <row r="1149" spans="6:12" x14ac:dyDescent="0.2">
      <c r="F1149" s="590"/>
      <c r="G1149" s="591"/>
      <c r="H1149" s="591"/>
      <c r="I1149" s="591"/>
      <c r="L1149" s="590"/>
    </row>
    <row r="1150" spans="6:12" x14ac:dyDescent="0.2">
      <c r="F1150" s="590"/>
      <c r="G1150" s="591"/>
      <c r="H1150" s="591"/>
      <c r="I1150" s="591"/>
      <c r="L1150" s="590"/>
    </row>
    <row r="1151" spans="6:12" x14ac:dyDescent="0.2">
      <c r="F1151" s="590"/>
      <c r="G1151" s="591"/>
      <c r="H1151" s="591"/>
      <c r="I1151" s="591"/>
      <c r="L1151" s="590"/>
    </row>
    <row r="1152" spans="6:12" x14ac:dyDescent="0.2">
      <c r="F1152" s="590"/>
      <c r="G1152" s="591"/>
      <c r="H1152" s="591"/>
      <c r="I1152" s="591"/>
      <c r="L1152" s="590"/>
    </row>
    <row r="1153" spans="6:12" x14ac:dyDescent="0.2">
      <c r="F1153" s="590"/>
      <c r="G1153" s="591"/>
      <c r="H1153" s="591"/>
      <c r="I1153" s="591"/>
      <c r="L1153" s="590"/>
    </row>
    <row r="1154" spans="6:12" x14ac:dyDescent="0.2">
      <c r="F1154" s="590"/>
      <c r="G1154" s="591"/>
      <c r="H1154" s="591"/>
      <c r="I1154" s="591"/>
      <c r="L1154" s="590"/>
    </row>
    <row r="1155" spans="6:12" x14ac:dyDescent="0.2">
      <c r="F1155" s="590"/>
      <c r="G1155" s="591"/>
      <c r="H1155" s="591"/>
      <c r="I1155" s="591"/>
      <c r="L1155" s="590"/>
    </row>
    <row r="1156" spans="6:12" x14ac:dyDescent="0.2">
      <c r="F1156" s="590"/>
      <c r="G1156" s="591"/>
      <c r="H1156" s="591"/>
      <c r="I1156" s="591"/>
      <c r="L1156" s="590"/>
    </row>
    <row r="1157" spans="6:12" x14ac:dyDescent="0.2">
      <c r="F1157" s="590"/>
      <c r="G1157" s="591"/>
      <c r="H1157" s="591"/>
      <c r="I1157" s="591"/>
      <c r="L1157" s="590"/>
    </row>
    <row r="1158" spans="6:12" x14ac:dyDescent="0.2">
      <c r="F1158" s="590"/>
      <c r="G1158" s="591"/>
      <c r="H1158" s="591"/>
      <c r="I1158" s="591"/>
      <c r="L1158" s="590"/>
    </row>
    <row r="1159" spans="6:12" x14ac:dyDescent="0.2">
      <c r="F1159" s="590"/>
      <c r="G1159" s="591"/>
      <c r="H1159" s="591"/>
      <c r="I1159" s="591"/>
      <c r="L1159" s="590"/>
    </row>
    <row r="1160" spans="6:12" x14ac:dyDescent="0.2">
      <c r="F1160" s="590"/>
      <c r="G1160" s="591"/>
      <c r="H1160" s="591"/>
      <c r="I1160" s="591"/>
      <c r="L1160" s="590"/>
    </row>
    <row r="1161" spans="6:12" x14ac:dyDescent="0.2">
      <c r="F1161" s="590"/>
      <c r="G1161" s="591"/>
      <c r="H1161" s="591"/>
      <c r="I1161" s="591"/>
      <c r="L1161" s="590"/>
    </row>
    <row r="1162" spans="6:12" x14ac:dyDescent="0.2">
      <c r="F1162" s="590"/>
      <c r="G1162" s="591"/>
      <c r="H1162" s="591"/>
      <c r="I1162" s="591"/>
      <c r="L1162" s="590"/>
    </row>
    <row r="1163" spans="6:12" x14ac:dyDescent="0.2">
      <c r="F1163" s="590"/>
      <c r="G1163" s="591"/>
      <c r="H1163" s="591"/>
      <c r="I1163" s="591"/>
      <c r="L1163" s="590"/>
    </row>
    <row r="1164" spans="6:12" x14ac:dyDescent="0.2">
      <c r="F1164" s="590"/>
      <c r="G1164" s="591"/>
      <c r="H1164" s="591"/>
      <c r="I1164" s="591"/>
      <c r="L1164" s="590"/>
    </row>
    <row r="1165" spans="6:12" x14ac:dyDescent="0.2">
      <c r="F1165" s="590"/>
      <c r="G1165" s="591"/>
      <c r="H1165" s="591"/>
      <c r="I1165" s="591"/>
      <c r="L1165" s="590"/>
    </row>
    <row r="1166" spans="6:12" x14ac:dyDescent="0.2">
      <c r="F1166" s="590"/>
      <c r="G1166" s="591"/>
      <c r="H1166" s="591"/>
      <c r="I1166" s="591"/>
      <c r="L1166" s="590"/>
    </row>
    <row r="1167" spans="6:12" x14ac:dyDescent="0.2">
      <c r="F1167" s="590"/>
      <c r="G1167" s="591"/>
      <c r="H1167" s="591"/>
      <c r="I1167" s="591"/>
      <c r="L1167" s="590"/>
    </row>
    <row r="1168" spans="6:12" x14ac:dyDescent="0.2">
      <c r="F1168" s="590"/>
      <c r="G1168" s="591"/>
      <c r="H1168" s="591"/>
      <c r="I1168" s="591"/>
      <c r="L1168" s="590"/>
    </row>
    <row r="1169" spans="6:12" x14ac:dyDescent="0.2">
      <c r="F1169" s="590"/>
      <c r="G1169" s="591"/>
      <c r="H1169" s="591"/>
      <c r="I1169" s="591"/>
      <c r="L1169" s="590"/>
    </row>
    <row r="1170" spans="6:12" x14ac:dyDescent="0.2">
      <c r="F1170" s="590"/>
      <c r="G1170" s="591"/>
      <c r="H1170" s="591"/>
      <c r="I1170" s="591"/>
      <c r="L1170" s="590"/>
    </row>
    <row r="1171" spans="6:12" x14ac:dyDescent="0.2">
      <c r="F1171" s="590"/>
      <c r="G1171" s="591"/>
      <c r="H1171" s="591"/>
      <c r="I1171" s="591"/>
      <c r="L1171" s="590"/>
    </row>
    <row r="1172" spans="6:12" x14ac:dyDescent="0.2">
      <c r="F1172" s="590"/>
      <c r="G1172" s="591"/>
      <c r="H1172" s="591"/>
      <c r="I1172" s="591"/>
      <c r="L1172" s="590"/>
    </row>
    <row r="1173" spans="6:12" x14ac:dyDescent="0.2">
      <c r="F1173" s="590"/>
      <c r="G1173" s="591"/>
      <c r="H1173" s="591"/>
      <c r="I1173" s="591"/>
      <c r="L1173" s="590"/>
    </row>
    <row r="1174" spans="6:12" x14ac:dyDescent="0.2">
      <c r="F1174" s="590"/>
      <c r="G1174" s="591"/>
      <c r="H1174" s="591"/>
      <c r="I1174" s="591"/>
      <c r="L1174" s="590"/>
    </row>
    <row r="1175" spans="6:12" x14ac:dyDescent="0.2">
      <c r="F1175" s="590"/>
      <c r="G1175" s="591"/>
      <c r="H1175" s="591"/>
      <c r="I1175" s="591"/>
      <c r="L1175" s="590"/>
    </row>
    <row r="1176" spans="6:12" x14ac:dyDescent="0.2">
      <c r="F1176" s="590"/>
      <c r="G1176" s="591"/>
      <c r="H1176" s="591"/>
      <c r="I1176" s="591"/>
      <c r="L1176" s="590"/>
    </row>
    <row r="1177" spans="6:12" x14ac:dyDescent="0.2">
      <c r="F1177" s="590"/>
      <c r="G1177" s="591"/>
      <c r="H1177" s="591"/>
      <c r="I1177" s="591"/>
      <c r="L1177" s="590"/>
    </row>
    <row r="1178" spans="6:12" x14ac:dyDescent="0.2">
      <c r="F1178" s="590"/>
      <c r="G1178" s="591"/>
      <c r="H1178" s="591"/>
      <c r="I1178" s="591"/>
      <c r="L1178" s="590"/>
    </row>
    <row r="1179" spans="6:12" x14ac:dyDescent="0.2">
      <c r="F1179" s="590"/>
      <c r="G1179" s="591"/>
      <c r="H1179" s="591"/>
      <c r="I1179" s="591"/>
      <c r="L1179" s="590"/>
    </row>
    <row r="1180" spans="6:12" x14ac:dyDescent="0.2">
      <c r="F1180" s="590"/>
      <c r="G1180" s="591"/>
      <c r="H1180" s="591"/>
      <c r="I1180" s="591"/>
      <c r="L1180" s="590"/>
    </row>
    <row r="1181" spans="6:12" x14ac:dyDescent="0.2">
      <c r="F1181" s="590"/>
      <c r="G1181" s="591"/>
      <c r="H1181" s="591"/>
      <c r="I1181" s="591"/>
      <c r="L1181" s="590"/>
    </row>
    <row r="1182" spans="6:12" x14ac:dyDescent="0.2">
      <c r="F1182" s="590"/>
      <c r="G1182" s="591"/>
      <c r="H1182" s="591"/>
      <c r="I1182" s="591"/>
      <c r="L1182" s="590"/>
    </row>
    <row r="1183" spans="6:12" x14ac:dyDescent="0.2">
      <c r="F1183" s="590"/>
      <c r="G1183" s="591"/>
      <c r="H1183" s="591"/>
      <c r="I1183" s="591"/>
      <c r="L1183" s="590"/>
    </row>
    <row r="1184" spans="6:12" x14ac:dyDescent="0.2">
      <c r="F1184" s="590"/>
      <c r="G1184" s="591"/>
      <c r="H1184" s="591"/>
      <c r="I1184" s="591"/>
      <c r="L1184" s="590"/>
    </row>
    <row r="1185" spans="6:12" x14ac:dyDescent="0.2">
      <c r="F1185" s="590"/>
      <c r="G1185" s="591"/>
      <c r="H1185" s="591"/>
      <c r="I1185" s="591"/>
      <c r="L1185" s="590"/>
    </row>
    <row r="1186" spans="6:12" x14ac:dyDescent="0.2">
      <c r="F1186" s="590"/>
      <c r="G1186" s="591"/>
      <c r="H1186" s="591"/>
      <c r="I1186" s="591"/>
      <c r="L1186" s="590"/>
    </row>
    <row r="1187" spans="6:12" x14ac:dyDescent="0.2">
      <c r="F1187" s="590"/>
      <c r="G1187" s="591"/>
      <c r="H1187" s="591"/>
      <c r="I1187" s="591"/>
      <c r="L1187" s="590"/>
    </row>
    <row r="1188" spans="6:12" x14ac:dyDescent="0.2">
      <c r="F1188" s="590"/>
      <c r="G1188" s="591"/>
      <c r="H1188" s="591"/>
      <c r="I1188" s="591"/>
      <c r="L1188" s="590"/>
    </row>
    <row r="1189" spans="6:12" x14ac:dyDescent="0.2">
      <c r="F1189" s="590"/>
      <c r="G1189" s="591"/>
      <c r="H1189" s="591"/>
      <c r="I1189" s="591"/>
      <c r="L1189" s="590"/>
    </row>
    <row r="1190" spans="6:12" x14ac:dyDescent="0.2">
      <c r="F1190" s="590"/>
      <c r="G1190" s="591"/>
      <c r="H1190" s="591"/>
      <c r="I1190" s="591"/>
      <c r="L1190" s="590"/>
    </row>
    <row r="1191" spans="6:12" x14ac:dyDescent="0.2">
      <c r="F1191" s="590"/>
      <c r="G1191" s="591"/>
      <c r="H1191" s="591"/>
      <c r="I1191" s="591"/>
      <c r="L1191" s="590"/>
    </row>
    <row r="1192" spans="6:12" x14ac:dyDescent="0.2">
      <c r="F1192" s="590"/>
      <c r="G1192" s="591"/>
      <c r="H1192" s="591"/>
      <c r="I1192" s="591"/>
      <c r="L1192" s="590"/>
    </row>
    <row r="1193" spans="6:12" x14ac:dyDescent="0.2">
      <c r="F1193" s="590"/>
      <c r="G1193" s="591"/>
      <c r="H1193" s="591"/>
      <c r="I1193" s="591"/>
      <c r="L1193" s="590"/>
    </row>
    <row r="1194" spans="6:12" x14ac:dyDescent="0.2">
      <c r="F1194" s="590"/>
      <c r="G1194" s="591"/>
      <c r="H1194" s="591"/>
      <c r="I1194" s="591"/>
      <c r="L1194" s="590"/>
    </row>
    <row r="1195" spans="6:12" x14ac:dyDescent="0.2">
      <c r="F1195" s="590"/>
      <c r="G1195" s="591"/>
      <c r="H1195" s="591"/>
      <c r="I1195" s="591"/>
      <c r="L1195" s="590"/>
    </row>
    <row r="1196" spans="6:12" x14ac:dyDescent="0.2">
      <c r="F1196" s="590"/>
      <c r="G1196" s="591"/>
      <c r="H1196" s="591"/>
      <c r="I1196" s="591"/>
      <c r="L1196" s="590"/>
    </row>
    <row r="1197" spans="6:12" x14ac:dyDescent="0.2">
      <c r="F1197" s="590"/>
      <c r="G1197" s="591"/>
      <c r="H1197" s="591"/>
      <c r="I1197" s="591"/>
      <c r="L1197" s="590"/>
    </row>
    <row r="1198" spans="6:12" x14ac:dyDescent="0.2">
      <c r="F1198" s="590"/>
      <c r="G1198" s="591"/>
      <c r="H1198" s="591"/>
      <c r="I1198" s="591"/>
      <c r="L1198" s="590"/>
    </row>
    <row r="1199" spans="6:12" x14ac:dyDescent="0.2">
      <c r="F1199" s="590"/>
      <c r="G1199" s="591"/>
      <c r="H1199" s="591"/>
      <c r="I1199" s="591"/>
      <c r="L1199" s="590"/>
    </row>
    <row r="1200" spans="6:12" x14ac:dyDescent="0.2">
      <c r="F1200" s="590"/>
      <c r="G1200" s="591"/>
      <c r="H1200" s="591"/>
      <c r="I1200" s="591"/>
      <c r="L1200" s="590"/>
    </row>
    <row r="1201" spans="6:12" x14ac:dyDescent="0.2">
      <c r="F1201" s="590"/>
      <c r="G1201" s="591"/>
      <c r="H1201" s="591"/>
      <c r="I1201" s="591"/>
      <c r="L1201" s="590"/>
    </row>
    <row r="1202" spans="6:12" x14ac:dyDescent="0.2">
      <c r="F1202" s="590"/>
      <c r="G1202" s="591"/>
      <c r="H1202" s="591"/>
      <c r="I1202" s="591"/>
      <c r="L1202" s="590"/>
    </row>
    <row r="1203" spans="6:12" x14ac:dyDescent="0.2">
      <c r="F1203" s="590"/>
      <c r="G1203" s="591"/>
      <c r="H1203" s="591"/>
      <c r="I1203" s="591"/>
      <c r="L1203" s="590"/>
    </row>
    <row r="1204" spans="6:12" x14ac:dyDescent="0.2">
      <c r="F1204" s="590"/>
      <c r="G1204" s="591"/>
      <c r="H1204" s="591"/>
      <c r="I1204" s="591"/>
      <c r="L1204" s="590"/>
    </row>
    <row r="1205" spans="6:12" x14ac:dyDescent="0.2">
      <c r="F1205" s="590"/>
      <c r="G1205" s="591"/>
      <c r="H1205" s="591"/>
      <c r="I1205" s="591"/>
      <c r="L1205" s="590"/>
    </row>
    <row r="1206" spans="6:12" x14ac:dyDescent="0.2">
      <c r="F1206" s="590"/>
      <c r="G1206" s="591"/>
      <c r="H1206" s="591"/>
      <c r="I1206" s="591"/>
      <c r="L1206" s="590"/>
    </row>
    <row r="1207" spans="6:12" x14ac:dyDescent="0.2">
      <c r="F1207" s="590"/>
      <c r="G1207" s="591"/>
      <c r="H1207" s="591"/>
      <c r="I1207" s="591"/>
      <c r="L1207" s="590"/>
    </row>
    <row r="1208" spans="6:12" x14ac:dyDescent="0.2">
      <c r="F1208" s="590"/>
      <c r="G1208" s="591"/>
      <c r="H1208" s="591"/>
      <c r="I1208" s="591"/>
      <c r="L1208" s="590"/>
    </row>
    <row r="1209" spans="6:12" x14ac:dyDescent="0.2">
      <c r="F1209" s="590"/>
      <c r="G1209" s="591"/>
      <c r="H1209" s="591"/>
      <c r="I1209" s="591"/>
      <c r="L1209" s="590"/>
    </row>
    <row r="1210" spans="6:12" x14ac:dyDescent="0.2">
      <c r="F1210" s="590"/>
      <c r="G1210" s="591"/>
      <c r="H1210" s="591"/>
      <c r="I1210" s="591"/>
      <c r="L1210" s="590"/>
    </row>
    <row r="1211" spans="6:12" x14ac:dyDescent="0.2">
      <c r="F1211" s="590"/>
      <c r="G1211" s="591"/>
      <c r="H1211" s="591"/>
      <c r="I1211" s="591"/>
      <c r="L1211" s="590"/>
    </row>
    <row r="1212" spans="6:12" x14ac:dyDescent="0.2">
      <c r="F1212" s="590"/>
      <c r="G1212" s="591"/>
      <c r="H1212" s="591"/>
      <c r="I1212" s="591"/>
      <c r="L1212" s="590"/>
    </row>
    <row r="1213" spans="6:12" x14ac:dyDescent="0.2">
      <c r="F1213" s="590"/>
      <c r="G1213" s="591"/>
      <c r="H1213" s="591"/>
      <c r="I1213" s="591"/>
      <c r="L1213" s="590"/>
    </row>
    <row r="1214" spans="6:12" x14ac:dyDescent="0.2">
      <c r="F1214" s="590"/>
      <c r="G1214" s="591"/>
      <c r="H1214" s="591"/>
      <c r="I1214" s="591"/>
      <c r="L1214" s="590"/>
    </row>
    <row r="1215" spans="6:12" x14ac:dyDescent="0.2">
      <c r="F1215" s="590"/>
      <c r="G1215" s="591"/>
      <c r="H1215" s="591"/>
      <c r="I1215" s="591"/>
      <c r="L1215" s="590"/>
    </row>
    <row r="1216" spans="6:12" x14ac:dyDescent="0.2">
      <c r="F1216" s="590"/>
      <c r="G1216" s="591"/>
      <c r="H1216" s="591"/>
      <c r="I1216" s="591"/>
      <c r="L1216" s="590"/>
    </row>
    <row r="1217" spans="6:12" x14ac:dyDescent="0.2">
      <c r="F1217" s="590"/>
      <c r="G1217" s="591"/>
      <c r="H1217" s="591"/>
      <c r="I1217" s="591"/>
      <c r="L1217" s="590"/>
    </row>
    <row r="1218" spans="6:12" x14ac:dyDescent="0.2">
      <c r="F1218" s="590"/>
      <c r="G1218" s="591"/>
      <c r="H1218" s="591"/>
      <c r="I1218" s="591"/>
      <c r="L1218" s="590"/>
    </row>
    <row r="1219" spans="6:12" x14ac:dyDescent="0.2">
      <c r="F1219" s="590"/>
      <c r="G1219" s="591"/>
      <c r="H1219" s="591"/>
      <c r="I1219" s="591"/>
      <c r="L1219" s="590"/>
    </row>
    <row r="1220" spans="6:12" x14ac:dyDescent="0.2">
      <c r="F1220" s="590"/>
      <c r="G1220" s="591"/>
      <c r="H1220" s="591"/>
      <c r="I1220" s="591"/>
      <c r="L1220" s="590"/>
    </row>
    <row r="1221" spans="6:12" x14ac:dyDescent="0.2">
      <c r="F1221" s="590"/>
      <c r="G1221" s="591"/>
      <c r="H1221" s="591"/>
      <c r="I1221" s="591"/>
      <c r="L1221" s="590"/>
    </row>
    <row r="1222" spans="6:12" x14ac:dyDescent="0.2">
      <c r="F1222" s="590"/>
      <c r="G1222" s="591"/>
      <c r="H1222" s="591"/>
      <c r="I1222" s="591"/>
      <c r="L1222" s="590"/>
    </row>
    <row r="1223" spans="6:12" x14ac:dyDescent="0.2">
      <c r="F1223" s="590"/>
      <c r="G1223" s="591"/>
      <c r="H1223" s="591"/>
      <c r="I1223" s="591"/>
      <c r="L1223" s="590"/>
    </row>
    <row r="1224" spans="6:12" x14ac:dyDescent="0.2">
      <c r="F1224" s="590"/>
      <c r="G1224" s="591"/>
      <c r="H1224" s="591"/>
      <c r="I1224" s="591"/>
      <c r="L1224" s="590"/>
    </row>
    <row r="1225" spans="6:12" x14ac:dyDescent="0.2">
      <c r="F1225" s="590"/>
      <c r="G1225" s="591"/>
      <c r="H1225" s="591"/>
      <c r="I1225" s="591"/>
      <c r="L1225" s="590"/>
    </row>
    <row r="1226" spans="6:12" x14ac:dyDescent="0.2">
      <c r="F1226" s="590"/>
      <c r="G1226" s="591"/>
      <c r="H1226" s="591"/>
      <c r="I1226" s="591"/>
      <c r="L1226" s="590"/>
    </row>
    <row r="1227" spans="6:12" x14ac:dyDescent="0.2">
      <c r="F1227" s="590"/>
      <c r="G1227" s="591"/>
      <c r="H1227" s="591"/>
      <c r="I1227" s="591"/>
      <c r="L1227" s="590"/>
    </row>
    <row r="1228" spans="6:12" x14ac:dyDescent="0.2">
      <c r="F1228" s="590"/>
      <c r="G1228" s="591"/>
      <c r="H1228" s="591"/>
      <c r="I1228" s="591"/>
      <c r="L1228" s="590"/>
    </row>
    <row r="1229" spans="6:12" x14ac:dyDescent="0.2">
      <c r="F1229" s="590"/>
      <c r="G1229" s="591"/>
      <c r="H1229" s="591"/>
      <c r="I1229" s="591"/>
      <c r="L1229" s="590"/>
    </row>
    <row r="1230" spans="6:12" x14ac:dyDescent="0.2">
      <c r="F1230" s="590"/>
      <c r="G1230" s="591"/>
      <c r="H1230" s="591"/>
      <c r="I1230" s="591"/>
      <c r="L1230" s="590"/>
    </row>
    <row r="1231" spans="6:12" x14ac:dyDescent="0.2">
      <c r="F1231" s="590"/>
      <c r="G1231" s="591"/>
      <c r="H1231" s="591"/>
      <c r="I1231" s="591"/>
      <c r="L1231" s="590"/>
    </row>
    <row r="1232" spans="6:12" x14ac:dyDescent="0.2">
      <c r="F1232" s="590"/>
      <c r="G1232" s="591"/>
      <c r="H1232" s="591"/>
      <c r="I1232" s="591"/>
      <c r="L1232" s="590"/>
    </row>
    <row r="1233" spans="6:12" x14ac:dyDescent="0.2">
      <c r="F1233" s="590"/>
      <c r="G1233" s="591"/>
      <c r="H1233" s="591"/>
      <c r="I1233" s="591"/>
      <c r="L1233" s="590"/>
    </row>
    <row r="1234" spans="6:12" x14ac:dyDescent="0.2">
      <c r="F1234" s="590"/>
      <c r="G1234" s="591"/>
      <c r="H1234" s="591"/>
      <c r="I1234" s="591"/>
      <c r="L1234" s="590"/>
    </row>
    <row r="1235" spans="6:12" x14ac:dyDescent="0.2">
      <c r="F1235" s="590"/>
      <c r="G1235" s="591"/>
      <c r="H1235" s="591"/>
      <c r="I1235" s="591"/>
      <c r="L1235" s="590"/>
    </row>
    <row r="1236" spans="6:12" x14ac:dyDescent="0.2">
      <c r="F1236" s="590"/>
      <c r="G1236" s="591"/>
      <c r="H1236" s="591"/>
      <c r="I1236" s="591"/>
      <c r="L1236" s="590"/>
    </row>
    <row r="1237" spans="6:12" x14ac:dyDescent="0.2">
      <c r="F1237" s="590"/>
      <c r="G1237" s="591"/>
      <c r="H1237" s="591"/>
      <c r="I1237" s="591"/>
      <c r="L1237" s="590"/>
    </row>
    <row r="1238" spans="6:12" x14ac:dyDescent="0.2">
      <c r="F1238" s="590"/>
      <c r="G1238" s="591"/>
      <c r="H1238" s="591"/>
      <c r="I1238" s="591"/>
      <c r="L1238" s="590"/>
    </row>
    <row r="1239" spans="6:12" x14ac:dyDescent="0.2">
      <c r="F1239" s="590"/>
      <c r="G1239" s="591"/>
      <c r="H1239" s="591"/>
      <c r="I1239" s="591"/>
      <c r="L1239" s="590"/>
    </row>
    <row r="1240" spans="6:12" x14ac:dyDescent="0.2">
      <c r="F1240" s="590"/>
      <c r="G1240" s="591"/>
      <c r="H1240" s="591"/>
      <c r="I1240" s="591"/>
      <c r="L1240" s="590"/>
    </row>
    <row r="1241" spans="6:12" x14ac:dyDescent="0.2">
      <c r="F1241" s="590"/>
      <c r="G1241" s="591"/>
      <c r="H1241" s="591"/>
      <c r="I1241" s="591"/>
      <c r="L1241" s="590"/>
    </row>
    <row r="1242" spans="6:12" x14ac:dyDescent="0.2">
      <c r="F1242" s="590"/>
      <c r="G1242" s="591"/>
      <c r="H1242" s="591"/>
      <c r="I1242" s="591"/>
      <c r="L1242" s="590"/>
    </row>
    <row r="1243" spans="6:12" x14ac:dyDescent="0.2">
      <c r="F1243" s="590"/>
      <c r="G1243" s="591"/>
      <c r="H1243" s="591"/>
      <c r="I1243" s="591"/>
      <c r="L1243" s="590"/>
    </row>
    <row r="1244" spans="6:12" x14ac:dyDescent="0.2">
      <c r="F1244" s="590"/>
      <c r="G1244" s="591"/>
      <c r="H1244" s="591"/>
      <c r="I1244" s="591"/>
      <c r="L1244" s="590"/>
    </row>
    <row r="1245" spans="6:12" x14ac:dyDescent="0.2">
      <c r="F1245" s="590"/>
      <c r="G1245" s="591"/>
      <c r="H1245" s="591"/>
      <c r="I1245" s="591"/>
      <c r="L1245" s="590"/>
    </row>
    <row r="1246" spans="6:12" x14ac:dyDescent="0.2">
      <c r="F1246" s="590"/>
      <c r="G1246" s="591"/>
      <c r="H1246" s="591"/>
      <c r="I1246" s="591"/>
      <c r="L1246" s="590"/>
    </row>
    <row r="1247" spans="6:12" x14ac:dyDescent="0.2">
      <c r="F1247" s="590"/>
      <c r="G1247" s="591"/>
      <c r="H1247" s="591"/>
      <c r="I1247" s="591"/>
      <c r="L1247" s="590"/>
    </row>
    <row r="1248" spans="6:12" x14ac:dyDescent="0.2">
      <c r="F1248" s="590"/>
      <c r="G1248" s="591"/>
      <c r="H1248" s="591"/>
      <c r="I1248" s="591"/>
      <c r="L1248" s="590"/>
    </row>
    <row r="1249" spans="6:12" x14ac:dyDescent="0.2">
      <c r="F1249" s="590"/>
      <c r="G1249" s="591"/>
      <c r="H1249" s="591"/>
      <c r="I1249" s="591"/>
      <c r="L1249" s="590"/>
    </row>
    <row r="1250" spans="6:12" x14ac:dyDescent="0.2">
      <c r="F1250" s="590"/>
      <c r="G1250" s="591"/>
      <c r="H1250" s="591"/>
      <c r="I1250" s="591"/>
      <c r="L1250" s="590"/>
    </row>
    <row r="1251" spans="6:12" x14ac:dyDescent="0.2">
      <c r="F1251" s="590"/>
      <c r="G1251" s="591"/>
      <c r="H1251" s="591"/>
      <c r="I1251" s="591"/>
      <c r="L1251" s="590"/>
    </row>
    <row r="1252" spans="6:12" x14ac:dyDescent="0.2">
      <c r="F1252" s="590"/>
      <c r="G1252" s="591"/>
      <c r="H1252" s="591"/>
      <c r="I1252" s="591"/>
      <c r="L1252" s="590"/>
    </row>
    <row r="1253" spans="6:12" x14ac:dyDescent="0.2">
      <c r="F1253" s="590"/>
      <c r="G1253" s="591"/>
      <c r="H1253" s="591"/>
      <c r="I1253" s="591"/>
      <c r="L1253" s="590"/>
    </row>
    <row r="1254" spans="6:12" x14ac:dyDescent="0.2">
      <c r="F1254" s="590"/>
      <c r="G1254" s="591"/>
      <c r="H1254" s="591"/>
      <c r="I1254" s="591"/>
      <c r="L1254" s="590"/>
    </row>
    <row r="1255" spans="6:12" x14ac:dyDescent="0.2">
      <c r="F1255" s="590"/>
      <c r="G1255" s="591"/>
      <c r="H1255" s="591"/>
      <c r="I1255" s="591"/>
      <c r="L1255" s="590"/>
    </row>
    <row r="1256" spans="6:12" x14ac:dyDescent="0.2">
      <c r="F1256" s="590"/>
      <c r="G1256" s="591"/>
      <c r="H1256" s="591"/>
      <c r="I1256" s="591"/>
      <c r="L1256" s="590"/>
    </row>
    <row r="1257" spans="6:12" x14ac:dyDescent="0.2">
      <c r="F1257" s="590"/>
      <c r="G1257" s="591"/>
      <c r="H1257" s="591"/>
      <c r="I1257" s="591"/>
      <c r="L1257" s="590"/>
    </row>
    <row r="1258" spans="6:12" x14ac:dyDescent="0.2">
      <c r="F1258" s="590"/>
      <c r="G1258" s="591"/>
      <c r="H1258" s="591"/>
      <c r="I1258" s="591"/>
      <c r="L1258" s="590"/>
    </row>
    <row r="1259" spans="6:12" x14ac:dyDescent="0.2">
      <c r="F1259" s="590"/>
      <c r="G1259" s="591"/>
      <c r="H1259" s="591"/>
      <c r="I1259" s="591"/>
      <c r="L1259" s="590"/>
    </row>
    <row r="1260" spans="6:12" x14ac:dyDescent="0.2">
      <c r="F1260" s="590"/>
      <c r="G1260" s="591"/>
      <c r="H1260" s="591"/>
      <c r="I1260" s="591"/>
      <c r="L1260" s="590"/>
    </row>
    <row r="1261" spans="6:12" x14ac:dyDescent="0.2">
      <c r="F1261" s="590"/>
      <c r="G1261" s="591"/>
      <c r="H1261" s="591"/>
      <c r="I1261" s="591"/>
      <c r="L1261" s="590"/>
    </row>
    <row r="1262" spans="6:12" x14ac:dyDescent="0.2">
      <c r="F1262" s="590"/>
      <c r="G1262" s="591"/>
      <c r="H1262" s="591"/>
      <c r="I1262" s="591"/>
      <c r="L1262" s="590"/>
    </row>
    <row r="1263" spans="6:12" x14ac:dyDescent="0.2">
      <c r="F1263" s="590"/>
      <c r="G1263" s="591"/>
      <c r="H1263" s="591"/>
      <c r="I1263" s="591"/>
      <c r="L1263" s="590"/>
    </row>
    <row r="1264" spans="6:12" x14ac:dyDescent="0.2">
      <c r="F1264" s="590"/>
      <c r="G1264" s="591"/>
      <c r="H1264" s="591"/>
      <c r="I1264" s="591"/>
      <c r="L1264" s="590"/>
    </row>
    <row r="1265" spans="6:12" x14ac:dyDescent="0.2">
      <c r="F1265" s="590"/>
      <c r="G1265" s="591"/>
      <c r="H1265" s="591"/>
      <c r="I1265" s="591"/>
      <c r="L1265" s="590"/>
    </row>
    <row r="1266" spans="6:12" x14ac:dyDescent="0.2">
      <c r="F1266" s="590"/>
      <c r="G1266" s="591"/>
      <c r="H1266" s="591"/>
      <c r="I1266" s="591"/>
      <c r="L1266" s="590"/>
    </row>
    <row r="1267" spans="6:12" x14ac:dyDescent="0.2">
      <c r="F1267" s="590"/>
      <c r="G1267" s="591"/>
      <c r="H1267" s="591"/>
      <c r="I1267" s="591"/>
      <c r="L1267" s="590"/>
    </row>
    <row r="1268" spans="6:12" x14ac:dyDescent="0.2">
      <c r="F1268" s="590"/>
      <c r="G1268" s="591"/>
      <c r="H1268" s="591"/>
      <c r="I1268" s="591"/>
      <c r="L1268" s="590"/>
    </row>
    <row r="1269" spans="6:12" x14ac:dyDescent="0.2">
      <c r="F1269" s="590"/>
      <c r="G1269" s="591"/>
      <c r="H1269" s="591"/>
      <c r="I1269" s="591"/>
      <c r="L1269" s="590"/>
    </row>
    <row r="1270" spans="6:12" x14ac:dyDescent="0.2">
      <c r="F1270" s="590"/>
      <c r="G1270" s="591"/>
      <c r="H1270" s="591"/>
      <c r="I1270" s="591"/>
      <c r="L1270" s="590"/>
    </row>
    <row r="1271" spans="6:12" x14ac:dyDescent="0.2">
      <c r="F1271" s="590"/>
      <c r="G1271" s="591"/>
      <c r="H1271" s="591"/>
      <c r="I1271" s="591"/>
      <c r="L1271" s="590"/>
    </row>
    <row r="1272" spans="6:12" x14ac:dyDescent="0.2">
      <c r="F1272" s="590"/>
      <c r="G1272" s="591"/>
      <c r="H1272" s="591"/>
      <c r="I1272" s="591"/>
      <c r="L1272" s="590"/>
    </row>
    <row r="1273" spans="6:12" x14ac:dyDescent="0.2">
      <c r="F1273" s="590"/>
      <c r="G1273" s="591"/>
      <c r="H1273" s="591"/>
      <c r="I1273" s="591"/>
      <c r="L1273" s="590"/>
    </row>
    <row r="1274" spans="6:12" x14ac:dyDescent="0.2">
      <c r="F1274" s="590"/>
      <c r="G1274" s="591"/>
      <c r="H1274" s="591"/>
      <c r="I1274" s="591"/>
      <c r="L1274" s="590"/>
    </row>
    <row r="1275" spans="6:12" x14ac:dyDescent="0.2">
      <c r="F1275" s="590"/>
      <c r="G1275" s="591"/>
      <c r="H1275" s="591"/>
      <c r="I1275" s="591"/>
      <c r="L1275" s="590"/>
    </row>
    <row r="1276" spans="6:12" x14ac:dyDescent="0.2">
      <c r="F1276" s="590"/>
      <c r="G1276" s="591"/>
      <c r="H1276" s="591"/>
      <c r="I1276" s="591"/>
      <c r="L1276" s="590"/>
    </row>
    <row r="1277" spans="6:12" x14ac:dyDescent="0.2">
      <c r="F1277" s="590"/>
      <c r="G1277" s="591"/>
      <c r="H1277" s="591"/>
      <c r="I1277" s="591"/>
      <c r="L1277" s="590"/>
    </row>
    <row r="1278" spans="6:12" x14ac:dyDescent="0.2">
      <c r="F1278" s="590"/>
      <c r="G1278" s="591"/>
      <c r="H1278" s="591"/>
      <c r="I1278" s="591"/>
      <c r="L1278" s="590"/>
    </row>
    <row r="1279" spans="6:12" x14ac:dyDescent="0.2">
      <c r="F1279" s="590"/>
      <c r="G1279" s="591"/>
      <c r="H1279" s="591"/>
      <c r="I1279" s="591"/>
      <c r="L1279" s="590"/>
    </row>
    <row r="1280" spans="6:12" x14ac:dyDescent="0.2">
      <c r="I1280" s="592">
        <f>SUM(I2:I1279)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M456"/>
  <sheetViews>
    <sheetView workbookViewId="0">
      <selection activeCell="I2" sqref="I2"/>
    </sheetView>
  </sheetViews>
  <sheetFormatPr defaultColWidth="11.42578125" defaultRowHeight="12" customHeight="1" x14ac:dyDescent="0.2"/>
  <cols>
    <col min="1" max="1" width="7.5703125" customWidth="1"/>
    <col min="2" max="2" width="10.140625" customWidth="1"/>
    <col min="3" max="3" width="6.7109375" customWidth="1"/>
    <col min="7" max="7" width="11.42578125" style="99"/>
    <col min="9" max="9" width="13.28515625" style="314" customWidth="1"/>
    <col min="11" max="11" width="17.42578125" customWidth="1"/>
    <col min="12" max="12" width="16.140625" customWidth="1"/>
  </cols>
  <sheetData>
    <row r="1" spans="1:13" ht="12" customHeight="1" x14ac:dyDescent="0.2">
      <c r="A1" s="293" t="s">
        <v>302</v>
      </c>
      <c r="B1" s="293" t="s">
        <v>0</v>
      </c>
      <c r="C1" s="293" t="s">
        <v>303</v>
      </c>
      <c r="D1" s="293" t="s">
        <v>1</v>
      </c>
      <c r="E1" s="293" t="s">
        <v>31</v>
      </c>
      <c r="F1" s="293" t="s">
        <v>32</v>
      </c>
      <c r="G1" s="293" t="s">
        <v>40</v>
      </c>
      <c r="H1" s="293" t="s">
        <v>33</v>
      </c>
      <c r="I1" s="333" t="s">
        <v>2</v>
      </c>
      <c r="J1" s="293" t="s">
        <v>36</v>
      </c>
      <c r="K1" s="293" t="s">
        <v>3</v>
      </c>
      <c r="L1" s="293" t="s">
        <v>34</v>
      </c>
      <c r="M1" s="293" t="s">
        <v>35</v>
      </c>
    </row>
    <row r="2" spans="1:13" ht="12" customHeight="1" x14ac:dyDescent="0.2">
      <c r="A2" s="416"/>
      <c r="B2" s="416"/>
      <c r="C2" s="416"/>
      <c r="D2" s="416"/>
      <c r="E2" s="416"/>
      <c r="F2" s="416"/>
      <c r="G2" s="416"/>
      <c r="H2" s="417"/>
      <c r="I2" s="165"/>
      <c r="J2" s="416"/>
      <c r="K2" s="416"/>
      <c r="L2" s="417"/>
      <c r="M2" s="416"/>
    </row>
    <row r="3" spans="1:13" ht="12" customHeight="1" x14ac:dyDescent="0.2">
      <c r="A3" s="416"/>
      <c r="B3" s="416"/>
      <c r="C3" s="416"/>
      <c r="D3" s="416"/>
      <c r="E3" s="416"/>
      <c r="F3" s="416"/>
      <c r="G3" s="416"/>
      <c r="H3" s="417"/>
      <c r="I3" s="418"/>
      <c r="J3" s="416"/>
      <c r="K3" s="416"/>
      <c r="L3" s="417"/>
      <c r="M3" s="416"/>
    </row>
    <row r="4" spans="1:13" ht="12" customHeight="1" x14ac:dyDescent="0.2">
      <c r="A4" s="117"/>
      <c r="B4" s="117"/>
      <c r="C4" s="117"/>
      <c r="D4" s="117"/>
      <c r="E4" s="117"/>
      <c r="F4" s="118"/>
      <c r="G4" s="261"/>
      <c r="H4" s="117"/>
      <c r="I4" s="336"/>
      <c r="J4" s="118"/>
      <c r="K4" s="117"/>
    </row>
    <row r="5" spans="1:13" ht="12" customHeight="1" x14ac:dyDescent="0.2">
      <c r="A5" s="117"/>
      <c r="B5" s="117"/>
      <c r="C5" s="117"/>
      <c r="D5" s="117"/>
      <c r="E5" s="117"/>
      <c r="F5" s="118"/>
      <c r="G5" s="261"/>
      <c r="H5" s="117"/>
      <c r="I5" s="336"/>
      <c r="J5" s="118"/>
      <c r="K5" s="117"/>
    </row>
    <row r="6" spans="1:13" ht="12" customHeight="1" x14ac:dyDescent="0.2">
      <c r="A6" s="117"/>
      <c r="B6" s="117"/>
      <c r="C6" s="117"/>
      <c r="D6" s="117"/>
      <c r="E6" s="117"/>
      <c r="F6" s="118"/>
      <c r="G6" s="261"/>
      <c r="H6" s="117"/>
      <c r="I6" s="336"/>
      <c r="J6" s="118"/>
      <c r="K6" s="117"/>
    </row>
    <row r="7" spans="1:13" ht="12" customHeight="1" x14ac:dyDescent="0.2">
      <c r="A7" s="117"/>
      <c r="B7" s="117"/>
      <c r="C7" s="117"/>
      <c r="D7" s="117"/>
      <c r="E7" s="117"/>
      <c r="F7" s="118"/>
      <c r="G7" s="261"/>
      <c r="H7" s="117"/>
      <c r="I7" s="336"/>
      <c r="J7" s="118"/>
      <c r="K7" s="117"/>
    </row>
    <row r="8" spans="1:13" ht="12" customHeight="1" x14ac:dyDescent="0.2">
      <c r="A8" s="117"/>
      <c r="B8" s="117"/>
      <c r="C8" s="117"/>
      <c r="D8" s="117"/>
      <c r="E8" s="117"/>
      <c r="F8" s="118"/>
      <c r="G8" s="261"/>
      <c r="H8" s="117"/>
      <c r="I8" s="336"/>
      <c r="J8" s="118"/>
      <c r="K8" s="117"/>
    </row>
    <row r="9" spans="1:13" ht="12" customHeight="1" x14ac:dyDescent="0.2">
      <c r="A9" s="117"/>
      <c r="B9" s="117"/>
      <c r="C9" s="117"/>
      <c r="D9" s="117"/>
      <c r="E9" s="117"/>
      <c r="F9" s="118"/>
      <c r="G9" s="261"/>
      <c r="H9" s="117"/>
      <c r="I9" s="336"/>
      <c r="J9" s="118"/>
      <c r="K9" s="117"/>
    </row>
    <row r="10" spans="1:13" ht="12" customHeight="1" x14ac:dyDescent="0.2">
      <c r="A10" s="117"/>
      <c r="B10" s="117"/>
      <c r="C10" s="117"/>
      <c r="D10" s="117"/>
      <c r="E10" s="117"/>
      <c r="F10" s="118"/>
      <c r="G10" s="261"/>
      <c r="H10" s="117"/>
      <c r="I10" s="336"/>
      <c r="J10" s="118"/>
      <c r="K10" s="117"/>
    </row>
    <row r="11" spans="1:13" ht="12" customHeight="1" x14ac:dyDescent="0.2">
      <c r="A11" s="117"/>
      <c r="B11" s="117"/>
      <c r="C11" s="117"/>
      <c r="D11" s="117"/>
      <c r="E11" s="117"/>
      <c r="F11" s="118"/>
      <c r="G11" s="261"/>
      <c r="H11" s="117"/>
      <c r="I11" s="336"/>
      <c r="J11" s="118"/>
      <c r="K11" s="117"/>
    </row>
    <row r="12" spans="1:13" ht="12" customHeight="1" x14ac:dyDescent="0.2">
      <c r="A12" s="117"/>
      <c r="B12" s="117"/>
      <c r="C12" s="117"/>
      <c r="D12" s="117"/>
      <c r="E12" s="117"/>
      <c r="F12" s="118"/>
      <c r="G12" s="261"/>
      <c r="H12" s="117"/>
      <c r="I12" s="336"/>
      <c r="J12" s="118"/>
      <c r="K12" s="117"/>
    </row>
    <row r="13" spans="1:13" ht="12" customHeight="1" x14ac:dyDescent="0.2">
      <c r="A13" s="117"/>
      <c r="B13" s="117"/>
      <c r="C13" s="117"/>
      <c r="D13" s="117"/>
      <c r="E13" s="117"/>
      <c r="F13" s="118"/>
      <c r="G13" s="261"/>
      <c r="H13" s="117"/>
      <c r="I13" s="336"/>
      <c r="J13" s="118"/>
      <c r="K13" s="117"/>
    </row>
    <row r="14" spans="1:13" ht="12" customHeight="1" x14ac:dyDescent="0.2">
      <c r="A14" s="117"/>
      <c r="B14" s="117"/>
      <c r="C14" s="117"/>
      <c r="D14" s="117"/>
      <c r="E14" s="117"/>
      <c r="F14" s="118"/>
      <c r="G14" s="261"/>
      <c r="H14" s="117"/>
      <c r="I14" s="336"/>
      <c r="J14" s="118"/>
      <c r="K14" s="117"/>
    </row>
    <row r="15" spans="1:13" ht="12" customHeight="1" x14ac:dyDescent="0.2">
      <c r="A15" s="117"/>
      <c r="B15" s="117"/>
      <c r="C15" s="117"/>
      <c r="D15" s="117"/>
      <c r="E15" s="117"/>
      <c r="F15" s="118"/>
      <c r="G15" s="261"/>
      <c r="H15" s="117"/>
      <c r="I15" s="336"/>
      <c r="J15" s="118"/>
      <c r="K15" s="117"/>
    </row>
    <row r="16" spans="1:13" ht="12" customHeight="1" x14ac:dyDescent="0.2">
      <c r="A16" s="117"/>
      <c r="B16" s="117"/>
      <c r="C16" s="117"/>
      <c r="D16" s="117"/>
      <c r="E16" s="117"/>
      <c r="F16" s="118"/>
      <c r="G16" s="261"/>
      <c r="H16" s="117"/>
      <c r="I16" s="336"/>
      <c r="J16" s="118"/>
      <c r="K16" s="117"/>
    </row>
    <row r="17" spans="1:11" ht="12" customHeight="1" x14ac:dyDescent="0.2">
      <c r="A17" s="117"/>
      <c r="B17" s="117"/>
      <c r="C17" s="117"/>
      <c r="D17" s="117"/>
      <c r="E17" s="117"/>
      <c r="F17" s="118"/>
      <c r="G17" s="261"/>
      <c r="H17" s="117"/>
      <c r="I17" s="336"/>
      <c r="J17" s="118"/>
      <c r="K17" s="117"/>
    </row>
    <row r="18" spans="1:11" ht="12" customHeight="1" x14ac:dyDescent="0.2">
      <c r="A18" s="117"/>
      <c r="B18" s="117"/>
      <c r="C18" s="117"/>
      <c r="D18" s="117"/>
      <c r="E18" s="117"/>
      <c r="F18" s="118"/>
      <c r="G18" s="261"/>
      <c r="H18" s="117"/>
      <c r="I18" s="336"/>
      <c r="J18" s="118"/>
      <c r="K18" s="117"/>
    </row>
    <row r="19" spans="1:11" ht="12" customHeight="1" x14ac:dyDescent="0.2">
      <c r="A19" s="117"/>
      <c r="B19" s="117"/>
      <c r="C19" s="117"/>
      <c r="D19" s="117"/>
      <c r="E19" s="117"/>
      <c r="F19" s="118"/>
      <c r="G19" s="261"/>
      <c r="H19" s="117"/>
      <c r="I19" s="336"/>
      <c r="J19" s="118"/>
      <c r="K19" s="117"/>
    </row>
    <row r="20" spans="1:11" ht="12" customHeight="1" x14ac:dyDescent="0.2">
      <c r="A20" s="117"/>
      <c r="B20" s="117"/>
      <c r="C20" s="117"/>
      <c r="D20" s="117"/>
      <c r="E20" s="117"/>
      <c r="F20" s="118"/>
      <c r="G20" s="261"/>
      <c r="H20" s="117"/>
      <c r="I20" s="336"/>
      <c r="J20" s="118"/>
      <c r="K20" s="117"/>
    </row>
    <row r="21" spans="1:11" ht="12" customHeight="1" x14ac:dyDescent="0.2">
      <c r="A21" s="117"/>
      <c r="B21" s="117"/>
      <c r="C21" s="117"/>
      <c r="D21" s="117"/>
      <c r="E21" s="117"/>
      <c r="F21" s="118"/>
      <c r="G21" s="261"/>
      <c r="H21" s="117"/>
      <c r="I21" s="336"/>
      <c r="J21" s="118"/>
      <c r="K21" s="117"/>
    </row>
    <row r="22" spans="1:11" ht="12" customHeight="1" x14ac:dyDescent="0.2">
      <c r="A22" s="117"/>
      <c r="B22" s="117"/>
      <c r="C22" s="117"/>
      <c r="D22" s="117"/>
      <c r="E22" s="117"/>
      <c r="F22" s="118"/>
      <c r="G22" s="261"/>
      <c r="H22" s="117"/>
      <c r="I22" s="336"/>
      <c r="J22" s="118"/>
      <c r="K22" s="117"/>
    </row>
    <row r="23" spans="1:11" ht="12" customHeight="1" x14ac:dyDescent="0.2">
      <c r="A23" s="117"/>
      <c r="B23" s="117"/>
      <c r="C23" s="117"/>
      <c r="D23" s="117"/>
      <c r="E23" s="117"/>
      <c r="F23" s="118"/>
      <c r="G23" s="261"/>
      <c r="H23" s="117"/>
      <c r="I23" s="336"/>
      <c r="J23" s="118"/>
      <c r="K23" s="117"/>
    </row>
    <row r="24" spans="1:11" ht="12" customHeight="1" x14ac:dyDescent="0.2">
      <c r="A24" s="117"/>
      <c r="B24" s="117"/>
      <c r="C24" s="117"/>
      <c r="D24" s="117"/>
      <c r="E24" s="117"/>
      <c r="F24" s="118"/>
      <c r="G24" s="261"/>
      <c r="H24" s="117"/>
      <c r="I24" s="336"/>
      <c r="J24" s="118"/>
      <c r="K24" s="117"/>
    </row>
    <row r="25" spans="1:11" ht="12" customHeight="1" x14ac:dyDescent="0.2">
      <c r="A25" s="117"/>
      <c r="B25" s="117"/>
      <c r="C25" s="117"/>
      <c r="D25" s="117"/>
      <c r="E25" s="117"/>
      <c r="F25" s="118"/>
      <c r="G25" s="261"/>
      <c r="H25" s="117"/>
      <c r="I25" s="336"/>
      <c r="J25" s="118"/>
      <c r="K25" s="117"/>
    </row>
    <row r="26" spans="1:11" ht="12" customHeight="1" x14ac:dyDescent="0.2">
      <c r="A26" s="117"/>
      <c r="B26" s="117"/>
      <c r="C26" s="117"/>
      <c r="D26" s="117"/>
      <c r="E26" s="117"/>
      <c r="F26" s="118"/>
      <c r="G26" s="261"/>
      <c r="H26" s="117"/>
      <c r="I26" s="336"/>
      <c r="J26" s="118"/>
      <c r="K26" s="117"/>
    </row>
    <row r="27" spans="1:11" ht="12" customHeight="1" x14ac:dyDescent="0.2">
      <c r="A27" s="117"/>
      <c r="B27" s="117"/>
      <c r="C27" s="117"/>
      <c r="D27" s="117"/>
      <c r="E27" s="117"/>
      <c r="F27" s="118"/>
      <c r="G27" s="261"/>
      <c r="H27" s="117"/>
      <c r="I27" s="336"/>
      <c r="J27" s="118"/>
      <c r="K27" s="117"/>
    </row>
    <row r="28" spans="1:11" ht="12" customHeight="1" x14ac:dyDescent="0.2">
      <c r="A28" s="117"/>
      <c r="B28" s="117"/>
      <c r="C28" s="117"/>
      <c r="D28" s="117"/>
      <c r="E28" s="117"/>
      <c r="F28" s="118"/>
      <c r="G28" s="261"/>
      <c r="H28" s="117"/>
      <c r="I28" s="336"/>
      <c r="J28" s="118"/>
      <c r="K28" s="117"/>
    </row>
    <row r="29" spans="1:11" ht="12" customHeight="1" x14ac:dyDescent="0.2">
      <c r="A29" s="117"/>
      <c r="B29" s="117"/>
      <c r="C29" s="117"/>
      <c r="D29" s="117"/>
      <c r="E29" s="117"/>
      <c r="F29" s="118"/>
      <c r="G29" s="261"/>
      <c r="H29" s="117"/>
      <c r="I29" s="336"/>
      <c r="J29" s="118"/>
      <c r="K29" s="117"/>
    </row>
    <row r="30" spans="1:11" ht="12" customHeight="1" x14ac:dyDescent="0.2">
      <c r="A30" s="117"/>
      <c r="B30" s="117"/>
      <c r="C30" s="117"/>
      <c r="D30" s="117"/>
      <c r="E30" s="117"/>
      <c r="F30" s="118"/>
      <c r="G30" s="261"/>
      <c r="H30" s="117"/>
      <c r="I30" s="336"/>
      <c r="J30" s="118"/>
      <c r="K30" s="117"/>
    </row>
    <row r="31" spans="1:11" ht="12" customHeight="1" x14ac:dyDescent="0.2">
      <c r="A31" s="117"/>
      <c r="B31" s="117"/>
      <c r="C31" s="117"/>
      <c r="D31" s="117"/>
      <c r="E31" s="117"/>
      <c r="F31" s="118"/>
      <c r="G31" s="261"/>
      <c r="H31" s="117"/>
      <c r="I31" s="336"/>
      <c r="J31" s="118"/>
      <c r="K31" s="117"/>
    </row>
    <row r="32" spans="1:11" ht="12" customHeight="1" x14ac:dyDescent="0.2">
      <c r="A32" s="117"/>
      <c r="B32" s="117"/>
      <c r="C32" s="117"/>
      <c r="D32" s="117"/>
      <c r="E32" s="117"/>
      <c r="F32" s="118"/>
      <c r="G32" s="261"/>
      <c r="H32" s="117"/>
      <c r="I32" s="336"/>
      <c r="J32" s="118"/>
      <c r="K32" s="117"/>
    </row>
    <row r="33" spans="1:11" ht="12" customHeight="1" x14ac:dyDescent="0.2">
      <c r="A33" s="117"/>
      <c r="B33" s="117"/>
      <c r="C33" s="117"/>
      <c r="D33" s="117"/>
      <c r="E33" s="117"/>
      <c r="F33" s="118"/>
      <c r="G33" s="261"/>
      <c r="H33" s="117"/>
      <c r="I33" s="336"/>
      <c r="J33" s="118"/>
      <c r="K33" s="117"/>
    </row>
    <row r="34" spans="1:11" ht="12" customHeight="1" x14ac:dyDescent="0.2">
      <c r="A34" s="117"/>
      <c r="B34" s="117"/>
      <c r="C34" s="117"/>
      <c r="D34" s="117"/>
      <c r="E34" s="117"/>
      <c r="F34" s="118"/>
      <c r="G34" s="261"/>
      <c r="H34" s="117"/>
      <c r="I34" s="336"/>
      <c r="J34" s="118"/>
      <c r="K34" s="117"/>
    </row>
    <row r="35" spans="1:11" ht="12" customHeight="1" x14ac:dyDescent="0.2">
      <c r="A35" s="117"/>
      <c r="B35" s="117"/>
      <c r="C35" s="117"/>
      <c r="D35" s="117"/>
      <c r="E35" s="117"/>
      <c r="F35" s="118"/>
      <c r="G35" s="261"/>
      <c r="H35" s="117"/>
      <c r="I35" s="336"/>
      <c r="J35" s="118"/>
      <c r="K35" s="117"/>
    </row>
    <row r="36" spans="1:11" ht="12" customHeight="1" x14ac:dyDescent="0.2">
      <c r="A36" s="117"/>
      <c r="B36" s="117"/>
      <c r="C36" s="117"/>
      <c r="D36" s="117"/>
      <c r="E36" s="117"/>
      <c r="F36" s="118"/>
      <c r="G36" s="261"/>
      <c r="H36" s="117"/>
      <c r="I36" s="336"/>
      <c r="J36" s="118"/>
      <c r="K36" s="117"/>
    </row>
    <row r="37" spans="1:11" ht="12" customHeight="1" x14ac:dyDescent="0.2">
      <c r="A37" s="117"/>
      <c r="B37" s="117"/>
      <c r="C37" s="117"/>
      <c r="D37" s="117"/>
      <c r="E37" s="117"/>
      <c r="F37" s="118"/>
      <c r="G37" s="261"/>
      <c r="H37" s="117"/>
      <c r="I37" s="336"/>
      <c r="J37" s="118"/>
      <c r="K37" s="117"/>
    </row>
    <row r="38" spans="1:11" ht="12" customHeight="1" x14ac:dyDescent="0.2">
      <c r="A38" s="117"/>
      <c r="B38" s="117"/>
      <c r="C38" s="117"/>
      <c r="D38" s="117"/>
      <c r="E38" s="117"/>
      <c r="F38" s="118"/>
      <c r="G38" s="261"/>
      <c r="H38" s="117"/>
      <c r="I38" s="336"/>
      <c r="J38" s="118"/>
      <c r="K38" s="117"/>
    </row>
    <row r="39" spans="1:11" ht="12" customHeight="1" x14ac:dyDescent="0.2">
      <c r="A39" s="117"/>
      <c r="B39" s="117"/>
      <c r="C39" s="117"/>
      <c r="D39" s="117"/>
      <c r="E39" s="117"/>
      <c r="F39" s="118"/>
      <c r="G39" s="261"/>
      <c r="H39" s="117"/>
      <c r="I39" s="336"/>
      <c r="J39" s="118"/>
      <c r="K39" s="117"/>
    </row>
    <row r="40" spans="1:11" ht="12" customHeight="1" x14ac:dyDescent="0.2">
      <c r="A40" s="117"/>
      <c r="B40" s="117"/>
      <c r="C40" s="117"/>
      <c r="D40" s="117"/>
      <c r="E40" s="117"/>
      <c r="F40" s="118"/>
      <c r="G40" s="261"/>
      <c r="H40" s="117"/>
      <c r="I40" s="336"/>
      <c r="J40" s="118"/>
      <c r="K40" s="117"/>
    </row>
    <row r="41" spans="1:11" ht="12" customHeight="1" x14ac:dyDescent="0.2">
      <c r="A41" s="117"/>
      <c r="B41" s="117"/>
      <c r="C41" s="117"/>
      <c r="D41" s="117"/>
      <c r="E41" s="117"/>
      <c r="F41" s="118"/>
      <c r="G41" s="261"/>
      <c r="H41" s="117"/>
      <c r="I41" s="336"/>
      <c r="J41" s="118"/>
      <c r="K41" s="117"/>
    </row>
    <row r="42" spans="1:11" ht="12" customHeight="1" x14ac:dyDescent="0.2">
      <c r="A42" s="117"/>
      <c r="B42" s="117"/>
      <c r="C42" s="117"/>
      <c r="D42" s="117"/>
      <c r="E42" s="117"/>
      <c r="F42" s="118"/>
      <c r="G42" s="261"/>
      <c r="H42" s="117"/>
      <c r="I42" s="336"/>
      <c r="J42" s="118"/>
      <c r="K42" s="117"/>
    </row>
    <row r="43" spans="1:11" ht="12" customHeight="1" x14ac:dyDescent="0.2">
      <c r="A43" s="117"/>
      <c r="B43" s="117"/>
      <c r="C43" s="117"/>
      <c r="D43" s="117"/>
      <c r="E43" s="117"/>
      <c r="F43" s="118"/>
      <c r="G43" s="261"/>
      <c r="H43" s="117"/>
      <c r="I43" s="336"/>
      <c r="J43" s="118"/>
      <c r="K43" s="117"/>
    </row>
    <row r="44" spans="1:11" ht="12" customHeight="1" x14ac:dyDescent="0.2">
      <c r="A44" s="117"/>
      <c r="B44" s="117"/>
      <c r="C44" s="117"/>
      <c r="D44" s="117"/>
      <c r="E44" s="117"/>
      <c r="F44" s="118"/>
      <c r="G44" s="261"/>
      <c r="H44" s="117"/>
      <c r="I44" s="336"/>
      <c r="J44" s="118"/>
      <c r="K44" s="117"/>
    </row>
    <row r="45" spans="1:11" ht="12" customHeight="1" x14ac:dyDescent="0.2">
      <c r="A45" s="117"/>
      <c r="B45" s="117"/>
      <c r="C45" s="117"/>
      <c r="D45" s="117"/>
      <c r="E45" s="117"/>
      <c r="F45" s="118"/>
      <c r="G45" s="261"/>
      <c r="H45" s="117"/>
      <c r="I45" s="336"/>
      <c r="J45" s="118"/>
      <c r="K45" s="117"/>
    </row>
    <row r="46" spans="1:11" ht="12" customHeight="1" x14ac:dyDescent="0.2">
      <c r="A46" s="117"/>
      <c r="B46" s="117"/>
      <c r="C46" s="117"/>
      <c r="D46" s="117"/>
      <c r="E46" s="117"/>
      <c r="F46" s="118"/>
      <c r="G46" s="261"/>
      <c r="H46" s="117"/>
      <c r="I46" s="336"/>
      <c r="J46" s="118"/>
      <c r="K46" s="117"/>
    </row>
    <row r="47" spans="1:11" ht="12" customHeight="1" x14ac:dyDescent="0.2">
      <c r="A47" s="117"/>
      <c r="B47" s="117"/>
      <c r="C47" s="117"/>
      <c r="D47" s="117"/>
      <c r="E47" s="117"/>
      <c r="F47" s="118"/>
      <c r="G47" s="261"/>
      <c r="H47" s="117"/>
      <c r="I47" s="336"/>
      <c r="J47" s="118"/>
      <c r="K47" s="117"/>
    </row>
    <row r="48" spans="1:11" ht="12" customHeight="1" x14ac:dyDescent="0.2">
      <c r="A48" s="117"/>
      <c r="B48" s="117"/>
      <c r="C48" s="117"/>
      <c r="D48" s="117"/>
      <c r="E48" s="117"/>
      <c r="F48" s="118"/>
      <c r="G48" s="261"/>
      <c r="H48" s="117"/>
      <c r="I48" s="336"/>
      <c r="J48" s="118"/>
      <c r="K48" s="117"/>
    </row>
    <row r="49" spans="1:11" ht="12" customHeight="1" x14ac:dyDescent="0.2">
      <c r="A49" s="117"/>
      <c r="B49" s="117"/>
      <c r="C49" s="117"/>
      <c r="D49" s="117"/>
      <c r="E49" s="117"/>
      <c r="F49" s="118"/>
      <c r="G49" s="261"/>
      <c r="H49" s="117"/>
      <c r="I49" s="336"/>
      <c r="J49" s="118"/>
      <c r="K49" s="117"/>
    </row>
    <row r="50" spans="1:11" ht="12" customHeight="1" x14ac:dyDescent="0.2">
      <c r="A50" s="117"/>
      <c r="B50" s="117"/>
      <c r="C50" s="117"/>
      <c r="D50" s="117"/>
      <c r="E50" s="117"/>
      <c r="F50" s="118"/>
      <c r="G50" s="261"/>
      <c r="H50" s="117"/>
      <c r="I50" s="336"/>
      <c r="J50" s="118"/>
      <c r="K50" s="117"/>
    </row>
    <row r="51" spans="1:11" ht="12" customHeight="1" x14ac:dyDescent="0.2">
      <c r="A51" s="117"/>
      <c r="B51" s="117"/>
      <c r="C51" s="117"/>
      <c r="D51" s="117"/>
      <c r="E51" s="117"/>
      <c r="F51" s="118"/>
      <c r="G51" s="261"/>
      <c r="H51" s="117"/>
      <c r="I51" s="336"/>
      <c r="J51" s="118"/>
      <c r="K51" s="117"/>
    </row>
    <row r="52" spans="1:11" ht="12" customHeight="1" x14ac:dyDescent="0.2">
      <c r="A52" s="117"/>
      <c r="B52" s="117"/>
      <c r="C52" s="117"/>
      <c r="D52" s="117"/>
      <c r="E52" s="117"/>
      <c r="F52" s="118"/>
      <c r="G52" s="261"/>
      <c r="H52" s="117"/>
      <c r="I52" s="336"/>
      <c r="J52" s="118"/>
      <c r="K52" s="117"/>
    </row>
    <row r="53" spans="1:11" ht="12" customHeight="1" x14ac:dyDescent="0.2">
      <c r="A53" s="117"/>
      <c r="B53" s="117"/>
      <c r="C53" s="117"/>
      <c r="D53" s="117"/>
      <c r="E53" s="117"/>
      <c r="F53" s="118"/>
      <c r="G53" s="261"/>
      <c r="H53" s="117"/>
      <c r="I53" s="336"/>
      <c r="J53" s="118"/>
      <c r="K53" s="117"/>
    </row>
    <row r="54" spans="1:11" ht="12" customHeight="1" x14ac:dyDescent="0.2">
      <c r="A54" s="117"/>
      <c r="B54" s="117"/>
      <c r="C54" s="117"/>
      <c r="D54" s="117"/>
      <c r="E54" s="117"/>
      <c r="F54" s="118"/>
      <c r="G54" s="261"/>
      <c r="H54" s="117"/>
      <c r="I54" s="336"/>
      <c r="J54" s="118"/>
      <c r="K54" s="117"/>
    </row>
    <row r="55" spans="1:11" ht="12" customHeight="1" x14ac:dyDescent="0.2">
      <c r="A55" s="117"/>
      <c r="B55" s="117"/>
      <c r="C55" s="117"/>
      <c r="D55" s="117"/>
      <c r="E55" s="117"/>
      <c r="F55" s="118"/>
      <c r="G55" s="261"/>
      <c r="H55" s="117"/>
      <c r="I55" s="336"/>
      <c r="J55" s="118"/>
      <c r="K55" s="117"/>
    </row>
    <row r="56" spans="1:11" ht="12" customHeight="1" x14ac:dyDescent="0.2">
      <c r="A56" s="117"/>
      <c r="B56" s="117"/>
      <c r="C56" s="117"/>
      <c r="D56" s="117"/>
      <c r="E56" s="117"/>
      <c r="F56" s="118"/>
      <c r="G56" s="261"/>
      <c r="H56" s="117"/>
      <c r="I56" s="336"/>
      <c r="J56" s="118"/>
      <c r="K56" s="117"/>
    </row>
    <row r="57" spans="1:11" ht="12" customHeight="1" x14ac:dyDescent="0.2">
      <c r="A57" s="117"/>
      <c r="B57" s="117"/>
      <c r="C57" s="117"/>
      <c r="D57" s="117"/>
      <c r="E57" s="117"/>
      <c r="F57" s="118"/>
      <c r="G57" s="261"/>
      <c r="H57" s="117"/>
      <c r="I57" s="336"/>
      <c r="J57" s="118"/>
      <c r="K57" s="117"/>
    </row>
    <row r="58" spans="1:11" ht="12" customHeight="1" x14ac:dyDescent="0.2">
      <c r="A58" s="117"/>
      <c r="B58" s="117"/>
      <c r="C58" s="117"/>
      <c r="D58" s="117"/>
      <c r="E58" s="117"/>
      <c r="F58" s="118"/>
      <c r="G58" s="261"/>
      <c r="H58" s="117"/>
      <c r="I58" s="336"/>
      <c r="J58" s="118"/>
      <c r="K58" s="117"/>
    </row>
    <row r="59" spans="1:11" ht="12" customHeight="1" x14ac:dyDescent="0.2">
      <c r="A59" s="117"/>
      <c r="B59" s="117"/>
      <c r="C59" s="117"/>
      <c r="D59" s="117"/>
      <c r="E59" s="117"/>
      <c r="F59" s="118"/>
      <c r="G59" s="261"/>
      <c r="H59" s="117"/>
      <c r="I59" s="336"/>
      <c r="J59" s="118"/>
      <c r="K59" s="117"/>
    </row>
    <row r="60" spans="1:11" ht="12" customHeight="1" x14ac:dyDescent="0.2">
      <c r="A60" s="117"/>
      <c r="B60" s="117"/>
      <c r="C60" s="117"/>
      <c r="D60" s="117"/>
      <c r="E60" s="117"/>
      <c r="F60" s="118"/>
      <c r="G60" s="261"/>
      <c r="H60" s="117"/>
      <c r="I60" s="336"/>
      <c r="J60" s="118"/>
      <c r="K60" s="117"/>
    </row>
    <row r="61" spans="1:11" ht="12" customHeight="1" x14ac:dyDescent="0.2">
      <c r="A61" s="117"/>
      <c r="B61" s="117"/>
      <c r="C61" s="117"/>
      <c r="D61" s="117"/>
      <c r="E61" s="117"/>
      <c r="F61" s="118"/>
      <c r="G61" s="261"/>
      <c r="H61" s="117"/>
      <c r="I61" s="336"/>
      <c r="J61" s="118"/>
      <c r="K61" s="117"/>
    </row>
    <row r="62" spans="1:11" ht="12" customHeight="1" x14ac:dyDescent="0.2">
      <c r="A62" s="117"/>
      <c r="B62" s="117"/>
      <c r="C62" s="117"/>
      <c r="D62" s="117"/>
      <c r="E62" s="117"/>
      <c r="F62" s="118"/>
      <c r="G62" s="261"/>
      <c r="H62" s="117"/>
      <c r="I62" s="336"/>
      <c r="J62" s="118"/>
      <c r="K62" s="117"/>
    </row>
    <row r="63" spans="1:11" ht="12" customHeight="1" x14ac:dyDescent="0.2">
      <c r="A63" s="117"/>
      <c r="B63" s="117"/>
      <c r="C63" s="117"/>
      <c r="D63" s="117"/>
      <c r="E63" s="117"/>
      <c r="F63" s="118"/>
      <c r="G63" s="261"/>
      <c r="H63" s="117"/>
      <c r="I63" s="336"/>
      <c r="J63" s="118"/>
      <c r="K63" s="117"/>
    </row>
    <row r="64" spans="1:11" ht="12" customHeight="1" x14ac:dyDescent="0.2">
      <c r="A64" s="117"/>
      <c r="B64" s="117"/>
      <c r="C64" s="117"/>
      <c r="D64" s="117"/>
      <c r="E64" s="117"/>
      <c r="F64" s="118"/>
      <c r="G64" s="261"/>
      <c r="H64" s="117"/>
      <c r="I64" s="336"/>
      <c r="J64" s="118"/>
      <c r="K64" s="117"/>
    </row>
    <row r="65" spans="1:11" ht="12" customHeight="1" x14ac:dyDescent="0.2">
      <c r="A65" s="117"/>
      <c r="B65" s="117"/>
      <c r="C65" s="117"/>
      <c r="D65" s="117"/>
      <c r="E65" s="117"/>
      <c r="F65" s="118"/>
      <c r="G65" s="261"/>
      <c r="H65" s="117"/>
      <c r="I65" s="336"/>
      <c r="J65" s="118"/>
      <c r="K65" s="117"/>
    </row>
    <row r="66" spans="1:11" ht="12" customHeight="1" x14ac:dyDescent="0.2">
      <c r="A66" s="117"/>
      <c r="B66" s="117"/>
      <c r="C66" s="117"/>
      <c r="D66" s="117"/>
      <c r="E66" s="117"/>
      <c r="F66" s="118"/>
      <c r="G66" s="261"/>
      <c r="H66" s="117"/>
      <c r="I66" s="336"/>
      <c r="J66" s="118"/>
      <c r="K66" s="117"/>
    </row>
    <row r="67" spans="1:11" ht="12" customHeight="1" x14ac:dyDescent="0.2">
      <c r="A67" s="117"/>
      <c r="B67" s="117"/>
      <c r="C67" s="117"/>
      <c r="D67" s="117"/>
      <c r="E67" s="117"/>
      <c r="F67" s="118"/>
      <c r="G67" s="261"/>
      <c r="H67" s="117"/>
      <c r="I67" s="336"/>
      <c r="J67" s="118"/>
      <c r="K67" s="117"/>
    </row>
    <row r="68" spans="1:11" ht="12" customHeight="1" x14ac:dyDescent="0.2">
      <c r="A68" s="117"/>
      <c r="B68" s="117"/>
      <c r="C68" s="117"/>
      <c r="D68" s="117"/>
      <c r="E68" s="117"/>
      <c r="F68" s="118"/>
      <c r="G68" s="261"/>
      <c r="H68" s="117"/>
      <c r="I68" s="336"/>
      <c r="J68" s="118"/>
      <c r="K68" s="117"/>
    </row>
    <row r="69" spans="1:11" ht="12" customHeight="1" x14ac:dyDescent="0.2">
      <c r="A69" s="117"/>
      <c r="B69" s="117"/>
      <c r="C69" s="117"/>
      <c r="D69" s="117"/>
      <c r="E69" s="117"/>
      <c r="F69" s="118"/>
      <c r="G69" s="261"/>
      <c r="H69" s="117"/>
      <c r="I69" s="336"/>
      <c r="J69" s="118"/>
      <c r="K69" s="117"/>
    </row>
    <row r="70" spans="1:11" ht="12" customHeight="1" x14ac:dyDescent="0.2">
      <c r="A70" s="117"/>
      <c r="B70" s="117"/>
      <c r="C70" s="117"/>
      <c r="D70" s="117"/>
      <c r="E70" s="117"/>
      <c r="F70" s="118"/>
      <c r="G70" s="261"/>
      <c r="H70" s="117"/>
      <c r="I70" s="336"/>
      <c r="J70" s="118"/>
      <c r="K70" s="117"/>
    </row>
    <row r="71" spans="1:11" ht="12" customHeight="1" x14ac:dyDescent="0.2">
      <c r="A71" s="117"/>
      <c r="B71" s="117"/>
      <c r="C71" s="117"/>
      <c r="D71" s="117"/>
      <c r="E71" s="117"/>
      <c r="F71" s="118"/>
      <c r="G71" s="261"/>
      <c r="H71" s="117"/>
      <c r="I71" s="336"/>
      <c r="J71" s="118"/>
      <c r="K71" s="117"/>
    </row>
    <row r="72" spans="1:11" ht="12" customHeight="1" x14ac:dyDescent="0.2">
      <c r="A72" s="117"/>
      <c r="B72" s="117"/>
      <c r="C72" s="117"/>
      <c r="D72" s="117"/>
      <c r="E72" s="117"/>
      <c r="F72" s="118"/>
      <c r="G72" s="261"/>
      <c r="H72" s="117"/>
      <c r="I72" s="336"/>
      <c r="J72" s="118"/>
      <c r="K72" s="117"/>
    </row>
    <row r="73" spans="1:11" ht="12" customHeight="1" x14ac:dyDescent="0.2">
      <c r="A73" s="117"/>
      <c r="B73" s="117"/>
      <c r="C73" s="117"/>
      <c r="D73" s="117"/>
      <c r="E73" s="117"/>
      <c r="F73" s="118"/>
      <c r="G73" s="261"/>
      <c r="H73" s="117"/>
      <c r="I73" s="336"/>
      <c r="J73" s="118"/>
      <c r="K73" s="117"/>
    </row>
    <row r="74" spans="1:11" ht="12" customHeight="1" x14ac:dyDescent="0.2">
      <c r="A74" s="117"/>
      <c r="B74" s="117"/>
      <c r="C74" s="117"/>
      <c r="D74" s="117"/>
      <c r="E74" s="117"/>
      <c r="F74" s="118"/>
      <c r="G74" s="261"/>
      <c r="H74" s="117"/>
      <c r="I74" s="336"/>
      <c r="J74" s="118"/>
      <c r="K74" s="117"/>
    </row>
    <row r="75" spans="1:11" ht="12" customHeight="1" x14ac:dyDescent="0.2">
      <c r="A75" s="117"/>
      <c r="B75" s="117"/>
      <c r="C75" s="117"/>
      <c r="D75" s="117"/>
      <c r="E75" s="117"/>
      <c r="F75" s="118"/>
      <c r="G75" s="261"/>
      <c r="H75" s="117"/>
      <c r="I75" s="336"/>
      <c r="J75" s="118"/>
      <c r="K75" s="117"/>
    </row>
    <row r="76" spans="1:11" ht="12" customHeight="1" x14ac:dyDescent="0.2">
      <c r="A76" s="117"/>
      <c r="B76" s="117"/>
      <c r="C76" s="117"/>
      <c r="D76" s="117"/>
      <c r="E76" s="117"/>
      <c r="F76" s="118"/>
      <c r="G76" s="261"/>
      <c r="H76" s="117"/>
      <c r="I76" s="336"/>
      <c r="J76" s="118"/>
      <c r="K76" s="117"/>
    </row>
    <row r="77" spans="1:11" ht="12" customHeight="1" x14ac:dyDescent="0.2">
      <c r="A77" s="117"/>
      <c r="B77" s="117"/>
      <c r="C77" s="117"/>
      <c r="D77" s="117"/>
      <c r="E77" s="117"/>
      <c r="F77" s="118"/>
      <c r="G77" s="261"/>
      <c r="H77" s="117"/>
      <c r="I77" s="336"/>
      <c r="J77" s="118"/>
      <c r="K77" s="117"/>
    </row>
    <row r="78" spans="1:11" ht="12" customHeight="1" x14ac:dyDescent="0.2">
      <c r="A78" s="117"/>
      <c r="B78" s="117"/>
      <c r="C78" s="117"/>
      <c r="D78" s="117"/>
      <c r="E78" s="117"/>
      <c r="F78" s="118"/>
      <c r="G78" s="261"/>
      <c r="H78" s="117"/>
      <c r="I78" s="336"/>
      <c r="J78" s="118"/>
      <c r="K78" s="117"/>
    </row>
    <row r="79" spans="1:11" ht="12" customHeight="1" x14ac:dyDescent="0.2">
      <c r="A79" s="117"/>
      <c r="B79" s="117"/>
      <c r="C79" s="117"/>
      <c r="D79" s="117"/>
      <c r="E79" s="117"/>
      <c r="F79" s="118"/>
      <c r="G79" s="261"/>
      <c r="H79" s="117"/>
      <c r="I79" s="336"/>
      <c r="J79" s="118"/>
      <c r="K79" s="117"/>
    </row>
    <row r="80" spans="1:11" ht="12" customHeight="1" x14ac:dyDescent="0.2">
      <c r="A80" s="117"/>
      <c r="B80" s="117"/>
      <c r="C80" s="117"/>
      <c r="D80" s="117"/>
      <c r="E80" s="117"/>
      <c r="F80" s="118"/>
      <c r="G80" s="261"/>
      <c r="H80" s="117"/>
      <c r="I80" s="336"/>
      <c r="J80" s="118"/>
      <c r="K80" s="117"/>
    </row>
    <row r="81" spans="1:11" ht="12" customHeight="1" x14ac:dyDescent="0.2">
      <c r="A81" s="117"/>
      <c r="B81" s="117"/>
      <c r="C81" s="117"/>
      <c r="D81" s="117"/>
      <c r="E81" s="117"/>
      <c r="F81" s="118"/>
      <c r="G81" s="261"/>
      <c r="H81" s="117"/>
      <c r="I81" s="336"/>
      <c r="J81" s="118"/>
      <c r="K81" s="117"/>
    </row>
    <row r="82" spans="1:11" ht="12" customHeight="1" x14ac:dyDescent="0.2">
      <c r="A82" s="117"/>
      <c r="B82" s="117"/>
      <c r="C82" s="117"/>
      <c r="D82" s="117"/>
      <c r="E82" s="117"/>
      <c r="F82" s="118"/>
      <c r="G82" s="261"/>
      <c r="H82" s="117"/>
      <c r="I82" s="336"/>
      <c r="J82" s="118"/>
      <c r="K82" s="117"/>
    </row>
    <row r="83" spans="1:11" ht="12" customHeight="1" x14ac:dyDescent="0.2">
      <c r="A83" s="117"/>
      <c r="B83" s="117"/>
      <c r="C83" s="117"/>
      <c r="D83" s="117"/>
      <c r="E83" s="117"/>
      <c r="F83" s="118"/>
      <c r="G83" s="261"/>
      <c r="H83" s="117"/>
      <c r="I83" s="336"/>
      <c r="J83" s="118"/>
      <c r="K83" s="117"/>
    </row>
    <row r="84" spans="1:11" ht="12" customHeight="1" x14ac:dyDescent="0.2">
      <c r="A84" s="117"/>
      <c r="B84" s="117"/>
      <c r="C84" s="117"/>
      <c r="D84" s="117"/>
      <c r="E84" s="117"/>
      <c r="F84" s="118"/>
      <c r="G84" s="261"/>
      <c r="H84" s="117"/>
      <c r="I84" s="336"/>
      <c r="J84" s="118"/>
      <c r="K84" s="117"/>
    </row>
    <row r="85" spans="1:11" ht="12" customHeight="1" x14ac:dyDescent="0.2">
      <c r="A85" s="117"/>
      <c r="B85" s="117"/>
      <c r="C85" s="117"/>
      <c r="D85" s="117"/>
      <c r="E85" s="117"/>
      <c r="F85" s="118"/>
      <c r="G85" s="261"/>
      <c r="H85" s="117"/>
      <c r="I85" s="336"/>
      <c r="J85" s="118"/>
      <c r="K85" s="117"/>
    </row>
    <row r="86" spans="1:11" ht="12" customHeight="1" x14ac:dyDescent="0.2">
      <c r="A86" s="117"/>
      <c r="B86" s="117"/>
      <c r="C86" s="117"/>
      <c r="D86" s="117"/>
      <c r="E86" s="117"/>
      <c r="F86" s="118"/>
      <c r="G86" s="261"/>
      <c r="H86" s="117"/>
      <c r="I86" s="336"/>
      <c r="J86" s="118"/>
      <c r="K86" s="117"/>
    </row>
    <row r="87" spans="1:11" ht="12" customHeight="1" x14ac:dyDescent="0.2">
      <c r="A87" s="117"/>
      <c r="B87" s="117"/>
      <c r="C87" s="117"/>
      <c r="D87" s="117"/>
      <c r="E87" s="117"/>
      <c r="F87" s="118"/>
      <c r="G87" s="261"/>
      <c r="H87" s="117"/>
      <c r="I87" s="336"/>
      <c r="J87" s="118"/>
      <c r="K87" s="117"/>
    </row>
    <row r="88" spans="1:11" ht="12" customHeight="1" x14ac:dyDescent="0.2">
      <c r="A88" s="117"/>
      <c r="B88" s="117"/>
      <c r="C88" s="117"/>
      <c r="D88" s="117"/>
      <c r="E88" s="117"/>
      <c r="F88" s="118"/>
      <c r="G88" s="261"/>
      <c r="H88" s="117"/>
      <c r="I88" s="336"/>
      <c r="J88" s="118"/>
      <c r="K88" s="117"/>
    </row>
    <row r="89" spans="1:11" ht="12" customHeight="1" x14ac:dyDescent="0.2">
      <c r="A89" s="117"/>
      <c r="B89" s="117"/>
      <c r="C89" s="117"/>
      <c r="D89" s="117"/>
      <c r="E89" s="117"/>
      <c r="F89" s="118"/>
      <c r="G89" s="261"/>
      <c r="H89" s="117"/>
      <c r="I89" s="336"/>
      <c r="J89" s="118"/>
      <c r="K89" s="117"/>
    </row>
    <row r="90" spans="1:11" ht="12" customHeight="1" x14ac:dyDescent="0.2">
      <c r="A90" s="117"/>
      <c r="B90" s="117"/>
      <c r="C90" s="117"/>
      <c r="D90" s="117"/>
      <c r="E90" s="117"/>
      <c r="F90" s="118"/>
      <c r="G90" s="261"/>
      <c r="H90" s="117"/>
      <c r="I90" s="336"/>
      <c r="J90" s="118"/>
      <c r="K90" s="117"/>
    </row>
    <row r="91" spans="1:11" ht="12" customHeight="1" x14ac:dyDescent="0.2">
      <c r="A91" s="117"/>
      <c r="B91" s="117"/>
      <c r="C91" s="117"/>
      <c r="D91" s="117"/>
      <c r="E91" s="117"/>
      <c r="F91" s="118"/>
      <c r="G91" s="261"/>
      <c r="H91" s="117"/>
      <c r="I91" s="336"/>
      <c r="J91" s="118"/>
      <c r="K91" s="117"/>
    </row>
    <row r="92" spans="1:11" ht="12" customHeight="1" x14ac:dyDescent="0.2">
      <c r="A92" s="117"/>
      <c r="B92" s="117"/>
      <c r="C92" s="117"/>
      <c r="D92" s="117"/>
      <c r="E92" s="117"/>
      <c r="F92" s="118"/>
      <c r="G92" s="261"/>
      <c r="H92" s="117"/>
      <c r="I92" s="336"/>
      <c r="J92" s="118"/>
      <c r="K92" s="117"/>
    </row>
    <row r="93" spans="1:11" ht="12" customHeight="1" x14ac:dyDescent="0.2">
      <c r="A93" s="117"/>
      <c r="B93" s="117"/>
      <c r="C93" s="117"/>
      <c r="D93" s="117"/>
      <c r="E93" s="117"/>
      <c r="F93" s="118"/>
      <c r="G93" s="261"/>
      <c r="H93" s="117"/>
      <c r="I93" s="336"/>
      <c r="J93" s="118"/>
      <c r="K93" s="117"/>
    </row>
    <row r="94" spans="1:11" ht="12" customHeight="1" x14ac:dyDescent="0.2">
      <c r="A94" s="117"/>
      <c r="B94" s="117"/>
      <c r="C94" s="117"/>
      <c r="D94" s="117"/>
      <c r="E94" s="117"/>
      <c r="F94" s="118"/>
      <c r="G94" s="261"/>
      <c r="H94" s="117"/>
      <c r="I94" s="336"/>
      <c r="J94" s="118"/>
      <c r="K94" s="117"/>
    </row>
    <row r="95" spans="1:11" ht="12" customHeight="1" x14ac:dyDescent="0.2">
      <c r="A95" s="117"/>
      <c r="B95" s="117"/>
      <c r="C95" s="117"/>
      <c r="D95" s="117"/>
      <c r="E95" s="117"/>
      <c r="F95" s="118"/>
      <c r="G95" s="261"/>
      <c r="H95" s="117"/>
      <c r="I95" s="336"/>
      <c r="J95" s="118"/>
      <c r="K95" s="117"/>
    </row>
    <row r="96" spans="1:11" ht="12" customHeight="1" x14ac:dyDescent="0.2">
      <c r="A96" s="117"/>
      <c r="B96" s="117"/>
      <c r="C96" s="117"/>
      <c r="D96" s="117"/>
      <c r="E96" s="117"/>
      <c r="F96" s="118"/>
      <c r="G96" s="261"/>
      <c r="H96" s="117"/>
      <c r="I96" s="336"/>
      <c r="J96" s="118"/>
      <c r="K96" s="117"/>
    </row>
    <row r="97" spans="1:11" ht="12" customHeight="1" x14ac:dyDescent="0.2">
      <c r="A97" s="117"/>
      <c r="B97" s="117"/>
      <c r="C97" s="117"/>
      <c r="D97" s="117"/>
      <c r="E97" s="117"/>
      <c r="F97" s="118"/>
      <c r="G97" s="261"/>
      <c r="H97" s="117"/>
      <c r="I97" s="336"/>
      <c r="J97" s="118"/>
      <c r="K97" s="117"/>
    </row>
    <row r="98" spans="1:11" ht="12" customHeight="1" x14ac:dyDescent="0.2">
      <c r="A98" s="117"/>
      <c r="B98" s="117"/>
      <c r="C98" s="117"/>
      <c r="D98" s="117"/>
      <c r="E98" s="117"/>
      <c r="F98" s="118"/>
      <c r="G98" s="261"/>
      <c r="H98" s="117"/>
      <c r="I98" s="336"/>
      <c r="J98" s="118"/>
      <c r="K98" s="117"/>
    </row>
    <row r="99" spans="1:11" ht="12" customHeight="1" x14ac:dyDescent="0.2">
      <c r="A99" s="117"/>
      <c r="B99" s="117"/>
      <c r="C99" s="117"/>
      <c r="D99" s="117"/>
      <c r="E99" s="117"/>
      <c r="F99" s="118"/>
      <c r="G99" s="261"/>
      <c r="H99" s="117"/>
      <c r="I99" s="336"/>
      <c r="J99" s="118"/>
      <c r="K99" s="117"/>
    </row>
    <row r="100" spans="1:11" ht="12" customHeight="1" x14ac:dyDescent="0.2">
      <c r="A100" s="117"/>
      <c r="B100" s="117"/>
      <c r="C100" s="117"/>
      <c r="D100" s="117"/>
      <c r="E100" s="117"/>
      <c r="F100" s="118"/>
      <c r="G100" s="261"/>
      <c r="H100" s="117"/>
      <c r="I100" s="336"/>
      <c r="J100" s="118"/>
      <c r="K100" s="117"/>
    </row>
    <row r="101" spans="1:11" ht="12" customHeight="1" x14ac:dyDescent="0.2">
      <c r="A101" s="117"/>
      <c r="B101" s="117"/>
      <c r="C101" s="117"/>
      <c r="D101" s="117"/>
      <c r="E101" s="117"/>
      <c r="F101" s="118"/>
      <c r="G101" s="261"/>
      <c r="H101" s="117"/>
      <c r="I101" s="336"/>
      <c r="J101" s="118"/>
      <c r="K101" s="117"/>
    </row>
    <row r="102" spans="1:11" ht="12" customHeight="1" x14ac:dyDescent="0.2">
      <c r="A102" s="117"/>
      <c r="B102" s="117"/>
      <c r="C102" s="117"/>
      <c r="D102" s="117"/>
      <c r="E102" s="117"/>
      <c r="F102" s="118"/>
      <c r="G102" s="261"/>
      <c r="H102" s="117"/>
      <c r="I102" s="336"/>
      <c r="J102" s="118"/>
      <c r="K102" s="117"/>
    </row>
    <row r="103" spans="1:11" ht="12" customHeight="1" x14ac:dyDescent="0.2">
      <c r="A103" s="117"/>
      <c r="B103" s="117"/>
      <c r="C103" s="117"/>
      <c r="D103" s="117"/>
      <c r="E103" s="117"/>
      <c r="F103" s="118"/>
      <c r="G103" s="261"/>
      <c r="H103" s="117"/>
      <c r="I103" s="336"/>
      <c r="J103" s="118"/>
      <c r="K103" s="117"/>
    </row>
    <row r="104" spans="1:11" ht="12" customHeight="1" x14ac:dyDescent="0.2">
      <c r="A104" s="117"/>
      <c r="B104" s="117"/>
      <c r="C104" s="117"/>
      <c r="D104" s="117"/>
      <c r="E104" s="117"/>
      <c r="F104" s="118"/>
      <c r="G104" s="261"/>
      <c r="H104" s="117"/>
      <c r="I104" s="336"/>
      <c r="J104" s="118"/>
      <c r="K104" s="117"/>
    </row>
    <row r="105" spans="1:11" ht="12" customHeight="1" x14ac:dyDescent="0.2">
      <c r="A105" s="117"/>
      <c r="B105" s="117"/>
      <c r="C105" s="117"/>
      <c r="D105" s="117"/>
      <c r="E105" s="117"/>
      <c r="F105" s="118"/>
      <c r="G105" s="261"/>
      <c r="H105" s="117"/>
      <c r="I105" s="336"/>
      <c r="J105" s="118"/>
      <c r="K105" s="117"/>
    </row>
    <row r="106" spans="1:11" ht="12" customHeight="1" x14ac:dyDescent="0.2">
      <c r="A106" s="117"/>
      <c r="B106" s="117"/>
      <c r="C106" s="117"/>
      <c r="D106" s="117"/>
      <c r="E106" s="117"/>
      <c r="F106" s="118"/>
      <c r="G106" s="261"/>
      <c r="H106" s="117"/>
      <c r="I106" s="336"/>
      <c r="J106" s="118"/>
      <c r="K106" s="117"/>
    </row>
    <row r="107" spans="1:11" ht="12" customHeight="1" x14ac:dyDescent="0.2">
      <c r="A107" s="117"/>
      <c r="B107" s="117"/>
      <c r="C107" s="117"/>
      <c r="D107" s="117"/>
      <c r="E107" s="117"/>
      <c r="F107" s="118"/>
      <c r="G107" s="261"/>
      <c r="H107" s="117"/>
      <c r="I107" s="336"/>
      <c r="J107" s="118"/>
      <c r="K107" s="117"/>
    </row>
    <row r="108" spans="1:11" ht="12" customHeight="1" x14ac:dyDescent="0.2">
      <c r="A108" s="117"/>
      <c r="B108" s="117"/>
      <c r="C108" s="117"/>
      <c r="D108" s="117"/>
      <c r="E108" s="117"/>
      <c r="F108" s="118"/>
      <c r="G108" s="261"/>
      <c r="H108" s="117"/>
      <c r="I108" s="336"/>
      <c r="J108" s="118"/>
      <c r="K108" s="117"/>
    </row>
    <row r="109" spans="1:11" ht="12" customHeight="1" x14ac:dyDescent="0.2">
      <c r="A109" s="117"/>
      <c r="B109" s="117"/>
      <c r="C109" s="117"/>
      <c r="D109" s="117"/>
      <c r="E109" s="117"/>
      <c r="F109" s="118"/>
      <c r="G109" s="261"/>
      <c r="H109" s="117"/>
      <c r="I109" s="336"/>
      <c r="J109" s="118"/>
      <c r="K109" s="117"/>
    </row>
    <row r="110" spans="1:11" ht="12" customHeight="1" x14ac:dyDescent="0.2">
      <c r="A110" s="117"/>
      <c r="B110" s="117"/>
      <c r="C110" s="117"/>
      <c r="D110" s="117"/>
      <c r="E110" s="117"/>
      <c r="F110" s="118"/>
      <c r="G110" s="261"/>
      <c r="H110" s="117"/>
      <c r="I110" s="336"/>
      <c r="J110" s="118"/>
      <c r="K110" s="117"/>
    </row>
    <row r="111" spans="1:11" ht="12" customHeight="1" x14ac:dyDescent="0.2">
      <c r="A111" s="117"/>
      <c r="B111" s="117"/>
      <c r="C111" s="117"/>
      <c r="D111" s="117"/>
      <c r="E111" s="117"/>
      <c r="F111" s="118"/>
      <c r="G111" s="261"/>
      <c r="H111" s="117"/>
      <c r="I111" s="336"/>
      <c r="J111" s="118"/>
      <c r="K111" s="117"/>
    </row>
    <row r="112" spans="1:11" ht="12" customHeight="1" x14ac:dyDescent="0.2">
      <c r="A112" s="117"/>
      <c r="B112" s="117"/>
      <c r="C112" s="117"/>
      <c r="D112" s="117"/>
      <c r="E112" s="117"/>
      <c r="F112" s="118"/>
      <c r="G112" s="261"/>
      <c r="H112" s="117"/>
      <c r="I112" s="336"/>
      <c r="J112" s="118"/>
      <c r="K112" s="117"/>
    </row>
    <row r="113" spans="1:11" ht="12" customHeight="1" x14ac:dyDescent="0.2">
      <c r="A113" s="117"/>
      <c r="B113" s="117"/>
      <c r="C113" s="117"/>
      <c r="D113" s="117"/>
      <c r="E113" s="117"/>
      <c r="F113" s="118"/>
      <c r="G113" s="261"/>
      <c r="H113" s="117"/>
      <c r="I113" s="336"/>
      <c r="J113" s="118"/>
      <c r="K113" s="117"/>
    </row>
    <row r="114" spans="1:11" ht="12" customHeight="1" x14ac:dyDescent="0.2">
      <c r="A114" s="117"/>
      <c r="B114" s="117"/>
      <c r="C114" s="117"/>
      <c r="D114" s="117"/>
      <c r="E114" s="117"/>
      <c r="F114" s="118"/>
      <c r="G114" s="261"/>
      <c r="H114" s="117"/>
      <c r="I114" s="336"/>
      <c r="J114" s="118"/>
      <c r="K114" s="117"/>
    </row>
    <row r="115" spans="1:11" ht="12" customHeight="1" x14ac:dyDescent="0.2">
      <c r="A115" s="117"/>
      <c r="B115" s="117"/>
      <c r="C115" s="117"/>
      <c r="D115" s="117"/>
      <c r="E115" s="117"/>
      <c r="F115" s="118"/>
      <c r="G115" s="261"/>
      <c r="H115" s="117"/>
      <c r="I115" s="336"/>
      <c r="J115" s="118"/>
      <c r="K115" s="117"/>
    </row>
    <row r="116" spans="1:11" ht="12" customHeight="1" x14ac:dyDescent="0.2">
      <c r="A116" s="117"/>
      <c r="B116" s="117"/>
      <c r="C116" s="117"/>
      <c r="D116" s="117"/>
      <c r="E116" s="117"/>
      <c r="F116" s="118"/>
      <c r="G116" s="261"/>
      <c r="H116" s="117"/>
      <c r="I116" s="336"/>
      <c r="J116" s="118"/>
      <c r="K116" s="117"/>
    </row>
    <row r="117" spans="1:11" ht="12" customHeight="1" x14ac:dyDescent="0.2">
      <c r="A117" s="117"/>
      <c r="B117" s="117"/>
      <c r="C117" s="117"/>
      <c r="D117" s="117"/>
      <c r="E117" s="117"/>
      <c r="F117" s="118"/>
      <c r="G117" s="261"/>
      <c r="H117" s="117"/>
      <c r="I117" s="336"/>
      <c r="J117" s="118"/>
      <c r="K117" s="117"/>
    </row>
    <row r="118" spans="1:11" ht="12" customHeight="1" x14ac:dyDescent="0.2">
      <c r="A118" s="117"/>
      <c r="B118" s="117"/>
      <c r="C118" s="117"/>
      <c r="D118" s="117"/>
      <c r="E118" s="117"/>
      <c r="F118" s="118"/>
      <c r="G118" s="261"/>
      <c r="H118" s="117"/>
      <c r="I118" s="336"/>
      <c r="J118" s="118"/>
      <c r="K118" s="117"/>
    </row>
    <row r="119" spans="1:11" ht="12" customHeight="1" x14ac:dyDescent="0.2">
      <c r="A119" s="117"/>
      <c r="B119" s="117"/>
      <c r="C119" s="117"/>
      <c r="D119" s="117"/>
      <c r="E119" s="117"/>
      <c r="F119" s="118"/>
      <c r="G119" s="261"/>
      <c r="H119" s="117"/>
      <c r="I119" s="336"/>
      <c r="J119" s="118"/>
      <c r="K119" s="117"/>
    </row>
    <row r="120" spans="1:11" ht="12" customHeight="1" x14ac:dyDescent="0.2">
      <c r="A120" s="117"/>
      <c r="B120" s="117"/>
      <c r="C120" s="117"/>
      <c r="D120" s="117"/>
      <c r="E120" s="117"/>
      <c r="F120" s="118"/>
      <c r="G120" s="261"/>
      <c r="H120" s="117"/>
      <c r="I120" s="336"/>
      <c r="J120" s="118"/>
      <c r="K120" s="117"/>
    </row>
    <row r="121" spans="1:11" ht="12" customHeight="1" x14ac:dyDescent="0.2">
      <c r="A121" s="117"/>
      <c r="B121" s="117"/>
      <c r="C121" s="117"/>
      <c r="D121" s="117"/>
      <c r="E121" s="117"/>
      <c r="F121" s="118"/>
      <c r="G121" s="261"/>
      <c r="H121" s="117"/>
      <c r="I121" s="336"/>
      <c r="J121" s="118"/>
      <c r="K121" s="117"/>
    </row>
    <row r="122" spans="1:11" ht="12" customHeight="1" x14ac:dyDescent="0.2">
      <c r="A122" s="117"/>
      <c r="B122" s="117"/>
      <c r="C122" s="117"/>
      <c r="D122" s="117"/>
      <c r="E122" s="117"/>
      <c r="F122" s="118"/>
      <c r="G122" s="261"/>
      <c r="H122" s="117"/>
      <c r="I122" s="336"/>
      <c r="J122" s="118"/>
      <c r="K122" s="117"/>
    </row>
    <row r="123" spans="1:11" ht="12" customHeight="1" x14ac:dyDescent="0.2">
      <c r="A123" s="117"/>
      <c r="B123" s="117"/>
      <c r="C123" s="117"/>
      <c r="D123" s="117"/>
      <c r="E123" s="117"/>
      <c r="F123" s="118"/>
      <c r="G123" s="261"/>
      <c r="H123" s="117"/>
      <c r="I123" s="336"/>
      <c r="J123" s="118"/>
      <c r="K123" s="117"/>
    </row>
    <row r="124" spans="1:11" ht="12" customHeight="1" x14ac:dyDescent="0.2">
      <c r="A124" s="117"/>
      <c r="B124" s="117"/>
      <c r="C124" s="117"/>
      <c r="D124" s="117"/>
      <c r="E124" s="117"/>
      <c r="F124" s="118"/>
      <c r="G124" s="261"/>
      <c r="H124" s="117"/>
      <c r="I124" s="336"/>
      <c r="J124" s="118"/>
      <c r="K124" s="117"/>
    </row>
    <row r="125" spans="1:11" ht="12" customHeight="1" x14ac:dyDescent="0.2">
      <c r="A125" s="117"/>
      <c r="B125" s="117"/>
      <c r="C125" s="117"/>
      <c r="D125" s="117"/>
      <c r="E125" s="117"/>
      <c r="F125" s="118"/>
      <c r="G125" s="261"/>
      <c r="H125" s="117"/>
      <c r="I125" s="336"/>
      <c r="J125" s="118"/>
      <c r="K125" s="117"/>
    </row>
    <row r="126" spans="1:11" ht="12" customHeight="1" x14ac:dyDescent="0.2">
      <c r="A126" s="117"/>
      <c r="B126" s="117"/>
      <c r="C126" s="117"/>
      <c r="D126" s="117"/>
      <c r="E126" s="117"/>
      <c r="F126" s="118"/>
      <c r="G126" s="261"/>
      <c r="H126" s="117"/>
      <c r="I126" s="336"/>
      <c r="J126" s="118"/>
      <c r="K126" s="117"/>
    </row>
    <row r="127" spans="1:11" ht="12" customHeight="1" x14ac:dyDescent="0.2">
      <c r="A127" s="117"/>
      <c r="B127" s="117"/>
      <c r="C127" s="117"/>
      <c r="D127" s="117"/>
      <c r="E127" s="117"/>
      <c r="F127" s="118"/>
      <c r="G127" s="261"/>
      <c r="H127" s="117"/>
      <c r="I127" s="336"/>
      <c r="J127" s="118"/>
      <c r="K127" s="117"/>
    </row>
    <row r="128" spans="1:11" ht="12" customHeight="1" x14ac:dyDescent="0.2">
      <c r="A128" s="117"/>
      <c r="B128" s="117"/>
      <c r="C128" s="117"/>
      <c r="D128" s="117"/>
      <c r="E128" s="117"/>
      <c r="F128" s="118"/>
      <c r="G128" s="261"/>
      <c r="H128" s="117"/>
      <c r="I128" s="336"/>
      <c r="J128" s="118"/>
      <c r="K128" s="117"/>
    </row>
    <row r="129" spans="1:11" ht="12" customHeight="1" x14ac:dyDescent="0.2">
      <c r="A129" s="117"/>
      <c r="B129" s="117"/>
      <c r="C129" s="117"/>
      <c r="D129" s="117"/>
      <c r="E129" s="117"/>
      <c r="F129" s="118"/>
      <c r="G129" s="261"/>
      <c r="H129" s="117"/>
      <c r="I129" s="336"/>
      <c r="J129" s="118"/>
      <c r="K129" s="117"/>
    </row>
    <row r="130" spans="1:11" ht="12" customHeight="1" x14ac:dyDescent="0.2">
      <c r="A130" s="117"/>
      <c r="B130" s="117"/>
      <c r="C130" s="117"/>
      <c r="D130" s="117"/>
      <c r="E130" s="117"/>
      <c r="F130" s="118"/>
      <c r="G130" s="261"/>
      <c r="H130" s="117"/>
      <c r="I130" s="336"/>
      <c r="J130" s="118"/>
      <c r="K130" s="117"/>
    </row>
    <row r="131" spans="1:11" ht="12" customHeight="1" x14ac:dyDescent="0.2">
      <c r="A131" s="117"/>
      <c r="B131" s="117"/>
      <c r="C131" s="117"/>
      <c r="D131" s="117"/>
      <c r="E131" s="117"/>
      <c r="F131" s="118"/>
      <c r="G131" s="261"/>
      <c r="H131" s="117"/>
      <c r="I131" s="336"/>
      <c r="J131" s="118"/>
      <c r="K131" s="117"/>
    </row>
    <row r="132" spans="1:11" ht="12" customHeight="1" x14ac:dyDescent="0.2">
      <c r="A132" s="117"/>
      <c r="B132" s="117"/>
      <c r="C132" s="117"/>
      <c r="D132" s="117"/>
      <c r="E132" s="117"/>
      <c r="F132" s="118"/>
      <c r="G132" s="261"/>
      <c r="H132" s="117"/>
      <c r="I132" s="336"/>
      <c r="J132" s="118"/>
      <c r="K132" s="117"/>
    </row>
    <row r="133" spans="1:11" ht="12" customHeight="1" x14ac:dyDescent="0.2">
      <c r="A133" s="117"/>
      <c r="B133" s="117"/>
      <c r="C133" s="117"/>
      <c r="D133" s="117"/>
      <c r="E133" s="117"/>
      <c r="F133" s="118"/>
      <c r="G133" s="261"/>
      <c r="H133" s="117"/>
      <c r="I133" s="336"/>
      <c r="J133" s="118"/>
      <c r="K133" s="117"/>
    </row>
    <row r="134" spans="1:11" ht="12" customHeight="1" x14ac:dyDescent="0.2">
      <c r="A134" s="117"/>
      <c r="B134" s="117"/>
      <c r="C134" s="117"/>
      <c r="D134" s="117"/>
      <c r="E134" s="117"/>
      <c r="F134" s="118"/>
      <c r="G134" s="261"/>
      <c r="H134" s="117"/>
      <c r="I134" s="336"/>
      <c r="J134" s="118"/>
      <c r="K134" s="117"/>
    </row>
    <row r="135" spans="1:11" ht="12" customHeight="1" x14ac:dyDescent="0.2">
      <c r="A135" s="117"/>
      <c r="B135" s="117"/>
      <c r="C135" s="117"/>
      <c r="D135" s="117"/>
      <c r="E135" s="117"/>
      <c r="F135" s="118"/>
      <c r="G135" s="261"/>
      <c r="H135" s="117"/>
      <c r="I135" s="336"/>
      <c r="J135" s="118"/>
      <c r="K135" s="117"/>
    </row>
    <row r="136" spans="1:11" ht="12" customHeight="1" x14ac:dyDescent="0.2">
      <c r="A136" s="117"/>
      <c r="B136" s="117"/>
      <c r="C136" s="117"/>
      <c r="D136" s="117"/>
      <c r="E136" s="117"/>
      <c r="F136" s="118"/>
      <c r="G136" s="261"/>
      <c r="H136" s="117"/>
      <c r="I136" s="336"/>
      <c r="J136" s="118"/>
      <c r="K136" s="117"/>
    </row>
    <row r="137" spans="1:11" ht="12" customHeight="1" x14ac:dyDescent="0.2">
      <c r="A137" s="117"/>
      <c r="B137" s="117"/>
      <c r="C137" s="117"/>
      <c r="D137" s="117"/>
      <c r="E137" s="117"/>
      <c r="F137" s="118"/>
      <c r="G137" s="261"/>
      <c r="H137" s="117"/>
      <c r="I137" s="336"/>
      <c r="J137" s="118"/>
      <c r="K137" s="117"/>
    </row>
    <row r="138" spans="1:11" ht="12" customHeight="1" x14ac:dyDescent="0.2">
      <c r="A138" s="117"/>
      <c r="B138" s="117"/>
      <c r="C138" s="117"/>
      <c r="D138" s="117"/>
      <c r="E138" s="117"/>
      <c r="F138" s="118"/>
      <c r="G138" s="261"/>
      <c r="H138" s="117"/>
      <c r="I138" s="336"/>
      <c r="J138" s="118"/>
      <c r="K138" s="117"/>
    </row>
    <row r="139" spans="1:11" ht="12" customHeight="1" x14ac:dyDescent="0.2">
      <c r="A139" s="117"/>
      <c r="B139" s="117"/>
      <c r="C139" s="117"/>
      <c r="D139" s="117"/>
      <c r="E139" s="117"/>
      <c r="F139" s="118"/>
      <c r="G139" s="261"/>
      <c r="H139" s="117"/>
      <c r="I139" s="336"/>
      <c r="J139" s="118"/>
      <c r="K139" s="117"/>
    </row>
    <row r="140" spans="1:11" ht="12" customHeight="1" x14ac:dyDescent="0.2">
      <c r="A140" s="117"/>
      <c r="B140" s="117"/>
      <c r="C140" s="117"/>
      <c r="D140" s="117"/>
      <c r="E140" s="117"/>
      <c r="F140" s="118"/>
      <c r="G140" s="261"/>
      <c r="H140" s="117"/>
      <c r="I140" s="336"/>
      <c r="J140" s="118"/>
      <c r="K140" s="117"/>
    </row>
    <row r="141" spans="1:11" ht="12" customHeight="1" x14ac:dyDescent="0.2">
      <c r="A141" s="117"/>
      <c r="B141" s="117"/>
      <c r="C141" s="117"/>
      <c r="D141" s="117"/>
      <c r="E141" s="117"/>
      <c r="F141" s="118"/>
      <c r="G141" s="261"/>
      <c r="H141" s="117"/>
      <c r="I141" s="336"/>
      <c r="J141" s="118"/>
      <c r="K141" s="117"/>
    </row>
    <row r="142" spans="1:11" ht="12" customHeight="1" x14ac:dyDescent="0.2">
      <c r="A142" s="117"/>
      <c r="B142" s="117"/>
      <c r="C142" s="117"/>
      <c r="D142" s="117"/>
      <c r="E142" s="117"/>
      <c r="F142" s="118"/>
      <c r="G142" s="261"/>
      <c r="H142" s="117"/>
      <c r="I142" s="336"/>
      <c r="J142" s="118"/>
      <c r="K142" s="117"/>
    </row>
    <row r="143" spans="1:11" ht="12" customHeight="1" x14ac:dyDescent="0.2">
      <c r="A143" s="117"/>
      <c r="B143" s="117"/>
      <c r="C143" s="117"/>
      <c r="D143" s="117"/>
      <c r="E143" s="117"/>
      <c r="F143" s="118"/>
      <c r="G143" s="261"/>
      <c r="H143" s="117"/>
      <c r="I143" s="336"/>
      <c r="J143" s="118"/>
      <c r="K143" s="117"/>
    </row>
    <row r="144" spans="1:11" ht="12" customHeight="1" x14ac:dyDescent="0.2">
      <c r="A144" s="117"/>
      <c r="B144" s="117"/>
      <c r="C144" s="117"/>
      <c r="D144" s="117"/>
      <c r="E144" s="117"/>
      <c r="F144" s="118"/>
      <c r="G144" s="261"/>
      <c r="H144" s="117"/>
      <c r="I144" s="336"/>
      <c r="J144" s="118"/>
      <c r="K144" s="117"/>
    </row>
    <row r="145" spans="1:11" ht="12" customHeight="1" x14ac:dyDescent="0.2">
      <c r="A145" s="117"/>
      <c r="B145" s="117"/>
      <c r="C145" s="117"/>
      <c r="D145" s="117"/>
      <c r="E145" s="117"/>
      <c r="F145" s="118"/>
      <c r="G145" s="261"/>
      <c r="H145" s="117"/>
      <c r="I145" s="336"/>
      <c r="J145" s="118"/>
      <c r="K145" s="117"/>
    </row>
    <row r="146" spans="1:11" ht="12" customHeight="1" x14ac:dyDescent="0.2">
      <c r="A146" s="117"/>
      <c r="B146" s="117"/>
      <c r="C146" s="117"/>
      <c r="D146" s="117"/>
      <c r="E146" s="117"/>
      <c r="F146" s="118"/>
      <c r="G146" s="261"/>
      <c r="H146" s="117"/>
      <c r="I146" s="336"/>
      <c r="J146" s="118"/>
      <c r="K146" s="117"/>
    </row>
    <row r="147" spans="1:11" ht="12" customHeight="1" x14ac:dyDescent="0.2">
      <c r="A147" s="117"/>
      <c r="B147" s="117"/>
      <c r="C147" s="117"/>
      <c r="D147" s="117"/>
      <c r="E147" s="117"/>
      <c r="F147" s="118"/>
      <c r="G147" s="261"/>
      <c r="H147" s="117"/>
      <c r="I147" s="336"/>
      <c r="J147" s="118"/>
      <c r="K147" s="117"/>
    </row>
    <row r="148" spans="1:11" ht="12" customHeight="1" x14ac:dyDescent="0.2">
      <c r="A148" s="117"/>
      <c r="B148" s="117"/>
      <c r="C148" s="117"/>
      <c r="D148" s="117"/>
      <c r="E148" s="117"/>
      <c r="F148" s="118"/>
      <c r="G148" s="261"/>
      <c r="H148" s="117"/>
      <c r="I148" s="336"/>
      <c r="J148" s="118"/>
      <c r="K148" s="117"/>
    </row>
    <row r="149" spans="1:11" ht="12" customHeight="1" x14ac:dyDescent="0.2">
      <c r="A149" s="117"/>
      <c r="B149" s="117"/>
      <c r="C149" s="117"/>
      <c r="D149" s="117"/>
      <c r="E149" s="117"/>
      <c r="F149" s="118"/>
      <c r="G149" s="261"/>
      <c r="H149" s="117"/>
      <c r="I149" s="336"/>
      <c r="J149" s="118"/>
      <c r="K149" s="117"/>
    </row>
    <row r="150" spans="1:11" ht="12" customHeight="1" x14ac:dyDescent="0.2">
      <c r="A150" s="117"/>
      <c r="B150" s="117"/>
      <c r="C150" s="117"/>
      <c r="D150" s="117"/>
      <c r="E150" s="117"/>
      <c r="F150" s="118"/>
      <c r="G150" s="261"/>
      <c r="H150" s="117"/>
      <c r="I150" s="336"/>
      <c r="J150" s="118"/>
      <c r="K150" s="117"/>
    </row>
    <row r="151" spans="1:11" ht="12" customHeight="1" x14ac:dyDescent="0.2">
      <c r="A151" s="117"/>
      <c r="B151" s="117"/>
      <c r="C151" s="117"/>
      <c r="D151" s="117"/>
      <c r="E151" s="117"/>
      <c r="F151" s="118"/>
      <c r="G151" s="261"/>
      <c r="H151" s="117"/>
      <c r="I151" s="336"/>
      <c r="J151" s="118"/>
      <c r="K151" s="117"/>
    </row>
    <row r="152" spans="1:11" ht="12" customHeight="1" x14ac:dyDescent="0.2">
      <c r="A152" s="117"/>
      <c r="B152" s="117"/>
      <c r="C152" s="117"/>
      <c r="D152" s="117"/>
      <c r="E152" s="117"/>
      <c r="F152" s="118"/>
      <c r="G152" s="261"/>
      <c r="H152" s="117"/>
      <c r="I152" s="336"/>
      <c r="J152" s="118"/>
      <c r="K152" s="117"/>
    </row>
    <row r="153" spans="1:11" ht="12" customHeight="1" x14ac:dyDescent="0.2">
      <c r="A153" s="117"/>
      <c r="B153" s="117"/>
      <c r="C153" s="117"/>
      <c r="D153" s="117"/>
      <c r="E153" s="117"/>
      <c r="F153" s="118"/>
      <c r="G153" s="261"/>
      <c r="H153" s="117"/>
      <c r="I153" s="336"/>
      <c r="J153" s="118"/>
      <c r="K153" s="117"/>
    </row>
    <row r="154" spans="1:11" ht="12" customHeight="1" x14ac:dyDescent="0.2">
      <c r="A154" s="117"/>
      <c r="B154" s="117"/>
      <c r="C154" s="117"/>
      <c r="D154" s="117"/>
      <c r="E154" s="117"/>
      <c r="F154" s="118"/>
      <c r="G154" s="261"/>
      <c r="H154" s="117"/>
      <c r="I154" s="336"/>
      <c r="J154" s="118"/>
      <c r="K154" s="117"/>
    </row>
    <row r="155" spans="1:11" ht="12" customHeight="1" x14ac:dyDescent="0.2">
      <c r="A155" s="117"/>
      <c r="B155" s="117"/>
      <c r="C155" s="117"/>
      <c r="D155" s="117"/>
      <c r="E155" s="117"/>
      <c r="F155" s="118"/>
      <c r="G155" s="261"/>
      <c r="H155" s="117"/>
      <c r="I155" s="336"/>
      <c r="J155" s="118"/>
      <c r="K155" s="117"/>
    </row>
    <row r="156" spans="1:11" ht="12" customHeight="1" x14ac:dyDescent="0.2">
      <c r="A156" s="117"/>
      <c r="B156" s="117"/>
      <c r="C156" s="117"/>
      <c r="D156" s="117"/>
      <c r="E156" s="117"/>
      <c r="F156" s="118"/>
      <c r="G156" s="261"/>
      <c r="H156" s="117"/>
      <c r="I156" s="336"/>
      <c r="J156" s="118"/>
      <c r="K156" s="117"/>
    </row>
    <row r="157" spans="1:11" ht="12" customHeight="1" x14ac:dyDescent="0.2">
      <c r="A157" s="117"/>
      <c r="B157" s="117"/>
      <c r="C157" s="117"/>
      <c r="D157" s="117"/>
      <c r="E157" s="117"/>
      <c r="F157" s="118"/>
      <c r="G157" s="261"/>
      <c r="H157" s="117"/>
      <c r="I157" s="336"/>
      <c r="J157" s="118"/>
      <c r="K157" s="117"/>
    </row>
    <row r="158" spans="1:11" ht="12" customHeight="1" x14ac:dyDescent="0.2">
      <c r="A158" s="117"/>
      <c r="B158" s="117"/>
      <c r="C158" s="117"/>
      <c r="D158" s="117"/>
      <c r="E158" s="117"/>
      <c r="F158" s="118"/>
      <c r="G158" s="261"/>
      <c r="H158" s="117"/>
      <c r="I158" s="336"/>
      <c r="J158" s="118"/>
      <c r="K158" s="117"/>
    </row>
    <row r="159" spans="1:11" ht="12" customHeight="1" x14ac:dyDescent="0.2">
      <c r="A159" s="117"/>
      <c r="B159" s="117"/>
      <c r="C159" s="117"/>
      <c r="D159" s="117"/>
      <c r="E159" s="117"/>
      <c r="F159" s="118"/>
      <c r="G159" s="261"/>
      <c r="H159" s="117"/>
      <c r="I159" s="336"/>
      <c r="J159" s="118"/>
      <c r="K159" s="117"/>
    </row>
    <row r="160" spans="1:11" ht="12" customHeight="1" x14ac:dyDescent="0.2">
      <c r="A160" s="117"/>
      <c r="B160" s="117"/>
      <c r="C160" s="117"/>
      <c r="D160" s="117"/>
      <c r="E160" s="117"/>
      <c r="F160" s="118"/>
      <c r="G160" s="261"/>
      <c r="H160" s="117"/>
      <c r="I160" s="336"/>
      <c r="J160" s="118"/>
      <c r="K160" s="117"/>
    </row>
    <row r="161" spans="1:11" ht="12" customHeight="1" x14ac:dyDescent="0.2">
      <c r="A161" s="117"/>
      <c r="B161" s="117"/>
      <c r="C161" s="117"/>
      <c r="D161" s="117"/>
      <c r="E161" s="117"/>
      <c r="F161" s="118"/>
      <c r="G161" s="261"/>
      <c r="H161" s="117"/>
      <c r="I161" s="336"/>
      <c r="J161" s="118"/>
      <c r="K161" s="117"/>
    </row>
    <row r="162" spans="1:11" ht="12" customHeight="1" x14ac:dyDescent="0.2">
      <c r="A162" s="117"/>
      <c r="B162" s="117"/>
      <c r="C162" s="117"/>
      <c r="D162" s="117"/>
      <c r="E162" s="117"/>
      <c r="F162" s="118"/>
      <c r="G162" s="261"/>
      <c r="H162" s="117"/>
      <c r="I162" s="336"/>
      <c r="J162" s="118"/>
      <c r="K162" s="117"/>
    </row>
    <row r="163" spans="1:11" ht="12" customHeight="1" x14ac:dyDescent="0.2">
      <c r="A163" s="104"/>
      <c r="B163" s="104"/>
      <c r="C163" s="104"/>
      <c r="D163" s="104"/>
      <c r="E163" s="104"/>
      <c r="F163" s="105"/>
      <c r="G163" s="261"/>
      <c r="H163" s="104"/>
      <c r="I163" s="336"/>
      <c r="J163" s="105"/>
      <c r="K163" s="104"/>
    </row>
    <row r="164" spans="1:11" ht="12" customHeight="1" x14ac:dyDescent="0.2">
      <c r="A164" s="104"/>
      <c r="B164" s="104"/>
      <c r="C164" s="104"/>
      <c r="D164" s="104"/>
      <c r="E164" s="104"/>
      <c r="F164" s="105"/>
      <c r="G164" s="261"/>
      <c r="H164" s="104"/>
      <c r="I164" s="336"/>
      <c r="J164" s="105"/>
      <c r="K164" s="104"/>
    </row>
    <row r="165" spans="1:11" ht="12" customHeight="1" x14ac:dyDescent="0.2">
      <c r="A165" s="104"/>
      <c r="B165" s="104"/>
      <c r="C165" s="104"/>
      <c r="D165" s="104"/>
      <c r="E165" s="104"/>
      <c r="F165" s="105"/>
      <c r="G165" s="261"/>
      <c r="H165" s="104"/>
      <c r="I165" s="336"/>
      <c r="J165" s="105"/>
      <c r="K165" s="104"/>
    </row>
    <row r="166" spans="1:11" ht="12" customHeight="1" x14ac:dyDescent="0.2">
      <c r="A166" s="104"/>
      <c r="B166" s="104"/>
      <c r="C166" s="104"/>
      <c r="D166" s="104"/>
      <c r="E166" s="104"/>
      <c r="F166" s="105"/>
      <c r="G166" s="261"/>
      <c r="H166" s="104"/>
      <c r="I166" s="336"/>
      <c r="J166" s="105"/>
      <c r="K166" s="104"/>
    </row>
    <row r="167" spans="1:11" ht="12" customHeight="1" x14ac:dyDescent="0.2">
      <c r="A167" s="104"/>
      <c r="B167" s="104"/>
      <c r="C167" s="104"/>
      <c r="D167" s="104"/>
      <c r="E167" s="104"/>
      <c r="F167" s="105"/>
      <c r="G167" s="261"/>
      <c r="H167" s="104"/>
      <c r="I167" s="336"/>
      <c r="J167" s="105"/>
      <c r="K167" s="104"/>
    </row>
    <row r="168" spans="1:11" ht="12" customHeight="1" x14ac:dyDescent="0.2">
      <c r="A168" s="104"/>
      <c r="B168" s="104"/>
      <c r="C168" s="104"/>
      <c r="D168" s="104"/>
      <c r="E168" s="104"/>
      <c r="F168" s="105"/>
      <c r="G168" s="261"/>
      <c r="H168" s="104"/>
      <c r="I168" s="336"/>
      <c r="J168" s="105"/>
      <c r="K168" s="104"/>
    </row>
    <row r="169" spans="1:11" ht="12" customHeight="1" x14ac:dyDescent="0.2">
      <c r="A169" s="104"/>
      <c r="B169" s="104"/>
      <c r="C169" s="104"/>
      <c r="D169" s="104"/>
      <c r="E169" s="104"/>
      <c r="F169" s="105"/>
      <c r="G169" s="261"/>
      <c r="H169" s="104"/>
      <c r="I169" s="336"/>
      <c r="J169" s="105"/>
      <c r="K169" s="104"/>
    </row>
    <row r="170" spans="1:11" ht="12" customHeight="1" x14ac:dyDescent="0.2">
      <c r="A170" s="104"/>
      <c r="B170" s="104"/>
      <c r="C170" s="104"/>
      <c r="D170" s="104"/>
      <c r="E170" s="104"/>
      <c r="F170" s="105"/>
      <c r="G170" s="261"/>
      <c r="H170" s="104"/>
      <c r="I170" s="336"/>
      <c r="J170" s="105"/>
      <c r="K170" s="104"/>
    </row>
    <row r="171" spans="1:11" ht="12" customHeight="1" x14ac:dyDescent="0.2">
      <c r="A171" s="104"/>
      <c r="B171" s="104"/>
      <c r="C171" s="104"/>
      <c r="D171" s="104"/>
      <c r="E171" s="104"/>
      <c r="F171" s="105"/>
      <c r="G171" s="261"/>
      <c r="H171" s="104"/>
      <c r="I171" s="336"/>
      <c r="J171" s="105"/>
      <c r="K171" s="104"/>
    </row>
    <row r="172" spans="1:11" ht="12" customHeight="1" x14ac:dyDescent="0.2">
      <c r="A172" s="104"/>
      <c r="B172" s="104"/>
      <c r="C172" s="104"/>
      <c r="D172" s="104"/>
      <c r="E172" s="104"/>
      <c r="F172" s="105"/>
      <c r="G172" s="261"/>
      <c r="H172" s="104"/>
      <c r="I172" s="336"/>
      <c r="J172" s="105"/>
      <c r="K172" s="104"/>
    </row>
    <row r="173" spans="1:11" ht="12" customHeight="1" x14ac:dyDescent="0.2">
      <c r="A173" s="104"/>
      <c r="B173" s="104"/>
      <c r="C173" s="104"/>
      <c r="D173" s="104"/>
      <c r="E173" s="104"/>
      <c r="F173" s="105"/>
      <c r="G173" s="261"/>
      <c r="H173" s="104"/>
      <c r="I173" s="336"/>
      <c r="J173" s="105"/>
      <c r="K173" s="104"/>
    </row>
    <row r="174" spans="1:11" ht="12" customHeight="1" x14ac:dyDescent="0.2">
      <c r="A174" s="104"/>
      <c r="B174" s="104"/>
      <c r="C174" s="104"/>
      <c r="D174" s="104"/>
      <c r="E174" s="104"/>
      <c r="F174" s="105"/>
      <c r="G174" s="261"/>
      <c r="H174" s="104"/>
      <c r="I174" s="336"/>
      <c r="J174" s="105"/>
      <c r="K174" s="104"/>
    </row>
    <row r="175" spans="1:11" ht="12" customHeight="1" x14ac:dyDescent="0.2">
      <c r="A175" s="104"/>
      <c r="B175" s="104"/>
      <c r="C175" s="104"/>
      <c r="D175" s="104"/>
      <c r="E175" s="104"/>
      <c r="F175" s="105"/>
      <c r="G175" s="261"/>
      <c r="H175" s="104"/>
      <c r="I175" s="336"/>
      <c r="J175" s="105"/>
      <c r="K175" s="104"/>
    </row>
    <row r="176" spans="1:11" ht="12" customHeight="1" x14ac:dyDescent="0.2">
      <c r="A176" s="104"/>
      <c r="B176" s="104"/>
      <c r="C176" s="104"/>
      <c r="D176" s="104"/>
      <c r="E176" s="104"/>
      <c r="F176" s="105"/>
      <c r="G176" s="261"/>
      <c r="H176" s="104"/>
      <c r="I176" s="336"/>
      <c r="J176" s="105"/>
      <c r="K176" s="104"/>
    </row>
    <row r="177" spans="1:11" ht="12" customHeight="1" x14ac:dyDescent="0.2">
      <c r="A177" s="104"/>
      <c r="B177" s="104"/>
      <c r="C177" s="104"/>
      <c r="D177" s="104"/>
      <c r="E177" s="104"/>
      <c r="F177" s="105"/>
      <c r="G177" s="261"/>
      <c r="H177" s="104"/>
      <c r="I177" s="336"/>
      <c r="J177" s="105"/>
      <c r="K177" s="104"/>
    </row>
    <row r="178" spans="1:11" ht="12" customHeight="1" x14ac:dyDescent="0.2">
      <c r="A178" s="104"/>
      <c r="B178" s="104"/>
      <c r="C178" s="104"/>
      <c r="D178" s="104"/>
      <c r="E178" s="104"/>
      <c r="F178" s="105"/>
      <c r="G178" s="261"/>
      <c r="H178" s="104"/>
      <c r="I178" s="336"/>
      <c r="J178" s="105"/>
      <c r="K178" s="104"/>
    </row>
    <row r="179" spans="1:11" ht="12" customHeight="1" x14ac:dyDescent="0.2">
      <c r="A179" s="104"/>
      <c r="B179" s="104"/>
      <c r="C179" s="104"/>
      <c r="D179" s="104"/>
      <c r="E179" s="104"/>
      <c r="F179" s="105"/>
      <c r="G179" s="261"/>
      <c r="H179" s="104"/>
      <c r="I179" s="336"/>
      <c r="J179" s="105"/>
      <c r="K179" s="104"/>
    </row>
    <row r="180" spans="1:11" ht="12" customHeight="1" x14ac:dyDescent="0.2">
      <c r="A180" s="104"/>
      <c r="B180" s="104"/>
      <c r="C180" s="104"/>
      <c r="D180" s="104"/>
      <c r="E180" s="104"/>
      <c r="F180" s="105"/>
      <c r="G180" s="261"/>
      <c r="H180" s="104"/>
      <c r="I180" s="336"/>
      <c r="J180" s="105"/>
      <c r="K180" s="104"/>
    </row>
    <row r="181" spans="1:11" ht="12" customHeight="1" x14ac:dyDescent="0.2">
      <c r="A181" s="104"/>
      <c r="B181" s="104"/>
      <c r="C181" s="104"/>
      <c r="D181" s="104"/>
      <c r="E181" s="104"/>
      <c r="F181" s="105"/>
      <c r="G181" s="261"/>
      <c r="H181" s="104"/>
      <c r="I181" s="336"/>
      <c r="J181" s="105"/>
      <c r="K181" s="104"/>
    </row>
    <row r="182" spans="1:11" ht="12" customHeight="1" x14ac:dyDescent="0.2">
      <c r="A182" s="104"/>
      <c r="B182" s="104"/>
      <c r="C182" s="104"/>
      <c r="D182" s="104"/>
      <c r="E182" s="104"/>
      <c r="F182" s="105"/>
      <c r="G182" s="261"/>
      <c r="H182" s="104"/>
      <c r="I182" s="336"/>
      <c r="J182" s="105"/>
      <c r="K182" s="104"/>
    </row>
    <row r="183" spans="1:11" ht="12" customHeight="1" x14ac:dyDescent="0.2">
      <c r="A183" s="104"/>
      <c r="B183" s="104"/>
      <c r="C183" s="104"/>
      <c r="D183" s="104"/>
      <c r="E183" s="104"/>
      <c r="F183" s="105"/>
      <c r="G183" s="261"/>
      <c r="H183" s="104"/>
      <c r="I183" s="336"/>
      <c r="J183" s="105"/>
      <c r="K183" s="104"/>
    </row>
    <row r="184" spans="1:11" ht="12" customHeight="1" x14ac:dyDescent="0.2">
      <c r="A184" s="104"/>
      <c r="B184" s="104"/>
      <c r="C184" s="104"/>
      <c r="D184" s="104"/>
      <c r="E184" s="104"/>
      <c r="F184" s="105"/>
      <c r="G184" s="261"/>
      <c r="H184" s="104"/>
      <c r="I184" s="336"/>
      <c r="J184" s="105"/>
      <c r="K184" s="104"/>
    </row>
    <row r="185" spans="1:11" ht="12" customHeight="1" x14ac:dyDescent="0.2">
      <c r="A185" s="104"/>
      <c r="B185" s="104"/>
      <c r="C185" s="104"/>
      <c r="D185" s="104"/>
      <c r="E185" s="104"/>
      <c r="F185" s="105"/>
      <c r="G185" s="261"/>
      <c r="H185" s="104"/>
      <c r="I185" s="336"/>
      <c r="J185" s="105"/>
      <c r="K185" s="104"/>
    </row>
    <row r="186" spans="1:11" ht="12" customHeight="1" x14ac:dyDescent="0.2">
      <c r="A186" s="104"/>
      <c r="B186" s="104"/>
      <c r="C186" s="104"/>
      <c r="D186" s="104"/>
      <c r="E186" s="104"/>
      <c r="F186" s="105"/>
      <c r="G186" s="261"/>
      <c r="H186" s="104"/>
      <c r="I186" s="336"/>
      <c r="J186" s="105"/>
      <c r="K186" s="104"/>
    </row>
    <row r="187" spans="1:11" ht="12" customHeight="1" x14ac:dyDescent="0.2">
      <c r="A187" s="104"/>
      <c r="B187" s="104"/>
      <c r="C187" s="104"/>
      <c r="D187" s="104"/>
      <c r="E187" s="104"/>
      <c r="F187" s="105"/>
      <c r="G187" s="261"/>
      <c r="H187" s="104"/>
      <c r="I187" s="336"/>
      <c r="J187" s="105"/>
      <c r="K187" s="104"/>
    </row>
    <row r="188" spans="1:11" ht="12" customHeight="1" x14ac:dyDescent="0.2">
      <c r="A188" s="104"/>
      <c r="B188" s="104"/>
      <c r="C188" s="104"/>
      <c r="D188" s="104"/>
      <c r="E188" s="104"/>
      <c r="F188" s="105"/>
      <c r="G188" s="261"/>
      <c r="H188" s="104"/>
      <c r="I188" s="336"/>
      <c r="J188" s="105"/>
      <c r="K188" s="104"/>
    </row>
    <row r="189" spans="1:11" ht="12" customHeight="1" x14ac:dyDescent="0.2">
      <c r="A189" s="104"/>
      <c r="B189" s="104"/>
      <c r="C189" s="104"/>
      <c r="D189" s="104"/>
      <c r="E189" s="104"/>
      <c r="F189" s="105"/>
      <c r="G189" s="261"/>
      <c r="H189" s="104"/>
      <c r="I189" s="336"/>
      <c r="J189" s="105"/>
      <c r="K189" s="104"/>
    </row>
    <row r="190" spans="1:11" ht="12" customHeight="1" x14ac:dyDescent="0.2">
      <c r="A190" s="104"/>
      <c r="B190" s="104"/>
      <c r="C190" s="104"/>
      <c r="D190" s="104"/>
      <c r="E190" s="104"/>
      <c r="F190" s="105"/>
      <c r="G190" s="261"/>
      <c r="H190" s="104"/>
      <c r="I190" s="336"/>
      <c r="J190" s="105"/>
      <c r="K190" s="104"/>
    </row>
    <row r="191" spans="1:11" ht="12" customHeight="1" x14ac:dyDescent="0.2">
      <c r="A191" s="104"/>
      <c r="B191" s="104"/>
      <c r="C191" s="104"/>
      <c r="D191" s="104"/>
      <c r="E191" s="104"/>
      <c r="F191" s="105"/>
      <c r="G191" s="261"/>
      <c r="H191" s="104"/>
      <c r="I191" s="336"/>
      <c r="J191" s="105"/>
      <c r="K191" s="104"/>
    </row>
    <row r="192" spans="1:11" ht="12" customHeight="1" x14ac:dyDescent="0.2">
      <c r="A192" s="104"/>
      <c r="B192" s="104"/>
      <c r="C192" s="104"/>
      <c r="D192" s="104"/>
      <c r="E192" s="104"/>
      <c r="F192" s="105"/>
      <c r="G192" s="261"/>
      <c r="H192" s="104"/>
      <c r="I192" s="336"/>
      <c r="J192" s="105"/>
      <c r="K192" s="104"/>
    </row>
    <row r="193" spans="1:11" ht="12" customHeight="1" x14ac:dyDescent="0.2">
      <c r="A193" s="104"/>
      <c r="B193" s="104"/>
      <c r="C193" s="104"/>
      <c r="D193" s="104"/>
      <c r="E193" s="104"/>
      <c r="F193" s="105"/>
      <c r="G193" s="261"/>
      <c r="H193" s="104"/>
      <c r="I193" s="336"/>
      <c r="J193" s="105"/>
      <c r="K193" s="104"/>
    </row>
    <row r="194" spans="1:11" ht="12" customHeight="1" x14ac:dyDescent="0.2">
      <c r="A194" s="104"/>
      <c r="B194" s="104"/>
      <c r="C194" s="104"/>
      <c r="D194" s="104"/>
      <c r="E194" s="104"/>
      <c r="F194" s="105"/>
      <c r="G194" s="261"/>
      <c r="H194" s="104"/>
      <c r="I194" s="336"/>
      <c r="J194" s="105"/>
      <c r="K194" s="104"/>
    </row>
    <row r="195" spans="1:11" ht="12" customHeight="1" x14ac:dyDescent="0.2">
      <c r="A195" s="104"/>
      <c r="B195" s="104"/>
      <c r="C195" s="104"/>
      <c r="D195" s="104"/>
      <c r="E195" s="104"/>
      <c r="F195" s="105"/>
      <c r="G195" s="261"/>
      <c r="H195" s="104"/>
      <c r="I195" s="336"/>
      <c r="J195" s="105"/>
      <c r="K195" s="104"/>
    </row>
    <row r="196" spans="1:11" ht="12" customHeight="1" x14ac:dyDescent="0.2">
      <c r="A196" s="104"/>
      <c r="B196" s="104"/>
      <c r="C196" s="104"/>
      <c r="D196" s="104"/>
      <c r="E196" s="104"/>
      <c r="F196" s="105"/>
      <c r="G196" s="261"/>
      <c r="H196" s="104"/>
      <c r="I196" s="336"/>
      <c r="J196" s="105"/>
      <c r="K196" s="104"/>
    </row>
    <row r="197" spans="1:11" ht="12" customHeight="1" x14ac:dyDescent="0.2">
      <c r="A197" s="104"/>
      <c r="B197" s="104"/>
      <c r="C197" s="104"/>
      <c r="D197" s="104"/>
      <c r="E197" s="104"/>
      <c r="F197" s="105"/>
      <c r="G197" s="261"/>
      <c r="H197" s="104"/>
      <c r="I197" s="336"/>
      <c r="J197" s="105"/>
      <c r="K197" s="104"/>
    </row>
    <row r="198" spans="1:11" ht="12" customHeight="1" x14ac:dyDescent="0.2">
      <c r="A198" s="104"/>
      <c r="B198" s="104"/>
      <c r="C198" s="104"/>
      <c r="D198" s="104"/>
      <c r="E198" s="104"/>
      <c r="F198" s="105"/>
      <c r="G198" s="261"/>
      <c r="H198" s="104"/>
      <c r="I198" s="336"/>
      <c r="J198" s="105"/>
      <c r="K198" s="104"/>
    </row>
    <row r="199" spans="1:11" ht="12" customHeight="1" x14ac:dyDescent="0.2">
      <c r="A199" s="104"/>
      <c r="B199" s="104"/>
      <c r="C199" s="104"/>
      <c r="D199" s="104"/>
      <c r="E199" s="104"/>
      <c r="F199" s="105"/>
      <c r="G199" s="261"/>
      <c r="H199" s="104"/>
      <c r="I199" s="336"/>
      <c r="J199" s="105"/>
      <c r="K199" s="104"/>
    </row>
    <row r="200" spans="1:11" ht="12" customHeight="1" x14ac:dyDescent="0.2">
      <c r="A200" s="104"/>
      <c r="B200" s="104"/>
      <c r="C200" s="104"/>
      <c r="D200" s="104"/>
      <c r="E200" s="104"/>
      <c r="F200" s="105"/>
      <c r="G200" s="261"/>
      <c r="H200" s="104"/>
      <c r="I200" s="336"/>
      <c r="J200" s="105"/>
      <c r="K200" s="104"/>
    </row>
    <row r="201" spans="1:11" ht="12" customHeight="1" x14ac:dyDescent="0.2">
      <c r="A201" s="104"/>
      <c r="B201" s="104"/>
      <c r="C201" s="104"/>
      <c r="D201" s="104"/>
      <c r="E201" s="104"/>
      <c r="F201" s="105"/>
      <c r="G201" s="261"/>
      <c r="H201" s="104"/>
      <c r="I201" s="336"/>
      <c r="J201" s="105"/>
      <c r="K201" s="104"/>
    </row>
    <row r="202" spans="1:11" ht="12" customHeight="1" x14ac:dyDescent="0.2">
      <c r="A202" s="104"/>
      <c r="B202" s="104"/>
      <c r="C202" s="104"/>
      <c r="D202" s="104"/>
      <c r="E202" s="104"/>
      <c r="F202" s="105"/>
      <c r="G202" s="261"/>
      <c r="H202" s="104"/>
      <c r="I202" s="336"/>
      <c r="J202" s="105"/>
      <c r="K202" s="104"/>
    </row>
    <row r="203" spans="1:11" ht="12" customHeight="1" x14ac:dyDescent="0.2">
      <c r="A203" s="104"/>
      <c r="B203" s="104"/>
      <c r="C203" s="104"/>
      <c r="D203" s="104"/>
      <c r="E203" s="104"/>
      <c r="F203" s="105"/>
      <c r="G203" s="261"/>
      <c r="H203" s="104"/>
      <c r="I203" s="336"/>
      <c r="J203" s="105"/>
      <c r="K203" s="104"/>
    </row>
    <row r="204" spans="1:11" ht="12" customHeight="1" x14ac:dyDescent="0.2">
      <c r="A204" s="104"/>
      <c r="B204" s="104"/>
      <c r="C204" s="104"/>
      <c r="D204" s="104"/>
      <c r="E204" s="104"/>
      <c r="F204" s="105"/>
      <c r="G204" s="261"/>
      <c r="H204" s="104"/>
      <c r="I204" s="336"/>
      <c r="J204" s="105"/>
      <c r="K204" s="104"/>
    </row>
    <row r="205" spans="1:11" ht="12" customHeight="1" x14ac:dyDescent="0.2">
      <c r="A205" s="104"/>
      <c r="B205" s="104"/>
      <c r="C205" s="104"/>
      <c r="D205" s="104"/>
      <c r="E205" s="104"/>
      <c r="F205" s="105"/>
      <c r="G205" s="261"/>
      <c r="H205" s="104"/>
      <c r="I205" s="336"/>
      <c r="J205" s="105"/>
      <c r="K205" s="104"/>
    </row>
    <row r="206" spans="1:11" ht="12" customHeight="1" x14ac:dyDescent="0.2">
      <c r="A206" s="104"/>
      <c r="B206" s="104"/>
      <c r="C206" s="104"/>
      <c r="D206" s="104"/>
      <c r="E206" s="104"/>
      <c r="F206" s="105"/>
      <c r="G206" s="261"/>
      <c r="H206" s="104"/>
      <c r="I206" s="336"/>
      <c r="J206" s="105"/>
      <c r="K206" s="104"/>
    </row>
    <row r="207" spans="1:11" ht="12" customHeight="1" x14ac:dyDescent="0.2">
      <c r="A207" s="104"/>
      <c r="B207" s="104"/>
      <c r="C207" s="104"/>
      <c r="D207" s="104"/>
      <c r="E207" s="104"/>
      <c r="F207" s="105"/>
      <c r="G207" s="261"/>
      <c r="H207" s="104"/>
      <c r="I207" s="336"/>
      <c r="J207" s="105"/>
      <c r="K207" s="104"/>
    </row>
    <row r="208" spans="1:11" ht="12" customHeight="1" x14ac:dyDescent="0.2">
      <c r="A208" s="104"/>
      <c r="B208" s="104"/>
      <c r="C208" s="104"/>
      <c r="D208" s="104"/>
      <c r="E208" s="104"/>
      <c r="F208" s="105"/>
      <c r="G208" s="261"/>
      <c r="H208" s="104"/>
      <c r="I208" s="336"/>
      <c r="J208" s="105"/>
      <c r="K208" s="104"/>
    </row>
    <row r="209" spans="1:11" ht="12" customHeight="1" x14ac:dyDescent="0.2">
      <c r="A209" s="104"/>
      <c r="B209" s="104"/>
      <c r="C209" s="104"/>
      <c r="D209" s="104"/>
      <c r="E209" s="104"/>
      <c r="F209" s="105"/>
      <c r="G209" s="261"/>
      <c r="H209" s="104"/>
      <c r="I209" s="336"/>
      <c r="J209" s="105"/>
      <c r="K209" s="104"/>
    </row>
    <row r="210" spans="1:11" ht="12" customHeight="1" x14ac:dyDescent="0.2">
      <c r="A210" s="104"/>
      <c r="B210" s="104"/>
      <c r="C210" s="104"/>
      <c r="D210" s="104"/>
      <c r="E210" s="104"/>
      <c r="F210" s="105"/>
      <c r="G210" s="261"/>
      <c r="H210" s="104"/>
      <c r="I210" s="336"/>
      <c r="J210" s="105"/>
      <c r="K210" s="104"/>
    </row>
    <row r="211" spans="1:11" ht="12" customHeight="1" x14ac:dyDescent="0.2">
      <c r="A211" s="104"/>
      <c r="B211" s="104"/>
      <c r="C211" s="104"/>
      <c r="D211" s="104"/>
      <c r="E211" s="104"/>
      <c r="F211" s="105"/>
      <c r="G211" s="261"/>
      <c r="H211" s="104"/>
      <c r="I211" s="336"/>
      <c r="J211" s="105"/>
      <c r="K211" s="104"/>
    </row>
    <row r="212" spans="1:11" ht="12" customHeight="1" x14ac:dyDescent="0.2">
      <c r="A212" s="104"/>
      <c r="B212" s="104"/>
      <c r="C212" s="104"/>
      <c r="D212" s="104"/>
      <c r="E212" s="104"/>
      <c r="F212" s="105"/>
      <c r="G212" s="261"/>
      <c r="H212" s="104"/>
      <c r="I212" s="336"/>
      <c r="J212" s="105"/>
      <c r="K212" s="104"/>
    </row>
    <row r="213" spans="1:11" ht="12" customHeight="1" x14ac:dyDescent="0.2">
      <c r="A213" s="104"/>
      <c r="B213" s="104"/>
      <c r="C213" s="104"/>
      <c r="D213" s="104"/>
      <c r="E213" s="104"/>
      <c r="F213" s="105"/>
      <c r="G213" s="261"/>
      <c r="H213" s="104"/>
      <c r="I213" s="336"/>
      <c r="J213" s="105"/>
      <c r="K213" s="104"/>
    </row>
    <row r="214" spans="1:11" ht="12" customHeight="1" x14ac:dyDescent="0.2">
      <c r="A214" s="104"/>
      <c r="B214" s="104"/>
      <c r="C214" s="104"/>
      <c r="D214" s="104"/>
      <c r="E214" s="104"/>
      <c r="F214" s="105"/>
      <c r="G214" s="261"/>
      <c r="H214" s="104"/>
      <c r="I214" s="336"/>
      <c r="J214" s="105"/>
      <c r="K214" s="104"/>
    </row>
    <row r="215" spans="1:11" ht="12" customHeight="1" x14ac:dyDescent="0.2">
      <c r="A215" s="104"/>
      <c r="B215" s="104"/>
      <c r="C215" s="104"/>
      <c r="D215" s="104"/>
      <c r="E215" s="104"/>
      <c r="F215" s="105"/>
      <c r="G215" s="261"/>
      <c r="H215" s="104"/>
      <c r="I215" s="336"/>
      <c r="J215" s="105"/>
      <c r="K215" s="104"/>
    </row>
    <row r="216" spans="1:11" ht="12" customHeight="1" x14ac:dyDescent="0.2">
      <c r="A216" s="104"/>
      <c r="B216" s="104"/>
      <c r="C216" s="104"/>
      <c r="D216" s="104"/>
      <c r="E216" s="104"/>
      <c r="F216" s="105"/>
      <c r="G216" s="261"/>
      <c r="H216" s="104"/>
      <c r="I216" s="336"/>
      <c r="J216" s="105"/>
      <c r="K216" s="104"/>
    </row>
    <row r="217" spans="1:11" ht="12" customHeight="1" x14ac:dyDescent="0.2">
      <c r="A217" s="104"/>
      <c r="B217" s="104"/>
      <c r="C217" s="104"/>
      <c r="D217" s="104"/>
      <c r="E217" s="104"/>
      <c r="F217" s="105"/>
      <c r="G217" s="261"/>
      <c r="H217" s="104"/>
      <c r="I217" s="336"/>
      <c r="J217" s="105"/>
      <c r="K217" s="104"/>
    </row>
    <row r="218" spans="1:11" ht="12" customHeight="1" x14ac:dyDescent="0.2">
      <c r="A218" s="104"/>
      <c r="B218" s="104"/>
      <c r="C218" s="104"/>
      <c r="D218" s="104"/>
      <c r="E218" s="104"/>
      <c r="F218" s="105"/>
      <c r="G218" s="261"/>
      <c r="H218" s="104"/>
      <c r="I218" s="336"/>
      <c r="J218" s="105"/>
      <c r="K218" s="104"/>
    </row>
    <row r="219" spans="1:11" ht="12" customHeight="1" x14ac:dyDescent="0.2">
      <c r="A219" s="104"/>
      <c r="B219" s="104"/>
      <c r="C219" s="104"/>
      <c r="D219" s="104"/>
      <c r="E219" s="104"/>
      <c r="F219" s="105"/>
      <c r="G219" s="261"/>
      <c r="H219" s="104"/>
      <c r="I219" s="336"/>
      <c r="J219" s="105"/>
      <c r="K219" s="104"/>
    </row>
    <row r="220" spans="1:11" ht="12" customHeight="1" x14ac:dyDescent="0.2">
      <c r="A220" s="104"/>
      <c r="B220" s="104"/>
      <c r="C220" s="104"/>
      <c r="D220" s="104"/>
      <c r="E220" s="104"/>
      <c r="F220" s="105"/>
      <c r="G220" s="261"/>
      <c r="H220" s="104"/>
      <c r="I220" s="336"/>
      <c r="J220" s="105"/>
      <c r="K220" s="104"/>
    </row>
    <row r="221" spans="1:11" ht="12" customHeight="1" x14ac:dyDescent="0.2">
      <c r="A221" s="104"/>
      <c r="B221" s="104"/>
      <c r="C221" s="104"/>
      <c r="D221" s="104"/>
      <c r="E221" s="104"/>
      <c r="F221" s="105"/>
      <c r="G221" s="261"/>
      <c r="H221" s="104"/>
      <c r="I221" s="336"/>
      <c r="J221" s="105"/>
      <c r="K221" s="104"/>
    </row>
    <row r="222" spans="1:11" ht="12" customHeight="1" x14ac:dyDescent="0.2">
      <c r="A222" s="104"/>
      <c r="B222" s="104"/>
      <c r="C222" s="104"/>
      <c r="D222" s="104"/>
      <c r="E222" s="104"/>
      <c r="F222" s="105"/>
      <c r="G222" s="261"/>
      <c r="H222" s="104"/>
      <c r="I222" s="336"/>
      <c r="J222" s="105"/>
      <c r="K222" s="104"/>
    </row>
    <row r="223" spans="1:11" ht="12" customHeight="1" x14ac:dyDescent="0.2">
      <c r="A223" s="104"/>
      <c r="B223" s="104"/>
      <c r="C223" s="104"/>
      <c r="D223" s="104"/>
      <c r="E223" s="104"/>
      <c r="F223" s="105"/>
      <c r="G223" s="261"/>
      <c r="H223" s="104"/>
      <c r="I223" s="336"/>
      <c r="J223" s="105"/>
      <c r="K223" s="104"/>
    </row>
    <row r="224" spans="1:11" ht="12" customHeight="1" x14ac:dyDescent="0.2">
      <c r="A224" s="104"/>
      <c r="B224" s="104"/>
      <c r="C224" s="104"/>
      <c r="D224" s="104"/>
      <c r="E224" s="104"/>
      <c r="F224" s="105"/>
      <c r="G224" s="261"/>
      <c r="H224" s="104"/>
      <c r="I224" s="336"/>
      <c r="J224" s="105"/>
      <c r="K224" s="104"/>
    </row>
    <row r="225" spans="1:11" ht="12" customHeight="1" x14ac:dyDescent="0.2">
      <c r="A225" s="104"/>
      <c r="B225" s="104"/>
      <c r="C225" s="104"/>
      <c r="D225" s="104"/>
      <c r="E225" s="104"/>
      <c r="F225" s="105"/>
      <c r="G225" s="261"/>
      <c r="H225" s="104"/>
      <c r="I225" s="336"/>
      <c r="J225" s="105"/>
      <c r="K225" s="104"/>
    </row>
    <row r="226" spans="1:11" ht="12" customHeight="1" x14ac:dyDescent="0.2">
      <c r="A226" s="104"/>
      <c r="B226" s="104"/>
      <c r="C226" s="104"/>
      <c r="D226" s="104"/>
      <c r="E226" s="104"/>
      <c r="F226" s="105"/>
      <c r="G226" s="261"/>
      <c r="H226" s="104"/>
      <c r="I226" s="336"/>
      <c r="J226" s="105"/>
      <c r="K226" s="104"/>
    </row>
    <row r="227" spans="1:11" ht="12" customHeight="1" x14ac:dyDescent="0.2">
      <c r="A227" s="104"/>
      <c r="B227" s="104"/>
      <c r="C227" s="104"/>
      <c r="D227" s="104"/>
      <c r="E227" s="104"/>
      <c r="F227" s="105"/>
      <c r="G227" s="261"/>
      <c r="H227" s="104"/>
      <c r="I227" s="336"/>
      <c r="J227" s="105"/>
      <c r="K227" s="104"/>
    </row>
    <row r="228" spans="1:11" ht="12" customHeight="1" x14ac:dyDescent="0.2">
      <c r="A228" s="104"/>
      <c r="B228" s="104"/>
      <c r="C228" s="104"/>
      <c r="D228" s="104"/>
      <c r="E228" s="104"/>
      <c r="F228" s="105"/>
      <c r="G228" s="261"/>
      <c r="H228" s="104"/>
      <c r="I228" s="336"/>
      <c r="J228" s="105"/>
      <c r="K228" s="104"/>
    </row>
    <row r="229" spans="1:11" ht="12" customHeight="1" x14ac:dyDescent="0.2">
      <c r="A229" s="104"/>
      <c r="B229" s="104"/>
      <c r="C229" s="104"/>
      <c r="D229" s="104"/>
      <c r="E229" s="104"/>
      <c r="F229" s="105"/>
      <c r="G229" s="261"/>
      <c r="H229" s="104"/>
      <c r="I229" s="336"/>
      <c r="J229" s="105"/>
      <c r="K229" s="104"/>
    </row>
    <row r="230" spans="1:11" ht="12" customHeight="1" x14ac:dyDescent="0.2">
      <c r="A230" s="104"/>
      <c r="B230" s="104"/>
      <c r="C230" s="104"/>
      <c r="D230" s="104"/>
      <c r="E230" s="104"/>
      <c r="F230" s="105"/>
      <c r="G230" s="261"/>
      <c r="H230" s="104"/>
      <c r="I230" s="336"/>
      <c r="J230" s="105"/>
      <c r="K230" s="104"/>
    </row>
    <row r="231" spans="1:11" ht="12" customHeight="1" x14ac:dyDescent="0.2">
      <c r="A231" s="104"/>
      <c r="B231" s="104"/>
      <c r="C231" s="104"/>
      <c r="D231" s="104"/>
      <c r="E231" s="104"/>
      <c r="F231" s="105"/>
      <c r="G231" s="261"/>
      <c r="H231" s="104"/>
      <c r="I231" s="336"/>
      <c r="J231" s="105"/>
      <c r="K231" s="104"/>
    </row>
    <row r="232" spans="1:11" ht="12" customHeight="1" x14ac:dyDescent="0.2">
      <c r="A232" s="104"/>
      <c r="B232" s="104"/>
      <c r="C232" s="104"/>
      <c r="D232" s="104"/>
      <c r="E232" s="104"/>
      <c r="F232" s="105"/>
      <c r="G232" s="261"/>
      <c r="H232" s="104"/>
      <c r="I232" s="336"/>
      <c r="J232" s="105"/>
      <c r="K232" s="104"/>
    </row>
    <row r="233" spans="1:11" ht="12" customHeight="1" x14ac:dyDescent="0.2">
      <c r="A233" s="104"/>
      <c r="B233" s="104"/>
      <c r="C233" s="104"/>
      <c r="D233" s="104"/>
      <c r="E233" s="104"/>
      <c r="F233" s="105"/>
      <c r="G233" s="261"/>
      <c r="H233" s="104"/>
      <c r="I233" s="336"/>
      <c r="J233" s="105"/>
      <c r="K233" s="104"/>
    </row>
    <row r="234" spans="1:11" ht="12" customHeight="1" x14ac:dyDescent="0.2">
      <c r="A234" s="104"/>
      <c r="B234" s="104"/>
      <c r="C234" s="104"/>
      <c r="D234" s="104"/>
      <c r="E234" s="104"/>
      <c r="F234" s="105"/>
      <c r="G234" s="261"/>
      <c r="H234" s="104"/>
      <c r="I234" s="336"/>
      <c r="J234" s="105"/>
      <c r="K234" s="104"/>
    </row>
    <row r="235" spans="1:11" ht="12" customHeight="1" x14ac:dyDescent="0.2">
      <c r="A235" s="104"/>
      <c r="B235" s="104"/>
      <c r="C235" s="104"/>
      <c r="D235" s="104"/>
      <c r="E235" s="104"/>
      <c r="F235" s="105"/>
      <c r="G235" s="261"/>
      <c r="H235" s="104"/>
      <c r="I235" s="336"/>
      <c r="J235" s="105"/>
      <c r="K235" s="104"/>
    </row>
    <row r="236" spans="1:11" ht="12" customHeight="1" x14ac:dyDescent="0.2">
      <c r="A236" s="104"/>
      <c r="B236" s="104"/>
      <c r="C236" s="104"/>
      <c r="D236" s="104"/>
      <c r="E236" s="104"/>
      <c r="F236" s="105"/>
      <c r="G236" s="261"/>
      <c r="H236" s="104"/>
      <c r="I236" s="336"/>
      <c r="J236" s="105"/>
      <c r="K236" s="104"/>
    </row>
    <row r="237" spans="1:11" ht="12" customHeight="1" x14ac:dyDescent="0.2">
      <c r="A237" s="104"/>
      <c r="B237" s="104"/>
      <c r="C237" s="104"/>
      <c r="D237" s="104"/>
      <c r="E237" s="104"/>
      <c r="F237" s="105"/>
      <c r="G237" s="261"/>
      <c r="H237" s="104"/>
      <c r="I237" s="336"/>
      <c r="J237" s="105"/>
      <c r="K237" s="104"/>
    </row>
    <row r="238" spans="1:11" ht="12" customHeight="1" x14ac:dyDescent="0.2">
      <c r="A238" s="104"/>
      <c r="B238" s="104"/>
      <c r="C238" s="104"/>
      <c r="D238" s="104"/>
      <c r="E238" s="104"/>
      <c r="F238" s="105"/>
      <c r="G238" s="261"/>
      <c r="H238" s="104"/>
      <c r="I238" s="336"/>
      <c r="J238" s="105"/>
      <c r="K238" s="104"/>
    </row>
    <row r="239" spans="1:11" ht="12" customHeight="1" x14ac:dyDescent="0.2">
      <c r="A239" s="104"/>
      <c r="B239" s="104"/>
      <c r="C239" s="104"/>
      <c r="D239" s="104"/>
      <c r="E239" s="104"/>
      <c r="F239" s="105"/>
      <c r="G239" s="261"/>
      <c r="H239" s="104"/>
      <c r="I239" s="336"/>
      <c r="J239" s="105"/>
      <c r="K239" s="104"/>
    </row>
    <row r="240" spans="1:11" ht="12" customHeight="1" x14ac:dyDescent="0.2">
      <c r="A240" s="104"/>
      <c r="B240" s="104"/>
      <c r="C240" s="104"/>
      <c r="D240" s="104"/>
      <c r="E240" s="104"/>
      <c r="F240" s="105"/>
      <c r="G240" s="261"/>
      <c r="H240" s="104"/>
      <c r="I240" s="336"/>
      <c r="J240" s="105"/>
      <c r="K240" s="104"/>
    </row>
    <row r="241" spans="1:11" ht="12" customHeight="1" x14ac:dyDescent="0.2">
      <c r="A241" s="104"/>
      <c r="B241" s="104"/>
      <c r="C241" s="104"/>
      <c r="D241" s="104"/>
      <c r="E241" s="104"/>
      <c r="F241" s="105"/>
      <c r="G241" s="261"/>
      <c r="H241" s="104"/>
      <c r="I241" s="336"/>
      <c r="J241" s="105"/>
      <c r="K241" s="104"/>
    </row>
    <row r="242" spans="1:11" ht="12" customHeight="1" x14ac:dyDescent="0.2">
      <c r="A242" s="104"/>
      <c r="B242" s="104"/>
      <c r="C242" s="104"/>
      <c r="D242" s="104"/>
      <c r="E242" s="104"/>
      <c r="F242" s="105"/>
      <c r="G242" s="261"/>
      <c r="H242" s="104"/>
      <c r="I242" s="336"/>
      <c r="J242" s="105"/>
      <c r="K242" s="104"/>
    </row>
    <row r="243" spans="1:11" ht="12" customHeight="1" x14ac:dyDescent="0.2">
      <c r="A243" s="104"/>
      <c r="B243" s="104"/>
      <c r="C243" s="104"/>
      <c r="D243" s="104"/>
      <c r="E243" s="104"/>
      <c r="F243" s="105"/>
      <c r="G243" s="261"/>
      <c r="H243" s="104"/>
      <c r="I243" s="336"/>
      <c r="J243" s="105"/>
      <c r="K243" s="104"/>
    </row>
    <row r="244" spans="1:11" ht="12" customHeight="1" x14ac:dyDescent="0.2">
      <c r="A244" s="104"/>
      <c r="B244" s="104"/>
      <c r="C244" s="104"/>
      <c r="D244" s="104"/>
      <c r="E244" s="104"/>
      <c r="F244" s="105"/>
      <c r="G244" s="261"/>
      <c r="H244" s="104"/>
      <c r="I244" s="336"/>
      <c r="J244" s="105"/>
      <c r="K244" s="104"/>
    </row>
    <row r="245" spans="1:11" ht="12" customHeight="1" x14ac:dyDescent="0.2">
      <c r="A245" s="104"/>
      <c r="B245" s="104"/>
      <c r="C245" s="104"/>
      <c r="D245" s="104"/>
      <c r="E245" s="104"/>
      <c r="F245" s="105"/>
      <c r="G245" s="261"/>
      <c r="H245" s="104"/>
      <c r="I245" s="336"/>
      <c r="J245" s="105"/>
      <c r="K245" s="104"/>
    </row>
    <row r="246" spans="1:11" ht="12" customHeight="1" x14ac:dyDescent="0.2">
      <c r="A246" s="104"/>
      <c r="B246" s="104"/>
      <c r="C246" s="104"/>
      <c r="D246" s="104"/>
      <c r="E246" s="104"/>
      <c r="F246" s="105"/>
      <c r="G246" s="261"/>
      <c r="H246" s="104"/>
      <c r="I246" s="336"/>
      <c r="J246" s="105"/>
      <c r="K246" s="104"/>
    </row>
    <row r="247" spans="1:11" ht="12" customHeight="1" x14ac:dyDescent="0.2">
      <c r="A247" s="104"/>
      <c r="B247" s="104"/>
      <c r="C247" s="104"/>
      <c r="D247" s="104"/>
      <c r="E247" s="104"/>
      <c r="F247" s="105"/>
      <c r="G247" s="261"/>
      <c r="H247" s="104"/>
      <c r="I247" s="336"/>
      <c r="J247" s="105"/>
      <c r="K247" s="104"/>
    </row>
    <row r="248" spans="1:11" ht="12" customHeight="1" x14ac:dyDescent="0.2">
      <c r="A248" s="104"/>
      <c r="B248" s="104"/>
      <c r="C248" s="104"/>
      <c r="D248" s="104"/>
      <c r="E248" s="104"/>
      <c r="F248" s="105"/>
      <c r="G248" s="261"/>
      <c r="H248" s="104"/>
      <c r="I248" s="336"/>
      <c r="J248" s="105"/>
      <c r="K248" s="104"/>
    </row>
    <row r="249" spans="1:11" ht="12" customHeight="1" x14ac:dyDescent="0.2">
      <c r="A249" s="104"/>
      <c r="B249" s="104"/>
      <c r="C249" s="104"/>
      <c r="D249" s="104"/>
      <c r="E249" s="104"/>
      <c r="F249" s="105"/>
      <c r="G249" s="261"/>
      <c r="H249" s="104"/>
      <c r="I249" s="336"/>
      <c r="J249" s="105"/>
      <c r="K249" s="104"/>
    </row>
    <row r="250" spans="1:11" ht="12" customHeight="1" x14ac:dyDescent="0.2">
      <c r="A250" s="104"/>
      <c r="B250" s="104"/>
      <c r="C250" s="104"/>
      <c r="D250" s="104"/>
      <c r="E250" s="104"/>
      <c r="F250" s="105"/>
      <c r="G250" s="261"/>
      <c r="H250" s="104"/>
      <c r="I250" s="336"/>
      <c r="J250" s="105"/>
      <c r="K250" s="104"/>
    </row>
    <row r="251" spans="1:11" ht="12" customHeight="1" x14ac:dyDescent="0.2">
      <c r="A251" s="104"/>
      <c r="B251" s="104"/>
      <c r="C251" s="104"/>
      <c r="D251" s="104"/>
      <c r="E251" s="104"/>
      <c r="F251" s="105"/>
      <c r="G251" s="261"/>
      <c r="H251" s="104"/>
      <c r="I251" s="336"/>
      <c r="J251" s="105"/>
      <c r="K251" s="104"/>
    </row>
    <row r="252" spans="1:11" ht="12" customHeight="1" x14ac:dyDescent="0.2">
      <c r="A252" s="104"/>
      <c r="B252" s="104"/>
      <c r="C252" s="104"/>
      <c r="D252" s="104"/>
      <c r="E252" s="104"/>
      <c r="F252" s="105"/>
      <c r="G252" s="261"/>
      <c r="H252" s="104"/>
      <c r="I252" s="336"/>
      <c r="J252" s="105"/>
      <c r="K252" s="104"/>
    </row>
    <row r="253" spans="1:11" ht="12" customHeight="1" x14ac:dyDescent="0.2">
      <c r="A253" s="104"/>
      <c r="B253" s="104"/>
      <c r="C253" s="104"/>
      <c r="D253" s="104"/>
      <c r="E253" s="104"/>
      <c r="F253" s="105"/>
      <c r="G253" s="261"/>
      <c r="H253" s="104"/>
      <c r="I253" s="336"/>
      <c r="J253" s="105"/>
      <c r="K253" s="104"/>
    </row>
    <row r="254" spans="1:11" ht="12" customHeight="1" x14ac:dyDescent="0.2">
      <c r="A254" s="104"/>
      <c r="B254" s="104"/>
      <c r="C254" s="104"/>
      <c r="D254" s="104"/>
      <c r="E254" s="104"/>
      <c r="F254" s="105"/>
      <c r="G254" s="261"/>
      <c r="H254" s="104"/>
      <c r="I254" s="336"/>
      <c r="J254" s="105"/>
      <c r="K254" s="104"/>
    </row>
    <row r="255" spans="1:11" ht="12" customHeight="1" x14ac:dyDescent="0.2">
      <c r="A255" s="104"/>
      <c r="B255" s="104"/>
      <c r="C255" s="104"/>
      <c r="D255" s="104"/>
      <c r="E255" s="104"/>
      <c r="F255" s="105"/>
      <c r="G255" s="261"/>
      <c r="H255" s="104"/>
      <c r="I255" s="336"/>
      <c r="J255" s="105"/>
      <c r="K255" s="104"/>
    </row>
    <row r="256" spans="1:11" ht="12" customHeight="1" x14ac:dyDescent="0.2">
      <c r="A256" s="104"/>
      <c r="B256" s="104"/>
      <c r="C256" s="104"/>
      <c r="D256" s="104"/>
      <c r="E256" s="104"/>
      <c r="F256" s="105"/>
      <c r="G256" s="261"/>
      <c r="H256" s="104"/>
      <c r="I256" s="336"/>
      <c r="J256" s="105"/>
      <c r="K256" s="104"/>
    </row>
    <row r="257" spans="1:11" ht="12" customHeight="1" x14ac:dyDescent="0.2">
      <c r="A257" s="104"/>
      <c r="B257" s="104"/>
      <c r="C257" s="104"/>
      <c r="D257" s="104"/>
      <c r="E257" s="104"/>
      <c r="F257" s="105"/>
      <c r="G257" s="261"/>
      <c r="H257" s="104"/>
      <c r="I257" s="336"/>
      <c r="J257" s="105"/>
      <c r="K257" s="104"/>
    </row>
    <row r="258" spans="1:11" ht="12" customHeight="1" x14ac:dyDescent="0.2">
      <c r="A258" s="104"/>
      <c r="B258" s="104"/>
      <c r="C258" s="104"/>
      <c r="D258" s="104"/>
      <c r="E258" s="104"/>
      <c r="F258" s="105"/>
      <c r="G258" s="261"/>
      <c r="H258" s="104"/>
      <c r="I258" s="336"/>
      <c r="J258" s="105"/>
      <c r="K258" s="104"/>
    </row>
    <row r="259" spans="1:11" ht="12" customHeight="1" x14ac:dyDescent="0.2">
      <c r="A259" s="104"/>
      <c r="B259" s="104"/>
      <c r="C259" s="104"/>
      <c r="D259" s="104"/>
      <c r="E259" s="104"/>
      <c r="F259" s="105"/>
      <c r="G259" s="261"/>
      <c r="H259" s="104"/>
      <c r="I259" s="336"/>
      <c r="J259" s="105"/>
      <c r="K259" s="104"/>
    </row>
    <row r="260" spans="1:11" ht="12" customHeight="1" x14ac:dyDescent="0.2">
      <c r="A260" s="104"/>
      <c r="B260" s="104"/>
      <c r="C260" s="104"/>
      <c r="D260" s="104"/>
      <c r="E260" s="104"/>
      <c r="F260" s="105"/>
      <c r="G260" s="261"/>
      <c r="H260" s="104"/>
      <c r="I260" s="336"/>
      <c r="J260" s="105"/>
      <c r="K260" s="104"/>
    </row>
    <row r="261" spans="1:11" ht="12" customHeight="1" x14ac:dyDescent="0.2">
      <c r="A261" s="104"/>
      <c r="B261" s="104"/>
      <c r="C261" s="104"/>
      <c r="D261" s="104"/>
      <c r="E261" s="104"/>
      <c r="F261" s="105"/>
      <c r="G261" s="261"/>
      <c r="H261" s="104"/>
      <c r="I261" s="336"/>
      <c r="J261" s="105"/>
      <c r="K261" s="104"/>
    </row>
    <row r="262" spans="1:11" ht="12" customHeight="1" x14ac:dyDescent="0.2">
      <c r="A262" s="104"/>
      <c r="B262" s="104"/>
      <c r="C262" s="104"/>
      <c r="D262" s="104"/>
      <c r="E262" s="104"/>
      <c r="F262" s="105"/>
      <c r="G262" s="261"/>
      <c r="H262" s="104"/>
      <c r="I262" s="336"/>
      <c r="J262" s="105"/>
      <c r="K262" s="104"/>
    </row>
    <row r="263" spans="1:11" ht="12" customHeight="1" x14ac:dyDescent="0.2">
      <c r="A263" s="104"/>
      <c r="B263" s="104"/>
      <c r="C263" s="104"/>
      <c r="D263" s="104"/>
      <c r="E263" s="104"/>
      <c r="F263" s="105"/>
      <c r="G263" s="261"/>
      <c r="H263" s="104"/>
      <c r="I263" s="336"/>
      <c r="J263" s="105"/>
      <c r="K263" s="104"/>
    </row>
    <row r="264" spans="1:11" ht="12" customHeight="1" x14ac:dyDescent="0.2">
      <c r="A264" s="104"/>
      <c r="B264" s="104"/>
      <c r="C264" s="104"/>
      <c r="D264" s="104"/>
      <c r="E264" s="104"/>
      <c r="F264" s="105"/>
      <c r="G264" s="261"/>
      <c r="H264" s="104"/>
      <c r="I264" s="336"/>
      <c r="J264" s="105"/>
      <c r="K264" s="104"/>
    </row>
    <row r="265" spans="1:11" ht="12" customHeight="1" x14ac:dyDescent="0.2">
      <c r="A265" s="104"/>
      <c r="B265" s="104"/>
      <c r="C265" s="104"/>
      <c r="D265" s="104"/>
      <c r="E265" s="104"/>
      <c r="F265" s="105"/>
      <c r="G265" s="261"/>
      <c r="H265" s="104"/>
      <c r="I265" s="336"/>
      <c r="J265" s="105"/>
      <c r="K265" s="104"/>
    </row>
    <row r="266" spans="1:11" ht="12" customHeight="1" x14ac:dyDescent="0.2">
      <c r="A266" s="104"/>
      <c r="B266" s="104"/>
      <c r="C266" s="104"/>
      <c r="D266" s="104"/>
      <c r="E266" s="104"/>
      <c r="F266" s="105"/>
      <c r="G266" s="261"/>
      <c r="H266" s="104"/>
      <c r="I266" s="336"/>
      <c r="J266" s="105"/>
      <c r="K266" s="104"/>
    </row>
    <row r="267" spans="1:11" ht="12" customHeight="1" x14ac:dyDescent="0.2">
      <c r="A267" s="104"/>
      <c r="B267" s="104"/>
      <c r="C267" s="104"/>
      <c r="D267" s="104"/>
      <c r="E267" s="104"/>
      <c r="F267" s="105"/>
      <c r="G267" s="261"/>
      <c r="H267" s="104"/>
      <c r="I267" s="336"/>
      <c r="J267" s="105"/>
      <c r="K267" s="104"/>
    </row>
    <row r="268" spans="1:11" ht="12" customHeight="1" x14ac:dyDescent="0.2">
      <c r="A268" s="104"/>
      <c r="B268" s="104"/>
      <c r="C268" s="104"/>
      <c r="D268" s="104"/>
      <c r="E268" s="104"/>
      <c r="F268" s="105"/>
      <c r="G268" s="261"/>
      <c r="H268" s="104"/>
      <c r="I268" s="336"/>
      <c r="J268" s="105"/>
      <c r="K268" s="104"/>
    </row>
    <row r="269" spans="1:11" ht="12" customHeight="1" x14ac:dyDescent="0.2">
      <c r="A269" s="104"/>
      <c r="B269" s="104"/>
      <c r="C269" s="104"/>
      <c r="D269" s="104"/>
      <c r="E269" s="104"/>
      <c r="F269" s="105"/>
      <c r="G269" s="261"/>
      <c r="H269" s="104"/>
      <c r="I269" s="336"/>
      <c r="J269" s="105"/>
      <c r="K269" s="104"/>
    </row>
    <row r="270" spans="1:11" ht="12" customHeight="1" x14ac:dyDescent="0.2">
      <c r="A270" s="104"/>
      <c r="B270" s="104"/>
      <c r="C270" s="104"/>
      <c r="D270" s="104"/>
      <c r="E270" s="104"/>
      <c r="F270" s="105"/>
      <c r="G270" s="261"/>
      <c r="H270" s="104"/>
      <c r="I270" s="336"/>
      <c r="J270" s="105"/>
      <c r="K270" s="104"/>
    </row>
    <row r="271" spans="1:11" ht="12" customHeight="1" x14ac:dyDescent="0.2">
      <c r="A271" s="104"/>
      <c r="B271" s="104"/>
      <c r="C271" s="104"/>
      <c r="D271" s="104"/>
      <c r="E271" s="104"/>
      <c r="F271" s="105"/>
      <c r="G271" s="261"/>
      <c r="H271" s="104"/>
      <c r="I271" s="336"/>
      <c r="J271" s="105"/>
      <c r="K271" s="104"/>
    </row>
    <row r="272" spans="1:11" ht="12" customHeight="1" x14ac:dyDescent="0.2">
      <c r="A272" s="104"/>
      <c r="B272" s="104"/>
      <c r="C272" s="104"/>
      <c r="D272" s="104"/>
      <c r="E272" s="104"/>
      <c r="F272" s="105"/>
      <c r="G272" s="261"/>
      <c r="H272" s="104"/>
      <c r="I272" s="336"/>
      <c r="J272" s="105"/>
      <c r="K272" s="104"/>
    </row>
    <row r="273" spans="1:11" ht="12" customHeight="1" x14ac:dyDescent="0.2">
      <c r="A273" s="104"/>
      <c r="B273" s="104"/>
      <c r="C273" s="104"/>
      <c r="D273" s="104"/>
      <c r="E273" s="104"/>
      <c r="F273" s="105"/>
      <c r="G273" s="261"/>
      <c r="H273" s="104"/>
      <c r="I273" s="336"/>
      <c r="J273" s="105"/>
      <c r="K273" s="104"/>
    </row>
    <row r="274" spans="1:11" ht="12" customHeight="1" x14ac:dyDescent="0.2">
      <c r="A274" s="104"/>
      <c r="B274" s="104"/>
      <c r="C274" s="104"/>
      <c r="D274" s="104"/>
      <c r="E274" s="104"/>
      <c r="F274" s="105"/>
      <c r="G274" s="261"/>
      <c r="H274" s="104"/>
      <c r="I274" s="336"/>
      <c r="J274" s="105"/>
      <c r="K274" s="104"/>
    </row>
    <row r="275" spans="1:11" ht="12" customHeight="1" x14ac:dyDescent="0.2">
      <c r="A275" s="104"/>
      <c r="B275" s="104"/>
      <c r="C275" s="104"/>
      <c r="D275" s="104"/>
      <c r="E275" s="104"/>
      <c r="F275" s="105"/>
      <c r="G275" s="261"/>
      <c r="H275" s="104"/>
      <c r="I275" s="336"/>
      <c r="J275" s="105"/>
      <c r="K275" s="104"/>
    </row>
    <row r="276" spans="1:11" ht="12" customHeight="1" x14ac:dyDescent="0.2">
      <c r="A276" s="104"/>
      <c r="B276" s="104"/>
      <c r="C276" s="104"/>
      <c r="D276" s="104"/>
      <c r="E276" s="104"/>
      <c r="F276" s="105"/>
      <c r="G276" s="261"/>
      <c r="H276" s="104"/>
      <c r="I276" s="336"/>
      <c r="J276" s="105"/>
      <c r="K276" s="104"/>
    </row>
    <row r="277" spans="1:11" ht="12" customHeight="1" x14ac:dyDescent="0.2">
      <c r="A277" s="104"/>
      <c r="B277" s="104"/>
      <c r="C277" s="104"/>
      <c r="D277" s="104"/>
      <c r="E277" s="104"/>
      <c r="F277" s="105"/>
      <c r="G277" s="261"/>
      <c r="H277" s="104"/>
      <c r="I277" s="336"/>
      <c r="J277" s="105"/>
      <c r="K277" s="104"/>
    </row>
    <row r="278" spans="1:11" ht="12" customHeight="1" x14ac:dyDescent="0.2">
      <c r="A278" s="104"/>
      <c r="B278" s="104"/>
      <c r="C278" s="104"/>
      <c r="D278" s="104"/>
      <c r="E278" s="104"/>
      <c r="F278" s="105"/>
      <c r="G278" s="261"/>
      <c r="H278" s="104"/>
      <c r="I278" s="336"/>
      <c r="J278" s="105"/>
      <c r="K278" s="104"/>
    </row>
    <row r="279" spans="1:11" ht="12" customHeight="1" x14ac:dyDescent="0.2">
      <c r="A279" s="104"/>
      <c r="B279" s="104"/>
      <c r="C279" s="104"/>
      <c r="D279" s="104"/>
      <c r="E279" s="104"/>
      <c r="F279" s="105"/>
      <c r="G279" s="261"/>
      <c r="H279" s="104"/>
      <c r="I279" s="336"/>
      <c r="J279" s="105"/>
      <c r="K279" s="104"/>
    </row>
    <row r="280" spans="1:11" ht="12" customHeight="1" x14ac:dyDescent="0.2">
      <c r="A280" s="104"/>
      <c r="B280" s="104"/>
      <c r="C280" s="104"/>
      <c r="D280" s="104"/>
      <c r="E280" s="104"/>
      <c r="F280" s="105"/>
      <c r="G280" s="261"/>
      <c r="H280" s="104"/>
      <c r="I280" s="336"/>
      <c r="J280" s="105"/>
      <c r="K280" s="104"/>
    </row>
    <row r="281" spans="1:11" ht="12" customHeight="1" x14ac:dyDescent="0.2">
      <c r="A281" s="104"/>
      <c r="B281" s="104"/>
      <c r="C281" s="104"/>
      <c r="D281" s="104"/>
      <c r="E281" s="104"/>
      <c r="F281" s="105"/>
      <c r="G281" s="261"/>
      <c r="H281" s="104"/>
      <c r="I281" s="336"/>
      <c r="J281" s="105"/>
      <c r="K281" s="104"/>
    </row>
    <row r="282" spans="1:11" ht="12" customHeight="1" x14ac:dyDescent="0.2">
      <c r="A282" s="104"/>
      <c r="B282" s="104"/>
      <c r="C282" s="104"/>
      <c r="D282" s="104"/>
      <c r="E282" s="104"/>
      <c r="F282" s="105"/>
      <c r="G282" s="261"/>
      <c r="H282" s="104"/>
      <c r="I282" s="336"/>
      <c r="J282" s="105"/>
      <c r="K282" s="104"/>
    </row>
    <row r="283" spans="1:11" ht="12" customHeight="1" x14ac:dyDescent="0.2">
      <c r="A283" s="104"/>
      <c r="B283" s="104"/>
      <c r="C283" s="104"/>
      <c r="D283" s="104"/>
      <c r="E283" s="104"/>
      <c r="F283" s="105"/>
      <c r="G283" s="261"/>
      <c r="H283" s="104"/>
      <c r="I283" s="336"/>
      <c r="J283" s="105"/>
      <c r="K283" s="104"/>
    </row>
    <row r="284" spans="1:11" ht="12" customHeight="1" x14ac:dyDescent="0.2">
      <c r="A284" s="104"/>
      <c r="B284" s="104"/>
      <c r="C284" s="104"/>
      <c r="D284" s="104"/>
      <c r="E284" s="104"/>
      <c r="F284" s="105"/>
      <c r="G284" s="261"/>
      <c r="H284" s="104"/>
      <c r="I284" s="336"/>
      <c r="J284" s="105"/>
      <c r="K284" s="104"/>
    </row>
    <row r="285" spans="1:11" ht="12" customHeight="1" x14ac:dyDescent="0.2">
      <c r="A285" s="104"/>
      <c r="B285" s="104"/>
      <c r="C285" s="104"/>
      <c r="D285" s="104"/>
      <c r="E285" s="104"/>
      <c r="F285" s="105"/>
      <c r="G285" s="261"/>
      <c r="H285" s="104"/>
      <c r="I285" s="336"/>
      <c r="J285" s="105"/>
      <c r="K285" s="104"/>
    </row>
    <row r="286" spans="1:11" ht="12" customHeight="1" x14ac:dyDescent="0.2">
      <c r="A286" s="104"/>
      <c r="B286" s="104"/>
      <c r="C286" s="104"/>
      <c r="D286" s="104"/>
      <c r="E286" s="104"/>
      <c r="F286" s="105"/>
      <c r="G286" s="261"/>
      <c r="H286" s="104"/>
      <c r="I286" s="336"/>
      <c r="J286" s="105"/>
      <c r="K286" s="104"/>
    </row>
    <row r="287" spans="1:11" ht="12" customHeight="1" x14ac:dyDescent="0.2">
      <c r="A287" s="104"/>
      <c r="B287" s="104"/>
      <c r="C287" s="104"/>
      <c r="D287" s="104"/>
      <c r="E287" s="104"/>
      <c r="F287" s="105"/>
      <c r="G287" s="261"/>
      <c r="H287" s="104"/>
      <c r="I287" s="336"/>
      <c r="J287" s="105"/>
      <c r="K287" s="104"/>
    </row>
    <row r="288" spans="1:11" ht="12" customHeight="1" x14ac:dyDescent="0.2">
      <c r="A288" s="104"/>
      <c r="B288" s="104"/>
      <c r="C288" s="104"/>
      <c r="D288" s="104"/>
      <c r="E288" s="104"/>
      <c r="F288" s="105"/>
      <c r="G288" s="261"/>
      <c r="H288" s="104"/>
      <c r="I288" s="336"/>
      <c r="J288" s="105"/>
      <c r="K288" s="104"/>
    </row>
    <row r="289" spans="1:11" ht="12" customHeight="1" x14ac:dyDescent="0.2">
      <c r="A289" s="104"/>
      <c r="B289" s="104"/>
      <c r="C289" s="104"/>
      <c r="D289" s="104"/>
      <c r="E289" s="104"/>
      <c r="F289" s="105"/>
      <c r="G289" s="261"/>
      <c r="H289" s="104"/>
      <c r="I289" s="336"/>
      <c r="J289" s="105"/>
      <c r="K289" s="104"/>
    </row>
    <row r="290" spans="1:11" ht="12" customHeight="1" x14ac:dyDescent="0.2">
      <c r="A290" s="104"/>
      <c r="B290" s="104"/>
      <c r="C290" s="104"/>
      <c r="D290" s="104"/>
      <c r="E290" s="104"/>
      <c r="F290" s="105"/>
      <c r="G290" s="261"/>
      <c r="H290" s="104"/>
      <c r="I290" s="336"/>
      <c r="J290" s="105"/>
      <c r="K290" s="104"/>
    </row>
    <row r="291" spans="1:11" ht="12" customHeight="1" x14ac:dyDescent="0.2">
      <c r="A291" s="104"/>
      <c r="B291" s="104"/>
      <c r="C291" s="104"/>
      <c r="D291" s="104"/>
      <c r="E291" s="104"/>
      <c r="F291" s="105"/>
      <c r="G291" s="261"/>
      <c r="H291" s="104"/>
      <c r="I291" s="336"/>
      <c r="J291" s="105"/>
      <c r="K291" s="104"/>
    </row>
    <row r="292" spans="1:11" ht="12" customHeight="1" x14ac:dyDescent="0.2">
      <c r="A292" s="104"/>
      <c r="B292" s="104"/>
      <c r="C292" s="104"/>
      <c r="D292" s="104"/>
      <c r="E292" s="104"/>
      <c r="F292" s="105"/>
      <c r="G292" s="261"/>
      <c r="H292" s="104"/>
      <c r="I292" s="336"/>
      <c r="J292" s="105"/>
      <c r="K292" s="104"/>
    </row>
    <row r="293" spans="1:11" ht="12" customHeight="1" x14ac:dyDescent="0.2">
      <c r="A293" s="104"/>
      <c r="B293" s="104"/>
      <c r="C293" s="104"/>
      <c r="D293" s="104"/>
      <c r="E293" s="104"/>
      <c r="F293" s="105"/>
      <c r="G293" s="261"/>
      <c r="H293" s="104"/>
      <c r="I293" s="336"/>
      <c r="J293" s="105"/>
      <c r="K293" s="104"/>
    </row>
    <row r="294" spans="1:11" ht="12" customHeight="1" x14ac:dyDescent="0.2">
      <c r="A294" s="104"/>
      <c r="B294" s="104"/>
      <c r="C294" s="104"/>
      <c r="D294" s="104"/>
      <c r="E294" s="104"/>
      <c r="F294" s="105"/>
      <c r="G294" s="261"/>
      <c r="H294" s="104"/>
      <c r="I294" s="336"/>
      <c r="J294" s="105"/>
      <c r="K294" s="104"/>
    </row>
    <row r="295" spans="1:11" ht="12" customHeight="1" x14ac:dyDescent="0.2">
      <c r="A295" s="104"/>
      <c r="B295" s="104"/>
      <c r="C295" s="104"/>
      <c r="D295" s="104"/>
      <c r="E295" s="104"/>
      <c r="F295" s="105"/>
      <c r="G295" s="261"/>
      <c r="H295" s="104"/>
      <c r="I295" s="336"/>
      <c r="J295" s="105"/>
      <c r="K295" s="104"/>
    </row>
    <row r="296" spans="1:11" ht="12" customHeight="1" x14ac:dyDescent="0.2">
      <c r="A296" s="104"/>
      <c r="B296" s="104"/>
      <c r="C296" s="104"/>
      <c r="D296" s="104"/>
      <c r="E296" s="104"/>
      <c r="F296" s="105"/>
      <c r="G296" s="261"/>
      <c r="H296" s="104"/>
      <c r="I296" s="336"/>
      <c r="J296" s="105"/>
      <c r="K296" s="104"/>
    </row>
    <row r="297" spans="1:11" ht="12" customHeight="1" x14ac:dyDescent="0.2">
      <c r="A297" s="104"/>
      <c r="B297" s="104"/>
      <c r="C297" s="104"/>
      <c r="D297" s="104"/>
      <c r="E297" s="104"/>
      <c r="F297" s="105"/>
      <c r="G297" s="261"/>
      <c r="H297" s="104"/>
      <c r="I297" s="336"/>
      <c r="J297" s="105"/>
      <c r="K297" s="104"/>
    </row>
    <row r="298" spans="1:11" ht="12" customHeight="1" x14ac:dyDescent="0.2">
      <c r="A298" s="104"/>
      <c r="B298" s="104"/>
      <c r="C298" s="104"/>
      <c r="D298" s="104"/>
      <c r="E298" s="104"/>
      <c r="F298" s="105"/>
      <c r="G298" s="261"/>
      <c r="H298" s="104"/>
      <c r="I298" s="336"/>
      <c r="J298" s="105"/>
      <c r="K298" s="104"/>
    </row>
    <row r="299" spans="1:11" ht="12" customHeight="1" x14ac:dyDescent="0.2">
      <c r="A299" s="104"/>
      <c r="B299" s="104"/>
      <c r="C299" s="104"/>
      <c r="D299" s="104"/>
      <c r="E299" s="104"/>
      <c r="F299" s="105"/>
      <c r="G299" s="261"/>
      <c r="H299" s="104"/>
      <c r="I299" s="336"/>
      <c r="J299" s="105"/>
      <c r="K299" s="104"/>
    </row>
    <row r="300" spans="1:11" ht="12" customHeight="1" x14ac:dyDescent="0.2">
      <c r="A300" s="104"/>
      <c r="B300" s="104"/>
      <c r="C300" s="104"/>
      <c r="D300" s="104"/>
      <c r="E300" s="104"/>
      <c r="F300" s="105"/>
      <c r="G300" s="261"/>
      <c r="H300" s="104"/>
      <c r="I300" s="336"/>
      <c r="J300" s="105"/>
      <c r="K300" s="104"/>
    </row>
    <row r="301" spans="1:11" ht="12" customHeight="1" x14ac:dyDescent="0.2">
      <c r="A301" s="104"/>
      <c r="B301" s="104"/>
      <c r="C301" s="104"/>
      <c r="D301" s="104"/>
      <c r="E301" s="104"/>
      <c r="F301" s="105"/>
      <c r="G301" s="261"/>
      <c r="H301" s="104"/>
      <c r="I301" s="336"/>
      <c r="J301" s="105"/>
      <c r="K301" s="104"/>
    </row>
    <row r="302" spans="1:11" ht="12" customHeight="1" x14ac:dyDescent="0.2">
      <c r="A302" s="104"/>
      <c r="B302" s="104"/>
      <c r="C302" s="104"/>
      <c r="D302" s="104"/>
      <c r="E302" s="104"/>
      <c r="F302" s="105"/>
      <c r="G302" s="261"/>
      <c r="H302" s="104"/>
      <c r="I302" s="336"/>
      <c r="J302" s="105"/>
      <c r="K302" s="104"/>
    </row>
    <row r="303" spans="1:11" ht="12" customHeight="1" x14ac:dyDescent="0.2">
      <c r="A303" s="104"/>
      <c r="B303" s="104"/>
      <c r="C303" s="104"/>
      <c r="D303" s="104"/>
      <c r="E303" s="104"/>
      <c r="F303" s="105"/>
      <c r="G303" s="261"/>
      <c r="H303" s="104"/>
      <c r="I303" s="336"/>
      <c r="J303" s="105"/>
      <c r="K303" s="104"/>
    </row>
    <row r="304" spans="1:11" ht="12" customHeight="1" x14ac:dyDescent="0.2">
      <c r="A304" s="104"/>
      <c r="B304" s="104"/>
      <c r="C304" s="104"/>
      <c r="D304" s="104"/>
      <c r="E304" s="104"/>
      <c r="F304" s="105"/>
      <c r="G304" s="261"/>
      <c r="H304" s="104"/>
      <c r="I304" s="336"/>
      <c r="J304" s="105"/>
      <c r="K304" s="104"/>
    </row>
    <row r="305" spans="1:11" ht="12" customHeight="1" x14ac:dyDescent="0.2">
      <c r="A305" s="104"/>
      <c r="B305" s="104"/>
      <c r="C305" s="104"/>
      <c r="D305" s="104"/>
      <c r="E305" s="104"/>
      <c r="F305" s="105"/>
      <c r="G305" s="261"/>
      <c r="H305" s="104"/>
      <c r="I305" s="336"/>
      <c r="J305" s="105"/>
      <c r="K305" s="104"/>
    </row>
    <row r="306" spans="1:11" ht="12" customHeight="1" x14ac:dyDescent="0.2">
      <c r="A306" s="104"/>
      <c r="B306" s="104"/>
      <c r="C306" s="104"/>
      <c r="D306" s="104"/>
      <c r="E306" s="104"/>
      <c r="F306" s="105"/>
      <c r="G306" s="261"/>
      <c r="H306" s="104"/>
      <c r="I306" s="336"/>
      <c r="J306" s="105"/>
      <c r="K306" s="104"/>
    </row>
    <row r="307" spans="1:11" ht="12" customHeight="1" x14ac:dyDescent="0.2">
      <c r="A307" s="104"/>
      <c r="B307" s="104"/>
      <c r="C307" s="104"/>
      <c r="D307" s="104"/>
      <c r="E307" s="104"/>
      <c r="F307" s="105"/>
      <c r="G307" s="261"/>
      <c r="H307" s="104"/>
      <c r="I307" s="336"/>
      <c r="J307" s="105"/>
      <c r="K307" s="104"/>
    </row>
    <row r="308" spans="1:11" ht="12" customHeight="1" x14ac:dyDescent="0.2">
      <c r="A308" s="104"/>
      <c r="B308" s="104"/>
      <c r="C308" s="104"/>
      <c r="D308" s="104"/>
      <c r="E308" s="104"/>
      <c r="F308" s="105"/>
      <c r="G308" s="261"/>
      <c r="H308" s="104"/>
      <c r="I308" s="336"/>
      <c r="J308" s="105"/>
      <c r="K308" s="104"/>
    </row>
    <row r="309" spans="1:11" ht="12" customHeight="1" x14ac:dyDescent="0.2">
      <c r="A309" s="104"/>
      <c r="B309" s="104"/>
      <c r="C309" s="104"/>
      <c r="D309" s="104"/>
      <c r="E309" s="104"/>
      <c r="F309" s="105"/>
      <c r="G309" s="261"/>
      <c r="H309" s="104"/>
      <c r="I309" s="336"/>
      <c r="J309" s="105"/>
      <c r="K309" s="104"/>
    </row>
    <row r="310" spans="1:11" ht="12" customHeight="1" x14ac:dyDescent="0.2">
      <c r="A310" s="104"/>
      <c r="B310" s="104"/>
      <c r="C310" s="104"/>
      <c r="D310" s="104"/>
      <c r="E310" s="104"/>
      <c r="F310" s="105"/>
      <c r="G310" s="261"/>
      <c r="H310" s="104"/>
      <c r="I310" s="336"/>
      <c r="J310" s="105"/>
      <c r="K310" s="104"/>
    </row>
    <row r="311" spans="1:11" ht="12" customHeight="1" x14ac:dyDescent="0.2">
      <c r="A311" s="104"/>
      <c r="B311" s="104"/>
      <c r="C311" s="104"/>
      <c r="D311" s="104"/>
      <c r="E311" s="104"/>
      <c r="F311" s="105"/>
      <c r="G311" s="261"/>
      <c r="H311" s="104"/>
      <c r="I311" s="336"/>
      <c r="J311" s="105"/>
      <c r="K311" s="104"/>
    </row>
    <row r="312" spans="1:11" ht="12" customHeight="1" x14ac:dyDescent="0.2">
      <c r="A312" s="104"/>
      <c r="B312" s="104"/>
      <c r="C312" s="104"/>
      <c r="D312" s="104"/>
      <c r="E312" s="104"/>
      <c r="F312" s="105"/>
      <c r="G312" s="261"/>
      <c r="H312" s="104"/>
      <c r="I312" s="336"/>
      <c r="J312" s="105"/>
      <c r="K312" s="104"/>
    </row>
    <row r="313" spans="1:11" ht="12" customHeight="1" x14ac:dyDescent="0.2">
      <c r="A313" s="104"/>
      <c r="B313" s="104"/>
      <c r="C313" s="104"/>
      <c r="D313" s="104"/>
      <c r="E313" s="104"/>
      <c r="F313" s="105"/>
      <c r="G313" s="261"/>
      <c r="H313" s="104"/>
      <c r="I313" s="336"/>
      <c r="J313" s="105"/>
      <c r="K313" s="104"/>
    </row>
    <row r="314" spans="1:11" ht="12" customHeight="1" x14ac:dyDescent="0.2">
      <c r="A314" s="104"/>
      <c r="B314" s="104"/>
      <c r="C314" s="104"/>
      <c r="D314" s="104"/>
      <c r="E314" s="104"/>
      <c r="F314" s="105"/>
      <c r="G314" s="261"/>
      <c r="H314" s="104"/>
      <c r="I314" s="336"/>
      <c r="J314" s="105"/>
      <c r="K314" s="104"/>
    </row>
    <row r="315" spans="1:11" ht="12" customHeight="1" x14ac:dyDescent="0.2">
      <c r="A315" s="104"/>
      <c r="B315" s="104"/>
      <c r="C315" s="104"/>
      <c r="D315" s="104"/>
      <c r="E315" s="104"/>
      <c r="F315" s="105"/>
      <c r="G315" s="261"/>
      <c r="H315" s="104"/>
      <c r="I315" s="336"/>
      <c r="J315" s="105"/>
      <c r="K315" s="104"/>
    </row>
    <row r="316" spans="1:11" ht="12" customHeight="1" x14ac:dyDescent="0.2">
      <c r="A316" s="104"/>
      <c r="B316" s="104"/>
      <c r="C316" s="104"/>
      <c r="D316" s="104"/>
      <c r="E316" s="104"/>
      <c r="F316" s="105"/>
      <c r="G316" s="261"/>
      <c r="H316" s="104"/>
      <c r="I316" s="336"/>
      <c r="J316" s="105"/>
      <c r="K316" s="104"/>
    </row>
    <row r="317" spans="1:11" ht="12" customHeight="1" x14ac:dyDescent="0.2">
      <c r="A317" s="104"/>
      <c r="B317" s="104"/>
      <c r="C317" s="104"/>
      <c r="D317" s="104"/>
      <c r="E317" s="104"/>
      <c r="F317" s="105"/>
      <c r="G317" s="261"/>
      <c r="H317" s="104"/>
      <c r="I317" s="336"/>
      <c r="J317" s="105"/>
      <c r="K317" s="104"/>
    </row>
    <row r="318" spans="1:11" ht="12" customHeight="1" x14ac:dyDescent="0.2">
      <c r="A318" s="104"/>
      <c r="B318" s="104"/>
      <c r="C318" s="104"/>
      <c r="D318" s="104"/>
      <c r="E318" s="104"/>
      <c r="F318" s="105"/>
      <c r="G318" s="261"/>
      <c r="H318" s="104"/>
      <c r="I318" s="336"/>
      <c r="J318" s="105"/>
      <c r="K318" s="104"/>
    </row>
    <row r="319" spans="1:11" ht="12" customHeight="1" x14ac:dyDescent="0.2">
      <c r="A319" s="104"/>
      <c r="B319" s="104"/>
      <c r="C319" s="104"/>
      <c r="D319" s="104"/>
      <c r="E319" s="104"/>
      <c r="F319" s="105"/>
      <c r="G319" s="261"/>
      <c r="H319" s="104"/>
      <c r="I319" s="336"/>
      <c r="J319" s="105"/>
      <c r="K319" s="104"/>
    </row>
    <row r="320" spans="1:11" ht="12" customHeight="1" x14ac:dyDescent="0.2">
      <c r="A320" s="104"/>
      <c r="B320" s="104"/>
      <c r="C320" s="104"/>
      <c r="D320" s="104"/>
      <c r="E320" s="104"/>
      <c r="F320" s="105"/>
      <c r="G320" s="261"/>
      <c r="H320" s="104"/>
      <c r="I320" s="336"/>
      <c r="J320" s="105"/>
      <c r="K320" s="104"/>
    </row>
    <row r="321" spans="1:11" ht="12" customHeight="1" x14ac:dyDescent="0.2">
      <c r="A321" s="104"/>
      <c r="B321" s="104"/>
      <c r="C321" s="104"/>
      <c r="D321" s="104"/>
      <c r="E321" s="104"/>
      <c r="F321" s="105"/>
      <c r="G321" s="261"/>
      <c r="H321" s="104"/>
      <c r="I321" s="336"/>
      <c r="J321" s="105"/>
      <c r="K321" s="104"/>
    </row>
    <row r="322" spans="1:11" ht="12" customHeight="1" x14ac:dyDescent="0.2">
      <c r="A322" s="104"/>
      <c r="B322" s="104"/>
      <c r="C322" s="104"/>
      <c r="D322" s="104"/>
      <c r="E322" s="104"/>
      <c r="F322" s="105"/>
      <c r="G322" s="261"/>
      <c r="H322" s="104"/>
      <c r="I322" s="336"/>
      <c r="J322" s="105"/>
      <c r="K322" s="104"/>
    </row>
    <row r="323" spans="1:11" ht="12" customHeight="1" x14ac:dyDescent="0.2">
      <c r="A323" s="104"/>
      <c r="B323" s="104"/>
      <c r="C323" s="104"/>
      <c r="D323" s="104"/>
      <c r="E323" s="104"/>
      <c r="F323" s="105"/>
      <c r="G323" s="261"/>
      <c r="H323" s="104"/>
      <c r="I323" s="336"/>
      <c r="J323" s="105"/>
      <c r="K323" s="104"/>
    </row>
    <row r="324" spans="1:11" ht="12" customHeight="1" x14ac:dyDescent="0.2">
      <c r="A324" s="104"/>
      <c r="B324" s="104"/>
      <c r="C324" s="104"/>
      <c r="D324" s="104"/>
      <c r="E324" s="104"/>
      <c r="F324" s="105"/>
      <c r="G324" s="261"/>
      <c r="H324" s="104"/>
      <c r="I324" s="336"/>
      <c r="J324" s="105"/>
      <c r="K324" s="104"/>
    </row>
    <row r="325" spans="1:11" ht="12" customHeight="1" x14ac:dyDescent="0.2">
      <c r="A325" s="104"/>
      <c r="B325" s="104"/>
      <c r="C325" s="104"/>
      <c r="D325" s="104"/>
      <c r="E325" s="104"/>
      <c r="F325" s="105"/>
      <c r="G325" s="261"/>
      <c r="H325" s="104"/>
      <c r="I325" s="336"/>
      <c r="J325" s="105"/>
      <c r="K325" s="104"/>
    </row>
    <row r="326" spans="1:11" ht="12" customHeight="1" x14ac:dyDescent="0.2">
      <c r="A326" s="104"/>
      <c r="B326" s="104"/>
      <c r="C326" s="104"/>
      <c r="D326" s="104"/>
      <c r="E326" s="104"/>
      <c r="F326" s="105"/>
      <c r="G326" s="261"/>
      <c r="H326" s="104"/>
      <c r="I326" s="336"/>
      <c r="J326" s="105"/>
      <c r="K326" s="104"/>
    </row>
    <row r="327" spans="1:11" ht="12" customHeight="1" x14ac:dyDescent="0.2">
      <c r="A327" s="104"/>
      <c r="B327" s="104"/>
      <c r="C327" s="104"/>
      <c r="D327" s="104"/>
      <c r="E327" s="104"/>
      <c r="F327" s="105"/>
      <c r="G327" s="261"/>
      <c r="H327" s="104"/>
      <c r="I327" s="336"/>
      <c r="J327" s="105"/>
      <c r="K327" s="104"/>
    </row>
    <row r="328" spans="1:11" ht="12" customHeight="1" x14ac:dyDescent="0.2">
      <c r="A328" s="104"/>
      <c r="B328" s="104"/>
      <c r="C328" s="104"/>
      <c r="D328" s="104"/>
      <c r="E328" s="104"/>
      <c r="F328" s="105"/>
      <c r="G328" s="261"/>
      <c r="H328" s="104"/>
      <c r="I328" s="336"/>
      <c r="J328" s="105"/>
      <c r="K328" s="104"/>
    </row>
    <row r="329" spans="1:11" ht="12" customHeight="1" x14ac:dyDescent="0.2">
      <c r="A329" s="104"/>
      <c r="B329" s="104"/>
      <c r="C329" s="104"/>
      <c r="D329" s="104"/>
      <c r="E329" s="104"/>
      <c r="F329" s="105"/>
      <c r="G329" s="261"/>
      <c r="H329" s="104"/>
      <c r="I329" s="336"/>
      <c r="J329" s="105"/>
      <c r="K329" s="104"/>
    </row>
    <row r="330" spans="1:11" ht="12" customHeight="1" x14ac:dyDescent="0.2">
      <c r="A330" s="104"/>
      <c r="B330" s="104"/>
      <c r="C330" s="104"/>
      <c r="D330" s="104"/>
      <c r="E330" s="104"/>
      <c r="F330" s="105"/>
      <c r="G330" s="261"/>
      <c r="H330" s="104"/>
      <c r="I330" s="336"/>
      <c r="J330" s="105"/>
      <c r="K330" s="104"/>
    </row>
    <row r="331" spans="1:11" ht="12" customHeight="1" x14ac:dyDescent="0.2">
      <c r="A331" s="104"/>
      <c r="B331" s="104"/>
      <c r="C331" s="104"/>
      <c r="D331" s="104"/>
      <c r="E331" s="104"/>
      <c r="F331" s="105"/>
      <c r="G331" s="261"/>
      <c r="H331" s="104"/>
      <c r="I331" s="336"/>
      <c r="J331" s="105"/>
      <c r="K331" s="104"/>
    </row>
    <row r="332" spans="1:11" ht="12" customHeight="1" x14ac:dyDescent="0.2">
      <c r="A332" s="104"/>
      <c r="B332" s="104"/>
      <c r="C332" s="104"/>
      <c r="D332" s="104"/>
      <c r="E332" s="104"/>
      <c r="F332" s="105"/>
      <c r="G332" s="261"/>
      <c r="H332" s="104"/>
      <c r="I332" s="336"/>
      <c r="J332" s="105"/>
      <c r="K332" s="104"/>
    </row>
    <row r="333" spans="1:11" ht="12" customHeight="1" x14ac:dyDescent="0.2">
      <c r="A333" s="104"/>
      <c r="B333" s="104"/>
      <c r="C333" s="104"/>
      <c r="D333" s="104"/>
      <c r="E333" s="104"/>
      <c r="F333" s="105"/>
      <c r="G333" s="261"/>
      <c r="H333" s="104"/>
      <c r="I333" s="336"/>
      <c r="J333" s="105"/>
      <c r="K333" s="104"/>
    </row>
    <row r="334" spans="1:11" ht="12" customHeight="1" x14ac:dyDescent="0.2">
      <c r="A334" s="104"/>
      <c r="B334" s="104"/>
      <c r="C334" s="104"/>
      <c r="D334" s="104"/>
      <c r="E334" s="104"/>
      <c r="F334" s="105"/>
      <c r="G334" s="261"/>
      <c r="H334" s="104"/>
      <c r="I334" s="336"/>
      <c r="J334" s="105"/>
      <c r="K334" s="104"/>
    </row>
    <row r="335" spans="1:11" ht="12" customHeight="1" x14ac:dyDescent="0.2">
      <c r="A335" s="104"/>
      <c r="B335" s="104"/>
      <c r="C335" s="104"/>
      <c r="D335" s="104"/>
      <c r="E335" s="104"/>
      <c r="F335" s="105"/>
      <c r="G335" s="261"/>
      <c r="H335" s="104"/>
      <c r="I335" s="336"/>
      <c r="J335" s="105"/>
      <c r="K335" s="104"/>
    </row>
    <row r="336" spans="1:11" ht="12" customHeight="1" x14ac:dyDescent="0.2">
      <c r="A336" s="104"/>
      <c r="B336" s="104"/>
      <c r="C336" s="104"/>
      <c r="D336" s="104"/>
      <c r="E336" s="104"/>
      <c r="F336" s="105"/>
      <c r="G336" s="261"/>
      <c r="H336" s="104"/>
      <c r="I336" s="336"/>
      <c r="J336" s="105"/>
      <c r="K336" s="104"/>
    </row>
    <row r="337" spans="1:11" ht="12" customHeight="1" x14ac:dyDescent="0.2">
      <c r="A337" s="104"/>
      <c r="B337" s="104"/>
      <c r="C337" s="104"/>
      <c r="D337" s="104"/>
      <c r="E337" s="104"/>
      <c r="F337" s="105"/>
      <c r="G337" s="261"/>
      <c r="H337" s="104"/>
      <c r="I337" s="336"/>
      <c r="J337" s="105"/>
      <c r="K337" s="104"/>
    </row>
    <row r="338" spans="1:11" ht="12" customHeight="1" x14ac:dyDescent="0.2">
      <c r="A338" s="104"/>
      <c r="B338" s="104"/>
      <c r="C338" s="104"/>
      <c r="D338" s="104"/>
      <c r="E338" s="104"/>
      <c r="F338" s="105"/>
      <c r="G338" s="261"/>
      <c r="H338" s="104"/>
      <c r="I338" s="336"/>
      <c r="J338" s="105"/>
      <c r="K338" s="104"/>
    </row>
    <row r="339" spans="1:11" ht="12" customHeight="1" x14ac:dyDescent="0.2">
      <c r="A339" s="104"/>
      <c r="B339" s="104"/>
      <c r="C339" s="104"/>
      <c r="D339" s="104"/>
      <c r="E339" s="104"/>
      <c r="F339" s="105"/>
      <c r="G339" s="261"/>
      <c r="H339" s="104"/>
      <c r="I339" s="336"/>
      <c r="J339" s="105"/>
      <c r="K339" s="104"/>
    </row>
    <row r="340" spans="1:11" ht="12" customHeight="1" x14ac:dyDescent="0.2">
      <c r="A340" s="104"/>
      <c r="B340" s="104"/>
      <c r="C340" s="104"/>
      <c r="D340" s="104"/>
      <c r="E340" s="104"/>
      <c r="F340" s="105"/>
      <c r="G340" s="261"/>
      <c r="H340" s="104"/>
      <c r="I340" s="336"/>
      <c r="J340" s="105"/>
      <c r="K340" s="104"/>
    </row>
    <row r="341" spans="1:11" ht="12" customHeight="1" x14ac:dyDescent="0.2">
      <c r="A341" s="104"/>
      <c r="B341" s="104"/>
      <c r="C341" s="104"/>
      <c r="D341" s="104"/>
      <c r="E341" s="104"/>
      <c r="F341" s="105"/>
      <c r="G341" s="261"/>
      <c r="H341" s="104"/>
      <c r="I341" s="336"/>
      <c r="J341" s="105"/>
      <c r="K341" s="104"/>
    </row>
    <row r="342" spans="1:11" ht="12" customHeight="1" x14ac:dyDescent="0.2">
      <c r="A342" s="104"/>
      <c r="B342" s="104"/>
      <c r="C342" s="104"/>
      <c r="D342" s="104"/>
      <c r="E342" s="104"/>
      <c r="F342" s="105"/>
      <c r="G342" s="261"/>
      <c r="H342" s="104"/>
      <c r="I342" s="336"/>
      <c r="J342" s="105"/>
      <c r="K342" s="104"/>
    </row>
    <row r="343" spans="1:11" ht="12" customHeight="1" x14ac:dyDescent="0.2">
      <c r="A343" s="104"/>
      <c r="B343" s="104"/>
      <c r="C343" s="104"/>
      <c r="D343" s="104"/>
      <c r="E343" s="104"/>
      <c r="F343" s="105"/>
      <c r="G343" s="261"/>
      <c r="H343" s="104"/>
      <c r="I343" s="336"/>
      <c r="J343" s="105"/>
      <c r="K343" s="104"/>
    </row>
    <row r="344" spans="1:11" ht="12" customHeight="1" x14ac:dyDescent="0.2">
      <c r="A344" s="104"/>
      <c r="B344" s="104"/>
      <c r="C344" s="104"/>
      <c r="D344" s="104"/>
      <c r="E344" s="104"/>
      <c r="F344" s="105"/>
      <c r="G344" s="261"/>
      <c r="H344" s="104"/>
      <c r="I344" s="336"/>
      <c r="J344" s="105"/>
      <c r="K344" s="104"/>
    </row>
    <row r="345" spans="1:11" ht="12" customHeight="1" x14ac:dyDescent="0.2">
      <c r="A345" s="104"/>
      <c r="B345" s="104"/>
      <c r="C345" s="104"/>
      <c r="D345" s="104"/>
      <c r="E345" s="104"/>
      <c r="F345" s="105"/>
      <c r="G345" s="261"/>
      <c r="H345" s="104"/>
      <c r="I345" s="336"/>
      <c r="J345" s="105"/>
      <c r="K345" s="104"/>
    </row>
    <row r="346" spans="1:11" ht="12" customHeight="1" x14ac:dyDescent="0.2">
      <c r="A346" s="104"/>
      <c r="B346" s="104"/>
      <c r="C346" s="104"/>
      <c r="D346" s="104"/>
      <c r="E346" s="104"/>
      <c r="F346" s="105"/>
      <c r="G346" s="261"/>
      <c r="H346" s="104"/>
      <c r="I346" s="336"/>
      <c r="J346" s="105"/>
      <c r="K346" s="104"/>
    </row>
    <row r="347" spans="1:11" ht="12" customHeight="1" x14ac:dyDescent="0.2">
      <c r="A347" s="104"/>
      <c r="B347" s="104"/>
      <c r="C347" s="104"/>
      <c r="D347" s="104"/>
      <c r="E347" s="104"/>
      <c r="F347" s="105"/>
      <c r="G347" s="261"/>
      <c r="H347" s="104"/>
      <c r="I347" s="336"/>
      <c r="J347" s="105"/>
      <c r="K347" s="104"/>
    </row>
    <row r="348" spans="1:11" ht="12" customHeight="1" x14ac:dyDescent="0.2">
      <c r="A348" s="104"/>
      <c r="B348" s="104"/>
      <c r="C348" s="104"/>
      <c r="D348" s="104"/>
      <c r="E348" s="104"/>
      <c r="F348" s="105"/>
      <c r="G348" s="261"/>
      <c r="H348" s="104"/>
      <c r="I348" s="336"/>
      <c r="J348" s="105"/>
      <c r="K348" s="104"/>
    </row>
    <row r="349" spans="1:11" ht="12" customHeight="1" x14ac:dyDescent="0.2">
      <c r="A349" s="104"/>
      <c r="B349" s="104"/>
      <c r="C349" s="104"/>
      <c r="D349" s="104"/>
      <c r="E349" s="104"/>
      <c r="F349" s="105"/>
      <c r="G349" s="261"/>
      <c r="H349" s="104"/>
      <c r="I349" s="336"/>
      <c r="J349" s="105"/>
      <c r="K349" s="104"/>
    </row>
    <row r="350" spans="1:11" ht="12" customHeight="1" x14ac:dyDescent="0.2">
      <c r="A350" s="104"/>
      <c r="B350" s="104"/>
      <c r="C350" s="104"/>
      <c r="D350" s="104"/>
      <c r="E350" s="104"/>
      <c r="F350" s="105"/>
      <c r="G350" s="261"/>
      <c r="H350" s="104"/>
      <c r="I350" s="336"/>
      <c r="J350" s="105"/>
      <c r="K350" s="104"/>
    </row>
    <row r="351" spans="1:11" ht="12" customHeight="1" x14ac:dyDescent="0.2">
      <c r="A351" s="104"/>
      <c r="B351" s="104"/>
      <c r="C351" s="104"/>
      <c r="D351" s="104"/>
      <c r="E351" s="104"/>
      <c r="F351" s="105"/>
      <c r="G351" s="261"/>
      <c r="H351" s="104"/>
      <c r="I351" s="336"/>
      <c r="J351" s="105"/>
      <c r="K351" s="104"/>
    </row>
    <row r="352" spans="1:11" ht="12" customHeight="1" x14ac:dyDescent="0.2">
      <c r="A352" s="104"/>
      <c r="B352" s="104"/>
      <c r="C352" s="104"/>
      <c r="D352" s="104"/>
      <c r="E352" s="104"/>
      <c r="F352" s="105"/>
      <c r="G352" s="261"/>
      <c r="H352" s="104"/>
      <c r="I352" s="336"/>
      <c r="J352" s="105"/>
      <c r="K352" s="104"/>
    </row>
    <row r="353" spans="1:11" ht="12" customHeight="1" x14ac:dyDescent="0.2">
      <c r="A353" s="104"/>
      <c r="B353" s="104"/>
      <c r="C353" s="104"/>
      <c r="D353" s="104"/>
      <c r="E353" s="104"/>
      <c r="F353" s="105"/>
      <c r="G353" s="261"/>
      <c r="H353" s="104"/>
      <c r="I353" s="336"/>
      <c r="J353" s="105"/>
      <c r="K353" s="104"/>
    </row>
    <row r="354" spans="1:11" ht="12" customHeight="1" x14ac:dyDescent="0.2">
      <c r="A354" s="104"/>
      <c r="B354" s="104"/>
      <c r="C354" s="104"/>
      <c r="D354" s="104"/>
      <c r="E354" s="104"/>
      <c r="F354" s="105"/>
      <c r="G354" s="261"/>
      <c r="H354" s="104"/>
      <c r="I354" s="336"/>
      <c r="J354" s="105"/>
      <c r="K354" s="104"/>
    </row>
    <row r="355" spans="1:11" ht="12" customHeight="1" x14ac:dyDescent="0.2">
      <c r="A355" s="104"/>
      <c r="B355" s="104"/>
      <c r="C355" s="104"/>
      <c r="D355" s="104"/>
      <c r="E355" s="104"/>
      <c r="F355" s="105"/>
      <c r="G355" s="261"/>
      <c r="H355" s="104"/>
      <c r="I355" s="336"/>
      <c r="J355" s="105"/>
      <c r="K355" s="104"/>
    </row>
    <row r="356" spans="1:11" ht="12" customHeight="1" x14ac:dyDescent="0.2">
      <c r="A356" s="104"/>
      <c r="B356" s="104"/>
      <c r="C356" s="104"/>
      <c r="D356" s="104"/>
      <c r="E356" s="104"/>
      <c r="F356" s="105"/>
      <c r="G356" s="261"/>
      <c r="H356" s="104"/>
      <c r="I356" s="336"/>
      <c r="J356" s="105"/>
      <c r="K356" s="104"/>
    </row>
    <row r="357" spans="1:11" ht="12" customHeight="1" x14ac:dyDescent="0.2">
      <c r="A357" s="104"/>
      <c r="B357" s="104"/>
      <c r="C357" s="104"/>
      <c r="D357" s="104"/>
      <c r="E357" s="104"/>
      <c r="F357" s="105"/>
      <c r="G357" s="261"/>
      <c r="H357" s="104"/>
      <c r="I357" s="336"/>
      <c r="J357" s="105"/>
      <c r="K357" s="104"/>
    </row>
    <row r="358" spans="1:11" ht="12" customHeight="1" x14ac:dyDescent="0.2">
      <c r="A358" s="104"/>
      <c r="B358" s="104"/>
      <c r="C358" s="104"/>
      <c r="D358" s="104"/>
      <c r="E358" s="104"/>
      <c r="F358" s="105"/>
      <c r="G358" s="261"/>
      <c r="H358" s="104"/>
      <c r="I358" s="336"/>
      <c r="J358" s="105"/>
      <c r="K358" s="104"/>
    </row>
    <row r="359" spans="1:11" ht="12" customHeight="1" x14ac:dyDescent="0.2">
      <c r="A359" s="104"/>
      <c r="B359" s="104"/>
      <c r="C359" s="104"/>
      <c r="D359" s="104"/>
      <c r="E359" s="104"/>
      <c r="F359" s="105"/>
      <c r="G359" s="261"/>
      <c r="H359" s="104"/>
      <c r="I359" s="336"/>
      <c r="J359" s="105"/>
      <c r="K359" s="104"/>
    </row>
    <row r="360" spans="1:11" ht="12" customHeight="1" x14ac:dyDescent="0.2">
      <c r="A360" s="104"/>
      <c r="B360" s="104"/>
      <c r="C360" s="104"/>
      <c r="D360" s="104"/>
      <c r="E360" s="104"/>
      <c r="F360" s="105"/>
      <c r="G360" s="261"/>
      <c r="H360" s="104"/>
      <c r="I360" s="336"/>
      <c r="J360" s="105"/>
      <c r="K360" s="104"/>
    </row>
    <row r="361" spans="1:11" ht="12" customHeight="1" x14ac:dyDescent="0.2">
      <c r="A361" s="104"/>
      <c r="B361" s="104"/>
      <c r="C361" s="104"/>
      <c r="D361" s="104"/>
      <c r="E361" s="104"/>
      <c r="F361" s="105"/>
      <c r="G361" s="261"/>
      <c r="H361" s="104"/>
      <c r="I361" s="336"/>
      <c r="J361" s="105"/>
      <c r="K361" s="104"/>
    </row>
    <row r="362" spans="1:11" ht="12" customHeight="1" x14ac:dyDescent="0.2">
      <c r="A362" s="104"/>
      <c r="B362" s="104"/>
      <c r="C362" s="104"/>
      <c r="D362" s="104"/>
      <c r="E362" s="104"/>
      <c r="F362" s="105"/>
      <c r="G362" s="261"/>
      <c r="H362" s="104"/>
      <c r="I362" s="336"/>
      <c r="J362" s="105"/>
      <c r="K362" s="104"/>
    </row>
    <row r="363" spans="1:11" ht="12" customHeight="1" x14ac:dyDescent="0.2">
      <c r="A363" s="104"/>
      <c r="B363" s="104"/>
      <c r="C363" s="104"/>
      <c r="D363" s="104"/>
      <c r="E363" s="104"/>
      <c r="F363" s="105"/>
      <c r="G363" s="261"/>
      <c r="H363" s="104"/>
      <c r="I363" s="336"/>
      <c r="J363" s="105"/>
      <c r="K363" s="104"/>
    </row>
    <row r="364" spans="1:11" ht="12" customHeight="1" x14ac:dyDescent="0.2">
      <c r="A364" s="104"/>
      <c r="B364" s="104"/>
      <c r="C364" s="104"/>
      <c r="D364" s="104"/>
      <c r="E364" s="104"/>
      <c r="F364" s="105"/>
      <c r="G364" s="261"/>
      <c r="H364" s="104"/>
      <c r="I364" s="336"/>
      <c r="J364" s="105"/>
      <c r="K364" s="104"/>
    </row>
    <row r="365" spans="1:11" ht="12" customHeight="1" x14ac:dyDescent="0.2">
      <c r="A365" s="104"/>
      <c r="B365" s="104"/>
      <c r="C365" s="104"/>
      <c r="D365" s="104"/>
      <c r="E365" s="104"/>
      <c r="F365" s="105"/>
      <c r="G365" s="261"/>
      <c r="H365" s="104"/>
      <c r="I365" s="336"/>
      <c r="J365" s="105"/>
      <c r="K365" s="104"/>
    </row>
    <row r="366" spans="1:11" ht="12" customHeight="1" x14ac:dyDescent="0.2">
      <c r="A366" s="104"/>
      <c r="B366" s="104"/>
      <c r="C366" s="104"/>
      <c r="D366" s="104"/>
      <c r="E366" s="104"/>
      <c r="F366" s="105"/>
      <c r="G366" s="261"/>
      <c r="H366" s="104"/>
      <c r="I366" s="336"/>
      <c r="J366" s="105"/>
      <c r="K366" s="104"/>
    </row>
    <row r="367" spans="1:11" ht="12" customHeight="1" x14ac:dyDescent="0.2">
      <c r="A367" s="104"/>
      <c r="B367" s="104"/>
      <c r="C367" s="104"/>
      <c r="D367" s="104"/>
      <c r="E367" s="104"/>
      <c r="F367" s="105"/>
      <c r="G367" s="261"/>
      <c r="H367" s="104"/>
      <c r="I367" s="336"/>
      <c r="J367" s="105"/>
      <c r="K367" s="104"/>
    </row>
    <row r="368" spans="1:11" ht="12" customHeight="1" x14ac:dyDescent="0.2">
      <c r="A368" s="104"/>
      <c r="B368" s="104"/>
      <c r="C368" s="104"/>
      <c r="D368" s="104"/>
      <c r="E368" s="104"/>
      <c r="F368" s="105"/>
      <c r="G368" s="261"/>
      <c r="H368" s="104"/>
      <c r="I368" s="336"/>
      <c r="J368" s="105"/>
      <c r="K368" s="104"/>
    </row>
    <row r="369" spans="1:11" ht="12" customHeight="1" x14ac:dyDescent="0.2">
      <c r="A369" s="104"/>
      <c r="B369" s="104"/>
      <c r="C369" s="104"/>
      <c r="D369" s="104"/>
      <c r="E369" s="104"/>
      <c r="F369" s="105"/>
      <c r="G369" s="261"/>
      <c r="H369" s="104"/>
      <c r="I369" s="336"/>
      <c r="J369" s="105"/>
      <c r="K369" s="104"/>
    </row>
    <row r="370" spans="1:11" ht="12" customHeight="1" x14ac:dyDescent="0.2">
      <c r="A370" s="104"/>
      <c r="B370" s="104"/>
      <c r="C370" s="104"/>
      <c r="D370" s="104"/>
      <c r="E370" s="104"/>
      <c r="F370" s="105"/>
      <c r="G370" s="261"/>
      <c r="H370" s="104"/>
      <c r="I370" s="336"/>
      <c r="J370" s="105"/>
      <c r="K370" s="104"/>
    </row>
    <row r="371" spans="1:11" ht="12" customHeight="1" x14ac:dyDescent="0.2">
      <c r="A371" s="104"/>
      <c r="B371" s="104"/>
      <c r="C371" s="104"/>
      <c r="D371" s="104"/>
      <c r="E371" s="104"/>
      <c r="F371" s="105"/>
      <c r="G371" s="261"/>
      <c r="H371" s="104"/>
      <c r="I371" s="336"/>
      <c r="J371" s="105"/>
      <c r="K371" s="104"/>
    </row>
    <row r="372" spans="1:11" ht="12" customHeight="1" x14ac:dyDescent="0.2">
      <c r="A372" s="104"/>
      <c r="B372" s="104"/>
      <c r="C372" s="104"/>
      <c r="D372" s="104"/>
      <c r="E372" s="104"/>
      <c r="F372" s="105"/>
      <c r="G372" s="261"/>
      <c r="H372" s="104"/>
      <c r="I372" s="336"/>
      <c r="J372" s="105"/>
      <c r="K372" s="104"/>
    </row>
    <row r="373" spans="1:11" ht="12" customHeight="1" x14ac:dyDescent="0.2">
      <c r="A373" s="104"/>
      <c r="B373" s="104"/>
      <c r="C373" s="104"/>
      <c r="D373" s="104"/>
      <c r="E373" s="104"/>
      <c r="F373" s="105"/>
      <c r="G373" s="261"/>
      <c r="H373" s="104"/>
      <c r="I373" s="336"/>
      <c r="J373" s="105"/>
      <c r="K373" s="104"/>
    </row>
    <row r="374" spans="1:11" ht="12" customHeight="1" x14ac:dyDescent="0.2">
      <c r="A374" s="104"/>
      <c r="B374" s="104"/>
      <c r="C374" s="104"/>
      <c r="D374" s="104"/>
      <c r="E374" s="104"/>
      <c r="F374" s="105"/>
      <c r="G374" s="261"/>
      <c r="H374" s="104"/>
      <c r="I374" s="336"/>
      <c r="J374" s="105"/>
      <c r="K374" s="104"/>
    </row>
    <row r="375" spans="1:11" ht="12" customHeight="1" x14ac:dyDescent="0.2">
      <c r="A375" s="104"/>
      <c r="B375" s="104"/>
      <c r="C375" s="104"/>
      <c r="D375" s="104"/>
      <c r="E375" s="104"/>
      <c r="F375" s="105"/>
      <c r="G375" s="261"/>
      <c r="H375" s="104"/>
      <c r="I375" s="336"/>
      <c r="J375" s="105"/>
      <c r="K375" s="104"/>
    </row>
    <row r="376" spans="1:11" ht="12" customHeight="1" x14ac:dyDescent="0.2">
      <c r="A376" s="104"/>
      <c r="B376" s="104"/>
      <c r="C376" s="104"/>
      <c r="D376" s="104"/>
      <c r="E376" s="104"/>
      <c r="F376" s="105"/>
      <c r="G376" s="261"/>
      <c r="H376" s="104"/>
      <c r="I376" s="336"/>
      <c r="J376" s="105"/>
      <c r="K376" s="104"/>
    </row>
    <row r="377" spans="1:11" ht="12" customHeight="1" x14ac:dyDescent="0.2">
      <c r="A377" s="104"/>
      <c r="B377" s="104"/>
      <c r="C377" s="104"/>
      <c r="D377" s="104"/>
      <c r="E377" s="104"/>
      <c r="F377" s="105"/>
      <c r="G377" s="261"/>
      <c r="H377" s="104"/>
      <c r="I377" s="336"/>
      <c r="J377" s="105"/>
      <c r="K377" s="104"/>
    </row>
    <row r="378" spans="1:11" ht="12" customHeight="1" x14ac:dyDescent="0.2">
      <c r="A378" s="104"/>
      <c r="B378" s="104"/>
      <c r="C378" s="104"/>
      <c r="D378" s="104"/>
      <c r="E378" s="104"/>
      <c r="F378" s="105"/>
      <c r="G378" s="261"/>
      <c r="H378" s="104"/>
      <c r="I378" s="336"/>
      <c r="J378" s="105"/>
      <c r="K378" s="104"/>
    </row>
    <row r="379" spans="1:11" ht="12" customHeight="1" x14ac:dyDescent="0.2">
      <c r="A379" s="104"/>
      <c r="B379" s="104"/>
      <c r="C379" s="104"/>
      <c r="D379" s="104"/>
      <c r="E379" s="104"/>
      <c r="F379" s="105"/>
      <c r="G379" s="261"/>
      <c r="H379" s="104"/>
      <c r="I379" s="336"/>
      <c r="J379" s="105"/>
      <c r="K379" s="104"/>
    </row>
    <row r="380" spans="1:11" ht="12" customHeight="1" x14ac:dyDescent="0.2">
      <c r="A380" s="104"/>
      <c r="B380" s="104"/>
      <c r="C380" s="104"/>
      <c r="D380" s="104"/>
      <c r="E380" s="104"/>
      <c r="F380" s="105"/>
      <c r="G380" s="261"/>
      <c r="H380" s="104"/>
      <c r="I380" s="336"/>
      <c r="J380" s="105"/>
      <c r="K380" s="104"/>
    </row>
    <row r="381" spans="1:11" ht="12" customHeight="1" x14ac:dyDescent="0.2">
      <c r="A381" s="104"/>
      <c r="B381" s="104"/>
      <c r="C381" s="104"/>
      <c r="D381" s="104"/>
      <c r="E381" s="104"/>
      <c r="F381" s="105"/>
      <c r="G381" s="261"/>
      <c r="H381" s="104"/>
      <c r="I381" s="336"/>
      <c r="J381" s="105"/>
      <c r="K381" s="104"/>
    </row>
    <row r="382" spans="1:11" ht="12" customHeight="1" x14ac:dyDescent="0.2">
      <c r="A382" s="104"/>
      <c r="B382" s="104"/>
      <c r="C382" s="104"/>
      <c r="D382" s="104"/>
      <c r="E382" s="104"/>
      <c r="F382" s="105"/>
      <c r="G382" s="261"/>
      <c r="H382" s="104"/>
      <c r="I382" s="336"/>
      <c r="J382" s="105"/>
      <c r="K382" s="104"/>
    </row>
    <row r="383" spans="1:11" ht="12" customHeight="1" x14ac:dyDescent="0.2">
      <c r="A383" s="104"/>
      <c r="B383" s="104"/>
      <c r="C383" s="104"/>
      <c r="D383" s="104"/>
      <c r="E383" s="104"/>
      <c r="F383" s="105"/>
      <c r="G383" s="261"/>
      <c r="H383" s="104"/>
      <c r="I383" s="336"/>
      <c r="J383" s="105"/>
      <c r="K383" s="104"/>
    </row>
    <row r="384" spans="1:11" ht="12" customHeight="1" x14ac:dyDescent="0.2">
      <c r="A384" s="104"/>
      <c r="B384" s="104"/>
      <c r="C384" s="104"/>
      <c r="D384" s="104"/>
      <c r="E384" s="104"/>
      <c r="F384" s="105"/>
      <c r="G384" s="261"/>
      <c r="H384" s="104"/>
      <c r="I384" s="336"/>
      <c r="J384" s="105"/>
      <c r="K384" s="104"/>
    </row>
    <row r="385" spans="1:11" ht="12" customHeight="1" x14ac:dyDescent="0.2">
      <c r="A385" s="104"/>
      <c r="B385" s="104"/>
      <c r="C385" s="104"/>
      <c r="D385" s="104"/>
      <c r="E385" s="104"/>
      <c r="F385" s="105"/>
      <c r="G385" s="261"/>
      <c r="H385" s="104"/>
      <c r="I385" s="336"/>
      <c r="J385" s="105"/>
      <c r="K385" s="104"/>
    </row>
    <row r="386" spans="1:11" ht="12" customHeight="1" x14ac:dyDescent="0.2">
      <c r="A386" s="104"/>
      <c r="B386" s="104"/>
      <c r="C386" s="104"/>
      <c r="D386" s="104"/>
      <c r="E386" s="104"/>
      <c r="F386" s="105"/>
      <c r="G386" s="261"/>
      <c r="H386" s="104"/>
      <c r="I386" s="336"/>
      <c r="J386" s="105"/>
      <c r="K386" s="104"/>
    </row>
    <row r="387" spans="1:11" ht="12" customHeight="1" x14ac:dyDescent="0.2">
      <c r="A387" s="104"/>
      <c r="B387" s="104"/>
      <c r="C387" s="104"/>
      <c r="D387" s="104"/>
      <c r="E387" s="104"/>
      <c r="F387" s="105"/>
      <c r="G387" s="261"/>
      <c r="H387" s="104"/>
      <c r="I387" s="336"/>
      <c r="J387" s="105"/>
      <c r="K387" s="104"/>
    </row>
    <row r="388" spans="1:11" ht="12" customHeight="1" x14ac:dyDescent="0.2">
      <c r="A388" s="104"/>
      <c r="B388" s="104"/>
      <c r="C388" s="104"/>
      <c r="D388" s="104"/>
      <c r="E388" s="104"/>
      <c r="F388" s="105"/>
      <c r="G388" s="261"/>
      <c r="H388" s="104"/>
      <c r="I388" s="336"/>
      <c r="J388" s="105"/>
      <c r="K388" s="104"/>
    </row>
    <row r="389" spans="1:11" ht="12" customHeight="1" x14ac:dyDescent="0.2">
      <c r="A389" s="104"/>
      <c r="B389" s="104"/>
      <c r="C389" s="104"/>
      <c r="D389" s="104"/>
      <c r="E389" s="104"/>
      <c r="F389" s="105"/>
      <c r="G389" s="261"/>
      <c r="H389" s="104"/>
      <c r="I389" s="336"/>
      <c r="J389" s="105"/>
      <c r="K389" s="104"/>
    </row>
    <row r="390" spans="1:11" ht="12" customHeight="1" x14ac:dyDescent="0.2">
      <c r="A390" s="104"/>
      <c r="B390" s="104"/>
      <c r="C390" s="104"/>
      <c r="D390" s="104"/>
      <c r="E390" s="104"/>
      <c r="F390" s="105"/>
      <c r="G390" s="261"/>
      <c r="H390" s="104"/>
      <c r="I390" s="336"/>
      <c r="J390" s="105"/>
      <c r="K390" s="104"/>
    </row>
    <row r="391" spans="1:11" ht="12" customHeight="1" x14ac:dyDescent="0.2">
      <c r="A391" s="104"/>
      <c r="B391" s="104"/>
      <c r="C391" s="104"/>
      <c r="D391" s="104"/>
      <c r="E391" s="104"/>
      <c r="F391" s="105"/>
      <c r="G391" s="261"/>
      <c r="H391" s="104"/>
      <c r="I391" s="336"/>
      <c r="J391" s="105"/>
      <c r="K391" s="104"/>
    </row>
    <row r="392" spans="1:11" ht="12" customHeight="1" x14ac:dyDescent="0.2">
      <c r="A392" s="104"/>
      <c r="B392" s="104"/>
      <c r="C392" s="104"/>
      <c r="D392" s="104"/>
      <c r="E392" s="104"/>
      <c r="F392" s="105"/>
      <c r="G392" s="261"/>
      <c r="H392" s="104"/>
      <c r="I392" s="336"/>
      <c r="J392" s="105"/>
      <c r="K392" s="104"/>
    </row>
    <row r="393" spans="1:11" ht="12" customHeight="1" x14ac:dyDescent="0.2">
      <c r="A393" s="104"/>
      <c r="B393" s="104"/>
      <c r="C393" s="104"/>
      <c r="D393" s="104"/>
      <c r="E393" s="104"/>
      <c r="F393" s="105"/>
      <c r="G393" s="261"/>
      <c r="H393" s="104"/>
      <c r="I393" s="336"/>
      <c r="J393" s="105"/>
      <c r="K393" s="104"/>
    </row>
    <row r="394" spans="1:11" ht="12" customHeight="1" x14ac:dyDescent="0.2">
      <c r="A394" s="104"/>
      <c r="B394" s="104"/>
      <c r="C394" s="104"/>
      <c r="D394" s="104"/>
      <c r="E394" s="104"/>
      <c r="F394" s="105"/>
      <c r="G394" s="261"/>
      <c r="H394" s="104"/>
      <c r="I394" s="336"/>
      <c r="J394" s="105"/>
      <c r="K394" s="104"/>
    </row>
    <row r="395" spans="1:11" ht="12" customHeight="1" x14ac:dyDescent="0.2">
      <c r="A395" s="104"/>
      <c r="B395" s="104"/>
      <c r="C395" s="104"/>
      <c r="D395" s="104"/>
      <c r="E395" s="104"/>
      <c r="F395" s="105"/>
      <c r="G395" s="261"/>
      <c r="H395" s="104"/>
      <c r="I395" s="336"/>
      <c r="J395" s="105"/>
      <c r="K395" s="104"/>
    </row>
    <row r="396" spans="1:11" ht="12" customHeight="1" x14ac:dyDescent="0.2">
      <c r="A396" s="104"/>
      <c r="B396" s="104"/>
      <c r="C396" s="104"/>
      <c r="D396" s="104"/>
      <c r="E396" s="104"/>
      <c r="F396" s="105"/>
      <c r="G396" s="261"/>
      <c r="H396" s="104"/>
      <c r="I396" s="336"/>
      <c r="J396" s="105"/>
      <c r="K396" s="104"/>
    </row>
    <row r="397" spans="1:11" ht="12" customHeight="1" x14ac:dyDescent="0.2">
      <c r="A397" s="104"/>
      <c r="B397" s="104"/>
      <c r="C397" s="104"/>
      <c r="D397" s="104"/>
      <c r="E397" s="104"/>
      <c r="F397" s="105"/>
      <c r="G397" s="261"/>
      <c r="H397" s="104"/>
      <c r="I397" s="336"/>
      <c r="J397" s="105"/>
      <c r="K397" s="104"/>
    </row>
    <row r="398" spans="1:11" ht="12" customHeight="1" x14ac:dyDescent="0.2">
      <c r="A398" s="104"/>
      <c r="B398" s="104"/>
      <c r="C398" s="104"/>
      <c r="D398" s="104"/>
      <c r="E398" s="104"/>
      <c r="F398" s="105"/>
      <c r="G398" s="261"/>
      <c r="H398" s="104"/>
      <c r="I398" s="336"/>
      <c r="J398" s="105"/>
      <c r="K398" s="104"/>
    </row>
    <row r="399" spans="1:11" ht="12" customHeight="1" x14ac:dyDescent="0.2">
      <c r="A399" s="104"/>
      <c r="B399" s="104"/>
      <c r="C399" s="104"/>
      <c r="D399" s="104"/>
      <c r="E399" s="104"/>
      <c r="F399" s="105"/>
      <c r="G399" s="261"/>
      <c r="H399" s="104"/>
      <c r="I399" s="336"/>
      <c r="J399" s="105"/>
      <c r="K399" s="104"/>
    </row>
    <row r="400" spans="1:11" ht="12" customHeight="1" x14ac:dyDescent="0.2">
      <c r="A400" s="104"/>
      <c r="B400" s="104"/>
      <c r="C400" s="104"/>
      <c r="D400" s="104"/>
      <c r="E400" s="104"/>
      <c r="F400" s="105"/>
      <c r="G400" s="261"/>
      <c r="H400" s="104"/>
      <c r="I400" s="336"/>
      <c r="J400" s="105"/>
      <c r="K400" s="104"/>
    </row>
    <row r="401" spans="1:11" ht="12" customHeight="1" x14ac:dyDescent="0.2">
      <c r="A401" s="104"/>
      <c r="B401" s="104"/>
      <c r="C401" s="104"/>
      <c r="D401" s="104"/>
      <c r="E401" s="104"/>
      <c r="F401" s="105"/>
      <c r="G401" s="261"/>
      <c r="H401" s="104"/>
      <c r="I401" s="336"/>
      <c r="J401" s="105"/>
      <c r="K401" s="104"/>
    </row>
    <row r="402" spans="1:11" ht="12" customHeight="1" x14ac:dyDescent="0.2">
      <c r="A402" s="104"/>
      <c r="B402" s="104"/>
      <c r="C402" s="104"/>
      <c r="D402" s="104"/>
      <c r="E402" s="104"/>
      <c r="F402" s="105"/>
      <c r="G402" s="261"/>
      <c r="H402" s="104"/>
      <c r="I402" s="336"/>
      <c r="J402" s="105"/>
      <c r="K402" s="104"/>
    </row>
    <row r="403" spans="1:11" ht="12" customHeight="1" x14ac:dyDescent="0.2">
      <c r="A403" s="104"/>
      <c r="B403" s="104"/>
      <c r="C403" s="104"/>
      <c r="D403" s="104"/>
      <c r="E403" s="104"/>
      <c r="F403" s="105"/>
      <c r="G403" s="261"/>
      <c r="H403" s="104"/>
      <c r="I403" s="336"/>
      <c r="J403" s="105"/>
      <c r="K403" s="104"/>
    </row>
    <row r="404" spans="1:11" ht="12" customHeight="1" x14ac:dyDescent="0.2">
      <c r="A404" s="104"/>
      <c r="B404" s="104"/>
      <c r="C404" s="104"/>
      <c r="D404" s="104"/>
      <c r="E404" s="104"/>
      <c r="F404" s="105"/>
      <c r="G404" s="261"/>
      <c r="H404" s="104"/>
      <c r="I404" s="336"/>
      <c r="J404" s="105"/>
      <c r="K404" s="104"/>
    </row>
    <row r="405" spans="1:11" ht="12" customHeight="1" x14ac:dyDescent="0.2">
      <c r="A405" s="104"/>
      <c r="B405" s="104"/>
      <c r="C405" s="104"/>
      <c r="D405" s="104"/>
      <c r="E405" s="104"/>
      <c r="F405" s="105"/>
      <c r="G405" s="261"/>
      <c r="H405" s="104"/>
      <c r="I405" s="336"/>
      <c r="J405" s="105"/>
      <c r="K405" s="104"/>
    </row>
    <row r="406" spans="1:11" ht="12" customHeight="1" x14ac:dyDescent="0.2">
      <c r="A406" s="104"/>
      <c r="B406" s="104"/>
      <c r="C406" s="104"/>
      <c r="D406" s="104"/>
      <c r="E406" s="104"/>
      <c r="F406" s="105"/>
      <c r="G406" s="261"/>
      <c r="H406" s="104"/>
      <c r="I406" s="336"/>
      <c r="J406" s="105"/>
      <c r="K406" s="104"/>
    </row>
    <row r="407" spans="1:11" ht="12" customHeight="1" x14ac:dyDescent="0.2">
      <c r="A407" s="104"/>
      <c r="B407" s="104"/>
      <c r="C407" s="104"/>
      <c r="D407" s="104"/>
      <c r="E407" s="104"/>
      <c r="F407" s="105"/>
      <c r="G407" s="261"/>
      <c r="H407" s="104"/>
      <c r="I407" s="336"/>
      <c r="J407" s="105"/>
      <c r="K407" s="104"/>
    </row>
    <row r="408" spans="1:11" ht="12" customHeight="1" x14ac:dyDescent="0.2">
      <c r="A408" s="104"/>
      <c r="B408" s="104"/>
      <c r="C408" s="104"/>
      <c r="D408" s="104"/>
      <c r="E408" s="104"/>
      <c r="F408" s="105"/>
      <c r="G408" s="261"/>
      <c r="H408" s="104"/>
      <c r="I408" s="336"/>
      <c r="J408" s="105"/>
      <c r="K408" s="104"/>
    </row>
    <row r="409" spans="1:11" ht="12" customHeight="1" x14ac:dyDescent="0.2">
      <c r="A409" s="104"/>
      <c r="B409" s="104"/>
      <c r="C409" s="104"/>
      <c r="D409" s="104"/>
      <c r="E409" s="104"/>
      <c r="F409" s="105"/>
      <c r="G409" s="261"/>
      <c r="H409" s="104"/>
      <c r="I409" s="336"/>
      <c r="J409" s="105"/>
      <c r="K409" s="104"/>
    </row>
    <row r="410" spans="1:11" ht="12" customHeight="1" x14ac:dyDescent="0.2">
      <c r="A410" s="104"/>
      <c r="B410" s="104"/>
      <c r="C410" s="104"/>
      <c r="D410" s="104"/>
      <c r="E410" s="104"/>
      <c r="F410" s="105"/>
      <c r="G410" s="261"/>
      <c r="H410" s="104"/>
      <c r="I410" s="336"/>
      <c r="J410" s="105"/>
      <c r="K410" s="104"/>
    </row>
    <row r="411" spans="1:11" ht="12" customHeight="1" x14ac:dyDescent="0.2">
      <c r="A411" s="104"/>
      <c r="B411" s="104"/>
      <c r="C411" s="104"/>
      <c r="D411" s="104"/>
      <c r="E411" s="104"/>
      <c r="F411" s="105"/>
      <c r="G411" s="261"/>
      <c r="H411" s="104"/>
      <c r="I411" s="336"/>
      <c r="J411" s="105"/>
      <c r="K411" s="104"/>
    </row>
    <row r="412" spans="1:11" ht="12" customHeight="1" x14ac:dyDescent="0.2">
      <c r="A412" s="104"/>
      <c r="B412" s="104"/>
      <c r="C412" s="104"/>
      <c r="D412" s="104"/>
      <c r="E412" s="104"/>
      <c r="F412" s="105"/>
      <c r="G412" s="261"/>
      <c r="H412" s="104"/>
      <c r="I412" s="336"/>
      <c r="J412" s="105"/>
      <c r="K412" s="104"/>
    </row>
    <row r="413" spans="1:11" ht="12" customHeight="1" x14ac:dyDescent="0.2">
      <c r="A413" s="104"/>
      <c r="B413" s="104"/>
      <c r="C413" s="104"/>
      <c r="D413" s="104"/>
      <c r="E413" s="104"/>
      <c r="F413" s="105"/>
      <c r="G413" s="261"/>
      <c r="H413" s="104"/>
      <c r="I413" s="336"/>
      <c r="J413" s="105"/>
      <c r="K413" s="104"/>
    </row>
    <row r="414" spans="1:11" ht="12" customHeight="1" x14ac:dyDescent="0.2">
      <c r="A414" s="104"/>
      <c r="B414" s="104"/>
      <c r="C414" s="104"/>
      <c r="D414" s="104"/>
      <c r="E414" s="104"/>
      <c r="F414" s="105"/>
      <c r="G414" s="261"/>
      <c r="H414" s="104"/>
      <c r="I414" s="336"/>
      <c r="J414" s="105"/>
      <c r="K414" s="104"/>
    </row>
    <row r="415" spans="1:11" ht="12" customHeight="1" x14ac:dyDescent="0.2">
      <c r="A415" s="104"/>
      <c r="B415" s="104"/>
      <c r="C415" s="104"/>
      <c r="D415" s="104"/>
      <c r="E415" s="104"/>
      <c r="F415" s="105"/>
      <c r="G415" s="261"/>
      <c r="H415" s="104"/>
      <c r="I415" s="336"/>
      <c r="J415" s="105"/>
      <c r="K415" s="104"/>
    </row>
    <row r="416" spans="1:11" ht="12" customHeight="1" x14ac:dyDescent="0.2">
      <c r="A416" s="104"/>
      <c r="B416" s="104"/>
      <c r="C416" s="104"/>
      <c r="D416" s="104"/>
      <c r="E416" s="104"/>
      <c r="F416" s="105"/>
      <c r="G416" s="261"/>
      <c r="H416" s="104"/>
      <c r="I416" s="336"/>
      <c r="J416" s="105"/>
      <c r="K416" s="104"/>
    </row>
    <row r="417" spans="1:11" ht="12" customHeight="1" x14ac:dyDescent="0.2">
      <c r="A417" s="104"/>
      <c r="B417" s="104"/>
      <c r="C417" s="104"/>
      <c r="D417" s="104"/>
      <c r="E417" s="104"/>
      <c r="F417" s="105"/>
      <c r="G417" s="261"/>
      <c r="H417" s="104"/>
      <c r="I417" s="336"/>
      <c r="J417" s="105"/>
      <c r="K417" s="104"/>
    </row>
    <row r="418" spans="1:11" ht="12" customHeight="1" x14ac:dyDescent="0.2">
      <c r="A418" s="104"/>
      <c r="B418" s="104"/>
      <c r="C418" s="104"/>
      <c r="D418" s="104"/>
      <c r="E418" s="104"/>
      <c r="F418" s="105"/>
      <c r="G418" s="261"/>
      <c r="H418" s="104"/>
      <c r="I418" s="336"/>
      <c r="J418" s="105"/>
      <c r="K418" s="104"/>
    </row>
    <row r="419" spans="1:11" ht="12" customHeight="1" x14ac:dyDescent="0.2">
      <c r="A419" s="104"/>
      <c r="B419" s="104"/>
      <c r="C419" s="104"/>
      <c r="D419" s="104"/>
      <c r="E419" s="104"/>
      <c r="F419" s="105"/>
      <c r="G419" s="261"/>
      <c r="H419" s="104"/>
      <c r="I419" s="336"/>
      <c r="J419" s="105"/>
      <c r="K419" s="104"/>
    </row>
    <row r="420" spans="1:11" ht="12" customHeight="1" x14ac:dyDescent="0.2">
      <c r="A420" s="104"/>
      <c r="B420" s="104"/>
      <c r="C420" s="104"/>
      <c r="D420" s="104"/>
      <c r="E420" s="104"/>
      <c r="F420" s="105"/>
      <c r="G420" s="261"/>
      <c r="H420" s="104"/>
      <c r="I420" s="336"/>
      <c r="J420" s="105"/>
      <c r="K420" s="104"/>
    </row>
    <row r="421" spans="1:11" ht="12" customHeight="1" x14ac:dyDescent="0.2">
      <c r="A421" s="104"/>
      <c r="B421" s="104"/>
      <c r="C421" s="104"/>
      <c r="D421" s="104"/>
      <c r="E421" s="104"/>
      <c r="F421" s="105"/>
      <c r="G421" s="261"/>
      <c r="H421" s="104"/>
      <c r="I421" s="336"/>
      <c r="J421" s="105"/>
      <c r="K421" s="104"/>
    </row>
    <row r="422" spans="1:11" ht="12" customHeight="1" x14ac:dyDescent="0.2">
      <c r="A422" s="104"/>
      <c r="B422" s="104"/>
      <c r="C422" s="104"/>
      <c r="D422" s="104"/>
      <c r="E422" s="104"/>
      <c r="F422" s="105"/>
      <c r="G422" s="261"/>
      <c r="H422" s="104"/>
      <c r="I422" s="336"/>
      <c r="J422" s="105"/>
      <c r="K422" s="104"/>
    </row>
    <row r="423" spans="1:11" ht="12" customHeight="1" x14ac:dyDescent="0.2">
      <c r="A423" s="104"/>
      <c r="B423" s="104"/>
      <c r="C423" s="104"/>
      <c r="D423" s="104"/>
      <c r="E423" s="104"/>
      <c r="F423" s="105"/>
      <c r="G423" s="261"/>
      <c r="H423" s="104"/>
      <c r="I423" s="336"/>
      <c r="J423" s="105"/>
      <c r="K423" s="104"/>
    </row>
    <row r="424" spans="1:11" ht="12" customHeight="1" x14ac:dyDescent="0.2">
      <c r="A424" s="104"/>
      <c r="B424" s="104"/>
      <c r="C424" s="104"/>
      <c r="D424" s="104"/>
      <c r="E424" s="104"/>
      <c r="F424" s="105"/>
      <c r="G424" s="261"/>
      <c r="H424" s="104"/>
      <c r="I424" s="336"/>
      <c r="J424" s="105"/>
      <c r="K424" s="104"/>
    </row>
    <row r="425" spans="1:11" ht="12" customHeight="1" x14ac:dyDescent="0.2">
      <c r="A425" s="104"/>
      <c r="B425" s="104"/>
      <c r="C425" s="104"/>
      <c r="D425" s="104"/>
      <c r="E425" s="104"/>
      <c r="F425" s="105"/>
      <c r="G425" s="261"/>
      <c r="H425" s="104"/>
      <c r="I425" s="336"/>
      <c r="J425" s="105"/>
      <c r="K425" s="104"/>
    </row>
    <row r="426" spans="1:11" ht="12" customHeight="1" x14ac:dyDescent="0.2">
      <c r="A426" s="104"/>
      <c r="B426" s="104"/>
      <c r="C426" s="104"/>
      <c r="D426" s="104"/>
      <c r="E426" s="104"/>
      <c r="F426" s="105"/>
      <c r="G426" s="261"/>
      <c r="H426" s="104"/>
      <c r="I426" s="336"/>
      <c r="J426" s="105"/>
      <c r="K426" s="104"/>
    </row>
    <row r="427" spans="1:11" ht="12" customHeight="1" x14ac:dyDescent="0.2">
      <c r="A427" s="104"/>
      <c r="B427" s="104"/>
      <c r="C427" s="104"/>
      <c r="D427" s="104"/>
      <c r="E427" s="104"/>
      <c r="F427" s="105"/>
      <c r="G427" s="261"/>
      <c r="H427" s="104"/>
      <c r="I427" s="336"/>
      <c r="J427" s="105"/>
      <c r="K427" s="104"/>
    </row>
    <row r="428" spans="1:11" ht="12" customHeight="1" x14ac:dyDescent="0.2">
      <c r="A428" s="104"/>
      <c r="B428" s="104"/>
      <c r="C428" s="104"/>
      <c r="D428" s="104"/>
      <c r="E428" s="104"/>
      <c r="F428" s="105"/>
      <c r="G428" s="261"/>
      <c r="H428" s="104"/>
      <c r="I428" s="336"/>
      <c r="J428" s="105"/>
      <c r="K428" s="104"/>
    </row>
    <row r="429" spans="1:11" ht="12" customHeight="1" x14ac:dyDescent="0.2">
      <c r="A429" s="104"/>
      <c r="B429" s="104"/>
      <c r="C429" s="104"/>
      <c r="D429" s="104"/>
      <c r="E429" s="104"/>
      <c r="F429" s="105"/>
      <c r="G429" s="261"/>
      <c r="H429" s="104"/>
      <c r="I429" s="336"/>
      <c r="J429" s="105"/>
      <c r="K429" s="104"/>
    </row>
    <row r="430" spans="1:11" ht="12" customHeight="1" x14ac:dyDescent="0.2">
      <c r="A430" s="104"/>
      <c r="B430" s="104"/>
      <c r="C430" s="104"/>
      <c r="D430" s="104"/>
      <c r="E430" s="104"/>
      <c r="F430" s="105"/>
      <c r="G430" s="261"/>
      <c r="H430" s="104"/>
      <c r="I430" s="336"/>
      <c r="J430" s="105"/>
      <c r="K430" s="104"/>
    </row>
    <row r="431" spans="1:11" ht="12" customHeight="1" x14ac:dyDescent="0.2">
      <c r="A431" s="104"/>
      <c r="B431" s="104"/>
      <c r="C431" s="104"/>
      <c r="D431" s="104"/>
      <c r="E431" s="104"/>
      <c r="F431" s="105"/>
      <c r="G431" s="261"/>
      <c r="H431" s="104"/>
      <c r="I431" s="336"/>
      <c r="J431" s="105"/>
      <c r="K431" s="104"/>
    </row>
    <row r="432" spans="1:11" ht="12" customHeight="1" x14ac:dyDescent="0.2">
      <c r="A432" s="104"/>
      <c r="B432" s="104"/>
      <c r="C432" s="104"/>
      <c r="D432" s="104"/>
      <c r="E432" s="104"/>
      <c r="F432" s="105"/>
      <c r="G432" s="261"/>
      <c r="H432" s="104"/>
      <c r="I432" s="336"/>
      <c r="J432" s="105"/>
      <c r="K432" s="104"/>
    </row>
    <row r="433" spans="1:11" ht="12" customHeight="1" x14ac:dyDescent="0.2">
      <c r="A433" s="104"/>
      <c r="B433" s="104"/>
      <c r="C433" s="104"/>
      <c r="D433" s="104"/>
      <c r="E433" s="104"/>
      <c r="F433" s="105"/>
      <c r="G433" s="261"/>
      <c r="H433" s="104"/>
      <c r="I433" s="336"/>
      <c r="J433" s="105"/>
      <c r="K433" s="104"/>
    </row>
    <row r="434" spans="1:11" ht="12" customHeight="1" x14ac:dyDescent="0.2">
      <c r="A434" s="104"/>
      <c r="B434" s="104"/>
      <c r="C434" s="104"/>
      <c r="D434" s="104"/>
      <c r="E434" s="104"/>
      <c r="F434" s="105"/>
      <c r="G434" s="261"/>
      <c r="H434" s="104"/>
      <c r="I434" s="336"/>
      <c r="J434" s="105"/>
      <c r="K434" s="104"/>
    </row>
    <row r="435" spans="1:11" ht="12" customHeight="1" x14ac:dyDescent="0.2">
      <c r="A435" s="104"/>
      <c r="B435" s="104"/>
      <c r="C435" s="104"/>
      <c r="D435" s="104"/>
      <c r="E435" s="104"/>
      <c r="F435" s="105"/>
      <c r="G435" s="261"/>
      <c r="H435" s="104"/>
      <c r="I435" s="336"/>
      <c r="J435" s="105"/>
      <c r="K435" s="104"/>
    </row>
    <row r="436" spans="1:11" ht="12" customHeight="1" x14ac:dyDescent="0.2">
      <c r="A436" s="104"/>
      <c r="B436" s="104"/>
      <c r="C436" s="104"/>
      <c r="D436" s="104"/>
      <c r="E436" s="104"/>
      <c r="F436" s="105"/>
      <c r="G436" s="261"/>
      <c r="H436" s="104"/>
      <c r="I436" s="336"/>
      <c r="J436" s="105"/>
      <c r="K436" s="104"/>
    </row>
    <row r="437" spans="1:11" ht="12" customHeight="1" x14ac:dyDescent="0.2">
      <c r="A437" s="104"/>
      <c r="B437" s="104"/>
      <c r="C437" s="104"/>
      <c r="D437" s="104"/>
      <c r="E437" s="104"/>
      <c r="F437" s="105"/>
      <c r="G437" s="261"/>
      <c r="H437" s="104"/>
      <c r="I437" s="336"/>
      <c r="J437" s="105"/>
      <c r="K437" s="104"/>
    </row>
    <row r="438" spans="1:11" ht="12" customHeight="1" x14ac:dyDescent="0.2">
      <c r="A438" s="104"/>
      <c r="B438" s="104"/>
      <c r="C438" s="104"/>
      <c r="D438" s="104"/>
      <c r="E438" s="104"/>
      <c r="F438" s="105"/>
      <c r="G438" s="261"/>
      <c r="H438" s="104"/>
      <c r="I438" s="336"/>
      <c r="J438" s="105"/>
      <c r="K438" s="104"/>
    </row>
    <row r="439" spans="1:11" ht="12" customHeight="1" x14ac:dyDescent="0.2">
      <c r="A439" s="104"/>
      <c r="B439" s="104"/>
      <c r="C439" s="104"/>
      <c r="D439" s="104"/>
      <c r="E439" s="104"/>
      <c r="F439" s="105"/>
      <c r="G439" s="261"/>
      <c r="H439" s="104"/>
      <c r="I439" s="336"/>
      <c r="J439" s="105"/>
      <c r="K439" s="104"/>
    </row>
    <row r="440" spans="1:11" ht="12" customHeight="1" x14ac:dyDescent="0.2">
      <c r="A440" s="104"/>
      <c r="B440" s="104"/>
      <c r="C440" s="104"/>
      <c r="D440" s="104"/>
      <c r="E440" s="104"/>
      <c r="F440" s="105"/>
      <c r="G440" s="261"/>
      <c r="H440" s="104"/>
      <c r="I440" s="336"/>
      <c r="J440" s="105"/>
      <c r="K440" s="104"/>
    </row>
    <row r="441" spans="1:11" ht="12" customHeight="1" x14ac:dyDescent="0.2">
      <c r="A441" s="104"/>
      <c r="B441" s="104"/>
      <c r="C441" s="104"/>
      <c r="D441" s="104"/>
      <c r="E441" s="104"/>
      <c r="F441" s="105"/>
      <c r="G441" s="261"/>
      <c r="H441" s="104"/>
      <c r="I441" s="336"/>
      <c r="J441" s="105"/>
      <c r="K441" s="104"/>
    </row>
    <row r="442" spans="1:11" ht="12" customHeight="1" x14ac:dyDescent="0.2">
      <c r="A442" s="104"/>
      <c r="B442" s="104"/>
      <c r="C442" s="104"/>
      <c r="D442" s="104"/>
      <c r="E442" s="104"/>
      <c r="F442" s="105"/>
      <c r="G442" s="261"/>
      <c r="H442" s="104"/>
      <c r="I442" s="336"/>
      <c r="J442" s="105"/>
      <c r="K442" s="104"/>
    </row>
    <row r="443" spans="1:11" ht="12" customHeight="1" x14ac:dyDescent="0.2">
      <c r="A443" s="104"/>
      <c r="B443" s="104"/>
      <c r="C443" s="104"/>
      <c r="D443" s="104"/>
      <c r="E443" s="104"/>
      <c r="F443" s="105"/>
      <c r="G443" s="261"/>
      <c r="H443" s="104"/>
      <c r="I443" s="336"/>
      <c r="J443" s="105"/>
      <c r="K443" s="104"/>
    </row>
    <row r="444" spans="1:11" ht="12" customHeight="1" x14ac:dyDescent="0.2">
      <c r="A444" s="104"/>
      <c r="B444" s="104"/>
      <c r="C444" s="104"/>
      <c r="D444" s="104"/>
      <c r="E444" s="104"/>
      <c r="F444" s="105"/>
      <c r="G444" s="261"/>
      <c r="H444" s="104"/>
      <c r="I444" s="336"/>
      <c r="J444" s="105"/>
      <c r="K444" s="104"/>
    </row>
    <row r="445" spans="1:11" ht="12" customHeight="1" x14ac:dyDescent="0.2">
      <c r="A445" s="104"/>
      <c r="B445" s="104"/>
      <c r="C445" s="104"/>
      <c r="D445" s="104"/>
      <c r="E445" s="104"/>
      <c r="F445" s="105"/>
      <c r="G445" s="261"/>
      <c r="H445" s="104"/>
      <c r="I445" s="336"/>
      <c r="J445" s="105"/>
      <c r="K445" s="104"/>
    </row>
    <row r="446" spans="1:11" ht="12" customHeight="1" x14ac:dyDescent="0.2">
      <c r="A446" s="104"/>
      <c r="B446" s="104"/>
      <c r="C446" s="104"/>
      <c r="D446" s="104"/>
      <c r="E446" s="104"/>
      <c r="F446" s="105"/>
      <c r="G446" s="261"/>
      <c r="H446" s="104"/>
      <c r="I446" s="336"/>
      <c r="J446" s="105"/>
      <c r="K446" s="104"/>
    </row>
    <row r="447" spans="1:11" ht="12" customHeight="1" x14ac:dyDescent="0.2">
      <c r="A447" s="104"/>
      <c r="B447" s="104"/>
      <c r="C447" s="104"/>
      <c r="D447" s="104"/>
      <c r="E447" s="104"/>
      <c r="F447" s="105"/>
      <c r="G447" s="261"/>
      <c r="H447" s="104"/>
      <c r="I447" s="336"/>
      <c r="J447" s="105"/>
      <c r="K447" s="104"/>
    </row>
    <row r="448" spans="1:11" ht="12" customHeight="1" x14ac:dyDescent="0.2">
      <c r="A448" s="104"/>
      <c r="B448" s="104"/>
      <c r="C448" s="104"/>
      <c r="D448" s="104"/>
      <c r="E448" s="104"/>
      <c r="F448" s="105"/>
      <c r="G448" s="261"/>
      <c r="H448" s="104"/>
      <c r="I448" s="336"/>
      <c r="J448" s="105"/>
      <c r="K448" s="104"/>
    </row>
    <row r="449" spans="1:11" ht="12" customHeight="1" x14ac:dyDescent="0.2">
      <c r="A449" s="104"/>
      <c r="B449" s="104"/>
      <c r="C449" s="104"/>
      <c r="D449" s="104"/>
      <c r="E449" s="104"/>
      <c r="F449" s="105"/>
      <c r="G449" s="261"/>
      <c r="H449" s="104"/>
      <c r="I449" s="336"/>
      <c r="J449" s="105"/>
      <c r="K449" s="104"/>
    </row>
    <row r="450" spans="1:11" ht="12" customHeight="1" x14ac:dyDescent="0.2">
      <c r="A450" s="104"/>
      <c r="B450" s="104"/>
      <c r="C450" s="104"/>
      <c r="D450" s="104"/>
      <c r="E450" s="104"/>
      <c r="F450" s="105"/>
      <c r="G450" s="261"/>
      <c r="H450" s="104"/>
      <c r="I450" s="336"/>
      <c r="J450" s="105"/>
      <c r="K450" s="104"/>
    </row>
    <row r="451" spans="1:11" ht="12" customHeight="1" x14ac:dyDescent="0.2">
      <c r="A451" s="104"/>
      <c r="B451" s="104"/>
      <c r="C451" s="104"/>
      <c r="D451" s="104"/>
      <c r="E451" s="104"/>
      <c r="F451" s="105"/>
      <c r="G451" s="261"/>
      <c r="H451" s="104"/>
      <c r="I451" s="336"/>
      <c r="J451" s="105"/>
      <c r="K451" s="104"/>
    </row>
    <row r="452" spans="1:11" ht="12" customHeight="1" x14ac:dyDescent="0.2">
      <c r="A452" s="104"/>
      <c r="B452" s="104"/>
      <c r="C452" s="104"/>
      <c r="D452" s="104"/>
      <c r="E452" s="104"/>
      <c r="F452" s="105"/>
      <c r="G452" s="261"/>
      <c r="H452" s="104"/>
      <c r="I452" s="336"/>
      <c r="J452" s="105"/>
      <c r="K452" s="104"/>
    </row>
    <row r="453" spans="1:11" ht="12" customHeight="1" x14ac:dyDescent="0.2">
      <c r="A453" s="104"/>
      <c r="B453" s="104"/>
      <c r="C453" s="104"/>
      <c r="D453" s="104"/>
      <c r="E453" s="104"/>
      <c r="F453" s="105"/>
      <c r="G453" s="261"/>
      <c r="H453" s="104"/>
      <c r="I453" s="336"/>
      <c r="J453" s="105"/>
      <c r="K453" s="104"/>
    </row>
    <row r="454" spans="1:11" ht="12" customHeight="1" x14ac:dyDescent="0.2">
      <c r="A454" s="104"/>
      <c r="B454" s="104"/>
      <c r="C454" s="104"/>
      <c r="D454" s="104"/>
      <c r="E454" s="104"/>
      <c r="F454" s="105"/>
      <c r="G454" s="261"/>
      <c r="H454" s="104"/>
      <c r="I454" s="336"/>
      <c r="J454" s="105"/>
      <c r="K454" s="104"/>
    </row>
    <row r="455" spans="1:11" ht="12" customHeight="1" x14ac:dyDescent="0.2">
      <c r="A455" s="104"/>
      <c r="B455" s="104"/>
      <c r="C455" s="104"/>
      <c r="D455" s="104"/>
      <c r="E455" s="104"/>
      <c r="F455" s="105"/>
      <c r="G455" s="261"/>
      <c r="H455" s="104"/>
      <c r="I455" s="336"/>
      <c r="J455" s="105"/>
      <c r="K455" s="104"/>
    </row>
    <row r="456" spans="1:11" ht="12" customHeight="1" x14ac:dyDescent="0.2">
      <c r="A456" s="104"/>
      <c r="B456" s="104"/>
      <c r="C456" s="104"/>
      <c r="D456" s="104"/>
      <c r="E456" s="104"/>
      <c r="F456" s="105"/>
      <c r="G456" s="261"/>
      <c r="H456" s="104"/>
      <c r="I456" s="336"/>
      <c r="J456" s="105"/>
      <c r="K456" s="104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8" style="589" bestFit="1" customWidth="1"/>
    <col min="6" max="6" width="15" style="589" bestFit="1" customWidth="1"/>
    <col min="7" max="7" width="12.28515625" style="589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</row>
    <row r="2" spans="1:12" x14ac:dyDescent="0.2">
      <c r="A2" s="589" t="s">
        <v>307</v>
      </c>
      <c r="B2" s="589" t="s">
        <v>2111</v>
      </c>
      <c r="C2" s="589" t="s">
        <v>2112</v>
      </c>
      <c r="D2" s="589" t="s">
        <v>474</v>
      </c>
      <c r="E2" s="589" t="s">
        <v>2113</v>
      </c>
      <c r="F2" s="590">
        <v>42503</v>
      </c>
      <c r="G2" s="591">
        <v>66.349999999999994</v>
      </c>
      <c r="H2" s="589" t="s">
        <v>474</v>
      </c>
      <c r="I2" s="589" t="s">
        <v>345</v>
      </c>
      <c r="J2" s="590">
        <v>42671</v>
      </c>
      <c r="K2" s="589" t="s">
        <v>4</v>
      </c>
      <c r="L2" s="589" t="s">
        <v>474</v>
      </c>
    </row>
    <row r="3" spans="1:12" x14ac:dyDescent="0.2">
      <c r="A3" s="589" t="s">
        <v>174</v>
      </c>
      <c r="B3" s="589" t="s">
        <v>487</v>
      </c>
      <c r="C3" s="589" t="s">
        <v>488</v>
      </c>
      <c r="D3" s="589" t="s">
        <v>489</v>
      </c>
      <c r="E3" s="589" t="s">
        <v>490</v>
      </c>
      <c r="F3" s="590">
        <v>42205</v>
      </c>
      <c r="G3" s="591">
        <v>2720</v>
      </c>
      <c r="H3" s="589" t="s">
        <v>474</v>
      </c>
      <c r="I3" s="589" t="s">
        <v>181</v>
      </c>
      <c r="J3" s="590">
        <v>42657</v>
      </c>
      <c r="K3" s="589" t="s">
        <v>4</v>
      </c>
      <c r="L3" s="589" t="s">
        <v>474</v>
      </c>
    </row>
    <row r="4" spans="1:12" x14ac:dyDescent="0.2">
      <c r="F4" s="590"/>
      <c r="G4" s="591">
        <f>SUM(G2:G3)</f>
        <v>2786.35</v>
      </c>
      <c r="J4" s="590"/>
    </row>
    <row r="5" spans="1:12" x14ac:dyDescent="0.2">
      <c r="F5" s="590"/>
      <c r="G5" s="591"/>
      <c r="J5" s="590"/>
    </row>
    <row r="6" spans="1:12" x14ac:dyDescent="0.2">
      <c r="F6" s="590"/>
      <c r="G6" s="591"/>
      <c r="J6" s="590"/>
    </row>
    <row r="7" spans="1:12" x14ac:dyDescent="0.2">
      <c r="F7" s="590"/>
      <c r="G7" s="591"/>
      <c r="J7" s="590"/>
    </row>
    <row r="8" spans="1:12" x14ac:dyDescent="0.2">
      <c r="F8" s="590"/>
      <c r="G8" s="591"/>
      <c r="J8" s="590"/>
    </row>
    <row r="9" spans="1:12" x14ac:dyDescent="0.2">
      <c r="F9" s="590"/>
      <c r="G9" s="591"/>
      <c r="J9" s="590"/>
    </row>
    <row r="10" spans="1:12" x14ac:dyDescent="0.2">
      <c r="F10" s="590"/>
      <c r="G10" s="591"/>
      <c r="J10" s="590"/>
    </row>
    <row r="11" spans="1:12" x14ac:dyDescent="0.2">
      <c r="F11" s="590"/>
      <c r="G11" s="591"/>
      <c r="J11" s="590"/>
    </row>
    <row r="12" spans="1:12" x14ac:dyDescent="0.2">
      <c r="F12" s="590"/>
      <c r="G12" s="591"/>
      <c r="J12" s="590"/>
    </row>
    <row r="13" spans="1:12" x14ac:dyDescent="0.2">
      <c r="F13" s="590"/>
      <c r="G13" s="591"/>
      <c r="J13" s="590"/>
    </row>
    <row r="14" spans="1:12" x14ac:dyDescent="0.2">
      <c r="F14" s="590"/>
      <c r="G14" s="591"/>
      <c r="J14" s="590"/>
    </row>
    <row r="15" spans="1:12" x14ac:dyDescent="0.2">
      <c r="F15" s="590"/>
      <c r="G15" s="591"/>
      <c r="J15" s="590"/>
    </row>
    <row r="16" spans="1:12" x14ac:dyDescent="0.2">
      <c r="F16" s="590"/>
      <c r="G16" s="591"/>
      <c r="J16" s="590"/>
    </row>
    <row r="17" spans="6:10" x14ac:dyDescent="0.2">
      <c r="F17" s="590"/>
      <c r="G17" s="591"/>
      <c r="J17" s="590"/>
    </row>
    <row r="18" spans="6:10" x14ac:dyDescent="0.2">
      <c r="F18" s="590"/>
      <c r="G18" s="591"/>
      <c r="J18" s="590"/>
    </row>
    <row r="19" spans="6:10" x14ac:dyDescent="0.2">
      <c r="F19" s="590"/>
      <c r="G19" s="591"/>
      <c r="J19" s="590"/>
    </row>
    <row r="20" spans="6:10" x14ac:dyDescent="0.2">
      <c r="F20" s="590"/>
      <c r="G20" s="591"/>
      <c r="J20" s="590"/>
    </row>
    <row r="21" spans="6:10" x14ac:dyDescent="0.2">
      <c r="F21" s="590"/>
      <c r="G21" s="591"/>
      <c r="J21" s="590"/>
    </row>
    <row r="22" spans="6:10" x14ac:dyDescent="0.2">
      <c r="F22" s="590"/>
      <c r="G22" s="591"/>
      <c r="J22" s="590"/>
    </row>
    <row r="23" spans="6:10" x14ac:dyDescent="0.2">
      <c r="F23" s="590"/>
      <c r="G23" s="591"/>
      <c r="J23" s="590"/>
    </row>
    <row r="24" spans="6:10" x14ac:dyDescent="0.2">
      <c r="F24" s="590"/>
      <c r="G24" s="591"/>
      <c r="J24" s="590"/>
    </row>
    <row r="25" spans="6:10" x14ac:dyDescent="0.2">
      <c r="F25" s="590"/>
      <c r="G25" s="591"/>
      <c r="J25" s="590"/>
    </row>
    <row r="26" spans="6:10" x14ac:dyDescent="0.2">
      <c r="F26" s="590"/>
      <c r="G26" s="591"/>
      <c r="J26" s="590"/>
    </row>
    <row r="27" spans="6:10" x14ac:dyDescent="0.2">
      <c r="F27" s="590"/>
      <c r="G27" s="591"/>
      <c r="J27" s="590"/>
    </row>
    <row r="28" spans="6:10" x14ac:dyDescent="0.2">
      <c r="F28" s="590"/>
      <c r="G28" s="591"/>
      <c r="J28" s="590"/>
    </row>
    <row r="29" spans="6:10" x14ac:dyDescent="0.2">
      <c r="F29" s="590"/>
      <c r="G29" s="591"/>
      <c r="J29" s="590"/>
    </row>
    <row r="30" spans="6:10" x14ac:dyDescent="0.2">
      <c r="F30" s="590"/>
      <c r="G30" s="591"/>
      <c r="J30" s="590"/>
    </row>
    <row r="31" spans="6:10" x14ac:dyDescent="0.2">
      <c r="F31" s="590"/>
      <c r="G31" s="591"/>
      <c r="J31" s="590"/>
    </row>
    <row r="32" spans="6:10" x14ac:dyDescent="0.2">
      <c r="F32" s="590"/>
      <c r="G32" s="591"/>
      <c r="J32" s="590"/>
    </row>
    <row r="33" spans="6:10" x14ac:dyDescent="0.2">
      <c r="F33" s="590"/>
      <c r="G33" s="591"/>
      <c r="J33" s="590"/>
    </row>
    <row r="34" spans="6:10" x14ac:dyDescent="0.2">
      <c r="F34" s="590"/>
      <c r="G34" s="591"/>
      <c r="J34" s="590"/>
    </row>
    <row r="35" spans="6:10" x14ac:dyDescent="0.2">
      <c r="F35" s="590"/>
      <c r="G35" s="591"/>
      <c r="J35" s="590"/>
    </row>
    <row r="36" spans="6:10" x14ac:dyDescent="0.2">
      <c r="F36" s="590"/>
      <c r="G36" s="591"/>
      <c r="J36" s="590"/>
    </row>
    <row r="37" spans="6:10" x14ac:dyDescent="0.2">
      <c r="F37" s="590"/>
      <c r="G37" s="591"/>
      <c r="J37" s="590"/>
    </row>
    <row r="38" spans="6:10" x14ac:dyDescent="0.2">
      <c r="F38" s="590"/>
      <c r="G38" s="591"/>
      <c r="J38" s="590"/>
    </row>
    <row r="39" spans="6:10" x14ac:dyDescent="0.2">
      <c r="F39" s="590"/>
      <c r="G39" s="591"/>
      <c r="J39" s="590"/>
    </row>
    <row r="40" spans="6:10" x14ac:dyDescent="0.2">
      <c r="F40" s="590"/>
      <c r="G40" s="591"/>
      <c r="J40" s="590"/>
    </row>
    <row r="41" spans="6:10" x14ac:dyDescent="0.2">
      <c r="F41" s="590"/>
      <c r="G41" s="591"/>
      <c r="J41" s="590"/>
    </row>
    <row r="42" spans="6:10" x14ac:dyDescent="0.2">
      <c r="F42" s="590"/>
      <c r="G42" s="591"/>
      <c r="J42" s="590"/>
    </row>
    <row r="43" spans="6:10" x14ac:dyDescent="0.2">
      <c r="F43" s="590"/>
      <c r="G43" s="591"/>
      <c r="J43" s="590"/>
    </row>
    <row r="44" spans="6:10" x14ac:dyDescent="0.2">
      <c r="F44" s="590"/>
      <c r="G44" s="591"/>
      <c r="J44" s="590"/>
    </row>
    <row r="45" spans="6:10" x14ac:dyDescent="0.2">
      <c r="F45" s="590"/>
      <c r="G45" s="591"/>
      <c r="J45" s="590"/>
    </row>
    <row r="46" spans="6:10" x14ac:dyDescent="0.2">
      <c r="F46" s="590"/>
      <c r="G46" s="591"/>
      <c r="J46" s="590"/>
    </row>
    <row r="47" spans="6:10" x14ac:dyDescent="0.2">
      <c r="F47" s="590"/>
      <c r="G47" s="591"/>
      <c r="J47" s="590"/>
    </row>
    <row r="48" spans="6:10" x14ac:dyDescent="0.2">
      <c r="F48" s="590"/>
      <c r="G48" s="591"/>
      <c r="J48" s="590"/>
    </row>
    <row r="49" spans="6:10" x14ac:dyDescent="0.2">
      <c r="F49" s="590"/>
      <c r="G49" s="591"/>
      <c r="J49" s="590"/>
    </row>
    <row r="50" spans="6:10" x14ac:dyDescent="0.2">
      <c r="F50" s="590"/>
      <c r="G50" s="591"/>
      <c r="J50" s="590"/>
    </row>
    <row r="51" spans="6:10" x14ac:dyDescent="0.2">
      <c r="F51" s="590"/>
      <c r="G51" s="591"/>
      <c r="J51" s="590"/>
    </row>
    <row r="52" spans="6:10" x14ac:dyDescent="0.2">
      <c r="F52" s="590"/>
      <c r="G52" s="591"/>
      <c r="J52" s="590"/>
    </row>
    <row r="53" spans="6:10" x14ac:dyDescent="0.2">
      <c r="F53" s="590"/>
      <c r="G53" s="591"/>
      <c r="J53" s="590"/>
    </row>
    <row r="54" spans="6:10" x14ac:dyDescent="0.2">
      <c r="F54" s="590"/>
      <c r="G54" s="591"/>
      <c r="J54" s="590"/>
    </row>
    <row r="55" spans="6:10" x14ac:dyDescent="0.2">
      <c r="F55" s="590"/>
      <c r="G55" s="591"/>
      <c r="J55" s="590"/>
    </row>
    <row r="56" spans="6:10" x14ac:dyDescent="0.2">
      <c r="F56" s="590"/>
      <c r="G56" s="591"/>
      <c r="J56" s="590"/>
    </row>
    <row r="57" spans="6:10" x14ac:dyDescent="0.2">
      <c r="F57" s="590"/>
      <c r="G57" s="591"/>
      <c r="J57" s="590"/>
    </row>
    <row r="58" spans="6:10" x14ac:dyDescent="0.2">
      <c r="F58" s="590"/>
      <c r="G58" s="591"/>
      <c r="J58" s="590"/>
    </row>
    <row r="59" spans="6:10" x14ac:dyDescent="0.2">
      <c r="F59" s="590"/>
      <c r="G59" s="591"/>
      <c r="J59" s="590"/>
    </row>
    <row r="60" spans="6:10" x14ac:dyDescent="0.2">
      <c r="F60" s="590"/>
      <c r="G60" s="591"/>
      <c r="J60" s="590"/>
    </row>
    <row r="61" spans="6:10" x14ac:dyDescent="0.2">
      <c r="F61" s="590"/>
      <c r="G61" s="591"/>
      <c r="J61" s="590"/>
    </row>
    <row r="62" spans="6:10" x14ac:dyDescent="0.2">
      <c r="F62" s="590"/>
      <c r="G62" s="591"/>
      <c r="J62" s="590"/>
    </row>
    <row r="63" spans="6:10" x14ac:dyDescent="0.2">
      <c r="F63" s="590"/>
      <c r="G63" s="591"/>
      <c r="J63" s="590"/>
    </row>
    <row r="64" spans="6:10" x14ac:dyDescent="0.2">
      <c r="F64" s="590"/>
      <c r="G64" s="591"/>
      <c r="J64" s="590"/>
    </row>
    <row r="65" spans="6:10" x14ac:dyDescent="0.2">
      <c r="F65" s="590"/>
      <c r="G65" s="591"/>
      <c r="J65" s="590"/>
    </row>
    <row r="66" spans="6:10" x14ac:dyDescent="0.2">
      <c r="F66" s="590"/>
      <c r="G66" s="591"/>
      <c r="J66" s="590"/>
    </row>
    <row r="67" spans="6:10" x14ac:dyDescent="0.2">
      <c r="F67" s="590"/>
      <c r="G67" s="591"/>
      <c r="J67" s="590"/>
    </row>
    <row r="68" spans="6:10" x14ac:dyDescent="0.2">
      <c r="F68" s="590"/>
      <c r="G68" s="591"/>
      <c r="J68" s="590"/>
    </row>
    <row r="69" spans="6:10" x14ac:dyDescent="0.2">
      <c r="F69" s="590"/>
      <c r="G69" s="591"/>
      <c r="J69" s="590"/>
    </row>
    <row r="70" spans="6:10" x14ac:dyDescent="0.2">
      <c r="F70" s="590"/>
      <c r="G70" s="591"/>
      <c r="J70" s="590"/>
    </row>
    <row r="71" spans="6:10" x14ac:dyDescent="0.2">
      <c r="F71" s="590"/>
      <c r="G71" s="591"/>
      <c r="J71" s="590"/>
    </row>
    <row r="72" spans="6:10" x14ac:dyDescent="0.2">
      <c r="F72" s="590"/>
      <c r="G72" s="591"/>
      <c r="J72" s="590"/>
    </row>
    <row r="73" spans="6:10" x14ac:dyDescent="0.2">
      <c r="F73" s="590"/>
      <c r="G73" s="591"/>
      <c r="J73" s="590"/>
    </row>
    <row r="74" spans="6:10" x14ac:dyDescent="0.2">
      <c r="F74" s="590"/>
      <c r="G74" s="591"/>
      <c r="J74" s="590"/>
    </row>
    <row r="75" spans="6:10" x14ac:dyDescent="0.2">
      <c r="F75" s="590"/>
      <c r="G75" s="591"/>
      <c r="J75" s="590"/>
    </row>
    <row r="76" spans="6:10" x14ac:dyDescent="0.2">
      <c r="F76" s="590"/>
      <c r="G76" s="591"/>
      <c r="J76" s="590"/>
    </row>
    <row r="77" spans="6:10" x14ac:dyDescent="0.2">
      <c r="F77" s="590"/>
      <c r="G77" s="591"/>
      <c r="J77" s="590"/>
    </row>
    <row r="78" spans="6:10" x14ac:dyDescent="0.2">
      <c r="F78" s="590"/>
      <c r="G78" s="591"/>
      <c r="J78" s="590"/>
    </row>
    <row r="79" spans="6:10" x14ac:dyDescent="0.2">
      <c r="F79" s="590"/>
      <c r="G79" s="591"/>
      <c r="J79" s="590"/>
    </row>
    <row r="80" spans="6:10" x14ac:dyDescent="0.2">
      <c r="F80" s="590"/>
      <c r="G80" s="591"/>
      <c r="J80" s="590"/>
    </row>
    <row r="81" spans="6:10" x14ac:dyDescent="0.2">
      <c r="F81" s="590"/>
      <c r="G81" s="591"/>
      <c r="J81" s="590"/>
    </row>
    <row r="82" spans="6:10" x14ac:dyDescent="0.2">
      <c r="F82" s="590"/>
      <c r="G82" s="591"/>
      <c r="J82" s="590"/>
    </row>
    <row r="83" spans="6:10" x14ac:dyDescent="0.2">
      <c r="F83" s="590"/>
      <c r="G83" s="591"/>
      <c r="J83" s="590"/>
    </row>
    <row r="84" spans="6:10" x14ac:dyDescent="0.2">
      <c r="F84" s="590"/>
      <c r="G84" s="591"/>
      <c r="J84" s="590"/>
    </row>
    <row r="85" spans="6:10" x14ac:dyDescent="0.2">
      <c r="F85" s="590"/>
      <c r="G85" s="591"/>
      <c r="J85" s="590"/>
    </row>
    <row r="86" spans="6:10" x14ac:dyDescent="0.2">
      <c r="F86" s="590"/>
      <c r="G86" s="591"/>
      <c r="J86" s="590"/>
    </row>
    <row r="87" spans="6:10" x14ac:dyDescent="0.2">
      <c r="F87" s="590"/>
      <c r="G87" s="591"/>
      <c r="J87" s="590"/>
    </row>
    <row r="88" spans="6:10" x14ac:dyDescent="0.2">
      <c r="F88" s="590"/>
      <c r="G88" s="591"/>
      <c r="J88" s="590"/>
    </row>
    <row r="89" spans="6:10" x14ac:dyDescent="0.2">
      <c r="F89" s="590"/>
      <c r="G89" s="591"/>
      <c r="J89" s="590"/>
    </row>
    <row r="90" spans="6:10" x14ac:dyDescent="0.2">
      <c r="F90" s="590"/>
      <c r="G90" s="591"/>
      <c r="J90" s="590"/>
    </row>
    <row r="91" spans="6:10" x14ac:dyDescent="0.2">
      <c r="F91" s="590"/>
      <c r="G91" s="591"/>
      <c r="J91" s="590"/>
    </row>
    <row r="92" spans="6:10" x14ac:dyDescent="0.2">
      <c r="F92" s="590"/>
      <c r="G92" s="591"/>
      <c r="J92" s="590"/>
    </row>
    <row r="93" spans="6:10" x14ac:dyDescent="0.2">
      <c r="F93" s="590"/>
      <c r="G93" s="591"/>
      <c r="J93" s="590"/>
    </row>
    <row r="94" spans="6:10" x14ac:dyDescent="0.2">
      <c r="F94" s="590"/>
      <c r="G94" s="591"/>
      <c r="J94" s="590"/>
    </row>
    <row r="95" spans="6:10" x14ac:dyDescent="0.2">
      <c r="F95" s="590"/>
      <c r="G95" s="591"/>
      <c r="J95" s="590"/>
    </row>
    <row r="96" spans="6:10" x14ac:dyDescent="0.2">
      <c r="F96" s="590"/>
      <c r="G96" s="591"/>
      <c r="J96" s="590"/>
    </row>
    <row r="97" spans="6:10" x14ac:dyDescent="0.2">
      <c r="F97" s="590"/>
      <c r="G97" s="591"/>
      <c r="J97" s="590"/>
    </row>
    <row r="98" spans="6:10" x14ac:dyDescent="0.2">
      <c r="F98" s="590"/>
      <c r="G98" s="591"/>
      <c r="J98" s="590"/>
    </row>
    <row r="99" spans="6:10" x14ac:dyDescent="0.2">
      <c r="F99" s="590"/>
      <c r="G99" s="591"/>
      <c r="J99" s="590"/>
    </row>
    <row r="100" spans="6:10" x14ac:dyDescent="0.2">
      <c r="F100" s="590"/>
      <c r="G100" s="591"/>
      <c r="J100" s="590"/>
    </row>
    <row r="101" spans="6:10" x14ac:dyDescent="0.2">
      <c r="G101" s="592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6"/>
  <sheetViews>
    <sheetView workbookViewId="0">
      <selection activeCell="A2" sqref="A2:XFD7"/>
    </sheetView>
  </sheetViews>
  <sheetFormatPr defaultColWidth="10.85546875" defaultRowHeight="12.75" x14ac:dyDescent="0.2"/>
  <cols>
    <col min="1" max="6" width="10.85546875" style="589"/>
    <col min="7" max="7" width="13.42578125" style="589" customWidth="1"/>
    <col min="8" max="10" width="10.85546875" style="589"/>
    <col min="11" max="11" width="23.140625" style="589" customWidth="1"/>
    <col min="12" max="16384" width="10.85546875" style="589"/>
  </cols>
  <sheetData>
    <row r="1" spans="1:12" ht="35.25" customHeight="1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</row>
    <row r="2" spans="1:12" x14ac:dyDescent="0.2">
      <c r="A2" s="589" t="s">
        <v>307</v>
      </c>
      <c r="B2" s="589" t="s">
        <v>439</v>
      </c>
      <c r="C2" s="589" t="s">
        <v>440</v>
      </c>
      <c r="D2" s="589" t="s">
        <v>441</v>
      </c>
      <c r="E2" s="589" t="s">
        <v>495</v>
      </c>
      <c r="F2" s="590">
        <v>42661</v>
      </c>
      <c r="G2" s="604">
        <v>595.03</v>
      </c>
      <c r="H2" s="589" t="s">
        <v>474</v>
      </c>
      <c r="I2" s="589" t="s">
        <v>332</v>
      </c>
      <c r="J2" s="590">
        <v>42677</v>
      </c>
      <c r="K2" s="589" t="s">
        <v>71</v>
      </c>
      <c r="L2" s="589" t="s">
        <v>474</v>
      </c>
    </row>
    <row r="3" spans="1:12" x14ac:dyDescent="0.2">
      <c r="A3" s="589" t="s">
        <v>307</v>
      </c>
      <c r="B3" s="589" t="s">
        <v>439</v>
      </c>
      <c r="C3" s="589" t="s">
        <v>440</v>
      </c>
      <c r="D3" s="589" t="s">
        <v>441</v>
      </c>
      <c r="E3" s="589" t="s">
        <v>496</v>
      </c>
      <c r="F3" s="590">
        <v>42661</v>
      </c>
      <c r="G3" s="604">
        <v>366.59</v>
      </c>
      <c r="H3" s="589" t="s">
        <v>474</v>
      </c>
      <c r="I3" s="589" t="s">
        <v>332</v>
      </c>
      <c r="J3" s="590">
        <v>42677</v>
      </c>
      <c r="K3" s="589" t="s">
        <v>71</v>
      </c>
      <c r="L3" s="589" t="s">
        <v>474</v>
      </c>
    </row>
    <row r="4" spans="1:12" x14ac:dyDescent="0.2">
      <c r="A4" s="589" t="s">
        <v>307</v>
      </c>
      <c r="B4" s="589" t="s">
        <v>439</v>
      </c>
      <c r="C4" s="589" t="s">
        <v>440</v>
      </c>
      <c r="D4" s="589" t="s">
        <v>441</v>
      </c>
      <c r="E4" s="589" t="s">
        <v>497</v>
      </c>
      <c r="F4" s="590">
        <v>42661</v>
      </c>
      <c r="G4" s="604">
        <v>2700.06</v>
      </c>
      <c r="H4" s="589" t="s">
        <v>474</v>
      </c>
      <c r="I4" s="589" t="s">
        <v>332</v>
      </c>
      <c r="J4" s="590">
        <v>42677</v>
      </c>
      <c r="K4" s="589" t="s">
        <v>71</v>
      </c>
      <c r="L4" s="589" t="s">
        <v>474</v>
      </c>
    </row>
    <row r="5" spans="1:12" x14ac:dyDescent="0.2">
      <c r="A5" s="589" t="s">
        <v>307</v>
      </c>
      <c r="B5" s="589" t="s">
        <v>81</v>
      </c>
      <c r="C5" s="589" t="s">
        <v>82</v>
      </c>
      <c r="D5" s="589" t="s">
        <v>83</v>
      </c>
      <c r="E5" s="589" t="s">
        <v>500</v>
      </c>
      <c r="F5" s="590">
        <v>42674</v>
      </c>
      <c r="G5" s="604">
        <v>21.38</v>
      </c>
      <c r="H5" s="589" t="s">
        <v>474</v>
      </c>
      <c r="I5" s="589" t="s">
        <v>104</v>
      </c>
      <c r="J5" s="590">
        <v>42678</v>
      </c>
      <c r="K5" s="589" t="s">
        <v>71</v>
      </c>
      <c r="L5" s="589" t="s">
        <v>474</v>
      </c>
    </row>
    <row r="6" spans="1:12" x14ac:dyDescent="0.2">
      <c r="A6" s="589" t="s">
        <v>307</v>
      </c>
      <c r="B6" s="589" t="s">
        <v>458</v>
      </c>
      <c r="C6" s="589" t="s">
        <v>459</v>
      </c>
      <c r="D6" s="589" t="s">
        <v>460</v>
      </c>
      <c r="E6" s="589" t="s">
        <v>493</v>
      </c>
      <c r="F6" s="590">
        <v>42667</v>
      </c>
      <c r="G6" s="604">
        <v>-94.69</v>
      </c>
      <c r="H6" s="589" t="s">
        <v>474</v>
      </c>
      <c r="I6" s="589" t="s">
        <v>516</v>
      </c>
      <c r="J6" s="590">
        <v>42677</v>
      </c>
      <c r="K6" s="589" t="s">
        <v>71</v>
      </c>
      <c r="L6" s="589" t="s">
        <v>474</v>
      </c>
    </row>
    <row r="7" spans="1:12" x14ac:dyDescent="0.2">
      <c r="A7" s="589" t="s">
        <v>307</v>
      </c>
      <c r="B7" s="589" t="s">
        <v>420</v>
      </c>
      <c r="C7" s="589" t="s">
        <v>421</v>
      </c>
      <c r="D7" s="589" t="s">
        <v>422</v>
      </c>
      <c r="E7" s="589" t="s">
        <v>501</v>
      </c>
      <c r="F7" s="590">
        <v>42684</v>
      </c>
      <c r="G7" s="604">
        <v>114.88</v>
      </c>
      <c r="H7" s="589" t="s">
        <v>474</v>
      </c>
      <c r="I7" s="589" t="s">
        <v>122</v>
      </c>
      <c r="J7" s="590">
        <v>42689</v>
      </c>
      <c r="K7" s="589" t="s">
        <v>71</v>
      </c>
      <c r="L7" s="589" t="s">
        <v>474</v>
      </c>
    </row>
    <row r="8" spans="1:12" x14ac:dyDescent="0.2">
      <c r="F8" s="590"/>
      <c r="G8" s="599">
        <f>SUM(G2:G7)</f>
        <v>3703.25</v>
      </c>
      <c r="J8" s="590"/>
    </row>
    <row r="9" spans="1:12" x14ac:dyDescent="0.2">
      <c r="F9" s="590"/>
      <c r="G9" s="591"/>
      <c r="J9" s="590"/>
    </row>
    <row r="10" spans="1:12" x14ac:dyDescent="0.2">
      <c r="F10" s="590"/>
      <c r="G10" s="591"/>
      <c r="J10" s="590"/>
    </row>
    <row r="11" spans="1:12" x14ac:dyDescent="0.2">
      <c r="F11" s="590"/>
      <c r="G11" s="591"/>
      <c r="J11" s="590"/>
    </row>
    <row r="12" spans="1:12" x14ac:dyDescent="0.2">
      <c r="F12" s="590"/>
      <c r="G12" s="591"/>
      <c r="J12" s="590"/>
    </row>
    <row r="13" spans="1:12" x14ac:dyDescent="0.2">
      <c r="F13" s="590"/>
      <c r="G13" s="591"/>
      <c r="J13" s="590"/>
    </row>
    <row r="14" spans="1:12" x14ac:dyDescent="0.2">
      <c r="F14" s="590"/>
      <c r="G14" s="591"/>
      <c r="J14" s="590"/>
    </row>
    <row r="15" spans="1:12" x14ac:dyDescent="0.2">
      <c r="F15" s="590"/>
      <c r="G15" s="591"/>
      <c r="J15" s="590"/>
    </row>
    <row r="16" spans="1:12" x14ac:dyDescent="0.2">
      <c r="F16" s="590"/>
      <c r="G16" s="591"/>
      <c r="J16" s="590"/>
    </row>
    <row r="17" spans="6:10" x14ac:dyDescent="0.2">
      <c r="F17" s="590"/>
      <c r="G17" s="591"/>
      <c r="J17" s="590"/>
    </row>
    <row r="18" spans="6:10" x14ac:dyDescent="0.2">
      <c r="F18" s="590"/>
      <c r="G18" s="591"/>
      <c r="J18" s="590"/>
    </row>
    <row r="19" spans="6:10" x14ac:dyDescent="0.2">
      <c r="F19" s="590"/>
      <c r="G19" s="591"/>
      <c r="J19" s="590"/>
    </row>
    <row r="20" spans="6:10" x14ac:dyDescent="0.2">
      <c r="F20" s="590"/>
      <c r="G20" s="591"/>
      <c r="J20" s="590"/>
    </row>
    <row r="21" spans="6:10" x14ac:dyDescent="0.2">
      <c r="F21" s="590"/>
      <c r="G21" s="591"/>
      <c r="J21" s="590"/>
    </row>
    <row r="22" spans="6:10" x14ac:dyDescent="0.2">
      <c r="F22" s="590"/>
      <c r="G22" s="591"/>
      <c r="J22" s="590"/>
    </row>
    <row r="23" spans="6:10" x14ac:dyDescent="0.2">
      <c r="F23" s="590"/>
      <c r="G23" s="591"/>
      <c r="J23" s="590"/>
    </row>
    <row r="24" spans="6:10" x14ac:dyDescent="0.2">
      <c r="F24" s="590"/>
      <c r="G24" s="591"/>
      <c r="J24" s="590"/>
    </row>
    <row r="25" spans="6:10" x14ac:dyDescent="0.2">
      <c r="F25" s="590"/>
      <c r="G25" s="591"/>
      <c r="J25" s="590"/>
    </row>
    <row r="26" spans="6:10" x14ac:dyDescent="0.2">
      <c r="F26" s="590"/>
      <c r="G26" s="591"/>
      <c r="J26" s="590"/>
    </row>
    <row r="27" spans="6:10" x14ac:dyDescent="0.2">
      <c r="F27" s="590"/>
      <c r="G27" s="591"/>
      <c r="J27" s="590"/>
    </row>
    <row r="28" spans="6:10" x14ac:dyDescent="0.2">
      <c r="F28" s="590"/>
      <c r="G28" s="591"/>
      <c r="J28" s="590"/>
    </row>
    <row r="29" spans="6:10" x14ac:dyDescent="0.2">
      <c r="F29" s="590"/>
      <c r="G29" s="591"/>
      <c r="J29" s="590"/>
    </row>
    <row r="30" spans="6:10" x14ac:dyDescent="0.2">
      <c r="F30" s="590"/>
      <c r="G30" s="591"/>
      <c r="J30" s="590"/>
    </row>
    <row r="31" spans="6:10" x14ac:dyDescent="0.2">
      <c r="F31" s="590"/>
      <c r="G31" s="591"/>
      <c r="J31" s="590"/>
    </row>
    <row r="32" spans="6:10" x14ac:dyDescent="0.2">
      <c r="F32" s="590"/>
      <c r="G32" s="591"/>
      <c r="J32" s="590"/>
    </row>
    <row r="33" spans="6:10" x14ac:dyDescent="0.2">
      <c r="F33" s="590"/>
      <c r="G33" s="591"/>
      <c r="J33" s="590"/>
    </row>
    <row r="34" spans="6:10" x14ac:dyDescent="0.2">
      <c r="F34" s="590"/>
      <c r="G34" s="591"/>
      <c r="J34" s="590"/>
    </row>
    <row r="35" spans="6:10" x14ac:dyDescent="0.2">
      <c r="F35" s="590"/>
      <c r="G35" s="591"/>
      <c r="J35" s="590"/>
    </row>
    <row r="36" spans="6:10" x14ac:dyDescent="0.2">
      <c r="F36" s="590"/>
      <c r="G36" s="591"/>
      <c r="J36" s="590"/>
    </row>
    <row r="37" spans="6:10" x14ac:dyDescent="0.2">
      <c r="F37" s="590"/>
      <c r="G37" s="591"/>
      <c r="J37" s="590"/>
    </row>
    <row r="38" spans="6:10" x14ac:dyDescent="0.2">
      <c r="F38" s="590"/>
      <c r="G38" s="591"/>
      <c r="J38" s="590"/>
    </row>
    <row r="39" spans="6:10" x14ac:dyDescent="0.2">
      <c r="F39" s="590"/>
      <c r="G39" s="591"/>
      <c r="J39" s="590"/>
    </row>
    <row r="40" spans="6:10" x14ac:dyDescent="0.2">
      <c r="F40" s="590"/>
      <c r="G40" s="591"/>
      <c r="J40" s="590"/>
    </row>
    <row r="41" spans="6:10" x14ac:dyDescent="0.2">
      <c r="F41" s="590"/>
      <c r="G41" s="591"/>
      <c r="J41" s="590"/>
    </row>
    <row r="42" spans="6:10" x14ac:dyDescent="0.2">
      <c r="F42" s="590"/>
      <c r="G42" s="591"/>
      <c r="J42" s="590"/>
    </row>
    <row r="43" spans="6:10" x14ac:dyDescent="0.2">
      <c r="F43" s="590"/>
      <c r="G43" s="591"/>
      <c r="J43" s="590"/>
    </row>
    <row r="44" spans="6:10" x14ac:dyDescent="0.2">
      <c r="F44" s="590"/>
      <c r="G44" s="591"/>
      <c r="J44" s="590"/>
    </row>
    <row r="45" spans="6:10" x14ac:dyDescent="0.2">
      <c r="F45" s="590"/>
      <c r="G45" s="591"/>
      <c r="J45" s="590"/>
    </row>
    <row r="46" spans="6:10" x14ac:dyDescent="0.2">
      <c r="F46" s="590"/>
      <c r="G46" s="591"/>
      <c r="J46" s="590"/>
    </row>
    <row r="47" spans="6:10" x14ac:dyDescent="0.2">
      <c r="F47" s="590"/>
      <c r="G47" s="591"/>
      <c r="J47" s="590"/>
    </row>
    <row r="48" spans="6:10" x14ac:dyDescent="0.2">
      <c r="F48" s="590"/>
      <c r="G48" s="591"/>
      <c r="J48" s="590"/>
    </row>
    <row r="49" spans="6:10" x14ac:dyDescent="0.2">
      <c r="F49" s="590"/>
      <c r="G49" s="591"/>
      <c r="J49" s="590"/>
    </row>
    <row r="50" spans="6:10" x14ac:dyDescent="0.2">
      <c r="F50" s="590"/>
      <c r="G50" s="591"/>
      <c r="J50" s="590"/>
    </row>
    <row r="51" spans="6:10" x14ac:dyDescent="0.2">
      <c r="F51" s="590"/>
      <c r="G51" s="591"/>
      <c r="J51" s="590"/>
    </row>
    <row r="52" spans="6:10" x14ac:dyDescent="0.2">
      <c r="F52" s="590"/>
      <c r="G52" s="591"/>
      <c r="J52" s="590"/>
    </row>
    <row r="53" spans="6:10" x14ac:dyDescent="0.2">
      <c r="F53" s="590"/>
      <c r="G53" s="591"/>
      <c r="J53" s="590"/>
    </row>
    <row r="54" spans="6:10" x14ac:dyDescent="0.2">
      <c r="F54" s="590"/>
      <c r="G54" s="591"/>
      <c r="J54" s="590"/>
    </row>
    <row r="55" spans="6:10" x14ac:dyDescent="0.2">
      <c r="F55" s="590"/>
      <c r="G55" s="591"/>
      <c r="J55" s="590"/>
    </row>
    <row r="56" spans="6:10" x14ac:dyDescent="0.2">
      <c r="F56" s="590"/>
      <c r="G56" s="591"/>
      <c r="J56" s="590"/>
    </row>
    <row r="57" spans="6:10" x14ac:dyDescent="0.2">
      <c r="F57" s="590"/>
      <c r="G57" s="591"/>
      <c r="J57" s="590"/>
    </row>
    <row r="58" spans="6:10" x14ac:dyDescent="0.2">
      <c r="F58" s="590"/>
      <c r="G58" s="591"/>
      <c r="J58" s="590"/>
    </row>
    <row r="59" spans="6:10" x14ac:dyDescent="0.2">
      <c r="F59" s="590"/>
      <c r="G59" s="591"/>
      <c r="J59" s="590"/>
    </row>
    <row r="60" spans="6:10" x14ac:dyDescent="0.2">
      <c r="F60" s="590"/>
      <c r="G60" s="591"/>
      <c r="J60" s="590"/>
    </row>
    <row r="61" spans="6:10" x14ac:dyDescent="0.2">
      <c r="F61" s="590"/>
      <c r="G61" s="591"/>
      <c r="J61" s="590"/>
    </row>
    <row r="62" spans="6:10" x14ac:dyDescent="0.2">
      <c r="F62" s="590"/>
      <c r="G62" s="591"/>
      <c r="J62" s="590"/>
    </row>
    <row r="63" spans="6:10" x14ac:dyDescent="0.2">
      <c r="F63" s="590"/>
      <c r="G63" s="591"/>
      <c r="J63" s="590"/>
    </row>
    <row r="64" spans="6:10" x14ac:dyDescent="0.2">
      <c r="F64" s="590"/>
      <c r="G64" s="591"/>
      <c r="J64" s="590"/>
    </row>
    <row r="65" spans="6:10" x14ac:dyDescent="0.2">
      <c r="F65" s="590"/>
      <c r="G65" s="591"/>
      <c r="J65" s="590"/>
    </row>
    <row r="66" spans="6:10" x14ac:dyDescent="0.2">
      <c r="F66" s="590"/>
      <c r="G66" s="591"/>
      <c r="J66" s="590"/>
    </row>
    <row r="67" spans="6:10" x14ac:dyDescent="0.2">
      <c r="F67" s="590"/>
      <c r="G67" s="591"/>
      <c r="J67" s="590"/>
    </row>
    <row r="68" spans="6:10" x14ac:dyDescent="0.2">
      <c r="F68" s="590"/>
      <c r="G68" s="591"/>
      <c r="J68" s="590"/>
    </row>
    <row r="69" spans="6:10" x14ac:dyDescent="0.2">
      <c r="F69" s="590"/>
      <c r="G69" s="591"/>
      <c r="J69" s="590"/>
    </row>
    <row r="70" spans="6:10" x14ac:dyDescent="0.2">
      <c r="F70" s="590"/>
      <c r="G70" s="591"/>
      <c r="J70" s="590"/>
    </row>
    <row r="71" spans="6:10" x14ac:dyDescent="0.2">
      <c r="F71" s="590"/>
      <c r="G71" s="591"/>
      <c r="J71" s="590"/>
    </row>
    <row r="72" spans="6:10" x14ac:dyDescent="0.2">
      <c r="F72" s="590"/>
      <c r="G72" s="591"/>
      <c r="J72" s="590"/>
    </row>
    <row r="73" spans="6:10" x14ac:dyDescent="0.2">
      <c r="F73" s="590"/>
      <c r="G73" s="591"/>
      <c r="J73" s="590"/>
    </row>
    <row r="74" spans="6:10" x14ac:dyDescent="0.2">
      <c r="F74" s="590"/>
      <c r="G74" s="591"/>
      <c r="J74" s="590"/>
    </row>
    <row r="75" spans="6:10" x14ac:dyDescent="0.2">
      <c r="F75" s="590"/>
      <c r="G75" s="591"/>
      <c r="J75" s="590"/>
    </row>
    <row r="76" spans="6:10" x14ac:dyDescent="0.2">
      <c r="F76" s="590"/>
      <c r="G76" s="591"/>
      <c r="J76" s="590"/>
    </row>
    <row r="77" spans="6:10" x14ac:dyDescent="0.2">
      <c r="F77" s="590"/>
      <c r="G77" s="591"/>
      <c r="J77" s="590"/>
    </row>
    <row r="78" spans="6:10" x14ac:dyDescent="0.2">
      <c r="F78" s="590"/>
      <c r="G78" s="591"/>
      <c r="J78" s="590"/>
    </row>
    <row r="79" spans="6:10" x14ac:dyDescent="0.2">
      <c r="F79" s="590"/>
      <c r="G79" s="591"/>
      <c r="J79" s="590"/>
    </row>
    <row r="80" spans="6:10" x14ac:dyDescent="0.2">
      <c r="F80" s="590"/>
      <c r="G80" s="591"/>
      <c r="J80" s="590"/>
    </row>
    <row r="81" spans="6:10" x14ac:dyDescent="0.2">
      <c r="F81" s="590"/>
      <c r="G81" s="591"/>
      <c r="J81" s="590"/>
    </row>
    <row r="82" spans="6:10" x14ac:dyDescent="0.2">
      <c r="F82" s="590"/>
      <c r="G82" s="591"/>
      <c r="J82" s="590"/>
    </row>
    <row r="83" spans="6:10" x14ac:dyDescent="0.2">
      <c r="F83" s="590"/>
      <c r="G83" s="591"/>
      <c r="J83" s="590"/>
    </row>
    <row r="84" spans="6:10" x14ac:dyDescent="0.2">
      <c r="F84" s="590"/>
      <c r="G84" s="591"/>
      <c r="J84" s="590"/>
    </row>
    <row r="85" spans="6:10" x14ac:dyDescent="0.2">
      <c r="F85" s="590"/>
      <c r="G85" s="591"/>
      <c r="J85" s="590"/>
    </row>
    <row r="86" spans="6:10" x14ac:dyDescent="0.2">
      <c r="F86" s="590"/>
      <c r="G86" s="591"/>
      <c r="J86" s="590"/>
    </row>
    <row r="87" spans="6:10" x14ac:dyDescent="0.2">
      <c r="F87" s="590"/>
      <c r="G87" s="591"/>
      <c r="J87" s="590"/>
    </row>
    <row r="88" spans="6:10" x14ac:dyDescent="0.2">
      <c r="F88" s="590"/>
      <c r="G88" s="591"/>
      <c r="J88" s="590"/>
    </row>
    <row r="89" spans="6:10" x14ac:dyDescent="0.2">
      <c r="F89" s="590"/>
      <c r="G89" s="591"/>
      <c r="J89" s="590"/>
    </row>
    <row r="90" spans="6:10" x14ac:dyDescent="0.2">
      <c r="F90" s="590"/>
      <c r="G90" s="591"/>
      <c r="J90" s="590"/>
    </row>
    <row r="91" spans="6:10" x14ac:dyDescent="0.2">
      <c r="F91" s="590"/>
      <c r="G91" s="591"/>
      <c r="J91" s="590"/>
    </row>
    <row r="92" spans="6:10" x14ac:dyDescent="0.2">
      <c r="F92" s="590"/>
      <c r="G92" s="591"/>
      <c r="J92" s="590"/>
    </row>
    <row r="93" spans="6:10" x14ac:dyDescent="0.2">
      <c r="F93" s="590"/>
      <c r="G93" s="591"/>
      <c r="J93" s="590"/>
    </row>
    <row r="94" spans="6:10" x14ac:dyDescent="0.2">
      <c r="F94" s="590"/>
      <c r="G94" s="591"/>
      <c r="J94" s="590"/>
    </row>
    <row r="95" spans="6:10" x14ac:dyDescent="0.2">
      <c r="F95" s="590"/>
      <c r="G95" s="591"/>
      <c r="J95" s="590"/>
    </row>
    <row r="96" spans="6:10" x14ac:dyDescent="0.2">
      <c r="F96" s="590"/>
      <c r="G96" s="591"/>
      <c r="J96" s="590"/>
    </row>
    <row r="97" spans="6:10" x14ac:dyDescent="0.2">
      <c r="F97" s="590"/>
      <c r="G97" s="591"/>
      <c r="J97" s="590"/>
    </row>
    <row r="98" spans="6:10" x14ac:dyDescent="0.2">
      <c r="F98" s="590"/>
      <c r="G98" s="591"/>
      <c r="J98" s="590"/>
    </row>
    <row r="99" spans="6:10" x14ac:dyDescent="0.2">
      <c r="F99" s="590"/>
      <c r="G99" s="591"/>
      <c r="J99" s="590"/>
    </row>
    <row r="100" spans="6:10" x14ac:dyDescent="0.2">
      <c r="F100" s="590"/>
      <c r="G100" s="591"/>
      <c r="J100" s="590"/>
    </row>
    <row r="101" spans="6:10" x14ac:dyDescent="0.2">
      <c r="F101" s="590"/>
      <c r="G101" s="591"/>
      <c r="J101" s="590"/>
    </row>
    <row r="102" spans="6:10" x14ac:dyDescent="0.2">
      <c r="F102" s="590"/>
      <c r="G102" s="591"/>
      <c r="J102" s="590"/>
    </row>
    <row r="103" spans="6:10" x14ac:dyDescent="0.2">
      <c r="F103" s="590"/>
      <c r="G103" s="591"/>
      <c r="J103" s="590"/>
    </row>
    <row r="104" spans="6:10" x14ac:dyDescent="0.2">
      <c r="F104" s="590"/>
      <c r="G104" s="591"/>
      <c r="J104" s="590"/>
    </row>
    <row r="105" spans="6:10" x14ac:dyDescent="0.2">
      <c r="F105" s="590"/>
      <c r="G105" s="591"/>
      <c r="J105" s="590"/>
    </row>
    <row r="106" spans="6:10" x14ac:dyDescent="0.2">
      <c r="F106" s="590"/>
      <c r="G106" s="591"/>
      <c r="J106" s="590"/>
    </row>
    <row r="107" spans="6:10" x14ac:dyDescent="0.2">
      <c r="F107" s="590"/>
      <c r="G107" s="591"/>
      <c r="J107" s="590"/>
    </row>
    <row r="108" spans="6:10" x14ac:dyDescent="0.2">
      <c r="F108" s="590"/>
      <c r="G108" s="591"/>
      <c r="J108" s="590"/>
    </row>
    <row r="109" spans="6:10" x14ac:dyDescent="0.2">
      <c r="F109" s="590"/>
      <c r="G109" s="591"/>
      <c r="J109" s="590"/>
    </row>
    <row r="110" spans="6:10" x14ac:dyDescent="0.2">
      <c r="F110" s="590"/>
      <c r="G110" s="591"/>
      <c r="J110" s="590"/>
    </row>
    <row r="111" spans="6:10" x14ac:dyDescent="0.2">
      <c r="F111" s="590"/>
      <c r="G111" s="591"/>
      <c r="J111" s="590"/>
    </row>
    <row r="112" spans="6:10" x14ac:dyDescent="0.2">
      <c r="F112" s="590"/>
      <c r="G112" s="591"/>
      <c r="J112" s="590"/>
    </row>
    <row r="113" spans="6:10" x14ac:dyDescent="0.2">
      <c r="F113" s="590"/>
      <c r="G113" s="591"/>
      <c r="J113" s="590"/>
    </row>
    <row r="114" spans="6:10" x14ac:dyDescent="0.2">
      <c r="F114" s="590"/>
      <c r="G114" s="591"/>
      <c r="J114" s="590"/>
    </row>
    <row r="115" spans="6:10" x14ac:dyDescent="0.2">
      <c r="F115" s="590"/>
      <c r="G115" s="591"/>
      <c r="J115" s="590"/>
    </row>
    <row r="116" spans="6:10" x14ac:dyDescent="0.2">
      <c r="F116" s="590"/>
      <c r="G116" s="591"/>
      <c r="J116" s="590"/>
    </row>
    <row r="117" spans="6:10" x14ac:dyDescent="0.2">
      <c r="F117" s="590"/>
      <c r="G117" s="591"/>
      <c r="J117" s="590"/>
    </row>
    <row r="118" spans="6:10" x14ac:dyDescent="0.2">
      <c r="F118" s="590"/>
      <c r="G118" s="591"/>
      <c r="J118" s="590"/>
    </row>
    <row r="119" spans="6:10" x14ac:dyDescent="0.2">
      <c r="F119" s="590"/>
      <c r="G119" s="591"/>
      <c r="J119" s="590"/>
    </row>
    <row r="120" spans="6:10" x14ac:dyDescent="0.2">
      <c r="F120" s="590"/>
      <c r="G120" s="591"/>
      <c r="J120" s="590"/>
    </row>
    <row r="121" spans="6:10" x14ac:dyDescent="0.2">
      <c r="F121" s="590"/>
      <c r="G121" s="591"/>
      <c r="J121" s="590"/>
    </row>
    <row r="122" spans="6:10" x14ac:dyDescent="0.2">
      <c r="F122" s="590"/>
      <c r="G122" s="591"/>
      <c r="J122" s="590"/>
    </row>
    <row r="123" spans="6:10" x14ac:dyDescent="0.2">
      <c r="F123" s="590"/>
      <c r="G123" s="591"/>
      <c r="J123" s="590"/>
    </row>
    <row r="124" spans="6:10" x14ac:dyDescent="0.2">
      <c r="F124" s="590"/>
      <c r="G124" s="591"/>
      <c r="J124" s="590"/>
    </row>
    <row r="125" spans="6:10" x14ac:dyDescent="0.2">
      <c r="F125" s="590"/>
      <c r="G125" s="591"/>
      <c r="J125" s="590"/>
    </row>
    <row r="126" spans="6:10" x14ac:dyDescent="0.2">
      <c r="F126" s="590"/>
      <c r="G126" s="591"/>
      <c r="J126" s="590"/>
    </row>
    <row r="127" spans="6:10" x14ac:dyDescent="0.2">
      <c r="F127" s="590"/>
      <c r="G127" s="591"/>
      <c r="J127" s="590"/>
    </row>
    <row r="128" spans="6:10" x14ac:dyDescent="0.2">
      <c r="F128" s="590"/>
      <c r="G128" s="591"/>
      <c r="J128" s="590"/>
    </row>
    <row r="129" spans="6:10" x14ac:dyDescent="0.2">
      <c r="F129" s="590"/>
      <c r="G129" s="591"/>
      <c r="J129" s="590"/>
    </row>
    <row r="130" spans="6:10" x14ac:dyDescent="0.2">
      <c r="F130" s="590"/>
      <c r="G130" s="591"/>
      <c r="J130" s="590"/>
    </row>
    <row r="131" spans="6:10" x14ac:dyDescent="0.2">
      <c r="F131" s="590"/>
      <c r="G131" s="591"/>
      <c r="J131" s="590"/>
    </row>
    <row r="132" spans="6:10" x14ac:dyDescent="0.2">
      <c r="F132" s="590"/>
      <c r="G132" s="591"/>
      <c r="J132" s="590"/>
    </row>
    <row r="133" spans="6:10" x14ac:dyDescent="0.2">
      <c r="F133" s="590"/>
      <c r="G133" s="591"/>
      <c r="J133" s="590"/>
    </row>
    <row r="134" spans="6:10" x14ac:dyDescent="0.2">
      <c r="F134" s="590"/>
      <c r="G134" s="591"/>
      <c r="J134" s="590"/>
    </row>
    <row r="135" spans="6:10" x14ac:dyDescent="0.2">
      <c r="F135" s="590"/>
      <c r="G135" s="591"/>
      <c r="J135" s="590"/>
    </row>
    <row r="136" spans="6:10" x14ac:dyDescent="0.2">
      <c r="F136" s="590"/>
      <c r="G136" s="591"/>
      <c r="J136" s="590"/>
    </row>
    <row r="137" spans="6:10" x14ac:dyDescent="0.2">
      <c r="F137" s="590"/>
      <c r="G137" s="591"/>
      <c r="J137" s="590"/>
    </row>
    <row r="138" spans="6:10" x14ac:dyDescent="0.2">
      <c r="F138" s="590"/>
      <c r="G138" s="591"/>
      <c r="J138" s="590"/>
    </row>
    <row r="139" spans="6:10" x14ac:dyDescent="0.2">
      <c r="F139" s="590"/>
      <c r="G139" s="591"/>
      <c r="J139" s="590"/>
    </row>
    <row r="140" spans="6:10" x14ac:dyDescent="0.2">
      <c r="F140" s="590"/>
      <c r="G140" s="591"/>
      <c r="J140" s="590"/>
    </row>
    <row r="141" spans="6:10" x14ac:dyDescent="0.2">
      <c r="F141" s="590"/>
      <c r="G141" s="591"/>
      <c r="J141" s="590"/>
    </row>
    <row r="142" spans="6:10" x14ac:dyDescent="0.2">
      <c r="F142" s="590"/>
      <c r="G142" s="591"/>
      <c r="J142" s="590"/>
    </row>
    <row r="143" spans="6:10" x14ac:dyDescent="0.2">
      <c r="F143" s="590"/>
      <c r="G143" s="591"/>
      <c r="J143" s="590"/>
    </row>
    <row r="144" spans="6:10" x14ac:dyDescent="0.2">
      <c r="F144" s="590"/>
      <c r="G144" s="591"/>
      <c r="J144" s="590"/>
    </row>
    <row r="145" spans="6:10" x14ac:dyDescent="0.2">
      <c r="F145" s="590"/>
      <c r="G145" s="591"/>
      <c r="J145" s="590"/>
    </row>
    <row r="146" spans="6:10" x14ac:dyDescent="0.2">
      <c r="F146" s="590"/>
      <c r="G146" s="591"/>
      <c r="J146" s="590"/>
    </row>
    <row r="147" spans="6:10" x14ac:dyDescent="0.2">
      <c r="F147" s="590"/>
      <c r="G147" s="591"/>
      <c r="J147" s="590"/>
    </row>
    <row r="148" spans="6:10" x14ac:dyDescent="0.2">
      <c r="F148" s="590"/>
      <c r="G148" s="591"/>
      <c r="J148" s="590"/>
    </row>
    <row r="149" spans="6:10" x14ac:dyDescent="0.2">
      <c r="F149" s="590"/>
      <c r="G149" s="591"/>
      <c r="J149" s="590"/>
    </row>
    <row r="150" spans="6:10" x14ac:dyDescent="0.2">
      <c r="F150" s="590"/>
      <c r="G150" s="591"/>
      <c r="J150" s="590"/>
    </row>
    <row r="151" spans="6:10" x14ac:dyDescent="0.2">
      <c r="F151" s="590"/>
      <c r="G151" s="591"/>
      <c r="J151" s="590"/>
    </row>
    <row r="152" spans="6:10" x14ac:dyDescent="0.2">
      <c r="F152" s="590"/>
      <c r="G152" s="591"/>
      <c r="J152" s="590"/>
    </row>
    <row r="153" spans="6:10" x14ac:dyDescent="0.2">
      <c r="F153" s="590"/>
      <c r="G153" s="591"/>
      <c r="J153" s="590"/>
    </row>
    <row r="154" spans="6:10" x14ac:dyDescent="0.2">
      <c r="F154" s="590"/>
      <c r="G154" s="591"/>
      <c r="J154" s="590"/>
    </row>
    <row r="155" spans="6:10" x14ac:dyDescent="0.2">
      <c r="F155" s="590"/>
      <c r="G155" s="591"/>
      <c r="J155" s="590"/>
    </row>
    <row r="156" spans="6:10" x14ac:dyDescent="0.2">
      <c r="F156" s="590"/>
      <c r="G156" s="591"/>
      <c r="J156" s="590"/>
    </row>
    <row r="157" spans="6:10" x14ac:dyDescent="0.2">
      <c r="F157" s="590"/>
      <c r="G157" s="591"/>
      <c r="J157" s="590"/>
    </row>
    <row r="158" spans="6:10" x14ac:dyDescent="0.2">
      <c r="F158" s="590"/>
      <c r="G158" s="591"/>
      <c r="J158" s="590"/>
    </row>
    <row r="159" spans="6:10" x14ac:dyDescent="0.2">
      <c r="F159" s="590"/>
      <c r="G159" s="591"/>
      <c r="J159" s="590"/>
    </row>
    <row r="160" spans="6:10" x14ac:dyDescent="0.2">
      <c r="F160" s="590"/>
      <c r="G160" s="591"/>
      <c r="J160" s="590"/>
    </row>
    <row r="161" spans="6:10" x14ac:dyDescent="0.2">
      <c r="F161" s="590"/>
      <c r="G161" s="591"/>
      <c r="J161" s="590"/>
    </row>
    <row r="162" spans="6:10" x14ac:dyDescent="0.2">
      <c r="F162" s="590"/>
      <c r="G162" s="591"/>
      <c r="J162" s="590"/>
    </row>
    <row r="163" spans="6:10" x14ac:dyDescent="0.2">
      <c r="F163" s="590"/>
      <c r="G163" s="591"/>
      <c r="J163" s="590"/>
    </row>
    <row r="164" spans="6:10" x14ac:dyDescent="0.2">
      <c r="F164" s="590"/>
      <c r="G164" s="591"/>
      <c r="J164" s="590"/>
    </row>
    <row r="165" spans="6:10" x14ac:dyDescent="0.2">
      <c r="F165" s="590"/>
      <c r="G165" s="591"/>
      <c r="J165" s="590"/>
    </row>
    <row r="166" spans="6:10" x14ac:dyDescent="0.2">
      <c r="F166" s="590"/>
      <c r="G166" s="591"/>
      <c r="J166" s="590"/>
    </row>
    <row r="167" spans="6:10" x14ac:dyDescent="0.2">
      <c r="F167" s="590"/>
      <c r="G167" s="591"/>
      <c r="J167" s="590"/>
    </row>
    <row r="168" spans="6:10" x14ac:dyDescent="0.2">
      <c r="F168" s="590"/>
      <c r="G168" s="591"/>
      <c r="J168" s="590"/>
    </row>
    <row r="169" spans="6:10" x14ac:dyDescent="0.2">
      <c r="F169" s="590"/>
      <c r="G169" s="591"/>
      <c r="J169" s="590"/>
    </row>
    <row r="170" spans="6:10" x14ac:dyDescent="0.2">
      <c r="F170" s="590"/>
      <c r="G170" s="591"/>
      <c r="J170" s="590"/>
    </row>
    <row r="171" spans="6:10" x14ac:dyDescent="0.2">
      <c r="F171" s="590"/>
      <c r="G171" s="591"/>
      <c r="J171" s="590"/>
    </row>
    <row r="172" spans="6:10" x14ac:dyDescent="0.2">
      <c r="F172" s="590"/>
      <c r="G172" s="591"/>
      <c r="J172" s="590"/>
    </row>
    <row r="173" spans="6:10" x14ac:dyDescent="0.2">
      <c r="F173" s="590"/>
      <c r="G173" s="591"/>
      <c r="J173" s="590"/>
    </row>
    <row r="174" spans="6:10" x14ac:dyDescent="0.2">
      <c r="F174" s="590"/>
      <c r="G174" s="591"/>
      <c r="J174" s="590"/>
    </row>
    <row r="175" spans="6:10" x14ac:dyDescent="0.2">
      <c r="F175" s="590"/>
      <c r="G175" s="591"/>
      <c r="J175" s="590"/>
    </row>
    <row r="176" spans="6:10" x14ac:dyDescent="0.2">
      <c r="F176" s="590"/>
      <c r="G176" s="591"/>
      <c r="J176" s="590"/>
    </row>
    <row r="177" spans="6:10" x14ac:dyDescent="0.2">
      <c r="F177" s="590"/>
      <c r="G177" s="591"/>
      <c r="J177" s="590"/>
    </row>
    <row r="178" spans="6:10" x14ac:dyDescent="0.2">
      <c r="F178" s="590"/>
      <c r="G178" s="591"/>
      <c r="J178" s="590"/>
    </row>
    <row r="179" spans="6:10" x14ac:dyDescent="0.2">
      <c r="F179" s="590"/>
      <c r="G179" s="591"/>
      <c r="J179" s="590"/>
    </row>
    <row r="180" spans="6:10" x14ac:dyDescent="0.2">
      <c r="F180" s="590"/>
      <c r="G180" s="591"/>
      <c r="J180" s="590"/>
    </row>
    <row r="181" spans="6:10" x14ac:dyDescent="0.2">
      <c r="F181" s="590"/>
      <c r="G181" s="591"/>
      <c r="J181" s="590"/>
    </row>
    <row r="182" spans="6:10" x14ac:dyDescent="0.2">
      <c r="F182" s="590"/>
      <c r="G182" s="591"/>
      <c r="J182" s="590"/>
    </row>
    <row r="183" spans="6:10" x14ac:dyDescent="0.2">
      <c r="F183" s="590"/>
      <c r="G183" s="591"/>
      <c r="J183" s="590"/>
    </row>
    <row r="184" spans="6:10" x14ac:dyDescent="0.2">
      <c r="F184" s="590"/>
      <c r="G184" s="591"/>
      <c r="J184" s="590"/>
    </row>
    <row r="185" spans="6:10" x14ac:dyDescent="0.2">
      <c r="F185" s="590"/>
      <c r="G185" s="591"/>
      <c r="J185" s="590"/>
    </row>
    <row r="186" spans="6:10" x14ac:dyDescent="0.2">
      <c r="F186" s="590"/>
      <c r="G186" s="591"/>
      <c r="J186" s="590"/>
    </row>
    <row r="187" spans="6:10" x14ac:dyDescent="0.2">
      <c r="F187" s="590"/>
      <c r="G187" s="591"/>
      <c r="J187" s="590"/>
    </row>
    <row r="188" spans="6:10" x14ac:dyDescent="0.2">
      <c r="F188" s="590"/>
      <c r="G188" s="591"/>
      <c r="J188" s="590"/>
    </row>
    <row r="189" spans="6:10" x14ac:dyDescent="0.2">
      <c r="F189" s="590"/>
      <c r="G189" s="591"/>
      <c r="J189" s="590"/>
    </row>
    <row r="190" spans="6:10" x14ac:dyDescent="0.2">
      <c r="F190" s="590"/>
      <c r="G190" s="591"/>
      <c r="J190" s="590"/>
    </row>
    <row r="191" spans="6:10" x14ac:dyDescent="0.2">
      <c r="F191" s="590"/>
      <c r="G191" s="591"/>
      <c r="J191" s="590"/>
    </row>
    <row r="192" spans="6:10" x14ac:dyDescent="0.2">
      <c r="F192" s="590"/>
      <c r="G192" s="591"/>
      <c r="J192" s="590"/>
    </row>
    <row r="193" spans="6:10" x14ac:dyDescent="0.2">
      <c r="F193" s="590"/>
      <c r="G193" s="591"/>
      <c r="J193" s="590"/>
    </row>
    <row r="194" spans="6:10" x14ac:dyDescent="0.2">
      <c r="F194" s="590"/>
      <c r="G194" s="591"/>
      <c r="J194" s="590"/>
    </row>
    <row r="195" spans="6:10" x14ac:dyDescent="0.2">
      <c r="F195" s="590"/>
      <c r="G195" s="591"/>
      <c r="J195" s="590"/>
    </row>
    <row r="196" spans="6:10" x14ac:dyDescent="0.2">
      <c r="F196" s="590"/>
      <c r="G196" s="591"/>
      <c r="J196" s="590"/>
    </row>
    <row r="197" spans="6:10" x14ac:dyDescent="0.2">
      <c r="F197" s="590"/>
      <c r="G197" s="591"/>
      <c r="J197" s="590"/>
    </row>
    <row r="198" spans="6:10" x14ac:dyDescent="0.2">
      <c r="F198" s="590"/>
      <c r="G198" s="591"/>
      <c r="J198" s="590"/>
    </row>
    <row r="199" spans="6:10" x14ac:dyDescent="0.2">
      <c r="F199" s="590"/>
      <c r="G199" s="591"/>
      <c r="J199" s="590"/>
    </row>
    <row r="200" spans="6:10" x14ac:dyDescent="0.2">
      <c r="F200" s="590"/>
      <c r="G200" s="591"/>
      <c r="J200" s="590"/>
    </row>
    <row r="201" spans="6:10" x14ac:dyDescent="0.2">
      <c r="F201" s="590"/>
      <c r="G201" s="591"/>
      <c r="J201" s="590"/>
    </row>
    <row r="202" spans="6:10" x14ac:dyDescent="0.2">
      <c r="F202" s="590"/>
      <c r="G202" s="591"/>
      <c r="J202" s="590"/>
    </row>
    <row r="203" spans="6:10" x14ac:dyDescent="0.2">
      <c r="F203" s="590"/>
      <c r="G203" s="591"/>
      <c r="J203" s="590"/>
    </row>
    <row r="204" spans="6:10" x14ac:dyDescent="0.2">
      <c r="F204" s="590"/>
      <c r="G204" s="591"/>
      <c r="J204" s="590"/>
    </row>
    <row r="205" spans="6:10" x14ac:dyDescent="0.2">
      <c r="F205" s="590"/>
      <c r="G205" s="591"/>
      <c r="J205" s="590"/>
    </row>
    <row r="206" spans="6:10" x14ac:dyDescent="0.2">
      <c r="F206" s="590"/>
      <c r="G206" s="591"/>
      <c r="J206" s="590"/>
    </row>
    <row r="207" spans="6:10" x14ac:dyDescent="0.2">
      <c r="F207" s="590"/>
      <c r="G207" s="591"/>
      <c r="J207" s="590"/>
    </row>
    <row r="208" spans="6:10" x14ac:dyDescent="0.2">
      <c r="F208" s="590"/>
      <c r="G208" s="591"/>
      <c r="J208" s="590"/>
    </row>
    <row r="209" spans="6:10" x14ac:dyDescent="0.2">
      <c r="F209" s="590"/>
      <c r="G209" s="591"/>
      <c r="J209" s="590"/>
    </row>
    <row r="210" spans="6:10" x14ac:dyDescent="0.2">
      <c r="F210" s="590"/>
      <c r="G210" s="591"/>
      <c r="J210" s="590"/>
    </row>
    <row r="211" spans="6:10" x14ac:dyDescent="0.2">
      <c r="F211" s="590"/>
      <c r="G211" s="591"/>
      <c r="J211" s="590"/>
    </row>
    <row r="212" spans="6:10" x14ac:dyDescent="0.2">
      <c r="F212" s="590"/>
      <c r="G212" s="591"/>
      <c r="J212" s="590"/>
    </row>
    <row r="213" spans="6:10" x14ac:dyDescent="0.2">
      <c r="F213" s="590"/>
      <c r="G213" s="591"/>
      <c r="J213" s="590"/>
    </row>
    <row r="214" spans="6:10" x14ac:dyDescent="0.2">
      <c r="F214" s="590"/>
      <c r="G214" s="591"/>
      <c r="J214" s="590"/>
    </row>
    <row r="215" spans="6:10" x14ac:dyDescent="0.2">
      <c r="F215" s="590"/>
      <c r="G215" s="591"/>
      <c r="J215" s="590"/>
    </row>
    <row r="216" spans="6:10" x14ac:dyDescent="0.2">
      <c r="F216" s="590"/>
      <c r="G216" s="591"/>
      <c r="J216" s="590"/>
    </row>
    <row r="217" spans="6:10" x14ac:dyDescent="0.2">
      <c r="F217" s="590"/>
      <c r="G217" s="591"/>
      <c r="J217" s="590"/>
    </row>
    <row r="218" spans="6:10" x14ac:dyDescent="0.2">
      <c r="F218" s="590"/>
      <c r="G218" s="591"/>
      <c r="J218" s="590"/>
    </row>
    <row r="219" spans="6:10" x14ac:dyDescent="0.2">
      <c r="F219" s="590"/>
      <c r="G219" s="591"/>
      <c r="J219" s="590"/>
    </row>
    <row r="220" spans="6:10" x14ac:dyDescent="0.2">
      <c r="F220" s="590"/>
      <c r="G220" s="591"/>
      <c r="J220" s="590"/>
    </row>
    <row r="221" spans="6:10" x14ac:dyDescent="0.2">
      <c r="F221" s="590"/>
      <c r="G221" s="591"/>
      <c r="J221" s="590"/>
    </row>
    <row r="222" spans="6:10" x14ac:dyDescent="0.2">
      <c r="F222" s="590"/>
      <c r="G222" s="591"/>
      <c r="J222" s="590"/>
    </row>
    <row r="223" spans="6:10" x14ac:dyDescent="0.2">
      <c r="F223" s="590"/>
      <c r="G223" s="591"/>
      <c r="J223" s="590"/>
    </row>
    <row r="224" spans="6:10" x14ac:dyDescent="0.2">
      <c r="F224" s="590"/>
      <c r="G224" s="591"/>
      <c r="J224" s="590"/>
    </row>
    <row r="225" spans="6:10" x14ac:dyDescent="0.2">
      <c r="F225" s="590"/>
      <c r="G225" s="591"/>
      <c r="J225" s="590"/>
    </row>
    <row r="226" spans="6:10" x14ac:dyDescent="0.2">
      <c r="F226" s="590"/>
      <c r="G226" s="591"/>
      <c r="J226" s="590"/>
    </row>
    <row r="227" spans="6:10" x14ac:dyDescent="0.2">
      <c r="F227" s="590"/>
      <c r="G227" s="591"/>
      <c r="J227" s="590"/>
    </row>
    <row r="228" spans="6:10" x14ac:dyDescent="0.2">
      <c r="F228" s="590"/>
      <c r="G228" s="591"/>
      <c r="J228" s="590"/>
    </row>
    <row r="229" spans="6:10" x14ac:dyDescent="0.2">
      <c r="F229" s="590"/>
      <c r="G229" s="591"/>
      <c r="J229" s="590"/>
    </row>
    <row r="230" spans="6:10" x14ac:dyDescent="0.2">
      <c r="F230" s="590"/>
      <c r="G230" s="591"/>
      <c r="J230" s="590"/>
    </row>
    <row r="231" spans="6:10" x14ac:dyDescent="0.2">
      <c r="F231" s="590"/>
      <c r="G231" s="591"/>
      <c r="J231" s="590"/>
    </row>
    <row r="232" spans="6:10" x14ac:dyDescent="0.2">
      <c r="F232" s="590"/>
      <c r="G232" s="591"/>
      <c r="J232" s="590"/>
    </row>
    <row r="233" spans="6:10" x14ac:dyDescent="0.2">
      <c r="F233" s="590"/>
      <c r="G233" s="591"/>
      <c r="J233" s="590"/>
    </row>
    <row r="234" spans="6:10" x14ac:dyDescent="0.2">
      <c r="F234" s="590"/>
      <c r="G234" s="591"/>
      <c r="J234" s="590"/>
    </row>
    <row r="235" spans="6:10" x14ac:dyDescent="0.2">
      <c r="F235" s="590"/>
      <c r="G235" s="591"/>
      <c r="J235" s="590"/>
    </row>
    <row r="236" spans="6:10" x14ac:dyDescent="0.2">
      <c r="F236" s="590"/>
      <c r="G236" s="591"/>
      <c r="J236" s="590"/>
    </row>
    <row r="237" spans="6:10" x14ac:dyDescent="0.2">
      <c r="F237" s="590"/>
      <c r="G237" s="591"/>
      <c r="J237" s="590"/>
    </row>
    <row r="238" spans="6:10" x14ac:dyDescent="0.2">
      <c r="F238" s="590"/>
      <c r="G238" s="591"/>
      <c r="J238" s="590"/>
    </row>
    <row r="239" spans="6:10" x14ac:dyDescent="0.2">
      <c r="F239" s="590"/>
      <c r="G239" s="591"/>
      <c r="J239" s="590"/>
    </row>
    <row r="240" spans="6:10" x14ac:dyDescent="0.2">
      <c r="F240" s="590"/>
      <c r="G240" s="591"/>
      <c r="J240" s="590"/>
    </row>
    <row r="241" spans="6:10" x14ac:dyDescent="0.2">
      <c r="F241" s="590"/>
      <c r="G241" s="591"/>
      <c r="J241" s="590"/>
    </row>
    <row r="242" spans="6:10" x14ac:dyDescent="0.2">
      <c r="F242" s="590"/>
      <c r="G242" s="591"/>
      <c r="J242" s="590"/>
    </row>
    <row r="243" spans="6:10" x14ac:dyDescent="0.2">
      <c r="F243" s="590"/>
      <c r="G243" s="591"/>
      <c r="J243" s="590"/>
    </row>
    <row r="244" spans="6:10" x14ac:dyDescent="0.2">
      <c r="F244" s="590"/>
      <c r="G244" s="591"/>
      <c r="J244" s="590"/>
    </row>
    <row r="245" spans="6:10" x14ac:dyDescent="0.2">
      <c r="F245" s="590"/>
      <c r="G245" s="591"/>
      <c r="J245" s="590"/>
    </row>
    <row r="246" spans="6:10" x14ac:dyDescent="0.2">
      <c r="F246" s="590"/>
      <c r="G246" s="591"/>
      <c r="J246" s="590"/>
    </row>
    <row r="247" spans="6:10" x14ac:dyDescent="0.2">
      <c r="F247" s="590"/>
      <c r="G247" s="591"/>
      <c r="J247" s="590"/>
    </row>
    <row r="248" spans="6:10" x14ac:dyDescent="0.2">
      <c r="F248" s="590"/>
      <c r="G248" s="591"/>
      <c r="J248" s="590"/>
    </row>
    <row r="249" spans="6:10" x14ac:dyDescent="0.2">
      <c r="F249" s="590"/>
      <c r="G249" s="591"/>
      <c r="J249" s="590"/>
    </row>
    <row r="250" spans="6:10" x14ac:dyDescent="0.2">
      <c r="F250" s="590"/>
      <c r="G250" s="591"/>
      <c r="J250" s="590"/>
    </row>
    <row r="251" spans="6:10" x14ac:dyDescent="0.2">
      <c r="F251" s="590"/>
      <c r="G251" s="591"/>
      <c r="J251" s="590"/>
    </row>
    <row r="252" spans="6:10" x14ac:dyDescent="0.2">
      <c r="F252" s="590"/>
      <c r="G252" s="591"/>
      <c r="J252" s="590"/>
    </row>
    <row r="253" spans="6:10" x14ac:dyDescent="0.2">
      <c r="F253" s="590"/>
      <c r="G253" s="591"/>
      <c r="J253" s="590"/>
    </row>
    <row r="254" spans="6:10" x14ac:dyDescent="0.2">
      <c r="F254" s="590"/>
      <c r="G254" s="591"/>
      <c r="J254" s="590"/>
    </row>
    <row r="255" spans="6:10" x14ac:dyDescent="0.2">
      <c r="F255" s="590"/>
      <c r="G255" s="591"/>
      <c r="J255" s="590"/>
    </row>
    <row r="256" spans="6:10" x14ac:dyDescent="0.2">
      <c r="F256" s="590"/>
      <c r="G256" s="591"/>
      <c r="J256" s="590"/>
    </row>
    <row r="257" spans="6:10" x14ac:dyDescent="0.2">
      <c r="F257" s="590"/>
      <c r="G257" s="591"/>
      <c r="J257" s="590"/>
    </row>
    <row r="258" spans="6:10" x14ac:dyDescent="0.2">
      <c r="F258" s="590"/>
      <c r="G258" s="591"/>
      <c r="J258" s="590"/>
    </row>
    <row r="259" spans="6:10" x14ac:dyDescent="0.2">
      <c r="F259" s="590"/>
      <c r="G259" s="591"/>
      <c r="J259" s="590"/>
    </row>
    <row r="260" spans="6:10" x14ac:dyDescent="0.2">
      <c r="F260" s="590"/>
      <c r="G260" s="591"/>
      <c r="J260" s="590"/>
    </row>
    <row r="261" spans="6:10" x14ac:dyDescent="0.2">
      <c r="F261" s="590"/>
      <c r="G261" s="591"/>
      <c r="J261" s="590"/>
    </row>
    <row r="262" spans="6:10" x14ac:dyDescent="0.2">
      <c r="F262" s="590"/>
      <c r="G262" s="591"/>
      <c r="J262" s="590"/>
    </row>
    <row r="263" spans="6:10" x14ac:dyDescent="0.2">
      <c r="F263" s="590"/>
      <c r="G263" s="591"/>
      <c r="J263" s="590"/>
    </row>
    <row r="264" spans="6:10" x14ac:dyDescent="0.2">
      <c r="F264" s="590"/>
      <c r="G264" s="591"/>
      <c r="J264" s="590"/>
    </row>
    <row r="265" spans="6:10" x14ac:dyDescent="0.2">
      <c r="F265" s="590"/>
      <c r="G265" s="591"/>
      <c r="J265" s="590"/>
    </row>
    <row r="266" spans="6:10" x14ac:dyDescent="0.2">
      <c r="F266" s="590"/>
      <c r="G266" s="591"/>
      <c r="J266" s="590"/>
    </row>
    <row r="267" spans="6:10" x14ac:dyDescent="0.2">
      <c r="F267" s="590"/>
      <c r="G267" s="591"/>
      <c r="J267" s="590"/>
    </row>
    <row r="268" spans="6:10" x14ac:dyDescent="0.2">
      <c r="F268" s="590"/>
      <c r="G268" s="591"/>
      <c r="J268" s="590"/>
    </row>
    <row r="269" spans="6:10" x14ac:dyDescent="0.2">
      <c r="F269" s="590"/>
      <c r="G269" s="591"/>
      <c r="J269" s="590"/>
    </row>
    <row r="270" spans="6:10" x14ac:dyDescent="0.2">
      <c r="F270" s="590"/>
      <c r="G270" s="591"/>
      <c r="J270" s="590"/>
    </row>
    <row r="271" spans="6:10" x14ac:dyDescent="0.2">
      <c r="F271" s="590"/>
      <c r="G271" s="591"/>
      <c r="J271" s="590"/>
    </row>
    <row r="272" spans="6:10" x14ac:dyDescent="0.2">
      <c r="F272" s="590"/>
      <c r="G272" s="591"/>
      <c r="J272" s="590"/>
    </row>
    <row r="273" spans="6:10" x14ac:dyDescent="0.2">
      <c r="F273" s="590"/>
      <c r="G273" s="591"/>
      <c r="J273" s="590"/>
    </row>
    <row r="274" spans="6:10" x14ac:dyDescent="0.2">
      <c r="F274" s="590"/>
      <c r="G274" s="591"/>
      <c r="J274" s="590"/>
    </row>
    <row r="275" spans="6:10" x14ac:dyDescent="0.2">
      <c r="F275" s="590"/>
      <c r="G275" s="591"/>
      <c r="J275" s="590"/>
    </row>
    <row r="276" spans="6:10" x14ac:dyDescent="0.2">
      <c r="F276" s="590"/>
      <c r="G276" s="591"/>
      <c r="J276" s="590"/>
    </row>
    <row r="277" spans="6:10" x14ac:dyDescent="0.2">
      <c r="F277" s="590"/>
      <c r="G277" s="591"/>
      <c r="J277" s="590"/>
    </row>
    <row r="278" spans="6:10" x14ac:dyDescent="0.2">
      <c r="F278" s="590"/>
      <c r="G278" s="591"/>
      <c r="J278" s="590"/>
    </row>
    <row r="279" spans="6:10" x14ac:dyDescent="0.2">
      <c r="F279" s="590"/>
      <c r="G279" s="591"/>
      <c r="J279" s="590"/>
    </row>
    <row r="280" spans="6:10" x14ac:dyDescent="0.2">
      <c r="F280" s="590"/>
      <c r="G280" s="591"/>
      <c r="J280" s="590"/>
    </row>
    <row r="281" spans="6:10" x14ac:dyDescent="0.2">
      <c r="F281" s="590"/>
      <c r="G281" s="591"/>
      <c r="J281" s="590"/>
    </row>
    <row r="282" spans="6:10" x14ac:dyDescent="0.2">
      <c r="F282" s="590"/>
      <c r="G282" s="591"/>
      <c r="J282" s="590"/>
    </row>
    <row r="283" spans="6:10" x14ac:dyDescent="0.2">
      <c r="F283" s="590"/>
      <c r="G283" s="591"/>
      <c r="J283" s="590"/>
    </row>
    <row r="284" spans="6:10" x14ac:dyDescent="0.2">
      <c r="F284" s="590"/>
      <c r="G284" s="591"/>
      <c r="J284" s="590"/>
    </row>
    <row r="285" spans="6:10" x14ac:dyDescent="0.2">
      <c r="F285" s="590"/>
      <c r="G285" s="591"/>
      <c r="J285" s="590"/>
    </row>
    <row r="286" spans="6:10" x14ac:dyDescent="0.2">
      <c r="F286" s="590"/>
      <c r="G286" s="591"/>
      <c r="J286" s="590"/>
    </row>
    <row r="287" spans="6:10" x14ac:dyDescent="0.2">
      <c r="F287" s="590"/>
      <c r="G287" s="591"/>
      <c r="J287" s="590"/>
    </row>
    <row r="288" spans="6:10" x14ac:dyDescent="0.2">
      <c r="F288" s="590"/>
      <c r="G288" s="591"/>
      <c r="J288" s="590"/>
    </row>
    <row r="289" spans="6:10" x14ac:dyDescent="0.2">
      <c r="F289" s="590"/>
      <c r="G289" s="591"/>
      <c r="J289" s="590"/>
    </row>
    <row r="290" spans="6:10" x14ac:dyDescent="0.2">
      <c r="F290" s="590"/>
      <c r="G290" s="591"/>
      <c r="J290" s="590"/>
    </row>
    <row r="291" spans="6:10" x14ac:dyDescent="0.2">
      <c r="F291" s="590"/>
      <c r="G291" s="591"/>
      <c r="J291" s="590"/>
    </row>
    <row r="292" spans="6:10" x14ac:dyDescent="0.2">
      <c r="F292" s="590"/>
      <c r="G292" s="591"/>
      <c r="J292" s="590"/>
    </row>
    <row r="293" spans="6:10" x14ac:dyDescent="0.2">
      <c r="F293" s="590"/>
      <c r="G293" s="591"/>
      <c r="J293" s="590"/>
    </row>
    <row r="294" spans="6:10" x14ac:dyDescent="0.2">
      <c r="F294" s="590"/>
      <c r="G294" s="591"/>
      <c r="J294" s="590"/>
    </row>
    <row r="295" spans="6:10" x14ac:dyDescent="0.2">
      <c r="F295" s="590"/>
      <c r="G295" s="591"/>
      <c r="J295" s="590"/>
    </row>
    <row r="296" spans="6:10" x14ac:dyDescent="0.2">
      <c r="F296" s="590"/>
      <c r="G296" s="591"/>
      <c r="J296" s="590"/>
    </row>
    <row r="297" spans="6:10" x14ac:dyDescent="0.2">
      <c r="F297" s="590"/>
      <c r="G297" s="591"/>
      <c r="J297" s="590"/>
    </row>
    <row r="298" spans="6:10" x14ac:dyDescent="0.2">
      <c r="F298" s="590"/>
      <c r="G298" s="591"/>
      <c r="J298" s="590"/>
    </row>
    <row r="299" spans="6:10" x14ac:dyDescent="0.2">
      <c r="F299" s="590"/>
      <c r="G299" s="591"/>
      <c r="J299" s="590"/>
    </row>
    <row r="300" spans="6:10" x14ac:dyDescent="0.2">
      <c r="F300" s="590"/>
      <c r="G300" s="591"/>
      <c r="J300" s="590"/>
    </row>
    <row r="301" spans="6:10" x14ac:dyDescent="0.2">
      <c r="F301" s="590"/>
      <c r="G301" s="591"/>
      <c r="J301" s="590"/>
    </row>
    <row r="302" spans="6:10" x14ac:dyDescent="0.2">
      <c r="F302" s="590"/>
      <c r="G302" s="591"/>
      <c r="J302" s="590"/>
    </row>
    <row r="303" spans="6:10" x14ac:dyDescent="0.2">
      <c r="F303" s="590"/>
      <c r="G303" s="591"/>
      <c r="J303" s="590"/>
    </row>
    <row r="304" spans="6:10" x14ac:dyDescent="0.2">
      <c r="F304" s="590"/>
      <c r="G304" s="591"/>
      <c r="J304" s="590"/>
    </row>
    <row r="305" spans="6:10" x14ac:dyDescent="0.2">
      <c r="F305" s="590"/>
      <c r="G305" s="591"/>
      <c r="J305" s="590"/>
    </row>
    <row r="306" spans="6:10" x14ac:dyDescent="0.2">
      <c r="F306" s="590"/>
      <c r="G306" s="591"/>
      <c r="J306" s="590"/>
    </row>
    <row r="307" spans="6:10" x14ac:dyDescent="0.2">
      <c r="F307" s="590"/>
      <c r="G307" s="591"/>
      <c r="J307" s="590"/>
    </row>
    <row r="308" spans="6:10" x14ac:dyDescent="0.2">
      <c r="F308" s="590"/>
      <c r="G308" s="591"/>
      <c r="J308" s="590"/>
    </row>
    <row r="309" spans="6:10" x14ac:dyDescent="0.2">
      <c r="F309" s="590"/>
      <c r="G309" s="591"/>
      <c r="J309" s="590"/>
    </row>
    <row r="310" spans="6:10" x14ac:dyDescent="0.2">
      <c r="F310" s="590"/>
      <c r="G310" s="591"/>
      <c r="J310" s="590"/>
    </row>
    <row r="311" spans="6:10" x14ac:dyDescent="0.2">
      <c r="F311" s="590"/>
      <c r="G311" s="591"/>
      <c r="J311" s="590"/>
    </row>
    <row r="312" spans="6:10" x14ac:dyDescent="0.2">
      <c r="F312" s="590"/>
      <c r="G312" s="591"/>
      <c r="J312" s="590"/>
    </row>
    <row r="313" spans="6:10" x14ac:dyDescent="0.2">
      <c r="F313" s="590"/>
      <c r="G313" s="591"/>
      <c r="J313" s="590"/>
    </row>
    <row r="314" spans="6:10" x14ac:dyDescent="0.2">
      <c r="F314" s="590"/>
      <c r="G314" s="591"/>
      <c r="J314" s="590"/>
    </row>
    <row r="315" spans="6:10" x14ac:dyDescent="0.2">
      <c r="F315" s="590"/>
      <c r="G315" s="591"/>
      <c r="J315" s="590"/>
    </row>
    <row r="316" spans="6:10" x14ac:dyDescent="0.2">
      <c r="F316" s="590"/>
      <c r="G316" s="591"/>
      <c r="J316" s="590"/>
    </row>
    <row r="317" spans="6:10" x14ac:dyDescent="0.2">
      <c r="F317" s="590"/>
      <c r="G317" s="591"/>
      <c r="J317" s="590"/>
    </row>
    <row r="318" spans="6:10" x14ac:dyDescent="0.2">
      <c r="F318" s="590"/>
      <c r="G318" s="591"/>
      <c r="J318" s="590"/>
    </row>
    <row r="319" spans="6:10" x14ac:dyDescent="0.2">
      <c r="F319" s="590"/>
      <c r="G319" s="591"/>
      <c r="J319" s="590"/>
    </row>
    <row r="320" spans="6:10" x14ac:dyDescent="0.2">
      <c r="F320" s="590"/>
      <c r="G320" s="591"/>
      <c r="J320" s="590"/>
    </row>
    <row r="321" spans="6:10" x14ac:dyDescent="0.2">
      <c r="F321" s="590"/>
      <c r="G321" s="591"/>
      <c r="J321" s="590"/>
    </row>
    <row r="322" spans="6:10" x14ac:dyDescent="0.2">
      <c r="F322" s="590"/>
      <c r="G322" s="591"/>
      <c r="J322" s="590"/>
    </row>
    <row r="323" spans="6:10" x14ac:dyDescent="0.2">
      <c r="F323" s="590"/>
      <c r="G323" s="591"/>
      <c r="J323" s="590"/>
    </row>
    <row r="324" spans="6:10" x14ac:dyDescent="0.2">
      <c r="F324" s="590"/>
      <c r="G324" s="591"/>
      <c r="J324" s="590"/>
    </row>
    <row r="325" spans="6:10" x14ac:dyDescent="0.2">
      <c r="F325" s="590"/>
      <c r="G325" s="591"/>
      <c r="J325" s="590"/>
    </row>
    <row r="326" spans="6:10" x14ac:dyDescent="0.2">
      <c r="F326" s="590"/>
      <c r="G326" s="591"/>
      <c r="J326" s="590"/>
    </row>
    <row r="327" spans="6:10" x14ac:dyDescent="0.2">
      <c r="F327" s="590"/>
      <c r="G327" s="591"/>
      <c r="J327" s="590"/>
    </row>
    <row r="328" spans="6:10" x14ac:dyDescent="0.2">
      <c r="F328" s="590"/>
      <c r="G328" s="591"/>
      <c r="J328" s="590"/>
    </row>
    <row r="329" spans="6:10" x14ac:dyDescent="0.2">
      <c r="F329" s="590"/>
      <c r="G329" s="591"/>
      <c r="J329" s="590"/>
    </row>
    <row r="330" spans="6:10" x14ac:dyDescent="0.2">
      <c r="F330" s="590"/>
      <c r="G330" s="591"/>
      <c r="J330" s="590"/>
    </row>
    <row r="331" spans="6:10" x14ac:dyDescent="0.2">
      <c r="F331" s="590"/>
      <c r="G331" s="591"/>
      <c r="J331" s="590"/>
    </row>
    <row r="332" spans="6:10" x14ac:dyDescent="0.2">
      <c r="F332" s="590"/>
      <c r="G332" s="591"/>
      <c r="J332" s="590"/>
    </row>
    <row r="333" spans="6:10" x14ac:dyDescent="0.2">
      <c r="F333" s="590"/>
      <c r="G333" s="591"/>
      <c r="J333" s="590"/>
    </row>
    <row r="334" spans="6:10" x14ac:dyDescent="0.2">
      <c r="F334" s="590"/>
      <c r="G334" s="591"/>
      <c r="J334" s="590"/>
    </row>
    <row r="335" spans="6:10" x14ac:dyDescent="0.2">
      <c r="F335" s="590"/>
      <c r="G335" s="591"/>
      <c r="J335" s="590"/>
    </row>
    <row r="336" spans="6:10" x14ac:dyDescent="0.2">
      <c r="F336" s="590"/>
      <c r="G336" s="591"/>
      <c r="J336" s="590"/>
    </row>
    <row r="337" spans="6:10" x14ac:dyDescent="0.2">
      <c r="F337" s="590"/>
      <c r="G337" s="591"/>
      <c r="J337" s="590"/>
    </row>
    <row r="338" spans="6:10" x14ac:dyDescent="0.2">
      <c r="F338" s="590"/>
      <c r="G338" s="591"/>
      <c r="J338" s="590"/>
    </row>
    <row r="339" spans="6:10" x14ac:dyDescent="0.2">
      <c r="F339" s="590"/>
      <c r="G339" s="591"/>
      <c r="J339" s="590"/>
    </row>
    <row r="340" spans="6:10" x14ac:dyDescent="0.2">
      <c r="F340" s="590"/>
      <c r="G340" s="591"/>
      <c r="J340" s="590"/>
    </row>
    <row r="341" spans="6:10" x14ac:dyDescent="0.2">
      <c r="F341" s="590"/>
      <c r="G341" s="591"/>
      <c r="J341" s="590"/>
    </row>
    <row r="342" spans="6:10" x14ac:dyDescent="0.2">
      <c r="F342" s="590"/>
      <c r="G342" s="591"/>
      <c r="J342" s="590"/>
    </row>
    <row r="343" spans="6:10" x14ac:dyDescent="0.2">
      <c r="F343" s="590"/>
      <c r="G343" s="591"/>
      <c r="J343" s="590"/>
    </row>
    <row r="344" spans="6:10" x14ac:dyDescent="0.2">
      <c r="F344" s="590"/>
      <c r="G344" s="591"/>
      <c r="J344" s="590"/>
    </row>
    <row r="345" spans="6:10" x14ac:dyDescent="0.2">
      <c r="F345" s="590"/>
      <c r="G345" s="591"/>
      <c r="J345" s="590"/>
    </row>
    <row r="346" spans="6:10" x14ac:dyDescent="0.2">
      <c r="F346" s="590"/>
      <c r="G346" s="591"/>
      <c r="J346" s="590"/>
    </row>
    <row r="347" spans="6:10" x14ac:dyDescent="0.2">
      <c r="F347" s="590"/>
      <c r="G347" s="591"/>
      <c r="J347" s="590"/>
    </row>
    <row r="348" spans="6:10" x14ac:dyDescent="0.2">
      <c r="F348" s="590"/>
      <c r="G348" s="591"/>
      <c r="J348" s="590"/>
    </row>
    <row r="349" spans="6:10" x14ac:dyDescent="0.2">
      <c r="F349" s="590"/>
      <c r="G349" s="591"/>
      <c r="J349" s="590"/>
    </row>
    <row r="350" spans="6:10" x14ac:dyDescent="0.2">
      <c r="F350" s="590"/>
      <c r="G350" s="591"/>
      <c r="J350" s="590"/>
    </row>
    <row r="351" spans="6:10" x14ac:dyDescent="0.2">
      <c r="F351" s="590"/>
      <c r="G351" s="591"/>
      <c r="J351" s="590"/>
    </row>
    <row r="352" spans="6:10" x14ac:dyDescent="0.2">
      <c r="F352" s="590"/>
      <c r="G352" s="591"/>
      <c r="J352" s="590"/>
    </row>
    <row r="353" spans="6:10" x14ac:dyDescent="0.2">
      <c r="F353" s="590"/>
      <c r="G353" s="591"/>
      <c r="J353" s="590"/>
    </row>
    <row r="354" spans="6:10" x14ac:dyDescent="0.2">
      <c r="F354" s="590"/>
      <c r="G354" s="591"/>
      <c r="J354" s="590"/>
    </row>
    <row r="355" spans="6:10" x14ac:dyDescent="0.2">
      <c r="F355" s="590"/>
      <c r="G355" s="591"/>
      <c r="J355" s="590"/>
    </row>
    <row r="356" spans="6:10" x14ac:dyDescent="0.2">
      <c r="F356" s="590"/>
      <c r="G356" s="591"/>
      <c r="J356" s="590"/>
    </row>
    <row r="357" spans="6:10" x14ac:dyDescent="0.2">
      <c r="F357" s="590"/>
      <c r="G357" s="591"/>
      <c r="J357" s="590"/>
    </row>
    <row r="358" spans="6:10" x14ac:dyDescent="0.2">
      <c r="F358" s="590"/>
      <c r="G358" s="591"/>
      <c r="J358" s="590"/>
    </row>
    <row r="359" spans="6:10" x14ac:dyDescent="0.2">
      <c r="F359" s="590"/>
      <c r="G359" s="591"/>
      <c r="J359" s="590"/>
    </row>
    <row r="360" spans="6:10" x14ac:dyDescent="0.2">
      <c r="F360" s="590"/>
      <c r="G360" s="591"/>
      <c r="J360" s="590"/>
    </row>
    <row r="361" spans="6:10" x14ac:dyDescent="0.2">
      <c r="F361" s="590"/>
      <c r="G361" s="591"/>
      <c r="J361" s="590"/>
    </row>
    <row r="362" spans="6:10" x14ac:dyDescent="0.2">
      <c r="F362" s="590"/>
      <c r="G362" s="591"/>
      <c r="J362" s="590"/>
    </row>
    <row r="363" spans="6:10" x14ac:dyDescent="0.2">
      <c r="F363" s="590"/>
      <c r="G363" s="591"/>
      <c r="J363" s="590"/>
    </row>
    <row r="364" spans="6:10" x14ac:dyDescent="0.2">
      <c r="F364" s="590"/>
      <c r="G364" s="591"/>
      <c r="J364" s="590"/>
    </row>
    <row r="365" spans="6:10" x14ac:dyDescent="0.2">
      <c r="F365" s="590"/>
      <c r="G365" s="591"/>
      <c r="J365" s="590"/>
    </row>
    <row r="366" spans="6:10" x14ac:dyDescent="0.2">
      <c r="F366" s="590"/>
      <c r="G366" s="591"/>
      <c r="J366" s="590"/>
    </row>
    <row r="367" spans="6:10" x14ac:dyDescent="0.2">
      <c r="F367" s="590"/>
      <c r="G367" s="591"/>
      <c r="J367" s="590"/>
    </row>
    <row r="368" spans="6:10" x14ac:dyDescent="0.2">
      <c r="F368" s="590"/>
      <c r="G368" s="591"/>
      <c r="J368" s="590"/>
    </row>
    <row r="369" spans="6:10" x14ac:dyDescent="0.2">
      <c r="F369" s="590"/>
      <c r="G369" s="591"/>
      <c r="J369" s="590"/>
    </row>
    <row r="370" spans="6:10" x14ac:dyDescent="0.2">
      <c r="F370" s="590"/>
      <c r="G370" s="591"/>
      <c r="J370" s="590"/>
    </row>
    <row r="371" spans="6:10" x14ac:dyDescent="0.2">
      <c r="F371" s="590"/>
      <c r="G371" s="591"/>
      <c r="J371" s="590"/>
    </row>
    <row r="372" spans="6:10" x14ac:dyDescent="0.2">
      <c r="F372" s="590"/>
      <c r="G372" s="591"/>
      <c r="J372" s="590"/>
    </row>
    <row r="373" spans="6:10" x14ac:dyDescent="0.2">
      <c r="F373" s="590"/>
      <c r="G373" s="591"/>
      <c r="J373" s="590"/>
    </row>
    <row r="374" spans="6:10" x14ac:dyDescent="0.2">
      <c r="F374" s="590"/>
      <c r="G374" s="591"/>
      <c r="J374" s="590"/>
    </row>
    <row r="375" spans="6:10" x14ac:dyDescent="0.2">
      <c r="F375" s="590"/>
      <c r="G375" s="591"/>
      <c r="J375" s="590"/>
    </row>
    <row r="376" spans="6:10" x14ac:dyDescent="0.2">
      <c r="F376" s="590"/>
      <c r="G376" s="591"/>
      <c r="J376" s="590"/>
    </row>
    <row r="377" spans="6:10" x14ac:dyDescent="0.2">
      <c r="F377" s="590"/>
      <c r="G377" s="591"/>
      <c r="J377" s="590"/>
    </row>
    <row r="378" spans="6:10" x14ac:dyDescent="0.2">
      <c r="F378" s="590"/>
      <c r="G378" s="591"/>
      <c r="J378" s="590"/>
    </row>
    <row r="379" spans="6:10" x14ac:dyDescent="0.2">
      <c r="F379" s="590"/>
      <c r="G379" s="591"/>
      <c r="J379" s="590"/>
    </row>
    <row r="380" spans="6:10" x14ac:dyDescent="0.2">
      <c r="F380" s="590"/>
      <c r="G380" s="591"/>
      <c r="J380" s="590"/>
    </row>
    <row r="381" spans="6:10" x14ac:dyDescent="0.2">
      <c r="F381" s="590"/>
      <c r="G381" s="591"/>
      <c r="J381" s="590"/>
    </row>
    <row r="382" spans="6:10" x14ac:dyDescent="0.2">
      <c r="F382" s="590"/>
      <c r="G382" s="591"/>
      <c r="J382" s="590"/>
    </row>
    <row r="383" spans="6:10" x14ac:dyDescent="0.2">
      <c r="F383" s="590"/>
      <c r="G383" s="591"/>
      <c r="J383" s="590"/>
    </row>
    <row r="384" spans="6:10" x14ac:dyDescent="0.2">
      <c r="F384" s="590"/>
      <c r="G384" s="591"/>
      <c r="J384" s="590"/>
    </row>
    <row r="385" spans="6:10" x14ac:dyDescent="0.2">
      <c r="F385" s="590"/>
      <c r="G385" s="591"/>
      <c r="J385" s="590"/>
    </row>
    <row r="386" spans="6:10" x14ac:dyDescent="0.2">
      <c r="F386" s="590"/>
      <c r="G386" s="591"/>
      <c r="J386" s="590"/>
    </row>
    <row r="387" spans="6:10" x14ac:dyDescent="0.2">
      <c r="F387" s="590"/>
      <c r="G387" s="591"/>
      <c r="J387" s="590"/>
    </row>
    <row r="388" spans="6:10" x14ac:dyDescent="0.2">
      <c r="F388" s="590"/>
      <c r="G388" s="591"/>
      <c r="J388" s="590"/>
    </row>
    <row r="389" spans="6:10" x14ac:dyDescent="0.2">
      <c r="F389" s="590"/>
      <c r="G389" s="591"/>
      <c r="J389" s="590"/>
    </row>
    <row r="390" spans="6:10" x14ac:dyDescent="0.2">
      <c r="F390" s="590"/>
      <c r="G390" s="591"/>
      <c r="J390" s="590"/>
    </row>
    <row r="391" spans="6:10" x14ac:dyDescent="0.2">
      <c r="F391" s="590"/>
      <c r="G391" s="591"/>
      <c r="J391" s="590"/>
    </row>
    <row r="392" spans="6:10" x14ac:dyDescent="0.2">
      <c r="F392" s="590"/>
      <c r="G392" s="591"/>
      <c r="J392" s="590"/>
    </row>
    <row r="393" spans="6:10" x14ac:dyDescent="0.2">
      <c r="F393" s="590"/>
      <c r="G393" s="591"/>
      <c r="J393" s="590"/>
    </row>
    <row r="394" spans="6:10" x14ac:dyDescent="0.2">
      <c r="F394" s="590"/>
      <c r="G394" s="591"/>
      <c r="J394" s="590"/>
    </row>
    <row r="395" spans="6:10" x14ac:dyDescent="0.2">
      <c r="F395" s="590"/>
      <c r="G395" s="591"/>
      <c r="J395" s="590"/>
    </row>
    <row r="396" spans="6:10" x14ac:dyDescent="0.2">
      <c r="F396" s="590"/>
      <c r="G396" s="591"/>
      <c r="J396" s="590"/>
    </row>
    <row r="397" spans="6:10" x14ac:dyDescent="0.2">
      <c r="F397" s="590"/>
      <c r="G397" s="591"/>
      <c r="J397" s="590"/>
    </row>
    <row r="398" spans="6:10" x14ac:dyDescent="0.2">
      <c r="F398" s="590"/>
      <c r="G398" s="591"/>
      <c r="J398" s="590"/>
    </row>
    <row r="399" spans="6:10" x14ac:dyDescent="0.2">
      <c r="F399" s="590"/>
      <c r="G399" s="591"/>
      <c r="J399" s="590"/>
    </row>
    <row r="400" spans="6:10" x14ac:dyDescent="0.2">
      <c r="F400" s="590"/>
      <c r="G400" s="591"/>
      <c r="J400" s="590"/>
    </row>
    <row r="401" spans="6:10" x14ac:dyDescent="0.2">
      <c r="F401" s="590"/>
      <c r="G401" s="591"/>
      <c r="J401" s="590"/>
    </row>
    <row r="402" spans="6:10" x14ac:dyDescent="0.2">
      <c r="F402" s="590"/>
      <c r="G402" s="591"/>
      <c r="J402" s="590"/>
    </row>
    <row r="403" spans="6:10" x14ac:dyDescent="0.2">
      <c r="F403" s="590"/>
      <c r="G403" s="591"/>
      <c r="J403" s="590"/>
    </row>
    <row r="404" spans="6:10" x14ac:dyDescent="0.2">
      <c r="F404" s="590"/>
      <c r="G404" s="591"/>
      <c r="J404" s="590"/>
    </row>
    <row r="405" spans="6:10" x14ac:dyDescent="0.2">
      <c r="F405" s="590"/>
      <c r="G405" s="591"/>
      <c r="J405" s="590"/>
    </row>
    <row r="406" spans="6:10" x14ac:dyDescent="0.2">
      <c r="F406" s="590"/>
      <c r="G406" s="591"/>
      <c r="J406" s="590"/>
    </row>
    <row r="407" spans="6:10" x14ac:dyDescent="0.2">
      <c r="F407" s="590"/>
      <c r="G407" s="591"/>
      <c r="J407" s="590"/>
    </row>
    <row r="408" spans="6:10" x14ac:dyDescent="0.2">
      <c r="F408" s="590"/>
      <c r="G408" s="591"/>
      <c r="J408" s="590"/>
    </row>
    <row r="409" spans="6:10" x14ac:dyDescent="0.2">
      <c r="F409" s="590"/>
      <c r="G409" s="591"/>
      <c r="J409" s="590"/>
    </row>
    <row r="410" spans="6:10" x14ac:dyDescent="0.2">
      <c r="F410" s="590"/>
      <c r="G410" s="591"/>
      <c r="J410" s="590"/>
    </row>
    <row r="411" spans="6:10" x14ac:dyDescent="0.2">
      <c r="F411" s="590"/>
      <c r="G411" s="591"/>
      <c r="J411" s="590"/>
    </row>
    <row r="412" spans="6:10" x14ac:dyDescent="0.2">
      <c r="F412" s="590"/>
      <c r="G412" s="591"/>
      <c r="J412" s="590"/>
    </row>
    <row r="413" spans="6:10" x14ac:dyDescent="0.2">
      <c r="F413" s="590"/>
      <c r="G413" s="591"/>
      <c r="J413" s="590"/>
    </row>
    <row r="414" spans="6:10" x14ac:dyDescent="0.2">
      <c r="F414" s="590"/>
      <c r="G414" s="591"/>
      <c r="J414" s="590"/>
    </row>
    <row r="415" spans="6:10" x14ac:dyDescent="0.2">
      <c r="F415" s="590"/>
      <c r="G415" s="591"/>
      <c r="J415" s="590"/>
    </row>
    <row r="416" spans="6:10" x14ac:dyDescent="0.2">
      <c r="F416" s="590"/>
      <c r="G416" s="591"/>
      <c r="J416" s="590"/>
    </row>
    <row r="417" spans="6:10" x14ac:dyDescent="0.2">
      <c r="F417" s="590"/>
      <c r="G417" s="591"/>
      <c r="J417" s="590"/>
    </row>
    <row r="418" spans="6:10" x14ac:dyDescent="0.2">
      <c r="F418" s="590"/>
      <c r="G418" s="591"/>
      <c r="J418" s="590"/>
    </row>
    <row r="419" spans="6:10" x14ac:dyDescent="0.2">
      <c r="F419" s="590"/>
      <c r="G419" s="591"/>
      <c r="J419" s="590"/>
    </row>
    <row r="420" spans="6:10" x14ac:dyDescent="0.2">
      <c r="F420" s="590"/>
      <c r="G420" s="591"/>
      <c r="J420" s="590"/>
    </row>
    <row r="421" spans="6:10" x14ac:dyDescent="0.2">
      <c r="F421" s="590"/>
      <c r="G421" s="591"/>
      <c r="J421" s="590"/>
    </row>
    <row r="422" spans="6:10" x14ac:dyDescent="0.2">
      <c r="F422" s="590"/>
      <c r="G422" s="591"/>
      <c r="J422" s="590"/>
    </row>
    <row r="423" spans="6:10" x14ac:dyDescent="0.2">
      <c r="F423" s="590"/>
      <c r="G423" s="591"/>
      <c r="J423" s="590"/>
    </row>
    <row r="424" spans="6:10" x14ac:dyDescent="0.2">
      <c r="F424" s="590"/>
      <c r="G424" s="591"/>
      <c r="J424" s="590"/>
    </row>
    <row r="425" spans="6:10" x14ac:dyDescent="0.2">
      <c r="F425" s="590"/>
      <c r="G425" s="591"/>
      <c r="J425" s="590"/>
    </row>
    <row r="426" spans="6:10" x14ac:dyDescent="0.2">
      <c r="F426" s="590"/>
      <c r="G426" s="591"/>
      <c r="J426" s="590"/>
    </row>
    <row r="427" spans="6:10" x14ac:dyDescent="0.2">
      <c r="F427" s="590"/>
      <c r="G427" s="591"/>
      <c r="J427" s="590"/>
    </row>
    <row r="428" spans="6:10" x14ac:dyDescent="0.2">
      <c r="F428" s="590"/>
      <c r="G428" s="591"/>
      <c r="J428" s="590"/>
    </row>
    <row r="429" spans="6:10" x14ac:dyDescent="0.2">
      <c r="F429" s="590"/>
      <c r="G429" s="591"/>
      <c r="J429" s="590"/>
    </row>
    <row r="430" spans="6:10" x14ac:dyDescent="0.2">
      <c r="F430" s="590"/>
      <c r="G430" s="591"/>
      <c r="J430" s="590"/>
    </row>
    <row r="431" spans="6:10" x14ac:dyDescent="0.2">
      <c r="F431" s="590"/>
      <c r="G431" s="591"/>
      <c r="J431" s="590"/>
    </row>
    <row r="432" spans="6:10" x14ac:dyDescent="0.2">
      <c r="F432" s="590"/>
      <c r="G432" s="591"/>
      <c r="J432" s="590"/>
    </row>
    <row r="433" spans="6:10" x14ac:dyDescent="0.2">
      <c r="F433" s="590"/>
      <c r="G433" s="591"/>
      <c r="J433" s="590"/>
    </row>
    <row r="434" spans="6:10" x14ac:dyDescent="0.2">
      <c r="F434" s="590"/>
      <c r="G434" s="591"/>
      <c r="J434" s="590"/>
    </row>
    <row r="435" spans="6:10" x14ac:dyDescent="0.2">
      <c r="F435" s="590"/>
      <c r="G435" s="591"/>
      <c r="J435" s="590"/>
    </row>
    <row r="436" spans="6:10" x14ac:dyDescent="0.2">
      <c r="F436" s="590"/>
      <c r="G436" s="591"/>
      <c r="J436" s="590"/>
    </row>
    <row r="437" spans="6:10" x14ac:dyDescent="0.2">
      <c r="F437" s="590"/>
      <c r="G437" s="591"/>
      <c r="J437" s="590"/>
    </row>
    <row r="438" spans="6:10" x14ac:dyDescent="0.2">
      <c r="F438" s="590"/>
      <c r="G438" s="591"/>
      <c r="J438" s="590"/>
    </row>
    <row r="439" spans="6:10" x14ac:dyDescent="0.2">
      <c r="F439" s="590"/>
      <c r="G439" s="591"/>
      <c r="J439" s="590"/>
    </row>
    <row r="440" spans="6:10" x14ac:dyDescent="0.2">
      <c r="F440" s="590"/>
      <c r="G440" s="591"/>
      <c r="J440" s="590"/>
    </row>
    <row r="441" spans="6:10" x14ac:dyDescent="0.2">
      <c r="F441" s="590"/>
      <c r="G441" s="591"/>
      <c r="J441" s="590"/>
    </row>
    <row r="442" spans="6:10" x14ac:dyDescent="0.2">
      <c r="F442" s="590"/>
      <c r="G442" s="591"/>
      <c r="J442" s="590"/>
    </row>
    <row r="443" spans="6:10" x14ac:dyDescent="0.2">
      <c r="F443" s="590"/>
      <c r="G443" s="591"/>
      <c r="J443" s="590"/>
    </row>
    <row r="444" spans="6:10" x14ac:dyDescent="0.2">
      <c r="F444" s="590"/>
      <c r="G444" s="591"/>
      <c r="J444" s="590"/>
    </row>
    <row r="445" spans="6:10" x14ac:dyDescent="0.2">
      <c r="F445" s="590"/>
      <c r="G445" s="591"/>
      <c r="J445" s="590"/>
    </row>
    <row r="446" spans="6:10" x14ac:dyDescent="0.2">
      <c r="F446" s="590"/>
      <c r="G446" s="591"/>
      <c r="J446" s="590"/>
    </row>
    <row r="447" spans="6:10" x14ac:dyDescent="0.2">
      <c r="F447" s="590"/>
      <c r="G447" s="591"/>
      <c r="J447" s="590"/>
    </row>
    <row r="448" spans="6:10" x14ac:dyDescent="0.2">
      <c r="F448" s="590"/>
      <c r="G448" s="591"/>
      <c r="J448" s="590"/>
    </row>
    <row r="449" spans="6:10" x14ac:dyDescent="0.2">
      <c r="F449" s="590"/>
      <c r="G449" s="591"/>
      <c r="J449" s="590"/>
    </row>
    <row r="450" spans="6:10" x14ac:dyDescent="0.2">
      <c r="F450" s="590"/>
      <c r="G450" s="591"/>
      <c r="J450" s="590"/>
    </row>
    <row r="451" spans="6:10" x14ac:dyDescent="0.2">
      <c r="F451" s="590"/>
      <c r="G451" s="591"/>
      <c r="J451" s="590"/>
    </row>
    <row r="452" spans="6:10" x14ac:dyDescent="0.2">
      <c r="F452" s="590"/>
      <c r="G452" s="591"/>
      <c r="J452" s="590"/>
    </row>
    <row r="453" spans="6:10" x14ac:dyDescent="0.2">
      <c r="F453" s="590"/>
      <c r="G453" s="591"/>
      <c r="J453" s="590"/>
    </row>
    <row r="454" spans="6:10" x14ac:dyDescent="0.2">
      <c r="F454" s="590"/>
      <c r="G454" s="591"/>
      <c r="J454" s="590"/>
    </row>
    <row r="455" spans="6:10" x14ac:dyDescent="0.2">
      <c r="F455" s="590"/>
      <c r="G455" s="591"/>
      <c r="J455" s="590"/>
    </row>
    <row r="456" spans="6:10" x14ac:dyDescent="0.2">
      <c r="F456" s="590"/>
      <c r="G456" s="591"/>
      <c r="J456" s="590"/>
    </row>
    <row r="457" spans="6:10" x14ac:dyDescent="0.2">
      <c r="F457" s="590"/>
      <c r="G457" s="591"/>
      <c r="J457" s="590"/>
    </row>
    <row r="458" spans="6:10" x14ac:dyDescent="0.2">
      <c r="F458" s="590"/>
      <c r="G458" s="591"/>
      <c r="J458" s="590"/>
    </row>
    <row r="459" spans="6:10" x14ac:dyDescent="0.2">
      <c r="F459" s="590"/>
      <c r="G459" s="591"/>
      <c r="J459" s="590"/>
    </row>
    <row r="460" spans="6:10" x14ac:dyDescent="0.2">
      <c r="F460" s="590"/>
      <c r="G460" s="591"/>
      <c r="J460" s="590"/>
    </row>
    <row r="461" spans="6:10" x14ac:dyDescent="0.2">
      <c r="F461" s="590"/>
      <c r="G461" s="591"/>
      <c r="J461" s="590"/>
    </row>
    <row r="462" spans="6:10" x14ac:dyDescent="0.2">
      <c r="F462" s="590"/>
      <c r="G462" s="591"/>
      <c r="J462" s="590"/>
    </row>
    <row r="463" spans="6:10" x14ac:dyDescent="0.2">
      <c r="F463" s="590"/>
      <c r="G463" s="591"/>
      <c r="J463" s="590"/>
    </row>
    <row r="464" spans="6:10" x14ac:dyDescent="0.2">
      <c r="F464" s="590"/>
      <c r="G464" s="591"/>
      <c r="J464" s="590"/>
    </row>
    <row r="465" spans="6:10" x14ac:dyDescent="0.2">
      <c r="F465" s="590"/>
      <c r="G465" s="591"/>
      <c r="J465" s="590"/>
    </row>
    <row r="466" spans="6:10" x14ac:dyDescent="0.2">
      <c r="F466" s="590"/>
      <c r="G466" s="591"/>
      <c r="J466" s="590"/>
    </row>
    <row r="467" spans="6:10" x14ac:dyDescent="0.2">
      <c r="F467" s="590"/>
      <c r="G467" s="591"/>
      <c r="J467" s="590"/>
    </row>
    <row r="468" spans="6:10" x14ac:dyDescent="0.2">
      <c r="F468" s="590"/>
      <c r="G468" s="591"/>
      <c r="J468" s="590"/>
    </row>
    <row r="469" spans="6:10" x14ac:dyDescent="0.2">
      <c r="F469" s="590"/>
      <c r="G469" s="591"/>
      <c r="J469" s="590"/>
    </row>
    <row r="470" spans="6:10" x14ac:dyDescent="0.2">
      <c r="F470" s="590"/>
      <c r="G470" s="591"/>
      <c r="J470" s="590"/>
    </row>
    <row r="471" spans="6:10" x14ac:dyDescent="0.2">
      <c r="F471" s="590"/>
      <c r="G471" s="591"/>
      <c r="J471" s="590"/>
    </row>
    <row r="472" spans="6:10" x14ac:dyDescent="0.2">
      <c r="F472" s="590"/>
      <c r="G472" s="591"/>
      <c r="J472" s="590"/>
    </row>
    <row r="473" spans="6:10" x14ac:dyDescent="0.2">
      <c r="F473" s="590"/>
      <c r="G473" s="591"/>
      <c r="J473" s="590"/>
    </row>
    <row r="474" spans="6:10" x14ac:dyDescent="0.2">
      <c r="F474" s="590"/>
      <c r="G474" s="591"/>
      <c r="J474" s="590"/>
    </row>
    <row r="475" spans="6:10" x14ac:dyDescent="0.2">
      <c r="F475" s="590"/>
      <c r="G475" s="591"/>
      <c r="J475" s="590"/>
    </row>
    <row r="476" spans="6:10" x14ac:dyDescent="0.2">
      <c r="F476" s="590"/>
      <c r="G476" s="591"/>
      <c r="J476" s="590"/>
    </row>
    <row r="477" spans="6:10" x14ac:dyDescent="0.2">
      <c r="F477" s="590"/>
      <c r="G477" s="591"/>
      <c r="J477" s="590"/>
    </row>
    <row r="478" spans="6:10" x14ac:dyDescent="0.2">
      <c r="F478" s="590"/>
      <c r="G478" s="591"/>
      <c r="J478" s="590"/>
    </row>
    <row r="479" spans="6:10" x14ac:dyDescent="0.2">
      <c r="F479" s="590"/>
      <c r="G479" s="591"/>
      <c r="J479" s="590"/>
    </row>
    <row r="480" spans="6:10" x14ac:dyDescent="0.2">
      <c r="F480" s="590"/>
      <c r="G480" s="591"/>
      <c r="J480" s="590"/>
    </row>
    <row r="481" spans="6:10" x14ac:dyDescent="0.2">
      <c r="F481" s="590"/>
      <c r="G481" s="591"/>
      <c r="J481" s="590"/>
    </row>
    <row r="482" spans="6:10" x14ac:dyDescent="0.2">
      <c r="F482" s="590"/>
      <c r="G482" s="591"/>
      <c r="J482" s="590"/>
    </row>
    <row r="483" spans="6:10" x14ac:dyDescent="0.2">
      <c r="F483" s="590"/>
      <c r="G483" s="591"/>
      <c r="J483" s="590"/>
    </row>
    <row r="484" spans="6:10" x14ac:dyDescent="0.2">
      <c r="F484" s="590"/>
      <c r="G484" s="591"/>
      <c r="J484" s="590"/>
    </row>
    <row r="485" spans="6:10" x14ac:dyDescent="0.2">
      <c r="F485" s="590"/>
      <c r="G485" s="591"/>
      <c r="J485" s="590"/>
    </row>
    <row r="486" spans="6:10" x14ac:dyDescent="0.2">
      <c r="F486" s="590"/>
      <c r="G486" s="591"/>
      <c r="J486" s="590"/>
    </row>
    <row r="487" spans="6:10" x14ac:dyDescent="0.2">
      <c r="F487" s="590"/>
      <c r="G487" s="591"/>
      <c r="J487" s="590"/>
    </row>
    <row r="488" spans="6:10" x14ac:dyDescent="0.2">
      <c r="F488" s="590"/>
      <c r="G488" s="591"/>
      <c r="J488" s="590"/>
    </row>
    <row r="489" spans="6:10" x14ac:dyDescent="0.2">
      <c r="F489" s="590"/>
      <c r="G489" s="591"/>
      <c r="J489" s="590"/>
    </row>
    <row r="490" spans="6:10" x14ac:dyDescent="0.2">
      <c r="F490" s="590"/>
      <c r="G490" s="591"/>
      <c r="J490" s="590"/>
    </row>
    <row r="491" spans="6:10" x14ac:dyDescent="0.2">
      <c r="F491" s="590"/>
      <c r="G491" s="591"/>
      <c r="J491" s="590"/>
    </row>
    <row r="492" spans="6:10" x14ac:dyDescent="0.2">
      <c r="F492" s="590"/>
      <c r="G492" s="591"/>
      <c r="J492" s="590"/>
    </row>
    <row r="493" spans="6:10" x14ac:dyDescent="0.2">
      <c r="F493" s="590"/>
      <c r="G493" s="591"/>
      <c r="J493" s="590"/>
    </row>
    <row r="494" spans="6:10" x14ac:dyDescent="0.2">
      <c r="F494" s="590"/>
      <c r="G494" s="591"/>
      <c r="J494" s="590"/>
    </row>
    <row r="495" spans="6:10" x14ac:dyDescent="0.2">
      <c r="F495" s="590"/>
      <c r="G495" s="591"/>
      <c r="J495" s="590"/>
    </row>
    <row r="496" spans="6:10" x14ac:dyDescent="0.2">
      <c r="F496" s="590"/>
      <c r="G496" s="591"/>
      <c r="J496" s="590"/>
    </row>
    <row r="497" spans="6:10" x14ac:dyDescent="0.2">
      <c r="F497" s="590"/>
      <c r="G497" s="591"/>
      <c r="J497" s="590"/>
    </row>
    <row r="498" spans="6:10" x14ac:dyDescent="0.2">
      <c r="F498" s="590"/>
      <c r="G498" s="591"/>
      <c r="J498" s="590"/>
    </row>
    <row r="499" spans="6:10" x14ac:dyDescent="0.2">
      <c r="F499" s="590"/>
      <c r="G499" s="591"/>
      <c r="J499" s="590"/>
    </row>
    <row r="500" spans="6:10" x14ac:dyDescent="0.2">
      <c r="F500" s="590"/>
      <c r="G500" s="591"/>
      <c r="J500" s="590"/>
    </row>
    <row r="501" spans="6:10" x14ac:dyDescent="0.2">
      <c r="F501" s="590"/>
      <c r="G501" s="591"/>
      <c r="J501" s="590"/>
    </row>
    <row r="502" spans="6:10" x14ac:dyDescent="0.2">
      <c r="F502" s="590"/>
      <c r="G502" s="591"/>
      <c r="J502" s="590"/>
    </row>
    <row r="503" spans="6:10" x14ac:dyDescent="0.2">
      <c r="F503" s="590"/>
      <c r="G503" s="591"/>
      <c r="J503" s="590"/>
    </row>
    <row r="504" spans="6:10" x14ac:dyDescent="0.2">
      <c r="F504" s="590"/>
      <c r="G504" s="591"/>
      <c r="J504" s="590"/>
    </row>
    <row r="505" spans="6:10" x14ac:dyDescent="0.2">
      <c r="F505" s="590"/>
      <c r="G505" s="591"/>
      <c r="J505" s="590"/>
    </row>
    <row r="506" spans="6:10" x14ac:dyDescent="0.2">
      <c r="F506" s="590"/>
      <c r="G506" s="591"/>
      <c r="J506" s="590"/>
    </row>
    <row r="507" spans="6:10" x14ac:dyDescent="0.2">
      <c r="F507" s="590"/>
      <c r="G507" s="591"/>
      <c r="J507" s="590"/>
    </row>
    <row r="508" spans="6:10" x14ac:dyDescent="0.2">
      <c r="F508" s="590"/>
      <c r="G508" s="591"/>
      <c r="J508" s="590"/>
    </row>
    <row r="509" spans="6:10" x14ac:dyDescent="0.2">
      <c r="F509" s="590"/>
      <c r="G509" s="591"/>
      <c r="J509" s="590"/>
    </row>
    <row r="510" spans="6:10" x14ac:dyDescent="0.2">
      <c r="F510" s="590"/>
      <c r="G510" s="591"/>
      <c r="J510" s="590"/>
    </row>
    <row r="511" spans="6:10" x14ac:dyDescent="0.2">
      <c r="F511" s="590"/>
      <c r="G511" s="591"/>
      <c r="J511" s="590"/>
    </row>
    <row r="512" spans="6:10" x14ac:dyDescent="0.2">
      <c r="F512" s="590"/>
      <c r="G512" s="591"/>
      <c r="J512" s="590"/>
    </row>
    <row r="513" spans="6:10" x14ac:dyDescent="0.2">
      <c r="F513" s="590"/>
      <c r="G513" s="591"/>
      <c r="J513" s="590"/>
    </row>
    <row r="514" spans="6:10" x14ac:dyDescent="0.2">
      <c r="F514" s="590"/>
      <c r="G514" s="591"/>
      <c r="J514" s="590"/>
    </row>
    <row r="515" spans="6:10" x14ac:dyDescent="0.2">
      <c r="F515" s="590"/>
      <c r="G515" s="591"/>
      <c r="J515" s="590"/>
    </row>
    <row r="516" spans="6:10" x14ac:dyDescent="0.2">
      <c r="F516" s="590"/>
      <c r="G516" s="591"/>
      <c r="J516" s="590"/>
    </row>
    <row r="517" spans="6:10" x14ac:dyDescent="0.2">
      <c r="F517" s="590"/>
      <c r="G517" s="591"/>
      <c r="J517" s="590"/>
    </row>
    <row r="518" spans="6:10" x14ac:dyDescent="0.2">
      <c r="F518" s="590"/>
      <c r="G518" s="591"/>
      <c r="J518" s="590"/>
    </row>
    <row r="519" spans="6:10" x14ac:dyDescent="0.2">
      <c r="F519" s="590"/>
      <c r="G519" s="591"/>
      <c r="J519" s="590"/>
    </row>
    <row r="520" spans="6:10" x14ac:dyDescent="0.2">
      <c r="F520" s="590"/>
      <c r="G520" s="591"/>
      <c r="J520" s="590"/>
    </row>
    <row r="521" spans="6:10" x14ac:dyDescent="0.2">
      <c r="F521" s="590"/>
      <c r="G521" s="591"/>
      <c r="J521" s="590"/>
    </row>
    <row r="522" spans="6:10" x14ac:dyDescent="0.2">
      <c r="F522" s="590"/>
      <c r="G522" s="591"/>
      <c r="J522" s="590"/>
    </row>
    <row r="523" spans="6:10" x14ac:dyDescent="0.2">
      <c r="F523" s="590"/>
      <c r="G523" s="591"/>
      <c r="J523" s="590"/>
    </row>
    <row r="524" spans="6:10" x14ac:dyDescent="0.2">
      <c r="F524" s="590"/>
      <c r="G524" s="591"/>
      <c r="J524" s="590"/>
    </row>
    <row r="525" spans="6:10" x14ac:dyDescent="0.2">
      <c r="F525" s="590"/>
      <c r="G525" s="591"/>
      <c r="J525" s="590"/>
    </row>
    <row r="526" spans="6:10" x14ac:dyDescent="0.2">
      <c r="F526" s="590"/>
      <c r="G526" s="591"/>
      <c r="J526" s="590"/>
    </row>
    <row r="527" spans="6:10" x14ac:dyDescent="0.2">
      <c r="F527" s="590"/>
      <c r="G527" s="591"/>
      <c r="J527" s="590"/>
    </row>
    <row r="528" spans="6:10" x14ac:dyDescent="0.2">
      <c r="F528" s="590"/>
      <c r="G528" s="591"/>
      <c r="J528" s="590"/>
    </row>
    <row r="529" spans="6:10" x14ac:dyDescent="0.2">
      <c r="F529" s="590"/>
      <c r="G529" s="591"/>
      <c r="J529" s="590"/>
    </row>
    <row r="530" spans="6:10" x14ac:dyDescent="0.2">
      <c r="F530" s="590"/>
      <c r="G530" s="591"/>
      <c r="J530" s="590"/>
    </row>
    <row r="531" spans="6:10" x14ac:dyDescent="0.2">
      <c r="F531" s="590"/>
      <c r="G531" s="591"/>
      <c r="J531" s="590"/>
    </row>
    <row r="532" spans="6:10" x14ac:dyDescent="0.2">
      <c r="F532" s="590"/>
      <c r="G532" s="591"/>
      <c r="J532" s="590"/>
    </row>
    <row r="533" spans="6:10" x14ac:dyDescent="0.2">
      <c r="F533" s="590"/>
      <c r="G533" s="591"/>
      <c r="J533" s="590"/>
    </row>
    <row r="534" spans="6:10" x14ac:dyDescent="0.2">
      <c r="F534" s="590"/>
      <c r="G534" s="591"/>
      <c r="J534" s="590"/>
    </row>
    <row r="535" spans="6:10" x14ac:dyDescent="0.2">
      <c r="F535" s="590"/>
      <c r="G535" s="591"/>
      <c r="J535" s="590"/>
    </row>
    <row r="536" spans="6:10" x14ac:dyDescent="0.2">
      <c r="F536" s="590"/>
      <c r="G536" s="591"/>
      <c r="J536" s="590"/>
    </row>
    <row r="537" spans="6:10" x14ac:dyDescent="0.2">
      <c r="F537" s="590"/>
      <c r="G537" s="591"/>
      <c r="J537" s="590"/>
    </row>
    <row r="538" spans="6:10" x14ac:dyDescent="0.2">
      <c r="F538" s="590"/>
      <c r="G538" s="591"/>
      <c r="J538" s="590"/>
    </row>
    <row r="539" spans="6:10" x14ac:dyDescent="0.2">
      <c r="F539" s="590"/>
      <c r="G539" s="591"/>
      <c r="J539" s="590"/>
    </row>
    <row r="540" spans="6:10" x14ac:dyDescent="0.2">
      <c r="F540" s="590"/>
      <c r="G540" s="591"/>
      <c r="J540" s="590"/>
    </row>
    <row r="541" spans="6:10" x14ac:dyDescent="0.2">
      <c r="F541" s="590"/>
      <c r="G541" s="591"/>
      <c r="J541" s="590"/>
    </row>
    <row r="542" spans="6:10" x14ac:dyDescent="0.2">
      <c r="F542" s="590"/>
      <c r="G542" s="591"/>
      <c r="J542" s="590"/>
    </row>
    <row r="543" spans="6:10" x14ac:dyDescent="0.2">
      <c r="F543" s="590"/>
      <c r="G543" s="591"/>
      <c r="J543" s="590"/>
    </row>
    <row r="544" spans="6:10" x14ac:dyDescent="0.2">
      <c r="F544" s="590"/>
      <c r="G544" s="591"/>
      <c r="J544" s="590"/>
    </row>
    <row r="545" spans="6:10" x14ac:dyDescent="0.2">
      <c r="F545" s="590"/>
      <c r="G545" s="591"/>
      <c r="J545" s="590"/>
    </row>
    <row r="546" spans="6:10" x14ac:dyDescent="0.2">
      <c r="F546" s="590"/>
      <c r="G546" s="591"/>
      <c r="J546" s="590"/>
    </row>
    <row r="547" spans="6:10" x14ac:dyDescent="0.2">
      <c r="F547" s="590"/>
      <c r="G547" s="591"/>
      <c r="J547" s="590"/>
    </row>
    <row r="548" spans="6:10" x14ac:dyDescent="0.2">
      <c r="F548" s="590"/>
      <c r="G548" s="591"/>
      <c r="J548" s="590"/>
    </row>
    <row r="549" spans="6:10" x14ac:dyDescent="0.2">
      <c r="F549" s="590"/>
      <c r="G549" s="591"/>
      <c r="J549" s="590"/>
    </row>
    <row r="550" spans="6:10" x14ac:dyDescent="0.2">
      <c r="F550" s="590"/>
      <c r="G550" s="591"/>
      <c r="J550" s="590"/>
    </row>
    <row r="551" spans="6:10" x14ac:dyDescent="0.2">
      <c r="F551" s="590"/>
      <c r="G551" s="591"/>
      <c r="J551" s="590"/>
    </row>
    <row r="552" spans="6:10" x14ac:dyDescent="0.2">
      <c r="F552" s="590"/>
      <c r="G552" s="591"/>
      <c r="J552" s="590"/>
    </row>
    <row r="553" spans="6:10" x14ac:dyDescent="0.2">
      <c r="F553" s="590"/>
      <c r="G553" s="591"/>
      <c r="J553" s="590"/>
    </row>
    <row r="554" spans="6:10" x14ac:dyDescent="0.2">
      <c r="F554" s="590"/>
      <c r="G554" s="591"/>
      <c r="J554" s="590"/>
    </row>
    <row r="555" spans="6:10" x14ac:dyDescent="0.2">
      <c r="F555" s="590"/>
      <c r="G555" s="591"/>
      <c r="J555" s="590"/>
    </row>
    <row r="556" spans="6:10" x14ac:dyDescent="0.2">
      <c r="F556" s="590"/>
      <c r="G556" s="591"/>
      <c r="J556" s="590"/>
    </row>
    <row r="557" spans="6:10" x14ac:dyDescent="0.2">
      <c r="F557" s="590"/>
      <c r="G557" s="591"/>
      <c r="J557" s="590"/>
    </row>
    <row r="558" spans="6:10" x14ac:dyDescent="0.2">
      <c r="F558" s="590"/>
      <c r="G558" s="591"/>
      <c r="J558" s="590"/>
    </row>
    <row r="559" spans="6:10" x14ac:dyDescent="0.2">
      <c r="F559" s="590"/>
      <c r="G559" s="591"/>
      <c r="J559" s="590"/>
    </row>
    <row r="560" spans="6:10" x14ac:dyDescent="0.2">
      <c r="F560" s="590"/>
      <c r="G560" s="591"/>
      <c r="J560" s="590"/>
    </row>
    <row r="561" spans="6:10" x14ac:dyDescent="0.2">
      <c r="F561" s="590"/>
      <c r="G561" s="591"/>
      <c r="J561" s="590"/>
    </row>
    <row r="562" spans="6:10" x14ac:dyDescent="0.2">
      <c r="F562" s="590"/>
      <c r="G562" s="591"/>
      <c r="J562" s="590"/>
    </row>
    <row r="563" spans="6:10" x14ac:dyDescent="0.2">
      <c r="F563" s="590"/>
      <c r="G563" s="591"/>
      <c r="J563" s="590"/>
    </row>
    <row r="564" spans="6:10" x14ac:dyDescent="0.2">
      <c r="F564" s="590"/>
      <c r="G564" s="591"/>
      <c r="J564" s="590"/>
    </row>
    <row r="565" spans="6:10" x14ac:dyDescent="0.2">
      <c r="F565" s="590"/>
      <c r="G565" s="591"/>
      <c r="J565" s="590"/>
    </row>
    <row r="566" spans="6:10" x14ac:dyDescent="0.2">
      <c r="F566" s="590"/>
      <c r="G566" s="591"/>
      <c r="J566" s="590"/>
    </row>
    <row r="567" spans="6:10" x14ac:dyDescent="0.2">
      <c r="F567" s="590"/>
      <c r="G567" s="591"/>
      <c r="J567" s="590"/>
    </row>
    <row r="568" spans="6:10" x14ac:dyDescent="0.2">
      <c r="F568" s="590"/>
      <c r="G568" s="591"/>
      <c r="J568" s="590"/>
    </row>
    <row r="569" spans="6:10" x14ac:dyDescent="0.2">
      <c r="F569" s="590"/>
      <c r="G569" s="591"/>
      <c r="J569" s="590"/>
    </row>
    <row r="570" spans="6:10" x14ac:dyDescent="0.2">
      <c r="F570" s="590"/>
      <c r="G570" s="591"/>
      <c r="J570" s="590"/>
    </row>
    <row r="571" spans="6:10" x14ac:dyDescent="0.2">
      <c r="F571" s="590"/>
      <c r="G571" s="591"/>
      <c r="J571" s="590"/>
    </row>
    <row r="572" spans="6:10" x14ac:dyDescent="0.2">
      <c r="F572" s="590"/>
      <c r="G572" s="591"/>
      <c r="J572" s="590"/>
    </row>
    <row r="573" spans="6:10" x14ac:dyDescent="0.2">
      <c r="F573" s="590"/>
      <c r="G573" s="591"/>
      <c r="J573" s="590"/>
    </row>
    <row r="574" spans="6:10" x14ac:dyDescent="0.2">
      <c r="F574" s="590"/>
      <c r="G574" s="591"/>
      <c r="J574" s="590"/>
    </row>
    <row r="575" spans="6:10" x14ac:dyDescent="0.2">
      <c r="F575" s="590"/>
      <c r="G575" s="591"/>
      <c r="J575" s="590"/>
    </row>
    <row r="576" spans="6:10" x14ac:dyDescent="0.2">
      <c r="F576" s="590"/>
      <c r="G576" s="591"/>
      <c r="J576" s="590"/>
    </row>
    <row r="577" spans="6:10" x14ac:dyDescent="0.2">
      <c r="F577" s="590"/>
      <c r="G577" s="591"/>
      <c r="J577" s="590"/>
    </row>
    <row r="578" spans="6:10" x14ac:dyDescent="0.2">
      <c r="F578" s="590"/>
      <c r="G578" s="591"/>
      <c r="J578" s="590"/>
    </row>
    <row r="579" spans="6:10" x14ac:dyDescent="0.2">
      <c r="F579" s="590"/>
      <c r="G579" s="591"/>
      <c r="J579" s="590"/>
    </row>
    <row r="580" spans="6:10" x14ac:dyDescent="0.2">
      <c r="F580" s="590"/>
      <c r="G580" s="591"/>
      <c r="J580" s="590"/>
    </row>
    <row r="581" spans="6:10" x14ac:dyDescent="0.2">
      <c r="F581" s="590"/>
      <c r="G581" s="591"/>
      <c r="J581" s="590"/>
    </row>
    <row r="582" spans="6:10" x14ac:dyDescent="0.2">
      <c r="F582" s="590"/>
      <c r="G582" s="591"/>
      <c r="J582" s="590"/>
    </row>
    <row r="583" spans="6:10" x14ac:dyDescent="0.2">
      <c r="F583" s="590"/>
      <c r="G583" s="591"/>
      <c r="J583" s="590"/>
    </row>
    <row r="584" spans="6:10" x14ac:dyDescent="0.2">
      <c r="F584" s="590"/>
      <c r="G584" s="591"/>
      <c r="J584" s="590"/>
    </row>
    <row r="585" spans="6:10" x14ac:dyDescent="0.2">
      <c r="F585" s="590"/>
      <c r="G585" s="591"/>
      <c r="J585" s="590"/>
    </row>
    <row r="586" spans="6:10" x14ac:dyDescent="0.2">
      <c r="F586" s="590"/>
      <c r="G586" s="591"/>
      <c r="J586" s="590"/>
    </row>
    <row r="587" spans="6:10" x14ac:dyDescent="0.2">
      <c r="F587" s="590"/>
      <c r="G587" s="591"/>
      <c r="J587" s="590"/>
    </row>
    <row r="588" spans="6:10" x14ac:dyDescent="0.2">
      <c r="F588" s="590"/>
      <c r="G588" s="591"/>
      <c r="J588" s="590"/>
    </row>
    <row r="589" spans="6:10" x14ac:dyDescent="0.2">
      <c r="F589" s="590"/>
      <c r="G589" s="591"/>
      <c r="J589" s="590"/>
    </row>
    <row r="590" spans="6:10" x14ac:dyDescent="0.2">
      <c r="F590" s="590"/>
      <c r="G590" s="591"/>
      <c r="J590" s="590"/>
    </row>
    <row r="591" spans="6:10" x14ac:dyDescent="0.2">
      <c r="F591" s="590"/>
      <c r="G591" s="591"/>
      <c r="J591" s="590"/>
    </row>
    <row r="592" spans="6:10" x14ac:dyDescent="0.2">
      <c r="F592" s="590"/>
      <c r="G592" s="591"/>
      <c r="J592" s="590"/>
    </row>
    <row r="593" spans="6:10" x14ac:dyDescent="0.2">
      <c r="F593" s="590"/>
      <c r="G593" s="591"/>
      <c r="J593" s="590"/>
    </row>
    <row r="594" spans="6:10" x14ac:dyDescent="0.2">
      <c r="F594" s="590"/>
      <c r="G594" s="591"/>
      <c r="J594" s="590"/>
    </row>
    <row r="595" spans="6:10" x14ac:dyDescent="0.2">
      <c r="F595" s="590"/>
      <c r="G595" s="591"/>
      <c r="J595" s="590"/>
    </row>
    <row r="596" spans="6:10" x14ac:dyDescent="0.2">
      <c r="F596" s="590"/>
      <c r="G596" s="591"/>
      <c r="J596" s="590"/>
    </row>
    <row r="597" spans="6:10" x14ac:dyDescent="0.2">
      <c r="F597" s="590"/>
      <c r="G597" s="591"/>
      <c r="J597" s="590"/>
    </row>
    <row r="598" spans="6:10" x14ac:dyDescent="0.2">
      <c r="F598" s="590"/>
      <c r="G598" s="591"/>
      <c r="J598" s="590"/>
    </row>
    <row r="599" spans="6:10" x14ac:dyDescent="0.2">
      <c r="F599" s="590"/>
      <c r="G599" s="591"/>
      <c r="J599" s="590"/>
    </row>
    <row r="600" spans="6:10" x14ac:dyDescent="0.2">
      <c r="F600" s="590"/>
      <c r="G600" s="591"/>
      <c r="J600" s="590"/>
    </row>
    <row r="601" spans="6:10" x14ac:dyDescent="0.2">
      <c r="F601" s="590"/>
      <c r="G601" s="591"/>
      <c r="J601" s="590"/>
    </row>
    <row r="602" spans="6:10" x14ac:dyDescent="0.2">
      <c r="F602" s="590"/>
      <c r="G602" s="591"/>
      <c r="J602" s="590"/>
    </row>
    <row r="603" spans="6:10" x14ac:dyDescent="0.2">
      <c r="F603" s="590"/>
      <c r="G603" s="591"/>
      <c r="J603" s="590"/>
    </row>
    <row r="604" spans="6:10" x14ac:dyDescent="0.2">
      <c r="F604" s="590"/>
      <c r="G604" s="591"/>
      <c r="J604" s="590"/>
    </row>
    <row r="605" spans="6:10" x14ac:dyDescent="0.2">
      <c r="F605" s="590"/>
      <c r="G605" s="591"/>
      <c r="J605" s="590"/>
    </row>
    <row r="606" spans="6:10" x14ac:dyDescent="0.2">
      <c r="F606" s="590"/>
      <c r="G606" s="591"/>
      <c r="J606" s="590"/>
    </row>
    <row r="607" spans="6:10" x14ac:dyDescent="0.2">
      <c r="F607" s="590"/>
      <c r="G607" s="591"/>
      <c r="J607" s="590"/>
    </row>
    <row r="608" spans="6:10" x14ac:dyDescent="0.2">
      <c r="F608" s="590"/>
      <c r="G608" s="591"/>
      <c r="J608" s="590"/>
    </row>
    <row r="609" spans="6:10" x14ac:dyDescent="0.2">
      <c r="F609" s="590"/>
      <c r="G609" s="591"/>
      <c r="J609" s="590"/>
    </row>
    <row r="610" spans="6:10" x14ac:dyDescent="0.2">
      <c r="F610" s="590"/>
      <c r="G610" s="591"/>
      <c r="J610" s="590"/>
    </row>
    <row r="611" spans="6:10" x14ac:dyDescent="0.2">
      <c r="F611" s="590"/>
      <c r="G611" s="591"/>
      <c r="J611" s="590"/>
    </row>
    <row r="612" spans="6:10" x14ac:dyDescent="0.2">
      <c r="F612" s="590"/>
      <c r="G612" s="591"/>
      <c r="J612" s="590"/>
    </row>
    <row r="613" spans="6:10" x14ac:dyDescent="0.2">
      <c r="F613" s="590"/>
      <c r="G613" s="591"/>
      <c r="J613" s="590"/>
    </row>
    <row r="614" spans="6:10" x14ac:dyDescent="0.2">
      <c r="F614" s="590"/>
      <c r="G614" s="591"/>
      <c r="J614" s="590"/>
    </row>
    <row r="615" spans="6:10" x14ac:dyDescent="0.2">
      <c r="F615" s="590"/>
      <c r="G615" s="591"/>
      <c r="J615" s="590"/>
    </row>
    <row r="616" spans="6:10" x14ac:dyDescent="0.2">
      <c r="F616" s="590"/>
      <c r="G616" s="591"/>
      <c r="J616" s="590"/>
    </row>
    <row r="617" spans="6:10" x14ac:dyDescent="0.2">
      <c r="F617" s="590"/>
      <c r="G617" s="591"/>
      <c r="J617" s="590"/>
    </row>
    <row r="618" spans="6:10" x14ac:dyDescent="0.2">
      <c r="F618" s="590"/>
      <c r="G618" s="591"/>
      <c r="J618" s="590"/>
    </row>
    <row r="619" spans="6:10" x14ac:dyDescent="0.2">
      <c r="F619" s="590"/>
      <c r="G619" s="591"/>
      <c r="J619" s="590"/>
    </row>
    <row r="620" spans="6:10" x14ac:dyDescent="0.2">
      <c r="F620" s="590"/>
      <c r="G620" s="591"/>
      <c r="J620" s="590"/>
    </row>
    <row r="621" spans="6:10" x14ac:dyDescent="0.2">
      <c r="F621" s="590"/>
      <c r="G621" s="591"/>
      <c r="J621" s="590"/>
    </row>
    <row r="622" spans="6:10" x14ac:dyDescent="0.2">
      <c r="F622" s="590"/>
      <c r="G622" s="591"/>
      <c r="J622" s="590"/>
    </row>
    <row r="623" spans="6:10" x14ac:dyDescent="0.2">
      <c r="F623" s="590"/>
      <c r="G623" s="591"/>
      <c r="J623" s="590"/>
    </row>
    <row r="624" spans="6:10" x14ac:dyDescent="0.2">
      <c r="F624" s="590"/>
      <c r="G624" s="591"/>
      <c r="J624" s="590"/>
    </row>
    <row r="625" spans="6:10" x14ac:dyDescent="0.2">
      <c r="F625" s="590"/>
      <c r="G625" s="591"/>
      <c r="J625" s="590"/>
    </row>
    <row r="626" spans="6:10" x14ac:dyDescent="0.2">
      <c r="F626" s="590"/>
      <c r="G626" s="591"/>
      <c r="J626" s="590"/>
    </row>
    <row r="627" spans="6:10" x14ac:dyDescent="0.2">
      <c r="F627" s="590"/>
      <c r="G627" s="591"/>
      <c r="J627" s="590"/>
    </row>
    <row r="628" spans="6:10" x14ac:dyDescent="0.2">
      <c r="F628" s="590"/>
      <c r="G628" s="591"/>
      <c r="J628" s="590"/>
    </row>
    <row r="629" spans="6:10" x14ac:dyDescent="0.2">
      <c r="F629" s="590"/>
      <c r="G629" s="591"/>
      <c r="J629" s="590"/>
    </row>
    <row r="630" spans="6:10" x14ac:dyDescent="0.2">
      <c r="F630" s="590"/>
      <c r="G630" s="591"/>
      <c r="J630" s="590"/>
    </row>
    <row r="631" spans="6:10" x14ac:dyDescent="0.2">
      <c r="F631" s="590"/>
      <c r="G631" s="591"/>
      <c r="J631" s="590"/>
    </row>
    <row r="632" spans="6:10" x14ac:dyDescent="0.2">
      <c r="F632" s="590"/>
      <c r="G632" s="591"/>
      <c r="J632" s="590"/>
    </row>
    <row r="633" spans="6:10" x14ac:dyDescent="0.2">
      <c r="F633" s="590"/>
      <c r="G633" s="591"/>
      <c r="J633" s="590"/>
    </row>
    <row r="634" spans="6:10" x14ac:dyDescent="0.2">
      <c r="F634" s="590"/>
      <c r="G634" s="591"/>
      <c r="J634" s="590"/>
    </row>
    <row r="635" spans="6:10" x14ac:dyDescent="0.2">
      <c r="F635" s="590"/>
      <c r="G635" s="591"/>
      <c r="J635" s="590"/>
    </row>
    <row r="636" spans="6:10" x14ac:dyDescent="0.2">
      <c r="F636" s="590"/>
      <c r="G636" s="591"/>
      <c r="J636" s="590"/>
    </row>
    <row r="637" spans="6:10" x14ac:dyDescent="0.2">
      <c r="F637" s="590"/>
      <c r="G637" s="591"/>
      <c r="J637" s="590"/>
    </row>
    <row r="638" spans="6:10" x14ac:dyDescent="0.2">
      <c r="F638" s="590"/>
      <c r="G638" s="591"/>
      <c r="J638" s="590"/>
    </row>
    <row r="639" spans="6:10" x14ac:dyDescent="0.2">
      <c r="F639" s="590"/>
      <c r="G639" s="591"/>
      <c r="J639" s="590"/>
    </row>
    <row r="640" spans="6:10" x14ac:dyDescent="0.2">
      <c r="F640" s="590"/>
      <c r="G640" s="591"/>
      <c r="J640" s="590"/>
    </row>
    <row r="641" spans="6:10" x14ac:dyDescent="0.2">
      <c r="F641" s="590"/>
      <c r="G641" s="591"/>
      <c r="J641" s="590"/>
    </row>
    <row r="642" spans="6:10" x14ac:dyDescent="0.2">
      <c r="F642" s="590"/>
      <c r="G642" s="591"/>
      <c r="J642" s="590"/>
    </row>
    <row r="643" spans="6:10" x14ac:dyDescent="0.2">
      <c r="F643" s="590"/>
      <c r="G643" s="591"/>
      <c r="J643" s="590"/>
    </row>
    <row r="644" spans="6:10" x14ac:dyDescent="0.2">
      <c r="F644" s="590"/>
      <c r="G644" s="591"/>
      <c r="J644" s="590"/>
    </row>
    <row r="645" spans="6:10" x14ac:dyDescent="0.2">
      <c r="F645" s="590"/>
      <c r="G645" s="591"/>
      <c r="J645" s="590"/>
    </row>
    <row r="646" spans="6:10" x14ac:dyDescent="0.2">
      <c r="F646" s="590"/>
      <c r="G646" s="591"/>
      <c r="J646" s="590"/>
    </row>
    <row r="647" spans="6:10" x14ac:dyDescent="0.2">
      <c r="F647" s="590"/>
      <c r="G647" s="591"/>
      <c r="J647" s="590"/>
    </row>
    <row r="648" spans="6:10" x14ac:dyDescent="0.2">
      <c r="F648" s="590"/>
      <c r="G648" s="591"/>
      <c r="J648" s="590"/>
    </row>
    <row r="649" spans="6:10" x14ac:dyDescent="0.2">
      <c r="F649" s="590"/>
      <c r="G649" s="591"/>
      <c r="J649" s="590"/>
    </row>
    <row r="650" spans="6:10" x14ac:dyDescent="0.2">
      <c r="F650" s="590"/>
      <c r="G650" s="591"/>
      <c r="J650" s="590"/>
    </row>
    <row r="651" spans="6:10" x14ac:dyDescent="0.2">
      <c r="F651" s="590"/>
      <c r="G651" s="591"/>
      <c r="J651" s="590"/>
    </row>
    <row r="652" spans="6:10" x14ac:dyDescent="0.2">
      <c r="F652" s="590"/>
      <c r="G652" s="591"/>
      <c r="J652" s="590"/>
    </row>
    <row r="653" spans="6:10" x14ac:dyDescent="0.2">
      <c r="F653" s="590"/>
      <c r="G653" s="591"/>
      <c r="J653" s="590"/>
    </row>
    <row r="654" spans="6:10" x14ac:dyDescent="0.2">
      <c r="F654" s="590"/>
      <c r="G654" s="591"/>
      <c r="J654" s="590"/>
    </row>
    <row r="655" spans="6:10" x14ac:dyDescent="0.2">
      <c r="F655" s="590"/>
      <c r="G655" s="591"/>
      <c r="J655" s="590"/>
    </row>
    <row r="656" spans="6:10" x14ac:dyDescent="0.2">
      <c r="F656" s="590"/>
      <c r="G656" s="591"/>
      <c r="J656" s="590"/>
    </row>
    <row r="657" spans="6:10" x14ac:dyDescent="0.2">
      <c r="F657" s="590"/>
      <c r="G657" s="591"/>
      <c r="J657" s="590"/>
    </row>
    <row r="658" spans="6:10" x14ac:dyDescent="0.2">
      <c r="F658" s="590"/>
      <c r="G658" s="591"/>
      <c r="J658" s="590"/>
    </row>
    <row r="659" spans="6:10" x14ac:dyDescent="0.2">
      <c r="F659" s="590"/>
      <c r="G659" s="591"/>
      <c r="J659" s="590"/>
    </row>
    <row r="660" spans="6:10" x14ac:dyDescent="0.2">
      <c r="F660" s="590"/>
      <c r="G660" s="591"/>
      <c r="J660" s="590"/>
    </row>
    <row r="661" spans="6:10" x14ac:dyDescent="0.2">
      <c r="F661" s="590"/>
      <c r="G661" s="591"/>
      <c r="J661" s="590"/>
    </row>
    <row r="662" spans="6:10" x14ac:dyDescent="0.2">
      <c r="F662" s="590"/>
      <c r="G662" s="591"/>
      <c r="J662" s="590"/>
    </row>
    <row r="663" spans="6:10" x14ac:dyDescent="0.2">
      <c r="F663" s="590"/>
      <c r="G663" s="591"/>
      <c r="J663" s="590"/>
    </row>
    <row r="664" spans="6:10" x14ac:dyDescent="0.2">
      <c r="F664" s="590"/>
      <c r="G664" s="591"/>
      <c r="J664" s="590"/>
    </row>
    <row r="665" spans="6:10" x14ac:dyDescent="0.2">
      <c r="F665" s="590"/>
      <c r="G665" s="591"/>
      <c r="J665" s="590"/>
    </row>
    <row r="666" spans="6:10" x14ac:dyDescent="0.2">
      <c r="F666" s="590"/>
      <c r="G666" s="591"/>
      <c r="J666" s="590"/>
    </row>
    <row r="667" spans="6:10" x14ac:dyDescent="0.2">
      <c r="F667" s="590"/>
      <c r="G667" s="591"/>
      <c r="J667" s="590"/>
    </row>
    <row r="668" spans="6:10" x14ac:dyDescent="0.2">
      <c r="F668" s="590"/>
      <c r="G668" s="591"/>
      <c r="J668" s="590"/>
    </row>
    <row r="669" spans="6:10" x14ac:dyDescent="0.2">
      <c r="F669" s="590"/>
      <c r="G669" s="591"/>
      <c r="J669" s="590"/>
    </row>
    <row r="670" spans="6:10" x14ac:dyDescent="0.2">
      <c r="F670" s="590"/>
      <c r="G670" s="591"/>
      <c r="J670" s="590"/>
    </row>
    <row r="671" spans="6:10" x14ac:dyDescent="0.2">
      <c r="F671" s="590"/>
      <c r="G671" s="591"/>
      <c r="J671" s="590"/>
    </row>
    <row r="672" spans="6:10" x14ac:dyDescent="0.2">
      <c r="F672" s="590"/>
      <c r="G672" s="591"/>
      <c r="J672" s="590"/>
    </row>
    <row r="673" spans="6:10" x14ac:dyDescent="0.2">
      <c r="F673" s="590"/>
      <c r="G673" s="591"/>
      <c r="J673" s="590"/>
    </row>
    <row r="674" spans="6:10" x14ac:dyDescent="0.2">
      <c r="F674" s="590"/>
      <c r="G674" s="591"/>
      <c r="J674" s="590"/>
    </row>
    <row r="675" spans="6:10" x14ac:dyDescent="0.2">
      <c r="F675" s="590"/>
      <c r="G675" s="591"/>
      <c r="J675" s="590"/>
    </row>
    <row r="676" spans="6:10" x14ac:dyDescent="0.2">
      <c r="F676" s="590"/>
      <c r="G676" s="591"/>
      <c r="J676" s="590"/>
    </row>
    <row r="677" spans="6:10" x14ac:dyDescent="0.2">
      <c r="F677" s="590"/>
      <c r="G677" s="591"/>
      <c r="J677" s="590"/>
    </row>
    <row r="678" spans="6:10" x14ac:dyDescent="0.2">
      <c r="F678" s="590"/>
      <c r="G678" s="591"/>
      <c r="J678" s="590"/>
    </row>
    <row r="679" spans="6:10" x14ac:dyDescent="0.2">
      <c r="F679" s="590"/>
      <c r="G679" s="591"/>
      <c r="J679" s="590"/>
    </row>
    <row r="680" spans="6:10" x14ac:dyDescent="0.2">
      <c r="F680" s="590"/>
      <c r="G680" s="591"/>
      <c r="J680" s="590"/>
    </row>
    <row r="681" spans="6:10" x14ac:dyDescent="0.2">
      <c r="F681" s="590"/>
      <c r="G681" s="591"/>
      <c r="J681" s="590"/>
    </row>
    <row r="682" spans="6:10" x14ac:dyDescent="0.2">
      <c r="F682" s="590"/>
      <c r="G682" s="591"/>
      <c r="J682" s="590"/>
    </row>
    <row r="683" spans="6:10" x14ac:dyDescent="0.2">
      <c r="F683" s="590"/>
      <c r="G683" s="591"/>
      <c r="J683" s="590"/>
    </row>
    <row r="684" spans="6:10" x14ac:dyDescent="0.2">
      <c r="F684" s="590"/>
      <c r="G684" s="591"/>
      <c r="J684" s="590"/>
    </row>
    <row r="685" spans="6:10" x14ac:dyDescent="0.2">
      <c r="F685" s="590"/>
      <c r="G685" s="591"/>
      <c r="J685" s="590"/>
    </row>
    <row r="686" spans="6:10" x14ac:dyDescent="0.2">
      <c r="F686" s="590"/>
      <c r="G686" s="591"/>
      <c r="J686" s="590"/>
    </row>
    <row r="687" spans="6:10" x14ac:dyDescent="0.2">
      <c r="F687" s="590"/>
      <c r="G687" s="591"/>
      <c r="J687" s="590"/>
    </row>
    <row r="688" spans="6:10" x14ac:dyDescent="0.2">
      <c r="F688" s="590"/>
      <c r="G688" s="591"/>
      <c r="J688" s="590"/>
    </row>
    <row r="689" spans="6:10" x14ac:dyDescent="0.2">
      <c r="F689" s="590"/>
      <c r="G689" s="591"/>
      <c r="J689" s="590"/>
    </row>
    <row r="690" spans="6:10" x14ac:dyDescent="0.2">
      <c r="F690" s="590"/>
      <c r="G690" s="591"/>
      <c r="J690" s="590"/>
    </row>
    <row r="691" spans="6:10" x14ac:dyDescent="0.2">
      <c r="F691" s="590"/>
      <c r="G691" s="591"/>
      <c r="J691" s="590"/>
    </row>
    <row r="692" spans="6:10" x14ac:dyDescent="0.2">
      <c r="F692" s="590"/>
      <c r="G692" s="591"/>
      <c r="J692" s="590"/>
    </row>
    <row r="693" spans="6:10" x14ac:dyDescent="0.2">
      <c r="F693" s="590"/>
      <c r="G693" s="591"/>
      <c r="J693" s="590"/>
    </row>
    <row r="694" spans="6:10" x14ac:dyDescent="0.2">
      <c r="F694" s="590"/>
      <c r="G694" s="591"/>
      <c r="J694" s="590"/>
    </row>
    <row r="695" spans="6:10" x14ac:dyDescent="0.2">
      <c r="F695" s="590"/>
      <c r="G695" s="591"/>
      <c r="J695" s="590"/>
    </row>
    <row r="696" spans="6:10" x14ac:dyDescent="0.2">
      <c r="F696" s="590"/>
      <c r="G696" s="591"/>
      <c r="J696" s="590"/>
    </row>
    <row r="697" spans="6:10" x14ac:dyDescent="0.2">
      <c r="F697" s="590"/>
      <c r="G697" s="591"/>
      <c r="J697" s="590"/>
    </row>
    <row r="698" spans="6:10" x14ac:dyDescent="0.2">
      <c r="F698" s="590"/>
      <c r="G698" s="591"/>
      <c r="J698" s="590"/>
    </row>
    <row r="699" spans="6:10" x14ac:dyDescent="0.2">
      <c r="F699" s="590"/>
      <c r="G699" s="591"/>
      <c r="J699" s="590"/>
    </row>
    <row r="700" spans="6:10" x14ac:dyDescent="0.2">
      <c r="F700" s="590"/>
      <c r="G700" s="591"/>
      <c r="J700" s="590"/>
    </row>
    <row r="701" spans="6:10" x14ac:dyDescent="0.2">
      <c r="F701" s="590"/>
      <c r="G701" s="591"/>
      <c r="J701" s="590"/>
    </row>
    <row r="702" spans="6:10" x14ac:dyDescent="0.2">
      <c r="F702" s="590"/>
      <c r="G702" s="591"/>
      <c r="J702" s="590"/>
    </row>
    <row r="703" spans="6:10" x14ac:dyDescent="0.2">
      <c r="F703" s="590"/>
      <c r="G703" s="591"/>
      <c r="J703" s="590"/>
    </row>
    <row r="704" spans="6:10" x14ac:dyDescent="0.2">
      <c r="F704" s="590"/>
      <c r="G704" s="591"/>
      <c r="J704" s="590"/>
    </row>
    <row r="705" spans="6:10" x14ac:dyDescent="0.2">
      <c r="F705" s="590"/>
      <c r="G705" s="591"/>
      <c r="J705" s="590"/>
    </row>
    <row r="706" spans="6:10" x14ac:dyDescent="0.2">
      <c r="F706" s="590"/>
      <c r="G706" s="591"/>
      <c r="J706" s="590"/>
    </row>
    <row r="707" spans="6:10" x14ac:dyDescent="0.2">
      <c r="F707" s="590"/>
      <c r="G707" s="591"/>
      <c r="J707" s="590"/>
    </row>
    <row r="708" spans="6:10" x14ac:dyDescent="0.2">
      <c r="F708" s="590"/>
      <c r="G708" s="591"/>
      <c r="J708" s="590"/>
    </row>
    <row r="709" spans="6:10" x14ac:dyDescent="0.2">
      <c r="F709" s="590"/>
      <c r="G709" s="591"/>
      <c r="J709" s="590"/>
    </row>
    <row r="710" spans="6:10" x14ac:dyDescent="0.2">
      <c r="F710" s="590"/>
      <c r="G710" s="591"/>
      <c r="J710" s="590"/>
    </row>
    <row r="711" spans="6:10" x14ac:dyDescent="0.2">
      <c r="F711" s="590"/>
      <c r="G711" s="591"/>
      <c r="J711" s="590"/>
    </row>
    <row r="712" spans="6:10" x14ac:dyDescent="0.2">
      <c r="F712" s="590"/>
      <c r="G712" s="591"/>
      <c r="J712" s="590"/>
    </row>
    <row r="713" spans="6:10" x14ac:dyDescent="0.2">
      <c r="F713" s="590"/>
      <c r="G713" s="591"/>
      <c r="J713" s="590"/>
    </row>
    <row r="714" spans="6:10" x14ac:dyDescent="0.2">
      <c r="F714" s="590"/>
      <c r="G714" s="591"/>
      <c r="J714" s="590"/>
    </row>
    <row r="715" spans="6:10" x14ac:dyDescent="0.2">
      <c r="F715" s="590"/>
      <c r="G715" s="591"/>
      <c r="J715" s="590"/>
    </row>
    <row r="716" spans="6:10" x14ac:dyDescent="0.2">
      <c r="F716" s="590"/>
      <c r="G716" s="591"/>
      <c r="J716" s="590"/>
    </row>
    <row r="717" spans="6:10" x14ac:dyDescent="0.2">
      <c r="F717" s="590"/>
      <c r="G717" s="591"/>
      <c r="J717" s="590"/>
    </row>
    <row r="718" spans="6:10" x14ac:dyDescent="0.2">
      <c r="F718" s="590"/>
      <c r="G718" s="591"/>
      <c r="J718" s="590"/>
    </row>
    <row r="719" spans="6:10" x14ac:dyDescent="0.2">
      <c r="F719" s="590"/>
      <c r="G719" s="591"/>
      <c r="J719" s="590"/>
    </row>
    <row r="720" spans="6:10" x14ac:dyDescent="0.2">
      <c r="F720" s="590"/>
      <c r="G720" s="591"/>
      <c r="J720" s="590"/>
    </row>
    <row r="721" spans="6:10" x14ac:dyDescent="0.2">
      <c r="F721" s="590"/>
      <c r="G721" s="591"/>
      <c r="J721" s="590"/>
    </row>
    <row r="722" spans="6:10" x14ac:dyDescent="0.2">
      <c r="F722" s="590"/>
      <c r="G722" s="591"/>
      <c r="J722" s="590"/>
    </row>
    <row r="723" spans="6:10" x14ac:dyDescent="0.2">
      <c r="F723" s="590"/>
      <c r="G723" s="591"/>
      <c r="J723" s="590"/>
    </row>
    <row r="724" spans="6:10" x14ac:dyDescent="0.2">
      <c r="F724" s="590"/>
      <c r="G724" s="591"/>
      <c r="J724" s="590"/>
    </row>
    <row r="725" spans="6:10" x14ac:dyDescent="0.2">
      <c r="F725" s="590"/>
      <c r="G725" s="591"/>
      <c r="J725" s="590"/>
    </row>
    <row r="726" spans="6:10" x14ac:dyDescent="0.2">
      <c r="F726" s="590"/>
      <c r="G726" s="591"/>
      <c r="J726" s="590"/>
    </row>
    <row r="727" spans="6:10" x14ac:dyDescent="0.2">
      <c r="F727" s="590"/>
      <c r="G727" s="591"/>
      <c r="J727" s="590"/>
    </row>
    <row r="728" spans="6:10" x14ac:dyDescent="0.2">
      <c r="F728" s="590"/>
      <c r="G728" s="591"/>
      <c r="J728" s="590"/>
    </row>
    <row r="729" spans="6:10" x14ac:dyDescent="0.2">
      <c r="F729" s="590"/>
      <c r="G729" s="591"/>
      <c r="J729" s="590"/>
    </row>
    <row r="730" spans="6:10" x14ac:dyDescent="0.2">
      <c r="F730" s="590"/>
      <c r="G730" s="591"/>
      <c r="J730" s="590"/>
    </row>
    <row r="731" spans="6:10" x14ac:dyDescent="0.2">
      <c r="F731" s="590"/>
      <c r="G731" s="591"/>
      <c r="J731" s="590"/>
    </row>
    <row r="732" spans="6:10" x14ac:dyDescent="0.2">
      <c r="F732" s="590"/>
      <c r="G732" s="591"/>
      <c r="J732" s="590"/>
    </row>
    <row r="733" spans="6:10" x14ac:dyDescent="0.2">
      <c r="F733" s="590"/>
      <c r="G733" s="591"/>
      <c r="J733" s="590"/>
    </row>
    <row r="734" spans="6:10" x14ac:dyDescent="0.2">
      <c r="F734" s="590"/>
      <c r="G734" s="591"/>
      <c r="J734" s="590"/>
    </row>
    <row r="735" spans="6:10" x14ac:dyDescent="0.2">
      <c r="F735" s="590"/>
      <c r="G735" s="591"/>
      <c r="J735" s="590"/>
    </row>
    <row r="736" spans="6:10" x14ac:dyDescent="0.2">
      <c r="F736" s="590"/>
      <c r="G736" s="591"/>
      <c r="J736" s="590"/>
    </row>
    <row r="737" spans="6:10" x14ac:dyDescent="0.2">
      <c r="F737" s="590"/>
      <c r="G737" s="591"/>
      <c r="J737" s="590"/>
    </row>
    <row r="738" spans="6:10" x14ac:dyDescent="0.2">
      <c r="F738" s="590"/>
      <c r="G738" s="591"/>
      <c r="J738" s="590"/>
    </row>
    <row r="739" spans="6:10" x14ac:dyDescent="0.2">
      <c r="F739" s="590"/>
      <c r="G739" s="591"/>
      <c r="J739" s="590"/>
    </row>
    <row r="740" spans="6:10" x14ac:dyDescent="0.2">
      <c r="F740" s="590"/>
      <c r="G740" s="591"/>
      <c r="J740" s="590"/>
    </row>
    <row r="741" spans="6:10" x14ac:dyDescent="0.2">
      <c r="F741" s="590"/>
      <c r="G741" s="591"/>
      <c r="J741" s="590"/>
    </row>
    <row r="742" spans="6:10" x14ac:dyDescent="0.2">
      <c r="F742" s="590"/>
      <c r="G742" s="591"/>
      <c r="J742" s="590"/>
    </row>
    <row r="743" spans="6:10" x14ac:dyDescent="0.2">
      <c r="F743" s="590"/>
      <c r="G743" s="591"/>
      <c r="J743" s="590"/>
    </row>
    <row r="744" spans="6:10" x14ac:dyDescent="0.2">
      <c r="F744" s="590"/>
      <c r="G744" s="591"/>
      <c r="J744" s="590"/>
    </row>
    <row r="745" spans="6:10" x14ac:dyDescent="0.2">
      <c r="F745" s="590"/>
      <c r="G745" s="591"/>
      <c r="J745" s="590"/>
    </row>
    <row r="746" spans="6:10" x14ac:dyDescent="0.2">
      <c r="F746" s="590"/>
      <c r="G746" s="591"/>
      <c r="J746" s="590"/>
    </row>
    <row r="747" spans="6:10" x14ac:dyDescent="0.2">
      <c r="F747" s="590"/>
      <c r="G747" s="591"/>
      <c r="J747" s="590"/>
    </row>
    <row r="748" spans="6:10" x14ac:dyDescent="0.2">
      <c r="F748" s="590"/>
      <c r="G748" s="591"/>
      <c r="J748" s="590"/>
    </row>
    <row r="749" spans="6:10" x14ac:dyDescent="0.2">
      <c r="F749" s="590"/>
      <c r="G749" s="591"/>
      <c r="J749" s="590"/>
    </row>
    <row r="750" spans="6:10" x14ac:dyDescent="0.2">
      <c r="F750" s="590"/>
      <c r="G750" s="591"/>
      <c r="J750" s="590"/>
    </row>
    <row r="751" spans="6:10" x14ac:dyDescent="0.2">
      <c r="F751" s="590"/>
      <c r="G751" s="591"/>
      <c r="J751" s="590"/>
    </row>
    <row r="752" spans="6:10" x14ac:dyDescent="0.2">
      <c r="F752" s="590"/>
      <c r="G752" s="591"/>
      <c r="J752" s="590"/>
    </row>
    <row r="753" spans="6:10" x14ac:dyDescent="0.2">
      <c r="F753" s="590"/>
      <c r="G753" s="591"/>
      <c r="J753" s="590"/>
    </row>
    <row r="754" spans="6:10" x14ac:dyDescent="0.2">
      <c r="F754" s="590"/>
      <c r="G754" s="591"/>
      <c r="J754" s="590"/>
    </row>
    <row r="755" spans="6:10" x14ac:dyDescent="0.2">
      <c r="F755" s="590"/>
      <c r="G755" s="591"/>
      <c r="J755" s="590"/>
    </row>
    <row r="756" spans="6:10" x14ac:dyDescent="0.2">
      <c r="F756" s="590"/>
      <c r="G756" s="591"/>
      <c r="J756" s="590"/>
    </row>
    <row r="757" spans="6:10" x14ac:dyDescent="0.2">
      <c r="F757" s="590"/>
      <c r="G757" s="591"/>
      <c r="J757" s="590"/>
    </row>
    <row r="758" spans="6:10" x14ac:dyDescent="0.2">
      <c r="F758" s="590"/>
      <c r="G758" s="591"/>
      <c r="J758" s="590"/>
    </row>
    <row r="759" spans="6:10" x14ac:dyDescent="0.2">
      <c r="F759" s="590"/>
      <c r="G759" s="591"/>
      <c r="J759" s="590"/>
    </row>
    <row r="760" spans="6:10" x14ac:dyDescent="0.2">
      <c r="F760" s="590"/>
      <c r="G760" s="591"/>
      <c r="J760" s="590"/>
    </row>
    <row r="761" spans="6:10" x14ac:dyDescent="0.2">
      <c r="F761" s="590"/>
      <c r="G761" s="591"/>
      <c r="J761" s="590"/>
    </row>
    <row r="762" spans="6:10" x14ac:dyDescent="0.2">
      <c r="F762" s="590"/>
      <c r="G762" s="591"/>
      <c r="J762" s="590"/>
    </row>
    <row r="763" spans="6:10" x14ac:dyDescent="0.2">
      <c r="F763" s="590"/>
      <c r="G763" s="591"/>
      <c r="J763" s="590"/>
    </row>
    <row r="764" spans="6:10" x14ac:dyDescent="0.2">
      <c r="F764" s="590"/>
      <c r="G764" s="591"/>
      <c r="J764" s="590"/>
    </row>
    <row r="765" spans="6:10" x14ac:dyDescent="0.2">
      <c r="F765" s="590"/>
      <c r="G765" s="591"/>
      <c r="J765" s="590"/>
    </row>
    <row r="766" spans="6:10" x14ac:dyDescent="0.2">
      <c r="F766" s="590"/>
      <c r="G766" s="591"/>
      <c r="J766" s="590"/>
    </row>
    <row r="767" spans="6:10" x14ac:dyDescent="0.2">
      <c r="F767" s="590"/>
      <c r="G767" s="591"/>
      <c r="J767" s="590"/>
    </row>
    <row r="768" spans="6:10" x14ac:dyDescent="0.2">
      <c r="F768" s="590"/>
      <c r="G768" s="591"/>
      <c r="J768" s="590"/>
    </row>
    <row r="769" spans="6:10" x14ac:dyDescent="0.2">
      <c r="F769" s="590"/>
      <c r="G769" s="591"/>
      <c r="J769" s="590"/>
    </row>
    <row r="770" spans="6:10" x14ac:dyDescent="0.2">
      <c r="F770" s="590"/>
      <c r="G770" s="591"/>
      <c r="J770" s="590"/>
    </row>
    <row r="771" spans="6:10" x14ac:dyDescent="0.2">
      <c r="F771" s="590"/>
      <c r="G771" s="591"/>
      <c r="J771" s="590"/>
    </row>
    <row r="772" spans="6:10" x14ac:dyDescent="0.2">
      <c r="F772" s="590"/>
      <c r="G772" s="591"/>
      <c r="J772" s="590"/>
    </row>
    <row r="773" spans="6:10" x14ac:dyDescent="0.2">
      <c r="F773" s="590"/>
      <c r="G773" s="591"/>
      <c r="J773" s="590"/>
    </row>
    <row r="774" spans="6:10" x14ac:dyDescent="0.2">
      <c r="F774" s="590"/>
      <c r="G774" s="591"/>
      <c r="J774" s="590"/>
    </row>
    <row r="775" spans="6:10" x14ac:dyDescent="0.2">
      <c r="F775" s="590"/>
      <c r="G775" s="591"/>
      <c r="J775" s="590"/>
    </row>
    <row r="776" spans="6:10" x14ac:dyDescent="0.2">
      <c r="F776" s="590"/>
      <c r="G776" s="591"/>
      <c r="J776" s="590"/>
    </row>
    <row r="777" spans="6:10" x14ac:dyDescent="0.2">
      <c r="F777" s="590"/>
      <c r="G777" s="591"/>
      <c r="J777" s="590"/>
    </row>
    <row r="778" spans="6:10" x14ac:dyDescent="0.2">
      <c r="F778" s="590"/>
      <c r="G778" s="591"/>
      <c r="J778" s="590"/>
    </row>
    <row r="779" spans="6:10" x14ac:dyDescent="0.2">
      <c r="F779" s="590"/>
      <c r="G779" s="591"/>
      <c r="J779" s="590"/>
    </row>
    <row r="780" spans="6:10" x14ac:dyDescent="0.2">
      <c r="F780" s="590"/>
      <c r="G780" s="591"/>
      <c r="J780" s="590"/>
    </row>
    <row r="781" spans="6:10" x14ac:dyDescent="0.2">
      <c r="F781" s="590"/>
      <c r="G781" s="591"/>
      <c r="J781" s="590"/>
    </row>
    <row r="782" spans="6:10" x14ac:dyDescent="0.2">
      <c r="F782" s="590"/>
      <c r="G782" s="591"/>
      <c r="J782" s="590"/>
    </row>
    <row r="783" spans="6:10" x14ac:dyDescent="0.2">
      <c r="F783" s="590"/>
      <c r="G783" s="591"/>
      <c r="J783" s="590"/>
    </row>
    <row r="784" spans="6:10" x14ac:dyDescent="0.2">
      <c r="F784" s="590"/>
      <c r="G784" s="591"/>
      <c r="J784" s="590"/>
    </row>
    <row r="785" spans="6:10" x14ac:dyDescent="0.2">
      <c r="F785" s="590"/>
      <c r="G785" s="591"/>
      <c r="J785" s="590"/>
    </row>
    <row r="786" spans="6:10" x14ac:dyDescent="0.2">
      <c r="F786" s="590"/>
      <c r="G786" s="591"/>
      <c r="J786" s="590"/>
    </row>
    <row r="787" spans="6:10" x14ac:dyDescent="0.2">
      <c r="F787" s="590"/>
      <c r="G787" s="591"/>
      <c r="J787" s="590"/>
    </row>
    <row r="788" spans="6:10" x14ac:dyDescent="0.2">
      <c r="F788" s="590"/>
      <c r="G788" s="591"/>
      <c r="J788" s="590"/>
    </row>
    <row r="789" spans="6:10" x14ac:dyDescent="0.2">
      <c r="F789" s="590"/>
      <c r="G789" s="591"/>
      <c r="J789" s="590"/>
    </row>
    <row r="790" spans="6:10" x14ac:dyDescent="0.2">
      <c r="F790" s="590"/>
      <c r="G790" s="591"/>
      <c r="J790" s="590"/>
    </row>
    <row r="791" spans="6:10" x14ac:dyDescent="0.2">
      <c r="F791" s="590"/>
      <c r="G791" s="591"/>
      <c r="J791" s="590"/>
    </row>
    <row r="792" spans="6:10" x14ac:dyDescent="0.2">
      <c r="F792" s="590"/>
      <c r="G792" s="591"/>
      <c r="J792" s="590"/>
    </row>
    <row r="793" spans="6:10" x14ac:dyDescent="0.2">
      <c r="F793" s="590"/>
      <c r="G793" s="591"/>
      <c r="J793" s="590"/>
    </row>
    <row r="794" spans="6:10" x14ac:dyDescent="0.2">
      <c r="F794" s="590"/>
      <c r="G794" s="591"/>
      <c r="J794" s="590"/>
    </row>
    <row r="795" spans="6:10" x14ac:dyDescent="0.2">
      <c r="F795" s="590"/>
      <c r="G795" s="591"/>
      <c r="J795" s="590"/>
    </row>
    <row r="796" spans="6:10" x14ac:dyDescent="0.2">
      <c r="F796" s="590"/>
      <c r="G796" s="591"/>
      <c r="J796" s="590"/>
    </row>
    <row r="797" spans="6:10" x14ac:dyDescent="0.2">
      <c r="F797" s="590"/>
      <c r="G797" s="591"/>
      <c r="J797" s="590"/>
    </row>
    <row r="798" spans="6:10" x14ac:dyDescent="0.2">
      <c r="F798" s="590"/>
      <c r="G798" s="591"/>
      <c r="J798" s="590"/>
    </row>
    <row r="799" spans="6:10" x14ac:dyDescent="0.2">
      <c r="F799" s="590"/>
      <c r="G799" s="591"/>
      <c r="J799" s="590"/>
    </row>
    <row r="800" spans="6:10" x14ac:dyDescent="0.2">
      <c r="F800" s="590"/>
      <c r="G800" s="591"/>
      <c r="J800" s="590"/>
    </row>
    <row r="801" spans="6:10" x14ac:dyDescent="0.2">
      <c r="F801" s="590"/>
      <c r="G801" s="591"/>
      <c r="J801" s="590"/>
    </row>
    <row r="802" spans="6:10" x14ac:dyDescent="0.2">
      <c r="F802" s="590"/>
      <c r="G802" s="591"/>
      <c r="J802" s="590"/>
    </row>
    <row r="803" spans="6:10" x14ac:dyDescent="0.2">
      <c r="F803" s="590"/>
      <c r="G803" s="591"/>
      <c r="J803" s="590"/>
    </row>
    <row r="804" spans="6:10" x14ac:dyDescent="0.2">
      <c r="F804" s="590"/>
      <c r="G804" s="591"/>
      <c r="J804" s="590"/>
    </row>
    <row r="805" spans="6:10" x14ac:dyDescent="0.2">
      <c r="F805" s="590"/>
      <c r="G805" s="591"/>
      <c r="J805" s="590"/>
    </row>
    <row r="806" spans="6:10" x14ac:dyDescent="0.2">
      <c r="F806" s="590"/>
      <c r="G806" s="591"/>
      <c r="J806" s="590"/>
    </row>
    <row r="807" spans="6:10" x14ac:dyDescent="0.2">
      <c r="F807" s="590"/>
      <c r="G807" s="591"/>
      <c r="J807" s="590"/>
    </row>
    <row r="808" spans="6:10" x14ac:dyDescent="0.2">
      <c r="F808" s="590"/>
      <c r="G808" s="591"/>
      <c r="J808" s="590"/>
    </row>
    <row r="809" spans="6:10" x14ac:dyDescent="0.2">
      <c r="F809" s="590"/>
      <c r="G809" s="591"/>
      <c r="J809" s="590"/>
    </row>
    <row r="810" spans="6:10" x14ac:dyDescent="0.2">
      <c r="F810" s="590"/>
      <c r="G810" s="591"/>
      <c r="J810" s="590"/>
    </row>
    <row r="811" spans="6:10" x14ac:dyDescent="0.2">
      <c r="F811" s="590"/>
      <c r="G811" s="591"/>
      <c r="J811" s="590"/>
    </row>
    <row r="812" spans="6:10" x14ac:dyDescent="0.2">
      <c r="F812" s="590"/>
      <c r="G812" s="591"/>
      <c r="J812" s="590"/>
    </row>
    <row r="813" spans="6:10" x14ac:dyDescent="0.2">
      <c r="F813" s="590"/>
      <c r="G813" s="591"/>
      <c r="J813" s="590"/>
    </row>
    <row r="814" spans="6:10" x14ac:dyDescent="0.2">
      <c r="F814" s="590"/>
      <c r="G814" s="591"/>
      <c r="J814" s="590"/>
    </row>
    <row r="815" spans="6:10" x14ac:dyDescent="0.2">
      <c r="F815" s="590"/>
      <c r="G815" s="591"/>
      <c r="J815" s="590"/>
    </row>
    <row r="816" spans="6:10" x14ac:dyDescent="0.2">
      <c r="F816" s="590"/>
      <c r="G816" s="591"/>
      <c r="J816" s="590"/>
    </row>
    <row r="817" spans="6:10" x14ac:dyDescent="0.2">
      <c r="F817" s="590"/>
      <c r="G817" s="591"/>
      <c r="J817" s="590"/>
    </row>
    <row r="818" spans="6:10" x14ac:dyDescent="0.2">
      <c r="F818" s="590"/>
      <c r="G818" s="591"/>
      <c r="J818" s="590"/>
    </row>
    <row r="819" spans="6:10" x14ac:dyDescent="0.2">
      <c r="F819" s="590"/>
      <c r="G819" s="591"/>
      <c r="J819" s="590"/>
    </row>
    <row r="820" spans="6:10" x14ac:dyDescent="0.2">
      <c r="F820" s="590"/>
      <c r="G820" s="591"/>
      <c r="J820" s="590"/>
    </row>
    <row r="821" spans="6:10" x14ac:dyDescent="0.2">
      <c r="F821" s="590"/>
      <c r="G821" s="591"/>
      <c r="J821" s="590"/>
    </row>
    <row r="822" spans="6:10" x14ac:dyDescent="0.2">
      <c r="F822" s="590"/>
      <c r="G822" s="591"/>
      <c r="J822" s="590"/>
    </row>
    <row r="823" spans="6:10" x14ac:dyDescent="0.2">
      <c r="F823" s="590"/>
      <c r="G823" s="591"/>
      <c r="J823" s="590"/>
    </row>
    <row r="824" spans="6:10" x14ac:dyDescent="0.2">
      <c r="F824" s="590"/>
      <c r="G824" s="591"/>
      <c r="J824" s="590"/>
    </row>
    <row r="825" spans="6:10" x14ac:dyDescent="0.2">
      <c r="F825" s="590"/>
      <c r="G825" s="591"/>
      <c r="J825" s="590"/>
    </row>
    <row r="826" spans="6:10" x14ac:dyDescent="0.2">
      <c r="F826" s="590"/>
      <c r="G826" s="591"/>
      <c r="J826" s="590"/>
    </row>
    <row r="827" spans="6:10" x14ac:dyDescent="0.2">
      <c r="F827" s="590"/>
      <c r="G827" s="591"/>
      <c r="J827" s="590"/>
    </row>
    <row r="828" spans="6:10" x14ac:dyDescent="0.2">
      <c r="F828" s="590"/>
      <c r="G828" s="591"/>
      <c r="J828" s="590"/>
    </row>
    <row r="829" spans="6:10" x14ac:dyDescent="0.2">
      <c r="F829" s="590"/>
      <c r="G829" s="591"/>
      <c r="J829" s="590"/>
    </row>
    <row r="830" spans="6:10" x14ac:dyDescent="0.2">
      <c r="F830" s="590"/>
      <c r="G830" s="591"/>
      <c r="J830" s="590"/>
    </row>
    <row r="831" spans="6:10" x14ac:dyDescent="0.2">
      <c r="F831" s="590"/>
      <c r="G831" s="591"/>
      <c r="J831" s="590"/>
    </row>
    <row r="832" spans="6:10" x14ac:dyDescent="0.2">
      <c r="F832" s="590"/>
      <c r="G832" s="591"/>
      <c r="J832" s="590"/>
    </row>
    <row r="833" spans="6:10" x14ac:dyDescent="0.2">
      <c r="F833" s="590"/>
      <c r="G833" s="591"/>
      <c r="J833" s="590"/>
    </row>
    <row r="834" spans="6:10" x14ac:dyDescent="0.2">
      <c r="F834" s="590"/>
      <c r="G834" s="591"/>
      <c r="J834" s="590"/>
    </row>
    <row r="835" spans="6:10" x14ac:dyDescent="0.2">
      <c r="F835" s="590"/>
      <c r="G835" s="591"/>
      <c r="J835" s="590"/>
    </row>
    <row r="836" spans="6:10" x14ac:dyDescent="0.2">
      <c r="F836" s="590"/>
      <c r="G836" s="591"/>
      <c r="J836" s="590"/>
    </row>
    <row r="837" spans="6:10" x14ac:dyDescent="0.2">
      <c r="F837" s="590"/>
      <c r="G837" s="591"/>
      <c r="J837" s="590"/>
    </row>
    <row r="838" spans="6:10" x14ac:dyDescent="0.2">
      <c r="F838" s="590"/>
      <c r="G838" s="591"/>
      <c r="J838" s="590"/>
    </row>
    <row r="839" spans="6:10" x14ac:dyDescent="0.2">
      <c r="F839" s="590"/>
      <c r="G839" s="591"/>
      <c r="J839" s="590"/>
    </row>
    <row r="840" spans="6:10" x14ac:dyDescent="0.2">
      <c r="F840" s="590"/>
      <c r="G840" s="591"/>
      <c r="J840" s="590"/>
    </row>
    <row r="841" spans="6:10" x14ac:dyDescent="0.2">
      <c r="F841" s="590"/>
      <c r="G841" s="591"/>
      <c r="J841" s="590"/>
    </row>
    <row r="842" spans="6:10" x14ac:dyDescent="0.2">
      <c r="F842" s="590"/>
      <c r="G842" s="591"/>
      <c r="J842" s="590"/>
    </row>
    <row r="843" spans="6:10" x14ac:dyDescent="0.2">
      <c r="F843" s="590"/>
      <c r="G843" s="591"/>
      <c r="J843" s="590"/>
    </row>
    <row r="844" spans="6:10" x14ac:dyDescent="0.2">
      <c r="F844" s="590"/>
      <c r="G844" s="591"/>
      <c r="J844" s="590"/>
    </row>
    <row r="845" spans="6:10" x14ac:dyDescent="0.2">
      <c r="F845" s="590"/>
      <c r="G845" s="591"/>
      <c r="J845" s="590"/>
    </row>
    <row r="846" spans="6:10" x14ac:dyDescent="0.2">
      <c r="F846" s="590"/>
      <c r="G846" s="591"/>
      <c r="J846" s="590"/>
    </row>
    <row r="847" spans="6:10" x14ac:dyDescent="0.2">
      <c r="F847" s="590"/>
      <c r="G847" s="591"/>
      <c r="J847" s="590"/>
    </row>
    <row r="848" spans="6:10" x14ac:dyDescent="0.2">
      <c r="F848" s="590"/>
      <c r="G848" s="591"/>
      <c r="J848" s="590"/>
    </row>
    <row r="849" spans="6:10" x14ac:dyDescent="0.2">
      <c r="F849" s="590"/>
      <c r="G849" s="591"/>
      <c r="J849" s="590"/>
    </row>
    <row r="850" spans="6:10" x14ac:dyDescent="0.2">
      <c r="F850" s="590"/>
      <c r="G850" s="591"/>
      <c r="J850" s="590"/>
    </row>
    <row r="851" spans="6:10" x14ac:dyDescent="0.2">
      <c r="F851" s="590"/>
      <c r="G851" s="591"/>
      <c r="J851" s="590"/>
    </row>
    <row r="852" spans="6:10" x14ac:dyDescent="0.2">
      <c r="F852" s="590"/>
      <c r="G852" s="591"/>
      <c r="J852" s="590"/>
    </row>
    <row r="853" spans="6:10" x14ac:dyDescent="0.2">
      <c r="F853" s="590"/>
      <c r="G853" s="591"/>
      <c r="J853" s="590"/>
    </row>
    <row r="854" spans="6:10" x14ac:dyDescent="0.2">
      <c r="F854" s="590"/>
      <c r="G854" s="591"/>
      <c r="J854" s="590"/>
    </row>
    <row r="855" spans="6:10" x14ac:dyDescent="0.2">
      <c r="F855" s="590"/>
      <c r="G855" s="591"/>
      <c r="J855" s="590"/>
    </row>
    <row r="856" spans="6:10" x14ac:dyDescent="0.2">
      <c r="F856" s="590"/>
      <c r="G856" s="591"/>
      <c r="J856" s="590"/>
    </row>
    <row r="857" spans="6:10" x14ac:dyDescent="0.2">
      <c r="F857" s="590"/>
      <c r="G857" s="591"/>
      <c r="J857" s="590"/>
    </row>
    <row r="858" spans="6:10" x14ac:dyDescent="0.2">
      <c r="F858" s="590"/>
      <c r="G858" s="591"/>
      <c r="J858" s="590"/>
    </row>
    <row r="859" spans="6:10" x14ac:dyDescent="0.2">
      <c r="F859" s="590"/>
      <c r="G859" s="591"/>
      <c r="J859" s="590"/>
    </row>
    <row r="860" spans="6:10" x14ac:dyDescent="0.2">
      <c r="F860" s="590"/>
      <c r="G860" s="591"/>
      <c r="J860" s="590"/>
    </row>
    <row r="861" spans="6:10" x14ac:dyDescent="0.2">
      <c r="F861" s="590"/>
      <c r="G861" s="591"/>
      <c r="J861" s="590"/>
    </row>
    <row r="862" spans="6:10" x14ac:dyDescent="0.2">
      <c r="F862" s="590"/>
      <c r="G862" s="591"/>
      <c r="J862" s="590"/>
    </row>
    <row r="863" spans="6:10" x14ac:dyDescent="0.2">
      <c r="F863" s="590"/>
      <c r="G863" s="591"/>
      <c r="J863" s="590"/>
    </row>
    <row r="864" spans="6:10" x14ac:dyDescent="0.2">
      <c r="F864" s="590"/>
      <c r="G864" s="591"/>
      <c r="J864" s="590"/>
    </row>
    <row r="865" spans="6:10" x14ac:dyDescent="0.2">
      <c r="F865" s="590"/>
      <c r="G865" s="591"/>
      <c r="J865" s="590"/>
    </row>
    <row r="866" spans="6:10" x14ac:dyDescent="0.2">
      <c r="F866" s="590"/>
      <c r="G866" s="591"/>
      <c r="J866" s="590"/>
    </row>
    <row r="867" spans="6:10" x14ac:dyDescent="0.2">
      <c r="F867" s="590"/>
      <c r="G867" s="591"/>
      <c r="J867" s="590"/>
    </row>
    <row r="868" spans="6:10" x14ac:dyDescent="0.2">
      <c r="F868" s="590"/>
      <c r="G868" s="591"/>
      <c r="J868" s="590"/>
    </row>
    <row r="869" spans="6:10" x14ac:dyDescent="0.2">
      <c r="F869" s="590"/>
      <c r="G869" s="591"/>
      <c r="J869" s="590"/>
    </row>
    <row r="870" spans="6:10" x14ac:dyDescent="0.2">
      <c r="F870" s="590"/>
      <c r="G870" s="591"/>
      <c r="J870" s="590"/>
    </row>
    <row r="871" spans="6:10" x14ac:dyDescent="0.2">
      <c r="F871" s="590"/>
      <c r="G871" s="591"/>
      <c r="J871" s="590"/>
    </row>
    <row r="872" spans="6:10" x14ac:dyDescent="0.2">
      <c r="F872" s="590"/>
      <c r="G872" s="591"/>
      <c r="J872" s="590"/>
    </row>
    <row r="873" spans="6:10" x14ac:dyDescent="0.2">
      <c r="F873" s="590"/>
      <c r="G873" s="591"/>
      <c r="J873" s="590"/>
    </row>
    <row r="874" spans="6:10" x14ac:dyDescent="0.2">
      <c r="F874" s="590"/>
      <c r="G874" s="591"/>
      <c r="J874" s="590"/>
    </row>
    <row r="875" spans="6:10" x14ac:dyDescent="0.2">
      <c r="F875" s="590"/>
      <c r="G875" s="591"/>
      <c r="J875" s="590"/>
    </row>
    <row r="876" spans="6:10" x14ac:dyDescent="0.2">
      <c r="F876" s="590"/>
      <c r="G876" s="591"/>
      <c r="J876" s="590"/>
    </row>
    <row r="877" spans="6:10" x14ac:dyDescent="0.2">
      <c r="F877" s="590"/>
      <c r="G877" s="591"/>
      <c r="J877" s="590"/>
    </row>
    <row r="878" spans="6:10" x14ac:dyDescent="0.2">
      <c r="F878" s="590"/>
      <c r="G878" s="591"/>
      <c r="J878" s="590"/>
    </row>
    <row r="879" spans="6:10" x14ac:dyDescent="0.2">
      <c r="F879" s="590"/>
      <c r="G879" s="591"/>
      <c r="J879" s="590"/>
    </row>
    <row r="880" spans="6:10" x14ac:dyDescent="0.2">
      <c r="F880" s="590"/>
      <c r="G880" s="591"/>
      <c r="J880" s="590"/>
    </row>
    <row r="881" spans="6:10" x14ac:dyDescent="0.2">
      <c r="F881" s="590"/>
      <c r="G881" s="591"/>
      <c r="J881" s="590"/>
    </row>
    <row r="882" spans="6:10" x14ac:dyDescent="0.2">
      <c r="F882" s="590"/>
      <c r="G882" s="591"/>
      <c r="J882" s="590"/>
    </row>
    <row r="883" spans="6:10" x14ac:dyDescent="0.2">
      <c r="F883" s="590"/>
      <c r="G883" s="591"/>
      <c r="J883" s="590"/>
    </row>
    <row r="884" spans="6:10" x14ac:dyDescent="0.2">
      <c r="F884" s="590"/>
      <c r="G884" s="591"/>
      <c r="J884" s="590"/>
    </row>
    <row r="885" spans="6:10" x14ac:dyDescent="0.2">
      <c r="F885" s="590"/>
      <c r="G885" s="591"/>
      <c r="J885" s="590"/>
    </row>
    <row r="886" spans="6:10" x14ac:dyDescent="0.2">
      <c r="F886" s="590"/>
      <c r="G886" s="591"/>
      <c r="J886" s="590"/>
    </row>
    <row r="887" spans="6:10" x14ac:dyDescent="0.2">
      <c r="F887" s="590"/>
      <c r="G887" s="591"/>
      <c r="J887" s="590"/>
    </row>
    <row r="888" spans="6:10" x14ac:dyDescent="0.2">
      <c r="F888" s="590"/>
      <c r="G888" s="591"/>
      <c r="J888" s="590"/>
    </row>
    <row r="889" spans="6:10" x14ac:dyDescent="0.2">
      <c r="F889" s="590"/>
      <c r="G889" s="591"/>
      <c r="J889" s="590"/>
    </row>
    <row r="890" spans="6:10" x14ac:dyDescent="0.2">
      <c r="F890" s="590"/>
      <c r="G890" s="591"/>
      <c r="J890" s="590"/>
    </row>
    <row r="891" spans="6:10" x14ac:dyDescent="0.2">
      <c r="F891" s="590"/>
      <c r="G891" s="591"/>
      <c r="J891" s="590"/>
    </row>
    <row r="892" spans="6:10" x14ac:dyDescent="0.2">
      <c r="F892" s="590"/>
      <c r="G892" s="591"/>
      <c r="J892" s="590"/>
    </row>
    <row r="893" spans="6:10" x14ac:dyDescent="0.2">
      <c r="F893" s="590"/>
      <c r="G893" s="591"/>
      <c r="J893" s="590"/>
    </row>
    <row r="894" spans="6:10" x14ac:dyDescent="0.2">
      <c r="F894" s="590"/>
      <c r="G894" s="591"/>
      <c r="J894" s="590"/>
    </row>
    <row r="895" spans="6:10" x14ac:dyDescent="0.2">
      <c r="F895" s="590"/>
      <c r="G895" s="591"/>
      <c r="J895" s="590"/>
    </row>
    <row r="896" spans="6:10" x14ac:dyDescent="0.2">
      <c r="F896" s="590"/>
      <c r="G896" s="591"/>
      <c r="J896" s="590"/>
    </row>
    <row r="897" spans="6:10" x14ac:dyDescent="0.2">
      <c r="F897" s="590"/>
      <c r="G897" s="591"/>
      <c r="J897" s="590"/>
    </row>
    <row r="898" spans="6:10" x14ac:dyDescent="0.2">
      <c r="F898" s="590"/>
      <c r="G898" s="591"/>
      <c r="J898" s="590"/>
    </row>
    <row r="899" spans="6:10" x14ac:dyDescent="0.2">
      <c r="F899" s="590"/>
      <c r="G899" s="591"/>
      <c r="J899" s="590"/>
    </row>
    <row r="900" spans="6:10" x14ac:dyDescent="0.2">
      <c r="F900" s="590"/>
      <c r="G900" s="591"/>
      <c r="J900" s="590"/>
    </row>
    <row r="901" spans="6:10" x14ac:dyDescent="0.2">
      <c r="F901" s="590"/>
      <c r="G901" s="591"/>
      <c r="J901" s="590"/>
    </row>
    <row r="902" spans="6:10" x14ac:dyDescent="0.2">
      <c r="F902" s="590"/>
      <c r="G902" s="591"/>
      <c r="J902" s="590"/>
    </row>
    <row r="903" spans="6:10" x14ac:dyDescent="0.2">
      <c r="F903" s="590"/>
      <c r="G903" s="591"/>
      <c r="J903" s="590"/>
    </row>
    <row r="904" spans="6:10" x14ac:dyDescent="0.2">
      <c r="F904" s="590"/>
      <c r="G904" s="591"/>
      <c r="J904" s="590"/>
    </row>
    <row r="905" spans="6:10" x14ac:dyDescent="0.2">
      <c r="F905" s="590"/>
      <c r="G905" s="591"/>
      <c r="J905" s="590"/>
    </row>
    <row r="906" spans="6:10" x14ac:dyDescent="0.2">
      <c r="F906" s="590"/>
      <c r="G906" s="591"/>
      <c r="J906" s="590"/>
    </row>
    <row r="907" spans="6:10" x14ac:dyDescent="0.2">
      <c r="F907" s="590"/>
      <c r="G907" s="591"/>
      <c r="J907" s="590"/>
    </row>
    <row r="908" spans="6:10" x14ac:dyDescent="0.2">
      <c r="F908" s="590"/>
      <c r="G908" s="591"/>
      <c r="J908" s="590"/>
    </row>
    <row r="909" spans="6:10" x14ac:dyDescent="0.2">
      <c r="F909" s="590"/>
      <c r="G909" s="591"/>
      <c r="J909" s="590"/>
    </row>
    <row r="910" spans="6:10" x14ac:dyDescent="0.2">
      <c r="F910" s="590"/>
      <c r="G910" s="591"/>
      <c r="J910" s="590"/>
    </row>
    <row r="911" spans="6:10" x14ac:dyDescent="0.2">
      <c r="F911" s="590"/>
      <c r="G911" s="591"/>
      <c r="J911" s="590"/>
    </row>
    <row r="912" spans="6:10" x14ac:dyDescent="0.2">
      <c r="F912" s="590"/>
      <c r="G912" s="591"/>
      <c r="J912" s="590"/>
    </row>
    <row r="913" spans="6:10" x14ac:dyDescent="0.2">
      <c r="F913" s="590"/>
      <c r="G913" s="591"/>
      <c r="J913" s="590"/>
    </row>
    <row r="914" spans="6:10" x14ac:dyDescent="0.2">
      <c r="F914" s="590"/>
      <c r="G914" s="591"/>
      <c r="J914" s="590"/>
    </row>
    <row r="915" spans="6:10" x14ac:dyDescent="0.2">
      <c r="F915" s="590"/>
      <c r="G915" s="591"/>
      <c r="J915" s="590"/>
    </row>
    <row r="916" spans="6:10" x14ac:dyDescent="0.2">
      <c r="F916" s="590"/>
      <c r="G916" s="591"/>
      <c r="J916" s="590"/>
    </row>
    <row r="917" spans="6:10" x14ac:dyDescent="0.2">
      <c r="F917" s="590"/>
      <c r="G917" s="591"/>
      <c r="J917" s="590"/>
    </row>
    <row r="918" spans="6:10" x14ac:dyDescent="0.2">
      <c r="F918" s="590"/>
      <c r="G918" s="591"/>
      <c r="J918" s="590"/>
    </row>
    <row r="919" spans="6:10" x14ac:dyDescent="0.2">
      <c r="F919" s="590"/>
      <c r="G919" s="591"/>
      <c r="J919" s="590"/>
    </row>
    <row r="920" spans="6:10" x14ac:dyDescent="0.2">
      <c r="F920" s="590"/>
      <c r="G920" s="591"/>
      <c r="J920" s="590"/>
    </row>
    <row r="921" spans="6:10" x14ac:dyDescent="0.2">
      <c r="F921" s="590"/>
      <c r="G921" s="591"/>
      <c r="J921" s="590"/>
    </row>
    <row r="922" spans="6:10" x14ac:dyDescent="0.2">
      <c r="F922" s="590"/>
      <c r="G922" s="591"/>
      <c r="J922" s="590"/>
    </row>
    <row r="923" spans="6:10" x14ac:dyDescent="0.2">
      <c r="F923" s="590"/>
      <c r="G923" s="591"/>
      <c r="J923" s="590"/>
    </row>
    <row r="924" spans="6:10" x14ac:dyDescent="0.2">
      <c r="F924" s="590"/>
      <c r="G924" s="591"/>
      <c r="J924" s="590"/>
    </row>
    <row r="925" spans="6:10" x14ac:dyDescent="0.2">
      <c r="F925" s="590"/>
      <c r="G925" s="591"/>
      <c r="J925" s="590"/>
    </row>
    <row r="926" spans="6:10" x14ac:dyDescent="0.2">
      <c r="F926" s="590"/>
      <c r="G926" s="591"/>
      <c r="J926" s="590"/>
    </row>
    <row r="927" spans="6:10" x14ac:dyDescent="0.2">
      <c r="F927" s="590"/>
      <c r="G927" s="591"/>
      <c r="J927" s="590"/>
    </row>
    <row r="928" spans="6:10" x14ac:dyDescent="0.2">
      <c r="F928" s="590"/>
      <c r="G928" s="591"/>
      <c r="J928" s="590"/>
    </row>
    <row r="929" spans="6:10" x14ac:dyDescent="0.2">
      <c r="F929" s="590"/>
      <c r="G929" s="591"/>
      <c r="J929" s="590"/>
    </row>
    <row r="930" spans="6:10" x14ac:dyDescent="0.2">
      <c r="F930" s="590"/>
      <c r="G930" s="591"/>
      <c r="J930" s="590"/>
    </row>
    <row r="931" spans="6:10" x14ac:dyDescent="0.2">
      <c r="F931" s="590"/>
      <c r="G931" s="591"/>
      <c r="J931" s="590"/>
    </row>
    <row r="932" spans="6:10" x14ac:dyDescent="0.2">
      <c r="F932" s="590"/>
      <c r="G932" s="591"/>
      <c r="J932" s="590"/>
    </row>
    <row r="933" spans="6:10" x14ac:dyDescent="0.2">
      <c r="F933" s="590"/>
      <c r="G933" s="591"/>
      <c r="J933" s="590"/>
    </row>
    <row r="934" spans="6:10" x14ac:dyDescent="0.2">
      <c r="F934" s="590"/>
      <c r="G934" s="591"/>
      <c r="J934" s="590"/>
    </row>
    <row r="935" spans="6:10" x14ac:dyDescent="0.2">
      <c r="F935" s="590"/>
      <c r="G935" s="591"/>
      <c r="J935" s="590"/>
    </row>
    <row r="936" spans="6:10" x14ac:dyDescent="0.2">
      <c r="F936" s="590"/>
      <c r="G936" s="591"/>
      <c r="J936" s="590"/>
    </row>
    <row r="937" spans="6:10" x14ac:dyDescent="0.2">
      <c r="F937" s="590"/>
      <c r="G937" s="591"/>
      <c r="J937" s="590"/>
    </row>
    <row r="938" spans="6:10" x14ac:dyDescent="0.2">
      <c r="F938" s="590"/>
      <c r="G938" s="591"/>
      <c r="J938" s="590"/>
    </row>
    <row r="939" spans="6:10" x14ac:dyDescent="0.2">
      <c r="F939" s="590"/>
      <c r="G939" s="591"/>
      <c r="J939" s="590"/>
    </row>
    <row r="940" spans="6:10" x14ac:dyDescent="0.2">
      <c r="F940" s="590"/>
      <c r="G940" s="591"/>
      <c r="J940" s="590"/>
    </row>
    <row r="941" spans="6:10" x14ac:dyDescent="0.2">
      <c r="F941" s="590"/>
      <c r="G941" s="591"/>
      <c r="J941" s="590"/>
    </row>
    <row r="942" spans="6:10" x14ac:dyDescent="0.2">
      <c r="F942" s="590"/>
      <c r="G942" s="591"/>
      <c r="J942" s="590"/>
    </row>
    <row r="943" spans="6:10" x14ac:dyDescent="0.2">
      <c r="F943" s="590"/>
      <c r="G943" s="591"/>
      <c r="J943" s="590"/>
    </row>
    <row r="944" spans="6:10" x14ac:dyDescent="0.2">
      <c r="F944" s="590"/>
      <c r="G944" s="591"/>
      <c r="J944" s="590"/>
    </row>
    <row r="945" spans="6:10" x14ac:dyDescent="0.2">
      <c r="F945" s="590"/>
      <c r="G945" s="591"/>
      <c r="J945" s="590"/>
    </row>
    <row r="946" spans="6:10" x14ac:dyDescent="0.2">
      <c r="F946" s="590"/>
      <c r="G946" s="591"/>
      <c r="J946" s="590"/>
    </row>
    <row r="947" spans="6:10" x14ac:dyDescent="0.2">
      <c r="F947" s="590"/>
      <c r="G947" s="591"/>
      <c r="J947" s="590"/>
    </row>
    <row r="948" spans="6:10" x14ac:dyDescent="0.2">
      <c r="F948" s="590"/>
      <c r="G948" s="591"/>
      <c r="J948" s="590"/>
    </row>
    <row r="949" spans="6:10" x14ac:dyDescent="0.2">
      <c r="F949" s="590"/>
      <c r="G949" s="591"/>
      <c r="J949" s="590"/>
    </row>
    <row r="950" spans="6:10" x14ac:dyDescent="0.2">
      <c r="F950" s="590"/>
      <c r="G950" s="591"/>
      <c r="J950" s="590"/>
    </row>
    <row r="951" spans="6:10" x14ac:dyDescent="0.2">
      <c r="F951" s="590"/>
      <c r="G951" s="591"/>
      <c r="J951" s="590"/>
    </row>
    <row r="952" spans="6:10" x14ac:dyDescent="0.2">
      <c r="F952" s="590"/>
      <c r="G952" s="591"/>
      <c r="J952" s="590"/>
    </row>
    <row r="953" spans="6:10" x14ac:dyDescent="0.2">
      <c r="F953" s="590"/>
      <c r="G953" s="591"/>
      <c r="J953" s="590"/>
    </row>
    <row r="954" spans="6:10" x14ac:dyDescent="0.2">
      <c r="F954" s="590"/>
      <c r="G954" s="591"/>
      <c r="J954" s="590"/>
    </row>
    <row r="955" spans="6:10" x14ac:dyDescent="0.2">
      <c r="F955" s="590"/>
      <c r="G955" s="591"/>
      <c r="J955" s="590"/>
    </row>
    <row r="956" spans="6:10" x14ac:dyDescent="0.2">
      <c r="F956" s="590"/>
      <c r="G956" s="591"/>
      <c r="J956" s="590"/>
    </row>
    <row r="957" spans="6:10" x14ac:dyDescent="0.2">
      <c r="F957" s="590"/>
      <c r="G957" s="591"/>
      <c r="J957" s="590"/>
    </row>
    <row r="958" spans="6:10" x14ac:dyDescent="0.2">
      <c r="F958" s="590"/>
      <c r="G958" s="591"/>
      <c r="J958" s="590"/>
    </row>
    <row r="959" spans="6:10" x14ac:dyDescent="0.2">
      <c r="F959" s="590"/>
      <c r="G959" s="591"/>
      <c r="J959" s="590"/>
    </row>
    <row r="960" spans="6:10" x14ac:dyDescent="0.2">
      <c r="F960" s="590"/>
      <c r="G960" s="591"/>
      <c r="J960" s="590"/>
    </row>
    <row r="961" spans="6:10" x14ac:dyDescent="0.2">
      <c r="F961" s="590"/>
      <c r="G961" s="591"/>
      <c r="J961" s="590"/>
    </row>
    <row r="962" spans="6:10" x14ac:dyDescent="0.2">
      <c r="F962" s="590"/>
      <c r="G962" s="591"/>
      <c r="J962" s="590"/>
    </row>
    <row r="963" spans="6:10" x14ac:dyDescent="0.2">
      <c r="F963" s="590"/>
      <c r="G963" s="591"/>
      <c r="J963" s="590"/>
    </row>
    <row r="964" spans="6:10" x14ac:dyDescent="0.2">
      <c r="F964" s="590"/>
      <c r="G964" s="591"/>
      <c r="J964" s="590"/>
    </row>
    <row r="965" spans="6:10" x14ac:dyDescent="0.2">
      <c r="F965" s="590"/>
      <c r="G965" s="591"/>
      <c r="J965" s="590"/>
    </row>
    <row r="966" spans="6:10" x14ac:dyDescent="0.2">
      <c r="F966" s="590"/>
      <c r="G966" s="591"/>
      <c r="J966" s="590"/>
    </row>
    <row r="967" spans="6:10" x14ac:dyDescent="0.2">
      <c r="F967" s="590"/>
      <c r="G967" s="591"/>
      <c r="J967" s="590"/>
    </row>
    <row r="968" spans="6:10" x14ac:dyDescent="0.2">
      <c r="F968" s="590"/>
      <c r="G968" s="591"/>
      <c r="J968" s="590"/>
    </row>
    <row r="969" spans="6:10" x14ac:dyDescent="0.2">
      <c r="F969" s="590"/>
      <c r="G969" s="591"/>
      <c r="J969" s="590"/>
    </row>
    <row r="970" spans="6:10" x14ac:dyDescent="0.2">
      <c r="F970" s="590"/>
      <c r="G970" s="591"/>
      <c r="J970" s="590"/>
    </row>
    <row r="971" spans="6:10" x14ac:dyDescent="0.2">
      <c r="F971" s="590"/>
      <c r="G971" s="591"/>
      <c r="J971" s="590"/>
    </row>
    <row r="972" spans="6:10" x14ac:dyDescent="0.2">
      <c r="F972" s="590"/>
      <c r="G972" s="591"/>
      <c r="J972" s="590"/>
    </row>
    <row r="973" spans="6:10" x14ac:dyDescent="0.2">
      <c r="F973" s="590"/>
      <c r="G973" s="591"/>
      <c r="J973" s="590"/>
    </row>
    <row r="974" spans="6:10" x14ac:dyDescent="0.2">
      <c r="F974" s="590"/>
      <c r="G974" s="591"/>
      <c r="J974" s="590"/>
    </row>
    <row r="975" spans="6:10" x14ac:dyDescent="0.2">
      <c r="F975" s="590"/>
      <c r="G975" s="591"/>
      <c r="J975" s="590"/>
    </row>
    <row r="976" spans="6:10" x14ac:dyDescent="0.2">
      <c r="F976" s="590"/>
      <c r="G976" s="591"/>
      <c r="J976" s="590"/>
    </row>
    <row r="977" spans="6:10" x14ac:dyDescent="0.2">
      <c r="F977" s="590"/>
      <c r="G977" s="591"/>
      <c r="J977" s="590"/>
    </row>
    <row r="978" spans="6:10" x14ac:dyDescent="0.2">
      <c r="F978" s="590"/>
      <c r="G978" s="591"/>
      <c r="J978" s="590"/>
    </row>
    <row r="979" spans="6:10" x14ac:dyDescent="0.2">
      <c r="F979" s="590"/>
      <c r="G979" s="591"/>
      <c r="J979" s="590"/>
    </row>
    <row r="980" spans="6:10" x14ac:dyDescent="0.2">
      <c r="F980" s="590"/>
      <c r="G980" s="591"/>
      <c r="J980" s="590"/>
    </row>
    <row r="981" spans="6:10" x14ac:dyDescent="0.2">
      <c r="F981" s="590"/>
      <c r="G981" s="591"/>
      <c r="J981" s="590"/>
    </row>
    <row r="982" spans="6:10" x14ac:dyDescent="0.2">
      <c r="F982" s="590"/>
      <c r="G982" s="591"/>
      <c r="J982" s="590"/>
    </row>
    <row r="983" spans="6:10" x14ac:dyDescent="0.2">
      <c r="F983" s="590"/>
      <c r="G983" s="591"/>
      <c r="J983" s="590"/>
    </row>
    <row r="984" spans="6:10" x14ac:dyDescent="0.2">
      <c r="F984" s="590"/>
      <c r="G984" s="591"/>
      <c r="J984" s="590"/>
    </row>
    <row r="985" spans="6:10" x14ac:dyDescent="0.2">
      <c r="F985" s="590"/>
      <c r="G985" s="591"/>
      <c r="J985" s="590"/>
    </row>
    <row r="986" spans="6:10" x14ac:dyDescent="0.2">
      <c r="F986" s="590"/>
      <c r="G986" s="591"/>
      <c r="J986" s="590"/>
    </row>
    <row r="987" spans="6:10" x14ac:dyDescent="0.2">
      <c r="F987" s="590"/>
      <c r="G987" s="591"/>
      <c r="J987" s="590"/>
    </row>
    <row r="988" spans="6:10" x14ac:dyDescent="0.2">
      <c r="F988" s="590"/>
      <c r="G988" s="591"/>
      <c r="J988" s="590"/>
    </row>
    <row r="989" spans="6:10" x14ac:dyDescent="0.2">
      <c r="F989" s="590"/>
      <c r="G989" s="591"/>
      <c r="J989" s="590"/>
    </row>
    <row r="990" spans="6:10" x14ac:dyDescent="0.2">
      <c r="F990" s="590"/>
      <c r="G990" s="591"/>
      <c r="J990" s="590"/>
    </row>
    <row r="991" spans="6:10" x14ac:dyDescent="0.2">
      <c r="F991" s="590"/>
      <c r="G991" s="591"/>
      <c r="J991" s="590"/>
    </row>
    <row r="992" spans="6:10" x14ac:dyDescent="0.2">
      <c r="F992" s="590"/>
      <c r="G992" s="591"/>
      <c r="J992" s="590"/>
    </row>
    <row r="993" spans="6:10" x14ac:dyDescent="0.2">
      <c r="F993" s="590"/>
      <c r="G993" s="591"/>
      <c r="J993" s="590"/>
    </row>
    <row r="994" spans="6:10" x14ac:dyDescent="0.2">
      <c r="F994" s="590"/>
      <c r="G994" s="591"/>
      <c r="J994" s="590"/>
    </row>
    <row r="995" spans="6:10" x14ac:dyDescent="0.2">
      <c r="F995" s="590"/>
      <c r="G995" s="591"/>
      <c r="J995" s="590"/>
    </row>
    <row r="996" spans="6:10" x14ac:dyDescent="0.2">
      <c r="F996" s="590"/>
      <c r="G996" s="591"/>
      <c r="J996" s="590"/>
    </row>
    <row r="997" spans="6:10" x14ac:dyDescent="0.2">
      <c r="F997" s="590"/>
      <c r="G997" s="591"/>
      <c r="J997" s="590"/>
    </row>
    <row r="998" spans="6:10" x14ac:dyDescent="0.2">
      <c r="F998" s="590"/>
      <c r="G998" s="591"/>
      <c r="J998" s="590"/>
    </row>
    <row r="999" spans="6:10" x14ac:dyDescent="0.2">
      <c r="F999" s="590"/>
      <c r="G999" s="591"/>
      <c r="J999" s="590"/>
    </row>
    <row r="1000" spans="6:10" x14ac:dyDescent="0.2">
      <c r="F1000" s="590"/>
      <c r="G1000" s="591"/>
      <c r="J1000" s="590"/>
    </row>
    <row r="1001" spans="6:10" x14ac:dyDescent="0.2">
      <c r="F1001" s="590"/>
      <c r="G1001" s="591"/>
      <c r="J1001" s="590"/>
    </row>
    <row r="1002" spans="6:10" x14ac:dyDescent="0.2">
      <c r="F1002" s="590"/>
      <c r="G1002" s="591"/>
      <c r="J1002" s="590"/>
    </row>
    <row r="1003" spans="6:10" x14ac:dyDescent="0.2">
      <c r="F1003" s="590"/>
      <c r="G1003" s="591"/>
      <c r="J1003" s="590"/>
    </row>
    <row r="1004" spans="6:10" x14ac:dyDescent="0.2">
      <c r="F1004" s="590"/>
      <c r="G1004" s="591"/>
      <c r="J1004" s="590"/>
    </row>
    <row r="1005" spans="6:10" x14ac:dyDescent="0.2">
      <c r="F1005" s="590"/>
      <c r="G1005" s="591"/>
      <c r="J1005" s="590"/>
    </row>
    <row r="1006" spans="6:10" x14ac:dyDescent="0.2">
      <c r="F1006" s="590"/>
      <c r="G1006" s="591"/>
      <c r="J1006" s="590"/>
    </row>
    <row r="1007" spans="6:10" x14ac:dyDescent="0.2">
      <c r="F1007" s="590"/>
      <c r="G1007" s="591"/>
      <c r="J1007" s="590"/>
    </row>
    <row r="1008" spans="6:10" x14ac:dyDescent="0.2">
      <c r="F1008" s="590"/>
      <c r="G1008" s="591"/>
      <c r="J1008" s="590"/>
    </row>
    <row r="1009" spans="6:10" x14ac:dyDescent="0.2">
      <c r="F1009" s="590"/>
      <c r="G1009" s="591"/>
      <c r="J1009" s="590"/>
    </row>
    <row r="1010" spans="6:10" x14ac:dyDescent="0.2">
      <c r="F1010" s="590"/>
      <c r="G1010" s="591"/>
      <c r="J1010" s="590"/>
    </row>
    <row r="1011" spans="6:10" x14ac:dyDescent="0.2">
      <c r="F1011" s="590"/>
      <c r="G1011" s="591"/>
      <c r="J1011" s="590"/>
    </row>
    <row r="1012" spans="6:10" x14ac:dyDescent="0.2">
      <c r="F1012" s="590"/>
      <c r="G1012" s="591"/>
      <c r="J1012" s="590"/>
    </row>
    <row r="1013" spans="6:10" x14ac:dyDescent="0.2">
      <c r="F1013" s="590"/>
      <c r="G1013" s="591"/>
      <c r="J1013" s="590"/>
    </row>
    <row r="1014" spans="6:10" x14ac:dyDescent="0.2">
      <c r="F1014" s="590"/>
      <c r="G1014" s="591"/>
      <c r="J1014" s="590"/>
    </row>
    <row r="1015" spans="6:10" x14ac:dyDescent="0.2">
      <c r="F1015" s="590"/>
      <c r="G1015" s="591"/>
      <c r="J1015" s="590"/>
    </row>
    <row r="1016" spans="6:10" x14ac:dyDescent="0.2">
      <c r="F1016" s="590"/>
      <c r="G1016" s="591"/>
      <c r="J1016" s="590"/>
    </row>
    <row r="1017" spans="6:10" x14ac:dyDescent="0.2">
      <c r="F1017" s="590"/>
      <c r="G1017" s="591"/>
      <c r="J1017" s="590"/>
    </row>
    <row r="1018" spans="6:10" x14ac:dyDescent="0.2">
      <c r="F1018" s="590"/>
      <c r="G1018" s="591"/>
      <c r="J1018" s="590"/>
    </row>
    <row r="1019" spans="6:10" x14ac:dyDescent="0.2">
      <c r="F1019" s="590"/>
      <c r="G1019" s="591"/>
      <c r="J1019" s="590"/>
    </row>
    <row r="1020" spans="6:10" x14ac:dyDescent="0.2">
      <c r="F1020" s="590"/>
      <c r="G1020" s="591"/>
      <c r="J1020" s="590"/>
    </row>
    <row r="1021" spans="6:10" x14ac:dyDescent="0.2">
      <c r="F1021" s="590"/>
      <c r="G1021" s="591"/>
      <c r="J1021" s="590"/>
    </row>
    <row r="1022" spans="6:10" x14ac:dyDescent="0.2">
      <c r="F1022" s="590"/>
      <c r="G1022" s="591"/>
      <c r="J1022" s="590"/>
    </row>
    <row r="1023" spans="6:10" x14ac:dyDescent="0.2">
      <c r="F1023" s="590"/>
      <c r="G1023" s="591"/>
      <c r="J1023" s="590"/>
    </row>
    <row r="1024" spans="6:10" x14ac:dyDescent="0.2">
      <c r="F1024" s="590"/>
      <c r="G1024" s="591"/>
      <c r="J1024" s="590"/>
    </row>
    <row r="1025" spans="6:10" x14ac:dyDescent="0.2">
      <c r="F1025" s="590"/>
      <c r="G1025" s="591"/>
      <c r="J1025" s="590"/>
    </row>
    <row r="1026" spans="6:10" x14ac:dyDescent="0.2">
      <c r="F1026" s="590"/>
      <c r="G1026" s="591"/>
      <c r="J1026" s="590"/>
    </row>
    <row r="1027" spans="6:10" x14ac:dyDescent="0.2">
      <c r="F1027" s="590"/>
      <c r="G1027" s="591"/>
      <c r="J1027" s="590"/>
    </row>
    <row r="1028" spans="6:10" x14ac:dyDescent="0.2">
      <c r="F1028" s="590"/>
      <c r="G1028" s="591"/>
      <c r="J1028" s="590"/>
    </row>
    <row r="1029" spans="6:10" x14ac:dyDescent="0.2">
      <c r="F1029" s="590"/>
      <c r="G1029" s="591"/>
      <c r="J1029" s="590"/>
    </row>
    <row r="1030" spans="6:10" x14ac:dyDescent="0.2">
      <c r="F1030" s="590"/>
      <c r="G1030" s="591"/>
      <c r="J1030" s="590"/>
    </row>
    <row r="1031" spans="6:10" x14ac:dyDescent="0.2">
      <c r="F1031" s="590"/>
      <c r="G1031" s="591"/>
      <c r="J1031" s="590"/>
    </row>
    <row r="1032" spans="6:10" x14ac:dyDescent="0.2">
      <c r="F1032" s="590"/>
      <c r="G1032" s="591"/>
      <c r="J1032" s="590"/>
    </row>
    <row r="1033" spans="6:10" x14ac:dyDescent="0.2">
      <c r="F1033" s="590"/>
      <c r="G1033" s="591"/>
      <c r="J1033" s="590"/>
    </row>
    <row r="1034" spans="6:10" x14ac:dyDescent="0.2">
      <c r="F1034" s="590"/>
      <c r="G1034" s="591"/>
      <c r="J1034" s="590"/>
    </row>
    <row r="1035" spans="6:10" x14ac:dyDescent="0.2">
      <c r="F1035" s="590"/>
      <c r="G1035" s="591"/>
      <c r="J1035" s="590"/>
    </row>
    <row r="1036" spans="6:10" x14ac:dyDescent="0.2">
      <c r="F1036" s="590"/>
      <c r="G1036" s="591"/>
      <c r="J1036" s="590"/>
    </row>
    <row r="1037" spans="6:10" x14ac:dyDescent="0.2">
      <c r="F1037" s="590"/>
      <c r="G1037" s="591"/>
      <c r="J1037" s="590"/>
    </row>
    <row r="1038" spans="6:10" x14ac:dyDescent="0.2">
      <c r="F1038" s="590"/>
      <c r="G1038" s="591"/>
      <c r="J1038" s="590"/>
    </row>
    <row r="1039" spans="6:10" x14ac:dyDescent="0.2">
      <c r="F1039" s="590"/>
      <c r="G1039" s="591"/>
      <c r="J1039" s="590"/>
    </row>
    <row r="1040" spans="6:10" x14ac:dyDescent="0.2">
      <c r="F1040" s="590"/>
      <c r="G1040" s="591"/>
      <c r="J1040" s="590"/>
    </row>
    <row r="1041" spans="6:10" x14ac:dyDescent="0.2">
      <c r="F1041" s="590"/>
      <c r="G1041" s="591"/>
      <c r="J1041" s="590"/>
    </row>
    <row r="1042" spans="6:10" x14ac:dyDescent="0.2">
      <c r="F1042" s="590"/>
      <c r="G1042" s="591"/>
      <c r="J1042" s="590"/>
    </row>
    <row r="1043" spans="6:10" x14ac:dyDescent="0.2">
      <c r="F1043" s="590"/>
      <c r="G1043" s="591"/>
      <c r="J1043" s="590"/>
    </row>
    <row r="1044" spans="6:10" x14ac:dyDescent="0.2">
      <c r="F1044" s="590"/>
      <c r="G1044" s="591"/>
      <c r="J1044" s="590"/>
    </row>
    <row r="1045" spans="6:10" x14ac:dyDescent="0.2">
      <c r="F1045" s="590"/>
      <c r="G1045" s="591"/>
      <c r="J1045" s="590"/>
    </row>
    <row r="1046" spans="6:10" x14ac:dyDescent="0.2">
      <c r="F1046" s="590"/>
      <c r="G1046" s="591"/>
      <c r="J1046" s="590"/>
    </row>
    <row r="1047" spans="6:10" x14ac:dyDescent="0.2">
      <c r="F1047" s="590"/>
      <c r="G1047" s="591"/>
      <c r="J1047" s="590"/>
    </row>
    <row r="1048" spans="6:10" x14ac:dyDescent="0.2">
      <c r="F1048" s="590"/>
      <c r="G1048" s="591"/>
      <c r="J1048" s="590"/>
    </row>
    <row r="1049" spans="6:10" x14ac:dyDescent="0.2">
      <c r="F1049" s="590"/>
      <c r="G1049" s="591"/>
      <c r="J1049" s="590"/>
    </row>
    <row r="1050" spans="6:10" x14ac:dyDescent="0.2">
      <c r="F1050" s="590"/>
      <c r="G1050" s="591"/>
      <c r="J1050" s="590"/>
    </row>
    <row r="1051" spans="6:10" x14ac:dyDescent="0.2">
      <c r="F1051" s="590"/>
      <c r="G1051" s="591"/>
      <c r="J1051" s="590"/>
    </row>
    <row r="1052" spans="6:10" x14ac:dyDescent="0.2">
      <c r="F1052" s="590"/>
      <c r="G1052" s="591"/>
      <c r="J1052" s="590"/>
    </row>
    <row r="1053" spans="6:10" x14ac:dyDescent="0.2">
      <c r="F1053" s="590"/>
      <c r="G1053" s="591"/>
      <c r="J1053" s="590"/>
    </row>
    <row r="1054" spans="6:10" x14ac:dyDescent="0.2">
      <c r="F1054" s="590"/>
      <c r="G1054" s="591"/>
      <c r="J1054" s="590"/>
    </row>
    <row r="1055" spans="6:10" x14ac:dyDescent="0.2">
      <c r="F1055" s="590"/>
      <c r="G1055" s="591"/>
      <c r="J1055" s="590"/>
    </row>
    <row r="1056" spans="6:10" x14ac:dyDescent="0.2">
      <c r="F1056" s="590"/>
      <c r="G1056" s="591"/>
      <c r="J1056" s="590"/>
    </row>
    <row r="1057" spans="6:10" x14ac:dyDescent="0.2">
      <c r="F1057" s="590"/>
      <c r="G1057" s="591"/>
      <c r="J1057" s="590"/>
    </row>
    <row r="1058" spans="6:10" x14ac:dyDescent="0.2">
      <c r="F1058" s="590"/>
      <c r="G1058" s="591"/>
      <c r="J1058" s="590"/>
    </row>
    <row r="1059" spans="6:10" x14ac:dyDescent="0.2">
      <c r="F1059" s="590"/>
      <c r="G1059" s="591"/>
      <c r="J1059" s="590"/>
    </row>
    <row r="1060" spans="6:10" x14ac:dyDescent="0.2">
      <c r="F1060" s="590"/>
      <c r="G1060" s="591"/>
      <c r="J1060" s="590"/>
    </row>
    <row r="1061" spans="6:10" x14ac:dyDescent="0.2">
      <c r="F1061" s="590"/>
      <c r="G1061" s="591"/>
      <c r="J1061" s="590"/>
    </row>
    <row r="1062" spans="6:10" x14ac:dyDescent="0.2">
      <c r="F1062" s="590"/>
      <c r="G1062" s="591"/>
      <c r="J1062" s="590"/>
    </row>
    <row r="1063" spans="6:10" x14ac:dyDescent="0.2">
      <c r="F1063" s="590"/>
      <c r="G1063" s="591"/>
      <c r="J1063" s="590"/>
    </row>
    <row r="1064" spans="6:10" x14ac:dyDescent="0.2">
      <c r="F1064" s="590"/>
      <c r="G1064" s="591"/>
      <c r="J1064" s="590"/>
    </row>
    <row r="1065" spans="6:10" x14ac:dyDescent="0.2">
      <c r="F1065" s="590"/>
      <c r="G1065" s="591"/>
      <c r="J1065" s="590"/>
    </row>
    <row r="1066" spans="6:10" x14ac:dyDescent="0.2">
      <c r="F1066" s="590"/>
      <c r="G1066" s="591"/>
      <c r="J1066" s="590"/>
    </row>
    <row r="1067" spans="6:10" x14ac:dyDescent="0.2">
      <c r="F1067" s="590"/>
      <c r="G1067" s="591"/>
      <c r="J1067" s="590"/>
    </row>
    <row r="1068" spans="6:10" x14ac:dyDescent="0.2">
      <c r="F1068" s="590"/>
      <c r="G1068" s="591"/>
      <c r="J1068" s="590"/>
    </row>
    <row r="1069" spans="6:10" x14ac:dyDescent="0.2">
      <c r="F1069" s="590"/>
      <c r="G1069" s="591"/>
      <c r="J1069" s="590"/>
    </row>
    <row r="1070" spans="6:10" x14ac:dyDescent="0.2">
      <c r="F1070" s="590"/>
      <c r="G1070" s="591"/>
      <c r="J1070" s="590"/>
    </row>
    <row r="1071" spans="6:10" x14ac:dyDescent="0.2">
      <c r="F1071" s="590"/>
      <c r="G1071" s="591"/>
      <c r="J1071" s="590"/>
    </row>
    <row r="1072" spans="6:10" x14ac:dyDescent="0.2">
      <c r="F1072" s="590"/>
      <c r="G1072" s="591"/>
      <c r="J1072" s="590"/>
    </row>
    <row r="1073" spans="6:10" x14ac:dyDescent="0.2">
      <c r="F1073" s="590"/>
      <c r="G1073" s="591"/>
      <c r="J1073" s="590"/>
    </row>
    <row r="1074" spans="6:10" x14ac:dyDescent="0.2">
      <c r="F1074" s="590"/>
      <c r="G1074" s="591"/>
      <c r="J1074" s="590"/>
    </row>
    <row r="1075" spans="6:10" x14ac:dyDescent="0.2">
      <c r="F1075" s="590"/>
      <c r="G1075" s="591"/>
      <c r="J1075" s="590"/>
    </row>
    <row r="1076" spans="6:10" x14ac:dyDescent="0.2">
      <c r="F1076" s="590"/>
      <c r="G1076" s="591"/>
      <c r="J1076" s="590"/>
    </row>
    <row r="1077" spans="6:10" x14ac:dyDescent="0.2">
      <c r="F1077" s="590"/>
      <c r="G1077" s="591"/>
      <c r="J1077" s="590"/>
    </row>
    <row r="1078" spans="6:10" x14ac:dyDescent="0.2">
      <c r="F1078" s="590"/>
      <c r="G1078" s="591"/>
      <c r="J1078" s="590"/>
    </row>
    <row r="1079" spans="6:10" x14ac:dyDescent="0.2">
      <c r="F1079" s="590"/>
      <c r="G1079" s="591"/>
      <c r="J1079" s="590"/>
    </row>
    <row r="1080" spans="6:10" x14ac:dyDescent="0.2">
      <c r="F1080" s="590"/>
      <c r="G1080" s="591"/>
      <c r="J1080" s="590"/>
    </row>
    <row r="1081" spans="6:10" x14ac:dyDescent="0.2">
      <c r="F1081" s="590"/>
      <c r="G1081" s="591"/>
      <c r="J1081" s="590"/>
    </row>
    <row r="1082" spans="6:10" x14ac:dyDescent="0.2">
      <c r="F1082" s="590"/>
      <c r="G1082" s="591"/>
      <c r="J1082" s="590"/>
    </row>
    <row r="1083" spans="6:10" x14ac:dyDescent="0.2">
      <c r="F1083" s="590"/>
      <c r="G1083" s="591"/>
      <c r="J1083" s="590"/>
    </row>
    <row r="1084" spans="6:10" x14ac:dyDescent="0.2">
      <c r="F1084" s="590"/>
      <c r="G1084" s="591"/>
      <c r="J1084" s="590"/>
    </row>
    <row r="1085" spans="6:10" x14ac:dyDescent="0.2">
      <c r="F1085" s="590"/>
      <c r="G1085" s="591"/>
      <c r="J1085" s="590"/>
    </row>
    <row r="1086" spans="6:10" x14ac:dyDescent="0.2">
      <c r="F1086" s="590"/>
      <c r="G1086" s="591"/>
      <c r="J1086" s="590"/>
    </row>
    <row r="1087" spans="6:10" x14ac:dyDescent="0.2">
      <c r="F1087" s="590"/>
      <c r="G1087" s="591"/>
      <c r="J1087" s="590"/>
    </row>
    <row r="1088" spans="6:10" x14ac:dyDescent="0.2">
      <c r="F1088" s="590"/>
      <c r="G1088" s="591"/>
      <c r="J1088" s="590"/>
    </row>
    <row r="1089" spans="6:10" x14ac:dyDescent="0.2">
      <c r="F1089" s="590"/>
      <c r="G1089" s="591"/>
      <c r="J1089" s="590"/>
    </row>
    <row r="1090" spans="6:10" x14ac:dyDescent="0.2">
      <c r="F1090" s="590"/>
      <c r="G1090" s="591"/>
      <c r="J1090" s="590"/>
    </row>
    <row r="1091" spans="6:10" x14ac:dyDescent="0.2">
      <c r="F1091" s="590"/>
      <c r="G1091" s="591"/>
      <c r="J1091" s="590"/>
    </row>
    <row r="1092" spans="6:10" x14ac:dyDescent="0.2">
      <c r="F1092" s="590"/>
      <c r="G1092" s="591"/>
      <c r="J1092" s="590"/>
    </row>
    <row r="1093" spans="6:10" x14ac:dyDescent="0.2">
      <c r="F1093" s="590"/>
      <c r="G1093" s="591"/>
      <c r="J1093" s="590"/>
    </row>
    <row r="1094" spans="6:10" x14ac:dyDescent="0.2">
      <c r="F1094" s="590"/>
      <c r="G1094" s="591"/>
      <c r="J1094" s="590"/>
    </row>
    <row r="1095" spans="6:10" x14ac:dyDescent="0.2">
      <c r="F1095" s="590"/>
      <c r="G1095" s="591"/>
      <c r="J1095" s="590"/>
    </row>
    <row r="1096" spans="6:10" x14ac:dyDescent="0.2">
      <c r="F1096" s="590"/>
      <c r="G1096" s="591"/>
      <c r="J1096" s="590"/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E29" sqref="E29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8" style="589" bestFit="1" customWidth="1"/>
    <col min="6" max="6" width="15" style="589" bestFit="1" customWidth="1"/>
    <col min="7" max="7" width="12.85546875" style="589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6384" width="9.140625" style="589"/>
  </cols>
  <sheetData>
    <row r="1" spans="1:11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</row>
    <row r="2" spans="1:11" x14ac:dyDescent="0.2">
      <c r="F2" s="590"/>
      <c r="G2" s="591"/>
      <c r="J2" s="590"/>
    </row>
    <row r="3" spans="1:11" x14ac:dyDescent="0.2">
      <c r="F3" s="590"/>
      <c r="G3" s="591"/>
      <c r="J3" s="590"/>
    </row>
    <row r="4" spans="1:11" x14ac:dyDescent="0.2">
      <c r="G4" s="592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2" sqref="A2:XFD4"/>
    </sheetView>
  </sheetViews>
  <sheetFormatPr defaultColWidth="20.85546875" defaultRowHeight="12.75" x14ac:dyDescent="0.2"/>
  <cols>
    <col min="1" max="1" width="11.42578125" style="589" customWidth="1"/>
    <col min="2" max="2" width="7.42578125" style="589" bestFit="1" customWidth="1"/>
    <col min="3" max="3" width="20.85546875" style="589"/>
    <col min="4" max="4" width="14.140625" style="589" customWidth="1"/>
    <col min="5" max="5" width="16.5703125" style="589" customWidth="1"/>
    <col min="6" max="16384" width="20.85546875" style="589"/>
  </cols>
  <sheetData>
    <row r="1" spans="1:13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</row>
    <row r="2" spans="1:13" x14ac:dyDescent="0.2">
      <c r="A2" s="589" t="s">
        <v>307</v>
      </c>
      <c r="B2" s="589" t="s">
        <v>304</v>
      </c>
      <c r="C2" s="589" t="s">
        <v>564</v>
      </c>
      <c r="D2" s="589" t="s">
        <v>565</v>
      </c>
      <c r="E2" s="589" t="s">
        <v>566</v>
      </c>
      <c r="F2" s="589" t="s">
        <v>567</v>
      </c>
      <c r="G2" s="590">
        <v>42704</v>
      </c>
      <c r="H2" s="604">
        <v>387.38</v>
      </c>
      <c r="I2" s="589" t="s">
        <v>474</v>
      </c>
      <c r="J2" s="589" t="s">
        <v>254</v>
      </c>
      <c r="K2" s="590">
        <v>42734</v>
      </c>
      <c r="L2" s="589" t="s">
        <v>71</v>
      </c>
      <c r="M2" s="589" t="s">
        <v>474</v>
      </c>
    </row>
    <row r="3" spans="1:13" x14ac:dyDescent="0.2">
      <c r="A3" s="589" t="s">
        <v>307</v>
      </c>
      <c r="B3" s="589" t="s">
        <v>304</v>
      </c>
      <c r="C3" s="589" t="s">
        <v>557</v>
      </c>
      <c r="D3" s="589" t="s">
        <v>558</v>
      </c>
      <c r="E3" s="589" t="s">
        <v>559</v>
      </c>
      <c r="F3" s="589" t="s">
        <v>556</v>
      </c>
      <c r="G3" s="590">
        <v>42708</v>
      </c>
      <c r="H3" s="604">
        <v>210</v>
      </c>
      <c r="I3" s="589" t="s">
        <v>474</v>
      </c>
      <c r="J3" s="589" t="s">
        <v>332</v>
      </c>
      <c r="K3" s="590">
        <v>42727</v>
      </c>
      <c r="L3" s="589" t="s">
        <v>71</v>
      </c>
      <c r="M3" s="589" t="s">
        <v>474</v>
      </c>
    </row>
    <row r="4" spans="1:13" x14ac:dyDescent="0.2">
      <c r="A4" s="589" t="s">
        <v>87</v>
      </c>
      <c r="B4" s="589" t="s">
        <v>304</v>
      </c>
      <c r="C4" s="589" t="s">
        <v>511</v>
      </c>
      <c r="D4" s="589" t="s">
        <v>512</v>
      </c>
      <c r="E4" s="589" t="s">
        <v>513</v>
      </c>
      <c r="F4" s="589" t="s">
        <v>510</v>
      </c>
      <c r="G4" s="590">
        <v>41967</v>
      </c>
      <c r="H4" s="604">
        <v>2040.67</v>
      </c>
      <c r="I4" s="589" t="s">
        <v>474</v>
      </c>
      <c r="J4" s="589" t="s">
        <v>514</v>
      </c>
      <c r="K4" s="590">
        <v>42719</v>
      </c>
      <c r="L4" s="589" t="s">
        <v>71</v>
      </c>
      <c r="M4" s="589" t="s">
        <v>474</v>
      </c>
    </row>
    <row r="5" spans="1:13" x14ac:dyDescent="0.2">
      <c r="F5" s="590"/>
      <c r="G5" s="591"/>
      <c r="H5" s="610">
        <f>SUM(H2:H4)</f>
        <v>2638.05</v>
      </c>
      <c r="J5" s="590"/>
    </row>
    <row r="6" spans="1:13" x14ac:dyDescent="0.2">
      <c r="F6" s="590"/>
      <c r="G6" s="591"/>
      <c r="J6" s="590"/>
    </row>
    <row r="7" spans="1:13" x14ac:dyDescent="0.2">
      <c r="F7" s="590"/>
      <c r="G7" s="591"/>
      <c r="J7" s="590"/>
    </row>
    <row r="8" spans="1:13" x14ac:dyDescent="0.2">
      <c r="F8" s="590"/>
      <c r="G8" s="591"/>
      <c r="J8" s="590"/>
    </row>
    <row r="9" spans="1:13" x14ac:dyDescent="0.2">
      <c r="F9" s="590"/>
      <c r="G9" s="591"/>
      <c r="J9" s="590"/>
    </row>
    <row r="10" spans="1:13" x14ac:dyDescent="0.2">
      <c r="F10" s="590"/>
      <c r="G10" s="591"/>
      <c r="J10" s="590"/>
    </row>
    <row r="11" spans="1:13" x14ac:dyDescent="0.2">
      <c r="F11" s="590"/>
      <c r="G11" s="591"/>
      <c r="J11" s="590"/>
    </row>
    <row r="12" spans="1:13" x14ac:dyDescent="0.2">
      <c r="F12" s="590"/>
      <c r="G12" s="591"/>
      <c r="J12" s="590"/>
    </row>
    <row r="13" spans="1:13" x14ac:dyDescent="0.2">
      <c r="F13" s="590"/>
      <c r="G13" s="591"/>
      <c r="J13" s="590"/>
    </row>
    <row r="14" spans="1:13" x14ac:dyDescent="0.2">
      <c r="F14" s="590"/>
      <c r="G14" s="591"/>
      <c r="J14" s="590"/>
    </row>
    <row r="15" spans="1:13" x14ac:dyDescent="0.2">
      <c r="F15" s="590"/>
      <c r="G15" s="591"/>
      <c r="J15" s="590"/>
    </row>
    <row r="16" spans="1:13" x14ac:dyDescent="0.2">
      <c r="F16" s="590"/>
      <c r="G16" s="591"/>
      <c r="J16" s="590"/>
    </row>
    <row r="17" spans="7:7" x14ac:dyDescent="0.2">
      <c r="G17" s="592"/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topLeftCell="A4" zoomScale="86" zoomScaleNormal="86" workbookViewId="0">
      <selection activeCell="D31" sqref="D31:D33"/>
    </sheetView>
  </sheetViews>
  <sheetFormatPr defaultColWidth="9.140625" defaultRowHeight="12.75" x14ac:dyDescent="0.2"/>
  <cols>
    <col min="1" max="1" width="9.7109375" style="589" customWidth="1"/>
    <col min="2" max="2" width="15.28515625" style="589" customWidth="1"/>
    <col min="3" max="3" width="14.42578125" style="589" customWidth="1"/>
    <col min="4" max="4" width="11" style="589" bestFit="1" customWidth="1"/>
    <col min="5" max="5" width="12.85546875" style="589" customWidth="1"/>
    <col min="6" max="6" width="12.5703125" style="589" customWidth="1"/>
    <col min="7" max="7" width="16" style="589" bestFit="1" customWidth="1"/>
    <col min="8" max="8" width="13" style="589" bestFit="1" customWidth="1"/>
    <col min="9" max="9" width="16" style="589" bestFit="1" customWidth="1"/>
    <col min="10" max="10" width="13" style="589" bestFit="1" customWidth="1"/>
    <col min="11" max="11" width="19" style="589" bestFit="1" customWidth="1"/>
    <col min="12" max="12" width="10" style="589" bestFit="1" customWidth="1"/>
    <col min="13" max="13" width="21" style="589" bestFit="1" customWidth="1"/>
    <col min="14" max="14" width="13" style="589" bestFit="1" customWidth="1"/>
    <col min="15" max="15" width="21" style="589" bestFit="1" customWidth="1"/>
    <col min="16" max="16" width="12" style="589" bestFit="1" customWidth="1"/>
    <col min="17" max="18" width="10" style="589" bestFit="1" customWidth="1"/>
    <col min="19" max="19" width="24" style="589" bestFit="1" customWidth="1"/>
    <col min="20" max="20" width="12" style="589" bestFit="1" customWidth="1"/>
    <col min="21" max="21" width="24" style="589" bestFit="1" customWidth="1"/>
    <col min="22" max="22" width="12" style="589" bestFit="1" customWidth="1"/>
    <col min="23" max="23" width="24" style="589" bestFit="1" customWidth="1"/>
    <col min="24" max="24" width="12" style="589" bestFit="1" customWidth="1"/>
    <col min="25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307</v>
      </c>
      <c r="B2" s="589" t="s">
        <v>88</v>
      </c>
      <c r="C2" s="589" t="s">
        <v>89</v>
      </c>
      <c r="D2" s="589" t="s">
        <v>90</v>
      </c>
      <c r="E2" s="589" t="s">
        <v>537</v>
      </c>
      <c r="F2" s="590">
        <v>42727</v>
      </c>
      <c r="G2" s="591">
        <v>-108.9</v>
      </c>
      <c r="H2" s="589" t="s">
        <v>3812</v>
      </c>
      <c r="I2" s="589" t="s">
        <v>525</v>
      </c>
      <c r="J2" s="590">
        <v>42731</v>
      </c>
      <c r="K2" s="589" t="s">
        <v>4</v>
      </c>
      <c r="L2" s="589" t="s">
        <v>474</v>
      </c>
    </row>
    <row r="3" spans="1:12" x14ac:dyDescent="0.2">
      <c r="A3" s="589" t="s">
        <v>307</v>
      </c>
      <c r="B3" s="589" t="s">
        <v>68</v>
      </c>
      <c r="C3" s="589" t="s">
        <v>69</v>
      </c>
      <c r="D3" s="589" t="s">
        <v>70</v>
      </c>
      <c r="E3" s="589" t="s">
        <v>2114</v>
      </c>
      <c r="F3" s="590">
        <v>42702</v>
      </c>
      <c r="G3" s="591">
        <v>-302.2</v>
      </c>
      <c r="H3" s="589" t="s">
        <v>474</v>
      </c>
      <c r="I3" s="589" t="s">
        <v>133</v>
      </c>
      <c r="J3" s="590">
        <v>42705</v>
      </c>
      <c r="K3" s="589" t="s">
        <v>4</v>
      </c>
      <c r="L3" s="589" t="s">
        <v>474</v>
      </c>
    </row>
    <row r="4" spans="1:12" x14ac:dyDescent="0.2">
      <c r="G4" s="592">
        <f>SUM(G2:G3)</f>
        <v>-411.1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activeCell="A2" sqref="A2:XFD13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7" style="589" bestFit="1" customWidth="1"/>
    <col min="6" max="6" width="15" style="589" bestFit="1" customWidth="1"/>
    <col min="7" max="7" width="11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307</v>
      </c>
      <c r="B2" s="589" t="s">
        <v>168</v>
      </c>
      <c r="C2" s="589" t="s">
        <v>475</v>
      </c>
      <c r="D2" s="589" t="s">
        <v>169</v>
      </c>
      <c r="E2" s="589" t="s">
        <v>621</v>
      </c>
      <c r="F2" s="590">
        <v>42727</v>
      </c>
      <c r="G2" s="591">
        <v>75.48</v>
      </c>
      <c r="H2" s="589" t="s">
        <v>622</v>
      </c>
      <c r="I2" s="589" t="s">
        <v>226</v>
      </c>
      <c r="J2" s="590">
        <v>42744</v>
      </c>
      <c r="K2" s="589" t="s">
        <v>71</v>
      </c>
      <c r="L2" s="589" t="s">
        <v>758</v>
      </c>
    </row>
    <row r="3" spans="1:12" x14ac:dyDescent="0.2">
      <c r="A3" s="589" t="s">
        <v>307</v>
      </c>
      <c r="B3" s="589" t="s">
        <v>168</v>
      </c>
      <c r="C3" s="589" t="s">
        <v>475</v>
      </c>
      <c r="D3" s="589" t="s">
        <v>169</v>
      </c>
      <c r="E3" s="589" t="s">
        <v>623</v>
      </c>
      <c r="F3" s="590">
        <v>42727</v>
      </c>
      <c r="G3" s="591">
        <v>302.95</v>
      </c>
      <c r="H3" s="589" t="s">
        <v>622</v>
      </c>
      <c r="I3" s="589" t="s">
        <v>226</v>
      </c>
      <c r="J3" s="590">
        <v>42744</v>
      </c>
      <c r="K3" s="589" t="s">
        <v>71</v>
      </c>
      <c r="L3" s="589" t="s">
        <v>758</v>
      </c>
    </row>
    <row r="4" spans="1:12" x14ac:dyDescent="0.2">
      <c r="A4" s="589" t="s">
        <v>307</v>
      </c>
      <c r="B4" s="589" t="s">
        <v>168</v>
      </c>
      <c r="C4" s="589" t="s">
        <v>475</v>
      </c>
      <c r="D4" s="589" t="s">
        <v>169</v>
      </c>
      <c r="E4" s="589" t="s">
        <v>624</v>
      </c>
      <c r="F4" s="590">
        <v>42727</v>
      </c>
      <c r="G4" s="591">
        <v>1064.33</v>
      </c>
      <c r="H4" s="589" t="s">
        <v>622</v>
      </c>
      <c r="I4" s="589" t="s">
        <v>226</v>
      </c>
      <c r="J4" s="590">
        <v>42744</v>
      </c>
      <c r="K4" s="589" t="s">
        <v>71</v>
      </c>
      <c r="L4" s="589" t="s">
        <v>758</v>
      </c>
    </row>
    <row r="5" spans="1:12" x14ac:dyDescent="0.2">
      <c r="A5" s="589" t="s">
        <v>611</v>
      </c>
      <c r="B5" s="589" t="s">
        <v>626</v>
      </c>
      <c r="C5" s="589" t="s">
        <v>1063</v>
      </c>
      <c r="D5" s="589" t="s">
        <v>627</v>
      </c>
      <c r="E5" s="589" t="s">
        <v>628</v>
      </c>
      <c r="F5" s="590">
        <v>42763</v>
      </c>
      <c r="G5" s="591">
        <v>986.87</v>
      </c>
      <c r="H5" s="589" t="s">
        <v>474</v>
      </c>
      <c r="I5" s="589" t="s">
        <v>587</v>
      </c>
      <c r="J5" s="590">
        <v>42765</v>
      </c>
      <c r="K5" s="589" t="s">
        <v>71</v>
      </c>
      <c r="L5" s="589" t="s">
        <v>474</v>
      </c>
    </row>
    <row r="6" spans="1:12" x14ac:dyDescent="0.2">
      <c r="A6" s="589" t="s">
        <v>611</v>
      </c>
      <c r="B6" s="589" t="s">
        <v>162</v>
      </c>
      <c r="C6" s="589" t="s">
        <v>163</v>
      </c>
      <c r="D6" s="589" t="s">
        <v>164</v>
      </c>
      <c r="E6" s="589" t="s">
        <v>642</v>
      </c>
      <c r="F6" s="590">
        <v>42752</v>
      </c>
      <c r="G6" s="591">
        <v>20.27</v>
      </c>
      <c r="H6" s="589" t="s">
        <v>474</v>
      </c>
      <c r="I6" s="589" t="s">
        <v>531</v>
      </c>
      <c r="J6" s="590">
        <v>42755</v>
      </c>
      <c r="K6" s="589" t="s">
        <v>71</v>
      </c>
      <c r="L6" s="589" t="s">
        <v>474</v>
      </c>
    </row>
    <row r="7" spans="1:12" x14ac:dyDescent="0.2">
      <c r="A7" s="589" t="s">
        <v>307</v>
      </c>
      <c r="B7" s="589" t="s">
        <v>643</v>
      </c>
      <c r="C7" s="589" t="s">
        <v>644</v>
      </c>
      <c r="D7" s="589" t="s">
        <v>645</v>
      </c>
      <c r="E7" s="589" t="s">
        <v>646</v>
      </c>
      <c r="F7" s="590">
        <v>42704</v>
      </c>
      <c r="G7" s="591">
        <v>50</v>
      </c>
      <c r="H7" s="589" t="s">
        <v>474</v>
      </c>
      <c r="I7" s="589" t="s">
        <v>634</v>
      </c>
      <c r="J7" s="590">
        <v>42745</v>
      </c>
      <c r="K7" s="589" t="s">
        <v>71</v>
      </c>
      <c r="L7" s="589" t="s">
        <v>474</v>
      </c>
    </row>
    <row r="8" spans="1:12" x14ac:dyDescent="0.2">
      <c r="A8" s="589" t="s">
        <v>307</v>
      </c>
      <c r="B8" s="589" t="s">
        <v>220</v>
      </c>
      <c r="C8" s="589" t="s">
        <v>221</v>
      </c>
      <c r="D8" s="589" t="s">
        <v>222</v>
      </c>
      <c r="E8" s="589" t="s">
        <v>650</v>
      </c>
      <c r="F8" s="590">
        <v>42735</v>
      </c>
      <c r="G8" s="591">
        <v>60.14</v>
      </c>
      <c r="H8" s="589" t="s">
        <v>474</v>
      </c>
      <c r="I8" s="589" t="s">
        <v>314</v>
      </c>
      <c r="J8" s="590">
        <v>42747</v>
      </c>
      <c r="K8" s="589" t="s">
        <v>71</v>
      </c>
      <c r="L8" s="589" t="s">
        <v>474</v>
      </c>
    </row>
    <row r="9" spans="1:12" x14ac:dyDescent="0.2">
      <c r="A9" s="589" t="s">
        <v>307</v>
      </c>
      <c r="B9" s="589" t="s">
        <v>498</v>
      </c>
      <c r="C9" s="589" t="s">
        <v>499</v>
      </c>
      <c r="D9" s="589" t="s">
        <v>474</v>
      </c>
      <c r="E9" s="589" t="s">
        <v>651</v>
      </c>
      <c r="F9" s="590">
        <v>42704</v>
      </c>
      <c r="G9" s="591">
        <v>11654.5</v>
      </c>
      <c r="H9" s="589" t="s">
        <v>474</v>
      </c>
      <c r="I9" s="589" t="s">
        <v>345</v>
      </c>
      <c r="J9" s="590">
        <v>42747</v>
      </c>
      <c r="K9" s="589" t="s">
        <v>71</v>
      </c>
      <c r="L9" s="589" t="s">
        <v>474</v>
      </c>
    </row>
    <row r="10" spans="1:12" x14ac:dyDescent="0.2">
      <c r="A10" s="589" t="s">
        <v>307</v>
      </c>
      <c r="B10" s="589" t="s">
        <v>652</v>
      </c>
      <c r="C10" s="589" t="s">
        <v>653</v>
      </c>
      <c r="D10" s="589" t="s">
        <v>654</v>
      </c>
      <c r="E10" s="589" t="s">
        <v>655</v>
      </c>
      <c r="F10" s="590">
        <v>42370</v>
      </c>
      <c r="G10" s="591">
        <v>500</v>
      </c>
      <c r="H10" s="589" t="s">
        <v>474</v>
      </c>
      <c r="I10" s="589" t="s">
        <v>571</v>
      </c>
      <c r="J10" s="590">
        <v>42753</v>
      </c>
      <c r="K10" s="589" t="s">
        <v>71</v>
      </c>
      <c r="L10" s="589" t="s">
        <v>474</v>
      </c>
    </row>
    <row r="11" spans="1:12" x14ac:dyDescent="0.2">
      <c r="A11" s="589" t="s">
        <v>307</v>
      </c>
      <c r="B11" s="589" t="s">
        <v>143</v>
      </c>
      <c r="C11" s="589" t="s">
        <v>144</v>
      </c>
      <c r="D11" s="589" t="s">
        <v>145</v>
      </c>
      <c r="E11" s="589" t="s">
        <v>656</v>
      </c>
      <c r="F11" s="590">
        <v>42735</v>
      </c>
      <c r="G11" s="591">
        <v>189.58</v>
      </c>
      <c r="H11" s="589" t="s">
        <v>474</v>
      </c>
      <c r="I11" s="589" t="s">
        <v>104</v>
      </c>
      <c r="J11" s="590">
        <v>42744</v>
      </c>
      <c r="K11" s="589" t="s">
        <v>71</v>
      </c>
      <c r="L11" s="589" t="s">
        <v>474</v>
      </c>
    </row>
    <row r="12" spans="1:12" x14ac:dyDescent="0.2">
      <c r="A12" s="589" t="s">
        <v>307</v>
      </c>
      <c r="B12" s="589" t="s">
        <v>657</v>
      </c>
      <c r="C12" s="589" t="s">
        <v>658</v>
      </c>
      <c r="D12" s="589" t="s">
        <v>659</v>
      </c>
      <c r="E12" s="589" t="s">
        <v>660</v>
      </c>
      <c r="F12" s="590">
        <v>42735</v>
      </c>
      <c r="G12" s="591">
        <v>49.94</v>
      </c>
      <c r="H12" s="589" t="s">
        <v>474</v>
      </c>
      <c r="I12" s="589" t="s">
        <v>759</v>
      </c>
      <c r="J12" s="590">
        <v>42748</v>
      </c>
      <c r="K12" s="589" t="s">
        <v>71</v>
      </c>
      <c r="L12" s="589" t="s">
        <v>474</v>
      </c>
    </row>
    <row r="13" spans="1:12" x14ac:dyDescent="0.2">
      <c r="A13" s="589" t="s">
        <v>290</v>
      </c>
      <c r="B13" s="589" t="s">
        <v>664</v>
      </c>
      <c r="C13" s="589" t="s">
        <v>665</v>
      </c>
      <c r="D13" s="589" t="s">
        <v>666</v>
      </c>
      <c r="E13" s="589" t="s">
        <v>667</v>
      </c>
      <c r="F13" s="590">
        <v>41220</v>
      </c>
      <c r="G13" s="591">
        <v>55</v>
      </c>
      <c r="H13" s="589" t="s">
        <v>474</v>
      </c>
      <c r="I13" s="589" t="s">
        <v>538</v>
      </c>
      <c r="J13" s="590">
        <v>42762</v>
      </c>
      <c r="K13" s="589" t="s">
        <v>71</v>
      </c>
      <c r="L13" s="589" t="s">
        <v>474</v>
      </c>
    </row>
    <row r="14" spans="1:12" x14ac:dyDescent="0.2">
      <c r="G14" s="592">
        <f>SUM(G2:G13)</f>
        <v>15009.060000000001</v>
      </c>
    </row>
  </sheetData>
  <sortState ref="A2:N2291">
    <sortCondition ref="G2:G2291"/>
  </sortState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workbookViewId="0">
      <selection activeCell="A2" sqref="A2:XFD3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26" style="589" bestFit="1" customWidth="1"/>
    <col min="6" max="6" width="15" style="589" bestFit="1" customWidth="1"/>
    <col min="7" max="7" width="15" style="589" customWidth="1"/>
    <col min="8" max="11" width="10" style="589" customWidth="1"/>
    <col min="12" max="12" width="21" style="589" bestFit="1" customWidth="1"/>
    <col min="13" max="13" width="16" style="589" bestFit="1" customWidth="1"/>
    <col min="14" max="14" width="13" style="589" bestFit="1" customWidth="1"/>
    <col min="15" max="15" width="14" style="589" bestFit="1" customWidth="1"/>
    <col min="16" max="16384" width="9.140625" style="589"/>
  </cols>
  <sheetData>
    <row r="1" spans="1:14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/>
      <c r="I1" s="594"/>
      <c r="J1" s="594" t="s">
        <v>36</v>
      </c>
      <c r="K1" s="594" t="s">
        <v>3</v>
      </c>
      <c r="L1" s="595" t="s">
        <v>34</v>
      </c>
      <c r="M1" s="595" t="s">
        <v>35</v>
      </c>
      <c r="N1" s="594" t="s">
        <v>760</v>
      </c>
    </row>
    <row r="2" spans="1:14" x14ac:dyDescent="0.2">
      <c r="A2" s="589" t="s">
        <v>611</v>
      </c>
      <c r="B2" s="589" t="s">
        <v>417</v>
      </c>
      <c r="C2" s="589" t="s">
        <v>418</v>
      </c>
      <c r="D2" s="589" t="s">
        <v>419</v>
      </c>
      <c r="E2" s="589" t="s">
        <v>641</v>
      </c>
      <c r="F2" s="590">
        <v>42761</v>
      </c>
      <c r="G2" s="591">
        <v>70.66</v>
      </c>
      <c r="H2" s="589" t="s">
        <v>474</v>
      </c>
      <c r="I2" s="589" t="s">
        <v>1361</v>
      </c>
      <c r="J2" s="590">
        <v>42765</v>
      </c>
      <c r="K2" s="589" t="s">
        <v>4</v>
      </c>
      <c r="L2" s="589" t="s">
        <v>474</v>
      </c>
    </row>
    <row r="3" spans="1:14" x14ac:dyDescent="0.2">
      <c r="A3" s="589" t="s">
        <v>307</v>
      </c>
      <c r="B3" s="589" t="s">
        <v>2115</v>
      </c>
      <c r="C3" s="589" t="s">
        <v>2116</v>
      </c>
      <c r="D3" s="589" t="s">
        <v>2117</v>
      </c>
      <c r="E3" s="589" t="s">
        <v>2118</v>
      </c>
      <c r="F3" s="590">
        <v>42734</v>
      </c>
      <c r="G3" s="591">
        <v>8.5399999999999991</v>
      </c>
      <c r="H3" s="589" t="s">
        <v>474</v>
      </c>
      <c r="I3" s="589" t="s">
        <v>1195</v>
      </c>
      <c r="J3" s="590">
        <v>42745</v>
      </c>
      <c r="K3" s="589" t="s">
        <v>4</v>
      </c>
      <c r="L3" s="589" t="s">
        <v>474</v>
      </c>
    </row>
    <row r="4" spans="1:14" x14ac:dyDescent="0.2">
      <c r="G4" s="592">
        <f>SUM(G2:G3)</f>
        <v>79.199999999999989</v>
      </c>
    </row>
    <row r="5" spans="1:14" x14ac:dyDescent="0.2">
      <c r="F5" s="590"/>
      <c r="G5" s="591"/>
      <c r="H5" s="591"/>
      <c r="I5" s="591"/>
      <c r="J5" s="591"/>
      <c r="K5" s="591"/>
      <c r="N5" s="590"/>
    </row>
    <row r="6" spans="1:14" x14ac:dyDescent="0.2">
      <c r="F6" s="590"/>
      <c r="G6" s="591"/>
      <c r="H6" s="591"/>
      <c r="I6" s="591"/>
      <c r="J6" s="591"/>
      <c r="K6" s="591"/>
      <c r="N6" s="590"/>
    </row>
    <row r="7" spans="1:14" x14ac:dyDescent="0.2">
      <c r="F7" s="590"/>
      <c r="G7" s="591"/>
      <c r="H7" s="591"/>
      <c r="I7" s="591"/>
      <c r="J7" s="591"/>
      <c r="K7" s="591"/>
      <c r="N7" s="590"/>
    </row>
    <row r="8" spans="1:14" x14ac:dyDescent="0.2">
      <c r="F8" s="590"/>
      <c r="G8" s="591"/>
      <c r="H8" s="591"/>
      <c r="I8" s="591"/>
      <c r="J8" s="591"/>
      <c r="K8" s="591"/>
      <c r="N8" s="590"/>
    </row>
    <row r="9" spans="1:14" x14ac:dyDescent="0.2">
      <c r="F9" s="590"/>
      <c r="G9" s="591"/>
      <c r="H9" s="591"/>
      <c r="I9" s="591"/>
      <c r="J9" s="591"/>
      <c r="K9" s="591"/>
      <c r="N9" s="590"/>
    </row>
    <row r="10" spans="1:14" x14ac:dyDescent="0.2">
      <c r="F10" s="590"/>
      <c r="G10" s="591"/>
      <c r="H10" s="591"/>
      <c r="I10" s="591"/>
      <c r="J10" s="591"/>
      <c r="K10" s="591"/>
      <c r="N10" s="590"/>
    </row>
    <row r="11" spans="1:14" x14ac:dyDescent="0.2">
      <c r="F11" s="590"/>
      <c r="G11" s="591"/>
      <c r="H11" s="591"/>
      <c r="I11" s="591"/>
      <c r="J11" s="591"/>
      <c r="K11" s="591"/>
      <c r="N11" s="590"/>
    </row>
    <row r="12" spans="1:14" x14ac:dyDescent="0.2">
      <c r="F12" s="590"/>
      <c r="G12" s="591"/>
      <c r="H12" s="591"/>
      <c r="I12" s="591"/>
      <c r="J12" s="591"/>
      <c r="K12" s="591"/>
      <c r="N12" s="590"/>
    </row>
    <row r="13" spans="1:14" x14ac:dyDescent="0.2">
      <c r="F13" s="590"/>
      <c r="G13" s="591"/>
      <c r="H13" s="591"/>
      <c r="I13" s="591"/>
      <c r="J13" s="591"/>
      <c r="K13" s="591"/>
      <c r="N13" s="590"/>
    </row>
    <row r="14" spans="1:14" x14ac:dyDescent="0.2">
      <c r="F14" s="590"/>
      <c r="G14" s="591"/>
      <c r="H14" s="591"/>
      <c r="I14" s="591"/>
      <c r="J14" s="591"/>
      <c r="K14" s="591"/>
      <c r="N14" s="590"/>
    </row>
    <row r="15" spans="1:14" x14ac:dyDescent="0.2">
      <c r="F15" s="590"/>
      <c r="G15" s="591"/>
      <c r="H15" s="591"/>
      <c r="I15" s="591"/>
      <c r="J15" s="591"/>
      <c r="K15" s="591"/>
      <c r="N15" s="590"/>
    </row>
    <row r="16" spans="1:14" x14ac:dyDescent="0.2">
      <c r="F16" s="590"/>
      <c r="G16" s="591"/>
      <c r="H16" s="591"/>
      <c r="I16" s="591"/>
      <c r="J16" s="591"/>
      <c r="K16" s="591"/>
      <c r="N16" s="590"/>
    </row>
    <row r="17" spans="6:14" x14ac:dyDescent="0.2">
      <c r="F17" s="590"/>
      <c r="G17" s="591"/>
      <c r="H17" s="591"/>
      <c r="I17" s="591"/>
      <c r="J17" s="591"/>
      <c r="K17" s="591"/>
      <c r="N17" s="590"/>
    </row>
    <row r="18" spans="6:14" x14ac:dyDescent="0.2">
      <c r="F18" s="590"/>
      <c r="G18" s="591"/>
      <c r="H18" s="591"/>
      <c r="I18" s="591"/>
      <c r="J18" s="591"/>
      <c r="K18" s="591"/>
      <c r="N18" s="590"/>
    </row>
    <row r="19" spans="6:14" x14ac:dyDescent="0.2">
      <c r="F19" s="590"/>
      <c r="G19" s="591"/>
      <c r="H19" s="591"/>
      <c r="I19" s="591"/>
      <c r="J19" s="591"/>
      <c r="K19" s="591"/>
      <c r="N19" s="590"/>
    </row>
    <row r="20" spans="6:14" x14ac:dyDescent="0.2">
      <c r="F20" s="590"/>
      <c r="G20" s="591"/>
      <c r="H20" s="591"/>
      <c r="I20" s="591"/>
      <c r="J20" s="591"/>
      <c r="K20" s="591"/>
      <c r="N20" s="590"/>
    </row>
    <row r="21" spans="6:14" x14ac:dyDescent="0.2">
      <c r="F21" s="590"/>
      <c r="G21" s="591"/>
      <c r="H21" s="591"/>
      <c r="I21" s="591"/>
      <c r="J21" s="591"/>
      <c r="K21" s="591"/>
      <c r="N21" s="590"/>
    </row>
    <row r="22" spans="6:14" x14ac:dyDescent="0.2">
      <c r="F22" s="590"/>
      <c r="G22" s="591"/>
      <c r="H22" s="591"/>
      <c r="I22" s="591"/>
      <c r="J22" s="591"/>
      <c r="K22" s="591"/>
      <c r="N22" s="590"/>
    </row>
    <row r="23" spans="6:14" x14ac:dyDescent="0.2">
      <c r="F23" s="590"/>
      <c r="G23" s="591"/>
      <c r="H23" s="591"/>
      <c r="I23" s="591"/>
      <c r="J23" s="591"/>
      <c r="K23" s="591"/>
      <c r="N23" s="590"/>
    </row>
    <row r="24" spans="6:14" x14ac:dyDescent="0.2">
      <c r="F24" s="590"/>
      <c r="G24" s="591"/>
      <c r="H24" s="591"/>
      <c r="I24" s="591"/>
      <c r="J24" s="591"/>
      <c r="K24" s="591"/>
      <c r="N24" s="590"/>
    </row>
    <row r="25" spans="6:14" x14ac:dyDescent="0.2">
      <c r="F25" s="590"/>
      <c r="G25" s="591"/>
      <c r="H25" s="591"/>
      <c r="I25" s="591"/>
      <c r="J25" s="591"/>
      <c r="K25" s="591"/>
      <c r="N25" s="590"/>
    </row>
    <row r="26" spans="6:14" x14ac:dyDescent="0.2">
      <c r="F26" s="590"/>
      <c r="G26" s="591"/>
      <c r="H26" s="591"/>
      <c r="I26" s="591"/>
      <c r="J26" s="591"/>
      <c r="K26" s="591"/>
      <c r="N26" s="590"/>
    </row>
    <row r="27" spans="6:14" x14ac:dyDescent="0.2">
      <c r="F27" s="590"/>
      <c r="G27" s="591"/>
      <c r="H27" s="591"/>
      <c r="I27" s="591"/>
      <c r="J27" s="591"/>
      <c r="K27" s="591"/>
      <c r="N27" s="590"/>
    </row>
    <row r="28" spans="6:14" x14ac:dyDescent="0.2">
      <c r="F28" s="590"/>
      <c r="G28" s="591"/>
      <c r="H28" s="591"/>
      <c r="I28" s="591"/>
      <c r="J28" s="591"/>
      <c r="K28" s="591"/>
      <c r="N28" s="590"/>
    </row>
    <row r="29" spans="6:14" x14ac:dyDescent="0.2">
      <c r="F29" s="590"/>
      <c r="G29" s="591"/>
      <c r="H29" s="591"/>
      <c r="I29" s="591"/>
      <c r="J29" s="591"/>
      <c r="K29" s="591"/>
      <c r="N29" s="590"/>
    </row>
    <row r="30" spans="6:14" x14ac:dyDescent="0.2">
      <c r="F30" s="590"/>
      <c r="G30" s="591"/>
      <c r="H30" s="591"/>
      <c r="I30" s="591"/>
      <c r="J30" s="591"/>
      <c r="K30" s="591"/>
      <c r="N30" s="590"/>
    </row>
    <row r="31" spans="6:14" x14ac:dyDescent="0.2">
      <c r="F31" s="590"/>
      <c r="G31" s="591"/>
      <c r="H31" s="591"/>
      <c r="I31" s="591"/>
      <c r="J31" s="591"/>
      <c r="K31" s="591"/>
      <c r="N31" s="590"/>
    </row>
    <row r="32" spans="6:14" x14ac:dyDescent="0.2">
      <c r="F32" s="590"/>
      <c r="G32" s="591"/>
      <c r="H32" s="591"/>
      <c r="I32" s="591"/>
      <c r="J32" s="591"/>
      <c r="K32" s="591"/>
      <c r="N32" s="590"/>
    </row>
    <row r="33" spans="6:14" x14ac:dyDescent="0.2">
      <c r="F33" s="590"/>
      <c r="G33" s="591"/>
      <c r="H33" s="591"/>
      <c r="I33" s="591"/>
      <c r="J33" s="591"/>
      <c r="K33" s="591"/>
      <c r="N33" s="590"/>
    </row>
    <row r="34" spans="6:14" x14ac:dyDescent="0.2">
      <c r="F34" s="590"/>
      <c r="G34" s="591"/>
      <c r="H34" s="591"/>
      <c r="I34" s="591"/>
      <c r="J34" s="591"/>
      <c r="K34" s="591"/>
      <c r="N34" s="590"/>
    </row>
    <row r="35" spans="6:14" x14ac:dyDescent="0.2">
      <c r="F35" s="590"/>
      <c r="G35" s="591"/>
      <c r="H35" s="591"/>
      <c r="I35" s="591"/>
      <c r="J35" s="591"/>
      <c r="K35" s="591"/>
      <c r="N35" s="590"/>
    </row>
    <row r="36" spans="6:14" x14ac:dyDescent="0.2">
      <c r="F36" s="590"/>
      <c r="G36" s="591"/>
      <c r="H36" s="591"/>
      <c r="I36" s="591"/>
      <c r="J36" s="591"/>
      <c r="K36" s="591"/>
      <c r="N36" s="590"/>
    </row>
    <row r="37" spans="6:14" x14ac:dyDescent="0.2">
      <c r="F37" s="590"/>
      <c r="G37" s="591"/>
      <c r="H37" s="591"/>
      <c r="I37" s="591"/>
      <c r="J37" s="591"/>
      <c r="K37" s="591"/>
      <c r="N37" s="590"/>
    </row>
    <row r="38" spans="6:14" x14ac:dyDescent="0.2">
      <c r="F38" s="590"/>
      <c r="G38" s="591"/>
      <c r="H38" s="591"/>
      <c r="I38" s="591"/>
      <c r="J38" s="591"/>
      <c r="K38" s="591"/>
      <c r="N38" s="590"/>
    </row>
    <row r="39" spans="6:14" x14ac:dyDescent="0.2">
      <c r="F39" s="590"/>
      <c r="G39" s="591"/>
      <c r="H39" s="591"/>
      <c r="I39" s="591"/>
      <c r="J39" s="591"/>
      <c r="K39" s="591"/>
      <c r="N39" s="590"/>
    </row>
    <row r="40" spans="6:14" x14ac:dyDescent="0.2">
      <c r="F40" s="590"/>
      <c r="G40" s="591"/>
      <c r="H40" s="591"/>
      <c r="I40" s="591"/>
      <c r="J40" s="591"/>
      <c r="K40" s="591"/>
      <c r="N40" s="590"/>
    </row>
    <row r="41" spans="6:14" x14ac:dyDescent="0.2">
      <c r="F41" s="590"/>
      <c r="G41" s="591"/>
      <c r="H41" s="591"/>
      <c r="I41" s="591"/>
      <c r="J41" s="591"/>
      <c r="K41" s="591"/>
      <c r="N41" s="590"/>
    </row>
    <row r="42" spans="6:14" x14ac:dyDescent="0.2">
      <c r="F42" s="590"/>
      <c r="G42" s="591"/>
      <c r="H42" s="591"/>
      <c r="I42" s="591"/>
      <c r="J42" s="591"/>
      <c r="K42" s="591"/>
      <c r="N42" s="590"/>
    </row>
    <row r="43" spans="6:14" x14ac:dyDescent="0.2">
      <c r="F43" s="590"/>
      <c r="G43" s="591"/>
      <c r="H43" s="591"/>
      <c r="I43" s="591"/>
      <c r="J43" s="591"/>
      <c r="K43" s="591"/>
      <c r="N43" s="590"/>
    </row>
    <row r="44" spans="6:14" x14ac:dyDescent="0.2">
      <c r="F44" s="590"/>
      <c r="G44" s="591"/>
      <c r="H44" s="591"/>
      <c r="I44" s="591"/>
      <c r="J44" s="591"/>
      <c r="K44" s="591"/>
      <c r="N44" s="590"/>
    </row>
    <row r="45" spans="6:14" x14ac:dyDescent="0.2">
      <c r="F45" s="590"/>
      <c r="G45" s="591"/>
      <c r="H45" s="591"/>
      <c r="I45" s="591"/>
      <c r="J45" s="591"/>
      <c r="K45" s="591"/>
      <c r="N45" s="590"/>
    </row>
    <row r="46" spans="6:14" x14ac:dyDescent="0.2">
      <c r="F46" s="590"/>
      <c r="G46" s="591"/>
      <c r="H46" s="591"/>
      <c r="I46" s="591"/>
      <c r="J46" s="591"/>
      <c r="K46" s="591"/>
      <c r="N46" s="590"/>
    </row>
    <row r="47" spans="6:14" x14ac:dyDescent="0.2">
      <c r="F47" s="590"/>
      <c r="G47" s="591"/>
      <c r="H47" s="591"/>
      <c r="I47" s="591"/>
      <c r="J47" s="591"/>
      <c r="K47" s="591"/>
      <c r="N47" s="590"/>
    </row>
    <row r="48" spans="6:14" x14ac:dyDescent="0.2">
      <c r="F48" s="590"/>
      <c r="G48" s="591"/>
      <c r="H48" s="591"/>
      <c r="I48" s="591"/>
      <c r="J48" s="591"/>
      <c r="K48" s="591"/>
      <c r="N48" s="590"/>
    </row>
    <row r="49" spans="6:14" x14ac:dyDescent="0.2">
      <c r="F49" s="590"/>
      <c r="G49" s="591"/>
      <c r="H49" s="591"/>
      <c r="I49" s="591"/>
      <c r="J49" s="591"/>
      <c r="K49" s="591"/>
      <c r="N49" s="590"/>
    </row>
    <row r="50" spans="6:14" x14ac:dyDescent="0.2">
      <c r="F50" s="590"/>
      <c r="G50" s="591"/>
      <c r="H50" s="591"/>
      <c r="I50" s="591"/>
      <c r="J50" s="591"/>
      <c r="K50" s="591"/>
      <c r="N50" s="590"/>
    </row>
    <row r="51" spans="6:14" x14ac:dyDescent="0.2">
      <c r="F51" s="590"/>
      <c r="G51" s="591"/>
      <c r="H51" s="591"/>
      <c r="I51" s="591"/>
      <c r="J51" s="591"/>
      <c r="K51" s="591"/>
      <c r="N51" s="590"/>
    </row>
    <row r="52" spans="6:14" x14ac:dyDescent="0.2">
      <c r="F52" s="590"/>
      <c r="G52" s="591"/>
      <c r="H52" s="591"/>
      <c r="I52" s="591"/>
      <c r="J52" s="591"/>
      <c r="K52" s="591"/>
      <c r="N52" s="590"/>
    </row>
    <row r="53" spans="6:14" x14ac:dyDescent="0.2">
      <c r="F53" s="590"/>
      <c r="G53" s="591"/>
      <c r="H53" s="591"/>
      <c r="I53" s="591"/>
      <c r="J53" s="591"/>
      <c r="K53" s="591"/>
      <c r="N53" s="590"/>
    </row>
    <row r="54" spans="6:14" x14ac:dyDescent="0.2">
      <c r="F54" s="590"/>
      <c r="G54" s="591"/>
      <c r="H54" s="591"/>
      <c r="I54" s="591"/>
      <c r="J54" s="591"/>
      <c r="K54" s="591"/>
      <c r="N54" s="590"/>
    </row>
    <row r="55" spans="6:14" x14ac:dyDescent="0.2">
      <c r="F55" s="590"/>
      <c r="G55" s="591"/>
      <c r="H55" s="591"/>
      <c r="I55" s="591"/>
      <c r="J55" s="591"/>
      <c r="K55" s="591"/>
      <c r="N55" s="590"/>
    </row>
    <row r="56" spans="6:14" x14ac:dyDescent="0.2">
      <c r="F56" s="590"/>
      <c r="G56" s="591"/>
      <c r="H56" s="591"/>
      <c r="I56" s="591"/>
      <c r="J56" s="591"/>
      <c r="K56" s="591"/>
      <c r="N56" s="590"/>
    </row>
    <row r="57" spans="6:14" x14ac:dyDescent="0.2">
      <c r="F57" s="590"/>
      <c r="G57" s="591"/>
      <c r="H57" s="591"/>
      <c r="I57" s="591"/>
      <c r="J57" s="591"/>
      <c r="K57" s="591"/>
      <c r="N57" s="590"/>
    </row>
    <row r="58" spans="6:14" x14ac:dyDescent="0.2">
      <c r="F58" s="590"/>
      <c r="G58" s="591"/>
      <c r="H58" s="591"/>
      <c r="I58" s="591"/>
      <c r="J58" s="591"/>
      <c r="K58" s="591"/>
      <c r="N58" s="590"/>
    </row>
    <row r="59" spans="6:14" x14ac:dyDescent="0.2">
      <c r="F59" s="590"/>
      <c r="G59" s="591"/>
      <c r="H59" s="591"/>
      <c r="I59" s="591"/>
      <c r="J59" s="591"/>
      <c r="K59" s="591"/>
      <c r="N59" s="590"/>
    </row>
    <row r="60" spans="6:14" x14ac:dyDescent="0.2">
      <c r="F60" s="590"/>
      <c r="G60" s="591"/>
      <c r="H60" s="591"/>
      <c r="I60" s="591"/>
      <c r="J60" s="591"/>
      <c r="K60" s="591"/>
      <c r="N60" s="590"/>
    </row>
    <row r="61" spans="6:14" x14ac:dyDescent="0.2">
      <c r="F61" s="590"/>
      <c r="G61" s="591"/>
      <c r="H61" s="591"/>
      <c r="I61" s="591"/>
      <c r="J61" s="591"/>
      <c r="K61" s="591"/>
      <c r="N61" s="590"/>
    </row>
    <row r="62" spans="6:14" x14ac:dyDescent="0.2">
      <c r="F62" s="590"/>
      <c r="G62" s="591"/>
      <c r="H62" s="591"/>
      <c r="I62" s="591"/>
      <c r="J62" s="591"/>
      <c r="K62" s="591"/>
      <c r="N62" s="590"/>
    </row>
    <row r="63" spans="6:14" x14ac:dyDescent="0.2">
      <c r="F63" s="590"/>
      <c r="G63" s="591"/>
      <c r="H63" s="591"/>
      <c r="I63" s="591"/>
      <c r="J63" s="591"/>
      <c r="K63" s="591"/>
      <c r="N63" s="590"/>
    </row>
    <row r="64" spans="6:14" x14ac:dyDescent="0.2">
      <c r="F64" s="590"/>
      <c r="G64" s="591"/>
      <c r="H64" s="591"/>
      <c r="I64" s="591"/>
      <c r="J64" s="591"/>
      <c r="K64" s="591"/>
      <c r="N64" s="590"/>
    </row>
    <row r="65" spans="6:14" x14ac:dyDescent="0.2">
      <c r="F65" s="590"/>
      <c r="G65" s="591"/>
      <c r="H65" s="591"/>
      <c r="I65" s="591"/>
      <c r="J65" s="591"/>
      <c r="K65" s="591"/>
      <c r="N65" s="590"/>
    </row>
    <row r="66" spans="6:14" x14ac:dyDescent="0.2">
      <c r="F66" s="590"/>
      <c r="G66" s="591"/>
      <c r="H66" s="591"/>
      <c r="I66" s="591"/>
      <c r="J66" s="591"/>
      <c r="K66" s="591"/>
      <c r="N66" s="590"/>
    </row>
    <row r="67" spans="6:14" x14ac:dyDescent="0.2">
      <c r="F67" s="590"/>
      <c r="G67" s="591"/>
      <c r="H67" s="591"/>
      <c r="I67" s="591"/>
      <c r="J67" s="591"/>
      <c r="K67" s="591"/>
      <c r="N67" s="590"/>
    </row>
    <row r="68" spans="6:14" x14ac:dyDescent="0.2">
      <c r="F68" s="590"/>
      <c r="G68" s="591"/>
      <c r="H68" s="591"/>
      <c r="I68" s="591"/>
      <c r="J68" s="591"/>
      <c r="K68" s="591"/>
      <c r="N68" s="590"/>
    </row>
    <row r="69" spans="6:14" x14ac:dyDescent="0.2">
      <c r="F69" s="590"/>
      <c r="G69" s="591"/>
      <c r="H69" s="591"/>
      <c r="I69" s="591"/>
      <c r="J69" s="591"/>
      <c r="K69" s="591"/>
      <c r="N69" s="590"/>
    </row>
    <row r="70" spans="6:14" x14ac:dyDescent="0.2">
      <c r="F70" s="590"/>
      <c r="G70" s="591"/>
      <c r="H70" s="591"/>
      <c r="I70" s="591"/>
      <c r="J70" s="591"/>
      <c r="K70" s="591"/>
      <c r="N70" s="590"/>
    </row>
    <row r="71" spans="6:14" x14ac:dyDescent="0.2">
      <c r="F71" s="590"/>
      <c r="G71" s="591"/>
      <c r="H71" s="591"/>
      <c r="I71" s="591"/>
      <c r="J71" s="591"/>
      <c r="K71" s="591"/>
      <c r="N71" s="590"/>
    </row>
    <row r="72" spans="6:14" x14ac:dyDescent="0.2">
      <c r="F72" s="590"/>
      <c r="G72" s="591"/>
      <c r="H72" s="591"/>
      <c r="I72" s="591"/>
      <c r="J72" s="591"/>
      <c r="K72" s="591"/>
      <c r="N72" s="590"/>
    </row>
    <row r="73" spans="6:14" x14ac:dyDescent="0.2">
      <c r="F73" s="590"/>
      <c r="G73" s="591"/>
      <c r="H73" s="591"/>
      <c r="I73" s="591"/>
      <c r="J73" s="591"/>
      <c r="K73" s="591"/>
      <c r="N73" s="590"/>
    </row>
    <row r="74" spans="6:14" x14ac:dyDescent="0.2">
      <c r="F74" s="590"/>
      <c r="G74" s="591"/>
      <c r="H74" s="591"/>
      <c r="I74" s="591"/>
      <c r="J74" s="591"/>
      <c r="K74" s="591"/>
      <c r="N74" s="590"/>
    </row>
    <row r="75" spans="6:14" x14ac:dyDescent="0.2">
      <c r="F75" s="590"/>
      <c r="G75" s="591"/>
      <c r="H75" s="591"/>
      <c r="I75" s="591"/>
      <c r="J75" s="591"/>
      <c r="K75" s="591"/>
      <c r="N75" s="590"/>
    </row>
    <row r="76" spans="6:14" x14ac:dyDescent="0.2">
      <c r="F76" s="590"/>
      <c r="G76" s="591"/>
      <c r="H76" s="591"/>
      <c r="I76" s="591"/>
      <c r="J76" s="591"/>
      <c r="K76" s="591"/>
      <c r="N76" s="590"/>
    </row>
    <row r="77" spans="6:14" x14ac:dyDescent="0.2">
      <c r="F77" s="590"/>
      <c r="G77" s="591"/>
      <c r="H77" s="591"/>
      <c r="I77" s="591"/>
      <c r="J77" s="591"/>
      <c r="K77" s="591"/>
      <c r="N77" s="590"/>
    </row>
    <row r="78" spans="6:14" x14ac:dyDescent="0.2">
      <c r="F78" s="590"/>
      <c r="G78" s="591"/>
      <c r="H78" s="591"/>
      <c r="I78" s="591"/>
      <c r="J78" s="591"/>
      <c r="K78" s="591"/>
      <c r="N78" s="590"/>
    </row>
    <row r="79" spans="6:14" x14ac:dyDescent="0.2">
      <c r="F79" s="590"/>
      <c r="G79" s="591"/>
      <c r="H79" s="591"/>
      <c r="I79" s="591"/>
      <c r="J79" s="591"/>
      <c r="K79" s="591"/>
      <c r="N79" s="590"/>
    </row>
    <row r="80" spans="6:14" x14ac:dyDescent="0.2">
      <c r="F80" s="590"/>
      <c r="G80" s="591"/>
      <c r="H80" s="591"/>
      <c r="I80" s="591"/>
      <c r="J80" s="591"/>
      <c r="K80" s="591"/>
      <c r="N80" s="590"/>
    </row>
    <row r="81" spans="6:14" x14ac:dyDescent="0.2">
      <c r="F81" s="590"/>
      <c r="G81" s="591"/>
      <c r="H81" s="591"/>
      <c r="I81" s="591"/>
      <c r="J81" s="591"/>
      <c r="K81" s="591"/>
      <c r="N81" s="590"/>
    </row>
    <row r="82" spans="6:14" x14ac:dyDescent="0.2">
      <c r="F82" s="590"/>
      <c r="G82" s="591"/>
      <c r="H82" s="591"/>
      <c r="I82" s="591"/>
      <c r="J82" s="591"/>
      <c r="K82" s="591"/>
      <c r="N82" s="590"/>
    </row>
    <row r="83" spans="6:14" x14ac:dyDescent="0.2">
      <c r="F83" s="590"/>
      <c r="G83" s="591"/>
      <c r="H83" s="591"/>
      <c r="I83" s="591"/>
      <c r="J83" s="591"/>
      <c r="K83" s="591"/>
      <c r="N83" s="590"/>
    </row>
    <row r="84" spans="6:14" x14ac:dyDescent="0.2">
      <c r="F84" s="590"/>
      <c r="G84" s="591"/>
      <c r="H84" s="591"/>
      <c r="I84" s="591"/>
      <c r="J84" s="591"/>
      <c r="K84" s="591"/>
      <c r="N84" s="590"/>
    </row>
    <row r="85" spans="6:14" x14ac:dyDescent="0.2">
      <c r="F85" s="590"/>
      <c r="G85" s="591"/>
      <c r="H85" s="591"/>
      <c r="I85" s="591"/>
      <c r="J85" s="591"/>
      <c r="K85" s="591"/>
      <c r="N85" s="590"/>
    </row>
    <row r="86" spans="6:14" x14ac:dyDescent="0.2">
      <c r="F86" s="590"/>
      <c r="G86" s="591"/>
      <c r="H86" s="591"/>
      <c r="I86" s="591"/>
      <c r="J86" s="591"/>
      <c r="K86" s="591"/>
      <c r="N86" s="590"/>
    </row>
    <row r="87" spans="6:14" x14ac:dyDescent="0.2">
      <c r="F87" s="590"/>
      <c r="G87" s="591"/>
      <c r="H87" s="591"/>
      <c r="I87" s="591"/>
      <c r="J87" s="591"/>
      <c r="K87" s="591"/>
      <c r="N87" s="590"/>
    </row>
    <row r="88" spans="6:14" x14ac:dyDescent="0.2">
      <c r="F88" s="590"/>
      <c r="G88" s="591"/>
      <c r="H88" s="591"/>
      <c r="I88" s="591"/>
      <c r="J88" s="591"/>
      <c r="K88" s="591"/>
      <c r="N88" s="590"/>
    </row>
    <row r="89" spans="6:14" x14ac:dyDescent="0.2">
      <c r="F89" s="590"/>
      <c r="G89" s="591"/>
      <c r="H89" s="591"/>
      <c r="I89" s="591"/>
      <c r="J89" s="591"/>
      <c r="K89" s="591"/>
      <c r="N89" s="590"/>
    </row>
    <row r="90" spans="6:14" x14ac:dyDescent="0.2">
      <c r="F90" s="590"/>
      <c r="G90" s="591"/>
      <c r="H90" s="591"/>
      <c r="I90" s="591"/>
      <c r="J90" s="591"/>
      <c r="K90" s="591"/>
      <c r="N90" s="590"/>
    </row>
    <row r="91" spans="6:14" x14ac:dyDescent="0.2">
      <c r="F91" s="590"/>
      <c r="G91" s="591"/>
      <c r="H91" s="591"/>
      <c r="I91" s="591"/>
      <c r="J91" s="591"/>
      <c r="K91" s="591"/>
      <c r="N91" s="590"/>
    </row>
    <row r="92" spans="6:14" x14ac:dyDescent="0.2">
      <c r="F92" s="590"/>
      <c r="G92" s="591"/>
      <c r="H92" s="591"/>
      <c r="I92" s="591"/>
      <c r="J92" s="591"/>
      <c r="K92" s="591"/>
      <c r="N92" s="590"/>
    </row>
    <row r="93" spans="6:14" x14ac:dyDescent="0.2">
      <c r="F93" s="590"/>
      <c r="G93" s="591"/>
      <c r="H93" s="591"/>
      <c r="I93" s="591"/>
      <c r="J93" s="591"/>
      <c r="K93" s="591"/>
      <c r="N93" s="590"/>
    </row>
    <row r="94" spans="6:14" x14ac:dyDescent="0.2">
      <c r="F94" s="590"/>
      <c r="G94" s="591"/>
      <c r="H94" s="591"/>
      <c r="I94" s="591"/>
      <c r="J94" s="591"/>
      <c r="K94" s="591"/>
      <c r="N94" s="590"/>
    </row>
    <row r="95" spans="6:14" x14ac:dyDescent="0.2">
      <c r="F95" s="590"/>
      <c r="G95" s="591"/>
      <c r="H95" s="591"/>
      <c r="I95" s="591"/>
      <c r="J95" s="591"/>
      <c r="K95" s="591"/>
      <c r="N95" s="590"/>
    </row>
    <row r="96" spans="6:14" x14ac:dyDescent="0.2">
      <c r="F96" s="590"/>
      <c r="G96" s="591"/>
      <c r="H96" s="591"/>
      <c r="I96" s="591"/>
      <c r="J96" s="591"/>
      <c r="K96" s="591"/>
      <c r="N96" s="590"/>
    </row>
    <row r="97" spans="6:14" x14ac:dyDescent="0.2">
      <c r="F97" s="590"/>
      <c r="G97" s="591"/>
      <c r="H97" s="591"/>
      <c r="I97" s="591"/>
      <c r="J97" s="591"/>
      <c r="K97" s="591"/>
      <c r="N97" s="590"/>
    </row>
    <row r="98" spans="6:14" x14ac:dyDescent="0.2">
      <c r="F98" s="590"/>
      <c r="G98" s="591"/>
      <c r="H98" s="591"/>
      <c r="I98" s="591"/>
      <c r="J98" s="591"/>
      <c r="K98" s="591"/>
      <c r="N98" s="590"/>
    </row>
    <row r="99" spans="6:14" x14ac:dyDescent="0.2">
      <c r="F99" s="590"/>
      <c r="G99" s="591"/>
      <c r="H99" s="591"/>
      <c r="I99" s="591"/>
      <c r="J99" s="591"/>
      <c r="K99" s="591"/>
      <c r="N99" s="590"/>
    </row>
    <row r="100" spans="6:14" x14ac:dyDescent="0.2">
      <c r="F100" s="590"/>
      <c r="G100" s="591"/>
      <c r="H100" s="591"/>
      <c r="I100" s="591"/>
      <c r="J100" s="591"/>
      <c r="K100" s="591"/>
      <c r="N100" s="590"/>
    </row>
    <row r="101" spans="6:14" x14ac:dyDescent="0.2">
      <c r="F101" s="590"/>
      <c r="G101" s="591"/>
      <c r="H101" s="591"/>
      <c r="I101" s="591"/>
      <c r="J101" s="591"/>
      <c r="K101" s="591"/>
      <c r="N101" s="590"/>
    </row>
    <row r="102" spans="6:14" x14ac:dyDescent="0.2">
      <c r="F102" s="590"/>
      <c r="G102" s="591"/>
      <c r="H102" s="591"/>
      <c r="I102" s="591"/>
      <c r="J102" s="591"/>
      <c r="K102" s="591"/>
      <c r="N102" s="590"/>
    </row>
    <row r="103" spans="6:14" x14ac:dyDescent="0.2">
      <c r="F103" s="590"/>
      <c r="G103" s="591"/>
      <c r="H103" s="591"/>
      <c r="I103" s="591"/>
      <c r="J103" s="591"/>
      <c r="K103" s="591"/>
      <c r="N103" s="590"/>
    </row>
    <row r="104" spans="6:14" x14ac:dyDescent="0.2">
      <c r="F104" s="590"/>
      <c r="G104" s="591"/>
      <c r="H104" s="591"/>
      <c r="I104" s="591"/>
      <c r="J104" s="591"/>
      <c r="K104" s="591"/>
      <c r="N104" s="590"/>
    </row>
    <row r="105" spans="6:14" x14ac:dyDescent="0.2">
      <c r="F105" s="590"/>
      <c r="G105" s="591"/>
      <c r="H105" s="591"/>
      <c r="I105" s="591"/>
      <c r="J105" s="591"/>
      <c r="K105" s="591"/>
      <c r="N105" s="590"/>
    </row>
    <row r="106" spans="6:14" x14ac:dyDescent="0.2">
      <c r="F106" s="590"/>
      <c r="G106" s="591"/>
      <c r="H106" s="591"/>
      <c r="I106" s="591"/>
      <c r="J106" s="591"/>
      <c r="K106" s="591"/>
      <c r="N106" s="590"/>
    </row>
    <row r="107" spans="6:14" x14ac:dyDescent="0.2">
      <c r="F107" s="590"/>
      <c r="G107" s="591"/>
      <c r="H107" s="591"/>
      <c r="I107" s="591"/>
      <c r="J107" s="591"/>
      <c r="K107" s="591"/>
      <c r="N107" s="590"/>
    </row>
    <row r="108" spans="6:14" x14ac:dyDescent="0.2">
      <c r="F108" s="590"/>
      <c r="G108" s="591"/>
      <c r="H108" s="591"/>
      <c r="I108" s="591"/>
      <c r="J108" s="591"/>
      <c r="K108" s="591"/>
      <c r="N108" s="590"/>
    </row>
    <row r="109" spans="6:14" x14ac:dyDescent="0.2">
      <c r="F109" s="590"/>
      <c r="G109" s="591"/>
      <c r="H109" s="591"/>
      <c r="I109" s="591"/>
      <c r="J109" s="591"/>
      <c r="K109" s="591"/>
      <c r="N109" s="590"/>
    </row>
    <row r="110" spans="6:14" x14ac:dyDescent="0.2">
      <c r="F110" s="590"/>
      <c r="G110" s="591"/>
      <c r="H110" s="591"/>
      <c r="I110" s="591"/>
      <c r="J110" s="591"/>
      <c r="K110" s="591"/>
      <c r="N110" s="590"/>
    </row>
    <row r="111" spans="6:14" x14ac:dyDescent="0.2">
      <c r="F111" s="590"/>
      <c r="G111" s="591"/>
      <c r="H111" s="591"/>
      <c r="I111" s="591"/>
      <c r="J111" s="591"/>
      <c r="K111" s="591"/>
      <c r="N111" s="590"/>
    </row>
    <row r="112" spans="6:14" x14ac:dyDescent="0.2">
      <c r="F112" s="590"/>
      <c r="G112" s="591"/>
      <c r="H112" s="591"/>
      <c r="I112" s="591"/>
      <c r="J112" s="591"/>
      <c r="K112" s="591"/>
      <c r="N112" s="590"/>
    </row>
    <row r="113" spans="6:14" x14ac:dyDescent="0.2">
      <c r="F113" s="590"/>
      <c r="G113" s="591"/>
      <c r="H113" s="591"/>
      <c r="I113" s="591"/>
      <c r="J113" s="591"/>
      <c r="K113" s="591"/>
      <c r="N113" s="590"/>
    </row>
    <row r="114" spans="6:14" x14ac:dyDescent="0.2">
      <c r="F114" s="590"/>
      <c r="G114" s="591"/>
      <c r="H114" s="591"/>
      <c r="I114" s="591"/>
      <c r="J114" s="591"/>
      <c r="K114" s="591"/>
      <c r="N114" s="590"/>
    </row>
    <row r="115" spans="6:14" x14ac:dyDescent="0.2">
      <c r="F115" s="590"/>
      <c r="G115" s="591"/>
      <c r="H115" s="591"/>
      <c r="I115" s="591"/>
      <c r="J115" s="591"/>
      <c r="K115" s="591"/>
      <c r="N115" s="590"/>
    </row>
    <row r="116" spans="6:14" x14ac:dyDescent="0.2">
      <c r="F116" s="590"/>
      <c r="G116" s="591"/>
      <c r="H116" s="591"/>
      <c r="I116" s="591"/>
      <c r="J116" s="591"/>
      <c r="K116" s="591"/>
      <c r="N116" s="590"/>
    </row>
    <row r="117" spans="6:14" x14ac:dyDescent="0.2">
      <c r="F117" s="590"/>
      <c r="G117" s="591"/>
      <c r="H117" s="591"/>
      <c r="I117" s="591"/>
      <c r="J117" s="591"/>
      <c r="K117" s="591"/>
      <c r="N117" s="590"/>
    </row>
    <row r="118" spans="6:14" x14ac:dyDescent="0.2">
      <c r="F118" s="590"/>
      <c r="G118" s="591"/>
      <c r="H118" s="591"/>
      <c r="I118" s="591"/>
      <c r="J118" s="591"/>
      <c r="K118" s="591"/>
      <c r="N118" s="590"/>
    </row>
    <row r="119" spans="6:14" x14ac:dyDescent="0.2">
      <c r="F119" s="590"/>
      <c r="G119" s="591"/>
      <c r="H119" s="591"/>
      <c r="I119" s="591"/>
      <c r="J119" s="591"/>
      <c r="K119" s="591"/>
      <c r="N119" s="590"/>
    </row>
    <row r="120" spans="6:14" x14ac:dyDescent="0.2">
      <c r="F120" s="590"/>
      <c r="G120" s="591"/>
      <c r="H120" s="591"/>
      <c r="I120" s="591"/>
      <c r="J120" s="591"/>
      <c r="K120" s="591"/>
      <c r="N120" s="590"/>
    </row>
    <row r="121" spans="6:14" x14ac:dyDescent="0.2">
      <c r="F121" s="590"/>
      <c r="G121" s="591"/>
      <c r="H121" s="591"/>
      <c r="I121" s="591"/>
      <c r="J121" s="591"/>
      <c r="K121" s="591"/>
      <c r="N121" s="590"/>
    </row>
    <row r="122" spans="6:14" x14ac:dyDescent="0.2">
      <c r="F122" s="590"/>
      <c r="G122" s="591"/>
      <c r="H122" s="591"/>
      <c r="I122" s="591"/>
      <c r="J122" s="591"/>
      <c r="K122" s="591"/>
      <c r="N122" s="590"/>
    </row>
    <row r="123" spans="6:14" x14ac:dyDescent="0.2">
      <c r="F123" s="590"/>
      <c r="G123" s="591"/>
      <c r="H123" s="591"/>
      <c r="I123" s="591"/>
      <c r="J123" s="591"/>
      <c r="K123" s="591"/>
      <c r="N123" s="590"/>
    </row>
    <row r="124" spans="6:14" x14ac:dyDescent="0.2">
      <c r="F124" s="590"/>
      <c r="G124" s="591"/>
      <c r="H124" s="591"/>
      <c r="I124" s="591"/>
      <c r="J124" s="591"/>
      <c r="K124" s="591"/>
      <c r="N124" s="590"/>
    </row>
    <row r="125" spans="6:14" x14ac:dyDescent="0.2">
      <c r="F125" s="590"/>
      <c r="G125" s="591"/>
      <c r="H125" s="591"/>
      <c r="I125" s="591"/>
      <c r="J125" s="591"/>
      <c r="K125" s="591"/>
      <c r="N125" s="590"/>
    </row>
    <row r="126" spans="6:14" x14ac:dyDescent="0.2">
      <c r="F126" s="590"/>
      <c r="G126" s="591"/>
      <c r="H126" s="591"/>
      <c r="I126" s="591"/>
      <c r="J126" s="591"/>
      <c r="K126" s="591"/>
      <c r="N126" s="590"/>
    </row>
    <row r="127" spans="6:14" x14ac:dyDescent="0.2">
      <c r="F127" s="590"/>
      <c r="G127" s="591"/>
      <c r="H127" s="591"/>
      <c r="I127" s="591"/>
      <c r="J127" s="591"/>
      <c r="K127" s="591"/>
      <c r="N127" s="590"/>
    </row>
    <row r="128" spans="6:14" x14ac:dyDescent="0.2">
      <c r="F128" s="590"/>
      <c r="G128" s="591"/>
      <c r="H128" s="591"/>
      <c r="I128" s="591"/>
      <c r="J128" s="591"/>
      <c r="K128" s="591"/>
      <c r="N128" s="590"/>
    </row>
    <row r="129" spans="6:14" x14ac:dyDescent="0.2">
      <c r="F129" s="590"/>
      <c r="G129" s="591"/>
      <c r="H129" s="591"/>
      <c r="I129" s="591"/>
      <c r="J129" s="591"/>
      <c r="K129" s="591"/>
      <c r="N129" s="590"/>
    </row>
    <row r="130" spans="6:14" x14ac:dyDescent="0.2">
      <c r="F130" s="590"/>
      <c r="G130" s="591"/>
      <c r="H130" s="591"/>
      <c r="I130" s="591"/>
      <c r="J130" s="591"/>
      <c r="K130" s="591"/>
      <c r="N130" s="590"/>
    </row>
    <row r="131" spans="6:14" x14ac:dyDescent="0.2">
      <c r="F131" s="590"/>
      <c r="G131" s="591"/>
      <c r="H131" s="591"/>
      <c r="I131" s="591"/>
      <c r="J131" s="591"/>
      <c r="K131" s="591"/>
      <c r="N131" s="590"/>
    </row>
    <row r="132" spans="6:14" x14ac:dyDescent="0.2">
      <c r="F132" s="590"/>
      <c r="G132" s="591"/>
      <c r="H132" s="591"/>
      <c r="I132" s="591"/>
      <c r="J132" s="591"/>
      <c r="K132" s="591"/>
      <c r="N132" s="590"/>
    </row>
    <row r="133" spans="6:14" x14ac:dyDescent="0.2">
      <c r="F133" s="590"/>
      <c r="G133" s="591"/>
      <c r="H133" s="591"/>
      <c r="I133" s="591"/>
      <c r="J133" s="591"/>
      <c r="K133" s="591"/>
      <c r="N133" s="590"/>
    </row>
    <row r="134" spans="6:14" x14ac:dyDescent="0.2">
      <c r="F134" s="590"/>
      <c r="G134" s="591"/>
      <c r="H134" s="591"/>
      <c r="I134" s="591"/>
      <c r="J134" s="591"/>
      <c r="K134" s="591"/>
      <c r="N134" s="590"/>
    </row>
    <row r="135" spans="6:14" x14ac:dyDescent="0.2">
      <c r="F135" s="590"/>
      <c r="G135" s="591"/>
      <c r="H135" s="591"/>
      <c r="I135" s="591"/>
      <c r="J135" s="591"/>
      <c r="K135" s="591"/>
      <c r="N135" s="590"/>
    </row>
    <row r="136" spans="6:14" x14ac:dyDescent="0.2">
      <c r="F136" s="590"/>
      <c r="G136" s="591"/>
      <c r="H136" s="591"/>
      <c r="I136" s="591"/>
      <c r="J136" s="591"/>
      <c r="K136" s="591"/>
      <c r="N136" s="590"/>
    </row>
    <row r="137" spans="6:14" x14ac:dyDescent="0.2">
      <c r="F137" s="590"/>
      <c r="G137" s="591"/>
      <c r="H137" s="591"/>
      <c r="I137" s="591"/>
      <c r="J137" s="591"/>
      <c r="K137" s="591"/>
      <c r="N137" s="590"/>
    </row>
    <row r="138" spans="6:14" x14ac:dyDescent="0.2">
      <c r="F138" s="590"/>
      <c r="G138" s="591"/>
      <c r="H138" s="591"/>
      <c r="I138" s="591"/>
      <c r="J138" s="591"/>
      <c r="K138" s="591"/>
      <c r="N138" s="590"/>
    </row>
    <row r="139" spans="6:14" x14ac:dyDescent="0.2">
      <c r="F139" s="590"/>
      <c r="G139" s="591"/>
      <c r="H139" s="591"/>
      <c r="I139" s="591"/>
      <c r="J139" s="591"/>
      <c r="K139" s="591"/>
      <c r="N139" s="590"/>
    </row>
    <row r="140" spans="6:14" x14ac:dyDescent="0.2">
      <c r="F140" s="590"/>
      <c r="G140" s="591"/>
      <c r="H140" s="591"/>
      <c r="I140" s="591"/>
      <c r="J140" s="591"/>
      <c r="K140" s="591"/>
      <c r="N140" s="590"/>
    </row>
    <row r="141" spans="6:14" x14ac:dyDescent="0.2">
      <c r="F141" s="590"/>
      <c r="G141" s="591"/>
      <c r="H141" s="591"/>
      <c r="I141" s="591"/>
      <c r="J141" s="591"/>
      <c r="K141" s="591"/>
      <c r="N141" s="590"/>
    </row>
    <row r="142" spans="6:14" x14ac:dyDescent="0.2">
      <c r="F142" s="590"/>
      <c r="G142" s="591"/>
      <c r="H142" s="591"/>
      <c r="I142" s="591"/>
      <c r="J142" s="591"/>
      <c r="K142" s="591">
        <f>SUM(K2:K141)</f>
        <v>0</v>
      </c>
      <c r="N142" s="590"/>
    </row>
    <row r="143" spans="6:14" x14ac:dyDescent="0.2">
      <c r="F143" s="590"/>
      <c r="G143" s="591"/>
      <c r="H143" s="591"/>
      <c r="I143" s="591"/>
      <c r="J143" s="591"/>
      <c r="K143" s="591"/>
      <c r="N143" s="590"/>
    </row>
    <row r="144" spans="6:14" x14ac:dyDescent="0.2">
      <c r="F144" s="590"/>
      <c r="G144" s="591"/>
      <c r="H144" s="591"/>
      <c r="I144" s="591"/>
      <c r="J144" s="591"/>
      <c r="K144" s="591"/>
      <c r="N144" s="590"/>
    </row>
    <row r="145" spans="6:14" x14ac:dyDescent="0.2">
      <c r="F145" s="590"/>
      <c r="G145" s="591"/>
      <c r="H145" s="591"/>
      <c r="I145" s="591"/>
      <c r="J145" s="591"/>
      <c r="K145" s="591"/>
      <c r="N145" s="590"/>
    </row>
    <row r="146" spans="6:14" x14ac:dyDescent="0.2">
      <c r="F146" s="590"/>
      <c r="G146" s="591"/>
      <c r="H146" s="591"/>
      <c r="I146" s="591"/>
      <c r="J146" s="591"/>
      <c r="K146" s="591"/>
      <c r="N146" s="590"/>
    </row>
    <row r="147" spans="6:14" x14ac:dyDescent="0.2">
      <c r="F147" s="590"/>
      <c r="G147" s="591"/>
      <c r="H147" s="591"/>
      <c r="I147" s="591"/>
      <c r="J147" s="591"/>
      <c r="K147" s="591"/>
      <c r="N147" s="590"/>
    </row>
    <row r="148" spans="6:14" x14ac:dyDescent="0.2">
      <c r="F148" s="590"/>
      <c r="G148" s="591"/>
      <c r="H148" s="591"/>
      <c r="I148" s="591"/>
      <c r="J148" s="591"/>
      <c r="K148" s="591"/>
      <c r="N148" s="590"/>
    </row>
    <row r="149" spans="6:14" x14ac:dyDescent="0.2">
      <c r="F149" s="590"/>
      <c r="G149" s="591"/>
      <c r="H149" s="591"/>
      <c r="I149" s="591"/>
      <c r="J149" s="591"/>
      <c r="K149" s="591"/>
      <c r="N149" s="590"/>
    </row>
    <row r="150" spans="6:14" x14ac:dyDescent="0.2">
      <c r="F150" s="590"/>
      <c r="G150" s="591"/>
      <c r="H150" s="591"/>
      <c r="I150" s="591"/>
      <c r="J150" s="591"/>
      <c r="K150" s="591"/>
      <c r="N150" s="590"/>
    </row>
    <row r="151" spans="6:14" x14ac:dyDescent="0.2">
      <c r="F151" s="590"/>
      <c r="G151" s="591"/>
      <c r="H151" s="591"/>
      <c r="I151" s="591"/>
      <c r="J151" s="591"/>
      <c r="K151" s="591"/>
      <c r="N151" s="590"/>
    </row>
    <row r="152" spans="6:14" x14ac:dyDescent="0.2">
      <c r="F152" s="590"/>
      <c r="G152" s="591"/>
      <c r="H152" s="591"/>
      <c r="I152" s="591"/>
      <c r="J152" s="591"/>
      <c r="K152" s="591"/>
      <c r="N152" s="590"/>
    </row>
    <row r="153" spans="6:14" x14ac:dyDescent="0.2">
      <c r="F153" s="590"/>
      <c r="G153" s="591"/>
      <c r="H153" s="591"/>
      <c r="I153" s="591"/>
      <c r="J153" s="591"/>
      <c r="K153" s="591"/>
      <c r="N153" s="590"/>
    </row>
    <row r="154" spans="6:14" x14ac:dyDescent="0.2">
      <c r="F154" s="590"/>
      <c r="G154" s="591"/>
      <c r="H154" s="591"/>
      <c r="I154" s="591"/>
      <c r="J154" s="591"/>
      <c r="K154" s="591"/>
      <c r="N154" s="590"/>
    </row>
    <row r="155" spans="6:14" x14ac:dyDescent="0.2">
      <c r="F155" s="590"/>
      <c r="G155" s="591"/>
      <c r="H155" s="591"/>
      <c r="I155" s="591"/>
      <c r="J155" s="591"/>
      <c r="K155" s="591"/>
      <c r="N155" s="590"/>
    </row>
    <row r="156" spans="6:14" x14ac:dyDescent="0.2">
      <c r="F156" s="590"/>
      <c r="G156" s="591"/>
      <c r="H156" s="591"/>
      <c r="I156" s="591"/>
      <c r="J156" s="591"/>
      <c r="K156" s="591"/>
      <c r="N156" s="590"/>
    </row>
    <row r="157" spans="6:14" x14ac:dyDescent="0.2">
      <c r="F157" s="590"/>
      <c r="G157" s="591"/>
      <c r="H157" s="591"/>
      <c r="I157" s="591"/>
      <c r="J157" s="591"/>
      <c r="K157" s="591"/>
      <c r="N157" s="590"/>
    </row>
    <row r="158" spans="6:14" x14ac:dyDescent="0.2">
      <c r="F158" s="590"/>
      <c r="G158" s="591"/>
      <c r="H158" s="591"/>
      <c r="I158" s="591"/>
      <c r="J158" s="591"/>
      <c r="K158" s="591"/>
      <c r="N158" s="590"/>
    </row>
    <row r="159" spans="6:14" x14ac:dyDescent="0.2">
      <c r="F159" s="590"/>
      <c r="G159" s="591"/>
      <c r="H159" s="591"/>
      <c r="I159" s="591"/>
      <c r="J159" s="591"/>
      <c r="K159" s="591"/>
      <c r="N159" s="590"/>
    </row>
    <row r="160" spans="6:14" x14ac:dyDescent="0.2">
      <c r="F160" s="590"/>
      <c r="G160" s="591"/>
      <c r="H160" s="591"/>
      <c r="I160" s="591"/>
      <c r="J160" s="591"/>
      <c r="K160" s="591"/>
      <c r="N160" s="590"/>
    </row>
    <row r="161" spans="6:14" x14ac:dyDescent="0.2">
      <c r="F161" s="590"/>
      <c r="G161" s="591"/>
      <c r="H161" s="591"/>
      <c r="I161" s="591"/>
      <c r="J161" s="591"/>
      <c r="K161" s="591"/>
      <c r="N161" s="590"/>
    </row>
    <row r="162" spans="6:14" x14ac:dyDescent="0.2">
      <c r="F162" s="590"/>
      <c r="G162" s="591"/>
      <c r="H162" s="591"/>
      <c r="I162" s="591"/>
      <c r="J162" s="591"/>
      <c r="K162" s="591"/>
      <c r="N162" s="590"/>
    </row>
    <row r="163" spans="6:14" x14ac:dyDescent="0.2">
      <c r="F163" s="590"/>
      <c r="G163" s="591"/>
      <c r="H163" s="591"/>
      <c r="I163" s="591"/>
      <c r="J163" s="591"/>
      <c r="K163" s="591"/>
      <c r="N163" s="590"/>
    </row>
    <row r="164" spans="6:14" x14ac:dyDescent="0.2">
      <c r="F164" s="590"/>
      <c r="G164" s="591"/>
      <c r="H164" s="591"/>
      <c r="I164" s="591"/>
      <c r="J164" s="591"/>
      <c r="K164" s="591"/>
      <c r="N164" s="590"/>
    </row>
    <row r="165" spans="6:14" x14ac:dyDescent="0.2">
      <c r="F165" s="590"/>
      <c r="G165" s="591"/>
      <c r="H165" s="591"/>
      <c r="I165" s="591"/>
      <c r="J165" s="591"/>
      <c r="K165" s="591"/>
      <c r="N165" s="590"/>
    </row>
    <row r="166" spans="6:14" x14ac:dyDescent="0.2">
      <c r="F166" s="590"/>
      <c r="G166" s="591"/>
      <c r="H166" s="591"/>
      <c r="I166" s="591"/>
      <c r="J166" s="591"/>
      <c r="K166" s="591"/>
      <c r="N166" s="590"/>
    </row>
    <row r="167" spans="6:14" x14ac:dyDescent="0.2">
      <c r="F167" s="590"/>
      <c r="G167" s="591"/>
      <c r="H167" s="591"/>
      <c r="I167" s="591"/>
      <c r="J167" s="591"/>
      <c r="K167" s="591"/>
      <c r="N167" s="590"/>
    </row>
    <row r="168" spans="6:14" x14ac:dyDescent="0.2">
      <c r="F168" s="590"/>
      <c r="G168" s="591"/>
      <c r="H168" s="591"/>
      <c r="I168" s="591"/>
      <c r="J168" s="591"/>
      <c r="K168" s="591"/>
      <c r="N168" s="590"/>
    </row>
    <row r="169" spans="6:14" x14ac:dyDescent="0.2">
      <c r="F169" s="590"/>
      <c r="G169" s="591"/>
      <c r="H169" s="591"/>
      <c r="I169" s="591"/>
      <c r="J169" s="591"/>
      <c r="K169" s="591"/>
      <c r="N169" s="590"/>
    </row>
    <row r="170" spans="6:14" x14ac:dyDescent="0.2">
      <c r="F170" s="590"/>
      <c r="G170" s="591"/>
      <c r="H170" s="591"/>
      <c r="I170" s="591"/>
      <c r="J170" s="591"/>
      <c r="K170" s="591"/>
      <c r="N170" s="590"/>
    </row>
    <row r="171" spans="6:14" x14ac:dyDescent="0.2">
      <c r="F171" s="590"/>
      <c r="G171" s="591"/>
      <c r="H171" s="591"/>
      <c r="I171" s="591"/>
      <c r="J171" s="591"/>
      <c r="K171" s="591"/>
      <c r="N171" s="590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workbookViewId="0">
      <selection activeCell="A2" sqref="A2:XFD20"/>
    </sheetView>
  </sheetViews>
  <sheetFormatPr defaultColWidth="9.140625" defaultRowHeight="12.75" x14ac:dyDescent="0.2"/>
  <cols>
    <col min="1" max="1" width="10" style="589" bestFit="1" customWidth="1"/>
    <col min="2" max="2" width="13.5703125" style="589" customWidth="1"/>
    <col min="3" max="3" width="37" style="589" bestFit="1" customWidth="1"/>
    <col min="4" max="4" width="11" style="589" bestFit="1" customWidth="1"/>
    <col min="5" max="5" width="18" style="589" bestFit="1" customWidth="1"/>
    <col min="6" max="6" width="15" style="589" bestFit="1" customWidth="1"/>
    <col min="7" max="7" width="15.28515625" style="589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307</v>
      </c>
      <c r="B2" s="589" t="s">
        <v>168</v>
      </c>
      <c r="C2" s="589" t="s">
        <v>475</v>
      </c>
      <c r="D2" s="589" t="s">
        <v>169</v>
      </c>
      <c r="E2" s="589" t="s">
        <v>676</v>
      </c>
      <c r="F2" s="590">
        <v>42726</v>
      </c>
      <c r="G2" s="591">
        <v>38.19</v>
      </c>
      <c r="H2" s="589" t="s">
        <v>677</v>
      </c>
      <c r="I2" s="589" t="s">
        <v>226</v>
      </c>
      <c r="J2" s="590">
        <v>42786</v>
      </c>
      <c r="K2" s="589" t="s">
        <v>71</v>
      </c>
      <c r="L2" s="589" t="s">
        <v>761</v>
      </c>
    </row>
    <row r="3" spans="1:12" x14ac:dyDescent="0.2">
      <c r="A3" s="589" t="s">
        <v>307</v>
      </c>
      <c r="B3" s="589" t="s">
        <v>168</v>
      </c>
      <c r="C3" s="589" t="s">
        <v>475</v>
      </c>
      <c r="D3" s="589" t="s">
        <v>169</v>
      </c>
      <c r="E3" s="589" t="s">
        <v>678</v>
      </c>
      <c r="F3" s="590">
        <v>42726</v>
      </c>
      <c r="G3" s="591">
        <v>258.24</v>
      </c>
      <c r="H3" s="589" t="s">
        <v>677</v>
      </c>
      <c r="I3" s="589" t="s">
        <v>226</v>
      </c>
      <c r="J3" s="590">
        <v>42786</v>
      </c>
      <c r="K3" s="589" t="s">
        <v>71</v>
      </c>
      <c r="L3" s="589" t="s">
        <v>761</v>
      </c>
    </row>
    <row r="4" spans="1:12" x14ac:dyDescent="0.2">
      <c r="A4" s="589" t="s">
        <v>307</v>
      </c>
      <c r="B4" s="589" t="s">
        <v>168</v>
      </c>
      <c r="C4" s="589" t="s">
        <v>475</v>
      </c>
      <c r="D4" s="589" t="s">
        <v>169</v>
      </c>
      <c r="E4" s="589" t="s">
        <v>679</v>
      </c>
      <c r="F4" s="590">
        <v>42724</v>
      </c>
      <c r="G4" s="591">
        <v>33.76</v>
      </c>
      <c r="H4" s="589" t="s">
        <v>677</v>
      </c>
      <c r="I4" s="589" t="s">
        <v>226</v>
      </c>
      <c r="J4" s="590">
        <v>42786</v>
      </c>
      <c r="K4" s="589" t="s">
        <v>71</v>
      </c>
      <c r="L4" s="589" t="s">
        <v>761</v>
      </c>
    </row>
    <row r="5" spans="1:12" x14ac:dyDescent="0.2">
      <c r="A5" s="589" t="s">
        <v>307</v>
      </c>
      <c r="B5" s="589" t="s">
        <v>168</v>
      </c>
      <c r="C5" s="589" t="s">
        <v>475</v>
      </c>
      <c r="D5" s="589" t="s">
        <v>169</v>
      </c>
      <c r="E5" s="589" t="s">
        <v>680</v>
      </c>
      <c r="F5" s="590">
        <v>42720</v>
      </c>
      <c r="G5" s="591">
        <v>140.55000000000001</v>
      </c>
      <c r="H5" s="589" t="s">
        <v>677</v>
      </c>
      <c r="I5" s="589" t="s">
        <v>226</v>
      </c>
      <c r="J5" s="590">
        <v>42786</v>
      </c>
      <c r="K5" s="589" t="s">
        <v>71</v>
      </c>
      <c r="L5" s="589" t="s">
        <v>761</v>
      </c>
    </row>
    <row r="6" spans="1:12" x14ac:dyDescent="0.2">
      <c r="A6" s="589" t="s">
        <v>307</v>
      </c>
      <c r="B6" s="589" t="s">
        <v>168</v>
      </c>
      <c r="C6" s="589" t="s">
        <v>475</v>
      </c>
      <c r="D6" s="589" t="s">
        <v>169</v>
      </c>
      <c r="E6" s="589" t="s">
        <v>681</v>
      </c>
      <c r="F6" s="590">
        <v>42720</v>
      </c>
      <c r="G6" s="591">
        <v>168.8</v>
      </c>
      <c r="H6" s="589" t="s">
        <v>677</v>
      </c>
      <c r="I6" s="589" t="s">
        <v>226</v>
      </c>
      <c r="J6" s="590">
        <v>42786</v>
      </c>
      <c r="K6" s="589" t="s">
        <v>71</v>
      </c>
      <c r="L6" s="589" t="s">
        <v>761</v>
      </c>
    </row>
    <row r="7" spans="1:12" x14ac:dyDescent="0.2">
      <c r="A7" s="589" t="s">
        <v>611</v>
      </c>
      <c r="B7" s="589" t="s">
        <v>140</v>
      </c>
      <c r="C7" s="589" t="s">
        <v>141</v>
      </c>
      <c r="D7" s="589" t="s">
        <v>474</v>
      </c>
      <c r="E7" s="589" t="s">
        <v>684</v>
      </c>
      <c r="F7" s="590">
        <v>42774</v>
      </c>
      <c r="G7" s="591">
        <v>-299.3</v>
      </c>
      <c r="H7" s="589" t="s">
        <v>474</v>
      </c>
      <c r="I7" s="589" t="s">
        <v>129</v>
      </c>
      <c r="J7" s="590">
        <v>42780</v>
      </c>
      <c r="K7" s="589" t="s">
        <v>71</v>
      </c>
      <c r="L7" s="589" t="s">
        <v>474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700</v>
      </c>
      <c r="F8" s="590">
        <v>42782</v>
      </c>
      <c r="G8" s="591">
        <v>30</v>
      </c>
      <c r="H8" s="589" t="s">
        <v>474</v>
      </c>
      <c r="I8" s="589" t="s">
        <v>398</v>
      </c>
      <c r="J8" s="590">
        <v>42794</v>
      </c>
      <c r="K8" s="589" t="s">
        <v>71</v>
      </c>
      <c r="L8" s="589" t="s">
        <v>474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722</v>
      </c>
      <c r="F9" s="590">
        <v>42788</v>
      </c>
      <c r="G9" s="591">
        <v>254.72</v>
      </c>
      <c r="H9" s="589" t="s">
        <v>474</v>
      </c>
      <c r="I9" s="589" t="s">
        <v>1073</v>
      </c>
      <c r="J9" s="590">
        <v>42794</v>
      </c>
      <c r="K9" s="589" t="s">
        <v>71</v>
      </c>
      <c r="L9" s="589" t="s">
        <v>3256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723</v>
      </c>
      <c r="F10" s="590">
        <v>42788</v>
      </c>
      <c r="G10" s="591">
        <v>59.17</v>
      </c>
      <c r="H10" s="589" t="s">
        <v>474</v>
      </c>
      <c r="I10" s="589" t="s">
        <v>1073</v>
      </c>
      <c r="J10" s="590">
        <v>42794</v>
      </c>
      <c r="K10" s="589" t="s">
        <v>71</v>
      </c>
      <c r="L10" s="589" t="s">
        <v>3256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725</v>
      </c>
      <c r="F11" s="590">
        <v>42788</v>
      </c>
      <c r="G11" s="591">
        <v>71.3</v>
      </c>
      <c r="H11" s="589" t="s">
        <v>474</v>
      </c>
      <c r="I11" s="589" t="s">
        <v>629</v>
      </c>
      <c r="J11" s="590">
        <v>42794</v>
      </c>
      <c r="K11" s="589" t="s">
        <v>71</v>
      </c>
      <c r="L11" s="589" t="s">
        <v>3816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729</v>
      </c>
      <c r="F12" s="590">
        <v>42788</v>
      </c>
      <c r="G12" s="591">
        <v>98.2</v>
      </c>
      <c r="H12" s="589" t="s">
        <v>474</v>
      </c>
      <c r="I12" s="589" t="s">
        <v>1903</v>
      </c>
      <c r="J12" s="590">
        <v>42794</v>
      </c>
      <c r="K12" s="589" t="s">
        <v>71</v>
      </c>
      <c r="L12" s="589" t="s">
        <v>474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730</v>
      </c>
      <c r="F13" s="590">
        <v>42787</v>
      </c>
      <c r="G13" s="591">
        <v>-92.95</v>
      </c>
      <c r="H13" s="589" t="s">
        <v>474</v>
      </c>
      <c r="I13" s="589" t="s">
        <v>345</v>
      </c>
      <c r="J13" s="590">
        <v>42794</v>
      </c>
      <c r="K13" s="589" t="s">
        <v>71</v>
      </c>
      <c r="L13" s="589" t="s">
        <v>5337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738</v>
      </c>
      <c r="F14" s="590">
        <v>42780</v>
      </c>
      <c r="G14" s="591">
        <v>132</v>
      </c>
      <c r="H14" s="589" t="s">
        <v>474</v>
      </c>
      <c r="I14" s="589" t="s">
        <v>668</v>
      </c>
      <c r="J14" s="590">
        <v>42794</v>
      </c>
      <c r="K14" s="589" t="s">
        <v>71</v>
      </c>
      <c r="L14" s="589" t="s">
        <v>474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739</v>
      </c>
      <c r="F15" s="590">
        <v>42780</v>
      </c>
      <c r="G15" s="591">
        <v>90.88</v>
      </c>
      <c r="H15" s="589" t="s">
        <v>474</v>
      </c>
      <c r="I15" s="589" t="s">
        <v>668</v>
      </c>
      <c r="J15" s="590">
        <v>42794</v>
      </c>
      <c r="K15" s="589" t="s">
        <v>71</v>
      </c>
      <c r="L15" s="589" t="s">
        <v>474</v>
      </c>
    </row>
    <row r="16" spans="1:12" x14ac:dyDescent="0.2">
      <c r="A16" s="589" t="s">
        <v>611</v>
      </c>
      <c r="B16" s="589" t="s">
        <v>171</v>
      </c>
      <c r="C16" s="589" t="s">
        <v>172</v>
      </c>
      <c r="D16" s="589" t="s">
        <v>173</v>
      </c>
      <c r="E16" s="589" t="s">
        <v>740</v>
      </c>
      <c r="F16" s="590">
        <v>42766</v>
      </c>
      <c r="G16" s="591">
        <v>19.36</v>
      </c>
      <c r="H16" s="589" t="s">
        <v>474</v>
      </c>
      <c r="I16" s="589" t="s">
        <v>183</v>
      </c>
      <c r="J16" s="590">
        <v>42769</v>
      </c>
      <c r="K16" s="589" t="s">
        <v>71</v>
      </c>
      <c r="L16" s="589" t="s">
        <v>474</v>
      </c>
    </row>
    <row r="17" spans="1:12" x14ac:dyDescent="0.2">
      <c r="A17" s="589" t="s">
        <v>307</v>
      </c>
      <c r="B17" s="589" t="s">
        <v>1376</v>
      </c>
      <c r="C17" s="589" t="s">
        <v>1377</v>
      </c>
      <c r="D17" s="589" t="s">
        <v>1378</v>
      </c>
      <c r="E17" s="589" t="s">
        <v>1379</v>
      </c>
      <c r="F17" s="590">
        <v>42716</v>
      </c>
      <c r="G17" s="591">
        <v>36.53</v>
      </c>
      <c r="H17" s="589" t="s">
        <v>474</v>
      </c>
      <c r="I17" s="589" t="s">
        <v>424</v>
      </c>
      <c r="J17" s="590">
        <v>42772</v>
      </c>
      <c r="K17" s="589" t="s">
        <v>71</v>
      </c>
      <c r="L17" s="589" t="s">
        <v>474</v>
      </c>
    </row>
    <row r="18" spans="1:12" x14ac:dyDescent="0.2">
      <c r="A18" s="589" t="s">
        <v>307</v>
      </c>
      <c r="B18" s="589" t="s">
        <v>741</v>
      </c>
      <c r="C18" s="589" t="s">
        <v>638</v>
      </c>
      <c r="D18" s="589" t="s">
        <v>474</v>
      </c>
      <c r="E18" s="589" t="s">
        <v>742</v>
      </c>
      <c r="F18" s="590">
        <v>42709</v>
      </c>
      <c r="G18" s="591">
        <v>3280.4</v>
      </c>
      <c r="H18" s="589" t="s">
        <v>474</v>
      </c>
      <c r="I18" s="589" t="s">
        <v>345</v>
      </c>
      <c r="J18" s="590">
        <v>42775</v>
      </c>
      <c r="K18" s="589" t="s">
        <v>71</v>
      </c>
      <c r="L18" s="589" t="s">
        <v>474</v>
      </c>
    </row>
    <row r="19" spans="1:12" x14ac:dyDescent="0.2">
      <c r="A19" s="589" t="s">
        <v>307</v>
      </c>
      <c r="B19" s="589" t="s">
        <v>670</v>
      </c>
      <c r="C19" s="589" t="s">
        <v>671</v>
      </c>
      <c r="D19" s="589" t="s">
        <v>672</v>
      </c>
      <c r="E19" s="589" t="s">
        <v>743</v>
      </c>
      <c r="F19" s="590">
        <v>42674</v>
      </c>
      <c r="G19" s="591">
        <v>64.94</v>
      </c>
      <c r="H19" s="589" t="s">
        <v>474</v>
      </c>
      <c r="I19" s="589" t="s">
        <v>757</v>
      </c>
      <c r="J19" s="590">
        <v>42793</v>
      </c>
      <c r="K19" s="589" t="s">
        <v>71</v>
      </c>
      <c r="L19" s="589" t="s">
        <v>474</v>
      </c>
    </row>
    <row r="20" spans="1:12" x14ac:dyDescent="0.2">
      <c r="A20" s="589" t="s">
        <v>174</v>
      </c>
      <c r="B20" s="589" t="s">
        <v>88</v>
      </c>
      <c r="C20" s="589" t="s">
        <v>89</v>
      </c>
      <c r="D20" s="589" t="s">
        <v>90</v>
      </c>
      <c r="E20" s="589" t="s">
        <v>744</v>
      </c>
      <c r="F20" s="590">
        <v>42353</v>
      </c>
      <c r="G20" s="591">
        <v>102.73</v>
      </c>
      <c r="H20" s="589" t="s">
        <v>745</v>
      </c>
      <c r="I20" s="589" t="s">
        <v>746</v>
      </c>
      <c r="J20" s="590">
        <v>42780</v>
      </c>
      <c r="K20" s="589" t="s">
        <v>71</v>
      </c>
      <c r="L20" s="589" t="s">
        <v>763</v>
      </c>
    </row>
    <row r="21" spans="1:12" x14ac:dyDescent="0.2">
      <c r="G21" s="610">
        <f>SUM(G2:G20)</f>
        <v>4487.5199999999995</v>
      </c>
    </row>
    <row r="22" spans="1:12" x14ac:dyDescent="0.2">
      <c r="F22" s="590"/>
      <c r="G22" s="591"/>
      <c r="J22" s="590"/>
    </row>
    <row r="23" spans="1:12" x14ac:dyDescent="0.2">
      <c r="F23" s="590"/>
      <c r="G23" s="591"/>
      <c r="J23" s="590"/>
    </row>
    <row r="24" spans="1:12" x14ac:dyDescent="0.2">
      <c r="F24" s="590"/>
      <c r="G24" s="591"/>
      <c r="J24" s="590"/>
    </row>
    <row r="25" spans="1:12" x14ac:dyDescent="0.2">
      <c r="F25" s="590"/>
      <c r="G25" s="591"/>
      <c r="J25" s="590"/>
    </row>
    <row r="26" spans="1:12" x14ac:dyDescent="0.2">
      <c r="F26" s="590"/>
      <c r="G26" s="591"/>
      <c r="J26" s="590"/>
    </row>
    <row r="27" spans="1:12" x14ac:dyDescent="0.2">
      <c r="F27" s="590"/>
      <c r="G27" s="591"/>
      <c r="J27" s="590"/>
    </row>
    <row r="28" spans="1:12" x14ac:dyDescent="0.2">
      <c r="F28" s="590"/>
      <c r="G28" s="591"/>
      <c r="J28" s="590"/>
    </row>
    <row r="29" spans="1:12" x14ac:dyDescent="0.2">
      <c r="F29" s="590"/>
      <c r="G29" s="591"/>
      <c r="J29" s="590"/>
    </row>
    <row r="30" spans="1:12" x14ac:dyDescent="0.2">
      <c r="F30" s="590"/>
      <c r="G30" s="591"/>
      <c r="J30" s="590"/>
    </row>
    <row r="31" spans="1:12" x14ac:dyDescent="0.2">
      <c r="F31" s="590"/>
      <c r="G31" s="591"/>
      <c r="J31" s="590"/>
    </row>
    <row r="32" spans="1:12" x14ac:dyDescent="0.2">
      <c r="F32" s="590"/>
      <c r="G32" s="591"/>
      <c r="J32" s="590"/>
    </row>
    <row r="33" spans="6:10" x14ac:dyDescent="0.2">
      <c r="F33" s="590"/>
      <c r="G33" s="591"/>
      <c r="J33" s="590"/>
    </row>
    <row r="34" spans="6:10" x14ac:dyDescent="0.2">
      <c r="F34" s="590"/>
      <c r="G34" s="591"/>
      <c r="J34" s="590"/>
    </row>
    <row r="35" spans="6:10" x14ac:dyDescent="0.2">
      <c r="F35" s="590"/>
      <c r="G35" s="591"/>
      <c r="J35" s="590"/>
    </row>
    <row r="36" spans="6:10" x14ac:dyDescent="0.2">
      <c r="F36" s="590"/>
      <c r="G36" s="591"/>
      <c r="J36" s="590"/>
    </row>
    <row r="37" spans="6:10" x14ac:dyDescent="0.2">
      <c r="F37" s="590"/>
      <c r="G37" s="591"/>
      <c r="J37" s="590"/>
    </row>
    <row r="38" spans="6:10" x14ac:dyDescent="0.2">
      <c r="F38" s="590"/>
      <c r="G38" s="591"/>
      <c r="J38" s="590"/>
    </row>
    <row r="39" spans="6:10" x14ac:dyDescent="0.2">
      <c r="F39" s="590"/>
      <c r="G39" s="591"/>
      <c r="J39" s="590"/>
    </row>
    <row r="40" spans="6:10" x14ac:dyDescent="0.2">
      <c r="F40" s="590"/>
      <c r="G40" s="591"/>
      <c r="J40" s="590"/>
    </row>
    <row r="41" spans="6:10" x14ac:dyDescent="0.2">
      <c r="G41" s="610"/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workbookViewId="0">
      <selection activeCell="A2" sqref="A2:XFD9"/>
    </sheetView>
  </sheetViews>
  <sheetFormatPr defaultColWidth="14.85546875" defaultRowHeight="12.75" x14ac:dyDescent="0.2"/>
  <sheetData>
    <row r="1" spans="1:12" s="589" customFormat="1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s="589" customFormat="1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5338</v>
      </c>
      <c r="F2" s="590">
        <v>42788</v>
      </c>
      <c r="G2" s="591">
        <v>35.57</v>
      </c>
      <c r="H2" s="589" t="s">
        <v>474</v>
      </c>
      <c r="I2" s="589" t="s">
        <v>1073</v>
      </c>
      <c r="J2" s="590">
        <v>42794</v>
      </c>
      <c r="K2" s="589" t="s">
        <v>4</v>
      </c>
      <c r="L2" s="589" t="s">
        <v>3256</v>
      </c>
    </row>
    <row r="3" spans="1:12" s="589" customFormat="1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5339</v>
      </c>
      <c r="F3" s="590">
        <v>42782</v>
      </c>
      <c r="G3" s="591">
        <v>57.66</v>
      </c>
      <c r="H3" s="589" t="s">
        <v>474</v>
      </c>
      <c r="I3" s="589" t="s">
        <v>640</v>
      </c>
      <c r="J3" s="590">
        <v>42794</v>
      </c>
      <c r="K3" s="589" t="s">
        <v>4</v>
      </c>
      <c r="L3" s="589" t="s">
        <v>474</v>
      </c>
    </row>
    <row r="4" spans="1:12" s="589" customFormat="1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724</v>
      </c>
      <c r="F4" s="590">
        <v>42788</v>
      </c>
      <c r="G4" s="591">
        <v>59.17</v>
      </c>
      <c r="H4" s="589" t="s">
        <v>474</v>
      </c>
      <c r="I4" s="589" t="s">
        <v>1073</v>
      </c>
      <c r="J4" s="590">
        <v>42794</v>
      </c>
      <c r="K4" s="589" t="s">
        <v>4</v>
      </c>
      <c r="L4" s="589" t="s">
        <v>3256</v>
      </c>
    </row>
    <row r="5" spans="1:12" s="589" customFormat="1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727</v>
      </c>
      <c r="F5" s="590">
        <v>42788</v>
      </c>
      <c r="G5" s="591">
        <v>-2.57</v>
      </c>
      <c r="H5" s="589" t="s">
        <v>474</v>
      </c>
      <c r="I5" s="589" t="s">
        <v>1073</v>
      </c>
      <c r="J5" s="590">
        <v>42794</v>
      </c>
      <c r="K5" s="589" t="s">
        <v>4</v>
      </c>
      <c r="L5" s="589" t="s">
        <v>3256</v>
      </c>
    </row>
    <row r="6" spans="1:12" s="589" customFormat="1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5340</v>
      </c>
      <c r="F6" s="590">
        <v>42787</v>
      </c>
      <c r="G6" s="591">
        <v>115.2</v>
      </c>
      <c r="H6" s="589" t="s">
        <v>474</v>
      </c>
      <c r="I6" s="589" t="s">
        <v>640</v>
      </c>
      <c r="J6" s="590">
        <v>42794</v>
      </c>
      <c r="K6" s="589" t="s">
        <v>4</v>
      </c>
      <c r="L6" s="589" t="s">
        <v>474</v>
      </c>
    </row>
    <row r="7" spans="1:12" s="589" customFormat="1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5341</v>
      </c>
      <c r="F7" s="590">
        <v>42786</v>
      </c>
      <c r="G7" s="591">
        <v>97.85</v>
      </c>
      <c r="H7" s="589" t="s">
        <v>474</v>
      </c>
      <c r="I7" s="589" t="s">
        <v>675</v>
      </c>
      <c r="J7" s="590">
        <v>42794</v>
      </c>
      <c r="K7" s="589" t="s">
        <v>4</v>
      </c>
      <c r="L7" s="589" t="s">
        <v>474</v>
      </c>
    </row>
    <row r="8" spans="1:12" s="589" customFormat="1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5342</v>
      </c>
      <c r="F8" s="590">
        <v>42781</v>
      </c>
      <c r="G8" s="591">
        <v>54</v>
      </c>
      <c r="H8" s="589" t="s">
        <v>474</v>
      </c>
      <c r="I8" s="589" t="s">
        <v>1073</v>
      </c>
      <c r="J8" s="590">
        <v>42794</v>
      </c>
      <c r="K8" s="589" t="s">
        <v>4</v>
      </c>
      <c r="L8" s="589" t="s">
        <v>3256</v>
      </c>
    </row>
    <row r="9" spans="1:12" s="589" customFormat="1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1854</v>
      </c>
      <c r="F9" s="590">
        <v>42781</v>
      </c>
      <c r="G9" s="591">
        <v>82.15</v>
      </c>
      <c r="H9" s="589" t="s">
        <v>474</v>
      </c>
      <c r="I9" s="589" t="s">
        <v>668</v>
      </c>
      <c r="J9" s="590">
        <v>42794</v>
      </c>
      <c r="K9" s="589" t="s">
        <v>4</v>
      </c>
      <c r="L9" s="589" t="s">
        <v>1855</v>
      </c>
    </row>
    <row r="10" spans="1:12" s="589" customFormat="1" x14ac:dyDescent="0.2">
      <c r="G10" s="592">
        <f>SUM(G2:G9)</f>
        <v>499.03</v>
      </c>
    </row>
  </sheetData>
  <sortState ref="A2:N166">
    <sortCondition ref="C2:C166"/>
  </sortState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A2" sqref="A2:XFD23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4" style="589" bestFit="1" customWidth="1"/>
    <col min="6" max="6" width="15" style="589" bestFit="1" customWidth="1"/>
    <col min="7" max="7" width="10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844</v>
      </c>
      <c r="C2" s="589" t="s">
        <v>845</v>
      </c>
      <c r="D2" s="589" t="s">
        <v>846</v>
      </c>
      <c r="E2" s="589" t="s">
        <v>847</v>
      </c>
      <c r="F2" s="590">
        <v>42744</v>
      </c>
      <c r="G2" s="591">
        <v>707.27</v>
      </c>
      <c r="H2" s="589" t="s">
        <v>474</v>
      </c>
      <c r="I2" s="589" t="s">
        <v>848</v>
      </c>
      <c r="J2" s="590">
        <v>42817</v>
      </c>
      <c r="K2" s="589" t="s">
        <v>71</v>
      </c>
      <c r="L2" s="589" t="s">
        <v>474</v>
      </c>
    </row>
    <row r="3" spans="1:12" x14ac:dyDescent="0.2">
      <c r="A3" s="589" t="s">
        <v>611</v>
      </c>
      <c r="B3" s="589" t="s">
        <v>578</v>
      </c>
      <c r="C3" s="589" t="s">
        <v>579</v>
      </c>
      <c r="D3" s="589" t="s">
        <v>580</v>
      </c>
      <c r="E3" s="589" t="s">
        <v>849</v>
      </c>
      <c r="F3" s="590">
        <v>42761</v>
      </c>
      <c r="G3" s="591">
        <v>-174.5</v>
      </c>
      <c r="H3" s="589" t="s">
        <v>474</v>
      </c>
      <c r="I3" s="589" t="s">
        <v>639</v>
      </c>
      <c r="J3" s="590">
        <v>42809</v>
      </c>
      <c r="K3" s="589" t="s">
        <v>71</v>
      </c>
      <c r="L3" s="589" t="s">
        <v>474</v>
      </c>
    </row>
    <row r="4" spans="1:12" x14ac:dyDescent="0.2">
      <c r="A4" s="589" t="s">
        <v>611</v>
      </c>
      <c r="B4" s="589" t="s">
        <v>850</v>
      </c>
      <c r="C4" s="589" t="s">
        <v>1381</v>
      </c>
      <c r="D4" s="589" t="s">
        <v>851</v>
      </c>
      <c r="E4" s="589" t="s">
        <v>852</v>
      </c>
      <c r="F4" s="590">
        <v>42794</v>
      </c>
      <c r="G4" s="591">
        <v>208.45</v>
      </c>
      <c r="H4" s="589" t="s">
        <v>474</v>
      </c>
      <c r="I4" s="589" t="s">
        <v>254</v>
      </c>
      <c r="J4" s="590">
        <v>42803</v>
      </c>
      <c r="K4" s="589" t="s">
        <v>71</v>
      </c>
      <c r="L4" s="589" t="s">
        <v>474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964</v>
      </c>
      <c r="F5" s="590">
        <v>42807</v>
      </c>
      <c r="G5" s="591">
        <v>82.95</v>
      </c>
      <c r="H5" s="589" t="s">
        <v>474</v>
      </c>
      <c r="I5" s="589" t="s">
        <v>504</v>
      </c>
      <c r="J5" s="590">
        <v>42821</v>
      </c>
      <c r="K5" s="589" t="s">
        <v>71</v>
      </c>
      <c r="L5" s="589" t="s">
        <v>474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965</v>
      </c>
      <c r="F6" s="590">
        <v>42807</v>
      </c>
      <c r="G6" s="591">
        <v>97.85</v>
      </c>
      <c r="H6" s="589" t="s">
        <v>474</v>
      </c>
      <c r="I6" s="589" t="s">
        <v>504</v>
      </c>
      <c r="J6" s="590">
        <v>42821</v>
      </c>
      <c r="K6" s="589" t="s">
        <v>71</v>
      </c>
      <c r="L6" s="589" t="s">
        <v>474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2119</v>
      </c>
      <c r="F7" s="590">
        <v>42803</v>
      </c>
      <c r="G7" s="591">
        <v>275</v>
      </c>
      <c r="H7" s="589" t="s">
        <v>474</v>
      </c>
      <c r="I7" s="589" t="s">
        <v>225</v>
      </c>
      <c r="J7" s="590">
        <v>42818</v>
      </c>
      <c r="K7" s="589" t="s">
        <v>71</v>
      </c>
      <c r="L7" s="589" t="s">
        <v>474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973</v>
      </c>
      <c r="F8" s="590">
        <v>42803</v>
      </c>
      <c r="G8" s="591">
        <v>82.95</v>
      </c>
      <c r="H8" s="589" t="s">
        <v>474</v>
      </c>
      <c r="I8" s="589" t="s">
        <v>668</v>
      </c>
      <c r="J8" s="590">
        <v>42817</v>
      </c>
      <c r="K8" s="589" t="s">
        <v>71</v>
      </c>
      <c r="L8" s="589" t="s">
        <v>474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974</v>
      </c>
      <c r="F9" s="590">
        <v>42803</v>
      </c>
      <c r="G9" s="591">
        <v>82.95</v>
      </c>
      <c r="H9" s="589" t="s">
        <v>474</v>
      </c>
      <c r="I9" s="589" t="s">
        <v>668</v>
      </c>
      <c r="J9" s="590">
        <v>42817</v>
      </c>
      <c r="K9" s="589" t="s">
        <v>71</v>
      </c>
      <c r="L9" s="589" t="s">
        <v>474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1385</v>
      </c>
      <c r="F10" s="590">
        <v>42802</v>
      </c>
      <c r="G10" s="591">
        <v>90</v>
      </c>
      <c r="H10" s="589" t="s">
        <v>474</v>
      </c>
      <c r="I10" s="589" t="s">
        <v>528</v>
      </c>
      <c r="J10" s="590">
        <v>42815</v>
      </c>
      <c r="K10" s="589" t="s">
        <v>71</v>
      </c>
      <c r="L10" s="589" t="s">
        <v>474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980</v>
      </c>
      <c r="F11" s="590">
        <v>42802</v>
      </c>
      <c r="G11" s="591">
        <v>128.51</v>
      </c>
      <c r="H11" s="589" t="s">
        <v>474</v>
      </c>
      <c r="I11" s="589" t="s">
        <v>345</v>
      </c>
      <c r="J11" s="590">
        <v>42817</v>
      </c>
      <c r="K11" s="589" t="s">
        <v>71</v>
      </c>
      <c r="L11" s="589" t="s">
        <v>474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981</v>
      </c>
      <c r="F12" s="590">
        <v>42802</v>
      </c>
      <c r="G12" s="591">
        <v>180</v>
      </c>
      <c r="H12" s="589" t="s">
        <v>474</v>
      </c>
      <c r="I12" s="589" t="s">
        <v>1073</v>
      </c>
      <c r="J12" s="590">
        <v>42817</v>
      </c>
      <c r="K12" s="589" t="s">
        <v>71</v>
      </c>
      <c r="L12" s="589" t="s">
        <v>3256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982</v>
      </c>
      <c r="F13" s="590">
        <v>42802</v>
      </c>
      <c r="G13" s="591">
        <v>180</v>
      </c>
      <c r="H13" s="589" t="s">
        <v>474</v>
      </c>
      <c r="I13" s="589" t="s">
        <v>1073</v>
      </c>
      <c r="J13" s="590">
        <v>42817</v>
      </c>
      <c r="K13" s="589" t="s">
        <v>71</v>
      </c>
      <c r="L13" s="589" t="s">
        <v>3256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987</v>
      </c>
      <c r="F14" s="590">
        <v>42802</v>
      </c>
      <c r="G14" s="591">
        <v>91.1</v>
      </c>
      <c r="H14" s="589" t="s">
        <v>474</v>
      </c>
      <c r="I14" s="589" t="s">
        <v>345</v>
      </c>
      <c r="J14" s="590">
        <v>42816</v>
      </c>
      <c r="K14" s="589" t="s">
        <v>71</v>
      </c>
      <c r="L14" s="589" t="s">
        <v>474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988</v>
      </c>
      <c r="F15" s="590">
        <v>42802</v>
      </c>
      <c r="G15" s="591">
        <v>134.62</v>
      </c>
      <c r="H15" s="589" t="s">
        <v>474</v>
      </c>
      <c r="I15" s="589" t="s">
        <v>345</v>
      </c>
      <c r="J15" s="590">
        <v>42816</v>
      </c>
      <c r="K15" s="589" t="s">
        <v>71</v>
      </c>
      <c r="L15" s="589" t="s">
        <v>474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992</v>
      </c>
      <c r="F16" s="590">
        <v>42802</v>
      </c>
      <c r="G16" s="591">
        <v>-254.72</v>
      </c>
      <c r="H16" s="589" t="s">
        <v>474</v>
      </c>
      <c r="I16" s="589" t="s">
        <v>1073</v>
      </c>
      <c r="J16" s="590">
        <v>42810</v>
      </c>
      <c r="K16" s="589" t="s">
        <v>71</v>
      </c>
      <c r="L16" s="589" t="s">
        <v>3256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993</v>
      </c>
      <c r="F17" s="590">
        <v>42802</v>
      </c>
      <c r="G17" s="591">
        <v>-254.72</v>
      </c>
      <c r="H17" s="589" t="s">
        <v>474</v>
      </c>
      <c r="I17" s="589" t="s">
        <v>1073</v>
      </c>
      <c r="J17" s="590">
        <v>42810</v>
      </c>
      <c r="K17" s="589" t="s">
        <v>71</v>
      </c>
      <c r="L17" s="589" t="s">
        <v>3256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1018</v>
      </c>
      <c r="F18" s="590">
        <v>42788</v>
      </c>
      <c r="G18" s="591">
        <v>254.72</v>
      </c>
      <c r="H18" s="589" t="s">
        <v>474</v>
      </c>
      <c r="I18" s="589" t="s">
        <v>1073</v>
      </c>
      <c r="J18" s="590">
        <v>42795</v>
      </c>
      <c r="K18" s="589" t="s">
        <v>71</v>
      </c>
      <c r="L18" s="589" t="s">
        <v>3256</v>
      </c>
    </row>
    <row r="19" spans="1:12" x14ac:dyDescent="0.2">
      <c r="A19" s="589" t="s">
        <v>611</v>
      </c>
      <c r="B19" s="589" t="s">
        <v>146</v>
      </c>
      <c r="C19" s="589" t="s">
        <v>397</v>
      </c>
      <c r="D19" s="589" t="s">
        <v>147</v>
      </c>
      <c r="E19" s="589" t="s">
        <v>1050</v>
      </c>
      <c r="F19" s="590">
        <v>42780</v>
      </c>
      <c r="G19" s="591">
        <v>9352.1</v>
      </c>
      <c r="H19" s="589" t="s">
        <v>474</v>
      </c>
      <c r="I19" s="589" t="s">
        <v>176</v>
      </c>
      <c r="J19" s="590">
        <v>42804</v>
      </c>
      <c r="K19" s="589" t="s">
        <v>71</v>
      </c>
      <c r="L19" s="589" t="s">
        <v>474</v>
      </c>
    </row>
    <row r="20" spans="1:12" x14ac:dyDescent="0.2">
      <c r="A20" s="589" t="s">
        <v>611</v>
      </c>
      <c r="B20" s="589" t="s">
        <v>112</v>
      </c>
      <c r="C20" s="589" t="s">
        <v>113</v>
      </c>
      <c r="D20" s="589" t="s">
        <v>114</v>
      </c>
      <c r="E20" s="589" t="s">
        <v>1053</v>
      </c>
      <c r="F20" s="590">
        <v>42797</v>
      </c>
      <c r="G20" s="591">
        <v>918.39</v>
      </c>
      <c r="H20" s="589" t="s">
        <v>1054</v>
      </c>
      <c r="I20" s="589" t="s">
        <v>247</v>
      </c>
      <c r="J20" s="590">
        <v>42807</v>
      </c>
      <c r="K20" s="589" t="s">
        <v>71</v>
      </c>
      <c r="L20" s="589" t="s">
        <v>474</v>
      </c>
    </row>
    <row r="21" spans="1:12" x14ac:dyDescent="0.2">
      <c r="A21" s="589" t="s">
        <v>611</v>
      </c>
      <c r="B21" s="589" t="s">
        <v>68</v>
      </c>
      <c r="C21" s="589" t="s">
        <v>69</v>
      </c>
      <c r="D21" s="589" t="s">
        <v>70</v>
      </c>
      <c r="E21" s="589" t="s">
        <v>1055</v>
      </c>
      <c r="F21" s="590">
        <v>42797</v>
      </c>
      <c r="G21" s="591">
        <v>26620</v>
      </c>
      <c r="H21" s="589" t="s">
        <v>474</v>
      </c>
      <c r="I21" s="589" t="s">
        <v>104</v>
      </c>
      <c r="J21" s="590">
        <v>42803</v>
      </c>
      <c r="K21" s="589" t="s">
        <v>71</v>
      </c>
      <c r="L21" s="589" t="s">
        <v>474</v>
      </c>
    </row>
    <row r="22" spans="1:12" x14ac:dyDescent="0.2">
      <c r="A22" s="589" t="s">
        <v>307</v>
      </c>
      <c r="B22" s="589" t="s">
        <v>544</v>
      </c>
      <c r="C22" s="589" t="s">
        <v>545</v>
      </c>
      <c r="D22" s="589" t="s">
        <v>546</v>
      </c>
      <c r="E22" s="589" t="s">
        <v>1056</v>
      </c>
      <c r="F22" s="590">
        <v>42674</v>
      </c>
      <c r="G22" s="591">
        <v>45.2</v>
      </c>
      <c r="H22" s="589" t="s">
        <v>474</v>
      </c>
      <c r="I22" s="589" t="s">
        <v>152</v>
      </c>
      <c r="J22" s="590">
        <v>42808</v>
      </c>
      <c r="K22" s="589" t="s">
        <v>71</v>
      </c>
      <c r="L22" s="589" t="s">
        <v>474</v>
      </c>
    </row>
    <row r="23" spans="1:12" x14ac:dyDescent="0.2">
      <c r="A23" s="589" t="s">
        <v>87</v>
      </c>
      <c r="B23" s="589" t="s">
        <v>88</v>
      </c>
      <c r="C23" s="589" t="s">
        <v>89</v>
      </c>
      <c r="D23" s="589" t="s">
        <v>90</v>
      </c>
      <c r="E23" s="589" t="s">
        <v>1057</v>
      </c>
      <c r="F23" s="590">
        <v>41973</v>
      </c>
      <c r="G23" s="591">
        <v>221.62</v>
      </c>
      <c r="H23" s="589" t="s">
        <v>1058</v>
      </c>
      <c r="I23" s="589" t="s">
        <v>206</v>
      </c>
      <c r="J23" s="590">
        <v>42811</v>
      </c>
      <c r="K23" s="589" t="s">
        <v>71</v>
      </c>
      <c r="L23" s="589" t="s">
        <v>1059</v>
      </c>
    </row>
    <row r="24" spans="1:12" x14ac:dyDescent="0.2">
      <c r="G24" s="592">
        <f>SUM(G2:G23)</f>
        <v>39069.74</v>
      </c>
    </row>
  </sheetData>
  <sortState ref="A2:P3262">
    <sortCondition ref="B2:B326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M205"/>
  <sheetViews>
    <sheetView workbookViewId="0">
      <selection activeCell="I2" sqref="I2"/>
    </sheetView>
  </sheetViews>
  <sheetFormatPr defaultColWidth="11.42578125" defaultRowHeight="12.75" x14ac:dyDescent="0.2"/>
  <cols>
    <col min="1" max="1" width="8.28515625" customWidth="1"/>
    <col min="2" max="2" width="10.42578125" customWidth="1"/>
    <col min="3" max="3" width="4.5703125" customWidth="1"/>
    <col min="4" max="4" width="7" customWidth="1"/>
    <col min="9" max="9" width="11.42578125" style="99"/>
    <col min="10" max="10" width="23.42578125" customWidth="1"/>
  </cols>
  <sheetData>
    <row r="1" spans="1:13" x14ac:dyDescent="0.2">
      <c r="A1" s="296" t="s">
        <v>302</v>
      </c>
      <c r="B1" s="296" t="s">
        <v>0</v>
      </c>
      <c r="C1" s="296" t="s">
        <v>303</v>
      </c>
      <c r="D1" s="296" t="s">
        <v>1</v>
      </c>
      <c r="E1" s="296" t="s">
        <v>31</v>
      </c>
      <c r="F1" s="296" t="s">
        <v>32</v>
      </c>
      <c r="G1" s="296" t="s">
        <v>40</v>
      </c>
      <c r="H1" s="296" t="s">
        <v>33</v>
      </c>
      <c r="I1" s="294" t="s">
        <v>2</v>
      </c>
      <c r="J1" s="296" t="s">
        <v>36</v>
      </c>
      <c r="K1" s="296" t="s">
        <v>3</v>
      </c>
      <c r="L1" s="296" t="s">
        <v>34</v>
      </c>
      <c r="M1" s="296" t="s">
        <v>35</v>
      </c>
    </row>
    <row r="2" spans="1:13" x14ac:dyDescent="0.2">
      <c r="A2" s="171"/>
      <c r="B2" s="171"/>
      <c r="C2" s="171"/>
      <c r="D2" s="171"/>
      <c r="E2" s="172"/>
      <c r="F2" s="170"/>
      <c r="G2" s="171"/>
      <c r="H2" s="171"/>
      <c r="I2" s="233"/>
      <c r="J2" s="171"/>
    </row>
    <row r="3" spans="1:13" x14ac:dyDescent="0.2">
      <c r="A3" s="171"/>
      <c r="B3" s="171"/>
      <c r="C3" s="171"/>
      <c r="D3" s="171"/>
      <c r="E3" s="172"/>
      <c r="F3" s="170"/>
      <c r="G3" s="171"/>
      <c r="H3" s="171"/>
      <c r="I3" s="295"/>
      <c r="J3" s="171"/>
    </row>
    <row r="4" spans="1:13" x14ac:dyDescent="0.2">
      <c r="A4" s="171"/>
      <c r="B4" s="171"/>
      <c r="C4" s="171"/>
      <c r="D4" s="171"/>
      <c r="E4" s="172"/>
      <c r="F4" s="170"/>
      <c r="G4" s="171"/>
      <c r="H4" s="171"/>
      <c r="I4" s="295"/>
      <c r="J4" s="171"/>
    </row>
    <row r="5" spans="1:13" x14ac:dyDescent="0.2">
      <c r="A5" s="171"/>
      <c r="B5" s="171"/>
      <c r="C5" s="171"/>
      <c r="D5" s="171"/>
      <c r="E5" s="172"/>
      <c r="F5" s="170"/>
      <c r="G5" s="171"/>
      <c r="H5" s="171"/>
      <c r="I5" s="295"/>
      <c r="J5" s="171"/>
    </row>
    <row r="6" spans="1:13" x14ac:dyDescent="0.2">
      <c r="A6" s="171"/>
      <c r="B6" s="171"/>
      <c r="C6" s="171"/>
      <c r="D6" s="171"/>
      <c r="E6" s="172"/>
      <c r="F6" s="170"/>
      <c r="G6" s="171"/>
      <c r="H6" s="171"/>
      <c r="I6" s="295"/>
      <c r="J6" s="171"/>
    </row>
    <row r="7" spans="1:13" x14ac:dyDescent="0.2">
      <c r="A7" s="171"/>
      <c r="B7" s="171"/>
      <c r="C7" s="171"/>
      <c r="D7" s="171"/>
      <c r="E7" s="172"/>
      <c r="F7" s="170"/>
      <c r="G7" s="171"/>
      <c r="H7" s="171"/>
      <c r="I7" s="295"/>
      <c r="J7" s="171"/>
    </row>
    <row r="8" spans="1:13" x14ac:dyDescent="0.2">
      <c r="A8" s="356"/>
      <c r="B8" s="356"/>
      <c r="C8" s="356"/>
      <c r="D8" s="356"/>
      <c r="E8" s="356"/>
      <c r="F8" s="356"/>
      <c r="G8" s="356"/>
      <c r="H8" s="357"/>
      <c r="I8" s="358"/>
      <c r="J8" s="356"/>
      <c r="K8" s="356"/>
      <c r="L8" s="357"/>
      <c r="M8" s="356"/>
    </row>
    <row r="9" spans="1:13" x14ac:dyDescent="0.2">
      <c r="A9" s="356"/>
      <c r="B9" s="356"/>
      <c r="C9" s="356"/>
      <c r="D9" s="356"/>
      <c r="E9" s="356"/>
      <c r="F9" s="356"/>
      <c r="G9" s="356"/>
      <c r="H9" s="357"/>
      <c r="I9" s="358"/>
      <c r="J9" s="356"/>
      <c r="K9" s="356"/>
      <c r="L9" s="357"/>
      <c r="M9" s="356"/>
    </row>
    <row r="10" spans="1:13" x14ac:dyDescent="0.2">
      <c r="A10" s="171"/>
      <c r="B10" s="171"/>
      <c r="C10" s="171"/>
      <c r="D10" s="171"/>
      <c r="E10" s="172"/>
      <c r="F10" s="170"/>
      <c r="G10" s="171"/>
      <c r="H10" s="171"/>
      <c r="I10" s="295"/>
      <c r="J10" s="171"/>
    </row>
    <row r="11" spans="1:13" x14ac:dyDescent="0.2">
      <c r="A11" s="171"/>
      <c r="B11" s="171"/>
      <c r="C11" s="171"/>
      <c r="D11" s="171"/>
      <c r="E11" s="172"/>
      <c r="F11" s="170"/>
      <c r="G11" s="171"/>
      <c r="H11" s="171"/>
      <c r="I11" s="295"/>
      <c r="J11" s="171"/>
    </row>
    <row r="12" spans="1:13" x14ac:dyDescent="0.2">
      <c r="A12" s="171"/>
      <c r="B12" s="171"/>
      <c r="C12" s="171"/>
      <c r="D12" s="171"/>
      <c r="E12" s="172"/>
      <c r="F12" s="170"/>
      <c r="G12" s="171"/>
      <c r="H12" s="171"/>
      <c r="I12" s="295"/>
      <c r="J12" s="171"/>
    </row>
    <row r="13" spans="1:13" x14ac:dyDescent="0.2">
      <c r="A13" s="171"/>
      <c r="B13" s="171"/>
      <c r="C13" s="171"/>
      <c r="D13" s="171"/>
      <c r="E13" s="172"/>
      <c r="F13" s="170"/>
      <c r="G13" s="171"/>
      <c r="H13" s="171"/>
      <c r="I13" s="295"/>
      <c r="J13" s="171"/>
    </row>
    <row r="14" spans="1:13" x14ac:dyDescent="0.2">
      <c r="A14" s="171"/>
      <c r="B14" s="171"/>
      <c r="C14" s="171"/>
      <c r="D14" s="171"/>
      <c r="E14" s="172"/>
      <c r="F14" s="170"/>
      <c r="G14" s="171"/>
      <c r="H14" s="171"/>
      <c r="I14" s="295"/>
      <c r="J14" s="171"/>
    </row>
    <row r="15" spans="1:13" x14ac:dyDescent="0.2">
      <c r="A15" s="171"/>
      <c r="B15" s="171"/>
      <c r="C15" s="171"/>
      <c r="D15" s="171"/>
      <c r="E15" s="172"/>
      <c r="F15" s="170"/>
      <c r="G15" s="171"/>
      <c r="H15" s="171"/>
      <c r="I15" s="295"/>
      <c r="J15" s="171"/>
    </row>
    <row r="16" spans="1:13" x14ac:dyDescent="0.2">
      <c r="A16" s="171"/>
      <c r="B16" s="171"/>
      <c r="C16" s="171"/>
      <c r="D16" s="171"/>
      <c r="E16" s="172"/>
      <c r="F16" s="170"/>
      <c r="G16" s="171"/>
      <c r="H16" s="171"/>
      <c r="I16" s="295"/>
      <c r="J16" s="171"/>
    </row>
    <row r="17" spans="1:10" x14ac:dyDescent="0.2">
      <c r="A17" s="171"/>
      <c r="B17" s="171"/>
      <c r="C17" s="171"/>
      <c r="D17" s="171"/>
      <c r="E17" s="172"/>
      <c r="F17" s="170"/>
      <c r="G17" s="171"/>
      <c r="H17" s="171"/>
      <c r="I17" s="295"/>
      <c r="J17" s="171"/>
    </row>
    <row r="18" spans="1:10" x14ac:dyDescent="0.2">
      <c r="A18" s="171"/>
      <c r="B18" s="171"/>
      <c r="C18" s="171"/>
      <c r="D18" s="171"/>
      <c r="E18" s="172"/>
      <c r="F18" s="170"/>
      <c r="G18" s="171"/>
      <c r="H18" s="171"/>
      <c r="I18" s="295"/>
      <c r="J18" s="171"/>
    </row>
    <row r="19" spans="1:10" x14ac:dyDescent="0.2">
      <c r="A19" s="171"/>
      <c r="B19" s="171"/>
      <c r="C19" s="171"/>
      <c r="D19" s="171"/>
      <c r="E19" s="172"/>
      <c r="F19" s="170"/>
      <c r="G19" s="171"/>
      <c r="H19" s="171"/>
      <c r="I19" s="295"/>
      <c r="J19" s="171"/>
    </row>
    <row r="20" spans="1:10" x14ac:dyDescent="0.2">
      <c r="A20" s="171"/>
      <c r="B20" s="171"/>
      <c r="C20" s="171"/>
      <c r="D20" s="171"/>
      <c r="E20" s="172"/>
      <c r="F20" s="170"/>
      <c r="G20" s="171"/>
      <c r="H20" s="171"/>
      <c r="I20" s="295"/>
      <c r="J20" s="171"/>
    </row>
    <row r="21" spans="1:10" x14ac:dyDescent="0.2">
      <c r="A21" s="171"/>
      <c r="B21" s="171"/>
      <c r="C21" s="171"/>
      <c r="D21" s="171"/>
      <c r="E21" s="172"/>
      <c r="F21" s="170"/>
      <c r="G21" s="171"/>
      <c r="H21" s="171"/>
      <c r="I21" s="295"/>
      <c r="J21" s="171"/>
    </row>
    <row r="22" spans="1:10" x14ac:dyDescent="0.2">
      <c r="A22" s="171"/>
      <c r="B22" s="171"/>
      <c r="C22" s="171"/>
      <c r="D22" s="171"/>
      <c r="E22" s="172"/>
      <c r="F22" s="170"/>
      <c r="G22" s="171"/>
      <c r="H22" s="171"/>
      <c r="I22" s="295"/>
      <c r="J22" s="171"/>
    </row>
    <row r="23" spans="1:10" x14ac:dyDescent="0.2">
      <c r="A23" s="171"/>
      <c r="B23" s="171"/>
      <c r="C23" s="171"/>
      <c r="D23" s="171"/>
      <c r="E23" s="172"/>
      <c r="F23" s="170"/>
      <c r="G23" s="171"/>
      <c r="H23" s="171"/>
      <c r="I23" s="295"/>
      <c r="J23" s="171"/>
    </row>
    <row r="24" spans="1:10" x14ac:dyDescent="0.2">
      <c r="A24" s="171"/>
      <c r="B24" s="171"/>
      <c r="C24" s="171"/>
      <c r="D24" s="171"/>
      <c r="E24" s="172"/>
      <c r="F24" s="170"/>
      <c r="G24" s="171"/>
      <c r="H24" s="171"/>
      <c r="I24" s="295"/>
      <c r="J24" s="171"/>
    </row>
    <row r="25" spans="1:10" x14ac:dyDescent="0.2">
      <c r="A25" s="171"/>
      <c r="B25" s="171"/>
      <c r="C25" s="171"/>
      <c r="D25" s="171"/>
      <c r="E25" s="172"/>
      <c r="F25" s="170"/>
      <c r="G25" s="171"/>
      <c r="H25" s="171"/>
      <c r="I25" s="295"/>
      <c r="J25" s="171"/>
    </row>
    <row r="26" spans="1:10" x14ac:dyDescent="0.2">
      <c r="A26" s="171"/>
      <c r="B26" s="171"/>
      <c r="C26" s="171"/>
      <c r="D26" s="171"/>
      <c r="E26" s="172"/>
      <c r="F26" s="170"/>
      <c r="G26" s="171"/>
      <c r="H26" s="171"/>
      <c r="I26" s="295"/>
      <c r="J26" s="171"/>
    </row>
    <row r="27" spans="1:10" x14ac:dyDescent="0.2">
      <c r="A27" s="171"/>
      <c r="B27" s="171"/>
      <c r="C27" s="171"/>
      <c r="D27" s="171"/>
      <c r="E27" s="172"/>
      <c r="F27" s="170"/>
      <c r="G27" s="171"/>
      <c r="H27" s="171"/>
      <c r="I27" s="295"/>
      <c r="J27" s="171"/>
    </row>
    <row r="28" spans="1:10" x14ac:dyDescent="0.2">
      <c r="A28" s="171"/>
      <c r="B28" s="171"/>
      <c r="C28" s="171"/>
      <c r="D28" s="171"/>
      <c r="E28" s="172"/>
      <c r="F28" s="170"/>
      <c r="G28" s="171"/>
      <c r="H28" s="171"/>
      <c r="I28" s="295"/>
      <c r="J28" s="171"/>
    </row>
    <row r="29" spans="1:10" x14ac:dyDescent="0.2">
      <c r="A29" s="171"/>
      <c r="B29" s="171"/>
      <c r="C29" s="171"/>
      <c r="D29" s="171"/>
      <c r="E29" s="172"/>
      <c r="F29" s="170"/>
      <c r="G29" s="171"/>
      <c r="H29" s="171"/>
      <c r="I29" s="295"/>
      <c r="J29" s="171"/>
    </row>
    <row r="30" spans="1:10" x14ac:dyDescent="0.2">
      <c r="A30" s="171"/>
      <c r="B30" s="171"/>
      <c r="C30" s="171"/>
      <c r="D30" s="171"/>
      <c r="E30" s="172"/>
      <c r="F30" s="170"/>
      <c r="G30" s="171"/>
      <c r="H30" s="171"/>
      <c r="I30" s="295"/>
      <c r="J30" s="171"/>
    </row>
    <row r="31" spans="1:10" x14ac:dyDescent="0.2">
      <c r="A31" s="171"/>
      <c r="B31" s="171"/>
      <c r="C31" s="171"/>
      <c r="D31" s="171"/>
      <c r="E31" s="172"/>
      <c r="F31" s="170"/>
      <c r="G31" s="171"/>
      <c r="H31" s="171"/>
      <c r="I31" s="295"/>
      <c r="J31" s="171"/>
    </row>
    <row r="32" spans="1:10" x14ac:dyDescent="0.2">
      <c r="A32" s="171"/>
      <c r="B32" s="171"/>
      <c r="C32" s="171"/>
      <c r="D32" s="171"/>
      <c r="E32" s="172"/>
      <c r="F32" s="170"/>
      <c r="G32" s="171"/>
      <c r="H32" s="171"/>
      <c r="I32" s="295"/>
      <c r="J32" s="171"/>
    </row>
    <row r="33" spans="1:10" x14ac:dyDescent="0.2">
      <c r="A33" s="171"/>
      <c r="B33" s="171"/>
      <c r="C33" s="171"/>
      <c r="D33" s="171"/>
      <c r="E33" s="172"/>
      <c r="F33" s="170"/>
      <c r="G33" s="171"/>
      <c r="H33" s="171"/>
      <c r="I33" s="295"/>
      <c r="J33" s="171"/>
    </row>
    <row r="34" spans="1:10" x14ac:dyDescent="0.2">
      <c r="A34" s="171"/>
      <c r="B34" s="171"/>
      <c r="C34" s="171"/>
      <c r="D34" s="171"/>
      <c r="E34" s="172"/>
      <c r="F34" s="170"/>
      <c r="G34" s="171"/>
      <c r="H34" s="171"/>
      <c r="I34" s="295"/>
      <c r="J34" s="171"/>
    </row>
    <row r="35" spans="1:10" x14ac:dyDescent="0.2">
      <c r="A35" s="171"/>
      <c r="B35" s="171"/>
      <c r="C35" s="171"/>
      <c r="D35" s="171"/>
      <c r="E35" s="172"/>
      <c r="F35" s="170"/>
      <c r="G35" s="171"/>
      <c r="H35" s="171"/>
      <c r="I35" s="295"/>
      <c r="J35" s="171"/>
    </row>
    <row r="36" spans="1:10" x14ac:dyDescent="0.2">
      <c r="A36" s="171"/>
      <c r="B36" s="171"/>
      <c r="C36" s="171"/>
      <c r="D36" s="171"/>
      <c r="E36" s="172"/>
      <c r="F36" s="170"/>
      <c r="G36" s="171"/>
      <c r="H36" s="171"/>
      <c r="I36" s="295"/>
      <c r="J36" s="171"/>
    </row>
    <row r="37" spans="1:10" x14ac:dyDescent="0.2">
      <c r="A37" s="171"/>
      <c r="B37" s="171"/>
      <c r="C37" s="171"/>
      <c r="D37" s="171"/>
      <c r="E37" s="172"/>
      <c r="F37" s="170"/>
      <c r="G37" s="171"/>
      <c r="H37" s="171"/>
      <c r="I37" s="295"/>
      <c r="J37" s="171"/>
    </row>
    <row r="38" spans="1:10" x14ac:dyDescent="0.2">
      <c r="A38" s="171"/>
      <c r="B38" s="171"/>
      <c r="C38" s="171"/>
      <c r="D38" s="171"/>
      <c r="E38" s="172"/>
      <c r="F38" s="170"/>
      <c r="G38" s="171"/>
      <c r="H38" s="171"/>
      <c r="I38" s="295"/>
      <c r="J38" s="171"/>
    </row>
    <row r="39" spans="1:10" x14ac:dyDescent="0.2">
      <c r="A39" s="171"/>
      <c r="B39" s="171"/>
      <c r="C39" s="171"/>
      <c r="D39" s="171"/>
      <c r="E39" s="172"/>
      <c r="F39" s="170"/>
      <c r="G39" s="171"/>
      <c r="H39" s="171"/>
      <c r="I39" s="295"/>
      <c r="J39" s="171"/>
    </row>
    <row r="40" spans="1:10" x14ac:dyDescent="0.2">
      <c r="A40" s="171"/>
      <c r="B40" s="171"/>
      <c r="C40" s="171"/>
      <c r="D40" s="171"/>
      <c r="E40" s="172"/>
      <c r="F40" s="170"/>
      <c r="G40" s="171"/>
      <c r="H40" s="171"/>
      <c r="I40" s="295"/>
      <c r="J40" s="171"/>
    </row>
    <row r="41" spans="1:10" x14ac:dyDescent="0.2">
      <c r="A41" s="171"/>
      <c r="B41" s="171"/>
      <c r="C41" s="171"/>
      <c r="D41" s="171"/>
      <c r="E41" s="172"/>
      <c r="F41" s="170"/>
      <c r="G41" s="171"/>
      <c r="H41" s="171"/>
      <c r="I41" s="295"/>
      <c r="J41" s="171"/>
    </row>
    <row r="42" spans="1:10" x14ac:dyDescent="0.2">
      <c r="A42" s="171"/>
      <c r="B42" s="171"/>
      <c r="C42" s="171"/>
      <c r="D42" s="171"/>
      <c r="E42" s="172"/>
      <c r="F42" s="170"/>
      <c r="G42" s="171"/>
      <c r="H42" s="171"/>
      <c r="I42" s="295"/>
      <c r="J42" s="171"/>
    </row>
    <row r="43" spans="1:10" x14ac:dyDescent="0.2">
      <c r="A43" s="171"/>
      <c r="B43" s="171"/>
      <c r="C43" s="171"/>
      <c r="D43" s="171"/>
      <c r="E43" s="172"/>
      <c r="F43" s="170"/>
      <c r="G43" s="171"/>
      <c r="H43" s="171"/>
      <c r="I43" s="295"/>
      <c r="J43" s="171"/>
    </row>
    <row r="44" spans="1:10" x14ac:dyDescent="0.2">
      <c r="A44" s="171"/>
      <c r="B44" s="171"/>
      <c r="C44" s="171"/>
      <c r="D44" s="171"/>
      <c r="E44" s="172"/>
      <c r="F44" s="170"/>
      <c r="G44" s="171"/>
      <c r="H44" s="171"/>
      <c r="I44" s="295"/>
      <c r="J44" s="171"/>
    </row>
    <row r="45" spans="1:10" x14ac:dyDescent="0.2">
      <c r="A45" s="171"/>
      <c r="B45" s="171"/>
      <c r="C45" s="171"/>
      <c r="D45" s="171"/>
      <c r="E45" s="172"/>
      <c r="F45" s="170"/>
      <c r="G45" s="171"/>
      <c r="H45" s="171"/>
      <c r="I45" s="295"/>
      <c r="J45" s="171"/>
    </row>
    <row r="46" spans="1:10" x14ac:dyDescent="0.2">
      <c r="A46" s="171"/>
      <c r="B46" s="171"/>
      <c r="C46" s="171"/>
      <c r="D46" s="171"/>
      <c r="E46" s="172"/>
      <c r="F46" s="170"/>
      <c r="G46" s="171"/>
      <c r="H46" s="171"/>
      <c r="I46" s="295"/>
      <c r="J46" s="171"/>
    </row>
    <row r="47" spans="1:10" x14ac:dyDescent="0.2">
      <c r="A47" s="171"/>
      <c r="B47" s="171"/>
      <c r="C47" s="171"/>
      <c r="D47" s="171"/>
      <c r="E47" s="172"/>
      <c r="F47" s="170"/>
      <c r="G47" s="171"/>
      <c r="H47" s="171"/>
      <c r="I47" s="295"/>
      <c r="J47" s="171"/>
    </row>
    <row r="48" spans="1:10" x14ac:dyDescent="0.2">
      <c r="A48" s="171"/>
      <c r="B48" s="171"/>
      <c r="C48" s="171"/>
      <c r="D48" s="171"/>
      <c r="E48" s="172"/>
      <c r="F48" s="170"/>
      <c r="G48" s="171"/>
      <c r="H48" s="171"/>
      <c r="I48" s="295"/>
      <c r="J48" s="171"/>
    </row>
    <row r="49" spans="1:10" x14ac:dyDescent="0.2">
      <c r="A49" s="171"/>
      <c r="B49" s="171"/>
      <c r="C49" s="171"/>
      <c r="D49" s="171"/>
      <c r="E49" s="172"/>
      <c r="F49" s="170"/>
      <c r="G49" s="171"/>
      <c r="H49" s="171"/>
      <c r="I49" s="295"/>
      <c r="J49" s="171"/>
    </row>
    <row r="50" spans="1:10" x14ac:dyDescent="0.2">
      <c r="A50" s="171"/>
      <c r="B50" s="171"/>
      <c r="C50" s="171"/>
      <c r="D50" s="171"/>
      <c r="E50" s="172"/>
      <c r="F50" s="170"/>
      <c r="G50" s="171"/>
      <c r="H50" s="171"/>
      <c r="I50" s="295"/>
      <c r="J50" s="171"/>
    </row>
    <row r="51" spans="1:10" x14ac:dyDescent="0.2">
      <c r="A51" s="171"/>
      <c r="B51" s="171"/>
      <c r="C51" s="171"/>
      <c r="D51" s="171"/>
      <c r="E51" s="172"/>
      <c r="F51" s="170"/>
      <c r="G51" s="171"/>
      <c r="H51" s="171"/>
      <c r="I51" s="295"/>
      <c r="J51" s="171"/>
    </row>
    <row r="52" spans="1:10" x14ac:dyDescent="0.2">
      <c r="A52" s="171"/>
      <c r="B52" s="171"/>
      <c r="C52" s="171"/>
      <c r="D52" s="171"/>
      <c r="E52" s="172"/>
      <c r="F52" s="170"/>
      <c r="G52" s="171"/>
      <c r="H52" s="171"/>
      <c r="I52" s="295"/>
      <c r="J52" s="171"/>
    </row>
    <row r="53" spans="1:10" x14ac:dyDescent="0.2">
      <c r="A53" s="171"/>
      <c r="B53" s="171"/>
      <c r="C53" s="171"/>
      <c r="D53" s="171"/>
      <c r="E53" s="172"/>
      <c r="F53" s="170"/>
      <c r="G53" s="171"/>
      <c r="H53" s="171"/>
      <c r="I53" s="295"/>
      <c r="J53" s="171"/>
    </row>
    <row r="54" spans="1:10" x14ac:dyDescent="0.2">
      <c r="A54" s="171"/>
      <c r="B54" s="171"/>
      <c r="C54" s="171"/>
      <c r="D54" s="171"/>
      <c r="E54" s="172"/>
      <c r="F54" s="170"/>
      <c r="G54" s="171"/>
      <c r="H54" s="171"/>
      <c r="I54" s="295"/>
      <c r="J54" s="171"/>
    </row>
    <row r="55" spans="1:10" x14ac:dyDescent="0.2">
      <c r="A55" s="171"/>
      <c r="B55" s="171"/>
      <c r="C55" s="171"/>
      <c r="D55" s="171"/>
      <c r="E55" s="172"/>
      <c r="F55" s="170"/>
      <c r="G55" s="171"/>
      <c r="H55" s="171"/>
      <c r="I55" s="295"/>
      <c r="J55" s="171"/>
    </row>
    <row r="56" spans="1:10" x14ac:dyDescent="0.2">
      <c r="A56" s="171"/>
      <c r="B56" s="171"/>
      <c r="C56" s="171"/>
      <c r="D56" s="171"/>
      <c r="E56" s="172"/>
      <c r="F56" s="170"/>
      <c r="G56" s="171"/>
      <c r="H56" s="171"/>
      <c r="I56" s="295"/>
      <c r="J56" s="171"/>
    </row>
    <row r="57" spans="1:10" x14ac:dyDescent="0.2">
      <c r="A57" s="171"/>
      <c r="B57" s="171"/>
      <c r="C57" s="171"/>
      <c r="D57" s="171"/>
      <c r="E57" s="172"/>
      <c r="F57" s="170"/>
      <c r="G57" s="171"/>
      <c r="H57" s="171"/>
      <c r="I57" s="295"/>
      <c r="J57" s="171"/>
    </row>
    <row r="58" spans="1:10" x14ac:dyDescent="0.2">
      <c r="A58" s="171"/>
      <c r="B58" s="171"/>
      <c r="C58" s="171"/>
      <c r="D58" s="171"/>
      <c r="E58" s="172"/>
      <c r="F58" s="170"/>
      <c r="G58" s="171"/>
      <c r="H58" s="171"/>
      <c r="I58" s="295"/>
      <c r="J58" s="171"/>
    </row>
    <row r="59" spans="1:10" x14ac:dyDescent="0.2">
      <c r="A59" s="171"/>
      <c r="B59" s="171"/>
      <c r="C59" s="171"/>
      <c r="D59" s="171"/>
      <c r="E59" s="172"/>
      <c r="F59" s="170"/>
      <c r="G59" s="171"/>
      <c r="H59" s="171"/>
      <c r="I59" s="295"/>
      <c r="J59" s="171"/>
    </row>
    <row r="60" spans="1:10" x14ac:dyDescent="0.2">
      <c r="A60" s="171"/>
      <c r="B60" s="171"/>
      <c r="C60" s="171"/>
      <c r="D60" s="171"/>
      <c r="E60" s="172"/>
      <c r="F60" s="170"/>
      <c r="G60" s="171"/>
      <c r="H60" s="171"/>
      <c r="I60" s="295"/>
      <c r="J60" s="171"/>
    </row>
    <row r="61" spans="1:10" x14ac:dyDescent="0.2">
      <c r="A61" s="171"/>
      <c r="B61" s="171"/>
      <c r="C61" s="171"/>
      <c r="D61" s="171"/>
      <c r="E61" s="172"/>
      <c r="F61" s="170"/>
      <c r="G61" s="171"/>
      <c r="H61" s="171"/>
      <c r="I61" s="295"/>
      <c r="J61" s="171"/>
    </row>
    <row r="62" spans="1:10" x14ac:dyDescent="0.2">
      <c r="A62" s="171"/>
      <c r="B62" s="171"/>
      <c r="C62" s="171"/>
      <c r="D62" s="171"/>
      <c r="E62" s="172"/>
      <c r="F62" s="170"/>
      <c r="G62" s="171"/>
      <c r="H62" s="171"/>
      <c r="I62" s="295"/>
      <c r="J62" s="171"/>
    </row>
    <row r="63" spans="1:10" x14ac:dyDescent="0.2">
      <c r="A63" s="171"/>
      <c r="B63" s="171"/>
      <c r="C63" s="171"/>
      <c r="D63" s="171"/>
      <c r="E63" s="172"/>
      <c r="F63" s="170"/>
      <c r="G63" s="171"/>
      <c r="H63" s="171"/>
      <c r="I63" s="295"/>
      <c r="J63" s="171"/>
    </row>
    <row r="64" spans="1:10" x14ac:dyDescent="0.2">
      <c r="A64" s="171"/>
      <c r="B64" s="171"/>
      <c r="C64" s="171"/>
      <c r="D64" s="171"/>
      <c r="E64" s="172"/>
      <c r="F64" s="170"/>
      <c r="G64" s="171"/>
      <c r="H64" s="171"/>
      <c r="I64" s="295"/>
      <c r="J64" s="171"/>
    </row>
    <row r="65" spans="1:10" x14ac:dyDescent="0.2">
      <c r="A65" s="171"/>
      <c r="B65" s="171"/>
      <c r="C65" s="171"/>
      <c r="D65" s="171"/>
      <c r="E65" s="172"/>
      <c r="F65" s="170"/>
      <c r="G65" s="171"/>
      <c r="H65" s="171"/>
      <c r="I65" s="295"/>
      <c r="J65" s="171"/>
    </row>
    <row r="66" spans="1:10" x14ac:dyDescent="0.2">
      <c r="A66" s="171"/>
      <c r="B66" s="171"/>
      <c r="C66" s="171"/>
      <c r="D66" s="171"/>
      <c r="E66" s="172"/>
      <c r="F66" s="170"/>
      <c r="G66" s="171"/>
      <c r="H66" s="171"/>
      <c r="I66" s="295"/>
      <c r="J66" s="171"/>
    </row>
    <row r="67" spans="1:10" x14ac:dyDescent="0.2">
      <c r="A67" s="171"/>
      <c r="B67" s="171"/>
      <c r="C67" s="171"/>
      <c r="D67" s="171"/>
      <c r="E67" s="172"/>
      <c r="F67" s="170"/>
      <c r="G67" s="171"/>
      <c r="H67" s="171"/>
      <c r="I67" s="295"/>
      <c r="J67" s="171"/>
    </row>
    <row r="68" spans="1:10" x14ac:dyDescent="0.2">
      <c r="A68" s="171"/>
      <c r="B68" s="171"/>
      <c r="C68" s="171"/>
      <c r="D68" s="171"/>
      <c r="E68" s="172"/>
      <c r="F68" s="170"/>
      <c r="G68" s="171"/>
      <c r="H68" s="171"/>
      <c r="I68" s="295"/>
      <c r="J68" s="171"/>
    </row>
    <row r="69" spans="1:10" x14ac:dyDescent="0.2">
      <c r="A69" s="171"/>
      <c r="B69" s="171"/>
      <c r="C69" s="171"/>
      <c r="D69" s="171"/>
      <c r="E69" s="172"/>
      <c r="F69" s="170"/>
      <c r="G69" s="171"/>
      <c r="H69" s="171"/>
      <c r="I69" s="295"/>
      <c r="J69" s="171"/>
    </row>
    <row r="70" spans="1:10" x14ac:dyDescent="0.2">
      <c r="A70" s="171"/>
      <c r="B70" s="171"/>
      <c r="C70" s="171"/>
      <c r="D70" s="171"/>
      <c r="E70" s="172"/>
      <c r="F70" s="170"/>
      <c r="G70" s="171"/>
      <c r="H70" s="171"/>
      <c r="I70" s="295"/>
      <c r="J70" s="171"/>
    </row>
    <row r="71" spans="1:10" x14ac:dyDescent="0.2">
      <c r="A71" s="171"/>
      <c r="B71" s="171"/>
      <c r="C71" s="171"/>
      <c r="D71" s="171"/>
      <c r="E71" s="172"/>
      <c r="F71" s="170"/>
      <c r="G71" s="171"/>
      <c r="H71" s="171"/>
      <c r="I71" s="295"/>
      <c r="J71" s="171"/>
    </row>
    <row r="72" spans="1:10" x14ac:dyDescent="0.2">
      <c r="A72" s="171"/>
      <c r="B72" s="171"/>
      <c r="C72" s="171"/>
      <c r="D72" s="171"/>
      <c r="E72" s="172"/>
      <c r="F72" s="170"/>
      <c r="G72" s="171"/>
      <c r="H72" s="171"/>
      <c r="I72" s="295"/>
      <c r="J72" s="171"/>
    </row>
    <row r="73" spans="1:10" x14ac:dyDescent="0.2">
      <c r="A73" s="171"/>
      <c r="B73" s="171"/>
      <c r="C73" s="171"/>
      <c r="D73" s="171"/>
      <c r="E73" s="172"/>
      <c r="F73" s="170"/>
      <c r="G73" s="171"/>
      <c r="H73" s="171"/>
      <c r="I73" s="295"/>
      <c r="J73" s="171"/>
    </row>
    <row r="74" spans="1:10" x14ac:dyDescent="0.2">
      <c r="A74" s="171"/>
      <c r="B74" s="171"/>
      <c r="C74" s="171"/>
      <c r="D74" s="171"/>
      <c r="E74" s="172"/>
      <c r="F74" s="170"/>
      <c r="G74" s="171"/>
      <c r="H74" s="171"/>
      <c r="I74" s="295"/>
      <c r="J74" s="171"/>
    </row>
    <row r="75" spans="1:10" x14ac:dyDescent="0.2">
      <c r="A75" s="171"/>
      <c r="B75" s="171"/>
      <c r="C75" s="171"/>
      <c r="D75" s="171"/>
      <c r="E75" s="172"/>
      <c r="F75" s="170"/>
      <c r="G75" s="171"/>
      <c r="H75" s="171"/>
      <c r="I75" s="295"/>
      <c r="J75" s="171"/>
    </row>
    <row r="76" spans="1:10" x14ac:dyDescent="0.2">
      <c r="A76" s="171"/>
      <c r="B76" s="171"/>
      <c r="C76" s="171"/>
      <c r="D76" s="171"/>
      <c r="E76" s="172"/>
      <c r="F76" s="170"/>
      <c r="G76" s="171"/>
      <c r="H76" s="171"/>
      <c r="I76" s="295"/>
      <c r="J76" s="171"/>
    </row>
    <row r="77" spans="1:10" x14ac:dyDescent="0.2">
      <c r="A77" s="171"/>
      <c r="B77" s="171"/>
      <c r="C77" s="171"/>
      <c r="D77" s="171"/>
      <c r="E77" s="172"/>
      <c r="F77" s="170"/>
      <c r="G77" s="171"/>
      <c r="H77" s="171"/>
      <c r="I77" s="295"/>
      <c r="J77" s="171"/>
    </row>
    <row r="78" spans="1:10" x14ac:dyDescent="0.2">
      <c r="A78" s="171"/>
      <c r="B78" s="171"/>
      <c r="C78" s="171"/>
      <c r="D78" s="171"/>
      <c r="E78" s="172"/>
      <c r="F78" s="170"/>
      <c r="G78" s="171"/>
      <c r="H78" s="171"/>
      <c r="I78" s="295"/>
      <c r="J78" s="171"/>
    </row>
    <row r="79" spans="1:10" x14ac:dyDescent="0.2">
      <c r="A79" s="171"/>
      <c r="B79" s="171"/>
      <c r="C79" s="171"/>
      <c r="D79" s="171"/>
      <c r="E79" s="172"/>
      <c r="F79" s="170"/>
      <c r="G79" s="171"/>
      <c r="H79" s="171"/>
      <c r="I79" s="295"/>
      <c r="J79" s="171"/>
    </row>
    <row r="80" spans="1:10" x14ac:dyDescent="0.2">
      <c r="A80" s="171"/>
      <c r="B80" s="171"/>
      <c r="C80" s="171"/>
      <c r="D80" s="171"/>
      <c r="E80" s="172"/>
      <c r="F80" s="170"/>
      <c r="G80" s="171"/>
      <c r="H80" s="171"/>
      <c r="I80" s="295"/>
      <c r="J80" s="171"/>
    </row>
    <row r="81" spans="1:10" x14ac:dyDescent="0.2">
      <c r="A81" s="171"/>
      <c r="B81" s="171"/>
      <c r="C81" s="171"/>
      <c r="D81" s="171"/>
      <c r="E81" s="172"/>
      <c r="F81" s="170"/>
      <c r="G81" s="171"/>
      <c r="H81" s="171"/>
      <c r="I81" s="295"/>
      <c r="J81" s="171"/>
    </row>
    <row r="82" spans="1:10" x14ac:dyDescent="0.2">
      <c r="A82" s="171"/>
      <c r="B82" s="171"/>
      <c r="C82" s="171"/>
      <c r="D82" s="171"/>
      <c r="E82" s="172"/>
      <c r="F82" s="170"/>
      <c r="G82" s="171"/>
      <c r="H82" s="171"/>
      <c r="I82" s="295"/>
      <c r="J82" s="171"/>
    </row>
    <row r="83" spans="1:10" x14ac:dyDescent="0.2">
      <c r="A83" s="171"/>
      <c r="B83" s="171"/>
      <c r="C83" s="171"/>
      <c r="D83" s="171"/>
      <c r="E83" s="172"/>
      <c r="F83" s="170"/>
      <c r="G83" s="171"/>
      <c r="H83" s="171"/>
      <c r="I83" s="295"/>
      <c r="J83" s="171"/>
    </row>
    <row r="84" spans="1:10" x14ac:dyDescent="0.2">
      <c r="A84" s="171"/>
      <c r="B84" s="171"/>
      <c r="C84" s="171"/>
      <c r="D84" s="171"/>
      <c r="E84" s="172"/>
      <c r="F84" s="170"/>
      <c r="G84" s="171"/>
      <c r="H84" s="171"/>
      <c r="I84" s="295"/>
      <c r="J84" s="171"/>
    </row>
    <row r="85" spans="1:10" x14ac:dyDescent="0.2">
      <c r="A85" s="171"/>
      <c r="B85" s="171"/>
      <c r="C85" s="171"/>
      <c r="D85" s="171"/>
      <c r="E85" s="172"/>
      <c r="F85" s="170"/>
      <c r="G85" s="171"/>
      <c r="H85" s="171"/>
      <c r="I85" s="295"/>
      <c r="J85" s="171"/>
    </row>
    <row r="86" spans="1:10" x14ac:dyDescent="0.2">
      <c r="A86" s="171"/>
      <c r="B86" s="171"/>
      <c r="C86" s="171"/>
      <c r="D86" s="171"/>
      <c r="E86" s="172"/>
      <c r="F86" s="170"/>
      <c r="G86" s="171"/>
      <c r="H86" s="171"/>
      <c r="I86" s="295"/>
      <c r="J86" s="171"/>
    </row>
    <row r="87" spans="1:10" x14ac:dyDescent="0.2">
      <c r="A87" s="171"/>
      <c r="B87" s="171"/>
      <c r="C87" s="171"/>
      <c r="D87" s="171"/>
      <c r="E87" s="172"/>
      <c r="F87" s="170"/>
      <c r="G87" s="171"/>
      <c r="H87" s="171"/>
      <c r="I87" s="295"/>
      <c r="J87" s="171"/>
    </row>
    <row r="88" spans="1:10" x14ac:dyDescent="0.2">
      <c r="A88" s="171"/>
      <c r="B88" s="171"/>
      <c r="C88" s="171"/>
      <c r="D88" s="171"/>
      <c r="E88" s="172"/>
      <c r="F88" s="170"/>
      <c r="G88" s="171"/>
      <c r="H88" s="171"/>
      <c r="I88" s="295"/>
      <c r="J88" s="171"/>
    </row>
    <row r="89" spans="1:10" x14ac:dyDescent="0.2">
      <c r="A89" s="171"/>
      <c r="B89" s="171"/>
      <c r="C89" s="171"/>
      <c r="D89" s="171"/>
      <c r="E89" s="172"/>
      <c r="F89" s="170"/>
      <c r="G89" s="171"/>
      <c r="H89" s="171"/>
      <c r="I89" s="295"/>
      <c r="J89" s="171"/>
    </row>
    <row r="90" spans="1:10" x14ac:dyDescent="0.2">
      <c r="A90" s="171"/>
      <c r="B90" s="171"/>
      <c r="C90" s="171"/>
      <c r="D90" s="171"/>
      <c r="E90" s="172"/>
      <c r="F90" s="170"/>
      <c r="G90" s="171"/>
      <c r="H90" s="171"/>
      <c r="I90" s="295"/>
      <c r="J90" s="171"/>
    </row>
    <row r="91" spans="1:10" x14ac:dyDescent="0.2">
      <c r="A91" s="171"/>
      <c r="B91" s="171"/>
      <c r="C91" s="171"/>
      <c r="D91" s="171"/>
      <c r="E91" s="172"/>
      <c r="F91" s="170"/>
      <c r="G91" s="171"/>
      <c r="H91" s="171"/>
      <c r="I91" s="295"/>
      <c r="J91" s="171"/>
    </row>
    <row r="92" spans="1:10" x14ac:dyDescent="0.2">
      <c r="A92" s="171"/>
      <c r="B92" s="171"/>
      <c r="C92" s="171"/>
      <c r="D92" s="171"/>
      <c r="E92" s="172"/>
      <c r="F92" s="170"/>
      <c r="G92" s="171"/>
      <c r="H92" s="171"/>
      <c r="I92" s="295"/>
      <c r="J92" s="171"/>
    </row>
    <row r="93" spans="1:10" x14ac:dyDescent="0.2">
      <c r="A93" s="171"/>
      <c r="B93" s="171"/>
      <c r="C93" s="171"/>
      <c r="D93" s="171"/>
      <c r="E93" s="172"/>
      <c r="F93" s="170"/>
      <c r="G93" s="171"/>
      <c r="H93" s="171"/>
      <c r="I93" s="295"/>
      <c r="J93" s="171"/>
    </row>
    <row r="94" spans="1:10" x14ac:dyDescent="0.2">
      <c r="A94" s="171"/>
      <c r="B94" s="171"/>
      <c r="C94" s="171"/>
      <c r="D94" s="171"/>
      <c r="E94" s="172"/>
      <c r="F94" s="170"/>
      <c r="G94" s="171"/>
      <c r="H94" s="171"/>
      <c r="I94" s="295"/>
      <c r="J94" s="171"/>
    </row>
    <row r="95" spans="1:10" x14ac:dyDescent="0.2">
      <c r="A95" s="171"/>
      <c r="B95" s="171"/>
      <c r="C95" s="171"/>
      <c r="D95" s="171"/>
      <c r="E95" s="172"/>
      <c r="F95" s="170"/>
      <c r="G95" s="171"/>
      <c r="H95" s="171"/>
      <c r="I95" s="295"/>
      <c r="J95" s="171"/>
    </row>
    <row r="96" spans="1:10" x14ac:dyDescent="0.2">
      <c r="A96" s="171"/>
      <c r="B96" s="171"/>
      <c r="C96" s="171"/>
      <c r="D96" s="171"/>
      <c r="E96" s="172"/>
      <c r="F96" s="170"/>
      <c r="G96" s="171"/>
      <c r="H96" s="171"/>
      <c r="I96" s="295"/>
      <c r="J96" s="171"/>
    </row>
    <row r="97" spans="1:10" x14ac:dyDescent="0.2">
      <c r="A97" s="171"/>
      <c r="B97" s="171"/>
      <c r="C97" s="171"/>
      <c r="D97" s="171"/>
      <c r="E97" s="172"/>
      <c r="F97" s="170"/>
      <c r="G97" s="171"/>
      <c r="H97" s="171"/>
      <c r="I97" s="295"/>
      <c r="J97" s="171"/>
    </row>
    <row r="98" spans="1:10" x14ac:dyDescent="0.2">
      <c r="A98" s="171"/>
      <c r="B98" s="171"/>
      <c r="C98" s="171"/>
      <c r="D98" s="171"/>
      <c r="E98" s="172"/>
      <c r="F98" s="170"/>
      <c r="G98" s="171"/>
      <c r="H98" s="171"/>
      <c r="I98" s="295"/>
      <c r="J98" s="171"/>
    </row>
    <row r="99" spans="1:10" x14ac:dyDescent="0.2">
      <c r="A99" s="171"/>
      <c r="B99" s="171"/>
      <c r="C99" s="171"/>
      <c r="D99" s="171"/>
      <c r="E99" s="172"/>
      <c r="F99" s="170"/>
      <c r="G99" s="171"/>
      <c r="H99" s="171"/>
      <c r="I99" s="295"/>
      <c r="J99" s="171"/>
    </row>
    <row r="100" spans="1:10" x14ac:dyDescent="0.2">
      <c r="A100" s="171"/>
      <c r="B100" s="171"/>
      <c r="C100" s="171"/>
      <c r="D100" s="171"/>
      <c r="E100" s="172"/>
      <c r="F100" s="170"/>
      <c r="G100" s="171"/>
      <c r="H100" s="171"/>
      <c r="I100" s="295"/>
      <c r="J100" s="171"/>
    </row>
    <row r="101" spans="1:10" x14ac:dyDescent="0.2">
      <c r="A101" s="171"/>
      <c r="B101" s="171"/>
      <c r="C101" s="171"/>
      <c r="D101" s="171"/>
      <c r="E101" s="172"/>
      <c r="F101" s="170"/>
      <c r="G101" s="171"/>
      <c r="H101" s="171"/>
      <c r="I101" s="295"/>
      <c r="J101" s="171"/>
    </row>
    <row r="102" spans="1:10" x14ac:dyDescent="0.2">
      <c r="A102" s="171"/>
      <c r="B102" s="171"/>
      <c r="C102" s="171"/>
      <c r="D102" s="171"/>
      <c r="E102" s="172"/>
      <c r="F102" s="170"/>
      <c r="G102" s="171"/>
      <c r="H102" s="171"/>
      <c r="I102" s="295"/>
      <c r="J102" s="171"/>
    </row>
    <row r="103" spans="1:10" x14ac:dyDescent="0.2">
      <c r="A103" s="171"/>
      <c r="B103" s="171"/>
      <c r="C103" s="171"/>
      <c r="D103" s="171"/>
      <c r="E103" s="172"/>
      <c r="F103" s="170"/>
      <c r="G103" s="171"/>
      <c r="H103" s="171"/>
      <c r="I103" s="295"/>
      <c r="J103" s="171"/>
    </row>
    <row r="104" spans="1:10" x14ac:dyDescent="0.2">
      <c r="A104" s="171"/>
      <c r="B104" s="171"/>
      <c r="C104" s="171"/>
      <c r="D104" s="171"/>
      <c r="E104" s="172"/>
      <c r="F104" s="170"/>
      <c r="G104" s="171"/>
      <c r="H104" s="171"/>
      <c r="I104" s="295"/>
      <c r="J104" s="171"/>
    </row>
    <row r="105" spans="1:10" x14ac:dyDescent="0.2">
      <c r="A105" s="171"/>
      <c r="B105" s="171"/>
      <c r="C105" s="171"/>
      <c r="D105" s="171"/>
      <c r="E105" s="172"/>
      <c r="F105" s="170"/>
      <c r="G105" s="171"/>
      <c r="H105" s="171"/>
      <c r="I105" s="295"/>
      <c r="J105" s="171"/>
    </row>
    <row r="106" spans="1:10" x14ac:dyDescent="0.2">
      <c r="A106" s="171"/>
      <c r="B106" s="171"/>
      <c r="C106" s="171"/>
      <c r="D106" s="171"/>
      <c r="E106" s="172"/>
      <c r="F106" s="170"/>
      <c r="G106" s="171"/>
      <c r="H106" s="171"/>
      <c r="I106" s="295"/>
      <c r="J106" s="171"/>
    </row>
    <row r="107" spans="1:10" x14ac:dyDescent="0.2">
      <c r="A107" s="171"/>
      <c r="B107" s="171"/>
      <c r="C107" s="171"/>
      <c r="D107" s="171"/>
      <c r="E107" s="172"/>
      <c r="F107" s="170"/>
      <c r="G107" s="171"/>
      <c r="H107" s="171"/>
      <c r="I107" s="295"/>
      <c r="J107" s="171"/>
    </row>
    <row r="108" spans="1:10" x14ac:dyDescent="0.2">
      <c r="A108" s="171"/>
      <c r="B108" s="171"/>
      <c r="C108" s="171"/>
      <c r="D108" s="171"/>
      <c r="E108" s="172"/>
      <c r="F108" s="170"/>
      <c r="G108" s="171"/>
      <c r="H108" s="171"/>
      <c r="I108" s="295"/>
      <c r="J108" s="171"/>
    </row>
    <row r="109" spans="1:10" x14ac:dyDescent="0.2">
      <c r="A109" s="171"/>
      <c r="B109" s="171"/>
      <c r="C109" s="171"/>
      <c r="D109" s="171"/>
      <c r="E109" s="172"/>
      <c r="F109" s="170"/>
      <c r="G109" s="171"/>
      <c r="H109" s="171"/>
      <c r="I109" s="295"/>
      <c r="J109" s="171"/>
    </row>
    <row r="110" spans="1:10" x14ac:dyDescent="0.2">
      <c r="A110" s="171"/>
      <c r="B110" s="171"/>
      <c r="C110" s="171"/>
      <c r="D110" s="171"/>
      <c r="E110" s="172"/>
      <c r="F110" s="170"/>
      <c r="G110" s="171"/>
      <c r="H110" s="171"/>
      <c r="I110" s="295"/>
      <c r="J110" s="171"/>
    </row>
    <row r="111" spans="1:10" x14ac:dyDescent="0.2">
      <c r="A111" s="171"/>
      <c r="B111" s="171"/>
      <c r="C111" s="171"/>
      <c r="D111" s="171"/>
      <c r="E111" s="172"/>
      <c r="F111" s="170"/>
      <c r="G111" s="171"/>
      <c r="H111" s="171"/>
      <c r="I111" s="295"/>
      <c r="J111" s="171"/>
    </row>
    <row r="112" spans="1:10" x14ac:dyDescent="0.2">
      <c r="A112" s="171"/>
      <c r="B112" s="171"/>
      <c r="C112" s="171"/>
      <c r="D112" s="171"/>
      <c r="E112" s="172"/>
      <c r="F112" s="170"/>
      <c r="G112" s="171"/>
      <c r="H112" s="171"/>
      <c r="I112" s="295"/>
      <c r="J112" s="171"/>
    </row>
    <row r="113" spans="1:10" x14ac:dyDescent="0.2">
      <c r="A113" s="171"/>
      <c r="B113" s="171"/>
      <c r="C113" s="171"/>
      <c r="D113" s="171"/>
      <c r="E113" s="172"/>
      <c r="F113" s="170"/>
      <c r="G113" s="171"/>
      <c r="H113" s="171"/>
      <c r="I113" s="295"/>
      <c r="J113" s="171"/>
    </row>
    <row r="114" spans="1:10" x14ac:dyDescent="0.2">
      <c r="A114" s="171"/>
      <c r="B114" s="171"/>
      <c r="C114" s="171"/>
      <c r="D114" s="171"/>
      <c r="E114" s="172"/>
      <c r="F114" s="170"/>
      <c r="G114" s="171"/>
      <c r="H114" s="171"/>
      <c r="I114" s="295"/>
      <c r="J114" s="171"/>
    </row>
    <row r="115" spans="1:10" x14ac:dyDescent="0.2">
      <c r="A115" s="171"/>
      <c r="B115" s="171"/>
      <c r="C115" s="171"/>
      <c r="D115" s="171"/>
      <c r="E115" s="172"/>
      <c r="F115" s="170"/>
      <c r="G115" s="171"/>
      <c r="H115" s="171"/>
      <c r="I115" s="295"/>
      <c r="J115" s="171"/>
    </row>
    <row r="116" spans="1:10" x14ac:dyDescent="0.2">
      <c r="A116" s="171"/>
      <c r="B116" s="171"/>
      <c r="C116" s="171"/>
      <c r="D116" s="171"/>
      <c r="E116" s="172"/>
      <c r="F116" s="170"/>
      <c r="G116" s="171"/>
      <c r="H116" s="171"/>
      <c r="I116" s="295"/>
      <c r="J116" s="171"/>
    </row>
    <row r="117" spans="1:10" x14ac:dyDescent="0.2">
      <c r="A117" s="171"/>
      <c r="B117" s="171"/>
      <c r="C117" s="171"/>
      <c r="D117" s="171"/>
      <c r="E117" s="172"/>
      <c r="F117" s="170"/>
      <c r="G117" s="171"/>
      <c r="H117" s="171"/>
      <c r="I117" s="295"/>
      <c r="J117" s="171"/>
    </row>
    <row r="118" spans="1:10" x14ac:dyDescent="0.2">
      <c r="A118" s="171"/>
      <c r="B118" s="171"/>
      <c r="C118" s="171"/>
      <c r="D118" s="171"/>
      <c r="E118" s="172"/>
      <c r="F118" s="170"/>
      <c r="G118" s="171"/>
      <c r="H118" s="171"/>
      <c r="I118" s="295"/>
      <c r="J118" s="171"/>
    </row>
    <row r="119" spans="1:10" x14ac:dyDescent="0.2">
      <c r="A119" s="171"/>
      <c r="B119" s="171"/>
      <c r="C119" s="171"/>
      <c r="D119" s="171"/>
      <c r="E119" s="172"/>
      <c r="F119" s="170"/>
      <c r="G119" s="171"/>
      <c r="H119" s="171"/>
      <c r="I119" s="295"/>
      <c r="J119" s="171"/>
    </row>
    <row r="120" spans="1:10" x14ac:dyDescent="0.2">
      <c r="A120" s="171"/>
      <c r="B120" s="171"/>
      <c r="C120" s="171"/>
      <c r="D120" s="171"/>
      <c r="E120" s="172"/>
      <c r="F120" s="170"/>
      <c r="G120" s="171"/>
      <c r="H120" s="171"/>
      <c r="I120" s="295"/>
      <c r="J120" s="171"/>
    </row>
    <row r="121" spans="1:10" x14ac:dyDescent="0.2">
      <c r="A121" s="171"/>
      <c r="B121" s="171"/>
      <c r="C121" s="171"/>
      <c r="D121" s="171"/>
      <c r="E121" s="172"/>
      <c r="F121" s="170"/>
      <c r="G121" s="171"/>
      <c r="H121" s="171"/>
      <c r="I121" s="295"/>
      <c r="J121" s="171"/>
    </row>
    <row r="122" spans="1:10" x14ac:dyDescent="0.2">
      <c r="A122" s="171"/>
      <c r="B122" s="171"/>
      <c r="C122" s="171"/>
      <c r="D122" s="171"/>
      <c r="E122" s="172"/>
      <c r="F122" s="170"/>
      <c r="G122" s="171"/>
      <c r="H122" s="171"/>
      <c r="I122" s="295"/>
      <c r="J122" s="171"/>
    </row>
    <row r="123" spans="1:10" x14ac:dyDescent="0.2">
      <c r="A123" s="171"/>
      <c r="B123" s="171"/>
      <c r="C123" s="171"/>
      <c r="D123" s="171"/>
      <c r="E123" s="172"/>
      <c r="F123" s="170"/>
      <c r="G123" s="171"/>
      <c r="H123" s="171"/>
      <c r="I123" s="295"/>
      <c r="J123" s="171"/>
    </row>
    <row r="124" spans="1:10" x14ac:dyDescent="0.2">
      <c r="A124" s="171"/>
      <c r="B124" s="171"/>
      <c r="C124" s="171"/>
      <c r="D124" s="171"/>
      <c r="E124" s="172"/>
      <c r="F124" s="170"/>
      <c r="G124" s="171"/>
      <c r="H124" s="171"/>
      <c r="I124" s="295"/>
      <c r="J124" s="171"/>
    </row>
    <row r="125" spans="1:10" x14ac:dyDescent="0.2">
      <c r="A125" s="171"/>
      <c r="B125" s="171"/>
      <c r="C125" s="171"/>
      <c r="D125" s="171"/>
      <c r="E125" s="172"/>
      <c r="F125" s="170"/>
      <c r="G125" s="171"/>
      <c r="H125" s="171"/>
      <c r="I125" s="295"/>
      <c r="J125" s="171"/>
    </row>
    <row r="126" spans="1:10" x14ac:dyDescent="0.2">
      <c r="A126" s="171"/>
      <c r="B126" s="171"/>
      <c r="C126" s="171"/>
      <c r="D126" s="171"/>
      <c r="E126" s="172"/>
      <c r="F126" s="170"/>
      <c r="G126" s="171"/>
      <c r="H126" s="171"/>
      <c r="I126" s="295"/>
      <c r="J126" s="171"/>
    </row>
    <row r="127" spans="1:10" x14ac:dyDescent="0.2">
      <c r="A127" s="171"/>
      <c r="B127" s="171"/>
      <c r="C127" s="171"/>
      <c r="D127" s="171"/>
      <c r="E127" s="172"/>
      <c r="F127" s="170"/>
      <c r="G127" s="171"/>
      <c r="H127" s="171"/>
      <c r="I127" s="295"/>
      <c r="J127" s="171"/>
    </row>
    <row r="128" spans="1:10" x14ac:dyDescent="0.2">
      <c r="A128" s="171"/>
      <c r="B128" s="171"/>
      <c r="C128" s="171"/>
      <c r="D128" s="171"/>
      <c r="E128" s="172"/>
      <c r="F128" s="170"/>
      <c r="G128" s="171"/>
      <c r="H128" s="171"/>
      <c r="I128" s="295"/>
      <c r="J128" s="171"/>
    </row>
    <row r="129" spans="1:10" x14ac:dyDescent="0.2">
      <c r="A129" s="171"/>
      <c r="B129" s="171"/>
      <c r="C129" s="171"/>
      <c r="D129" s="171"/>
      <c r="E129" s="172"/>
      <c r="F129" s="170"/>
      <c r="G129" s="171"/>
      <c r="H129" s="171"/>
      <c r="I129" s="295"/>
      <c r="J129" s="171"/>
    </row>
    <row r="130" spans="1:10" x14ac:dyDescent="0.2">
      <c r="A130" s="171"/>
      <c r="B130" s="171"/>
      <c r="C130" s="171"/>
      <c r="D130" s="171"/>
      <c r="E130" s="172"/>
      <c r="F130" s="170"/>
      <c r="G130" s="171"/>
      <c r="H130" s="171"/>
      <c r="I130" s="295"/>
      <c r="J130" s="171"/>
    </row>
    <row r="131" spans="1:10" x14ac:dyDescent="0.2">
      <c r="A131" s="171"/>
      <c r="B131" s="171"/>
      <c r="C131" s="171"/>
      <c r="D131" s="171"/>
      <c r="E131" s="172"/>
      <c r="F131" s="170"/>
      <c r="G131" s="171"/>
      <c r="H131" s="171"/>
      <c r="I131" s="295"/>
      <c r="J131" s="171"/>
    </row>
    <row r="132" spans="1:10" x14ac:dyDescent="0.2">
      <c r="A132" s="171"/>
      <c r="B132" s="171"/>
      <c r="C132" s="171"/>
      <c r="D132" s="171"/>
      <c r="E132" s="172"/>
      <c r="F132" s="170"/>
      <c r="G132" s="171"/>
      <c r="H132" s="171"/>
      <c r="I132" s="295"/>
      <c r="J132" s="171"/>
    </row>
    <row r="133" spans="1:10" x14ac:dyDescent="0.2">
      <c r="A133" s="171"/>
      <c r="B133" s="171"/>
      <c r="C133" s="171"/>
      <c r="D133" s="171"/>
      <c r="E133" s="172"/>
      <c r="F133" s="170"/>
      <c r="G133" s="171"/>
      <c r="H133" s="171"/>
      <c r="I133" s="295"/>
      <c r="J133" s="171"/>
    </row>
    <row r="134" spans="1:10" x14ac:dyDescent="0.2">
      <c r="A134" s="171"/>
      <c r="B134" s="171"/>
      <c r="C134" s="171"/>
      <c r="D134" s="171"/>
      <c r="E134" s="172"/>
      <c r="F134" s="170"/>
      <c r="G134" s="171"/>
      <c r="H134" s="171"/>
      <c r="I134" s="295"/>
      <c r="J134" s="171"/>
    </row>
    <row r="135" spans="1:10" x14ac:dyDescent="0.2">
      <c r="A135" s="171"/>
      <c r="B135" s="171"/>
      <c r="C135" s="171"/>
      <c r="D135" s="171"/>
      <c r="E135" s="172"/>
      <c r="F135" s="170"/>
      <c r="G135" s="171"/>
      <c r="H135" s="171"/>
      <c r="I135" s="295"/>
      <c r="J135" s="171"/>
    </row>
    <row r="136" spans="1:10" x14ac:dyDescent="0.2">
      <c r="A136" s="171"/>
      <c r="B136" s="171"/>
      <c r="C136" s="171"/>
      <c r="D136" s="171"/>
      <c r="E136" s="172"/>
      <c r="F136" s="170"/>
      <c r="G136" s="171"/>
      <c r="H136" s="171"/>
      <c r="I136" s="295"/>
      <c r="J136" s="171"/>
    </row>
    <row r="137" spans="1:10" x14ac:dyDescent="0.2">
      <c r="A137" s="171"/>
      <c r="B137" s="171"/>
      <c r="C137" s="171"/>
      <c r="D137" s="171"/>
      <c r="E137" s="172"/>
      <c r="F137" s="170"/>
      <c r="G137" s="171"/>
      <c r="H137" s="171"/>
      <c r="I137" s="295"/>
      <c r="J137" s="171"/>
    </row>
    <row r="138" spans="1:10" x14ac:dyDescent="0.2">
      <c r="A138" s="171"/>
      <c r="B138" s="171"/>
      <c r="C138" s="171"/>
      <c r="D138" s="171"/>
      <c r="E138" s="172"/>
      <c r="F138" s="170"/>
      <c r="G138" s="171"/>
      <c r="H138" s="171"/>
      <c r="I138" s="295"/>
      <c r="J138" s="171"/>
    </row>
    <row r="139" spans="1:10" x14ac:dyDescent="0.2">
      <c r="A139" s="171"/>
      <c r="B139" s="171"/>
      <c r="C139" s="171"/>
      <c r="D139" s="171"/>
      <c r="E139" s="172"/>
      <c r="F139" s="170"/>
      <c r="G139" s="171"/>
      <c r="H139" s="171"/>
      <c r="I139" s="295"/>
      <c r="J139" s="171"/>
    </row>
    <row r="140" spans="1:10" x14ac:dyDescent="0.2">
      <c r="A140" s="171"/>
      <c r="B140" s="171"/>
      <c r="C140" s="171"/>
      <c r="D140" s="171"/>
      <c r="E140" s="172"/>
      <c r="F140" s="170"/>
      <c r="G140" s="171"/>
      <c r="H140" s="171"/>
      <c r="I140" s="295"/>
      <c r="J140" s="171"/>
    </row>
    <row r="141" spans="1:10" x14ac:dyDescent="0.2">
      <c r="A141" s="171"/>
      <c r="B141" s="171"/>
      <c r="C141" s="171"/>
      <c r="D141" s="171"/>
      <c r="E141" s="172"/>
      <c r="F141" s="170"/>
      <c r="G141" s="171"/>
      <c r="H141" s="171"/>
      <c r="I141" s="295"/>
      <c r="J141" s="171"/>
    </row>
    <row r="142" spans="1:10" x14ac:dyDescent="0.2">
      <c r="A142" s="171"/>
      <c r="B142" s="171"/>
      <c r="C142" s="171"/>
      <c r="D142" s="171"/>
      <c r="E142" s="172"/>
      <c r="F142" s="170"/>
      <c r="G142" s="171"/>
      <c r="H142" s="171"/>
      <c r="I142" s="295"/>
      <c r="J142" s="171"/>
    </row>
    <row r="143" spans="1:10" x14ac:dyDescent="0.2">
      <c r="A143" s="171"/>
      <c r="B143" s="171"/>
      <c r="C143" s="171"/>
      <c r="D143" s="171"/>
      <c r="E143" s="172"/>
      <c r="F143" s="170"/>
      <c r="G143" s="171"/>
      <c r="H143" s="171"/>
      <c r="I143" s="295"/>
      <c r="J143" s="171"/>
    </row>
    <row r="144" spans="1:10" x14ac:dyDescent="0.2">
      <c r="A144" s="171"/>
      <c r="B144" s="171"/>
      <c r="C144" s="171"/>
      <c r="D144" s="171"/>
      <c r="E144" s="172"/>
      <c r="F144" s="170"/>
      <c r="G144" s="171"/>
      <c r="H144" s="171"/>
      <c r="I144" s="295"/>
      <c r="J144" s="171"/>
    </row>
    <row r="145" spans="1:10" x14ac:dyDescent="0.2">
      <c r="A145" s="171"/>
      <c r="B145" s="171"/>
      <c r="C145" s="171"/>
      <c r="D145" s="171"/>
      <c r="E145" s="172"/>
      <c r="F145" s="170"/>
      <c r="G145" s="171"/>
      <c r="H145" s="171"/>
      <c r="I145" s="295"/>
      <c r="J145" s="171"/>
    </row>
    <row r="146" spans="1:10" x14ac:dyDescent="0.2">
      <c r="A146" s="171"/>
      <c r="B146" s="171"/>
      <c r="C146" s="171"/>
      <c r="D146" s="171"/>
      <c r="E146" s="172"/>
      <c r="F146" s="170"/>
      <c r="G146" s="171"/>
      <c r="H146" s="171"/>
      <c r="I146" s="295"/>
      <c r="J146" s="171"/>
    </row>
    <row r="147" spans="1:10" x14ac:dyDescent="0.2">
      <c r="A147" s="171"/>
      <c r="B147" s="171"/>
      <c r="C147" s="171"/>
      <c r="D147" s="171"/>
      <c r="E147" s="172"/>
      <c r="F147" s="170"/>
      <c r="G147" s="171"/>
      <c r="H147" s="171"/>
      <c r="I147" s="295"/>
      <c r="J147" s="171"/>
    </row>
    <row r="148" spans="1:10" x14ac:dyDescent="0.2">
      <c r="A148" s="171"/>
      <c r="B148" s="171"/>
      <c r="C148" s="171"/>
      <c r="D148" s="171"/>
      <c r="E148" s="172"/>
      <c r="F148" s="170"/>
      <c r="G148" s="171"/>
      <c r="H148" s="171"/>
      <c r="I148" s="295"/>
      <c r="J148" s="171"/>
    </row>
    <row r="149" spans="1:10" x14ac:dyDescent="0.2">
      <c r="A149" s="171"/>
      <c r="B149" s="171"/>
      <c r="C149" s="171"/>
      <c r="D149" s="171"/>
      <c r="E149" s="172"/>
      <c r="F149" s="170"/>
      <c r="G149" s="171"/>
      <c r="H149" s="171"/>
      <c r="I149" s="295"/>
      <c r="J149" s="171"/>
    </row>
    <row r="150" spans="1:10" x14ac:dyDescent="0.2">
      <c r="A150" s="171"/>
      <c r="B150" s="171"/>
      <c r="C150" s="171"/>
      <c r="D150" s="171"/>
      <c r="E150" s="172"/>
      <c r="F150" s="170"/>
      <c r="G150" s="171"/>
      <c r="H150" s="171"/>
      <c r="I150" s="295"/>
      <c r="J150" s="171"/>
    </row>
    <row r="151" spans="1:10" x14ac:dyDescent="0.2">
      <c r="A151" s="171"/>
      <c r="B151" s="171"/>
      <c r="C151" s="171"/>
      <c r="D151" s="171"/>
      <c r="E151" s="172"/>
      <c r="F151" s="170"/>
      <c r="G151" s="171"/>
      <c r="H151" s="171"/>
      <c r="I151" s="295"/>
      <c r="J151" s="171"/>
    </row>
    <row r="152" spans="1:10" x14ac:dyDescent="0.2">
      <c r="A152" s="171"/>
      <c r="B152" s="171"/>
      <c r="C152" s="171"/>
      <c r="D152" s="171"/>
      <c r="E152" s="172"/>
      <c r="F152" s="170"/>
      <c r="G152" s="171"/>
      <c r="H152" s="171"/>
      <c r="I152" s="295"/>
      <c r="J152" s="171"/>
    </row>
    <row r="153" spans="1:10" x14ac:dyDescent="0.2">
      <c r="A153" s="171"/>
      <c r="B153" s="171"/>
      <c r="C153" s="171"/>
      <c r="D153" s="171"/>
      <c r="E153" s="172"/>
      <c r="F153" s="170"/>
      <c r="G153" s="171"/>
      <c r="H153" s="171"/>
      <c r="I153" s="295"/>
      <c r="J153" s="171"/>
    </row>
    <row r="154" spans="1:10" x14ac:dyDescent="0.2">
      <c r="A154" s="171"/>
      <c r="B154" s="171"/>
      <c r="C154" s="171"/>
      <c r="D154" s="171"/>
      <c r="E154" s="172"/>
      <c r="F154" s="170"/>
      <c r="G154" s="171"/>
      <c r="H154" s="171"/>
      <c r="I154" s="295"/>
      <c r="J154" s="171"/>
    </row>
    <row r="155" spans="1:10" x14ac:dyDescent="0.2">
      <c r="A155" s="171"/>
      <c r="B155" s="171"/>
      <c r="C155" s="171"/>
      <c r="D155" s="171"/>
      <c r="E155" s="172"/>
      <c r="F155" s="170"/>
      <c r="G155" s="171"/>
      <c r="H155" s="171"/>
      <c r="I155" s="295"/>
      <c r="J155" s="171"/>
    </row>
    <row r="156" spans="1:10" x14ac:dyDescent="0.2">
      <c r="A156" s="171"/>
      <c r="B156" s="171"/>
      <c r="C156" s="171"/>
      <c r="D156" s="171"/>
      <c r="E156" s="172"/>
      <c r="F156" s="170"/>
      <c r="G156" s="171"/>
      <c r="H156" s="171"/>
      <c r="I156" s="295"/>
      <c r="J156" s="171"/>
    </row>
    <row r="157" spans="1:10" x14ac:dyDescent="0.2">
      <c r="A157" s="171"/>
      <c r="B157" s="171"/>
      <c r="C157" s="171"/>
      <c r="D157" s="171"/>
      <c r="E157" s="172"/>
      <c r="F157" s="170"/>
      <c r="G157" s="171"/>
      <c r="H157" s="171"/>
      <c r="I157" s="295"/>
      <c r="J157" s="171"/>
    </row>
    <row r="158" spans="1:10" x14ac:dyDescent="0.2">
      <c r="A158" s="171"/>
      <c r="B158" s="171"/>
      <c r="C158" s="171"/>
      <c r="D158" s="171"/>
      <c r="E158" s="172"/>
      <c r="F158" s="170"/>
      <c r="G158" s="171"/>
      <c r="H158" s="171"/>
      <c r="I158" s="295"/>
      <c r="J158" s="171"/>
    </row>
    <row r="159" spans="1:10" x14ac:dyDescent="0.2">
      <c r="A159" s="171"/>
      <c r="B159" s="171"/>
      <c r="C159" s="171"/>
      <c r="D159" s="171"/>
      <c r="E159" s="172"/>
      <c r="F159" s="170"/>
      <c r="G159" s="171"/>
      <c r="H159" s="171"/>
      <c r="I159" s="295"/>
      <c r="J159" s="171"/>
    </row>
    <row r="160" spans="1:10" x14ac:dyDescent="0.2">
      <c r="A160" s="171"/>
      <c r="B160" s="171"/>
      <c r="C160" s="171"/>
      <c r="D160" s="171"/>
      <c r="E160" s="172"/>
      <c r="F160" s="170"/>
      <c r="G160" s="171"/>
      <c r="H160" s="171"/>
      <c r="I160" s="295"/>
      <c r="J160" s="171"/>
    </row>
    <row r="161" spans="1:10" x14ac:dyDescent="0.2">
      <c r="A161" s="171"/>
      <c r="B161" s="171"/>
      <c r="C161" s="171"/>
      <c r="D161" s="171"/>
      <c r="E161" s="172"/>
      <c r="F161" s="170"/>
      <c r="G161" s="171"/>
      <c r="H161" s="171"/>
      <c r="I161" s="295"/>
      <c r="J161" s="171"/>
    </row>
    <row r="162" spans="1:10" x14ac:dyDescent="0.2">
      <c r="A162" s="171"/>
      <c r="B162" s="171"/>
      <c r="C162" s="171"/>
      <c r="D162" s="171"/>
      <c r="E162" s="172"/>
      <c r="F162" s="170"/>
      <c r="G162" s="171"/>
      <c r="H162" s="171"/>
      <c r="I162" s="295"/>
      <c r="J162" s="171"/>
    </row>
    <row r="163" spans="1:10" x14ac:dyDescent="0.2">
      <c r="A163" s="171"/>
      <c r="B163" s="171"/>
      <c r="C163" s="171"/>
      <c r="D163" s="171"/>
      <c r="E163" s="172"/>
      <c r="F163" s="170"/>
      <c r="G163" s="171"/>
      <c r="H163" s="171"/>
      <c r="I163" s="295"/>
      <c r="J163" s="171"/>
    </row>
    <row r="164" spans="1:10" x14ac:dyDescent="0.2">
      <c r="A164" s="171"/>
      <c r="B164" s="171"/>
      <c r="C164" s="171"/>
      <c r="D164" s="171"/>
      <c r="E164" s="172"/>
      <c r="F164" s="170"/>
      <c r="G164" s="171"/>
      <c r="H164" s="171"/>
      <c r="I164" s="295"/>
      <c r="J164" s="171"/>
    </row>
    <row r="165" spans="1:10" x14ac:dyDescent="0.2">
      <c r="A165" s="171"/>
      <c r="B165" s="171"/>
      <c r="C165" s="171"/>
      <c r="D165" s="171"/>
      <c r="E165" s="172"/>
      <c r="F165" s="170"/>
      <c r="G165" s="171"/>
      <c r="H165" s="171"/>
      <c r="I165" s="295"/>
      <c r="J165" s="171"/>
    </row>
    <row r="166" spans="1:10" x14ac:dyDescent="0.2">
      <c r="A166" s="171"/>
      <c r="B166" s="171"/>
      <c r="C166" s="171"/>
      <c r="D166" s="171"/>
      <c r="E166" s="172"/>
      <c r="F166" s="170"/>
      <c r="G166" s="171"/>
      <c r="H166" s="171"/>
      <c r="I166" s="295"/>
      <c r="J166" s="171"/>
    </row>
    <row r="167" spans="1:10" x14ac:dyDescent="0.2">
      <c r="A167" s="171"/>
      <c r="B167" s="171"/>
      <c r="C167" s="171"/>
      <c r="D167" s="171"/>
      <c r="E167" s="172"/>
      <c r="F167" s="170"/>
      <c r="G167" s="171"/>
      <c r="H167" s="171"/>
      <c r="I167" s="295"/>
      <c r="J167" s="171"/>
    </row>
    <row r="168" spans="1:10" x14ac:dyDescent="0.2">
      <c r="A168" s="171"/>
      <c r="B168" s="171"/>
      <c r="C168" s="171"/>
      <c r="D168" s="171"/>
      <c r="E168" s="172"/>
      <c r="F168" s="170"/>
      <c r="G168" s="171"/>
      <c r="H168" s="171"/>
      <c r="I168" s="295"/>
      <c r="J168" s="171"/>
    </row>
    <row r="169" spans="1:10" x14ac:dyDescent="0.2">
      <c r="A169" s="171"/>
      <c r="B169" s="171"/>
      <c r="C169" s="171"/>
      <c r="D169" s="171"/>
      <c r="E169" s="172"/>
      <c r="F169" s="170"/>
      <c r="G169" s="171"/>
      <c r="H169" s="171"/>
      <c r="I169" s="295"/>
      <c r="J169" s="171"/>
    </row>
    <row r="170" spans="1:10" x14ac:dyDescent="0.2">
      <c r="A170" s="171"/>
      <c r="B170" s="171"/>
      <c r="C170" s="171"/>
      <c r="D170" s="171"/>
      <c r="E170" s="172"/>
      <c r="F170" s="170"/>
      <c r="G170" s="171"/>
      <c r="H170" s="171"/>
      <c r="I170" s="295"/>
      <c r="J170" s="171"/>
    </row>
    <row r="171" spans="1:10" x14ac:dyDescent="0.2">
      <c r="A171" s="171"/>
      <c r="B171" s="171"/>
      <c r="C171" s="171"/>
      <c r="D171" s="171"/>
      <c r="E171" s="172"/>
      <c r="F171" s="170"/>
      <c r="G171" s="171"/>
      <c r="H171" s="171"/>
      <c r="I171" s="295"/>
      <c r="J171" s="171"/>
    </row>
    <row r="172" spans="1:10" x14ac:dyDescent="0.2">
      <c r="A172" s="171"/>
      <c r="B172" s="171"/>
      <c r="C172" s="171"/>
      <c r="D172" s="171"/>
      <c r="E172" s="172"/>
      <c r="F172" s="170"/>
      <c r="G172" s="171"/>
      <c r="H172" s="171"/>
      <c r="I172" s="295"/>
      <c r="J172" s="171"/>
    </row>
    <row r="173" spans="1:10" x14ac:dyDescent="0.2">
      <c r="A173" s="171"/>
      <c r="B173" s="171"/>
      <c r="C173" s="171"/>
      <c r="D173" s="171"/>
      <c r="E173" s="172"/>
      <c r="F173" s="170"/>
      <c r="G173" s="171"/>
      <c r="H173" s="171"/>
      <c r="I173" s="295"/>
      <c r="J173" s="171"/>
    </row>
    <row r="174" spans="1:10" x14ac:dyDescent="0.2">
      <c r="A174" s="171"/>
      <c r="B174" s="171"/>
      <c r="C174" s="171"/>
      <c r="D174" s="171"/>
      <c r="E174" s="172"/>
      <c r="F174" s="170"/>
      <c r="G174" s="171"/>
      <c r="H174" s="171"/>
      <c r="I174" s="295"/>
      <c r="J174" s="171"/>
    </row>
    <row r="175" spans="1:10" x14ac:dyDescent="0.2">
      <c r="A175" s="171"/>
      <c r="B175" s="171"/>
      <c r="C175" s="171"/>
      <c r="D175" s="171"/>
      <c r="E175" s="172"/>
      <c r="F175" s="170"/>
      <c r="G175" s="171"/>
      <c r="H175" s="171"/>
      <c r="I175" s="295"/>
      <c r="J175" s="171"/>
    </row>
    <row r="176" spans="1:10" x14ac:dyDescent="0.2">
      <c r="A176" s="171"/>
      <c r="B176" s="171"/>
      <c r="C176" s="171"/>
      <c r="D176" s="171"/>
      <c r="E176" s="172"/>
      <c r="F176" s="170"/>
      <c r="G176" s="171"/>
      <c r="H176" s="171"/>
      <c r="I176" s="295"/>
      <c r="J176" s="171"/>
    </row>
    <row r="177" spans="1:10" x14ac:dyDescent="0.2">
      <c r="A177" s="171"/>
      <c r="B177" s="171"/>
      <c r="C177" s="171"/>
      <c r="D177" s="171"/>
      <c r="E177" s="172"/>
      <c r="F177" s="170"/>
      <c r="G177" s="171"/>
      <c r="H177" s="171"/>
      <c r="I177" s="295"/>
      <c r="J177" s="171"/>
    </row>
    <row r="178" spans="1:10" x14ac:dyDescent="0.2">
      <c r="A178" s="171"/>
      <c r="B178" s="171"/>
      <c r="C178" s="171"/>
      <c r="D178" s="171"/>
      <c r="E178" s="172"/>
      <c r="F178" s="170"/>
      <c r="G178" s="171"/>
      <c r="H178" s="171"/>
      <c r="I178" s="295"/>
      <c r="J178" s="171"/>
    </row>
    <row r="179" spans="1:10" x14ac:dyDescent="0.2">
      <c r="A179" s="171"/>
      <c r="B179" s="171"/>
      <c r="C179" s="171"/>
      <c r="D179" s="171"/>
      <c r="E179" s="172"/>
      <c r="F179" s="170"/>
      <c r="G179" s="171"/>
      <c r="H179" s="171"/>
      <c r="I179" s="295"/>
      <c r="J179" s="171"/>
    </row>
    <row r="180" spans="1:10" x14ac:dyDescent="0.2">
      <c r="A180" s="171"/>
      <c r="B180" s="171"/>
      <c r="C180" s="171"/>
      <c r="D180" s="171"/>
      <c r="E180" s="172"/>
      <c r="F180" s="170"/>
      <c r="G180" s="171"/>
      <c r="H180" s="171"/>
      <c r="I180" s="295"/>
      <c r="J180" s="171"/>
    </row>
    <row r="181" spans="1:10" x14ac:dyDescent="0.2">
      <c r="A181" s="171"/>
      <c r="B181" s="171"/>
      <c r="C181" s="171"/>
      <c r="D181" s="171"/>
      <c r="E181" s="172"/>
      <c r="F181" s="170"/>
      <c r="G181" s="171"/>
      <c r="H181" s="171"/>
      <c r="I181" s="295"/>
      <c r="J181" s="171"/>
    </row>
    <row r="182" spans="1:10" x14ac:dyDescent="0.2">
      <c r="A182" s="171"/>
      <c r="B182" s="171"/>
      <c r="C182" s="171"/>
      <c r="D182" s="171"/>
      <c r="E182" s="172"/>
      <c r="F182" s="170"/>
      <c r="G182" s="171"/>
      <c r="H182" s="171"/>
      <c r="I182" s="295"/>
      <c r="J182" s="171"/>
    </row>
    <row r="183" spans="1:10" x14ac:dyDescent="0.2">
      <c r="A183" s="171"/>
      <c r="B183" s="171"/>
      <c r="C183" s="171"/>
      <c r="D183" s="171"/>
      <c r="E183" s="172"/>
      <c r="F183" s="170"/>
      <c r="G183" s="171"/>
      <c r="H183" s="171"/>
      <c r="I183" s="295"/>
      <c r="J183" s="171"/>
    </row>
    <row r="184" spans="1:10" x14ac:dyDescent="0.2">
      <c r="A184" s="171"/>
      <c r="B184" s="171"/>
      <c r="C184" s="171"/>
      <c r="D184" s="171"/>
      <c r="E184" s="172"/>
      <c r="F184" s="170"/>
      <c r="G184" s="171"/>
      <c r="H184" s="171"/>
      <c r="I184" s="295"/>
      <c r="J184" s="171"/>
    </row>
    <row r="185" spans="1:10" x14ac:dyDescent="0.2">
      <c r="A185" s="171"/>
      <c r="B185" s="171"/>
      <c r="C185" s="171"/>
      <c r="D185" s="171"/>
      <c r="E185" s="172"/>
      <c r="F185" s="170"/>
      <c r="G185" s="171"/>
      <c r="H185" s="171"/>
      <c r="I185" s="295"/>
      <c r="J185" s="171"/>
    </row>
    <row r="186" spans="1:10" x14ac:dyDescent="0.2">
      <c r="A186" s="171"/>
      <c r="B186" s="171"/>
      <c r="C186" s="171"/>
      <c r="D186" s="171"/>
      <c r="E186" s="172"/>
      <c r="F186" s="170"/>
      <c r="G186" s="171"/>
      <c r="H186" s="171"/>
      <c r="I186" s="295"/>
      <c r="J186" s="171"/>
    </row>
    <row r="187" spans="1:10" x14ac:dyDescent="0.2">
      <c r="A187" s="171"/>
      <c r="B187" s="171"/>
      <c r="C187" s="171"/>
      <c r="D187" s="171"/>
      <c r="E187" s="172"/>
      <c r="F187" s="170"/>
      <c r="G187" s="171"/>
      <c r="H187" s="171"/>
      <c r="I187" s="295"/>
      <c r="J187" s="171"/>
    </row>
    <row r="188" spans="1:10" x14ac:dyDescent="0.2">
      <c r="A188" s="171"/>
      <c r="B188" s="171"/>
      <c r="C188" s="171"/>
      <c r="D188" s="171"/>
      <c r="E188" s="172"/>
      <c r="F188" s="170"/>
      <c r="G188" s="171"/>
      <c r="H188" s="171"/>
      <c r="I188" s="295"/>
      <c r="J188" s="171"/>
    </row>
    <row r="189" spans="1:10" x14ac:dyDescent="0.2">
      <c r="A189" s="171"/>
      <c r="B189" s="171"/>
      <c r="C189" s="171"/>
      <c r="D189" s="171"/>
      <c r="E189" s="172"/>
      <c r="F189" s="170"/>
      <c r="G189" s="171"/>
      <c r="H189" s="171"/>
      <c r="I189" s="295"/>
      <c r="J189" s="171"/>
    </row>
    <row r="190" spans="1:10" x14ac:dyDescent="0.2">
      <c r="A190" s="171"/>
      <c r="B190" s="171"/>
      <c r="C190" s="171"/>
      <c r="D190" s="171"/>
      <c r="E190" s="172"/>
      <c r="F190" s="170"/>
      <c r="G190" s="171"/>
      <c r="H190" s="171"/>
      <c r="I190" s="295"/>
      <c r="J190" s="171"/>
    </row>
    <row r="191" spans="1:10" x14ac:dyDescent="0.2">
      <c r="A191" s="171"/>
      <c r="B191" s="171"/>
      <c r="C191" s="171"/>
      <c r="D191" s="171"/>
      <c r="E191" s="172"/>
      <c r="F191" s="170"/>
      <c r="G191" s="171"/>
      <c r="H191" s="171"/>
      <c r="I191" s="295"/>
      <c r="J191" s="171"/>
    </row>
    <row r="192" spans="1:10" x14ac:dyDescent="0.2">
      <c r="A192" s="171"/>
      <c r="B192" s="171"/>
      <c r="C192" s="171"/>
      <c r="D192" s="171"/>
      <c r="E192" s="172"/>
      <c r="F192" s="170"/>
      <c r="G192" s="171"/>
      <c r="H192" s="171"/>
      <c r="I192" s="295"/>
      <c r="J192" s="171"/>
    </row>
    <row r="193" spans="1:10" x14ac:dyDescent="0.2">
      <c r="A193" s="171"/>
      <c r="B193" s="171"/>
      <c r="C193" s="171"/>
      <c r="D193" s="171"/>
      <c r="E193" s="172"/>
      <c r="F193" s="170"/>
      <c r="G193" s="171"/>
      <c r="H193" s="171"/>
      <c r="I193" s="295"/>
      <c r="J193" s="171"/>
    </row>
    <row r="194" spans="1:10" x14ac:dyDescent="0.2">
      <c r="A194" s="171"/>
      <c r="B194" s="171"/>
      <c r="C194" s="171"/>
      <c r="D194" s="171"/>
      <c r="E194" s="172"/>
      <c r="F194" s="170"/>
      <c r="G194" s="171"/>
      <c r="H194" s="171"/>
      <c r="I194" s="295"/>
      <c r="J194" s="171"/>
    </row>
    <row r="195" spans="1:10" x14ac:dyDescent="0.2">
      <c r="A195" s="171"/>
      <c r="B195" s="171"/>
      <c r="C195" s="171"/>
      <c r="D195" s="171"/>
      <c r="E195" s="172"/>
      <c r="F195" s="170"/>
      <c r="G195" s="171"/>
      <c r="H195" s="171"/>
      <c r="I195" s="295"/>
      <c r="J195" s="171"/>
    </row>
    <row r="196" spans="1:10" x14ac:dyDescent="0.2">
      <c r="A196" s="171"/>
      <c r="B196" s="171"/>
      <c r="C196" s="171"/>
      <c r="D196" s="171"/>
      <c r="E196" s="172"/>
      <c r="F196" s="170"/>
      <c r="G196" s="171"/>
      <c r="H196" s="171"/>
      <c r="I196" s="295"/>
      <c r="J196" s="171"/>
    </row>
    <row r="197" spans="1:10" x14ac:dyDescent="0.2">
      <c r="A197" s="171"/>
      <c r="B197" s="171"/>
      <c r="C197" s="171"/>
      <c r="D197" s="171"/>
      <c r="E197" s="172"/>
      <c r="F197" s="170"/>
      <c r="G197" s="171"/>
      <c r="H197" s="171"/>
      <c r="I197" s="295"/>
      <c r="J197" s="171"/>
    </row>
    <row r="198" spans="1:10" x14ac:dyDescent="0.2">
      <c r="A198" s="171"/>
      <c r="B198" s="171"/>
      <c r="C198" s="171"/>
      <c r="D198" s="171"/>
      <c r="E198" s="172"/>
      <c r="F198" s="170"/>
      <c r="G198" s="171"/>
      <c r="H198" s="171"/>
      <c r="I198" s="295"/>
      <c r="J198" s="171"/>
    </row>
    <row r="199" spans="1:10" x14ac:dyDescent="0.2">
      <c r="A199" s="171"/>
      <c r="B199" s="171"/>
      <c r="C199" s="171"/>
      <c r="D199" s="171"/>
      <c r="E199" s="172"/>
      <c r="F199" s="170"/>
      <c r="G199" s="171"/>
      <c r="H199" s="171"/>
      <c r="I199" s="295"/>
      <c r="J199" s="171"/>
    </row>
    <row r="200" spans="1:10" x14ac:dyDescent="0.2">
      <c r="A200" s="171"/>
      <c r="B200" s="171"/>
      <c r="C200" s="171"/>
      <c r="D200" s="171"/>
      <c r="E200" s="172"/>
      <c r="F200" s="170"/>
      <c r="G200" s="171"/>
      <c r="H200" s="171"/>
      <c r="I200" s="295"/>
      <c r="J200" s="171"/>
    </row>
    <row r="201" spans="1:10" x14ac:dyDescent="0.2">
      <c r="A201" s="171"/>
      <c r="B201" s="171"/>
      <c r="C201" s="171"/>
      <c r="D201" s="171"/>
      <c r="E201" s="172"/>
      <c r="F201" s="170"/>
      <c r="G201" s="171"/>
      <c r="H201" s="171"/>
      <c r="I201" s="295"/>
      <c r="J201" s="171"/>
    </row>
    <row r="202" spans="1:10" x14ac:dyDescent="0.2">
      <c r="A202" s="171"/>
      <c r="B202" s="171"/>
      <c r="C202" s="171"/>
      <c r="D202" s="171"/>
      <c r="E202" s="172"/>
      <c r="F202" s="170"/>
      <c r="G202" s="171"/>
      <c r="H202" s="171"/>
      <c r="I202" s="295"/>
      <c r="J202" s="171"/>
    </row>
    <row r="203" spans="1:10" x14ac:dyDescent="0.2">
      <c r="A203" s="171"/>
      <c r="B203" s="171"/>
      <c r="C203" s="171"/>
      <c r="D203" s="171"/>
      <c r="E203" s="172"/>
      <c r="F203" s="170"/>
      <c r="G203" s="171"/>
      <c r="H203" s="171"/>
      <c r="I203" s="295"/>
      <c r="J203" s="171"/>
    </row>
    <row r="204" spans="1:10" x14ac:dyDescent="0.2">
      <c r="A204" s="171"/>
      <c r="B204" s="171"/>
      <c r="C204" s="171"/>
      <c r="D204" s="171"/>
      <c r="E204" s="172"/>
      <c r="F204" s="170"/>
      <c r="G204" s="171"/>
      <c r="H204" s="171"/>
      <c r="I204" s="295"/>
      <c r="J204" s="171"/>
    </row>
    <row r="205" spans="1:10" x14ac:dyDescent="0.2">
      <c r="F205" s="6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A2" sqref="A2:XFD19"/>
    </sheetView>
  </sheetViews>
  <sheetFormatPr defaultColWidth="9.140625" defaultRowHeight="12.75" x14ac:dyDescent="0.2"/>
  <cols>
    <col min="1" max="2" width="10" style="589" bestFit="1" customWidth="1"/>
    <col min="3" max="3" width="27" style="589" bestFit="1" customWidth="1"/>
    <col min="4" max="4" width="11" style="589" bestFit="1" customWidth="1"/>
    <col min="5" max="6" width="15" style="589" bestFit="1" customWidth="1"/>
    <col min="7" max="7" width="9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807</v>
      </c>
      <c r="F2" s="590">
        <v>42821</v>
      </c>
      <c r="G2" s="591">
        <v>180.52</v>
      </c>
      <c r="H2" s="589" t="s">
        <v>474</v>
      </c>
      <c r="I2" s="589" t="s">
        <v>1073</v>
      </c>
      <c r="J2" s="590">
        <v>42822</v>
      </c>
      <c r="K2" s="589" t="s">
        <v>4</v>
      </c>
      <c r="L2" s="589" t="s">
        <v>3256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5343</v>
      </c>
      <c r="F3" s="590">
        <v>42818</v>
      </c>
      <c r="G3" s="591">
        <v>-199.75</v>
      </c>
      <c r="H3" s="589" t="s">
        <v>474</v>
      </c>
      <c r="I3" s="589" t="s">
        <v>1073</v>
      </c>
      <c r="J3" s="590">
        <v>42820</v>
      </c>
      <c r="K3" s="589" t="s">
        <v>4</v>
      </c>
      <c r="L3" s="589" t="s">
        <v>3256</v>
      </c>
    </row>
    <row r="4" spans="1:12" x14ac:dyDescent="0.2">
      <c r="A4" s="589" t="s">
        <v>611</v>
      </c>
      <c r="B4" s="589" t="s">
        <v>91</v>
      </c>
      <c r="C4" s="589" t="s">
        <v>92</v>
      </c>
      <c r="D4" s="589" t="s">
        <v>93</v>
      </c>
      <c r="E4" s="589" t="s">
        <v>829</v>
      </c>
      <c r="F4" s="590">
        <v>42810</v>
      </c>
      <c r="G4" s="591">
        <v>252.89</v>
      </c>
      <c r="H4" s="589" t="s">
        <v>830</v>
      </c>
      <c r="I4" s="589" t="s">
        <v>111</v>
      </c>
      <c r="J4" s="590">
        <v>42810</v>
      </c>
      <c r="K4" s="589" t="s">
        <v>4</v>
      </c>
      <c r="L4" s="589" t="s">
        <v>831</v>
      </c>
    </row>
    <row r="5" spans="1:12" x14ac:dyDescent="0.2">
      <c r="A5" s="589" t="s">
        <v>611</v>
      </c>
      <c r="B5" s="589" t="s">
        <v>91</v>
      </c>
      <c r="C5" s="589" t="s">
        <v>92</v>
      </c>
      <c r="D5" s="589" t="s">
        <v>93</v>
      </c>
      <c r="E5" s="589" t="s">
        <v>832</v>
      </c>
      <c r="F5" s="590">
        <v>42809</v>
      </c>
      <c r="G5" s="591">
        <v>547.53</v>
      </c>
      <c r="H5" s="589" t="s">
        <v>827</v>
      </c>
      <c r="I5" s="589" t="s">
        <v>111</v>
      </c>
      <c r="J5" s="590">
        <v>42809</v>
      </c>
      <c r="K5" s="589" t="s">
        <v>4</v>
      </c>
      <c r="L5" s="589" t="s">
        <v>828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5344</v>
      </c>
      <c r="F6" s="590">
        <v>42807</v>
      </c>
      <c r="G6" s="591">
        <v>234.07</v>
      </c>
      <c r="H6" s="589" t="s">
        <v>474</v>
      </c>
      <c r="I6" s="589" t="s">
        <v>464</v>
      </c>
      <c r="J6" s="590">
        <v>42818</v>
      </c>
      <c r="K6" s="589" t="s">
        <v>4</v>
      </c>
      <c r="L6" s="589" t="s">
        <v>474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958</v>
      </c>
      <c r="F7" s="590">
        <v>42810</v>
      </c>
      <c r="G7" s="591">
        <v>-293.7</v>
      </c>
      <c r="H7" s="589" t="s">
        <v>956</v>
      </c>
      <c r="I7" s="589" t="s">
        <v>668</v>
      </c>
      <c r="J7" s="590">
        <v>42821</v>
      </c>
      <c r="K7" s="589" t="s">
        <v>4</v>
      </c>
      <c r="L7" s="589" t="s">
        <v>474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5345</v>
      </c>
      <c r="F8" s="590">
        <v>42802</v>
      </c>
      <c r="G8" s="591">
        <v>-54</v>
      </c>
      <c r="H8" s="589" t="s">
        <v>474</v>
      </c>
      <c r="I8" s="589" t="s">
        <v>1073</v>
      </c>
      <c r="J8" s="590">
        <v>42810</v>
      </c>
      <c r="K8" s="589" t="s">
        <v>4</v>
      </c>
      <c r="L8" s="589" t="s">
        <v>3256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5346</v>
      </c>
      <c r="F9" s="590">
        <v>42802</v>
      </c>
      <c r="G9" s="591">
        <v>-54</v>
      </c>
      <c r="H9" s="589" t="s">
        <v>474</v>
      </c>
      <c r="I9" s="589" t="s">
        <v>1073</v>
      </c>
      <c r="J9" s="590">
        <v>42810</v>
      </c>
      <c r="K9" s="589" t="s">
        <v>4</v>
      </c>
      <c r="L9" s="589" t="s">
        <v>3256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5347</v>
      </c>
      <c r="F10" s="590">
        <v>42802</v>
      </c>
      <c r="G10" s="591">
        <v>200</v>
      </c>
      <c r="H10" s="589" t="s">
        <v>474</v>
      </c>
      <c r="I10" s="589" t="s">
        <v>1073</v>
      </c>
      <c r="J10" s="590">
        <v>42810</v>
      </c>
      <c r="K10" s="589" t="s">
        <v>4</v>
      </c>
      <c r="L10" s="589" t="s">
        <v>3256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1019</v>
      </c>
      <c r="F11" s="590">
        <v>42788</v>
      </c>
      <c r="G11" s="591">
        <v>59.17</v>
      </c>
      <c r="H11" s="589" t="s">
        <v>474</v>
      </c>
      <c r="I11" s="589" t="s">
        <v>1073</v>
      </c>
      <c r="J11" s="590">
        <v>42795</v>
      </c>
      <c r="K11" s="589" t="s">
        <v>4</v>
      </c>
      <c r="L11" s="589" t="s">
        <v>3256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1024</v>
      </c>
      <c r="F12" s="590">
        <v>42788</v>
      </c>
      <c r="G12" s="591">
        <v>-33</v>
      </c>
      <c r="H12" s="589" t="s">
        <v>474</v>
      </c>
      <c r="I12" s="589" t="s">
        <v>1073</v>
      </c>
      <c r="J12" s="590">
        <v>42795</v>
      </c>
      <c r="K12" s="589" t="s">
        <v>4</v>
      </c>
      <c r="L12" s="589" t="s">
        <v>3256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5348</v>
      </c>
      <c r="F13" s="590">
        <v>42782</v>
      </c>
      <c r="G13" s="591">
        <v>41.4</v>
      </c>
      <c r="H13" s="589" t="s">
        <v>474</v>
      </c>
      <c r="I13" s="589" t="s">
        <v>640</v>
      </c>
      <c r="J13" s="590">
        <v>42795</v>
      </c>
      <c r="K13" s="589" t="s">
        <v>4</v>
      </c>
      <c r="L13" s="589" t="s">
        <v>474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5349</v>
      </c>
      <c r="F14" s="590">
        <v>42782</v>
      </c>
      <c r="G14" s="591">
        <v>54</v>
      </c>
      <c r="H14" s="589" t="s">
        <v>474</v>
      </c>
      <c r="I14" s="589" t="s">
        <v>1073</v>
      </c>
      <c r="J14" s="590">
        <v>42795</v>
      </c>
      <c r="K14" s="589" t="s">
        <v>4</v>
      </c>
      <c r="L14" s="589" t="s">
        <v>3256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5350</v>
      </c>
      <c r="F15" s="590">
        <v>42817</v>
      </c>
      <c r="G15" s="591">
        <v>199.75</v>
      </c>
      <c r="H15" s="589" t="s">
        <v>474</v>
      </c>
      <c r="I15" s="589" t="s">
        <v>1073</v>
      </c>
      <c r="J15" s="590">
        <v>42824</v>
      </c>
      <c r="K15" s="589" t="s">
        <v>4</v>
      </c>
      <c r="L15" s="589" t="s">
        <v>3256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5351</v>
      </c>
      <c r="F16" s="590">
        <v>42817</v>
      </c>
      <c r="G16" s="591">
        <v>-200</v>
      </c>
      <c r="H16" s="589" t="s">
        <v>474</v>
      </c>
      <c r="I16" s="589" t="s">
        <v>1073</v>
      </c>
      <c r="J16" s="590">
        <v>42824</v>
      </c>
      <c r="K16" s="589" t="s">
        <v>4</v>
      </c>
      <c r="L16" s="589" t="s">
        <v>3256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5352</v>
      </c>
      <c r="F17" s="590">
        <v>42817</v>
      </c>
      <c r="G17" s="591">
        <v>390</v>
      </c>
      <c r="H17" s="589" t="s">
        <v>474</v>
      </c>
      <c r="I17" s="589" t="s">
        <v>1073</v>
      </c>
      <c r="J17" s="590">
        <v>42824</v>
      </c>
      <c r="K17" s="589" t="s">
        <v>4</v>
      </c>
      <c r="L17" s="589" t="s">
        <v>3256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5353</v>
      </c>
      <c r="F18" s="590">
        <v>42817</v>
      </c>
      <c r="G18" s="591">
        <v>330</v>
      </c>
      <c r="H18" s="589" t="s">
        <v>474</v>
      </c>
      <c r="I18" s="589" t="s">
        <v>1073</v>
      </c>
      <c r="J18" s="590">
        <v>42824</v>
      </c>
      <c r="K18" s="589" t="s">
        <v>4</v>
      </c>
      <c r="L18" s="589" t="s">
        <v>3256</v>
      </c>
    </row>
    <row r="19" spans="1:12" x14ac:dyDescent="0.2">
      <c r="A19" s="589" t="s">
        <v>307</v>
      </c>
      <c r="B19" s="589" t="s">
        <v>5354</v>
      </c>
      <c r="C19" s="589" t="s">
        <v>5355</v>
      </c>
      <c r="D19" s="589" t="s">
        <v>474</v>
      </c>
      <c r="E19" s="589" t="s">
        <v>5356</v>
      </c>
      <c r="F19" s="590">
        <v>42605</v>
      </c>
      <c r="G19" s="591">
        <v>4140</v>
      </c>
      <c r="H19" s="589" t="s">
        <v>474</v>
      </c>
      <c r="I19" s="589" t="s">
        <v>345</v>
      </c>
      <c r="J19" s="590">
        <v>42810</v>
      </c>
      <c r="K19" s="589" t="s">
        <v>4</v>
      </c>
      <c r="L19" s="589" t="s">
        <v>474</v>
      </c>
    </row>
    <row r="20" spans="1:12" x14ac:dyDescent="0.2">
      <c r="G20" s="592">
        <f>SUM(G2:G19)</f>
        <v>5794.88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A2" sqref="A2:XFD15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4" style="589" bestFit="1" customWidth="1"/>
    <col min="6" max="6" width="15" style="589" bestFit="1" customWidth="1"/>
    <col min="7" max="7" width="9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1131</v>
      </c>
      <c r="F2" s="590">
        <v>42832</v>
      </c>
      <c r="G2" s="591">
        <v>59.99</v>
      </c>
      <c r="H2" s="589" t="s">
        <v>474</v>
      </c>
      <c r="I2" s="589" t="s">
        <v>226</v>
      </c>
      <c r="J2" s="590">
        <v>42837</v>
      </c>
      <c r="K2" s="589" t="s">
        <v>71</v>
      </c>
      <c r="L2" s="589" t="s">
        <v>3817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1145</v>
      </c>
      <c r="F3" s="590">
        <v>42831</v>
      </c>
      <c r="G3" s="591">
        <v>134.58000000000001</v>
      </c>
      <c r="H3" s="589" t="s">
        <v>474</v>
      </c>
      <c r="I3" s="589" t="s">
        <v>2195</v>
      </c>
      <c r="J3" s="590">
        <v>42837</v>
      </c>
      <c r="K3" s="589" t="s">
        <v>71</v>
      </c>
      <c r="L3" s="589" t="s">
        <v>1433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1147</v>
      </c>
      <c r="F4" s="590">
        <v>42831</v>
      </c>
      <c r="G4" s="591">
        <v>121.96</v>
      </c>
      <c r="H4" s="589" t="s">
        <v>474</v>
      </c>
      <c r="I4" s="589" t="s">
        <v>762</v>
      </c>
      <c r="J4" s="590">
        <v>42832</v>
      </c>
      <c r="K4" s="589" t="s">
        <v>71</v>
      </c>
      <c r="L4" s="589" t="s">
        <v>1435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1148</v>
      </c>
      <c r="F5" s="590">
        <v>42831</v>
      </c>
      <c r="G5" s="591">
        <v>121.96</v>
      </c>
      <c r="H5" s="589" t="s">
        <v>474</v>
      </c>
      <c r="I5" s="589" t="s">
        <v>762</v>
      </c>
      <c r="J5" s="590">
        <v>42832</v>
      </c>
      <c r="K5" s="589" t="s">
        <v>71</v>
      </c>
      <c r="L5" s="589" t="s">
        <v>1436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1149</v>
      </c>
      <c r="F6" s="590">
        <v>42831</v>
      </c>
      <c r="G6" s="591">
        <v>121.96</v>
      </c>
      <c r="H6" s="589" t="s">
        <v>474</v>
      </c>
      <c r="I6" s="589" t="s">
        <v>762</v>
      </c>
      <c r="J6" s="590">
        <v>42832</v>
      </c>
      <c r="K6" s="589" t="s">
        <v>71</v>
      </c>
      <c r="L6" s="589" t="s">
        <v>1437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1273</v>
      </c>
      <c r="F7" s="590">
        <v>42835</v>
      </c>
      <c r="G7" s="591">
        <v>-140</v>
      </c>
      <c r="H7" s="589" t="s">
        <v>474</v>
      </c>
      <c r="I7" s="589" t="s">
        <v>345</v>
      </c>
      <c r="J7" s="590">
        <v>42836</v>
      </c>
      <c r="K7" s="589" t="s">
        <v>71</v>
      </c>
      <c r="L7" s="589" t="s">
        <v>1395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1324</v>
      </c>
      <c r="F8" s="590">
        <v>42828</v>
      </c>
      <c r="G8" s="591">
        <v>130</v>
      </c>
      <c r="H8" s="589" t="s">
        <v>474</v>
      </c>
      <c r="I8" s="589" t="s">
        <v>530</v>
      </c>
      <c r="J8" s="590">
        <v>42829</v>
      </c>
      <c r="K8" s="589" t="s">
        <v>71</v>
      </c>
      <c r="L8" s="589" t="s">
        <v>1488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1325</v>
      </c>
      <c r="F9" s="590">
        <v>42828</v>
      </c>
      <c r="G9" s="591">
        <v>269.26</v>
      </c>
      <c r="H9" s="589" t="s">
        <v>474</v>
      </c>
      <c r="I9" s="589" t="s">
        <v>1073</v>
      </c>
      <c r="J9" s="590">
        <v>42829</v>
      </c>
      <c r="K9" s="589" t="s">
        <v>71</v>
      </c>
      <c r="L9" s="589" t="s">
        <v>3256</v>
      </c>
    </row>
    <row r="10" spans="1:12" x14ac:dyDescent="0.2">
      <c r="A10" s="589" t="s">
        <v>611</v>
      </c>
      <c r="B10" s="589" t="s">
        <v>626</v>
      </c>
      <c r="C10" s="589" t="s">
        <v>1063</v>
      </c>
      <c r="D10" s="589" t="s">
        <v>627</v>
      </c>
      <c r="E10" s="589" t="s">
        <v>1356</v>
      </c>
      <c r="F10" s="590">
        <v>42763</v>
      </c>
      <c r="G10" s="591">
        <v>-1085.56</v>
      </c>
      <c r="H10" s="589" t="s">
        <v>474</v>
      </c>
      <c r="I10" s="589" t="s">
        <v>587</v>
      </c>
      <c r="J10" s="590">
        <v>42830</v>
      </c>
      <c r="K10" s="589" t="s">
        <v>71</v>
      </c>
      <c r="L10" s="589" t="s">
        <v>474</v>
      </c>
    </row>
    <row r="11" spans="1:12" x14ac:dyDescent="0.2">
      <c r="A11" s="589" t="s">
        <v>611</v>
      </c>
      <c r="B11" s="589" t="s">
        <v>630</v>
      </c>
      <c r="C11" s="589" t="s">
        <v>631</v>
      </c>
      <c r="D11" s="589" t="s">
        <v>632</v>
      </c>
      <c r="E11" s="589" t="s">
        <v>1360</v>
      </c>
      <c r="F11" s="590">
        <v>42849</v>
      </c>
      <c r="G11" s="591">
        <v>83.38</v>
      </c>
      <c r="H11" s="589" t="s">
        <v>474</v>
      </c>
      <c r="I11" s="589" t="s">
        <v>476</v>
      </c>
      <c r="J11" s="590">
        <v>42852</v>
      </c>
      <c r="K11" s="589" t="s">
        <v>71</v>
      </c>
      <c r="L11" s="589" t="s">
        <v>474</v>
      </c>
    </row>
    <row r="12" spans="1:12" x14ac:dyDescent="0.2">
      <c r="A12" s="589" t="s">
        <v>611</v>
      </c>
      <c r="B12" s="589" t="s">
        <v>1362</v>
      </c>
      <c r="C12" s="589" t="s">
        <v>1363</v>
      </c>
      <c r="D12" s="589" t="s">
        <v>1364</v>
      </c>
      <c r="E12" s="589" t="s">
        <v>1365</v>
      </c>
      <c r="F12" s="590">
        <v>42771</v>
      </c>
      <c r="G12" s="591">
        <v>1234.2</v>
      </c>
      <c r="H12" s="589" t="s">
        <v>1366</v>
      </c>
      <c r="I12" s="589" t="s">
        <v>111</v>
      </c>
      <c r="J12" s="590">
        <v>42831</v>
      </c>
      <c r="K12" s="589" t="s">
        <v>71</v>
      </c>
      <c r="L12" s="589" t="s">
        <v>474</v>
      </c>
    </row>
    <row r="13" spans="1:12" x14ac:dyDescent="0.2">
      <c r="A13" s="589" t="s">
        <v>611</v>
      </c>
      <c r="B13" s="589" t="s">
        <v>81</v>
      </c>
      <c r="C13" s="589" t="s">
        <v>82</v>
      </c>
      <c r="D13" s="589" t="s">
        <v>83</v>
      </c>
      <c r="E13" s="589" t="s">
        <v>1367</v>
      </c>
      <c r="F13" s="590">
        <v>42825</v>
      </c>
      <c r="G13" s="591">
        <v>22.51</v>
      </c>
      <c r="H13" s="589" t="s">
        <v>474</v>
      </c>
      <c r="I13" s="589" t="s">
        <v>104</v>
      </c>
      <c r="J13" s="590">
        <v>42831</v>
      </c>
      <c r="K13" s="589" t="s">
        <v>71</v>
      </c>
      <c r="L13" s="589" t="s">
        <v>474</v>
      </c>
    </row>
    <row r="14" spans="1:12" x14ac:dyDescent="0.2">
      <c r="A14" s="589" t="s">
        <v>611</v>
      </c>
      <c r="B14" s="589" t="s">
        <v>158</v>
      </c>
      <c r="C14" s="589" t="s">
        <v>159</v>
      </c>
      <c r="D14" s="589" t="s">
        <v>160</v>
      </c>
      <c r="E14" s="589" t="s">
        <v>1368</v>
      </c>
      <c r="F14" s="590">
        <v>42831</v>
      </c>
      <c r="G14" s="591">
        <v>-75.989999999999995</v>
      </c>
      <c r="H14" s="589" t="s">
        <v>474</v>
      </c>
      <c r="I14" s="589" t="s">
        <v>590</v>
      </c>
      <c r="J14" s="590">
        <v>42844</v>
      </c>
      <c r="K14" s="589" t="s">
        <v>71</v>
      </c>
      <c r="L14" s="589" t="s">
        <v>474</v>
      </c>
    </row>
    <row r="15" spans="1:12" x14ac:dyDescent="0.2">
      <c r="A15" s="589" t="s">
        <v>611</v>
      </c>
      <c r="B15" s="589" t="s">
        <v>168</v>
      </c>
      <c r="C15" s="589" t="s">
        <v>475</v>
      </c>
      <c r="D15" s="589" t="s">
        <v>169</v>
      </c>
      <c r="E15" s="589" t="s">
        <v>1369</v>
      </c>
      <c r="F15" s="590">
        <v>42844</v>
      </c>
      <c r="G15" s="591">
        <v>-1532.42</v>
      </c>
      <c r="H15" s="589" t="s">
        <v>1370</v>
      </c>
      <c r="I15" s="589" t="s">
        <v>111</v>
      </c>
      <c r="J15" s="590">
        <v>42849</v>
      </c>
      <c r="K15" s="589" t="s">
        <v>71</v>
      </c>
      <c r="L15" s="589" t="s">
        <v>1398</v>
      </c>
    </row>
    <row r="16" spans="1:12" x14ac:dyDescent="0.2">
      <c r="G16" s="592">
        <f>SUM(G2:G15)</f>
        <v>-534.17000000000007</v>
      </c>
    </row>
  </sheetData>
  <sortState ref="A2:L285">
    <sortCondition ref="I2:I285"/>
  </sortState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activeCell="A2" sqref="A2:XFD24"/>
    </sheetView>
  </sheetViews>
  <sheetFormatPr defaultColWidth="9.140625" defaultRowHeight="12.75" x14ac:dyDescent="0.2"/>
  <cols>
    <col min="1" max="2" width="10" style="589" bestFit="1" customWidth="1"/>
    <col min="3" max="3" width="27" style="589" bestFit="1" customWidth="1"/>
    <col min="4" max="4" width="11" style="589" bestFit="1" customWidth="1"/>
    <col min="5" max="5" width="16" style="589" bestFit="1" customWidth="1"/>
    <col min="6" max="6" width="15" style="589" bestFit="1" customWidth="1"/>
    <col min="7" max="7" width="9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5357</v>
      </c>
      <c r="F2" s="590">
        <v>42845</v>
      </c>
      <c r="G2" s="591">
        <v>-69.989999999999995</v>
      </c>
      <c r="H2" s="589" t="s">
        <v>474</v>
      </c>
      <c r="I2" s="589" t="s">
        <v>1073</v>
      </c>
      <c r="J2" s="590">
        <v>42846</v>
      </c>
      <c r="K2" s="589" t="s">
        <v>4</v>
      </c>
      <c r="L2" s="589" t="s">
        <v>3256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1095</v>
      </c>
      <c r="F3" s="590">
        <v>42843</v>
      </c>
      <c r="G3" s="591">
        <v>254.99</v>
      </c>
      <c r="H3" s="589" t="s">
        <v>474</v>
      </c>
      <c r="I3" s="589" t="s">
        <v>522</v>
      </c>
      <c r="J3" s="590">
        <v>42844</v>
      </c>
      <c r="K3" s="589" t="s">
        <v>4</v>
      </c>
      <c r="L3" s="589" t="s">
        <v>1414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5358</v>
      </c>
      <c r="F4" s="590">
        <v>42828</v>
      </c>
      <c r="G4" s="591">
        <v>69.989999999999995</v>
      </c>
      <c r="H4" s="589" t="s">
        <v>474</v>
      </c>
      <c r="I4" s="589" t="s">
        <v>1073</v>
      </c>
      <c r="J4" s="590">
        <v>42829</v>
      </c>
      <c r="K4" s="589" t="s">
        <v>4</v>
      </c>
      <c r="L4" s="589" t="s">
        <v>3256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1185</v>
      </c>
      <c r="F5" s="590">
        <v>42853</v>
      </c>
      <c r="G5" s="591">
        <v>200</v>
      </c>
      <c r="H5" s="589" t="s">
        <v>474</v>
      </c>
      <c r="I5" s="589" t="s">
        <v>394</v>
      </c>
      <c r="J5" s="590">
        <v>42854</v>
      </c>
      <c r="K5" s="589" t="s">
        <v>4</v>
      </c>
      <c r="L5" s="589" t="s">
        <v>1450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1187</v>
      </c>
      <c r="F6" s="590">
        <v>42853</v>
      </c>
      <c r="G6" s="591">
        <v>1100</v>
      </c>
      <c r="H6" s="589" t="s">
        <v>474</v>
      </c>
      <c r="I6" s="589" t="s">
        <v>522</v>
      </c>
      <c r="J6" s="590">
        <v>42854</v>
      </c>
      <c r="K6" s="589" t="s">
        <v>4</v>
      </c>
      <c r="L6" s="589" t="s">
        <v>1452</v>
      </c>
    </row>
    <row r="7" spans="1:12" s="600" customFormat="1" x14ac:dyDescent="0.2">
      <c r="A7" s="600" t="s">
        <v>611</v>
      </c>
      <c r="B7" s="600" t="s">
        <v>687</v>
      </c>
      <c r="C7" s="600" t="s">
        <v>2995</v>
      </c>
      <c r="D7" s="600" t="s">
        <v>689</v>
      </c>
      <c r="E7" s="600" t="s">
        <v>1197</v>
      </c>
      <c r="F7" s="603">
        <v>42851</v>
      </c>
      <c r="G7" s="604">
        <v>-97.85</v>
      </c>
      <c r="H7" s="600" t="s">
        <v>474</v>
      </c>
      <c r="I7" s="600" t="s">
        <v>1073</v>
      </c>
      <c r="J7" s="603">
        <v>42852</v>
      </c>
      <c r="K7" s="600" t="s">
        <v>4</v>
      </c>
      <c r="L7" s="600" t="s">
        <v>3256</v>
      </c>
    </row>
    <row r="8" spans="1:12" s="600" customFormat="1" x14ac:dyDescent="0.2">
      <c r="A8" s="600" t="s">
        <v>611</v>
      </c>
      <c r="B8" s="600" t="s">
        <v>687</v>
      </c>
      <c r="C8" s="600" t="s">
        <v>2995</v>
      </c>
      <c r="D8" s="600" t="s">
        <v>689</v>
      </c>
      <c r="E8" s="600" t="s">
        <v>1198</v>
      </c>
      <c r="F8" s="603">
        <v>42851</v>
      </c>
      <c r="G8" s="604">
        <v>-97.85</v>
      </c>
      <c r="H8" s="600" t="s">
        <v>474</v>
      </c>
      <c r="I8" s="600" t="s">
        <v>1073</v>
      </c>
      <c r="J8" s="603">
        <v>42852</v>
      </c>
      <c r="K8" s="600" t="s">
        <v>4</v>
      </c>
      <c r="L8" s="600" t="s">
        <v>3256</v>
      </c>
    </row>
    <row r="9" spans="1:12" s="600" customFormat="1" x14ac:dyDescent="0.2">
      <c r="A9" s="600" t="s">
        <v>611</v>
      </c>
      <c r="B9" s="600" t="s">
        <v>687</v>
      </c>
      <c r="C9" s="600" t="s">
        <v>2995</v>
      </c>
      <c r="D9" s="600" t="s">
        <v>689</v>
      </c>
      <c r="E9" s="600" t="s">
        <v>1199</v>
      </c>
      <c r="F9" s="603">
        <v>42851</v>
      </c>
      <c r="G9" s="604">
        <v>-97.85</v>
      </c>
      <c r="H9" s="600" t="s">
        <v>474</v>
      </c>
      <c r="I9" s="600" t="s">
        <v>1073</v>
      </c>
      <c r="J9" s="603">
        <v>42852</v>
      </c>
      <c r="K9" s="600" t="s">
        <v>4</v>
      </c>
      <c r="L9" s="600" t="s">
        <v>3256</v>
      </c>
    </row>
    <row r="10" spans="1:12" s="600" customFormat="1" x14ac:dyDescent="0.2">
      <c r="A10" s="600" t="s">
        <v>611</v>
      </c>
      <c r="B10" s="600" t="s">
        <v>687</v>
      </c>
      <c r="C10" s="600" t="s">
        <v>2995</v>
      </c>
      <c r="D10" s="600" t="s">
        <v>689</v>
      </c>
      <c r="E10" s="600" t="s">
        <v>1214</v>
      </c>
      <c r="F10" s="603">
        <v>42849</v>
      </c>
      <c r="G10" s="604">
        <v>236</v>
      </c>
      <c r="H10" s="600" t="s">
        <v>474</v>
      </c>
      <c r="I10" s="600" t="s">
        <v>522</v>
      </c>
      <c r="J10" s="603">
        <v>42850</v>
      </c>
      <c r="K10" s="600" t="s">
        <v>4</v>
      </c>
      <c r="L10" s="600" t="s">
        <v>1391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1372</v>
      </c>
      <c r="F11" s="590">
        <v>42849</v>
      </c>
      <c r="G11" s="591">
        <v>-180.52</v>
      </c>
      <c r="H11" s="589" t="s">
        <v>474</v>
      </c>
      <c r="I11" s="589" t="s">
        <v>1073</v>
      </c>
      <c r="J11" s="590">
        <v>42850</v>
      </c>
      <c r="K11" s="589" t="s">
        <v>4</v>
      </c>
      <c r="L11" s="589" t="s">
        <v>3256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1231</v>
      </c>
      <c r="F12" s="590">
        <v>42843</v>
      </c>
      <c r="G12" s="591">
        <v>283</v>
      </c>
      <c r="H12" s="589" t="s">
        <v>474</v>
      </c>
      <c r="I12" s="589" t="s">
        <v>522</v>
      </c>
      <c r="J12" s="590">
        <v>42844</v>
      </c>
      <c r="K12" s="589" t="s">
        <v>4</v>
      </c>
      <c r="L12" s="589" t="s">
        <v>1414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1232</v>
      </c>
      <c r="F13" s="590">
        <v>42843</v>
      </c>
      <c r="G13" s="591">
        <v>47.9</v>
      </c>
      <c r="H13" s="589" t="s">
        <v>474</v>
      </c>
      <c r="I13" s="589" t="s">
        <v>522</v>
      </c>
      <c r="J13" s="590">
        <v>42844</v>
      </c>
      <c r="K13" s="589" t="s">
        <v>4</v>
      </c>
      <c r="L13" s="589" t="s">
        <v>1414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1233</v>
      </c>
      <c r="F14" s="590">
        <v>42843</v>
      </c>
      <c r="G14" s="591">
        <v>118.8</v>
      </c>
      <c r="H14" s="589" t="s">
        <v>474</v>
      </c>
      <c r="I14" s="589" t="s">
        <v>522</v>
      </c>
      <c r="J14" s="590">
        <v>42844</v>
      </c>
      <c r="K14" s="589" t="s">
        <v>4</v>
      </c>
      <c r="L14" s="589" t="s">
        <v>1414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1239</v>
      </c>
      <c r="F15" s="590">
        <v>42843</v>
      </c>
      <c r="G15" s="591">
        <v>-166.65</v>
      </c>
      <c r="H15" s="589" t="s">
        <v>474</v>
      </c>
      <c r="I15" s="589" t="s">
        <v>156</v>
      </c>
      <c r="J15" s="590">
        <v>42844</v>
      </c>
      <c r="K15" s="589" t="s">
        <v>4</v>
      </c>
      <c r="L15" s="589" t="s">
        <v>1393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1246</v>
      </c>
      <c r="F16" s="590">
        <v>42843</v>
      </c>
      <c r="G16" s="591">
        <v>66.400000000000006</v>
      </c>
      <c r="H16" s="589" t="s">
        <v>474</v>
      </c>
      <c r="I16" s="589" t="s">
        <v>522</v>
      </c>
      <c r="J16" s="590">
        <v>42844</v>
      </c>
      <c r="K16" s="589" t="s">
        <v>4</v>
      </c>
      <c r="L16" s="589" t="s">
        <v>1465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1247</v>
      </c>
      <c r="F17" s="590">
        <v>42843</v>
      </c>
      <c r="G17" s="591">
        <v>57.2</v>
      </c>
      <c r="H17" s="589" t="s">
        <v>474</v>
      </c>
      <c r="I17" s="589" t="s">
        <v>522</v>
      </c>
      <c r="J17" s="590">
        <v>42844</v>
      </c>
      <c r="K17" s="589" t="s">
        <v>4</v>
      </c>
      <c r="L17" s="589" t="s">
        <v>1465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5359</v>
      </c>
      <c r="F18" s="590">
        <v>42832</v>
      </c>
      <c r="G18" s="591">
        <v>-390</v>
      </c>
      <c r="H18" s="589" t="s">
        <v>474</v>
      </c>
      <c r="I18" s="589" t="s">
        <v>1073</v>
      </c>
      <c r="J18" s="590">
        <v>42833</v>
      </c>
      <c r="K18" s="589" t="s">
        <v>4</v>
      </c>
      <c r="L18" s="589" t="s">
        <v>3256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5360</v>
      </c>
      <c r="F19" s="590">
        <v>42832</v>
      </c>
      <c r="G19" s="591">
        <v>-330</v>
      </c>
      <c r="H19" s="589" t="s">
        <v>474</v>
      </c>
      <c r="I19" s="589" t="s">
        <v>1073</v>
      </c>
      <c r="J19" s="590">
        <v>42833</v>
      </c>
      <c r="K19" s="589" t="s">
        <v>4</v>
      </c>
      <c r="L19" s="589" t="s">
        <v>3256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1327</v>
      </c>
      <c r="F20" s="590">
        <v>42775</v>
      </c>
      <c r="G20" s="591">
        <v>-61.2</v>
      </c>
      <c r="H20" s="589" t="s">
        <v>474</v>
      </c>
      <c r="I20" s="589" t="s">
        <v>1073</v>
      </c>
      <c r="J20" s="590">
        <v>42826</v>
      </c>
      <c r="K20" s="589" t="s">
        <v>4</v>
      </c>
      <c r="L20" s="589" t="s">
        <v>3256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1330</v>
      </c>
      <c r="F21" s="590">
        <v>42774</v>
      </c>
      <c r="G21" s="591">
        <v>61.2</v>
      </c>
      <c r="H21" s="589" t="s">
        <v>474</v>
      </c>
      <c r="I21" s="589" t="s">
        <v>1073</v>
      </c>
      <c r="J21" s="590">
        <v>42826</v>
      </c>
      <c r="K21" s="589" t="s">
        <v>4</v>
      </c>
      <c r="L21" s="589" t="s">
        <v>3256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1331</v>
      </c>
      <c r="F22" s="590">
        <v>42774</v>
      </c>
      <c r="G22" s="591">
        <v>61.2</v>
      </c>
      <c r="H22" s="589" t="s">
        <v>474</v>
      </c>
      <c r="I22" s="589" t="s">
        <v>1073</v>
      </c>
      <c r="J22" s="590">
        <v>42826</v>
      </c>
      <c r="K22" s="589" t="s">
        <v>4</v>
      </c>
      <c r="L22" s="589" t="s">
        <v>3256</v>
      </c>
    </row>
    <row r="23" spans="1:12" x14ac:dyDescent="0.2">
      <c r="A23" s="589" t="s">
        <v>611</v>
      </c>
      <c r="B23" s="589" t="s">
        <v>146</v>
      </c>
      <c r="C23" s="589" t="s">
        <v>397</v>
      </c>
      <c r="D23" s="589" t="s">
        <v>147</v>
      </c>
      <c r="E23" s="589" t="s">
        <v>3818</v>
      </c>
      <c r="F23" s="590">
        <v>42828</v>
      </c>
      <c r="G23" s="591">
        <v>2048.06</v>
      </c>
      <c r="H23" s="589" t="s">
        <v>474</v>
      </c>
      <c r="I23" s="589" t="s">
        <v>374</v>
      </c>
      <c r="J23" s="590">
        <v>42829</v>
      </c>
      <c r="K23" s="589" t="s">
        <v>4</v>
      </c>
      <c r="L23" s="589" t="s">
        <v>474</v>
      </c>
    </row>
    <row r="24" spans="1:12" x14ac:dyDescent="0.2">
      <c r="A24" s="589" t="s">
        <v>174</v>
      </c>
      <c r="B24" s="589" t="s">
        <v>2979</v>
      </c>
      <c r="C24" s="589" t="s">
        <v>2980</v>
      </c>
      <c r="D24" s="589" t="s">
        <v>2981</v>
      </c>
      <c r="E24" s="589" t="s">
        <v>474</v>
      </c>
      <c r="F24" s="590">
        <v>42078</v>
      </c>
      <c r="G24" s="591">
        <v>97.95</v>
      </c>
      <c r="H24" s="589" t="s">
        <v>474</v>
      </c>
      <c r="I24" s="589" t="s">
        <v>1511</v>
      </c>
      <c r="J24" s="590">
        <v>42838</v>
      </c>
      <c r="K24" s="589" t="s">
        <v>4</v>
      </c>
      <c r="L24" s="589" t="s">
        <v>474</v>
      </c>
    </row>
    <row r="25" spans="1:12" x14ac:dyDescent="0.2">
      <c r="G25" s="610">
        <f>SUM(G2:G24)</f>
        <v>3210.78</v>
      </c>
    </row>
  </sheetData>
  <sortState ref="A2:N149">
    <sortCondition ref="C2:C149"/>
  </sortState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topLeftCell="A6" workbookViewId="0">
      <selection activeCell="A2" sqref="A2:XFD28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6" width="15" style="589" bestFit="1" customWidth="1"/>
    <col min="7" max="7" width="9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2676</v>
      </c>
      <c r="F2" s="590">
        <v>42885</v>
      </c>
      <c r="G2" s="591">
        <v>1161.01</v>
      </c>
      <c r="H2" s="589" t="s">
        <v>474</v>
      </c>
      <c r="I2" s="589" t="s">
        <v>345</v>
      </c>
      <c r="J2" s="590">
        <v>42886</v>
      </c>
      <c r="K2" s="589" t="s">
        <v>71</v>
      </c>
      <c r="L2" s="589" t="s">
        <v>1531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1534</v>
      </c>
      <c r="F3" s="590">
        <v>42884</v>
      </c>
      <c r="G3" s="591">
        <v>286.94</v>
      </c>
      <c r="H3" s="589" t="s">
        <v>474</v>
      </c>
      <c r="I3" s="589" t="s">
        <v>181</v>
      </c>
      <c r="J3" s="590">
        <v>42885</v>
      </c>
      <c r="K3" s="589" t="s">
        <v>71</v>
      </c>
      <c r="L3" s="589" t="s">
        <v>1532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1535</v>
      </c>
      <c r="F4" s="590">
        <v>42884</v>
      </c>
      <c r="G4" s="591">
        <v>286.94</v>
      </c>
      <c r="H4" s="589" t="s">
        <v>474</v>
      </c>
      <c r="I4" s="589" t="s">
        <v>181</v>
      </c>
      <c r="J4" s="590">
        <v>42885</v>
      </c>
      <c r="K4" s="589" t="s">
        <v>71</v>
      </c>
      <c r="L4" s="589" t="s">
        <v>1533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1542</v>
      </c>
      <c r="F5" s="590">
        <v>42884</v>
      </c>
      <c r="G5" s="591">
        <v>569.15</v>
      </c>
      <c r="H5" s="589" t="s">
        <v>474</v>
      </c>
      <c r="I5" s="589" t="s">
        <v>1500</v>
      </c>
      <c r="J5" s="590">
        <v>42885</v>
      </c>
      <c r="K5" s="589" t="s">
        <v>71</v>
      </c>
      <c r="L5" s="589" t="s">
        <v>1543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1547</v>
      </c>
      <c r="F6" s="590">
        <v>42881</v>
      </c>
      <c r="G6" s="591">
        <v>105.92</v>
      </c>
      <c r="H6" s="589" t="s">
        <v>474</v>
      </c>
      <c r="I6" s="589" t="s">
        <v>682</v>
      </c>
      <c r="J6" s="590">
        <v>42882</v>
      </c>
      <c r="K6" s="589" t="s">
        <v>71</v>
      </c>
      <c r="L6" s="589" t="s">
        <v>1495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1494</v>
      </c>
      <c r="F7" s="590">
        <v>42881</v>
      </c>
      <c r="G7" s="591">
        <v>-80.92</v>
      </c>
      <c r="H7" s="589" t="s">
        <v>474</v>
      </c>
      <c r="I7" s="589" t="s">
        <v>682</v>
      </c>
      <c r="J7" s="590">
        <v>42882</v>
      </c>
      <c r="K7" s="589" t="s">
        <v>71</v>
      </c>
      <c r="L7" s="589" t="s">
        <v>1495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1549</v>
      </c>
      <c r="F8" s="590">
        <v>42881</v>
      </c>
      <c r="G8" s="591">
        <v>80.92</v>
      </c>
      <c r="H8" s="589" t="s">
        <v>474</v>
      </c>
      <c r="I8" s="589" t="s">
        <v>682</v>
      </c>
      <c r="J8" s="590">
        <v>42882</v>
      </c>
      <c r="K8" s="589" t="s">
        <v>71</v>
      </c>
      <c r="L8" s="589" t="s">
        <v>1495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1563</v>
      </c>
      <c r="F9" s="590">
        <v>42878</v>
      </c>
      <c r="G9" s="591">
        <v>42.77</v>
      </c>
      <c r="H9" s="589" t="s">
        <v>474</v>
      </c>
      <c r="I9" s="589" t="s">
        <v>682</v>
      </c>
      <c r="J9" s="590">
        <v>42880</v>
      </c>
      <c r="K9" s="589" t="s">
        <v>71</v>
      </c>
      <c r="L9" s="589" t="s">
        <v>1564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2683</v>
      </c>
      <c r="F10" s="590">
        <v>42885</v>
      </c>
      <c r="G10" s="591">
        <v>-232</v>
      </c>
      <c r="H10" s="589" t="s">
        <v>474</v>
      </c>
      <c r="I10" s="589" t="s">
        <v>682</v>
      </c>
      <c r="J10" s="590">
        <v>42886</v>
      </c>
      <c r="K10" s="589" t="s">
        <v>71</v>
      </c>
      <c r="L10" s="589" t="s">
        <v>2356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2684</v>
      </c>
      <c r="F11" s="590">
        <v>42885</v>
      </c>
      <c r="G11" s="591">
        <v>-232</v>
      </c>
      <c r="H11" s="589" t="s">
        <v>474</v>
      </c>
      <c r="I11" s="589" t="s">
        <v>682</v>
      </c>
      <c r="J11" s="590">
        <v>42886</v>
      </c>
      <c r="K11" s="589" t="s">
        <v>71</v>
      </c>
      <c r="L11" s="589" t="s">
        <v>2358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1640</v>
      </c>
      <c r="F12" s="590">
        <v>42881</v>
      </c>
      <c r="G12" s="591">
        <v>82.78</v>
      </c>
      <c r="H12" s="589" t="s">
        <v>474</v>
      </c>
      <c r="I12" s="589" t="s">
        <v>682</v>
      </c>
      <c r="J12" s="590">
        <v>42882</v>
      </c>
      <c r="K12" s="589" t="s">
        <v>71</v>
      </c>
      <c r="L12" s="589" t="s">
        <v>1495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1646</v>
      </c>
      <c r="F13" s="590">
        <v>42880</v>
      </c>
      <c r="G13" s="591">
        <v>224.14</v>
      </c>
      <c r="H13" s="589" t="s">
        <v>474</v>
      </c>
      <c r="I13" s="589" t="s">
        <v>3819</v>
      </c>
      <c r="J13" s="590">
        <v>42881</v>
      </c>
      <c r="K13" s="589" t="s">
        <v>71</v>
      </c>
      <c r="L13" s="589" t="s">
        <v>3820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1507</v>
      </c>
      <c r="F14" s="590">
        <v>42878</v>
      </c>
      <c r="G14" s="591">
        <v>-97.85</v>
      </c>
      <c r="H14" s="589" t="s">
        <v>474</v>
      </c>
      <c r="I14" s="589" t="s">
        <v>522</v>
      </c>
      <c r="J14" s="590">
        <v>42879</v>
      </c>
      <c r="K14" s="589" t="s">
        <v>71</v>
      </c>
      <c r="L14" s="589" t="s">
        <v>474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1508</v>
      </c>
      <c r="F15" s="590">
        <v>42878</v>
      </c>
      <c r="G15" s="591">
        <v>-97.85</v>
      </c>
      <c r="H15" s="589" t="s">
        <v>474</v>
      </c>
      <c r="I15" s="589" t="s">
        <v>522</v>
      </c>
      <c r="J15" s="590">
        <v>42879</v>
      </c>
      <c r="K15" s="589" t="s">
        <v>71</v>
      </c>
      <c r="L15" s="589" t="s">
        <v>474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1725</v>
      </c>
      <c r="F16" s="590">
        <v>42867</v>
      </c>
      <c r="G16" s="591">
        <v>64.989999999999995</v>
      </c>
      <c r="H16" s="589" t="s">
        <v>474</v>
      </c>
      <c r="I16" s="589" t="s">
        <v>668</v>
      </c>
      <c r="J16" s="590">
        <v>42868</v>
      </c>
      <c r="K16" s="589" t="s">
        <v>71</v>
      </c>
      <c r="L16" s="589" t="s">
        <v>5361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1527</v>
      </c>
      <c r="F17" s="590">
        <v>42859</v>
      </c>
      <c r="G17" s="591">
        <v>-93</v>
      </c>
      <c r="H17" s="589" t="s">
        <v>474</v>
      </c>
      <c r="I17" s="589" t="s">
        <v>226</v>
      </c>
      <c r="J17" s="590">
        <v>42860</v>
      </c>
      <c r="K17" s="589" t="s">
        <v>71</v>
      </c>
      <c r="L17" s="589" t="s">
        <v>1428</v>
      </c>
    </row>
    <row r="18" spans="1:12" x14ac:dyDescent="0.2">
      <c r="A18" s="589" t="s">
        <v>611</v>
      </c>
      <c r="B18" s="589" t="s">
        <v>343</v>
      </c>
      <c r="C18" s="589" t="s">
        <v>3821</v>
      </c>
      <c r="D18" s="589" t="s">
        <v>344</v>
      </c>
      <c r="E18" s="589" t="s">
        <v>1816</v>
      </c>
      <c r="F18" s="590">
        <v>42874</v>
      </c>
      <c r="G18" s="591">
        <v>312.8</v>
      </c>
      <c r="H18" s="589" t="s">
        <v>1817</v>
      </c>
      <c r="I18" s="589" t="s">
        <v>682</v>
      </c>
      <c r="J18" s="590">
        <v>42878</v>
      </c>
      <c r="K18" s="589" t="s">
        <v>71</v>
      </c>
      <c r="L18" s="589" t="s">
        <v>1818</v>
      </c>
    </row>
    <row r="19" spans="1:12" x14ac:dyDescent="0.2">
      <c r="A19" s="589" t="s">
        <v>611</v>
      </c>
      <c r="B19" s="589" t="s">
        <v>1824</v>
      </c>
      <c r="C19" s="589" t="s">
        <v>1825</v>
      </c>
      <c r="D19" s="589" t="s">
        <v>474</v>
      </c>
      <c r="E19" s="589" t="s">
        <v>1826</v>
      </c>
      <c r="F19" s="590">
        <v>42843</v>
      </c>
      <c r="G19" s="591">
        <v>445.25</v>
      </c>
      <c r="H19" s="589" t="s">
        <v>474</v>
      </c>
      <c r="I19" s="589" t="s">
        <v>3822</v>
      </c>
      <c r="J19" s="590">
        <v>42865</v>
      </c>
      <c r="K19" s="589" t="s">
        <v>71</v>
      </c>
      <c r="L19" s="589" t="s">
        <v>474</v>
      </c>
    </row>
    <row r="20" spans="1:12" x14ac:dyDescent="0.2">
      <c r="A20" s="589" t="s">
        <v>611</v>
      </c>
      <c r="B20" s="589" t="s">
        <v>81</v>
      </c>
      <c r="C20" s="589" t="s">
        <v>82</v>
      </c>
      <c r="D20" s="589" t="s">
        <v>83</v>
      </c>
      <c r="E20" s="589" t="s">
        <v>1830</v>
      </c>
      <c r="F20" s="590">
        <v>42855</v>
      </c>
      <c r="G20" s="591">
        <v>21.78</v>
      </c>
      <c r="H20" s="589" t="s">
        <v>474</v>
      </c>
      <c r="I20" s="589" t="s">
        <v>104</v>
      </c>
      <c r="J20" s="590">
        <v>42863</v>
      </c>
      <c r="K20" s="589" t="s">
        <v>71</v>
      </c>
      <c r="L20" s="589" t="s">
        <v>474</v>
      </c>
    </row>
    <row r="21" spans="1:12" x14ac:dyDescent="0.2">
      <c r="A21" s="589" t="s">
        <v>611</v>
      </c>
      <c r="B21" s="589" t="s">
        <v>97</v>
      </c>
      <c r="C21" s="589" t="s">
        <v>98</v>
      </c>
      <c r="D21" s="589" t="s">
        <v>99</v>
      </c>
      <c r="E21" s="589" t="s">
        <v>1831</v>
      </c>
      <c r="F21" s="590">
        <v>42873</v>
      </c>
      <c r="G21" s="591">
        <v>71.09</v>
      </c>
      <c r="H21" s="589" t="s">
        <v>474</v>
      </c>
      <c r="I21" s="589" t="s">
        <v>176</v>
      </c>
      <c r="J21" s="590">
        <v>42880</v>
      </c>
      <c r="K21" s="589" t="s">
        <v>71</v>
      </c>
      <c r="L21" s="589" t="s">
        <v>474</v>
      </c>
    </row>
    <row r="22" spans="1:12" x14ac:dyDescent="0.2">
      <c r="A22" s="589" t="s">
        <v>611</v>
      </c>
      <c r="B22" s="589" t="s">
        <v>112</v>
      </c>
      <c r="C22" s="589" t="s">
        <v>113</v>
      </c>
      <c r="D22" s="589" t="s">
        <v>114</v>
      </c>
      <c r="E22" s="589" t="s">
        <v>1832</v>
      </c>
      <c r="F22" s="590">
        <v>42851</v>
      </c>
      <c r="G22" s="591">
        <v>641.29999999999995</v>
      </c>
      <c r="H22" s="589" t="s">
        <v>1833</v>
      </c>
      <c r="I22" s="589" t="s">
        <v>247</v>
      </c>
      <c r="J22" s="590">
        <v>42857</v>
      </c>
      <c r="K22" s="589" t="s">
        <v>71</v>
      </c>
      <c r="L22" s="589" t="s">
        <v>474</v>
      </c>
    </row>
    <row r="23" spans="1:12" x14ac:dyDescent="0.2">
      <c r="A23" s="589" t="s">
        <v>307</v>
      </c>
      <c r="B23" s="589" t="s">
        <v>1841</v>
      </c>
      <c r="C23" s="589" t="s">
        <v>1842</v>
      </c>
      <c r="D23" s="589" t="s">
        <v>474</v>
      </c>
      <c r="E23" s="589" t="s">
        <v>1843</v>
      </c>
      <c r="F23" s="590">
        <v>42716</v>
      </c>
      <c r="G23" s="591">
        <v>8604.75</v>
      </c>
      <c r="H23" s="589" t="s">
        <v>474</v>
      </c>
      <c r="I23" s="589" t="s">
        <v>345</v>
      </c>
      <c r="J23" s="590">
        <v>42870</v>
      </c>
      <c r="K23" s="589" t="s">
        <v>71</v>
      </c>
      <c r="L23" s="589" t="s">
        <v>474</v>
      </c>
    </row>
    <row r="24" spans="1:12" x14ac:dyDescent="0.2">
      <c r="A24" s="589" t="s">
        <v>307</v>
      </c>
      <c r="B24" s="589" t="s">
        <v>1841</v>
      </c>
      <c r="C24" s="589" t="s">
        <v>1842</v>
      </c>
      <c r="D24" s="589" t="s">
        <v>474</v>
      </c>
      <c r="E24" s="589" t="s">
        <v>1844</v>
      </c>
      <c r="F24" s="590">
        <v>42656</v>
      </c>
      <c r="G24" s="591">
        <v>491.7</v>
      </c>
      <c r="H24" s="589" t="s">
        <v>474</v>
      </c>
      <c r="I24" s="589" t="s">
        <v>345</v>
      </c>
      <c r="J24" s="590">
        <v>42872</v>
      </c>
      <c r="K24" s="589" t="s">
        <v>71</v>
      </c>
      <c r="L24" s="589" t="s">
        <v>474</v>
      </c>
    </row>
    <row r="25" spans="1:12" x14ac:dyDescent="0.2">
      <c r="A25" s="589" t="s">
        <v>307</v>
      </c>
      <c r="B25" s="589" t="s">
        <v>128</v>
      </c>
      <c r="C25" s="589" t="s">
        <v>300</v>
      </c>
      <c r="D25" s="589" t="s">
        <v>474</v>
      </c>
      <c r="E25" s="589" t="s">
        <v>1845</v>
      </c>
      <c r="F25" s="590">
        <v>42712</v>
      </c>
      <c r="G25" s="591">
        <v>1288.26</v>
      </c>
      <c r="H25" s="589" t="s">
        <v>474</v>
      </c>
      <c r="I25" s="589" t="s">
        <v>476</v>
      </c>
      <c r="J25" s="590">
        <v>42877</v>
      </c>
      <c r="K25" s="589" t="s">
        <v>71</v>
      </c>
      <c r="L25" s="589" t="s">
        <v>474</v>
      </c>
    </row>
    <row r="26" spans="1:12" x14ac:dyDescent="0.2">
      <c r="A26" s="589" t="s">
        <v>307</v>
      </c>
      <c r="B26" s="589" t="s">
        <v>2677</v>
      </c>
      <c r="C26" s="589" t="s">
        <v>2678</v>
      </c>
      <c r="D26" s="589" t="s">
        <v>2679</v>
      </c>
      <c r="E26" s="589" t="s">
        <v>2680</v>
      </c>
      <c r="F26" s="590">
        <v>42580</v>
      </c>
      <c r="G26" s="591">
        <v>120.32</v>
      </c>
      <c r="H26" s="589" t="s">
        <v>474</v>
      </c>
      <c r="I26" s="589" t="s">
        <v>2673</v>
      </c>
      <c r="J26" s="590">
        <v>42886</v>
      </c>
      <c r="K26" s="589" t="s">
        <v>71</v>
      </c>
      <c r="L26" s="589" t="s">
        <v>474</v>
      </c>
    </row>
    <row r="27" spans="1:12" x14ac:dyDescent="0.2">
      <c r="A27" s="589" t="s">
        <v>307</v>
      </c>
      <c r="B27" s="589" t="s">
        <v>2677</v>
      </c>
      <c r="C27" s="589" t="s">
        <v>2678</v>
      </c>
      <c r="D27" s="589" t="s">
        <v>2679</v>
      </c>
      <c r="E27" s="589" t="s">
        <v>2681</v>
      </c>
      <c r="F27" s="590">
        <v>42580</v>
      </c>
      <c r="G27" s="591">
        <v>153.65</v>
      </c>
      <c r="H27" s="589" t="s">
        <v>474</v>
      </c>
      <c r="I27" s="589" t="s">
        <v>2673</v>
      </c>
      <c r="J27" s="590">
        <v>42886</v>
      </c>
      <c r="K27" s="589" t="s">
        <v>71</v>
      </c>
      <c r="L27" s="589" t="s">
        <v>474</v>
      </c>
    </row>
    <row r="28" spans="1:12" x14ac:dyDescent="0.2">
      <c r="A28" s="589" t="s">
        <v>307</v>
      </c>
      <c r="B28" s="589" t="s">
        <v>2677</v>
      </c>
      <c r="C28" s="589" t="s">
        <v>2678</v>
      </c>
      <c r="D28" s="589" t="s">
        <v>2679</v>
      </c>
      <c r="E28" s="589" t="s">
        <v>2682</v>
      </c>
      <c r="F28" s="590">
        <v>42580</v>
      </c>
      <c r="G28" s="591">
        <v>57.6</v>
      </c>
      <c r="H28" s="589" t="s">
        <v>474</v>
      </c>
      <c r="I28" s="589" t="s">
        <v>2673</v>
      </c>
      <c r="J28" s="590">
        <v>42886</v>
      </c>
      <c r="K28" s="589" t="s">
        <v>71</v>
      </c>
      <c r="L28" s="589" t="s">
        <v>474</v>
      </c>
    </row>
    <row r="29" spans="1:12" x14ac:dyDescent="0.2">
      <c r="G29" s="592">
        <f>SUM(G2:G28)</f>
        <v>14280.44</v>
      </c>
    </row>
  </sheetData>
  <sortState ref="A2:P3074">
    <sortCondition ref="G2:G3074"/>
  </sortState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workbookViewId="0">
      <selection activeCell="A2" sqref="A2:XFD26"/>
    </sheetView>
  </sheetViews>
  <sheetFormatPr defaultColWidth="9.140625" defaultRowHeight="12.75" x14ac:dyDescent="0.2"/>
  <cols>
    <col min="1" max="1" width="10" style="589" bestFit="1" customWidth="1"/>
    <col min="2" max="2" width="14" style="589" bestFit="1" customWidth="1"/>
    <col min="3" max="3" width="10" style="589" bestFit="1" customWidth="1"/>
    <col min="4" max="4" width="27" style="589" bestFit="1" customWidth="1"/>
    <col min="5" max="5" width="11" style="589" bestFit="1" customWidth="1"/>
    <col min="6" max="6" width="14" style="589" bestFit="1" customWidth="1"/>
    <col min="7" max="7" width="15" style="589" bestFit="1" customWidth="1"/>
    <col min="8" max="8" width="8" style="589" bestFit="1" customWidth="1"/>
    <col min="9" max="9" width="21" style="589" bestFit="1" customWidth="1"/>
    <col min="10" max="10" width="16" style="589" bestFit="1" customWidth="1"/>
    <col min="11" max="11" width="13" style="589" bestFit="1" customWidth="1"/>
    <col min="12" max="12" width="14" style="589" bestFit="1" customWidth="1"/>
    <col min="13" max="13" width="19" style="589" bestFit="1" customWidth="1"/>
    <col min="14" max="16384" width="9.140625" style="589"/>
  </cols>
  <sheetData>
    <row r="1" spans="1:13" ht="25.5" x14ac:dyDescent="0.2">
      <c r="A1" s="594" t="s">
        <v>0</v>
      </c>
      <c r="B1" s="595" t="s">
        <v>303</v>
      </c>
      <c r="C1" s="594" t="s">
        <v>1</v>
      </c>
      <c r="D1" s="594" t="s">
        <v>31</v>
      </c>
      <c r="E1" s="595" t="s">
        <v>32</v>
      </c>
      <c r="F1" s="594" t="s">
        <v>40</v>
      </c>
      <c r="G1" s="594" t="s">
        <v>33</v>
      </c>
      <c r="H1" s="594" t="s">
        <v>2</v>
      </c>
      <c r="I1" s="594" t="s">
        <v>36</v>
      </c>
      <c r="J1" s="594" t="s">
        <v>3</v>
      </c>
      <c r="K1" s="595" t="s">
        <v>34</v>
      </c>
      <c r="L1" s="595" t="s">
        <v>35</v>
      </c>
      <c r="M1" s="594" t="s">
        <v>760</v>
      </c>
    </row>
    <row r="2" spans="1:13" x14ac:dyDescent="0.2">
      <c r="A2" s="589" t="s">
        <v>611</v>
      </c>
      <c r="B2" s="589" t="s">
        <v>304</v>
      </c>
      <c r="C2" s="589" t="s">
        <v>687</v>
      </c>
      <c r="D2" s="589" t="s">
        <v>2995</v>
      </c>
      <c r="E2" s="589" t="s">
        <v>689</v>
      </c>
      <c r="F2" s="589" t="s">
        <v>1557</v>
      </c>
      <c r="G2" s="590">
        <v>42880</v>
      </c>
      <c r="H2" s="591">
        <v>39.99</v>
      </c>
      <c r="I2" s="589" t="s">
        <v>474</v>
      </c>
      <c r="J2" s="589" t="s">
        <v>522</v>
      </c>
      <c r="K2" s="590">
        <v>42881</v>
      </c>
      <c r="L2" s="589" t="s">
        <v>4</v>
      </c>
      <c r="M2" s="589" t="s">
        <v>1558</v>
      </c>
    </row>
    <row r="3" spans="1:13" x14ac:dyDescent="0.2">
      <c r="A3" s="589" t="s">
        <v>611</v>
      </c>
      <c r="B3" s="589" t="s">
        <v>304</v>
      </c>
      <c r="C3" s="589" t="s">
        <v>687</v>
      </c>
      <c r="D3" s="589" t="s">
        <v>2995</v>
      </c>
      <c r="E3" s="589" t="s">
        <v>689</v>
      </c>
      <c r="F3" s="589" t="s">
        <v>1584</v>
      </c>
      <c r="G3" s="590">
        <v>42866</v>
      </c>
      <c r="H3" s="591">
        <v>326.10000000000002</v>
      </c>
      <c r="I3" s="589" t="s">
        <v>474</v>
      </c>
      <c r="J3" s="589" t="s">
        <v>1073</v>
      </c>
      <c r="K3" s="590">
        <v>42867</v>
      </c>
      <c r="L3" s="589" t="s">
        <v>4</v>
      </c>
      <c r="M3" s="589" t="s">
        <v>3256</v>
      </c>
    </row>
    <row r="4" spans="1:13" x14ac:dyDescent="0.2">
      <c r="A4" s="589" t="s">
        <v>611</v>
      </c>
      <c r="B4" s="589" t="s">
        <v>304</v>
      </c>
      <c r="C4" s="589" t="s">
        <v>687</v>
      </c>
      <c r="D4" s="589" t="s">
        <v>2995</v>
      </c>
      <c r="E4" s="589" t="s">
        <v>689</v>
      </c>
      <c r="F4" s="589" t="s">
        <v>1624</v>
      </c>
      <c r="G4" s="590">
        <v>42885</v>
      </c>
      <c r="H4" s="591">
        <v>613.20000000000005</v>
      </c>
      <c r="I4" s="589" t="s">
        <v>474</v>
      </c>
      <c r="J4" s="589" t="s">
        <v>522</v>
      </c>
      <c r="K4" s="590">
        <v>42886</v>
      </c>
      <c r="L4" s="589" t="s">
        <v>4</v>
      </c>
      <c r="M4" s="589" t="s">
        <v>1625</v>
      </c>
    </row>
    <row r="5" spans="1:13" x14ac:dyDescent="0.2">
      <c r="A5" s="589" t="s">
        <v>611</v>
      </c>
      <c r="B5" s="589" t="s">
        <v>304</v>
      </c>
      <c r="C5" s="589" t="s">
        <v>687</v>
      </c>
      <c r="D5" s="589" t="s">
        <v>2995</v>
      </c>
      <c r="E5" s="589" t="s">
        <v>689</v>
      </c>
      <c r="F5" s="589" t="s">
        <v>1626</v>
      </c>
      <c r="G5" s="590">
        <v>42885</v>
      </c>
      <c r="H5" s="591">
        <v>450</v>
      </c>
      <c r="I5" s="589" t="s">
        <v>474</v>
      </c>
      <c r="J5" s="589" t="s">
        <v>522</v>
      </c>
      <c r="K5" s="590">
        <v>42886</v>
      </c>
      <c r="L5" s="589" t="s">
        <v>4</v>
      </c>
      <c r="M5" s="589" t="s">
        <v>1625</v>
      </c>
    </row>
    <row r="6" spans="1:13" x14ac:dyDescent="0.2">
      <c r="A6" s="589" t="s">
        <v>611</v>
      </c>
      <c r="B6" s="589" t="s">
        <v>304</v>
      </c>
      <c r="C6" s="589" t="s">
        <v>687</v>
      </c>
      <c r="D6" s="589" t="s">
        <v>2995</v>
      </c>
      <c r="E6" s="589" t="s">
        <v>689</v>
      </c>
      <c r="F6" s="589" t="s">
        <v>1848</v>
      </c>
      <c r="G6" s="590">
        <v>42881</v>
      </c>
      <c r="H6" s="591">
        <v>503</v>
      </c>
      <c r="I6" s="589" t="s">
        <v>474</v>
      </c>
      <c r="J6" s="589" t="s">
        <v>524</v>
      </c>
      <c r="K6" s="590">
        <v>42882</v>
      </c>
      <c r="L6" s="589" t="s">
        <v>4</v>
      </c>
      <c r="M6" s="589" t="s">
        <v>474</v>
      </c>
    </row>
    <row r="7" spans="1:13" x14ac:dyDescent="0.2">
      <c r="A7" s="589" t="s">
        <v>611</v>
      </c>
      <c r="B7" s="589" t="s">
        <v>305</v>
      </c>
      <c r="C7" s="589" t="s">
        <v>687</v>
      </c>
      <c r="D7" s="589" t="s">
        <v>2995</v>
      </c>
      <c r="E7" s="589" t="s">
        <v>689</v>
      </c>
      <c r="F7" s="589" t="s">
        <v>1502</v>
      </c>
      <c r="G7" s="590">
        <v>42881</v>
      </c>
      <c r="H7" s="591">
        <v>-150</v>
      </c>
      <c r="I7" s="589" t="s">
        <v>474</v>
      </c>
      <c r="J7" s="589" t="s">
        <v>1073</v>
      </c>
      <c r="K7" s="590">
        <v>42882</v>
      </c>
      <c r="L7" s="589" t="s">
        <v>4</v>
      </c>
      <c r="M7" s="589" t="s">
        <v>3256</v>
      </c>
    </row>
    <row r="8" spans="1:13" x14ac:dyDescent="0.2">
      <c r="A8" s="589" t="s">
        <v>611</v>
      </c>
      <c r="B8" s="589" t="s">
        <v>304</v>
      </c>
      <c r="C8" s="589" t="s">
        <v>687</v>
      </c>
      <c r="D8" s="589" t="s">
        <v>2995</v>
      </c>
      <c r="E8" s="589" t="s">
        <v>689</v>
      </c>
      <c r="F8" s="589" t="s">
        <v>1655</v>
      </c>
      <c r="G8" s="590">
        <v>42880</v>
      </c>
      <c r="H8" s="591">
        <v>150</v>
      </c>
      <c r="I8" s="589" t="s">
        <v>474</v>
      </c>
      <c r="J8" s="589" t="s">
        <v>1073</v>
      </c>
      <c r="K8" s="590">
        <v>42881</v>
      </c>
      <c r="L8" s="589" t="s">
        <v>4</v>
      </c>
      <c r="M8" s="589" t="s">
        <v>3256</v>
      </c>
    </row>
    <row r="9" spans="1:13" x14ac:dyDescent="0.2">
      <c r="A9" s="589" t="s">
        <v>611</v>
      </c>
      <c r="B9" s="589" t="s">
        <v>304</v>
      </c>
      <c r="C9" s="589" t="s">
        <v>687</v>
      </c>
      <c r="D9" s="589" t="s">
        <v>2995</v>
      </c>
      <c r="E9" s="589" t="s">
        <v>689</v>
      </c>
      <c r="F9" s="589" t="s">
        <v>1663</v>
      </c>
      <c r="G9" s="590">
        <v>42880</v>
      </c>
      <c r="H9" s="591">
        <v>45.9</v>
      </c>
      <c r="I9" s="589" t="s">
        <v>474</v>
      </c>
      <c r="J9" s="589" t="s">
        <v>522</v>
      </c>
      <c r="K9" s="590">
        <v>42881</v>
      </c>
      <c r="L9" s="589" t="s">
        <v>4</v>
      </c>
      <c r="M9" s="589" t="s">
        <v>1558</v>
      </c>
    </row>
    <row r="10" spans="1:13" s="600" customFormat="1" x14ac:dyDescent="0.2">
      <c r="A10" s="600" t="s">
        <v>611</v>
      </c>
      <c r="B10" s="600" t="s">
        <v>305</v>
      </c>
      <c r="C10" s="600" t="s">
        <v>687</v>
      </c>
      <c r="D10" s="600" t="s">
        <v>2995</v>
      </c>
      <c r="E10" s="600" t="s">
        <v>689</v>
      </c>
      <c r="F10" s="600" t="s">
        <v>1509</v>
      </c>
      <c r="G10" s="603">
        <v>42878</v>
      </c>
      <c r="H10" s="604">
        <v>-307.68</v>
      </c>
      <c r="I10" s="600" t="s">
        <v>474</v>
      </c>
      <c r="J10" s="600" t="s">
        <v>1073</v>
      </c>
      <c r="K10" s="603">
        <v>42879</v>
      </c>
      <c r="L10" s="600" t="s">
        <v>4</v>
      </c>
      <c r="M10" s="600" t="s">
        <v>3256</v>
      </c>
    </row>
    <row r="11" spans="1:13" s="600" customFormat="1" x14ac:dyDescent="0.2">
      <c r="A11" s="600" t="s">
        <v>611</v>
      </c>
      <c r="B11" s="600" t="s">
        <v>305</v>
      </c>
      <c r="C11" s="600" t="s">
        <v>687</v>
      </c>
      <c r="D11" s="600" t="s">
        <v>2995</v>
      </c>
      <c r="E11" s="600" t="s">
        <v>689</v>
      </c>
      <c r="F11" s="600" t="s">
        <v>1514</v>
      </c>
      <c r="G11" s="603">
        <v>42877</v>
      </c>
      <c r="H11" s="604">
        <v>-120</v>
      </c>
      <c r="I11" s="600" t="s">
        <v>474</v>
      </c>
      <c r="J11" s="600" t="s">
        <v>1073</v>
      </c>
      <c r="K11" s="603">
        <v>42878</v>
      </c>
      <c r="L11" s="600" t="s">
        <v>4</v>
      </c>
      <c r="M11" s="600" t="s">
        <v>2363</v>
      </c>
    </row>
    <row r="12" spans="1:13" s="600" customFormat="1" x14ac:dyDescent="0.2">
      <c r="A12" s="600" t="s">
        <v>611</v>
      </c>
      <c r="B12" s="600" t="s">
        <v>305</v>
      </c>
      <c r="C12" s="600" t="s">
        <v>687</v>
      </c>
      <c r="D12" s="600" t="s">
        <v>2995</v>
      </c>
      <c r="E12" s="600" t="s">
        <v>689</v>
      </c>
      <c r="F12" s="600" t="s">
        <v>1515</v>
      </c>
      <c r="G12" s="603">
        <v>42877</v>
      </c>
      <c r="H12" s="604">
        <v>-95</v>
      </c>
      <c r="I12" s="600" t="s">
        <v>474</v>
      </c>
      <c r="J12" s="600" t="s">
        <v>1073</v>
      </c>
      <c r="K12" s="603">
        <v>42878</v>
      </c>
      <c r="L12" s="600" t="s">
        <v>4</v>
      </c>
      <c r="M12" s="600" t="s">
        <v>2363</v>
      </c>
    </row>
    <row r="13" spans="1:13" s="600" customFormat="1" x14ac:dyDescent="0.2">
      <c r="A13" s="600" t="s">
        <v>611</v>
      </c>
      <c r="B13" s="600" t="s">
        <v>305</v>
      </c>
      <c r="C13" s="600" t="s">
        <v>687</v>
      </c>
      <c r="D13" s="600" t="s">
        <v>2995</v>
      </c>
      <c r="E13" s="600" t="s">
        <v>689</v>
      </c>
      <c r="F13" s="600" t="s">
        <v>5362</v>
      </c>
      <c r="G13" s="603">
        <v>42877</v>
      </c>
      <c r="H13" s="604">
        <v>-215.97</v>
      </c>
      <c r="I13" s="600" t="s">
        <v>474</v>
      </c>
      <c r="J13" s="600" t="s">
        <v>1073</v>
      </c>
      <c r="K13" s="603">
        <v>42878</v>
      </c>
      <c r="L13" s="600" t="s">
        <v>4</v>
      </c>
      <c r="M13" s="600" t="s">
        <v>3256</v>
      </c>
    </row>
    <row r="14" spans="1:13" s="600" customFormat="1" x14ac:dyDescent="0.2">
      <c r="A14" s="600" t="s">
        <v>611</v>
      </c>
      <c r="B14" s="600" t="s">
        <v>305</v>
      </c>
      <c r="C14" s="600" t="s">
        <v>687</v>
      </c>
      <c r="D14" s="600" t="s">
        <v>2995</v>
      </c>
      <c r="E14" s="600" t="s">
        <v>689</v>
      </c>
      <c r="F14" s="600" t="s">
        <v>5363</v>
      </c>
      <c r="G14" s="603">
        <v>42867</v>
      </c>
      <c r="H14" s="604">
        <v>-130</v>
      </c>
      <c r="I14" s="600" t="s">
        <v>474</v>
      </c>
      <c r="J14" s="600" t="s">
        <v>1073</v>
      </c>
      <c r="K14" s="603">
        <v>42868</v>
      </c>
      <c r="L14" s="600" t="s">
        <v>4</v>
      </c>
      <c r="M14" s="600" t="s">
        <v>3256</v>
      </c>
    </row>
    <row r="15" spans="1:13" s="600" customFormat="1" x14ac:dyDescent="0.2">
      <c r="A15" s="600" t="s">
        <v>611</v>
      </c>
      <c r="B15" s="600" t="s">
        <v>305</v>
      </c>
      <c r="C15" s="600" t="s">
        <v>687</v>
      </c>
      <c r="D15" s="600" t="s">
        <v>2995</v>
      </c>
      <c r="E15" s="600" t="s">
        <v>689</v>
      </c>
      <c r="F15" s="600" t="s">
        <v>5364</v>
      </c>
      <c r="G15" s="603">
        <v>42867</v>
      </c>
      <c r="H15" s="604">
        <v>-195</v>
      </c>
      <c r="I15" s="600" t="s">
        <v>474</v>
      </c>
      <c r="J15" s="600" t="s">
        <v>1073</v>
      </c>
      <c r="K15" s="603">
        <v>42868</v>
      </c>
      <c r="L15" s="600" t="s">
        <v>4</v>
      </c>
      <c r="M15" s="600" t="s">
        <v>3256</v>
      </c>
    </row>
    <row r="16" spans="1:13" s="600" customFormat="1" x14ac:dyDescent="0.2">
      <c r="A16" s="600" t="s">
        <v>611</v>
      </c>
      <c r="B16" s="600" t="s">
        <v>305</v>
      </c>
      <c r="C16" s="600" t="s">
        <v>687</v>
      </c>
      <c r="D16" s="600" t="s">
        <v>2995</v>
      </c>
      <c r="E16" s="600" t="s">
        <v>689</v>
      </c>
      <c r="F16" s="600" t="s">
        <v>5365</v>
      </c>
      <c r="G16" s="603">
        <v>42867</v>
      </c>
      <c r="H16" s="604">
        <v>-195</v>
      </c>
      <c r="I16" s="600" t="s">
        <v>474</v>
      </c>
      <c r="J16" s="600" t="s">
        <v>1073</v>
      </c>
      <c r="K16" s="603">
        <v>42868</v>
      </c>
      <c r="L16" s="600" t="s">
        <v>4</v>
      </c>
      <c r="M16" s="600" t="s">
        <v>3256</v>
      </c>
    </row>
    <row r="17" spans="1:13" x14ac:dyDescent="0.2">
      <c r="A17" s="589" t="s">
        <v>611</v>
      </c>
      <c r="B17" s="589" t="s">
        <v>304</v>
      </c>
      <c r="C17" s="589" t="s">
        <v>687</v>
      </c>
      <c r="D17" s="589" t="s">
        <v>2995</v>
      </c>
      <c r="E17" s="589" t="s">
        <v>689</v>
      </c>
      <c r="F17" s="589" t="s">
        <v>5366</v>
      </c>
      <c r="G17" s="590">
        <v>42865</v>
      </c>
      <c r="H17" s="591">
        <v>821.98</v>
      </c>
      <c r="I17" s="589" t="s">
        <v>474</v>
      </c>
      <c r="J17" s="589" t="s">
        <v>524</v>
      </c>
      <c r="K17" s="590">
        <v>42866</v>
      </c>
      <c r="L17" s="589" t="s">
        <v>4</v>
      </c>
      <c r="M17" s="589" t="s">
        <v>474</v>
      </c>
    </row>
    <row r="18" spans="1:13" x14ac:dyDescent="0.2">
      <c r="A18" s="589" t="s">
        <v>611</v>
      </c>
      <c r="B18" s="589" t="s">
        <v>304</v>
      </c>
      <c r="C18" s="589" t="s">
        <v>687</v>
      </c>
      <c r="D18" s="589" t="s">
        <v>2995</v>
      </c>
      <c r="E18" s="589" t="s">
        <v>689</v>
      </c>
      <c r="F18" s="589" t="s">
        <v>1759</v>
      </c>
      <c r="G18" s="590">
        <v>42863</v>
      </c>
      <c r="H18" s="591">
        <v>75.400000000000006</v>
      </c>
      <c r="I18" s="589" t="s">
        <v>474</v>
      </c>
      <c r="J18" s="589" t="s">
        <v>504</v>
      </c>
      <c r="K18" s="590">
        <v>42864</v>
      </c>
      <c r="L18" s="589" t="s">
        <v>4</v>
      </c>
      <c r="M18" s="589" t="s">
        <v>1760</v>
      </c>
    </row>
    <row r="19" spans="1:13" x14ac:dyDescent="0.2">
      <c r="A19" s="589" t="s">
        <v>611</v>
      </c>
      <c r="B19" s="589" t="s">
        <v>304</v>
      </c>
      <c r="C19" s="589" t="s">
        <v>687</v>
      </c>
      <c r="D19" s="589" t="s">
        <v>2995</v>
      </c>
      <c r="E19" s="589" t="s">
        <v>689</v>
      </c>
      <c r="F19" s="589" t="s">
        <v>1761</v>
      </c>
      <c r="G19" s="590">
        <v>42863</v>
      </c>
      <c r="H19" s="591">
        <v>78.8</v>
      </c>
      <c r="I19" s="589" t="s">
        <v>474</v>
      </c>
      <c r="J19" s="589" t="s">
        <v>504</v>
      </c>
      <c r="K19" s="590">
        <v>42864</v>
      </c>
      <c r="L19" s="589" t="s">
        <v>4</v>
      </c>
      <c r="M19" s="589" t="s">
        <v>1760</v>
      </c>
    </row>
    <row r="20" spans="1:13" x14ac:dyDescent="0.2">
      <c r="A20" s="589" t="s">
        <v>611</v>
      </c>
      <c r="B20" s="589" t="s">
        <v>304</v>
      </c>
      <c r="C20" s="589" t="s">
        <v>687</v>
      </c>
      <c r="D20" s="589" t="s">
        <v>2995</v>
      </c>
      <c r="E20" s="589" t="s">
        <v>689</v>
      </c>
      <c r="F20" s="589" t="s">
        <v>1768</v>
      </c>
      <c r="G20" s="590">
        <v>42863</v>
      </c>
      <c r="H20" s="591">
        <v>298.3</v>
      </c>
      <c r="I20" s="589" t="s">
        <v>474</v>
      </c>
      <c r="J20" s="589" t="s">
        <v>504</v>
      </c>
      <c r="K20" s="590">
        <v>42864</v>
      </c>
      <c r="L20" s="589" t="s">
        <v>4</v>
      </c>
      <c r="M20" s="589" t="s">
        <v>1760</v>
      </c>
    </row>
    <row r="21" spans="1:13" x14ac:dyDescent="0.2">
      <c r="A21" s="589" t="s">
        <v>611</v>
      </c>
      <c r="B21" s="589" t="s">
        <v>305</v>
      </c>
      <c r="C21" s="589" t="s">
        <v>687</v>
      </c>
      <c r="D21" s="589" t="s">
        <v>2995</v>
      </c>
      <c r="E21" s="589" t="s">
        <v>689</v>
      </c>
      <c r="F21" s="589" t="s">
        <v>1524</v>
      </c>
      <c r="G21" s="590">
        <v>42863</v>
      </c>
      <c r="H21" s="591">
        <v>-429</v>
      </c>
      <c r="I21" s="589" t="s">
        <v>474</v>
      </c>
      <c r="J21" s="589" t="s">
        <v>522</v>
      </c>
      <c r="K21" s="590">
        <v>42864</v>
      </c>
      <c r="L21" s="589" t="s">
        <v>4</v>
      </c>
      <c r="M21" s="589" t="s">
        <v>1525</v>
      </c>
    </row>
    <row r="22" spans="1:13" x14ac:dyDescent="0.2">
      <c r="A22" s="589" t="s">
        <v>611</v>
      </c>
      <c r="B22" s="589" t="s">
        <v>304</v>
      </c>
      <c r="C22" s="589" t="s">
        <v>687</v>
      </c>
      <c r="D22" s="589" t="s">
        <v>2995</v>
      </c>
      <c r="E22" s="589" t="s">
        <v>689</v>
      </c>
      <c r="F22" s="589" t="s">
        <v>1775</v>
      </c>
      <c r="G22" s="590">
        <v>42863</v>
      </c>
      <c r="H22" s="591">
        <v>429</v>
      </c>
      <c r="I22" s="589" t="s">
        <v>474</v>
      </c>
      <c r="J22" s="589" t="s">
        <v>522</v>
      </c>
      <c r="K22" s="590">
        <v>42864</v>
      </c>
      <c r="L22" s="589" t="s">
        <v>4</v>
      </c>
      <c r="M22" s="589" t="s">
        <v>1525</v>
      </c>
    </row>
    <row r="23" spans="1:13" x14ac:dyDescent="0.2">
      <c r="A23" s="589" t="s">
        <v>611</v>
      </c>
      <c r="B23" s="589" t="s">
        <v>304</v>
      </c>
      <c r="C23" s="589" t="s">
        <v>687</v>
      </c>
      <c r="D23" s="589" t="s">
        <v>2995</v>
      </c>
      <c r="E23" s="589" t="s">
        <v>689</v>
      </c>
      <c r="F23" s="589" t="s">
        <v>1782</v>
      </c>
      <c r="G23" s="590">
        <v>42863</v>
      </c>
      <c r="H23" s="591">
        <v>429</v>
      </c>
      <c r="I23" s="589" t="s">
        <v>474</v>
      </c>
      <c r="J23" s="589" t="s">
        <v>522</v>
      </c>
      <c r="K23" s="590">
        <v>42864</v>
      </c>
      <c r="L23" s="589" t="s">
        <v>4</v>
      </c>
      <c r="M23" s="589" t="s">
        <v>1525</v>
      </c>
    </row>
    <row r="24" spans="1:13" x14ac:dyDescent="0.2">
      <c r="A24" s="589" t="s">
        <v>611</v>
      </c>
      <c r="B24" s="589" t="s">
        <v>304</v>
      </c>
      <c r="C24" s="589" t="s">
        <v>687</v>
      </c>
      <c r="D24" s="589" t="s">
        <v>2995</v>
      </c>
      <c r="E24" s="589" t="s">
        <v>689</v>
      </c>
      <c r="F24" s="589" t="s">
        <v>5367</v>
      </c>
      <c r="G24" s="590">
        <v>42858</v>
      </c>
      <c r="H24" s="591">
        <v>215.97</v>
      </c>
      <c r="I24" s="589" t="s">
        <v>474</v>
      </c>
      <c r="J24" s="589" t="s">
        <v>1073</v>
      </c>
      <c r="K24" s="590">
        <v>42859</v>
      </c>
      <c r="L24" s="589" t="s">
        <v>4</v>
      </c>
      <c r="M24" s="589" t="s">
        <v>3256</v>
      </c>
    </row>
    <row r="25" spans="1:13" x14ac:dyDescent="0.2">
      <c r="A25" s="589" t="s">
        <v>611</v>
      </c>
      <c r="B25" s="589" t="s">
        <v>304</v>
      </c>
      <c r="C25" s="589" t="s">
        <v>153</v>
      </c>
      <c r="D25" s="589" t="s">
        <v>154</v>
      </c>
      <c r="E25" s="589" t="s">
        <v>155</v>
      </c>
      <c r="F25" s="589" t="s">
        <v>1823</v>
      </c>
      <c r="G25" s="590">
        <v>42858</v>
      </c>
      <c r="H25" s="591">
        <v>7.26</v>
      </c>
      <c r="I25" s="589" t="s">
        <v>474</v>
      </c>
      <c r="J25" s="589" t="s">
        <v>848</v>
      </c>
      <c r="K25" s="590">
        <v>42859</v>
      </c>
      <c r="L25" s="589" t="s">
        <v>4</v>
      </c>
      <c r="M25" s="589" t="s">
        <v>474</v>
      </c>
    </row>
    <row r="26" spans="1:13" x14ac:dyDescent="0.2">
      <c r="A26" s="589" t="s">
        <v>611</v>
      </c>
      <c r="B26" s="589" t="s">
        <v>304</v>
      </c>
      <c r="C26" s="589" t="s">
        <v>184</v>
      </c>
      <c r="D26" s="589" t="s">
        <v>185</v>
      </c>
      <c r="E26" s="589" t="s">
        <v>186</v>
      </c>
      <c r="F26" s="589" t="s">
        <v>1838</v>
      </c>
      <c r="G26" s="590">
        <v>42852</v>
      </c>
      <c r="H26" s="591">
        <v>166.98</v>
      </c>
      <c r="I26" s="589" t="s">
        <v>474</v>
      </c>
      <c r="J26" s="589" t="s">
        <v>104</v>
      </c>
      <c r="K26" s="590">
        <v>42859</v>
      </c>
      <c r="L26" s="589" t="s">
        <v>4</v>
      </c>
      <c r="M26" s="589" t="s">
        <v>1839</v>
      </c>
    </row>
    <row r="27" spans="1:13" x14ac:dyDescent="0.2">
      <c r="H27" s="592">
        <f>SUM(H2:H26)</f>
        <v>2813.23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3"/>
  <sheetViews>
    <sheetView workbookViewId="0">
      <selection activeCell="E8" sqref="E8"/>
    </sheetView>
  </sheetViews>
  <sheetFormatPr defaultColWidth="9.28515625" defaultRowHeight="12.75" x14ac:dyDescent="0.2"/>
  <cols>
    <col min="1" max="1" width="9.28515625" style="313"/>
    <col min="2" max="2" width="9.28515625" style="615"/>
    <col min="3" max="3" width="24.140625" style="313" customWidth="1"/>
    <col min="4" max="4" width="14.7109375" style="313" customWidth="1"/>
    <col min="5" max="5" width="18.140625" style="314" customWidth="1"/>
    <col min="6" max="6" width="16.42578125" style="313" customWidth="1"/>
    <col min="7" max="7" width="9.28515625" style="314"/>
    <col min="8" max="9" width="9.28515625" style="313"/>
    <col min="10" max="10" width="18.85546875" style="313" customWidth="1"/>
    <col min="11" max="16384" width="9.28515625" style="313"/>
  </cols>
  <sheetData>
    <row r="1" spans="1:11" s="584" customFormat="1" ht="21.75" customHeight="1" x14ac:dyDescent="0.2">
      <c r="A1" s="585" t="s">
        <v>0</v>
      </c>
      <c r="B1" s="614" t="s">
        <v>1</v>
      </c>
      <c r="C1" s="585" t="s">
        <v>31</v>
      </c>
      <c r="D1" s="585" t="s">
        <v>32</v>
      </c>
      <c r="E1" s="585" t="s">
        <v>40</v>
      </c>
      <c r="F1" s="585" t="s">
        <v>33</v>
      </c>
      <c r="G1" s="570" t="s">
        <v>2</v>
      </c>
      <c r="H1" s="585" t="s">
        <v>36</v>
      </c>
      <c r="I1" s="585" t="s">
        <v>3</v>
      </c>
      <c r="J1" s="585" t="s">
        <v>34</v>
      </c>
      <c r="K1" s="585" t="s">
        <v>35</v>
      </c>
    </row>
    <row r="2" spans="1:11" s="589" customFormat="1" x14ac:dyDescent="0.2">
      <c r="A2" s="589" t="s">
        <v>611</v>
      </c>
      <c r="B2" s="589" t="s">
        <v>687</v>
      </c>
      <c r="C2" s="589" t="s">
        <v>688</v>
      </c>
      <c r="D2" s="589" t="s">
        <v>689</v>
      </c>
      <c r="E2" s="589" t="s">
        <v>726</v>
      </c>
      <c r="F2" s="590">
        <v>42788</v>
      </c>
      <c r="G2" s="591">
        <f>92.68*-1</f>
        <v>-92.68</v>
      </c>
      <c r="H2" s="589" t="s">
        <v>474</v>
      </c>
      <c r="I2" s="589" t="s">
        <v>1073</v>
      </c>
      <c r="J2" s="590">
        <v>42794</v>
      </c>
      <c r="K2" s="589" t="s">
        <v>71</v>
      </c>
    </row>
    <row r="3" spans="1:11" s="589" customFormat="1" x14ac:dyDescent="0.2">
      <c r="A3" s="589" t="s">
        <v>611</v>
      </c>
      <c r="B3" s="589" t="s">
        <v>687</v>
      </c>
      <c r="C3" s="589" t="s">
        <v>688</v>
      </c>
      <c r="D3" s="589" t="s">
        <v>689</v>
      </c>
      <c r="E3" s="589" t="s">
        <v>727</v>
      </c>
      <c r="F3" s="590">
        <v>42788</v>
      </c>
      <c r="G3" s="591">
        <f>2.57*-1</f>
        <v>-2.57</v>
      </c>
      <c r="H3" s="589" t="s">
        <v>474</v>
      </c>
      <c r="I3" s="589" t="s">
        <v>613</v>
      </c>
      <c r="J3" s="590">
        <v>42794</v>
      </c>
      <c r="K3" s="589" t="s">
        <v>71</v>
      </c>
    </row>
    <row r="4" spans="1:11" s="589" customFormat="1" x14ac:dyDescent="0.2">
      <c r="A4" s="589" t="s">
        <v>611</v>
      </c>
      <c r="B4" s="589" t="s">
        <v>687</v>
      </c>
      <c r="C4" s="589" t="s">
        <v>688</v>
      </c>
      <c r="D4" s="589" t="s">
        <v>689</v>
      </c>
      <c r="E4" s="589" t="s">
        <v>730</v>
      </c>
      <c r="F4" s="590">
        <v>42787</v>
      </c>
      <c r="G4" s="591">
        <f>92.95*-1</f>
        <v>-92.95</v>
      </c>
      <c r="H4" s="589" t="s">
        <v>474</v>
      </c>
      <c r="I4" s="589" t="s">
        <v>345</v>
      </c>
      <c r="J4" s="590">
        <v>42794</v>
      </c>
      <c r="K4" s="589" t="s">
        <v>71</v>
      </c>
    </row>
    <row r="5" spans="1:11" s="589" customFormat="1" x14ac:dyDescent="0.2">
      <c r="A5" s="589" t="s">
        <v>611</v>
      </c>
      <c r="B5" s="589" t="s">
        <v>687</v>
      </c>
      <c r="C5" s="589" t="s">
        <v>688</v>
      </c>
      <c r="D5" s="589" t="s">
        <v>689</v>
      </c>
      <c r="E5" s="589" t="s">
        <v>731</v>
      </c>
      <c r="F5" s="590">
        <v>42787</v>
      </c>
      <c r="G5" s="591">
        <f>78.8*-1</f>
        <v>-78.8</v>
      </c>
      <c r="H5" s="589" t="s">
        <v>474</v>
      </c>
      <c r="I5" s="589" t="s">
        <v>345</v>
      </c>
      <c r="J5" s="590">
        <v>42794</v>
      </c>
      <c r="K5" s="589" t="s">
        <v>71</v>
      </c>
    </row>
    <row r="6" spans="1:11" s="589" customFormat="1" x14ac:dyDescent="0.2">
      <c r="A6" s="589" t="s">
        <v>611</v>
      </c>
      <c r="B6" s="589" t="s">
        <v>687</v>
      </c>
      <c r="C6" s="589" t="s">
        <v>688</v>
      </c>
      <c r="D6" s="589" t="s">
        <v>689</v>
      </c>
      <c r="E6" s="589" t="s">
        <v>690</v>
      </c>
      <c r="F6" s="590">
        <v>42793</v>
      </c>
      <c r="G6" s="591">
        <v>243.21</v>
      </c>
      <c r="H6" s="589" t="s">
        <v>474</v>
      </c>
      <c r="I6" s="589" t="s">
        <v>345</v>
      </c>
      <c r="J6" s="590">
        <v>42794</v>
      </c>
      <c r="K6" s="589" t="s">
        <v>71</v>
      </c>
    </row>
    <row r="7" spans="1:11" s="589" customFormat="1" x14ac:dyDescent="0.2">
      <c r="A7" s="589" t="s">
        <v>611</v>
      </c>
      <c r="B7" s="589" t="s">
        <v>687</v>
      </c>
      <c r="C7" s="589" t="s">
        <v>688</v>
      </c>
      <c r="D7" s="589" t="s">
        <v>689</v>
      </c>
      <c r="E7" s="589" t="s">
        <v>691</v>
      </c>
      <c r="F7" s="590">
        <v>42789</v>
      </c>
      <c r="G7" s="591">
        <v>444.85</v>
      </c>
      <c r="H7" s="589" t="s">
        <v>474</v>
      </c>
      <c r="I7" s="589" t="s">
        <v>345</v>
      </c>
      <c r="J7" s="590">
        <v>42794</v>
      </c>
      <c r="K7" s="589" t="s">
        <v>71</v>
      </c>
    </row>
    <row r="8" spans="1:11" s="589" customFormat="1" x14ac:dyDescent="0.2">
      <c r="A8" s="589" t="s">
        <v>611</v>
      </c>
      <c r="B8" s="589" t="s">
        <v>687</v>
      </c>
      <c r="C8" s="589" t="s">
        <v>688</v>
      </c>
      <c r="D8" s="589" t="s">
        <v>689</v>
      </c>
      <c r="E8" s="589" t="s">
        <v>692</v>
      </c>
      <c r="F8" s="590">
        <v>42789</v>
      </c>
      <c r="G8" s="591">
        <v>1098.73</v>
      </c>
      <c r="H8" s="589" t="s">
        <v>474</v>
      </c>
      <c r="I8" s="589" t="s">
        <v>345</v>
      </c>
      <c r="J8" s="590">
        <v>42794</v>
      </c>
      <c r="K8" s="589" t="s">
        <v>71</v>
      </c>
    </row>
    <row r="9" spans="1:11" s="589" customFormat="1" x14ac:dyDescent="0.2">
      <c r="A9" s="589" t="s">
        <v>611</v>
      </c>
      <c r="B9" s="589" t="s">
        <v>687</v>
      </c>
      <c r="C9" s="589" t="s">
        <v>688</v>
      </c>
      <c r="D9" s="589" t="s">
        <v>689</v>
      </c>
      <c r="E9" s="589" t="s">
        <v>693</v>
      </c>
      <c r="F9" s="590">
        <v>42789</v>
      </c>
      <c r="G9" s="591">
        <v>157.93</v>
      </c>
      <c r="H9" s="589" t="s">
        <v>474</v>
      </c>
      <c r="I9" s="589" t="s">
        <v>345</v>
      </c>
      <c r="J9" s="590">
        <v>42794</v>
      </c>
      <c r="K9" s="589" t="s">
        <v>71</v>
      </c>
    </row>
    <row r="10" spans="1:11" s="589" customFormat="1" x14ac:dyDescent="0.2">
      <c r="A10" s="589" t="s">
        <v>611</v>
      </c>
      <c r="B10" s="589" t="s">
        <v>687</v>
      </c>
      <c r="C10" s="589" t="s">
        <v>688</v>
      </c>
      <c r="D10" s="589" t="s">
        <v>689</v>
      </c>
      <c r="E10" s="589" t="s">
        <v>696</v>
      </c>
      <c r="F10" s="590">
        <v>42788</v>
      </c>
      <c r="G10" s="591">
        <v>1035.04</v>
      </c>
      <c r="H10" s="589" t="s">
        <v>474</v>
      </c>
      <c r="I10" s="589" t="s">
        <v>183</v>
      </c>
      <c r="J10" s="590">
        <v>42794</v>
      </c>
      <c r="K10" s="589" t="s">
        <v>71</v>
      </c>
    </row>
    <row r="11" spans="1:11" s="589" customFormat="1" x14ac:dyDescent="0.2">
      <c r="A11" s="589" t="s">
        <v>611</v>
      </c>
      <c r="B11" s="589" t="s">
        <v>687</v>
      </c>
      <c r="C11" s="589" t="s">
        <v>688</v>
      </c>
      <c r="D11" s="589" t="s">
        <v>689</v>
      </c>
      <c r="E11" s="589" t="s">
        <v>697</v>
      </c>
      <c r="F11" s="590">
        <v>42788</v>
      </c>
      <c r="G11" s="591">
        <v>1035.04</v>
      </c>
      <c r="H11" s="589" t="s">
        <v>474</v>
      </c>
      <c r="I11" s="589" t="s">
        <v>183</v>
      </c>
      <c r="J11" s="590">
        <v>42794</v>
      </c>
      <c r="K11" s="589" t="s">
        <v>71</v>
      </c>
    </row>
    <row r="12" spans="1:11" s="589" customFormat="1" x14ac:dyDescent="0.2">
      <c r="A12" s="589" t="s">
        <v>611</v>
      </c>
      <c r="B12" s="589" t="s">
        <v>687</v>
      </c>
      <c r="C12" s="589" t="s">
        <v>688</v>
      </c>
      <c r="D12" s="589" t="s">
        <v>689</v>
      </c>
      <c r="E12" s="589" t="s">
        <v>698</v>
      </c>
      <c r="F12" s="590">
        <v>42788</v>
      </c>
      <c r="G12" s="591">
        <v>37.21</v>
      </c>
      <c r="H12" s="589" t="s">
        <v>474</v>
      </c>
      <c r="I12" s="589" t="s">
        <v>183</v>
      </c>
      <c r="J12" s="590">
        <v>42794</v>
      </c>
      <c r="K12" s="589" t="s">
        <v>71</v>
      </c>
    </row>
    <row r="13" spans="1:11" s="589" customFormat="1" x14ac:dyDescent="0.2">
      <c r="A13" s="589" t="s">
        <v>611</v>
      </c>
      <c r="B13" s="589" t="s">
        <v>687</v>
      </c>
      <c r="C13" s="589" t="s">
        <v>688</v>
      </c>
      <c r="D13" s="589" t="s">
        <v>689</v>
      </c>
      <c r="E13" s="589" t="s">
        <v>699</v>
      </c>
      <c r="F13" s="590">
        <v>42787</v>
      </c>
      <c r="G13" s="591">
        <v>139.72</v>
      </c>
      <c r="H13" s="589" t="s">
        <v>474</v>
      </c>
      <c r="I13" s="589" t="s">
        <v>345</v>
      </c>
      <c r="J13" s="590">
        <v>42794</v>
      </c>
      <c r="K13" s="589" t="s">
        <v>71</v>
      </c>
    </row>
    <row r="14" spans="1:11" s="589" customFormat="1" x14ac:dyDescent="0.2">
      <c r="A14" s="589" t="s">
        <v>611</v>
      </c>
      <c r="B14" s="589" t="s">
        <v>687</v>
      </c>
      <c r="C14" s="589" t="s">
        <v>688</v>
      </c>
      <c r="D14" s="589" t="s">
        <v>689</v>
      </c>
      <c r="E14" s="589" t="s">
        <v>700</v>
      </c>
      <c r="F14" s="590">
        <v>42782</v>
      </c>
      <c r="G14" s="591">
        <v>30</v>
      </c>
      <c r="H14" s="589" t="s">
        <v>474</v>
      </c>
      <c r="I14" s="589" t="s">
        <v>398</v>
      </c>
      <c r="J14" s="590">
        <v>42794</v>
      </c>
      <c r="K14" s="589" t="s">
        <v>71</v>
      </c>
    </row>
    <row r="15" spans="1:11" s="589" customFormat="1" x14ac:dyDescent="0.2">
      <c r="A15" s="589" t="s">
        <v>611</v>
      </c>
      <c r="B15" s="589" t="s">
        <v>687</v>
      </c>
      <c r="C15" s="589" t="s">
        <v>688</v>
      </c>
      <c r="D15" s="589" t="s">
        <v>689</v>
      </c>
      <c r="E15" s="589" t="s">
        <v>701</v>
      </c>
      <c r="F15" s="590">
        <v>42782</v>
      </c>
      <c r="G15" s="591">
        <v>186.1</v>
      </c>
      <c r="H15" s="589" t="s">
        <v>474</v>
      </c>
      <c r="I15" s="589" t="s">
        <v>345</v>
      </c>
      <c r="J15" s="590">
        <v>42794</v>
      </c>
      <c r="K15" s="589" t="s">
        <v>71</v>
      </c>
    </row>
    <row r="16" spans="1:11" s="589" customFormat="1" x14ac:dyDescent="0.2">
      <c r="A16" s="589" t="s">
        <v>611</v>
      </c>
      <c r="B16" s="589" t="s">
        <v>687</v>
      </c>
      <c r="C16" s="589" t="s">
        <v>688</v>
      </c>
      <c r="D16" s="589" t="s">
        <v>689</v>
      </c>
      <c r="E16" s="589" t="s">
        <v>702</v>
      </c>
      <c r="F16" s="590">
        <v>42782</v>
      </c>
      <c r="G16" s="591">
        <v>1018.05</v>
      </c>
      <c r="H16" s="589" t="s">
        <v>474</v>
      </c>
      <c r="I16" s="589" t="s">
        <v>345</v>
      </c>
      <c r="J16" s="590">
        <v>42794</v>
      </c>
      <c r="K16" s="589" t="s">
        <v>71</v>
      </c>
    </row>
    <row r="17" spans="1:11" s="589" customFormat="1" x14ac:dyDescent="0.2">
      <c r="A17" s="589" t="s">
        <v>611</v>
      </c>
      <c r="B17" s="589" t="s">
        <v>687</v>
      </c>
      <c r="C17" s="589" t="s">
        <v>688</v>
      </c>
      <c r="D17" s="589" t="s">
        <v>689</v>
      </c>
      <c r="E17" s="589" t="s">
        <v>703</v>
      </c>
      <c r="F17" s="590">
        <v>42781</v>
      </c>
      <c r="G17" s="591">
        <v>100.59</v>
      </c>
      <c r="H17" s="589" t="s">
        <v>474</v>
      </c>
      <c r="I17" s="589" t="s">
        <v>345</v>
      </c>
      <c r="J17" s="590">
        <v>42794</v>
      </c>
      <c r="K17" s="589" t="s">
        <v>71</v>
      </c>
    </row>
    <row r="18" spans="1:11" s="589" customFormat="1" x14ac:dyDescent="0.2">
      <c r="A18" s="589" t="s">
        <v>611</v>
      </c>
      <c r="B18" s="589" t="s">
        <v>687</v>
      </c>
      <c r="C18" s="589" t="s">
        <v>688</v>
      </c>
      <c r="D18" s="589" t="s">
        <v>689</v>
      </c>
      <c r="E18" s="589" t="s">
        <v>704</v>
      </c>
      <c r="F18" s="590">
        <v>42781</v>
      </c>
      <c r="G18" s="591">
        <v>90.86</v>
      </c>
      <c r="H18" s="589" t="s">
        <v>474</v>
      </c>
      <c r="I18" s="589" t="s">
        <v>435</v>
      </c>
      <c r="J18" s="590">
        <v>42794</v>
      </c>
      <c r="K18" s="589" t="s">
        <v>71</v>
      </c>
    </row>
    <row r="19" spans="1:11" s="589" customFormat="1" x14ac:dyDescent="0.2">
      <c r="A19" s="589" t="s">
        <v>611</v>
      </c>
      <c r="B19" s="589" t="s">
        <v>687</v>
      </c>
      <c r="C19" s="589" t="s">
        <v>688</v>
      </c>
      <c r="D19" s="589" t="s">
        <v>689</v>
      </c>
      <c r="E19" s="589" t="s">
        <v>705</v>
      </c>
      <c r="F19" s="590">
        <v>42780</v>
      </c>
      <c r="G19" s="591">
        <v>641.48</v>
      </c>
      <c r="H19" s="589" t="s">
        <v>474</v>
      </c>
      <c r="I19" s="589" t="s">
        <v>345</v>
      </c>
      <c r="J19" s="590">
        <v>42794</v>
      </c>
      <c r="K19" s="589" t="s">
        <v>71</v>
      </c>
    </row>
    <row r="20" spans="1:11" s="589" customFormat="1" x14ac:dyDescent="0.2">
      <c r="A20" s="589" t="s">
        <v>611</v>
      </c>
      <c r="B20" s="589" t="s">
        <v>687</v>
      </c>
      <c r="C20" s="589" t="s">
        <v>688</v>
      </c>
      <c r="D20" s="589" t="s">
        <v>689</v>
      </c>
      <c r="E20" s="589" t="s">
        <v>706</v>
      </c>
      <c r="F20" s="590">
        <v>42780</v>
      </c>
      <c r="G20" s="591">
        <v>112.89</v>
      </c>
      <c r="H20" s="589" t="s">
        <v>474</v>
      </c>
      <c r="I20" s="589" t="s">
        <v>639</v>
      </c>
      <c r="J20" s="590">
        <v>42794</v>
      </c>
      <c r="K20" s="589" t="s">
        <v>71</v>
      </c>
    </row>
    <row r="21" spans="1:11" s="589" customFormat="1" x14ac:dyDescent="0.2">
      <c r="A21" s="589" t="s">
        <v>611</v>
      </c>
      <c r="B21" s="589" t="s">
        <v>687</v>
      </c>
      <c r="C21" s="589" t="s">
        <v>688</v>
      </c>
      <c r="D21" s="589" t="s">
        <v>689</v>
      </c>
      <c r="E21" s="589" t="s">
        <v>707</v>
      </c>
      <c r="F21" s="590">
        <v>42779</v>
      </c>
      <c r="G21" s="591">
        <v>931.89</v>
      </c>
      <c r="H21" s="589" t="s">
        <v>474</v>
      </c>
      <c r="I21" s="589" t="s">
        <v>345</v>
      </c>
      <c r="J21" s="590">
        <v>42794</v>
      </c>
      <c r="K21" s="589" t="s">
        <v>71</v>
      </c>
    </row>
    <row r="22" spans="1:11" s="589" customFormat="1" x14ac:dyDescent="0.2">
      <c r="A22" s="589" t="s">
        <v>611</v>
      </c>
      <c r="B22" s="589" t="s">
        <v>687</v>
      </c>
      <c r="C22" s="589" t="s">
        <v>688</v>
      </c>
      <c r="D22" s="589" t="s">
        <v>689</v>
      </c>
      <c r="E22" s="589" t="s">
        <v>708</v>
      </c>
      <c r="F22" s="590">
        <v>42779</v>
      </c>
      <c r="G22" s="591">
        <v>96.92</v>
      </c>
      <c r="H22" s="589" t="s">
        <v>474</v>
      </c>
      <c r="I22" s="589" t="s">
        <v>345</v>
      </c>
      <c r="J22" s="590">
        <v>42794</v>
      </c>
      <c r="K22" s="589" t="s">
        <v>71</v>
      </c>
    </row>
    <row r="23" spans="1:11" s="589" customFormat="1" x14ac:dyDescent="0.2">
      <c r="A23" s="589" t="s">
        <v>611</v>
      </c>
      <c r="B23" s="589" t="s">
        <v>687</v>
      </c>
      <c r="C23" s="589" t="s">
        <v>688</v>
      </c>
      <c r="D23" s="589" t="s">
        <v>689</v>
      </c>
      <c r="E23" s="589" t="s">
        <v>712</v>
      </c>
      <c r="F23" s="590">
        <v>42790</v>
      </c>
      <c r="G23" s="591">
        <v>34.950000000000003</v>
      </c>
      <c r="H23" s="589" t="s">
        <v>474</v>
      </c>
      <c r="I23" s="589" t="s">
        <v>529</v>
      </c>
      <c r="J23" s="590">
        <v>42794</v>
      </c>
      <c r="K23" s="589" t="s">
        <v>71</v>
      </c>
    </row>
    <row r="24" spans="1:11" s="589" customFormat="1" x14ac:dyDescent="0.2">
      <c r="A24" s="589" t="s">
        <v>611</v>
      </c>
      <c r="B24" s="589" t="s">
        <v>687</v>
      </c>
      <c r="C24" s="589" t="s">
        <v>688</v>
      </c>
      <c r="D24" s="589" t="s">
        <v>689</v>
      </c>
      <c r="E24" s="589" t="s">
        <v>713</v>
      </c>
      <c r="F24" s="590">
        <v>42790</v>
      </c>
      <c r="G24" s="591">
        <v>100.21</v>
      </c>
      <c r="H24" s="589" t="s">
        <v>474</v>
      </c>
      <c r="I24" s="589" t="s">
        <v>711</v>
      </c>
      <c r="J24" s="590">
        <v>42794</v>
      </c>
      <c r="K24" s="589" t="s">
        <v>71</v>
      </c>
    </row>
    <row r="25" spans="1:11" s="589" customFormat="1" x14ac:dyDescent="0.2">
      <c r="A25" s="589" t="s">
        <v>611</v>
      </c>
      <c r="B25" s="589" t="s">
        <v>687</v>
      </c>
      <c r="C25" s="589" t="s">
        <v>688</v>
      </c>
      <c r="D25" s="589" t="s">
        <v>689</v>
      </c>
      <c r="E25" s="589" t="s">
        <v>714</v>
      </c>
      <c r="F25" s="590">
        <v>42790</v>
      </c>
      <c r="G25" s="591">
        <v>230</v>
      </c>
      <c r="H25" s="589" t="s">
        <v>474</v>
      </c>
      <c r="I25" s="589" t="s">
        <v>711</v>
      </c>
      <c r="J25" s="590">
        <v>42794</v>
      </c>
      <c r="K25" s="589" t="s">
        <v>71</v>
      </c>
    </row>
    <row r="26" spans="1:11" s="589" customFormat="1" x14ac:dyDescent="0.2">
      <c r="A26" s="589" t="s">
        <v>611</v>
      </c>
      <c r="B26" s="589" t="s">
        <v>687</v>
      </c>
      <c r="C26" s="589" t="s">
        <v>688</v>
      </c>
      <c r="D26" s="589" t="s">
        <v>689</v>
      </c>
      <c r="E26" s="589" t="s">
        <v>715</v>
      </c>
      <c r="F26" s="590">
        <v>42790</v>
      </c>
      <c r="G26" s="591">
        <v>175.86</v>
      </c>
      <c r="H26" s="589" t="s">
        <v>474</v>
      </c>
      <c r="I26" s="589" t="s">
        <v>183</v>
      </c>
      <c r="J26" s="590">
        <v>42794</v>
      </c>
      <c r="K26" s="589" t="s">
        <v>71</v>
      </c>
    </row>
    <row r="27" spans="1:11" s="589" customFormat="1" x14ac:dyDescent="0.2">
      <c r="A27" s="589" t="s">
        <v>611</v>
      </c>
      <c r="B27" s="589" t="s">
        <v>687</v>
      </c>
      <c r="C27" s="589" t="s">
        <v>688</v>
      </c>
      <c r="D27" s="589" t="s">
        <v>689</v>
      </c>
      <c r="E27" s="589" t="s">
        <v>716</v>
      </c>
      <c r="F27" s="590">
        <v>42789</v>
      </c>
      <c r="G27" s="591">
        <v>115</v>
      </c>
      <c r="H27" s="589" t="s">
        <v>474</v>
      </c>
      <c r="I27" s="589" t="s">
        <v>711</v>
      </c>
      <c r="J27" s="590">
        <v>42794</v>
      </c>
      <c r="K27" s="589" t="s">
        <v>71</v>
      </c>
    </row>
    <row r="28" spans="1:11" s="589" customFormat="1" x14ac:dyDescent="0.2">
      <c r="A28" s="589" t="s">
        <v>611</v>
      </c>
      <c r="B28" s="589" t="s">
        <v>687</v>
      </c>
      <c r="C28" s="589" t="s">
        <v>688</v>
      </c>
      <c r="D28" s="589" t="s">
        <v>689</v>
      </c>
      <c r="E28" s="589" t="s">
        <v>717</v>
      </c>
      <c r="F28" s="590">
        <v>42789</v>
      </c>
      <c r="G28" s="591">
        <v>321</v>
      </c>
      <c r="H28" s="589" t="s">
        <v>474</v>
      </c>
      <c r="I28" s="589" t="s">
        <v>183</v>
      </c>
      <c r="J28" s="590">
        <v>42794</v>
      </c>
      <c r="K28" s="589" t="s">
        <v>71</v>
      </c>
    </row>
    <row r="29" spans="1:11" s="589" customFormat="1" x14ac:dyDescent="0.2">
      <c r="A29" s="589" t="s">
        <v>611</v>
      </c>
      <c r="B29" s="589" t="s">
        <v>687</v>
      </c>
      <c r="C29" s="589" t="s">
        <v>688</v>
      </c>
      <c r="D29" s="589" t="s">
        <v>689</v>
      </c>
      <c r="E29" s="589" t="s">
        <v>718</v>
      </c>
      <c r="F29" s="590">
        <v>42789</v>
      </c>
      <c r="G29" s="591">
        <v>288</v>
      </c>
      <c r="H29" s="589" t="s">
        <v>474</v>
      </c>
      <c r="I29" s="589" t="s">
        <v>183</v>
      </c>
      <c r="J29" s="590">
        <v>42794</v>
      </c>
      <c r="K29" s="589" t="s">
        <v>71</v>
      </c>
    </row>
    <row r="30" spans="1:11" s="589" customFormat="1" x14ac:dyDescent="0.2">
      <c r="A30" s="589" t="s">
        <v>611</v>
      </c>
      <c r="B30" s="589" t="s">
        <v>687</v>
      </c>
      <c r="C30" s="589" t="s">
        <v>688</v>
      </c>
      <c r="D30" s="589" t="s">
        <v>689</v>
      </c>
      <c r="E30" s="589" t="s">
        <v>719</v>
      </c>
      <c r="F30" s="590">
        <v>42789</v>
      </c>
      <c r="G30" s="591">
        <v>69.55</v>
      </c>
      <c r="H30" s="589" t="s">
        <v>474</v>
      </c>
      <c r="I30" s="589" t="s">
        <v>183</v>
      </c>
      <c r="J30" s="590">
        <v>42794</v>
      </c>
      <c r="K30" s="589" t="s">
        <v>71</v>
      </c>
    </row>
    <row r="31" spans="1:11" s="589" customFormat="1" x14ac:dyDescent="0.2">
      <c r="A31" s="589" t="s">
        <v>611</v>
      </c>
      <c r="B31" s="589" t="s">
        <v>687</v>
      </c>
      <c r="C31" s="589" t="s">
        <v>688</v>
      </c>
      <c r="D31" s="589" t="s">
        <v>689</v>
      </c>
      <c r="E31" s="589" t="s">
        <v>720</v>
      </c>
      <c r="F31" s="590">
        <v>42789</v>
      </c>
      <c r="G31" s="591">
        <v>69.69</v>
      </c>
      <c r="H31" s="589" t="s">
        <v>474</v>
      </c>
      <c r="I31" s="589" t="s">
        <v>183</v>
      </c>
      <c r="J31" s="590">
        <v>42794</v>
      </c>
      <c r="K31" s="589" t="s">
        <v>71</v>
      </c>
    </row>
    <row r="32" spans="1:11" s="589" customFormat="1" x14ac:dyDescent="0.2">
      <c r="A32" s="589" t="s">
        <v>611</v>
      </c>
      <c r="B32" s="589" t="s">
        <v>687</v>
      </c>
      <c r="C32" s="589" t="s">
        <v>688</v>
      </c>
      <c r="D32" s="589" t="s">
        <v>689</v>
      </c>
      <c r="E32" s="589" t="s">
        <v>721</v>
      </c>
      <c r="F32" s="590">
        <v>42789</v>
      </c>
      <c r="G32" s="591">
        <v>69.69</v>
      </c>
      <c r="H32" s="589" t="s">
        <v>474</v>
      </c>
      <c r="I32" s="589" t="s">
        <v>183</v>
      </c>
      <c r="J32" s="590">
        <v>42794</v>
      </c>
      <c r="K32" s="589" t="s">
        <v>71</v>
      </c>
    </row>
    <row r="33" spans="1:11" s="589" customFormat="1" x14ac:dyDescent="0.2">
      <c r="A33" s="589" t="s">
        <v>611</v>
      </c>
      <c r="B33" s="589" t="s">
        <v>687</v>
      </c>
      <c r="C33" s="589" t="s">
        <v>688</v>
      </c>
      <c r="D33" s="589" t="s">
        <v>689</v>
      </c>
      <c r="E33" s="589" t="s">
        <v>722</v>
      </c>
      <c r="F33" s="590">
        <v>42788</v>
      </c>
      <c r="G33" s="591">
        <v>254.72</v>
      </c>
      <c r="H33" s="589" t="s">
        <v>474</v>
      </c>
      <c r="I33" s="589" t="s">
        <v>156</v>
      </c>
      <c r="J33" s="590">
        <v>42794</v>
      </c>
      <c r="K33" s="589" t="s">
        <v>71</v>
      </c>
    </row>
    <row r="34" spans="1:11" s="589" customFormat="1" x14ac:dyDescent="0.2">
      <c r="A34" s="589" t="s">
        <v>611</v>
      </c>
      <c r="B34" s="589" t="s">
        <v>687</v>
      </c>
      <c r="C34" s="589" t="s">
        <v>688</v>
      </c>
      <c r="D34" s="589" t="s">
        <v>689</v>
      </c>
      <c r="E34" s="589" t="s">
        <v>723</v>
      </c>
      <c r="F34" s="590">
        <v>42788</v>
      </c>
      <c r="G34" s="591">
        <v>59.17</v>
      </c>
      <c r="H34" s="589" t="s">
        <v>474</v>
      </c>
      <c r="I34" s="589" t="s">
        <v>156</v>
      </c>
      <c r="J34" s="590">
        <v>42794</v>
      </c>
      <c r="K34" s="589" t="s">
        <v>71</v>
      </c>
    </row>
    <row r="35" spans="1:11" s="589" customFormat="1" x14ac:dyDescent="0.2">
      <c r="A35" s="589" t="s">
        <v>611</v>
      </c>
      <c r="B35" s="589" t="s">
        <v>687</v>
      </c>
      <c r="C35" s="589" t="s">
        <v>688</v>
      </c>
      <c r="D35" s="589" t="s">
        <v>689</v>
      </c>
      <c r="E35" s="589" t="s">
        <v>724</v>
      </c>
      <c r="F35" s="590">
        <v>42788</v>
      </c>
      <c r="G35" s="591">
        <v>59.17</v>
      </c>
      <c r="H35" s="589" t="s">
        <v>474</v>
      </c>
      <c r="I35" s="589" t="s">
        <v>156</v>
      </c>
      <c r="J35" s="590">
        <v>42794</v>
      </c>
      <c r="K35" s="589" t="s">
        <v>71</v>
      </c>
    </row>
    <row r="36" spans="1:11" s="589" customFormat="1" x14ac:dyDescent="0.2">
      <c r="A36" s="589" t="s">
        <v>611</v>
      </c>
      <c r="B36" s="589" t="s">
        <v>687</v>
      </c>
      <c r="C36" s="589" t="s">
        <v>688</v>
      </c>
      <c r="D36" s="589" t="s">
        <v>689</v>
      </c>
      <c r="E36" s="589" t="s">
        <v>725</v>
      </c>
      <c r="F36" s="590">
        <v>42788</v>
      </c>
      <c r="G36" s="591">
        <v>71.3</v>
      </c>
      <c r="H36" s="589" t="s">
        <v>474</v>
      </c>
      <c r="I36" s="589" t="s">
        <v>629</v>
      </c>
      <c r="J36" s="590">
        <v>42794</v>
      </c>
      <c r="K36" s="589" t="s">
        <v>71</v>
      </c>
    </row>
    <row r="37" spans="1:11" s="589" customFormat="1" x14ac:dyDescent="0.2">
      <c r="A37" s="589" t="s">
        <v>611</v>
      </c>
      <c r="B37" s="589" t="s">
        <v>687</v>
      </c>
      <c r="C37" s="589" t="s">
        <v>688</v>
      </c>
      <c r="D37" s="589" t="s">
        <v>689</v>
      </c>
      <c r="E37" s="589" t="s">
        <v>728</v>
      </c>
      <c r="F37" s="590">
        <v>42788</v>
      </c>
      <c r="G37" s="591">
        <v>35.57</v>
      </c>
      <c r="H37" s="589" t="s">
        <v>474</v>
      </c>
      <c r="I37" s="589" t="s">
        <v>613</v>
      </c>
      <c r="J37" s="590">
        <v>42794</v>
      </c>
      <c r="K37" s="589" t="s">
        <v>71</v>
      </c>
    </row>
    <row r="38" spans="1:11" s="589" customFormat="1" x14ac:dyDescent="0.2">
      <c r="A38" s="589" t="s">
        <v>611</v>
      </c>
      <c r="B38" s="589" t="s">
        <v>687</v>
      </c>
      <c r="C38" s="589" t="s">
        <v>688</v>
      </c>
      <c r="D38" s="589" t="s">
        <v>689</v>
      </c>
      <c r="E38" s="589" t="s">
        <v>729</v>
      </c>
      <c r="F38" s="590">
        <v>42788</v>
      </c>
      <c r="G38" s="591">
        <v>98.2</v>
      </c>
      <c r="H38" s="589" t="s">
        <v>474</v>
      </c>
      <c r="I38" s="589" t="s">
        <v>613</v>
      </c>
      <c r="J38" s="590">
        <v>42794</v>
      </c>
      <c r="K38" s="589" t="s">
        <v>71</v>
      </c>
    </row>
    <row r="39" spans="1:11" s="589" customFormat="1" x14ac:dyDescent="0.2">
      <c r="A39" s="589" t="s">
        <v>611</v>
      </c>
      <c r="B39" s="589" t="s">
        <v>687</v>
      </c>
      <c r="C39" s="589" t="s">
        <v>688</v>
      </c>
      <c r="D39" s="589" t="s">
        <v>689</v>
      </c>
      <c r="E39" s="589" t="s">
        <v>732</v>
      </c>
      <c r="F39" s="590">
        <v>42783</v>
      </c>
      <c r="G39" s="591">
        <v>115.25</v>
      </c>
      <c r="H39" s="589" t="s">
        <v>474</v>
      </c>
      <c r="I39" s="589" t="s">
        <v>156</v>
      </c>
      <c r="J39" s="590">
        <v>42794</v>
      </c>
      <c r="K39" s="589" t="s">
        <v>71</v>
      </c>
    </row>
    <row r="40" spans="1:11" s="589" customFormat="1" x14ac:dyDescent="0.2">
      <c r="A40" s="589" t="s">
        <v>611</v>
      </c>
      <c r="B40" s="589" t="s">
        <v>687</v>
      </c>
      <c r="C40" s="589" t="s">
        <v>688</v>
      </c>
      <c r="D40" s="589" t="s">
        <v>689</v>
      </c>
      <c r="E40" s="589" t="s">
        <v>733</v>
      </c>
      <c r="F40" s="590">
        <v>42782</v>
      </c>
      <c r="G40" s="591">
        <v>34.950000000000003</v>
      </c>
      <c r="H40" s="589" t="s">
        <v>474</v>
      </c>
      <c r="I40" s="589" t="s">
        <v>609</v>
      </c>
      <c r="J40" s="590">
        <v>42794</v>
      </c>
      <c r="K40" s="589" t="s">
        <v>71</v>
      </c>
    </row>
    <row r="41" spans="1:11" s="589" customFormat="1" x14ac:dyDescent="0.2">
      <c r="A41" s="589" t="s">
        <v>611</v>
      </c>
      <c r="B41" s="589" t="s">
        <v>687</v>
      </c>
      <c r="C41" s="589" t="s">
        <v>688</v>
      </c>
      <c r="D41" s="589" t="s">
        <v>689</v>
      </c>
      <c r="E41" s="589" t="s">
        <v>734</v>
      </c>
      <c r="F41" s="590">
        <v>42782</v>
      </c>
      <c r="G41" s="591">
        <v>34.950000000000003</v>
      </c>
      <c r="H41" s="589" t="s">
        <v>474</v>
      </c>
      <c r="I41" s="589" t="s">
        <v>609</v>
      </c>
      <c r="J41" s="590">
        <v>42794</v>
      </c>
      <c r="K41" s="589" t="s">
        <v>71</v>
      </c>
    </row>
    <row r="42" spans="1:11" s="589" customFormat="1" x14ac:dyDescent="0.2">
      <c r="A42" s="589" t="s">
        <v>611</v>
      </c>
      <c r="B42" s="589" t="s">
        <v>687</v>
      </c>
      <c r="C42" s="589" t="s">
        <v>688</v>
      </c>
      <c r="D42" s="589" t="s">
        <v>689</v>
      </c>
      <c r="E42" s="589" t="s">
        <v>735</v>
      </c>
      <c r="F42" s="590">
        <v>42781</v>
      </c>
      <c r="G42" s="591">
        <v>42.83</v>
      </c>
      <c r="H42" s="589" t="s">
        <v>474</v>
      </c>
      <c r="I42" s="589" t="s">
        <v>345</v>
      </c>
      <c r="J42" s="590">
        <v>42794</v>
      </c>
      <c r="K42" s="589" t="s">
        <v>71</v>
      </c>
    </row>
    <row r="43" spans="1:11" s="589" customFormat="1" x14ac:dyDescent="0.2">
      <c r="A43" s="589" t="s">
        <v>611</v>
      </c>
      <c r="B43" s="589" t="s">
        <v>687</v>
      </c>
      <c r="C43" s="589" t="s">
        <v>688</v>
      </c>
      <c r="D43" s="589" t="s">
        <v>689</v>
      </c>
      <c r="E43" s="589" t="s">
        <v>736</v>
      </c>
      <c r="F43" s="590">
        <v>42781</v>
      </c>
      <c r="G43" s="591">
        <v>87</v>
      </c>
      <c r="H43" s="589" t="s">
        <v>474</v>
      </c>
      <c r="I43" s="589" t="s">
        <v>435</v>
      </c>
      <c r="J43" s="590">
        <v>42794</v>
      </c>
      <c r="K43" s="589" t="s">
        <v>71</v>
      </c>
    </row>
    <row r="44" spans="1:11" s="589" customFormat="1" x14ac:dyDescent="0.2">
      <c r="A44" s="589" t="s">
        <v>611</v>
      </c>
      <c r="B44" s="589" t="s">
        <v>687</v>
      </c>
      <c r="C44" s="589" t="s">
        <v>688</v>
      </c>
      <c r="D44" s="589" t="s">
        <v>689</v>
      </c>
      <c r="E44" s="589" t="s">
        <v>738</v>
      </c>
      <c r="F44" s="590">
        <v>42780</v>
      </c>
      <c r="G44" s="591">
        <v>132</v>
      </c>
      <c r="H44" s="589" t="s">
        <v>474</v>
      </c>
      <c r="I44" s="589" t="s">
        <v>668</v>
      </c>
      <c r="J44" s="590">
        <v>42794</v>
      </c>
      <c r="K44" s="589" t="s">
        <v>71</v>
      </c>
    </row>
    <row r="45" spans="1:11" s="589" customFormat="1" x14ac:dyDescent="0.2">
      <c r="A45" s="589" t="s">
        <v>611</v>
      </c>
      <c r="B45" s="589" t="s">
        <v>687</v>
      </c>
      <c r="C45" s="589" t="s">
        <v>688</v>
      </c>
      <c r="D45" s="589" t="s">
        <v>689</v>
      </c>
      <c r="E45" s="589" t="s">
        <v>739</v>
      </c>
      <c r="F45" s="590">
        <v>42780</v>
      </c>
      <c r="G45" s="591">
        <v>90.88</v>
      </c>
      <c r="H45" s="589" t="s">
        <v>474</v>
      </c>
      <c r="I45" s="589" t="s">
        <v>668</v>
      </c>
      <c r="J45" s="590">
        <v>42794</v>
      </c>
      <c r="K45" s="589" t="s">
        <v>71</v>
      </c>
    </row>
    <row r="46" spans="1:11" s="589" customFormat="1" x14ac:dyDescent="0.2">
      <c r="A46" s="589" t="s">
        <v>611</v>
      </c>
      <c r="B46" s="589" t="s">
        <v>687</v>
      </c>
      <c r="C46" s="589" t="s">
        <v>688</v>
      </c>
      <c r="D46" s="589" t="s">
        <v>689</v>
      </c>
      <c r="E46" s="589" t="s">
        <v>694</v>
      </c>
      <c r="F46" s="590">
        <v>42789</v>
      </c>
      <c r="G46" s="591">
        <v>571.88</v>
      </c>
      <c r="H46" s="589" t="s">
        <v>474</v>
      </c>
      <c r="I46" s="589" t="s">
        <v>668</v>
      </c>
      <c r="J46" s="590">
        <v>42794</v>
      </c>
      <c r="K46" s="589" t="s">
        <v>4</v>
      </c>
    </row>
    <row r="47" spans="1:11" s="589" customFormat="1" x14ac:dyDescent="0.2">
      <c r="A47" s="589" t="s">
        <v>611</v>
      </c>
      <c r="B47" s="589" t="s">
        <v>687</v>
      </c>
      <c r="C47" s="589" t="s">
        <v>688</v>
      </c>
      <c r="D47" s="589" t="s">
        <v>689</v>
      </c>
      <c r="E47" s="589" t="s">
        <v>695</v>
      </c>
      <c r="F47" s="590">
        <v>42789</v>
      </c>
      <c r="G47" s="591">
        <f>596.88*-1</f>
        <v>-596.88</v>
      </c>
      <c r="H47" s="589" t="s">
        <v>474</v>
      </c>
      <c r="I47" s="589" t="s">
        <v>668</v>
      </c>
      <c r="J47" s="590">
        <v>42793</v>
      </c>
      <c r="K47" s="589" t="s">
        <v>4</v>
      </c>
    </row>
    <row r="48" spans="1:11" s="589" customFormat="1" x14ac:dyDescent="0.2">
      <c r="A48" s="589" t="s">
        <v>611</v>
      </c>
      <c r="B48" s="589" t="s">
        <v>687</v>
      </c>
      <c r="C48" s="589" t="s">
        <v>688</v>
      </c>
      <c r="D48" s="589" t="s">
        <v>689</v>
      </c>
      <c r="E48" s="589" t="s">
        <v>709</v>
      </c>
      <c r="F48" s="590">
        <v>42793</v>
      </c>
      <c r="G48" s="591">
        <v>144.5</v>
      </c>
      <c r="H48" s="589" t="s">
        <v>474</v>
      </c>
      <c r="I48" s="589" t="s">
        <v>156</v>
      </c>
      <c r="J48" s="590">
        <v>42794</v>
      </c>
      <c r="K48" s="589" t="s">
        <v>4</v>
      </c>
    </row>
    <row r="49" spans="1:11" s="589" customFormat="1" x14ac:dyDescent="0.2">
      <c r="A49" s="589" t="s">
        <v>611</v>
      </c>
      <c r="B49" s="589" t="s">
        <v>687</v>
      </c>
      <c r="C49" s="589" t="s">
        <v>688</v>
      </c>
      <c r="D49" s="589" t="s">
        <v>689</v>
      </c>
      <c r="E49" s="589" t="s">
        <v>1854</v>
      </c>
      <c r="F49" s="590">
        <v>42781</v>
      </c>
      <c r="G49" s="591">
        <v>82.15</v>
      </c>
      <c r="H49" s="589" t="s">
        <v>474</v>
      </c>
      <c r="I49" s="589" t="s">
        <v>668</v>
      </c>
      <c r="J49" s="590">
        <v>42794</v>
      </c>
      <c r="K49" s="589" t="s">
        <v>4</v>
      </c>
    </row>
    <row r="50" spans="1:11" s="589" customFormat="1" x14ac:dyDescent="0.2">
      <c r="A50" s="589" t="s">
        <v>611</v>
      </c>
      <c r="B50" s="589" t="s">
        <v>687</v>
      </c>
      <c r="C50" s="589" t="s">
        <v>688</v>
      </c>
      <c r="D50" s="589" t="s">
        <v>689</v>
      </c>
      <c r="E50" s="589" t="s">
        <v>737</v>
      </c>
      <c r="F50" s="590">
        <v>42780</v>
      </c>
      <c r="G50" s="591">
        <v>153.30000000000001</v>
      </c>
      <c r="H50" s="589" t="s">
        <v>474</v>
      </c>
      <c r="I50" s="589" t="s">
        <v>711</v>
      </c>
      <c r="J50" s="590">
        <v>42794</v>
      </c>
      <c r="K50" s="589" t="s">
        <v>4</v>
      </c>
    </row>
    <row r="51" spans="1:11" s="589" customFormat="1" x14ac:dyDescent="0.2">
      <c r="A51" s="589" t="s">
        <v>611</v>
      </c>
      <c r="B51" s="589" t="s">
        <v>687</v>
      </c>
      <c r="C51" s="589" t="s">
        <v>688</v>
      </c>
      <c r="D51" s="589" t="s">
        <v>689</v>
      </c>
      <c r="E51" s="589" t="s">
        <v>785</v>
      </c>
      <c r="F51" s="590">
        <v>42824</v>
      </c>
      <c r="G51" s="591">
        <f>5.14*-1</f>
        <v>-5.14</v>
      </c>
      <c r="H51" s="589" t="s">
        <v>474</v>
      </c>
      <c r="I51" s="589" t="s">
        <v>563</v>
      </c>
      <c r="J51" s="590">
        <v>42825</v>
      </c>
      <c r="K51" s="589" t="s">
        <v>71</v>
      </c>
    </row>
    <row r="52" spans="1:11" s="589" customFormat="1" x14ac:dyDescent="0.2">
      <c r="A52" s="589" t="s">
        <v>611</v>
      </c>
      <c r="B52" s="589" t="s">
        <v>687</v>
      </c>
      <c r="C52" s="589" t="s">
        <v>688</v>
      </c>
      <c r="D52" s="589" t="s">
        <v>689</v>
      </c>
      <c r="E52" s="589" t="s">
        <v>792</v>
      </c>
      <c r="F52" s="590">
        <v>42822</v>
      </c>
      <c r="G52" s="591">
        <f>500*-1</f>
        <v>-500</v>
      </c>
      <c r="H52" s="589" t="s">
        <v>474</v>
      </c>
      <c r="I52" s="589" t="s">
        <v>394</v>
      </c>
      <c r="J52" s="590">
        <v>42823</v>
      </c>
      <c r="K52" s="589" t="s">
        <v>71</v>
      </c>
    </row>
    <row r="53" spans="1:11" s="589" customFormat="1" x14ac:dyDescent="0.2">
      <c r="A53" s="589" t="s">
        <v>611</v>
      </c>
      <c r="B53" s="589" t="s">
        <v>687</v>
      </c>
      <c r="C53" s="589" t="s">
        <v>688</v>
      </c>
      <c r="D53" s="589" t="s">
        <v>689</v>
      </c>
      <c r="E53" s="589" t="s">
        <v>793</v>
      </c>
      <c r="F53" s="590">
        <v>42821</v>
      </c>
      <c r="G53" s="591">
        <f>124*-1</f>
        <v>-124</v>
      </c>
      <c r="H53" s="589" t="s">
        <v>474</v>
      </c>
      <c r="I53" s="589" t="s">
        <v>509</v>
      </c>
      <c r="J53" s="590">
        <v>42822</v>
      </c>
      <c r="K53" s="589" t="s">
        <v>71</v>
      </c>
    </row>
    <row r="54" spans="1:11" s="589" customFormat="1" x14ac:dyDescent="0.2">
      <c r="A54" s="589" t="s">
        <v>611</v>
      </c>
      <c r="B54" s="589" t="s">
        <v>687</v>
      </c>
      <c r="C54" s="589" t="s">
        <v>688</v>
      </c>
      <c r="D54" s="589" t="s">
        <v>689</v>
      </c>
      <c r="E54" s="589" t="s">
        <v>809</v>
      </c>
      <c r="F54" s="590">
        <v>42821</v>
      </c>
      <c r="G54" s="591">
        <f>23*-1</f>
        <v>-23</v>
      </c>
      <c r="H54" s="589" t="s">
        <v>474</v>
      </c>
      <c r="I54" s="589" t="s">
        <v>529</v>
      </c>
      <c r="J54" s="590">
        <v>42822</v>
      </c>
      <c r="K54" s="589" t="s">
        <v>71</v>
      </c>
    </row>
    <row r="55" spans="1:11" s="589" customFormat="1" x14ac:dyDescent="0.2">
      <c r="A55" s="589" t="s">
        <v>611</v>
      </c>
      <c r="B55" s="589" t="s">
        <v>687</v>
      </c>
      <c r="C55" s="589" t="s">
        <v>688</v>
      </c>
      <c r="D55" s="589" t="s">
        <v>689</v>
      </c>
      <c r="E55" s="589" t="s">
        <v>992</v>
      </c>
      <c r="F55" s="590">
        <v>42802</v>
      </c>
      <c r="G55" s="591">
        <f>254.72*-1</f>
        <v>-254.72</v>
      </c>
      <c r="H55" s="589" t="s">
        <v>474</v>
      </c>
      <c r="I55" s="589" t="s">
        <v>156</v>
      </c>
      <c r="J55" s="590">
        <v>42810</v>
      </c>
      <c r="K55" s="589" t="s">
        <v>71</v>
      </c>
    </row>
    <row r="56" spans="1:11" s="589" customFormat="1" x14ac:dyDescent="0.2">
      <c r="A56" s="589" t="s">
        <v>611</v>
      </c>
      <c r="B56" s="589" t="s">
        <v>687</v>
      </c>
      <c r="C56" s="589" t="s">
        <v>688</v>
      </c>
      <c r="D56" s="589" t="s">
        <v>689</v>
      </c>
      <c r="E56" s="589" t="s">
        <v>993</v>
      </c>
      <c r="F56" s="590">
        <v>42802</v>
      </c>
      <c r="G56" s="591">
        <f>254.72*-1</f>
        <v>-254.72</v>
      </c>
      <c r="H56" s="589" t="s">
        <v>474</v>
      </c>
      <c r="I56" s="589" t="s">
        <v>156</v>
      </c>
      <c r="J56" s="590">
        <v>42810</v>
      </c>
      <c r="K56" s="589" t="s">
        <v>71</v>
      </c>
    </row>
    <row r="57" spans="1:11" s="589" customFormat="1" x14ac:dyDescent="0.2">
      <c r="A57" s="589" t="s">
        <v>611</v>
      </c>
      <c r="B57" s="589" t="s">
        <v>687</v>
      </c>
      <c r="C57" s="589" t="s">
        <v>688</v>
      </c>
      <c r="D57" s="589" t="s">
        <v>689</v>
      </c>
      <c r="E57" s="589" t="s">
        <v>1021</v>
      </c>
      <c r="F57" s="590">
        <v>42788</v>
      </c>
      <c r="G57" s="591">
        <f>5.14*-1</f>
        <v>-5.14</v>
      </c>
      <c r="H57" s="589" t="s">
        <v>474</v>
      </c>
      <c r="I57" s="589" t="s">
        <v>413</v>
      </c>
      <c r="J57" s="590">
        <v>42795</v>
      </c>
      <c r="K57" s="589" t="s">
        <v>71</v>
      </c>
    </row>
    <row r="58" spans="1:11" s="589" customFormat="1" x14ac:dyDescent="0.2">
      <c r="A58" s="589" t="s">
        <v>611</v>
      </c>
      <c r="B58" s="589" t="s">
        <v>687</v>
      </c>
      <c r="C58" s="589" t="s">
        <v>688</v>
      </c>
      <c r="D58" s="589" t="s">
        <v>689</v>
      </c>
      <c r="E58" s="589" t="s">
        <v>1022</v>
      </c>
      <c r="F58" s="590">
        <v>42788</v>
      </c>
      <c r="G58" s="591">
        <f>58.5*-1</f>
        <v>-58.5</v>
      </c>
      <c r="H58" s="589" t="s">
        <v>474</v>
      </c>
      <c r="I58" s="589" t="s">
        <v>413</v>
      </c>
      <c r="J58" s="590">
        <v>42795</v>
      </c>
      <c r="K58" s="589" t="s">
        <v>71</v>
      </c>
    </row>
    <row r="59" spans="1:11" s="589" customFormat="1" x14ac:dyDescent="0.2">
      <c r="A59" s="589" t="s">
        <v>611</v>
      </c>
      <c r="B59" s="589" t="s">
        <v>687</v>
      </c>
      <c r="C59" s="589" t="s">
        <v>688</v>
      </c>
      <c r="D59" s="589" t="s">
        <v>689</v>
      </c>
      <c r="E59" s="589" t="s">
        <v>1024</v>
      </c>
      <c r="F59" s="590">
        <v>42788</v>
      </c>
      <c r="G59" s="591">
        <f>33*-1</f>
        <v>-33</v>
      </c>
      <c r="H59" s="589" t="s">
        <v>474</v>
      </c>
      <c r="I59" s="589" t="s">
        <v>613</v>
      </c>
      <c r="J59" s="590">
        <v>42795</v>
      </c>
      <c r="K59" s="589" t="s">
        <v>71</v>
      </c>
    </row>
    <row r="60" spans="1:11" s="589" customFormat="1" x14ac:dyDescent="0.2">
      <c r="A60" s="589" t="s">
        <v>611</v>
      </c>
      <c r="B60" s="589" t="s">
        <v>687</v>
      </c>
      <c r="C60" s="589" t="s">
        <v>688</v>
      </c>
      <c r="D60" s="589" t="s">
        <v>689</v>
      </c>
      <c r="E60" s="589" t="s">
        <v>1026</v>
      </c>
      <c r="F60" s="590">
        <v>42786</v>
      </c>
      <c r="G60" s="591">
        <f>90*-1</f>
        <v>-90</v>
      </c>
      <c r="H60" s="589" t="s">
        <v>474</v>
      </c>
      <c r="I60" s="589" t="s">
        <v>226</v>
      </c>
      <c r="J60" s="590">
        <v>42809</v>
      </c>
      <c r="K60" s="589" t="s">
        <v>71</v>
      </c>
    </row>
    <row r="61" spans="1:11" s="589" customFormat="1" x14ac:dyDescent="0.2">
      <c r="A61" s="589" t="s">
        <v>611</v>
      </c>
      <c r="B61" s="589" t="s">
        <v>687</v>
      </c>
      <c r="C61" s="589" t="s">
        <v>688</v>
      </c>
      <c r="D61" s="589" t="s">
        <v>689</v>
      </c>
      <c r="E61" s="589" t="s">
        <v>764</v>
      </c>
      <c r="F61" s="590">
        <v>42824</v>
      </c>
      <c r="G61" s="591">
        <v>150</v>
      </c>
      <c r="H61" s="589" t="s">
        <v>474</v>
      </c>
      <c r="I61" s="589" t="s">
        <v>345</v>
      </c>
      <c r="J61" s="590">
        <v>42825</v>
      </c>
      <c r="K61" s="589" t="s">
        <v>71</v>
      </c>
    </row>
    <row r="62" spans="1:11" s="589" customFormat="1" x14ac:dyDescent="0.2">
      <c r="A62" s="589" t="s">
        <v>611</v>
      </c>
      <c r="B62" s="589" t="s">
        <v>687</v>
      </c>
      <c r="C62" s="589" t="s">
        <v>688</v>
      </c>
      <c r="D62" s="589" t="s">
        <v>689</v>
      </c>
      <c r="E62" s="589" t="s">
        <v>765</v>
      </c>
      <c r="F62" s="590">
        <v>42824</v>
      </c>
      <c r="G62" s="591">
        <v>123.68</v>
      </c>
      <c r="H62" s="589" t="s">
        <v>474</v>
      </c>
      <c r="I62" s="589" t="s">
        <v>345</v>
      </c>
      <c r="J62" s="590">
        <v>42825</v>
      </c>
      <c r="K62" s="589" t="s">
        <v>71</v>
      </c>
    </row>
    <row r="63" spans="1:11" s="589" customFormat="1" x14ac:dyDescent="0.2">
      <c r="A63" s="589" t="s">
        <v>611</v>
      </c>
      <c r="B63" s="589" t="s">
        <v>687</v>
      </c>
      <c r="C63" s="589" t="s">
        <v>688</v>
      </c>
      <c r="D63" s="589" t="s">
        <v>689</v>
      </c>
      <c r="E63" s="589" t="s">
        <v>766</v>
      </c>
      <c r="F63" s="590">
        <v>42823</v>
      </c>
      <c r="G63" s="591">
        <v>100.92</v>
      </c>
      <c r="H63" s="589" t="s">
        <v>474</v>
      </c>
      <c r="I63" s="589" t="s">
        <v>156</v>
      </c>
      <c r="J63" s="590">
        <v>42824</v>
      </c>
      <c r="K63" s="589" t="s">
        <v>71</v>
      </c>
    </row>
    <row r="64" spans="1:11" s="589" customFormat="1" x14ac:dyDescent="0.2">
      <c r="A64" s="589" t="s">
        <v>611</v>
      </c>
      <c r="B64" s="589" t="s">
        <v>687</v>
      </c>
      <c r="C64" s="589" t="s">
        <v>688</v>
      </c>
      <c r="D64" s="589" t="s">
        <v>689</v>
      </c>
      <c r="E64" s="589" t="s">
        <v>767</v>
      </c>
      <c r="F64" s="590">
        <v>42823</v>
      </c>
      <c r="G64" s="591">
        <v>95.25</v>
      </c>
      <c r="H64" s="589" t="s">
        <v>474</v>
      </c>
      <c r="I64" s="589" t="s">
        <v>156</v>
      </c>
      <c r="J64" s="590">
        <v>42824</v>
      </c>
      <c r="K64" s="589" t="s">
        <v>71</v>
      </c>
    </row>
    <row r="65" spans="1:11" s="589" customFormat="1" x14ac:dyDescent="0.2">
      <c r="A65" s="589" t="s">
        <v>611</v>
      </c>
      <c r="B65" s="589" t="s">
        <v>687</v>
      </c>
      <c r="C65" s="589" t="s">
        <v>688</v>
      </c>
      <c r="D65" s="589" t="s">
        <v>689</v>
      </c>
      <c r="E65" s="589" t="s">
        <v>768</v>
      </c>
      <c r="F65" s="590">
        <v>42823</v>
      </c>
      <c r="G65" s="591">
        <v>115.8</v>
      </c>
      <c r="H65" s="589" t="s">
        <v>474</v>
      </c>
      <c r="I65" s="589" t="s">
        <v>430</v>
      </c>
      <c r="J65" s="590">
        <v>42824</v>
      </c>
      <c r="K65" s="589" t="s">
        <v>71</v>
      </c>
    </row>
    <row r="66" spans="1:11" s="589" customFormat="1" x14ac:dyDescent="0.2">
      <c r="A66" s="589" t="s">
        <v>611</v>
      </c>
      <c r="B66" s="589" t="s">
        <v>687</v>
      </c>
      <c r="C66" s="589" t="s">
        <v>688</v>
      </c>
      <c r="D66" s="589" t="s">
        <v>689</v>
      </c>
      <c r="E66" s="589" t="s">
        <v>769</v>
      </c>
      <c r="F66" s="590">
        <v>42823</v>
      </c>
      <c r="G66" s="591">
        <v>49.21</v>
      </c>
      <c r="H66" s="589" t="s">
        <v>474</v>
      </c>
      <c r="I66" s="589" t="s">
        <v>430</v>
      </c>
      <c r="J66" s="590">
        <v>42824</v>
      </c>
      <c r="K66" s="589" t="s">
        <v>71</v>
      </c>
    </row>
    <row r="67" spans="1:11" s="589" customFormat="1" x14ac:dyDescent="0.2">
      <c r="A67" s="589" t="s">
        <v>611</v>
      </c>
      <c r="B67" s="589" t="s">
        <v>687</v>
      </c>
      <c r="C67" s="589" t="s">
        <v>688</v>
      </c>
      <c r="D67" s="589" t="s">
        <v>689</v>
      </c>
      <c r="E67" s="589" t="s">
        <v>770</v>
      </c>
      <c r="F67" s="590">
        <v>42821</v>
      </c>
      <c r="G67" s="591">
        <v>91.92</v>
      </c>
      <c r="H67" s="589" t="s">
        <v>474</v>
      </c>
      <c r="I67" s="589" t="s">
        <v>157</v>
      </c>
      <c r="J67" s="590">
        <v>42822</v>
      </c>
      <c r="K67" s="589" t="s">
        <v>71</v>
      </c>
    </row>
    <row r="68" spans="1:11" s="589" customFormat="1" x14ac:dyDescent="0.2">
      <c r="A68" s="589" t="s">
        <v>611</v>
      </c>
      <c r="B68" s="589" t="s">
        <v>687</v>
      </c>
      <c r="C68" s="589" t="s">
        <v>688</v>
      </c>
      <c r="D68" s="589" t="s">
        <v>689</v>
      </c>
      <c r="E68" s="589" t="s">
        <v>771</v>
      </c>
      <c r="F68" s="590">
        <v>42821</v>
      </c>
      <c r="G68" s="591">
        <v>91.92</v>
      </c>
      <c r="H68" s="589" t="s">
        <v>474</v>
      </c>
      <c r="I68" s="589" t="s">
        <v>157</v>
      </c>
      <c r="J68" s="590">
        <v>42822</v>
      </c>
      <c r="K68" s="589" t="s">
        <v>71</v>
      </c>
    </row>
    <row r="69" spans="1:11" s="589" customFormat="1" x14ac:dyDescent="0.2">
      <c r="A69" s="589" t="s">
        <v>611</v>
      </c>
      <c r="B69" s="589" t="s">
        <v>687</v>
      </c>
      <c r="C69" s="589" t="s">
        <v>688</v>
      </c>
      <c r="D69" s="589" t="s">
        <v>689</v>
      </c>
      <c r="E69" s="589" t="s">
        <v>772</v>
      </c>
      <c r="F69" s="590">
        <v>42821</v>
      </c>
      <c r="G69" s="591">
        <v>91.92</v>
      </c>
      <c r="H69" s="589" t="s">
        <v>474</v>
      </c>
      <c r="I69" s="589" t="s">
        <v>157</v>
      </c>
      <c r="J69" s="590">
        <v>42822</v>
      </c>
      <c r="K69" s="589" t="s">
        <v>71</v>
      </c>
    </row>
    <row r="70" spans="1:11" s="589" customFormat="1" x14ac:dyDescent="0.2">
      <c r="A70" s="589" t="s">
        <v>611</v>
      </c>
      <c r="B70" s="589" t="s">
        <v>687</v>
      </c>
      <c r="C70" s="589" t="s">
        <v>688</v>
      </c>
      <c r="D70" s="589" t="s">
        <v>689</v>
      </c>
      <c r="E70" s="589" t="s">
        <v>773</v>
      </c>
      <c r="F70" s="590">
        <v>42821</v>
      </c>
      <c r="G70" s="591">
        <v>1790.7</v>
      </c>
      <c r="H70" s="589" t="s">
        <v>474</v>
      </c>
      <c r="I70" s="589" t="s">
        <v>345</v>
      </c>
      <c r="J70" s="590">
        <v>42822</v>
      </c>
      <c r="K70" s="589" t="s">
        <v>71</v>
      </c>
    </row>
    <row r="71" spans="1:11" s="589" customFormat="1" x14ac:dyDescent="0.2">
      <c r="A71" s="589" t="s">
        <v>611</v>
      </c>
      <c r="B71" s="589" t="s">
        <v>687</v>
      </c>
      <c r="C71" s="589" t="s">
        <v>688</v>
      </c>
      <c r="D71" s="589" t="s">
        <v>689</v>
      </c>
      <c r="E71" s="589" t="s">
        <v>775</v>
      </c>
      <c r="F71" s="590">
        <v>42818</v>
      </c>
      <c r="G71" s="591">
        <v>771.37</v>
      </c>
      <c r="H71" s="589" t="s">
        <v>474</v>
      </c>
      <c r="I71" s="589" t="s">
        <v>612</v>
      </c>
      <c r="J71" s="590">
        <v>42820</v>
      </c>
      <c r="K71" s="589" t="s">
        <v>71</v>
      </c>
    </row>
    <row r="72" spans="1:11" s="589" customFormat="1" x14ac:dyDescent="0.2">
      <c r="A72" s="589" t="s">
        <v>611</v>
      </c>
      <c r="B72" s="589" t="s">
        <v>687</v>
      </c>
      <c r="C72" s="589" t="s">
        <v>688</v>
      </c>
      <c r="D72" s="589" t="s">
        <v>689</v>
      </c>
      <c r="E72" s="589" t="s">
        <v>776</v>
      </c>
      <c r="F72" s="590">
        <v>42811</v>
      </c>
      <c r="G72" s="591">
        <v>318.33999999999997</v>
      </c>
      <c r="H72" s="589" t="s">
        <v>474</v>
      </c>
      <c r="I72" s="589" t="s">
        <v>525</v>
      </c>
      <c r="J72" s="590">
        <v>42812</v>
      </c>
      <c r="K72" s="589" t="s">
        <v>71</v>
      </c>
    </row>
    <row r="73" spans="1:11" s="589" customFormat="1" x14ac:dyDescent="0.2">
      <c r="A73" s="589" t="s">
        <v>611</v>
      </c>
      <c r="B73" s="589" t="s">
        <v>687</v>
      </c>
      <c r="C73" s="589" t="s">
        <v>688</v>
      </c>
      <c r="D73" s="589" t="s">
        <v>689</v>
      </c>
      <c r="E73" s="589" t="s">
        <v>777</v>
      </c>
      <c r="F73" s="590">
        <v>42811</v>
      </c>
      <c r="G73" s="591">
        <v>225.92</v>
      </c>
      <c r="H73" s="589" t="s">
        <v>474</v>
      </c>
      <c r="I73" s="589" t="s">
        <v>345</v>
      </c>
      <c r="J73" s="590">
        <v>42812</v>
      </c>
      <c r="K73" s="589" t="s">
        <v>71</v>
      </c>
    </row>
    <row r="74" spans="1:11" s="589" customFormat="1" x14ac:dyDescent="0.2">
      <c r="A74" s="589" t="s">
        <v>611</v>
      </c>
      <c r="B74" s="589" t="s">
        <v>687</v>
      </c>
      <c r="C74" s="589" t="s">
        <v>688</v>
      </c>
      <c r="D74" s="589" t="s">
        <v>689</v>
      </c>
      <c r="E74" s="589" t="s">
        <v>779</v>
      </c>
      <c r="F74" s="590">
        <v>42811</v>
      </c>
      <c r="G74" s="591">
        <v>621.08000000000004</v>
      </c>
      <c r="H74" s="589" t="s">
        <v>474</v>
      </c>
      <c r="I74" s="589" t="s">
        <v>345</v>
      </c>
      <c r="J74" s="590">
        <v>42812</v>
      </c>
      <c r="K74" s="589" t="s">
        <v>71</v>
      </c>
    </row>
    <row r="75" spans="1:11" s="589" customFormat="1" x14ac:dyDescent="0.2">
      <c r="A75" s="589" t="s">
        <v>611</v>
      </c>
      <c r="B75" s="589" t="s">
        <v>687</v>
      </c>
      <c r="C75" s="589" t="s">
        <v>688</v>
      </c>
      <c r="D75" s="589" t="s">
        <v>689</v>
      </c>
      <c r="E75" s="589" t="s">
        <v>780</v>
      </c>
      <c r="F75" s="590">
        <v>42811</v>
      </c>
      <c r="G75" s="591">
        <v>737.22</v>
      </c>
      <c r="H75" s="589" t="s">
        <v>474</v>
      </c>
      <c r="I75" s="589" t="s">
        <v>345</v>
      </c>
      <c r="J75" s="590">
        <v>42812</v>
      </c>
      <c r="K75" s="589" t="s">
        <v>71</v>
      </c>
    </row>
    <row r="76" spans="1:11" s="589" customFormat="1" x14ac:dyDescent="0.2">
      <c r="A76" s="589" t="s">
        <v>611</v>
      </c>
      <c r="B76" s="589" t="s">
        <v>687</v>
      </c>
      <c r="C76" s="589" t="s">
        <v>688</v>
      </c>
      <c r="D76" s="589" t="s">
        <v>689</v>
      </c>
      <c r="E76" s="589" t="s">
        <v>781</v>
      </c>
      <c r="F76" s="590">
        <v>42824</v>
      </c>
      <c r="G76" s="591">
        <v>109.98</v>
      </c>
      <c r="H76" s="589" t="s">
        <v>474</v>
      </c>
      <c r="I76" s="589" t="s">
        <v>175</v>
      </c>
      <c r="J76" s="590">
        <v>42825</v>
      </c>
      <c r="K76" s="589" t="s">
        <v>71</v>
      </c>
    </row>
    <row r="77" spans="1:11" s="589" customFormat="1" x14ac:dyDescent="0.2">
      <c r="A77" s="589" t="s">
        <v>611</v>
      </c>
      <c r="B77" s="589" t="s">
        <v>687</v>
      </c>
      <c r="C77" s="589" t="s">
        <v>688</v>
      </c>
      <c r="D77" s="589" t="s">
        <v>689</v>
      </c>
      <c r="E77" s="589" t="s">
        <v>782</v>
      </c>
      <c r="F77" s="590">
        <v>42824</v>
      </c>
      <c r="G77" s="591">
        <v>79.56</v>
      </c>
      <c r="H77" s="589" t="s">
        <v>474</v>
      </c>
      <c r="I77" s="589" t="s">
        <v>175</v>
      </c>
      <c r="J77" s="590">
        <v>42825</v>
      </c>
      <c r="K77" s="589" t="s">
        <v>71</v>
      </c>
    </row>
    <row r="78" spans="1:11" s="589" customFormat="1" x14ac:dyDescent="0.2">
      <c r="A78" s="589" t="s">
        <v>611</v>
      </c>
      <c r="B78" s="589" t="s">
        <v>687</v>
      </c>
      <c r="C78" s="589" t="s">
        <v>688</v>
      </c>
      <c r="D78" s="589" t="s">
        <v>689</v>
      </c>
      <c r="E78" s="589" t="s">
        <v>783</v>
      </c>
      <c r="F78" s="590">
        <v>42824</v>
      </c>
      <c r="G78" s="591">
        <v>2125</v>
      </c>
      <c r="H78" s="589" t="s">
        <v>474</v>
      </c>
      <c r="I78" s="589" t="s">
        <v>345</v>
      </c>
      <c r="J78" s="590">
        <v>42825</v>
      </c>
      <c r="K78" s="589" t="s">
        <v>71</v>
      </c>
    </row>
    <row r="79" spans="1:11" s="589" customFormat="1" x14ac:dyDescent="0.2">
      <c r="A79" s="589" t="s">
        <v>611</v>
      </c>
      <c r="B79" s="589" t="s">
        <v>687</v>
      </c>
      <c r="C79" s="589" t="s">
        <v>688</v>
      </c>
      <c r="D79" s="589" t="s">
        <v>689</v>
      </c>
      <c r="E79" s="589" t="s">
        <v>786</v>
      </c>
      <c r="F79" s="590">
        <v>42824</v>
      </c>
      <c r="G79" s="591">
        <v>77.97</v>
      </c>
      <c r="H79" s="589" t="s">
        <v>474</v>
      </c>
      <c r="I79" s="589" t="s">
        <v>589</v>
      </c>
      <c r="J79" s="590">
        <v>42825</v>
      </c>
      <c r="K79" s="589" t="s">
        <v>71</v>
      </c>
    </row>
    <row r="80" spans="1:11" s="589" customFormat="1" x14ac:dyDescent="0.2">
      <c r="A80" s="589" t="s">
        <v>611</v>
      </c>
      <c r="B80" s="589" t="s">
        <v>687</v>
      </c>
      <c r="C80" s="589" t="s">
        <v>688</v>
      </c>
      <c r="D80" s="589" t="s">
        <v>689</v>
      </c>
      <c r="E80" s="589" t="s">
        <v>788</v>
      </c>
      <c r="F80" s="590">
        <v>42823</v>
      </c>
      <c r="G80" s="591">
        <v>82.95</v>
      </c>
      <c r="H80" s="589" t="s">
        <v>474</v>
      </c>
      <c r="I80" s="589" t="s">
        <v>226</v>
      </c>
      <c r="J80" s="590">
        <v>42824</v>
      </c>
      <c r="K80" s="589" t="s">
        <v>71</v>
      </c>
    </row>
    <row r="81" spans="1:11" s="589" customFormat="1" x14ac:dyDescent="0.2">
      <c r="A81" s="589" t="s">
        <v>611</v>
      </c>
      <c r="B81" s="589" t="s">
        <v>687</v>
      </c>
      <c r="C81" s="589" t="s">
        <v>688</v>
      </c>
      <c r="D81" s="589" t="s">
        <v>689</v>
      </c>
      <c r="E81" s="589" t="s">
        <v>789</v>
      </c>
      <c r="F81" s="590">
        <v>42823</v>
      </c>
      <c r="G81" s="591">
        <v>82.95</v>
      </c>
      <c r="H81" s="589" t="s">
        <v>474</v>
      </c>
      <c r="I81" s="589" t="s">
        <v>226</v>
      </c>
      <c r="J81" s="590">
        <v>42824</v>
      </c>
      <c r="K81" s="589" t="s">
        <v>71</v>
      </c>
    </row>
    <row r="82" spans="1:11" s="589" customFormat="1" x14ac:dyDescent="0.2">
      <c r="A82" s="589" t="s">
        <v>611</v>
      </c>
      <c r="B82" s="589" t="s">
        <v>687</v>
      </c>
      <c r="C82" s="589" t="s">
        <v>688</v>
      </c>
      <c r="D82" s="589" t="s">
        <v>689</v>
      </c>
      <c r="E82" s="589" t="s">
        <v>794</v>
      </c>
      <c r="F82" s="590">
        <v>42821</v>
      </c>
      <c r="G82" s="591">
        <v>218.32</v>
      </c>
      <c r="H82" s="589" t="s">
        <v>474</v>
      </c>
      <c r="I82" s="589" t="s">
        <v>156</v>
      </c>
      <c r="J82" s="590">
        <v>42822</v>
      </c>
      <c r="K82" s="589" t="s">
        <v>71</v>
      </c>
    </row>
    <row r="83" spans="1:11" s="589" customFormat="1" x14ac:dyDescent="0.2">
      <c r="A83" s="589" t="s">
        <v>611</v>
      </c>
      <c r="B83" s="589" t="s">
        <v>687</v>
      </c>
      <c r="C83" s="589" t="s">
        <v>688</v>
      </c>
      <c r="D83" s="589" t="s">
        <v>689</v>
      </c>
      <c r="E83" s="589" t="s">
        <v>795</v>
      </c>
      <c r="F83" s="590">
        <v>42821</v>
      </c>
      <c r="G83" s="591">
        <v>175</v>
      </c>
      <c r="H83" s="589" t="s">
        <v>474</v>
      </c>
      <c r="I83" s="589" t="s">
        <v>156</v>
      </c>
      <c r="J83" s="590">
        <v>42822</v>
      </c>
      <c r="K83" s="589" t="s">
        <v>71</v>
      </c>
    </row>
    <row r="84" spans="1:11" s="589" customFormat="1" x14ac:dyDescent="0.2">
      <c r="A84" s="589" t="s">
        <v>611</v>
      </c>
      <c r="B84" s="589" t="s">
        <v>687</v>
      </c>
      <c r="C84" s="589" t="s">
        <v>688</v>
      </c>
      <c r="D84" s="589" t="s">
        <v>689</v>
      </c>
      <c r="E84" s="589" t="s">
        <v>796</v>
      </c>
      <c r="F84" s="590">
        <v>42821</v>
      </c>
      <c r="G84" s="591">
        <v>175</v>
      </c>
      <c r="H84" s="589" t="s">
        <v>474</v>
      </c>
      <c r="I84" s="589" t="s">
        <v>156</v>
      </c>
      <c r="J84" s="590">
        <v>42822</v>
      </c>
      <c r="K84" s="589" t="s">
        <v>71</v>
      </c>
    </row>
    <row r="85" spans="1:11" s="589" customFormat="1" x14ac:dyDescent="0.2">
      <c r="A85" s="589" t="s">
        <v>611</v>
      </c>
      <c r="B85" s="589" t="s">
        <v>687</v>
      </c>
      <c r="C85" s="589" t="s">
        <v>688</v>
      </c>
      <c r="D85" s="589" t="s">
        <v>689</v>
      </c>
      <c r="E85" s="589" t="s">
        <v>797</v>
      </c>
      <c r="F85" s="590">
        <v>42821</v>
      </c>
      <c r="G85" s="591">
        <v>175</v>
      </c>
      <c r="H85" s="589" t="s">
        <v>474</v>
      </c>
      <c r="I85" s="589" t="s">
        <v>156</v>
      </c>
      <c r="J85" s="590">
        <v>42822</v>
      </c>
      <c r="K85" s="589" t="s">
        <v>71</v>
      </c>
    </row>
    <row r="86" spans="1:11" s="589" customFormat="1" x14ac:dyDescent="0.2">
      <c r="A86" s="589" t="s">
        <v>611</v>
      </c>
      <c r="B86" s="589" t="s">
        <v>687</v>
      </c>
      <c r="C86" s="589" t="s">
        <v>688</v>
      </c>
      <c r="D86" s="589" t="s">
        <v>689</v>
      </c>
      <c r="E86" s="589" t="s">
        <v>800</v>
      </c>
      <c r="F86" s="590">
        <v>42821</v>
      </c>
      <c r="G86" s="591">
        <v>161.22</v>
      </c>
      <c r="H86" s="589" t="s">
        <v>474</v>
      </c>
      <c r="I86" s="589" t="s">
        <v>157</v>
      </c>
      <c r="J86" s="590">
        <v>42822</v>
      </c>
      <c r="K86" s="589" t="s">
        <v>71</v>
      </c>
    </row>
    <row r="87" spans="1:11" s="589" customFormat="1" x14ac:dyDescent="0.2">
      <c r="A87" s="589" t="s">
        <v>611</v>
      </c>
      <c r="B87" s="589" t="s">
        <v>687</v>
      </c>
      <c r="C87" s="589" t="s">
        <v>688</v>
      </c>
      <c r="D87" s="589" t="s">
        <v>689</v>
      </c>
      <c r="E87" s="589" t="s">
        <v>801</v>
      </c>
      <c r="F87" s="590">
        <v>42821</v>
      </c>
      <c r="G87" s="591">
        <v>161.22</v>
      </c>
      <c r="H87" s="589" t="s">
        <v>474</v>
      </c>
      <c r="I87" s="589" t="s">
        <v>157</v>
      </c>
      <c r="J87" s="590">
        <v>42822</v>
      </c>
      <c r="K87" s="589" t="s">
        <v>71</v>
      </c>
    </row>
    <row r="88" spans="1:11" s="589" customFormat="1" x14ac:dyDescent="0.2">
      <c r="A88" s="589" t="s">
        <v>611</v>
      </c>
      <c r="B88" s="589" t="s">
        <v>687</v>
      </c>
      <c r="C88" s="589" t="s">
        <v>688</v>
      </c>
      <c r="D88" s="589" t="s">
        <v>689</v>
      </c>
      <c r="E88" s="589" t="s">
        <v>802</v>
      </c>
      <c r="F88" s="590">
        <v>42821</v>
      </c>
      <c r="G88" s="591">
        <v>161.22</v>
      </c>
      <c r="H88" s="589" t="s">
        <v>474</v>
      </c>
      <c r="I88" s="589" t="s">
        <v>157</v>
      </c>
      <c r="J88" s="590">
        <v>42822</v>
      </c>
      <c r="K88" s="589" t="s">
        <v>71</v>
      </c>
    </row>
    <row r="89" spans="1:11" s="589" customFormat="1" x14ac:dyDescent="0.2">
      <c r="A89" s="589" t="s">
        <v>611</v>
      </c>
      <c r="B89" s="589" t="s">
        <v>687</v>
      </c>
      <c r="C89" s="589" t="s">
        <v>688</v>
      </c>
      <c r="D89" s="589" t="s">
        <v>689</v>
      </c>
      <c r="E89" s="589" t="s">
        <v>803</v>
      </c>
      <c r="F89" s="590">
        <v>42821</v>
      </c>
      <c r="G89" s="591">
        <v>90</v>
      </c>
      <c r="H89" s="589" t="s">
        <v>474</v>
      </c>
      <c r="I89" s="589" t="s">
        <v>345</v>
      </c>
      <c r="J89" s="590">
        <v>42822</v>
      </c>
      <c r="K89" s="589" t="s">
        <v>71</v>
      </c>
    </row>
    <row r="90" spans="1:11" s="589" customFormat="1" x14ac:dyDescent="0.2">
      <c r="A90" s="589" t="s">
        <v>611</v>
      </c>
      <c r="B90" s="589" t="s">
        <v>687</v>
      </c>
      <c r="C90" s="589" t="s">
        <v>688</v>
      </c>
      <c r="D90" s="589" t="s">
        <v>689</v>
      </c>
      <c r="E90" s="589" t="s">
        <v>805</v>
      </c>
      <c r="F90" s="590">
        <v>42821</v>
      </c>
      <c r="G90" s="591">
        <v>90</v>
      </c>
      <c r="H90" s="589" t="s">
        <v>474</v>
      </c>
      <c r="I90" s="589" t="s">
        <v>345</v>
      </c>
      <c r="J90" s="590">
        <v>42822</v>
      </c>
      <c r="K90" s="589" t="s">
        <v>71</v>
      </c>
    </row>
    <row r="91" spans="1:11" s="589" customFormat="1" x14ac:dyDescent="0.2">
      <c r="A91" s="589" t="s">
        <v>611</v>
      </c>
      <c r="B91" s="589" t="s">
        <v>687</v>
      </c>
      <c r="C91" s="589" t="s">
        <v>688</v>
      </c>
      <c r="D91" s="589" t="s">
        <v>689</v>
      </c>
      <c r="E91" s="589" t="s">
        <v>808</v>
      </c>
      <c r="F91" s="590">
        <v>42821</v>
      </c>
      <c r="G91" s="591">
        <v>16</v>
      </c>
      <c r="H91" s="589" t="s">
        <v>474</v>
      </c>
      <c r="I91" s="589" t="s">
        <v>529</v>
      </c>
      <c r="J91" s="590">
        <v>42822</v>
      </c>
      <c r="K91" s="589" t="s">
        <v>71</v>
      </c>
    </row>
    <row r="92" spans="1:11" s="589" customFormat="1" x14ac:dyDescent="0.2">
      <c r="A92" s="589" t="s">
        <v>611</v>
      </c>
      <c r="B92" s="589" t="s">
        <v>687</v>
      </c>
      <c r="C92" s="589" t="s">
        <v>688</v>
      </c>
      <c r="D92" s="589" t="s">
        <v>689</v>
      </c>
      <c r="E92" s="589" t="s">
        <v>810</v>
      </c>
      <c r="F92" s="590">
        <v>42821</v>
      </c>
      <c r="G92" s="591">
        <v>65.83</v>
      </c>
      <c r="H92" s="589" t="s">
        <v>474</v>
      </c>
      <c r="I92" s="589" t="s">
        <v>378</v>
      </c>
      <c r="J92" s="590">
        <v>42822</v>
      </c>
      <c r="K92" s="589" t="s">
        <v>71</v>
      </c>
    </row>
    <row r="93" spans="1:11" s="589" customFormat="1" x14ac:dyDescent="0.2">
      <c r="A93" s="589" t="s">
        <v>611</v>
      </c>
      <c r="B93" s="589" t="s">
        <v>687</v>
      </c>
      <c r="C93" s="589" t="s">
        <v>688</v>
      </c>
      <c r="D93" s="589" t="s">
        <v>689</v>
      </c>
      <c r="E93" s="589" t="s">
        <v>812</v>
      </c>
      <c r="F93" s="590">
        <v>42818</v>
      </c>
      <c r="G93" s="591">
        <v>23</v>
      </c>
      <c r="H93" s="589" t="s">
        <v>474</v>
      </c>
      <c r="I93" s="589" t="s">
        <v>529</v>
      </c>
      <c r="J93" s="590">
        <v>42820</v>
      </c>
      <c r="K93" s="589" t="s">
        <v>71</v>
      </c>
    </row>
    <row r="94" spans="1:11" s="589" customFormat="1" x14ac:dyDescent="0.2">
      <c r="A94" s="589" t="s">
        <v>611</v>
      </c>
      <c r="B94" s="589" t="s">
        <v>687</v>
      </c>
      <c r="C94" s="589" t="s">
        <v>688</v>
      </c>
      <c r="D94" s="589" t="s">
        <v>689</v>
      </c>
      <c r="E94" s="589" t="s">
        <v>813</v>
      </c>
      <c r="F94" s="590">
        <v>42818</v>
      </c>
      <c r="G94" s="591">
        <v>200</v>
      </c>
      <c r="H94" s="589" t="s">
        <v>474</v>
      </c>
      <c r="I94" s="589" t="s">
        <v>527</v>
      </c>
      <c r="J94" s="590">
        <v>42820</v>
      </c>
      <c r="K94" s="589" t="s">
        <v>71</v>
      </c>
    </row>
    <row r="95" spans="1:11" s="589" customFormat="1" x14ac:dyDescent="0.2">
      <c r="A95" s="589" t="s">
        <v>611</v>
      </c>
      <c r="B95" s="589" t="s">
        <v>687</v>
      </c>
      <c r="C95" s="589" t="s">
        <v>688</v>
      </c>
      <c r="D95" s="589" t="s">
        <v>689</v>
      </c>
      <c r="E95" s="589" t="s">
        <v>814</v>
      </c>
      <c r="F95" s="590">
        <v>42818</v>
      </c>
      <c r="G95" s="591">
        <v>250</v>
      </c>
      <c r="H95" s="589" t="s">
        <v>474</v>
      </c>
      <c r="I95" s="589" t="s">
        <v>527</v>
      </c>
      <c r="J95" s="590">
        <v>42820</v>
      </c>
      <c r="K95" s="589" t="s">
        <v>71</v>
      </c>
    </row>
    <row r="96" spans="1:11" s="589" customFormat="1" x14ac:dyDescent="0.2">
      <c r="A96" s="589" t="s">
        <v>611</v>
      </c>
      <c r="B96" s="589" t="s">
        <v>687</v>
      </c>
      <c r="C96" s="589" t="s">
        <v>688</v>
      </c>
      <c r="D96" s="589" t="s">
        <v>689</v>
      </c>
      <c r="E96" s="589" t="s">
        <v>815</v>
      </c>
      <c r="F96" s="590">
        <v>42818</v>
      </c>
      <c r="G96" s="591">
        <v>200</v>
      </c>
      <c r="H96" s="589" t="s">
        <v>474</v>
      </c>
      <c r="I96" s="589" t="s">
        <v>527</v>
      </c>
      <c r="J96" s="590">
        <v>42820</v>
      </c>
      <c r="K96" s="589" t="s">
        <v>71</v>
      </c>
    </row>
    <row r="97" spans="1:11" s="589" customFormat="1" x14ac:dyDescent="0.2">
      <c r="A97" s="589" t="s">
        <v>611</v>
      </c>
      <c r="B97" s="589" t="s">
        <v>687</v>
      </c>
      <c r="C97" s="589" t="s">
        <v>688</v>
      </c>
      <c r="D97" s="589" t="s">
        <v>689</v>
      </c>
      <c r="E97" s="589" t="s">
        <v>816</v>
      </c>
      <c r="F97" s="590">
        <v>42818</v>
      </c>
      <c r="G97" s="591">
        <v>260.35000000000002</v>
      </c>
      <c r="H97" s="589" t="s">
        <v>474</v>
      </c>
      <c r="I97" s="589" t="s">
        <v>183</v>
      </c>
      <c r="J97" s="590">
        <v>42820</v>
      </c>
      <c r="K97" s="589" t="s">
        <v>71</v>
      </c>
    </row>
    <row r="98" spans="1:11" s="589" customFormat="1" x14ac:dyDescent="0.2">
      <c r="A98" s="589" t="s">
        <v>611</v>
      </c>
      <c r="B98" s="589" t="s">
        <v>687</v>
      </c>
      <c r="C98" s="589" t="s">
        <v>688</v>
      </c>
      <c r="D98" s="589" t="s">
        <v>689</v>
      </c>
      <c r="E98" s="589" t="s">
        <v>818</v>
      </c>
      <c r="F98" s="590">
        <v>42818</v>
      </c>
      <c r="G98" s="591">
        <v>185</v>
      </c>
      <c r="H98" s="589" t="s">
        <v>474</v>
      </c>
      <c r="I98" s="589" t="s">
        <v>183</v>
      </c>
      <c r="J98" s="590">
        <v>42820</v>
      </c>
      <c r="K98" s="589" t="s">
        <v>71</v>
      </c>
    </row>
    <row r="99" spans="1:11" s="589" customFormat="1" x14ac:dyDescent="0.2">
      <c r="A99" s="589" t="s">
        <v>611</v>
      </c>
      <c r="B99" s="589" t="s">
        <v>687</v>
      </c>
      <c r="C99" s="589" t="s">
        <v>688</v>
      </c>
      <c r="D99" s="589" t="s">
        <v>689</v>
      </c>
      <c r="E99" s="589" t="s">
        <v>819</v>
      </c>
      <c r="F99" s="590">
        <v>42811</v>
      </c>
      <c r="G99" s="591">
        <v>119.98</v>
      </c>
      <c r="H99" s="589" t="s">
        <v>474</v>
      </c>
      <c r="I99" s="589" t="s">
        <v>525</v>
      </c>
      <c r="J99" s="590">
        <v>42812</v>
      </c>
      <c r="K99" s="589" t="s">
        <v>71</v>
      </c>
    </row>
    <row r="100" spans="1:11" s="589" customFormat="1" x14ac:dyDescent="0.2">
      <c r="A100" s="589" t="s">
        <v>611</v>
      </c>
      <c r="B100" s="589" t="s">
        <v>687</v>
      </c>
      <c r="C100" s="589" t="s">
        <v>688</v>
      </c>
      <c r="D100" s="589" t="s">
        <v>689</v>
      </c>
      <c r="E100" s="589" t="s">
        <v>820</v>
      </c>
      <c r="F100" s="590">
        <v>42811</v>
      </c>
      <c r="G100" s="591">
        <v>159.97999999999999</v>
      </c>
      <c r="H100" s="589" t="s">
        <v>474</v>
      </c>
      <c r="I100" s="589" t="s">
        <v>525</v>
      </c>
      <c r="J100" s="590">
        <v>42812</v>
      </c>
      <c r="K100" s="589" t="s">
        <v>71</v>
      </c>
    </row>
    <row r="101" spans="1:11" s="589" customFormat="1" x14ac:dyDescent="0.2">
      <c r="A101" s="589" t="s">
        <v>611</v>
      </c>
      <c r="B101" s="589" t="s">
        <v>687</v>
      </c>
      <c r="C101" s="589" t="s">
        <v>688</v>
      </c>
      <c r="D101" s="589" t="s">
        <v>689</v>
      </c>
      <c r="E101" s="589" t="s">
        <v>821</v>
      </c>
      <c r="F101" s="590">
        <v>42811</v>
      </c>
      <c r="G101" s="591">
        <v>257</v>
      </c>
      <c r="H101" s="589" t="s">
        <v>474</v>
      </c>
      <c r="I101" s="589" t="s">
        <v>345</v>
      </c>
      <c r="J101" s="590">
        <v>42812</v>
      </c>
      <c r="K101" s="589" t="s">
        <v>71</v>
      </c>
    </row>
    <row r="102" spans="1:11" s="589" customFormat="1" x14ac:dyDescent="0.2">
      <c r="A102" s="589" t="s">
        <v>611</v>
      </c>
      <c r="B102" s="589" t="s">
        <v>687</v>
      </c>
      <c r="C102" s="589" t="s">
        <v>688</v>
      </c>
      <c r="D102" s="589" t="s">
        <v>689</v>
      </c>
      <c r="E102" s="589" t="s">
        <v>822</v>
      </c>
      <c r="F102" s="590">
        <v>42811</v>
      </c>
      <c r="G102" s="591">
        <v>8</v>
      </c>
      <c r="H102" s="589" t="s">
        <v>474</v>
      </c>
      <c r="I102" s="589" t="s">
        <v>345</v>
      </c>
      <c r="J102" s="590">
        <v>42812</v>
      </c>
      <c r="K102" s="589" t="s">
        <v>71</v>
      </c>
    </row>
    <row r="103" spans="1:11" s="589" customFormat="1" x14ac:dyDescent="0.2">
      <c r="A103" s="589" t="s">
        <v>611</v>
      </c>
      <c r="B103" s="589" t="s">
        <v>687</v>
      </c>
      <c r="C103" s="589" t="s">
        <v>688</v>
      </c>
      <c r="D103" s="589" t="s">
        <v>689</v>
      </c>
      <c r="E103" s="589" t="s">
        <v>823</v>
      </c>
      <c r="F103" s="590">
        <v>42807</v>
      </c>
      <c r="G103" s="591">
        <v>99.98</v>
      </c>
      <c r="H103" s="589" t="s">
        <v>474</v>
      </c>
      <c r="I103" s="589" t="s">
        <v>504</v>
      </c>
      <c r="J103" s="590">
        <v>42808</v>
      </c>
      <c r="K103" s="589" t="s">
        <v>71</v>
      </c>
    </row>
    <row r="104" spans="1:11" s="589" customFormat="1" x14ac:dyDescent="0.2">
      <c r="A104" s="589" t="s">
        <v>611</v>
      </c>
      <c r="B104" s="589" t="s">
        <v>687</v>
      </c>
      <c r="C104" s="589" t="s">
        <v>688</v>
      </c>
      <c r="D104" s="589" t="s">
        <v>689</v>
      </c>
      <c r="E104" s="589" t="s">
        <v>853</v>
      </c>
      <c r="F104" s="590">
        <v>42810</v>
      </c>
      <c r="G104" s="591">
        <v>316.66000000000003</v>
      </c>
      <c r="H104" s="589" t="s">
        <v>474</v>
      </c>
      <c r="I104" s="589" t="s">
        <v>345</v>
      </c>
      <c r="J104" s="590">
        <v>42821</v>
      </c>
      <c r="K104" s="589" t="s">
        <v>71</v>
      </c>
    </row>
    <row r="105" spans="1:11" s="589" customFormat="1" x14ac:dyDescent="0.2">
      <c r="A105" s="589" t="s">
        <v>611</v>
      </c>
      <c r="B105" s="589" t="s">
        <v>687</v>
      </c>
      <c r="C105" s="589" t="s">
        <v>688</v>
      </c>
      <c r="D105" s="589" t="s">
        <v>689</v>
      </c>
      <c r="E105" s="589" t="s">
        <v>854</v>
      </c>
      <c r="F105" s="590">
        <v>42810</v>
      </c>
      <c r="G105" s="591">
        <v>316.66000000000003</v>
      </c>
      <c r="H105" s="589" t="s">
        <v>474</v>
      </c>
      <c r="I105" s="589" t="s">
        <v>345</v>
      </c>
      <c r="J105" s="590">
        <v>42821</v>
      </c>
      <c r="K105" s="589" t="s">
        <v>71</v>
      </c>
    </row>
    <row r="106" spans="1:11" s="589" customFormat="1" x14ac:dyDescent="0.2">
      <c r="A106" s="589" t="s">
        <v>611</v>
      </c>
      <c r="B106" s="589" t="s">
        <v>687</v>
      </c>
      <c r="C106" s="589" t="s">
        <v>688</v>
      </c>
      <c r="D106" s="589" t="s">
        <v>689</v>
      </c>
      <c r="E106" s="589" t="s">
        <v>855</v>
      </c>
      <c r="F106" s="590">
        <v>42810</v>
      </c>
      <c r="G106" s="591">
        <v>50</v>
      </c>
      <c r="H106" s="589" t="s">
        <v>474</v>
      </c>
      <c r="I106" s="589" t="s">
        <v>345</v>
      </c>
      <c r="J106" s="590">
        <v>42821</v>
      </c>
      <c r="K106" s="589" t="s">
        <v>71</v>
      </c>
    </row>
    <row r="107" spans="1:11" s="589" customFormat="1" x14ac:dyDescent="0.2">
      <c r="A107" s="589" t="s">
        <v>611</v>
      </c>
      <c r="B107" s="589" t="s">
        <v>687</v>
      </c>
      <c r="C107" s="589" t="s">
        <v>688</v>
      </c>
      <c r="D107" s="589" t="s">
        <v>689</v>
      </c>
      <c r="E107" s="589" t="s">
        <v>856</v>
      </c>
      <c r="F107" s="590">
        <v>42810</v>
      </c>
      <c r="G107" s="591">
        <v>553.14</v>
      </c>
      <c r="H107" s="589" t="s">
        <v>474</v>
      </c>
      <c r="I107" s="589" t="s">
        <v>345</v>
      </c>
      <c r="J107" s="590">
        <v>42821</v>
      </c>
      <c r="K107" s="589" t="s">
        <v>71</v>
      </c>
    </row>
    <row r="108" spans="1:11" s="589" customFormat="1" x14ac:dyDescent="0.2">
      <c r="A108" s="589" t="s">
        <v>611</v>
      </c>
      <c r="B108" s="589" t="s">
        <v>687</v>
      </c>
      <c r="C108" s="589" t="s">
        <v>688</v>
      </c>
      <c r="D108" s="589" t="s">
        <v>689</v>
      </c>
      <c r="E108" s="589" t="s">
        <v>857</v>
      </c>
      <c r="F108" s="590">
        <v>42807</v>
      </c>
      <c r="G108" s="591">
        <v>782.35</v>
      </c>
      <c r="H108" s="589" t="s">
        <v>474</v>
      </c>
      <c r="I108" s="589" t="s">
        <v>345</v>
      </c>
      <c r="J108" s="590">
        <v>42818</v>
      </c>
      <c r="K108" s="589" t="s">
        <v>71</v>
      </c>
    </row>
    <row r="109" spans="1:11" s="589" customFormat="1" x14ac:dyDescent="0.2">
      <c r="A109" s="589" t="s">
        <v>611</v>
      </c>
      <c r="B109" s="589" t="s">
        <v>687</v>
      </c>
      <c r="C109" s="589" t="s">
        <v>688</v>
      </c>
      <c r="D109" s="589" t="s">
        <v>689</v>
      </c>
      <c r="E109" s="589" t="s">
        <v>858</v>
      </c>
      <c r="F109" s="590">
        <v>42807</v>
      </c>
      <c r="G109" s="591">
        <v>94.99</v>
      </c>
      <c r="H109" s="589" t="s">
        <v>474</v>
      </c>
      <c r="I109" s="589" t="s">
        <v>540</v>
      </c>
      <c r="J109" s="590">
        <v>42818</v>
      </c>
      <c r="K109" s="589" t="s">
        <v>71</v>
      </c>
    </row>
    <row r="110" spans="1:11" s="589" customFormat="1" x14ac:dyDescent="0.2">
      <c r="A110" s="589" t="s">
        <v>611</v>
      </c>
      <c r="B110" s="589" t="s">
        <v>687</v>
      </c>
      <c r="C110" s="589" t="s">
        <v>688</v>
      </c>
      <c r="D110" s="589" t="s">
        <v>689</v>
      </c>
      <c r="E110" s="589" t="s">
        <v>859</v>
      </c>
      <c r="F110" s="590">
        <v>42807</v>
      </c>
      <c r="G110" s="591">
        <v>1712.42</v>
      </c>
      <c r="H110" s="589" t="s">
        <v>474</v>
      </c>
      <c r="I110" s="589" t="s">
        <v>345</v>
      </c>
      <c r="J110" s="590">
        <v>42818</v>
      </c>
      <c r="K110" s="589" t="s">
        <v>71</v>
      </c>
    </row>
    <row r="111" spans="1:11" s="589" customFormat="1" x14ac:dyDescent="0.2">
      <c r="A111" s="589" t="s">
        <v>611</v>
      </c>
      <c r="B111" s="589" t="s">
        <v>687</v>
      </c>
      <c r="C111" s="589" t="s">
        <v>688</v>
      </c>
      <c r="D111" s="589" t="s">
        <v>689</v>
      </c>
      <c r="E111" s="589" t="s">
        <v>861</v>
      </c>
      <c r="F111" s="590">
        <v>42804</v>
      </c>
      <c r="G111" s="591">
        <v>565.07000000000005</v>
      </c>
      <c r="H111" s="589" t="s">
        <v>474</v>
      </c>
      <c r="I111" s="589" t="s">
        <v>226</v>
      </c>
      <c r="J111" s="590">
        <v>42818</v>
      </c>
      <c r="K111" s="589" t="s">
        <v>71</v>
      </c>
    </row>
    <row r="112" spans="1:11" s="589" customFormat="1" x14ac:dyDescent="0.2">
      <c r="A112" s="589" t="s">
        <v>611</v>
      </c>
      <c r="B112" s="589" t="s">
        <v>687</v>
      </c>
      <c r="C112" s="589" t="s">
        <v>688</v>
      </c>
      <c r="D112" s="589" t="s">
        <v>689</v>
      </c>
      <c r="E112" s="589" t="s">
        <v>862</v>
      </c>
      <c r="F112" s="590">
        <v>42804</v>
      </c>
      <c r="G112" s="591">
        <v>211.01</v>
      </c>
      <c r="H112" s="589" t="s">
        <v>474</v>
      </c>
      <c r="I112" s="589" t="s">
        <v>226</v>
      </c>
      <c r="J112" s="590">
        <v>42818</v>
      </c>
      <c r="K112" s="589" t="s">
        <v>71</v>
      </c>
    </row>
    <row r="113" spans="1:11" s="589" customFormat="1" x14ac:dyDescent="0.2">
      <c r="A113" s="589" t="s">
        <v>611</v>
      </c>
      <c r="B113" s="589" t="s">
        <v>687</v>
      </c>
      <c r="C113" s="589" t="s">
        <v>688</v>
      </c>
      <c r="D113" s="589" t="s">
        <v>689</v>
      </c>
      <c r="E113" s="589" t="s">
        <v>863</v>
      </c>
      <c r="F113" s="590">
        <v>42803</v>
      </c>
      <c r="G113" s="591">
        <v>271</v>
      </c>
      <c r="H113" s="589" t="s">
        <v>474</v>
      </c>
      <c r="I113" s="589" t="s">
        <v>345</v>
      </c>
      <c r="J113" s="590">
        <v>42817</v>
      </c>
      <c r="K113" s="589" t="s">
        <v>71</v>
      </c>
    </row>
    <row r="114" spans="1:11" s="589" customFormat="1" x14ac:dyDescent="0.2">
      <c r="A114" s="589" t="s">
        <v>611</v>
      </c>
      <c r="B114" s="589" t="s">
        <v>687</v>
      </c>
      <c r="C114" s="589" t="s">
        <v>688</v>
      </c>
      <c r="D114" s="589" t="s">
        <v>689</v>
      </c>
      <c r="E114" s="589" t="s">
        <v>864</v>
      </c>
      <c r="F114" s="590">
        <v>42803</v>
      </c>
      <c r="G114" s="591">
        <v>82.92</v>
      </c>
      <c r="H114" s="589" t="s">
        <v>474</v>
      </c>
      <c r="I114" s="589" t="s">
        <v>100</v>
      </c>
      <c r="J114" s="590">
        <v>42817</v>
      </c>
      <c r="K114" s="589" t="s">
        <v>71</v>
      </c>
    </row>
    <row r="115" spans="1:11" s="589" customFormat="1" x14ac:dyDescent="0.2">
      <c r="A115" s="589" t="s">
        <v>611</v>
      </c>
      <c r="B115" s="589" t="s">
        <v>687</v>
      </c>
      <c r="C115" s="589" t="s">
        <v>688</v>
      </c>
      <c r="D115" s="589" t="s">
        <v>689</v>
      </c>
      <c r="E115" s="589" t="s">
        <v>865</v>
      </c>
      <c r="F115" s="590">
        <v>42803</v>
      </c>
      <c r="G115" s="591">
        <v>171.51</v>
      </c>
      <c r="H115" s="589" t="s">
        <v>474</v>
      </c>
      <c r="I115" s="589" t="s">
        <v>345</v>
      </c>
      <c r="J115" s="590">
        <v>42817</v>
      </c>
      <c r="K115" s="589" t="s">
        <v>71</v>
      </c>
    </row>
    <row r="116" spans="1:11" s="589" customFormat="1" x14ac:dyDescent="0.2">
      <c r="A116" s="589" t="s">
        <v>611</v>
      </c>
      <c r="B116" s="589" t="s">
        <v>687</v>
      </c>
      <c r="C116" s="589" t="s">
        <v>688</v>
      </c>
      <c r="D116" s="589" t="s">
        <v>689</v>
      </c>
      <c r="E116" s="589" t="s">
        <v>866</v>
      </c>
      <c r="F116" s="590">
        <v>42803</v>
      </c>
      <c r="G116" s="591">
        <v>968.79</v>
      </c>
      <c r="H116" s="589" t="s">
        <v>474</v>
      </c>
      <c r="I116" s="589" t="s">
        <v>345</v>
      </c>
      <c r="J116" s="590">
        <v>42817</v>
      </c>
      <c r="K116" s="589" t="s">
        <v>71</v>
      </c>
    </row>
    <row r="117" spans="1:11" s="589" customFormat="1" x14ac:dyDescent="0.2">
      <c r="A117" s="589" t="s">
        <v>611</v>
      </c>
      <c r="B117" s="589" t="s">
        <v>687</v>
      </c>
      <c r="C117" s="589" t="s">
        <v>688</v>
      </c>
      <c r="D117" s="589" t="s">
        <v>689</v>
      </c>
      <c r="E117" s="589" t="s">
        <v>867</v>
      </c>
      <c r="F117" s="590">
        <v>42803</v>
      </c>
      <c r="G117" s="591">
        <v>621.57000000000005</v>
      </c>
      <c r="H117" s="589" t="s">
        <v>474</v>
      </c>
      <c r="I117" s="589" t="s">
        <v>345</v>
      </c>
      <c r="J117" s="590">
        <v>42817</v>
      </c>
      <c r="K117" s="589" t="s">
        <v>71</v>
      </c>
    </row>
    <row r="118" spans="1:11" s="589" customFormat="1" x14ac:dyDescent="0.2">
      <c r="A118" s="589" t="s">
        <v>611</v>
      </c>
      <c r="B118" s="589" t="s">
        <v>687</v>
      </c>
      <c r="C118" s="589" t="s">
        <v>688</v>
      </c>
      <c r="D118" s="589" t="s">
        <v>689</v>
      </c>
      <c r="E118" s="589" t="s">
        <v>868</v>
      </c>
      <c r="F118" s="590">
        <v>42802</v>
      </c>
      <c r="G118" s="591">
        <v>227</v>
      </c>
      <c r="H118" s="589" t="s">
        <v>474</v>
      </c>
      <c r="I118" s="589" t="s">
        <v>345</v>
      </c>
      <c r="J118" s="590">
        <v>42810</v>
      </c>
      <c r="K118" s="589" t="s">
        <v>71</v>
      </c>
    </row>
    <row r="119" spans="1:11" s="589" customFormat="1" x14ac:dyDescent="0.2">
      <c r="A119" s="589" t="s">
        <v>611</v>
      </c>
      <c r="B119" s="589" t="s">
        <v>687</v>
      </c>
      <c r="C119" s="589" t="s">
        <v>688</v>
      </c>
      <c r="D119" s="589" t="s">
        <v>689</v>
      </c>
      <c r="E119" s="589" t="s">
        <v>869</v>
      </c>
      <c r="F119" s="590">
        <v>42802</v>
      </c>
      <c r="G119" s="591">
        <v>227</v>
      </c>
      <c r="H119" s="589" t="s">
        <v>474</v>
      </c>
      <c r="I119" s="589" t="s">
        <v>345</v>
      </c>
      <c r="J119" s="590">
        <v>42810</v>
      </c>
      <c r="K119" s="589" t="s">
        <v>71</v>
      </c>
    </row>
    <row r="120" spans="1:11" s="589" customFormat="1" x14ac:dyDescent="0.2">
      <c r="A120" s="589" t="s">
        <v>611</v>
      </c>
      <c r="B120" s="589" t="s">
        <v>687</v>
      </c>
      <c r="C120" s="589" t="s">
        <v>688</v>
      </c>
      <c r="D120" s="589" t="s">
        <v>689</v>
      </c>
      <c r="E120" s="589" t="s">
        <v>870</v>
      </c>
      <c r="F120" s="590">
        <v>42802</v>
      </c>
      <c r="G120" s="591">
        <v>403.09</v>
      </c>
      <c r="H120" s="589" t="s">
        <v>474</v>
      </c>
      <c r="I120" s="589" t="s">
        <v>345</v>
      </c>
      <c r="J120" s="590">
        <v>42814</v>
      </c>
      <c r="K120" s="589" t="s">
        <v>71</v>
      </c>
    </row>
    <row r="121" spans="1:11" s="589" customFormat="1" x14ac:dyDescent="0.2">
      <c r="A121" s="589" t="s">
        <v>611</v>
      </c>
      <c r="B121" s="589" t="s">
        <v>687</v>
      </c>
      <c r="C121" s="589" t="s">
        <v>688</v>
      </c>
      <c r="D121" s="589" t="s">
        <v>689</v>
      </c>
      <c r="E121" s="589" t="s">
        <v>871</v>
      </c>
      <c r="F121" s="590">
        <v>42802</v>
      </c>
      <c r="G121" s="591">
        <v>114.99</v>
      </c>
      <c r="H121" s="589" t="s">
        <v>474</v>
      </c>
      <c r="I121" s="589" t="s">
        <v>345</v>
      </c>
      <c r="J121" s="590">
        <v>42810</v>
      </c>
      <c r="K121" s="589" t="s">
        <v>71</v>
      </c>
    </row>
    <row r="122" spans="1:11" s="589" customFormat="1" x14ac:dyDescent="0.2">
      <c r="A122" s="589" t="s">
        <v>611</v>
      </c>
      <c r="B122" s="589" t="s">
        <v>687</v>
      </c>
      <c r="C122" s="589" t="s">
        <v>688</v>
      </c>
      <c r="D122" s="589" t="s">
        <v>689</v>
      </c>
      <c r="E122" s="589" t="s">
        <v>872</v>
      </c>
      <c r="F122" s="590">
        <v>42802</v>
      </c>
      <c r="G122" s="591">
        <v>449.62</v>
      </c>
      <c r="H122" s="589" t="s">
        <v>474</v>
      </c>
      <c r="I122" s="589" t="s">
        <v>345</v>
      </c>
      <c r="J122" s="590">
        <v>42814</v>
      </c>
      <c r="K122" s="589" t="s">
        <v>71</v>
      </c>
    </row>
    <row r="123" spans="1:11" s="589" customFormat="1" x14ac:dyDescent="0.2">
      <c r="A123" s="589" t="s">
        <v>611</v>
      </c>
      <c r="B123" s="589" t="s">
        <v>687</v>
      </c>
      <c r="C123" s="589" t="s">
        <v>688</v>
      </c>
      <c r="D123" s="589" t="s">
        <v>689</v>
      </c>
      <c r="E123" s="589" t="s">
        <v>873</v>
      </c>
      <c r="F123" s="590">
        <v>42802</v>
      </c>
      <c r="G123" s="591">
        <v>449.62</v>
      </c>
      <c r="H123" s="589" t="s">
        <v>474</v>
      </c>
      <c r="I123" s="589" t="s">
        <v>345</v>
      </c>
      <c r="J123" s="590">
        <v>42816</v>
      </c>
      <c r="K123" s="589" t="s">
        <v>71</v>
      </c>
    </row>
    <row r="124" spans="1:11" s="589" customFormat="1" x14ac:dyDescent="0.2">
      <c r="A124" s="589" t="s">
        <v>611</v>
      </c>
      <c r="B124" s="589" t="s">
        <v>687</v>
      </c>
      <c r="C124" s="589" t="s">
        <v>688</v>
      </c>
      <c r="D124" s="589" t="s">
        <v>689</v>
      </c>
      <c r="E124" s="589" t="s">
        <v>874</v>
      </c>
      <c r="F124" s="590">
        <v>42802</v>
      </c>
      <c r="G124" s="591">
        <v>215.71</v>
      </c>
      <c r="H124" s="589" t="s">
        <v>474</v>
      </c>
      <c r="I124" s="589" t="s">
        <v>524</v>
      </c>
      <c r="J124" s="590">
        <v>42816</v>
      </c>
      <c r="K124" s="589" t="s">
        <v>71</v>
      </c>
    </row>
    <row r="125" spans="1:11" s="589" customFormat="1" x14ac:dyDescent="0.2">
      <c r="A125" s="589" t="s">
        <v>611</v>
      </c>
      <c r="B125" s="589" t="s">
        <v>687</v>
      </c>
      <c r="C125" s="589" t="s">
        <v>688</v>
      </c>
      <c r="D125" s="589" t="s">
        <v>689</v>
      </c>
      <c r="E125" s="589" t="s">
        <v>875</v>
      </c>
      <c r="F125" s="590">
        <v>42802</v>
      </c>
      <c r="G125" s="591">
        <v>141.83000000000001</v>
      </c>
      <c r="H125" s="589" t="s">
        <v>474</v>
      </c>
      <c r="I125" s="589" t="s">
        <v>345</v>
      </c>
      <c r="J125" s="590">
        <v>42816</v>
      </c>
      <c r="K125" s="589" t="s">
        <v>71</v>
      </c>
    </row>
    <row r="126" spans="1:11" s="589" customFormat="1" x14ac:dyDescent="0.2">
      <c r="A126" s="589" t="s">
        <v>611</v>
      </c>
      <c r="B126" s="589" t="s">
        <v>687</v>
      </c>
      <c r="C126" s="589" t="s">
        <v>688</v>
      </c>
      <c r="D126" s="589" t="s">
        <v>689</v>
      </c>
      <c r="E126" s="589" t="s">
        <v>876</v>
      </c>
      <c r="F126" s="590">
        <v>42802</v>
      </c>
      <c r="G126" s="591">
        <v>134.74</v>
      </c>
      <c r="H126" s="589" t="s">
        <v>474</v>
      </c>
      <c r="I126" s="589" t="s">
        <v>345</v>
      </c>
      <c r="J126" s="590">
        <v>42815</v>
      </c>
      <c r="K126" s="589" t="s">
        <v>71</v>
      </c>
    </row>
    <row r="127" spans="1:11" s="589" customFormat="1" x14ac:dyDescent="0.2">
      <c r="A127" s="589" t="s">
        <v>611</v>
      </c>
      <c r="B127" s="589" t="s">
        <v>687</v>
      </c>
      <c r="C127" s="589" t="s">
        <v>688</v>
      </c>
      <c r="D127" s="589" t="s">
        <v>689</v>
      </c>
      <c r="E127" s="589" t="s">
        <v>877</v>
      </c>
      <c r="F127" s="590">
        <v>42802</v>
      </c>
      <c r="G127" s="591">
        <v>300.70999999999998</v>
      </c>
      <c r="H127" s="589" t="s">
        <v>474</v>
      </c>
      <c r="I127" s="589" t="s">
        <v>345</v>
      </c>
      <c r="J127" s="590">
        <v>42816</v>
      </c>
      <c r="K127" s="589" t="s">
        <v>71</v>
      </c>
    </row>
    <row r="128" spans="1:11" s="589" customFormat="1" x14ac:dyDescent="0.2">
      <c r="A128" s="589" t="s">
        <v>611</v>
      </c>
      <c r="B128" s="589" t="s">
        <v>687</v>
      </c>
      <c r="C128" s="589" t="s">
        <v>688</v>
      </c>
      <c r="D128" s="589" t="s">
        <v>689</v>
      </c>
      <c r="E128" s="589" t="s">
        <v>878</v>
      </c>
      <c r="F128" s="590">
        <v>42802</v>
      </c>
      <c r="G128" s="591">
        <v>288.20999999999998</v>
      </c>
      <c r="H128" s="589" t="s">
        <v>474</v>
      </c>
      <c r="I128" s="589" t="s">
        <v>345</v>
      </c>
      <c r="J128" s="590">
        <v>42815</v>
      </c>
      <c r="K128" s="589" t="s">
        <v>71</v>
      </c>
    </row>
    <row r="129" spans="1:11" s="589" customFormat="1" x14ac:dyDescent="0.2">
      <c r="A129" s="589" t="s">
        <v>611</v>
      </c>
      <c r="B129" s="589" t="s">
        <v>687</v>
      </c>
      <c r="C129" s="589" t="s">
        <v>688</v>
      </c>
      <c r="D129" s="589" t="s">
        <v>689</v>
      </c>
      <c r="E129" s="589" t="s">
        <v>879</v>
      </c>
      <c r="F129" s="590">
        <v>42802</v>
      </c>
      <c r="G129" s="591">
        <v>277.72000000000003</v>
      </c>
      <c r="H129" s="589" t="s">
        <v>474</v>
      </c>
      <c r="I129" s="589" t="s">
        <v>345</v>
      </c>
      <c r="J129" s="590">
        <v>42815</v>
      </c>
      <c r="K129" s="589" t="s">
        <v>71</v>
      </c>
    </row>
    <row r="130" spans="1:11" s="589" customFormat="1" x14ac:dyDescent="0.2">
      <c r="A130" s="589" t="s">
        <v>611</v>
      </c>
      <c r="B130" s="589" t="s">
        <v>687</v>
      </c>
      <c r="C130" s="589" t="s">
        <v>688</v>
      </c>
      <c r="D130" s="589" t="s">
        <v>689</v>
      </c>
      <c r="E130" s="589" t="s">
        <v>880</v>
      </c>
      <c r="F130" s="590">
        <v>42802</v>
      </c>
      <c r="G130" s="591">
        <v>1006.36</v>
      </c>
      <c r="H130" s="589" t="s">
        <v>474</v>
      </c>
      <c r="I130" s="589" t="s">
        <v>345</v>
      </c>
      <c r="J130" s="590">
        <v>42815</v>
      </c>
      <c r="K130" s="589" t="s">
        <v>71</v>
      </c>
    </row>
    <row r="131" spans="1:11" s="589" customFormat="1" x14ac:dyDescent="0.2">
      <c r="A131" s="589" t="s">
        <v>611</v>
      </c>
      <c r="B131" s="589" t="s">
        <v>687</v>
      </c>
      <c r="C131" s="589" t="s">
        <v>688</v>
      </c>
      <c r="D131" s="589" t="s">
        <v>689</v>
      </c>
      <c r="E131" s="589" t="s">
        <v>881</v>
      </c>
      <c r="F131" s="590">
        <v>42802</v>
      </c>
      <c r="G131" s="591">
        <v>272.35000000000002</v>
      </c>
      <c r="H131" s="589" t="s">
        <v>474</v>
      </c>
      <c r="I131" s="589" t="s">
        <v>345</v>
      </c>
      <c r="J131" s="590">
        <v>42816</v>
      </c>
      <c r="K131" s="589" t="s">
        <v>71</v>
      </c>
    </row>
    <row r="132" spans="1:11" s="589" customFormat="1" x14ac:dyDescent="0.2">
      <c r="A132" s="589" t="s">
        <v>611</v>
      </c>
      <c r="B132" s="589" t="s">
        <v>687</v>
      </c>
      <c r="C132" s="589" t="s">
        <v>688</v>
      </c>
      <c r="D132" s="589" t="s">
        <v>689</v>
      </c>
      <c r="E132" s="589" t="s">
        <v>882</v>
      </c>
      <c r="F132" s="590">
        <v>42802</v>
      </c>
      <c r="G132" s="591">
        <v>243.15</v>
      </c>
      <c r="H132" s="589" t="s">
        <v>474</v>
      </c>
      <c r="I132" s="589" t="s">
        <v>345</v>
      </c>
      <c r="J132" s="590">
        <v>42810</v>
      </c>
      <c r="K132" s="589" t="s">
        <v>71</v>
      </c>
    </row>
    <row r="133" spans="1:11" s="589" customFormat="1" x14ac:dyDescent="0.2">
      <c r="A133" s="589" t="s">
        <v>611</v>
      </c>
      <c r="B133" s="589" t="s">
        <v>687</v>
      </c>
      <c r="C133" s="589" t="s">
        <v>688</v>
      </c>
      <c r="D133" s="589" t="s">
        <v>689</v>
      </c>
      <c r="E133" s="589" t="s">
        <v>883</v>
      </c>
      <c r="F133" s="590">
        <v>42802</v>
      </c>
      <c r="G133" s="591">
        <v>243.15</v>
      </c>
      <c r="H133" s="589" t="s">
        <v>474</v>
      </c>
      <c r="I133" s="589" t="s">
        <v>345</v>
      </c>
      <c r="J133" s="590">
        <v>42810</v>
      </c>
      <c r="K133" s="589" t="s">
        <v>71</v>
      </c>
    </row>
    <row r="134" spans="1:11" s="589" customFormat="1" x14ac:dyDescent="0.2">
      <c r="A134" s="589" t="s">
        <v>611</v>
      </c>
      <c r="B134" s="589" t="s">
        <v>687</v>
      </c>
      <c r="C134" s="589" t="s">
        <v>688</v>
      </c>
      <c r="D134" s="589" t="s">
        <v>689</v>
      </c>
      <c r="E134" s="589" t="s">
        <v>884</v>
      </c>
      <c r="F134" s="590">
        <v>42802</v>
      </c>
      <c r="G134" s="591">
        <v>579.41</v>
      </c>
      <c r="H134" s="589" t="s">
        <v>474</v>
      </c>
      <c r="I134" s="589" t="s">
        <v>183</v>
      </c>
      <c r="J134" s="590">
        <v>42810</v>
      </c>
      <c r="K134" s="589" t="s">
        <v>71</v>
      </c>
    </row>
    <row r="135" spans="1:11" s="589" customFormat="1" x14ac:dyDescent="0.2">
      <c r="A135" s="589" t="s">
        <v>611</v>
      </c>
      <c r="B135" s="589" t="s">
        <v>687</v>
      </c>
      <c r="C135" s="589" t="s">
        <v>688</v>
      </c>
      <c r="D135" s="589" t="s">
        <v>689</v>
      </c>
      <c r="E135" s="589" t="s">
        <v>885</v>
      </c>
      <c r="F135" s="590">
        <v>42802</v>
      </c>
      <c r="G135" s="591">
        <v>397.29</v>
      </c>
      <c r="H135" s="589" t="s">
        <v>474</v>
      </c>
      <c r="I135" s="589" t="s">
        <v>345</v>
      </c>
      <c r="J135" s="590">
        <v>42810</v>
      </c>
      <c r="K135" s="589" t="s">
        <v>71</v>
      </c>
    </row>
    <row r="136" spans="1:11" s="589" customFormat="1" x14ac:dyDescent="0.2">
      <c r="A136" s="589" t="s">
        <v>611</v>
      </c>
      <c r="B136" s="589" t="s">
        <v>687</v>
      </c>
      <c r="C136" s="589" t="s">
        <v>688</v>
      </c>
      <c r="D136" s="589" t="s">
        <v>689</v>
      </c>
      <c r="E136" s="589" t="s">
        <v>886</v>
      </c>
      <c r="F136" s="590">
        <v>42802</v>
      </c>
      <c r="G136" s="591">
        <v>239.96</v>
      </c>
      <c r="H136" s="589" t="s">
        <v>474</v>
      </c>
      <c r="I136" s="589" t="s">
        <v>345</v>
      </c>
      <c r="J136" s="590">
        <v>42810</v>
      </c>
      <c r="K136" s="589" t="s">
        <v>71</v>
      </c>
    </row>
    <row r="137" spans="1:11" s="589" customFormat="1" x14ac:dyDescent="0.2">
      <c r="A137" s="589" t="s">
        <v>611</v>
      </c>
      <c r="B137" s="589" t="s">
        <v>687</v>
      </c>
      <c r="C137" s="589" t="s">
        <v>688</v>
      </c>
      <c r="D137" s="589" t="s">
        <v>689</v>
      </c>
      <c r="E137" s="589" t="s">
        <v>887</v>
      </c>
      <c r="F137" s="590">
        <v>42802</v>
      </c>
      <c r="G137" s="591">
        <v>146.33000000000001</v>
      </c>
      <c r="H137" s="589" t="s">
        <v>474</v>
      </c>
      <c r="I137" s="589" t="s">
        <v>175</v>
      </c>
      <c r="J137" s="590">
        <v>42816</v>
      </c>
      <c r="K137" s="589" t="s">
        <v>71</v>
      </c>
    </row>
    <row r="138" spans="1:11" s="589" customFormat="1" x14ac:dyDescent="0.2">
      <c r="A138" s="589" t="s">
        <v>611</v>
      </c>
      <c r="B138" s="589" t="s">
        <v>687</v>
      </c>
      <c r="C138" s="589" t="s">
        <v>688</v>
      </c>
      <c r="D138" s="589" t="s">
        <v>689</v>
      </c>
      <c r="E138" s="589" t="s">
        <v>888</v>
      </c>
      <c r="F138" s="590">
        <v>42802</v>
      </c>
      <c r="G138" s="591">
        <v>320.85000000000002</v>
      </c>
      <c r="H138" s="589" t="s">
        <v>474</v>
      </c>
      <c r="I138" s="589" t="s">
        <v>183</v>
      </c>
      <c r="J138" s="590">
        <v>42816</v>
      </c>
      <c r="K138" s="589" t="s">
        <v>71</v>
      </c>
    </row>
    <row r="139" spans="1:11" s="589" customFormat="1" x14ac:dyDescent="0.2">
      <c r="A139" s="589" t="s">
        <v>611</v>
      </c>
      <c r="B139" s="589" t="s">
        <v>687</v>
      </c>
      <c r="C139" s="589" t="s">
        <v>688</v>
      </c>
      <c r="D139" s="589" t="s">
        <v>689</v>
      </c>
      <c r="E139" s="589" t="s">
        <v>889</v>
      </c>
      <c r="F139" s="590">
        <v>42802</v>
      </c>
      <c r="G139" s="591">
        <v>339.43</v>
      </c>
      <c r="H139" s="589" t="s">
        <v>474</v>
      </c>
      <c r="I139" s="589" t="s">
        <v>345</v>
      </c>
      <c r="J139" s="590">
        <v>42816</v>
      </c>
      <c r="K139" s="589" t="s">
        <v>71</v>
      </c>
    </row>
    <row r="140" spans="1:11" s="589" customFormat="1" x14ac:dyDescent="0.2">
      <c r="A140" s="589" t="s">
        <v>611</v>
      </c>
      <c r="B140" s="589" t="s">
        <v>687</v>
      </c>
      <c r="C140" s="589" t="s">
        <v>688</v>
      </c>
      <c r="D140" s="589" t="s">
        <v>689</v>
      </c>
      <c r="E140" s="589" t="s">
        <v>890</v>
      </c>
      <c r="F140" s="590">
        <v>42802</v>
      </c>
      <c r="G140" s="591">
        <v>229.31</v>
      </c>
      <c r="H140" s="589" t="s">
        <v>474</v>
      </c>
      <c r="I140" s="589" t="s">
        <v>376</v>
      </c>
      <c r="J140" s="590">
        <v>42816</v>
      </c>
      <c r="K140" s="589" t="s">
        <v>71</v>
      </c>
    </row>
    <row r="141" spans="1:11" s="589" customFormat="1" x14ac:dyDescent="0.2">
      <c r="A141" s="589" t="s">
        <v>611</v>
      </c>
      <c r="B141" s="589" t="s">
        <v>687</v>
      </c>
      <c r="C141" s="589" t="s">
        <v>688</v>
      </c>
      <c r="D141" s="589" t="s">
        <v>689</v>
      </c>
      <c r="E141" s="589" t="s">
        <v>891</v>
      </c>
      <c r="F141" s="590">
        <v>42802</v>
      </c>
      <c r="G141" s="591">
        <v>50</v>
      </c>
      <c r="H141" s="589" t="s">
        <v>474</v>
      </c>
      <c r="I141" s="589" t="s">
        <v>226</v>
      </c>
      <c r="J141" s="590">
        <v>42816</v>
      </c>
      <c r="K141" s="589" t="s">
        <v>71</v>
      </c>
    </row>
    <row r="142" spans="1:11" s="589" customFormat="1" x14ac:dyDescent="0.2">
      <c r="A142" s="589" t="s">
        <v>611</v>
      </c>
      <c r="B142" s="589" t="s">
        <v>687</v>
      </c>
      <c r="C142" s="589" t="s">
        <v>688</v>
      </c>
      <c r="D142" s="589" t="s">
        <v>689</v>
      </c>
      <c r="E142" s="589" t="s">
        <v>892</v>
      </c>
      <c r="F142" s="590">
        <v>42802</v>
      </c>
      <c r="G142" s="591">
        <v>967.33</v>
      </c>
      <c r="H142" s="589" t="s">
        <v>474</v>
      </c>
      <c r="I142" s="589" t="s">
        <v>345</v>
      </c>
      <c r="J142" s="590">
        <v>42816</v>
      </c>
      <c r="K142" s="589" t="s">
        <v>71</v>
      </c>
    </row>
    <row r="143" spans="1:11" s="589" customFormat="1" x14ac:dyDescent="0.2">
      <c r="A143" s="589" t="s">
        <v>611</v>
      </c>
      <c r="B143" s="589" t="s">
        <v>687</v>
      </c>
      <c r="C143" s="589" t="s">
        <v>688</v>
      </c>
      <c r="D143" s="589" t="s">
        <v>689</v>
      </c>
      <c r="E143" s="589" t="s">
        <v>893</v>
      </c>
      <c r="F143" s="590">
        <v>42802</v>
      </c>
      <c r="G143" s="591">
        <v>1368.63</v>
      </c>
      <c r="H143" s="589" t="s">
        <v>474</v>
      </c>
      <c r="I143" s="589" t="s">
        <v>345</v>
      </c>
      <c r="J143" s="590">
        <v>42810</v>
      </c>
      <c r="K143" s="589" t="s">
        <v>71</v>
      </c>
    </row>
    <row r="144" spans="1:11" s="589" customFormat="1" x14ac:dyDescent="0.2">
      <c r="A144" s="589" t="s">
        <v>611</v>
      </c>
      <c r="B144" s="589" t="s">
        <v>687</v>
      </c>
      <c r="C144" s="589" t="s">
        <v>688</v>
      </c>
      <c r="D144" s="589" t="s">
        <v>689</v>
      </c>
      <c r="E144" s="589" t="s">
        <v>894</v>
      </c>
      <c r="F144" s="590">
        <v>42802</v>
      </c>
      <c r="G144" s="591">
        <v>163.96</v>
      </c>
      <c r="H144" s="589" t="s">
        <v>474</v>
      </c>
      <c r="I144" s="589" t="s">
        <v>345</v>
      </c>
      <c r="J144" s="590">
        <v>42810</v>
      </c>
      <c r="K144" s="589" t="s">
        <v>71</v>
      </c>
    </row>
    <row r="145" spans="1:11" s="589" customFormat="1" x14ac:dyDescent="0.2">
      <c r="A145" s="589" t="s">
        <v>611</v>
      </c>
      <c r="B145" s="589" t="s">
        <v>687</v>
      </c>
      <c r="C145" s="589" t="s">
        <v>688</v>
      </c>
      <c r="D145" s="589" t="s">
        <v>689</v>
      </c>
      <c r="E145" s="589" t="s">
        <v>895</v>
      </c>
      <c r="F145" s="590">
        <v>42802</v>
      </c>
      <c r="G145" s="591">
        <v>1308.5</v>
      </c>
      <c r="H145" s="589" t="s">
        <v>474</v>
      </c>
      <c r="I145" s="589" t="s">
        <v>345</v>
      </c>
      <c r="J145" s="590">
        <v>42815</v>
      </c>
      <c r="K145" s="589" t="s">
        <v>71</v>
      </c>
    </row>
    <row r="146" spans="1:11" s="589" customFormat="1" x14ac:dyDescent="0.2">
      <c r="A146" s="589" t="s">
        <v>611</v>
      </c>
      <c r="B146" s="589" t="s">
        <v>687</v>
      </c>
      <c r="C146" s="589" t="s">
        <v>688</v>
      </c>
      <c r="D146" s="589" t="s">
        <v>689</v>
      </c>
      <c r="E146" s="589" t="s">
        <v>896</v>
      </c>
      <c r="F146" s="590">
        <v>42802</v>
      </c>
      <c r="G146" s="591">
        <v>45.92</v>
      </c>
      <c r="H146" s="589" t="s">
        <v>474</v>
      </c>
      <c r="I146" s="589" t="s">
        <v>226</v>
      </c>
      <c r="J146" s="590">
        <v>42815</v>
      </c>
      <c r="K146" s="589" t="s">
        <v>71</v>
      </c>
    </row>
    <row r="147" spans="1:11" s="589" customFormat="1" x14ac:dyDescent="0.2">
      <c r="A147" s="589" t="s">
        <v>611</v>
      </c>
      <c r="B147" s="589" t="s">
        <v>687</v>
      </c>
      <c r="C147" s="589" t="s">
        <v>688</v>
      </c>
      <c r="D147" s="589" t="s">
        <v>689</v>
      </c>
      <c r="E147" s="589" t="s">
        <v>897</v>
      </c>
      <c r="F147" s="590">
        <v>42802</v>
      </c>
      <c r="G147" s="591">
        <v>70.209999999999994</v>
      </c>
      <c r="H147" s="589" t="s">
        <v>474</v>
      </c>
      <c r="I147" s="589" t="s">
        <v>226</v>
      </c>
      <c r="J147" s="590">
        <v>42815</v>
      </c>
      <c r="K147" s="589" t="s">
        <v>71</v>
      </c>
    </row>
    <row r="148" spans="1:11" s="589" customFormat="1" x14ac:dyDescent="0.2">
      <c r="A148" s="589" t="s">
        <v>611</v>
      </c>
      <c r="B148" s="589" t="s">
        <v>687</v>
      </c>
      <c r="C148" s="589" t="s">
        <v>688</v>
      </c>
      <c r="D148" s="589" t="s">
        <v>689</v>
      </c>
      <c r="E148" s="589" t="s">
        <v>898</v>
      </c>
      <c r="F148" s="590">
        <v>42796</v>
      </c>
      <c r="G148" s="591">
        <v>547.25</v>
      </c>
      <c r="H148" s="589" t="s">
        <v>474</v>
      </c>
      <c r="I148" s="589" t="s">
        <v>345</v>
      </c>
      <c r="J148" s="590">
        <v>42801</v>
      </c>
      <c r="K148" s="589" t="s">
        <v>71</v>
      </c>
    </row>
    <row r="149" spans="1:11" s="589" customFormat="1" x14ac:dyDescent="0.2">
      <c r="A149" s="589" t="s">
        <v>611</v>
      </c>
      <c r="B149" s="589" t="s">
        <v>687</v>
      </c>
      <c r="C149" s="589" t="s">
        <v>688</v>
      </c>
      <c r="D149" s="589" t="s">
        <v>689</v>
      </c>
      <c r="E149" s="589" t="s">
        <v>899</v>
      </c>
      <c r="F149" s="590">
        <v>42794</v>
      </c>
      <c r="G149" s="591">
        <v>92</v>
      </c>
      <c r="H149" s="589" t="s">
        <v>474</v>
      </c>
      <c r="I149" s="589" t="s">
        <v>345</v>
      </c>
      <c r="J149" s="590">
        <v>42795</v>
      </c>
      <c r="K149" s="589" t="s">
        <v>71</v>
      </c>
    </row>
    <row r="150" spans="1:11" s="589" customFormat="1" x14ac:dyDescent="0.2">
      <c r="A150" s="589" t="s">
        <v>611</v>
      </c>
      <c r="B150" s="589" t="s">
        <v>687</v>
      </c>
      <c r="C150" s="589" t="s">
        <v>688</v>
      </c>
      <c r="D150" s="589" t="s">
        <v>689</v>
      </c>
      <c r="E150" s="589" t="s">
        <v>900</v>
      </c>
      <c r="F150" s="590">
        <v>42794</v>
      </c>
      <c r="G150" s="591">
        <v>1050.0899999999999</v>
      </c>
      <c r="H150" s="589" t="s">
        <v>474</v>
      </c>
      <c r="I150" s="589" t="s">
        <v>345</v>
      </c>
      <c r="J150" s="590">
        <v>42795</v>
      </c>
      <c r="K150" s="589" t="s">
        <v>71</v>
      </c>
    </row>
    <row r="151" spans="1:11" s="589" customFormat="1" x14ac:dyDescent="0.2">
      <c r="A151" s="589" t="s">
        <v>611</v>
      </c>
      <c r="B151" s="589" t="s">
        <v>687</v>
      </c>
      <c r="C151" s="589" t="s">
        <v>688</v>
      </c>
      <c r="D151" s="589" t="s">
        <v>689</v>
      </c>
      <c r="E151" s="589" t="s">
        <v>901</v>
      </c>
      <c r="F151" s="590">
        <v>42794</v>
      </c>
      <c r="G151" s="591">
        <v>1643.22</v>
      </c>
      <c r="H151" s="589" t="s">
        <v>474</v>
      </c>
      <c r="I151" s="589" t="s">
        <v>345</v>
      </c>
      <c r="J151" s="590">
        <v>42795</v>
      </c>
      <c r="K151" s="589" t="s">
        <v>71</v>
      </c>
    </row>
    <row r="152" spans="1:11" s="589" customFormat="1" x14ac:dyDescent="0.2">
      <c r="A152" s="589" t="s">
        <v>611</v>
      </c>
      <c r="B152" s="589" t="s">
        <v>687</v>
      </c>
      <c r="C152" s="589" t="s">
        <v>688</v>
      </c>
      <c r="D152" s="589" t="s">
        <v>689</v>
      </c>
      <c r="E152" s="589" t="s">
        <v>902</v>
      </c>
      <c r="F152" s="590">
        <v>42794</v>
      </c>
      <c r="G152" s="591">
        <v>698.11</v>
      </c>
      <c r="H152" s="589" t="s">
        <v>474</v>
      </c>
      <c r="I152" s="589" t="s">
        <v>345</v>
      </c>
      <c r="J152" s="590">
        <v>42795</v>
      </c>
      <c r="K152" s="589" t="s">
        <v>71</v>
      </c>
    </row>
    <row r="153" spans="1:11" s="589" customFormat="1" x14ac:dyDescent="0.2">
      <c r="A153" s="589" t="s">
        <v>611</v>
      </c>
      <c r="B153" s="589" t="s">
        <v>687</v>
      </c>
      <c r="C153" s="589" t="s">
        <v>688</v>
      </c>
      <c r="D153" s="589" t="s">
        <v>689</v>
      </c>
      <c r="E153" s="589" t="s">
        <v>903</v>
      </c>
      <c r="F153" s="590">
        <v>42794</v>
      </c>
      <c r="G153" s="591">
        <v>810.98</v>
      </c>
      <c r="H153" s="589" t="s">
        <v>474</v>
      </c>
      <c r="I153" s="589" t="s">
        <v>345</v>
      </c>
      <c r="J153" s="590">
        <v>42795</v>
      </c>
      <c r="K153" s="589" t="s">
        <v>71</v>
      </c>
    </row>
    <row r="154" spans="1:11" s="589" customFormat="1" x14ac:dyDescent="0.2">
      <c r="A154" s="589" t="s">
        <v>611</v>
      </c>
      <c r="B154" s="589" t="s">
        <v>687</v>
      </c>
      <c r="C154" s="589" t="s">
        <v>688</v>
      </c>
      <c r="D154" s="589" t="s">
        <v>689</v>
      </c>
      <c r="E154" s="589" t="s">
        <v>904</v>
      </c>
      <c r="F154" s="590">
        <v>42794</v>
      </c>
      <c r="G154" s="591">
        <v>728.29</v>
      </c>
      <c r="H154" s="589" t="s">
        <v>474</v>
      </c>
      <c r="I154" s="589" t="s">
        <v>345</v>
      </c>
      <c r="J154" s="590">
        <v>42795</v>
      </c>
      <c r="K154" s="589" t="s">
        <v>71</v>
      </c>
    </row>
    <row r="155" spans="1:11" s="589" customFormat="1" x14ac:dyDescent="0.2">
      <c r="A155" s="589" t="s">
        <v>611</v>
      </c>
      <c r="B155" s="589" t="s">
        <v>687</v>
      </c>
      <c r="C155" s="589" t="s">
        <v>688</v>
      </c>
      <c r="D155" s="589" t="s">
        <v>689</v>
      </c>
      <c r="E155" s="589" t="s">
        <v>905</v>
      </c>
      <c r="F155" s="590">
        <v>42794</v>
      </c>
      <c r="G155" s="591">
        <v>608.53</v>
      </c>
      <c r="H155" s="589" t="s">
        <v>474</v>
      </c>
      <c r="I155" s="589" t="s">
        <v>345</v>
      </c>
      <c r="J155" s="590">
        <v>42795</v>
      </c>
      <c r="K155" s="589" t="s">
        <v>71</v>
      </c>
    </row>
    <row r="156" spans="1:11" s="589" customFormat="1" x14ac:dyDescent="0.2">
      <c r="A156" s="589" t="s">
        <v>611</v>
      </c>
      <c r="B156" s="589" t="s">
        <v>687</v>
      </c>
      <c r="C156" s="589" t="s">
        <v>688</v>
      </c>
      <c r="D156" s="589" t="s">
        <v>689</v>
      </c>
      <c r="E156" s="589" t="s">
        <v>906</v>
      </c>
      <c r="F156" s="590">
        <v>42794</v>
      </c>
      <c r="G156" s="591">
        <v>48</v>
      </c>
      <c r="H156" s="589" t="s">
        <v>474</v>
      </c>
      <c r="I156" s="589" t="s">
        <v>345</v>
      </c>
      <c r="J156" s="590">
        <v>42795</v>
      </c>
      <c r="K156" s="589" t="s">
        <v>71</v>
      </c>
    </row>
    <row r="157" spans="1:11" s="589" customFormat="1" x14ac:dyDescent="0.2">
      <c r="A157" s="589" t="s">
        <v>611</v>
      </c>
      <c r="B157" s="589" t="s">
        <v>687</v>
      </c>
      <c r="C157" s="589" t="s">
        <v>688</v>
      </c>
      <c r="D157" s="589" t="s">
        <v>689</v>
      </c>
      <c r="E157" s="589" t="s">
        <v>907</v>
      </c>
      <c r="F157" s="590">
        <v>42794</v>
      </c>
      <c r="G157" s="591">
        <v>0.33</v>
      </c>
      <c r="H157" s="589" t="s">
        <v>474</v>
      </c>
      <c r="I157" s="589" t="s">
        <v>345</v>
      </c>
      <c r="J157" s="590">
        <v>42795</v>
      </c>
      <c r="K157" s="589" t="s">
        <v>71</v>
      </c>
    </row>
    <row r="158" spans="1:11" s="589" customFormat="1" x14ac:dyDescent="0.2">
      <c r="A158" s="589" t="s">
        <v>611</v>
      </c>
      <c r="B158" s="589" t="s">
        <v>687</v>
      </c>
      <c r="C158" s="589" t="s">
        <v>688</v>
      </c>
      <c r="D158" s="589" t="s">
        <v>689</v>
      </c>
      <c r="E158" s="589" t="s">
        <v>908</v>
      </c>
      <c r="F158" s="590">
        <v>42793</v>
      </c>
      <c r="G158" s="591">
        <v>150.86000000000001</v>
      </c>
      <c r="H158" s="589" t="s">
        <v>1382</v>
      </c>
      <c r="I158" s="589" t="s">
        <v>612</v>
      </c>
      <c r="J158" s="590">
        <v>42795</v>
      </c>
      <c r="K158" s="589" t="s">
        <v>71</v>
      </c>
    </row>
    <row r="159" spans="1:11" s="589" customFormat="1" x14ac:dyDescent="0.2">
      <c r="A159" s="589" t="s">
        <v>611</v>
      </c>
      <c r="B159" s="589" t="s">
        <v>687</v>
      </c>
      <c r="C159" s="589" t="s">
        <v>688</v>
      </c>
      <c r="D159" s="589" t="s">
        <v>689</v>
      </c>
      <c r="E159" s="589" t="s">
        <v>909</v>
      </c>
      <c r="F159" s="590">
        <v>42790</v>
      </c>
      <c r="G159" s="591">
        <v>159.97999999999999</v>
      </c>
      <c r="H159" s="589" t="s">
        <v>474</v>
      </c>
      <c r="I159" s="589" t="s">
        <v>232</v>
      </c>
      <c r="J159" s="590">
        <v>42795</v>
      </c>
      <c r="K159" s="589" t="s">
        <v>71</v>
      </c>
    </row>
    <row r="160" spans="1:11" s="589" customFormat="1" x14ac:dyDescent="0.2">
      <c r="A160" s="589" t="s">
        <v>611</v>
      </c>
      <c r="B160" s="589" t="s">
        <v>687</v>
      </c>
      <c r="C160" s="589" t="s">
        <v>688</v>
      </c>
      <c r="D160" s="589" t="s">
        <v>689</v>
      </c>
      <c r="E160" s="589" t="s">
        <v>910</v>
      </c>
      <c r="F160" s="590">
        <v>42789</v>
      </c>
      <c r="G160" s="591">
        <v>376.7</v>
      </c>
      <c r="H160" s="589" t="s">
        <v>474</v>
      </c>
      <c r="I160" s="589" t="s">
        <v>345</v>
      </c>
      <c r="J160" s="590">
        <v>42795</v>
      </c>
      <c r="K160" s="589" t="s">
        <v>71</v>
      </c>
    </row>
    <row r="161" spans="1:11" s="589" customFormat="1" x14ac:dyDescent="0.2">
      <c r="A161" s="589" t="s">
        <v>611</v>
      </c>
      <c r="B161" s="589" t="s">
        <v>687</v>
      </c>
      <c r="C161" s="589" t="s">
        <v>688</v>
      </c>
      <c r="D161" s="589" t="s">
        <v>689</v>
      </c>
      <c r="E161" s="589" t="s">
        <v>911</v>
      </c>
      <c r="F161" s="590">
        <v>42788</v>
      </c>
      <c r="G161" s="591">
        <v>37.21</v>
      </c>
      <c r="H161" s="589" t="s">
        <v>474</v>
      </c>
      <c r="I161" s="589" t="s">
        <v>183</v>
      </c>
      <c r="J161" s="590">
        <v>42795</v>
      </c>
      <c r="K161" s="589" t="s">
        <v>71</v>
      </c>
    </row>
    <row r="162" spans="1:11" s="589" customFormat="1" x14ac:dyDescent="0.2">
      <c r="A162" s="589" t="s">
        <v>611</v>
      </c>
      <c r="B162" s="589" t="s">
        <v>687</v>
      </c>
      <c r="C162" s="589" t="s">
        <v>688</v>
      </c>
      <c r="D162" s="589" t="s">
        <v>689</v>
      </c>
      <c r="E162" s="589" t="s">
        <v>913</v>
      </c>
      <c r="F162" s="590">
        <v>42786</v>
      </c>
      <c r="G162" s="591">
        <v>1004.21</v>
      </c>
      <c r="H162" s="589" t="s">
        <v>474</v>
      </c>
      <c r="I162" s="589" t="s">
        <v>345</v>
      </c>
      <c r="J162" s="590">
        <v>42795</v>
      </c>
      <c r="K162" s="589" t="s">
        <v>71</v>
      </c>
    </row>
    <row r="163" spans="1:11" s="589" customFormat="1" x14ac:dyDescent="0.2">
      <c r="A163" s="589" t="s">
        <v>611</v>
      </c>
      <c r="B163" s="589" t="s">
        <v>687</v>
      </c>
      <c r="C163" s="589" t="s">
        <v>688</v>
      </c>
      <c r="D163" s="589" t="s">
        <v>689</v>
      </c>
      <c r="E163" s="589" t="s">
        <v>914</v>
      </c>
      <c r="F163" s="590">
        <v>42783</v>
      </c>
      <c r="G163" s="591">
        <v>144.07</v>
      </c>
      <c r="H163" s="589" t="s">
        <v>474</v>
      </c>
      <c r="I163" s="589" t="s">
        <v>345</v>
      </c>
      <c r="J163" s="590">
        <v>42795</v>
      </c>
      <c r="K163" s="589" t="s">
        <v>71</v>
      </c>
    </row>
    <row r="164" spans="1:11" s="589" customFormat="1" x14ac:dyDescent="0.2">
      <c r="A164" s="589" t="s">
        <v>611</v>
      </c>
      <c r="B164" s="589" t="s">
        <v>687</v>
      </c>
      <c r="C164" s="589" t="s">
        <v>688</v>
      </c>
      <c r="D164" s="589" t="s">
        <v>689</v>
      </c>
      <c r="E164" s="589" t="s">
        <v>915</v>
      </c>
      <c r="F164" s="590">
        <v>42783</v>
      </c>
      <c r="G164" s="591">
        <v>155.46</v>
      </c>
      <c r="H164" s="589" t="s">
        <v>474</v>
      </c>
      <c r="I164" s="589" t="s">
        <v>156</v>
      </c>
      <c r="J164" s="590">
        <v>42795</v>
      </c>
      <c r="K164" s="589" t="s">
        <v>71</v>
      </c>
    </row>
    <row r="165" spans="1:11" s="589" customFormat="1" x14ac:dyDescent="0.2">
      <c r="A165" s="589" t="s">
        <v>611</v>
      </c>
      <c r="B165" s="589" t="s">
        <v>687</v>
      </c>
      <c r="C165" s="589" t="s">
        <v>688</v>
      </c>
      <c r="D165" s="589" t="s">
        <v>689</v>
      </c>
      <c r="E165" s="589" t="s">
        <v>917</v>
      </c>
      <c r="F165" s="590">
        <v>42780</v>
      </c>
      <c r="G165" s="591">
        <v>447.31</v>
      </c>
      <c r="H165" s="589" t="s">
        <v>474</v>
      </c>
      <c r="I165" s="589" t="s">
        <v>345</v>
      </c>
      <c r="J165" s="590">
        <v>42795</v>
      </c>
      <c r="K165" s="589" t="s">
        <v>71</v>
      </c>
    </row>
    <row r="166" spans="1:11" s="589" customFormat="1" x14ac:dyDescent="0.2">
      <c r="A166" s="589" t="s">
        <v>611</v>
      </c>
      <c r="B166" s="589" t="s">
        <v>687</v>
      </c>
      <c r="C166" s="589" t="s">
        <v>688</v>
      </c>
      <c r="D166" s="589" t="s">
        <v>689</v>
      </c>
      <c r="E166" s="589" t="s">
        <v>918</v>
      </c>
      <c r="F166" s="590">
        <v>42780</v>
      </c>
      <c r="G166" s="591">
        <v>373.88</v>
      </c>
      <c r="H166" s="589" t="s">
        <v>474</v>
      </c>
      <c r="I166" s="589" t="s">
        <v>345</v>
      </c>
      <c r="J166" s="590">
        <v>42795</v>
      </c>
      <c r="K166" s="589" t="s">
        <v>71</v>
      </c>
    </row>
    <row r="167" spans="1:11" s="589" customFormat="1" x14ac:dyDescent="0.2">
      <c r="A167" s="589" t="s">
        <v>611</v>
      </c>
      <c r="B167" s="589" t="s">
        <v>687</v>
      </c>
      <c r="C167" s="589" t="s">
        <v>688</v>
      </c>
      <c r="D167" s="589" t="s">
        <v>689</v>
      </c>
      <c r="E167" s="589" t="s">
        <v>919</v>
      </c>
      <c r="F167" s="590">
        <v>42780</v>
      </c>
      <c r="G167" s="591">
        <v>1021.17</v>
      </c>
      <c r="H167" s="589" t="s">
        <v>474</v>
      </c>
      <c r="I167" s="589" t="s">
        <v>345</v>
      </c>
      <c r="J167" s="590">
        <v>42795</v>
      </c>
      <c r="K167" s="589" t="s">
        <v>71</v>
      </c>
    </row>
    <row r="168" spans="1:11" s="589" customFormat="1" x14ac:dyDescent="0.2">
      <c r="A168" s="589" t="s">
        <v>611</v>
      </c>
      <c r="B168" s="589" t="s">
        <v>687</v>
      </c>
      <c r="C168" s="589" t="s">
        <v>688</v>
      </c>
      <c r="D168" s="589" t="s">
        <v>689</v>
      </c>
      <c r="E168" s="589" t="s">
        <v>920</v>
      </c>
      <c r="F168" s="590">
        <v>42818</v>
      </c>
      <c r="G168" s="591">
        <v>569.99</v>
      </c>
      <c r="H168" s="589" t="s">
        <v>474</v>
      </c>
      <c r="I168" s="589" t="s">
        <v>156</v>
      </c>
      <c r="J168" s="590">
        <v>42824</v>
      </c>
      <c r="K168" s="589" t="s">
        <v>71</v>
      </c>
    </row>
    <row r="169" spans="1:11" s="589" customFormat="1" x14ac:dyDescent="0.2">
      <c r="A169" s="589" t="s">
        <v>611</v>
      </c>
      <c r="B169" s="589" t="s">
        <v>687</v>
      </c>
      <c r="C169" s="589" t="s">
        <v>688</v>
      </c>
      <c r="D169" s="589" t="s">
        <v>689</v>
      </c>
      <c r="E169" s="589" t="s">
        <v>921</v>
      </c>
      <c r="F169" s="590">
        <v>42818</v>
      </c>
      <c r="G169" s="591">
        <v>569.99</v>
      </c>
      <c r="H169" s="589" t="s">
        <v>474</v>
      </c>
      <c r="I169" s="589" t="s">
        <v>156</v>
      </c>
      <c r="J169" s="590">
        <v>42824</v>
      </c>
      <c r="K169" s="589" t="s">
        <v>71</v>
      </c>
    </row>
    <row r="170" spans="1:11" s="589" customFormat="1" x14ac:dyDescent="0.2">
      <c r="A170" s="589" t="s">
        <v>611</v>
      </c>
      <c r="B170" s="589" t="s">
        <v>687</v>
      </c>
      <c r="C170" s="589" t="s">
        <v>688</v>
      </c>
      <c r="D170" s="589" t="s">
        <v>689</v>
      </c>
      <c r="E170" s="589" t="s">
        <v>922</v>
      </c>
      <c r="F170" s="590">
        <v>42818</v>
      </c>
      <c r="G170" s="591">
        <v>569.99</v>
      </c>
      <c r="H170" s="589" t="s">
        <v>474</v>
      </c>
      <c r="I170" s="589" t="s">
        <v>156</v>
      </c>
      <c r="J170" s="590">
        <v>42824</v>
      </c>
      <c r="K170" s="589" t="s">
        <v>71</v>
      </c>
    </row>
    <row r="171" spans="1:11" s="589" customFormat="1" x14ac:dyDescent="0.2">
      <c r="A171" s="589" t="s">
        <v>611</v>
      </c>
      <c r="B171" s="589" t="s">
        <v>687</v>
      </c>
      <c r="C171" s="589" t="s">
        <v>688</v>
      </c>
      <c r="D171" s="589" t="s">
        <v>689</v>
      </c>
      <c r="E171" s="589" t="s">
        <v>923</v>
      </c>
      <c r="F171" s="590">
        <v>42818</v>
      </c>
      <c r="G171" s="591">
        <v>82.92</v>
      </c>
      <c r="H171" s="589" t="s">
        <v>474</v>
      </c>
      <c r="I171" s="589" t="s">
        <v>345</v>
      </c>
      <c r="J171" s="590">
        <v>42824</v>
      </c>
      <c r="K171" s="589" t="s">
        <v>71</v>
      </c>
    </row>
    <row r="172" spans="1:11" s="589" customFormat="1" x14ac:dyDescent="0.2">
      <c r="A172" s="589" t="s">
        <v>611</v>
      </c>
      <c r="B172" s="589" t="s">
        <v>687</v>
      </c>
      <c r="C172" s="589" t="s">
        <v>688</v>
      </c>
      <c r="D172" s="589" t="s">
        <v>689</v>
      </c>
      <c r="E172" s="589" t="s">
        <v>924</v>
      </c>
      <c r="F172" s="590">
        <v>42818</v>
      </c>
      <c r="G172" s="591">
        <v>92</v>
      </c>
      <c r="H172" s="589" t="s">
        <v>474</v>
      </c>
      <c r="I172" s="589" t="s">
        <v>345</v>
      </c>
      <c r="J172" s="590">
        <v>42824</v>
      </c>
      <c r="K172" s="589" t="s">
        <v>71</v>
      </c>
    </row>
    <row r="173" spans="1:11" s="589" customFormat="1" x14ac:dyDescent="0.2">
      <c r="A173" s="589" t="s">
        <v>611</v>
      </c>
      <c r="B173" s="589" t="s">
        <v>687</v>
      </c>
      <c r="C173" s="589" t="s">
        <v>688</v>
      </c>
      <c r="D173" s="589" t="s">
        <v>689</v>
      </c>
      <c r="E173" s="589" t="s">
        <v>925</v>
      </c>
      <c r="F173" s="590">
        <v>42818</v>
      </c>
      <c r="G173" s="591">
        <v>1100.8399999999999</v>
      </c>
      <c r="H173" s="589" t="s">
        <v>474</v>
      </c>
      <c r="I173" s="589" t="s">
        <v>345</v>
      </c>
      <c r="J173" s="590">
        <v>42824</v>
      </c>
      <c r="K173" s="589" t="s">
        <v>71</v>
      </c>
    </row>
    <row r="174" spans="1:11" s="589" customFormat="1" x14ac:dyDescent="0.2">
      <c r="A174" s="589" t="s">
        <v>611</v>
      </c>
      <c r="B174" s="589" t="s">
        <v>687</v>
      </c>
      <c r="C174" s="589" t="s">
        <v>688</v>
      </c>
      <c r="D174" s="589" t="s">
        <v>689</v>
      </c>
      <c r="E174" s="589" t="s">
        <v>926</v>
      </c>
      <c r="F174" s="590">
        <v>42817</v>
      </c>
      <c r="G174" s="591">
        <v>338.82</v>
      </c>
      <c r="H174" s="589" t="s">
        <v>474</v>
      </c>
      <c r="I174" s="589" t="s">
        <v>345</v>
      </c>
      <c r="J174" s="590">
        <v>42824</v>
      </c>
      <c r="K174" s="589" t="s">
        <v>71</v>
      </c>
    </row>
    <row r="175" spans="1:11" s="589" customFormat="1" x14ac:dyDescent="0.2">
      <c r="A175" s="589" t="s">
        <v>611</v>
      </c>
      <c r="B175" s="589" t="s">
        <v>687</v>
      </c>
      <c r="C175" s="589" t="s">
        <v>688</v>
      </c>
      <c r="D175" s="589" t="s">
        <v>689</v>
      </c>
      <c r="E175" s="589" t="s">
        <v>927</v>
      </c>
      <c r="F175" s="590">
        <v>42817</v>
      </c>
      <c r="G175" s="591">
        <v>235.69</v>
      </c>
      <c r="H175" s="589" t="s">
        <v>474</v>
      </c>
      <c r="I175" s="589" t="s">
        <v>345</v>
      </c>
      <c r="J175" s="590">
        <v>42824</v>
      </c>
      <c r="K175" s="589" t="s">
        <v>71</v>
      </c>
    </row>
    <row r="176" spans="1:11" s="589" customFormat="1" x14ac:dyDescent="0.2">
      <c r="A176" s="589" t="s">
        <v>611</v>
      </c>
      <c r="B176" s="589" t="s">
        <v>687</v>
      </c>
      <c r="C176" s="589" t="s">
        <v>688</v>
      </c>
      <c r="D176" s="589" t="s">
        <v>689</v>
      </c>
      <c r="E176" s="589" t="s">
        <v>928</v>
      </c>
      <c r="F176" s="590">
        <v>42817</v>
      </c>
      <c r="G176" s="591">
        <v>599.57000000000005</v>
      </c>
      <c r="H176" s="589" t="s">
        <v>474</v>
      </c>
      <c r="I176" s="589" t="s">
        <v>345</v>
      </c>
      <c r="J176" s="590">
        <v>42824</v>
      </c>
      <c r="K176" s="589" t="s">
        <v>71</v>
      </c>
    </row>
    <row r="177" spans="1:11" s="589" customFormat="1" x14ac:dyDescent="0.2">
      <c r="A177" s="589" t="s">
        <v>611</v>
      </c>
      <c r="B177" s="589" t="s">
        <v>687</v>
      </c>
      <c r="C177" s="589" t="s">
        <v>688</v>
      </c>
      <c r="D177" s="589" t="s">
        <v>689</v>
      </c>
      <c r="E177" s="589" t="s">
        <v>929</v>
      </c>
      <c r="F177" s="590">
        <v>42817</v>
      </c>
      <c r="G177" s="591">
        <v>413.86</v>
      </c>
      <c r="H177" s="589" t="s">
        <v>474</v>
      </c>
      <c r="I177" s="589" t="s">
        <v>345</v>
      </c>
      <c r="J177" s="590">
        <v>42824</v>
      </c>
      <c r="K177" s="589" t="s">
        <v>71</v>
      </c>
    </row>
    <row r="178" spans="1:11" s="589" customFormat="1" x14ac:dyDescent="0.2">
      <c r="A178" s="589" t="s">
        <v>611</v>
      </c>
      <c r="B178" s="589" t="s">
        <v>687</v>
      </c>
      <c r="C178" s="589" t="s">
        <v>688</v>
      </c>
      <c r="D178" s="589" t="s">
        <v>689</v>
      </c>
      <c r="E178" s="589" t="s">
        <v>930</v>
      </c>
      <c r="F178" s="590">
        <v>42817</v>
      </c>
      <c r="G178" s="591">
        <v>673.15</v>
      </c>
      <c r="H178" s="589" t="s">
        <v>474</v>
      </c>
      <c r="I178" s="589" t="s">
        <v>345</v>
      </c>
      <c r="J178" s="590">
        <v>42824</v>
      </c>
      <c r="K178" s="589" t="s">
        <v>71</v>
      </c>
    </row>
    <row r="179" spans="1:11" s="589" customFormat="1" x14ac:dyDescent="0.2">
      <c r="A179" s="589" t="s">
        <v>611</v>
      </c>
      <c r="B179" s="589" t="s">
        <v>687</v>
      </c>
      <c r="C179" s="589" t="s">
        <v>688</v>
      </c>
      <c r="D179" s="589" t="s">
        <v>689</v>
      </c>
      <c r="E179" s="589" t="s">
        <v>931</v>
      </c>
      <c r="F179" s="590">
        <v>42817</v>
      </c>
      <c r="G179" s="591">
        <v>13</v>
      </c>
      <c r="H179" s="589" t="s">
        <v>474</v>
      </c>
      <c r="I179" s="589" t="s">
        <v>612</v>
      </c>
      <c r="J179" s="590">
        <v>42824</v>
      </c>
      <c r="K179" s="589" t="s">
        <v>71</v>
      </c>
    </row>
    <row r="180" spans="1:11" s="589" customFormat="1" x14ac:dyDescent="0.2">
      <c r="A180" s="589" t="s">
        <v>611</v>
      </c>
      <c r="B180" s="589" t="s">
        <v>687</v>
      </c>
      <c r="C180" s="589" t="s">
        <v>688</v>
      </c>
      <c r="D180" s="589" t="s">
        <v>689</v>
      </c>
      <c r="E180" s="589" t="s">
        <v>932</v>
      </c>
      <c r="F180" s="590">
        <v>42817</v>
      </c>
      <c r="G180" s="591">
        <v>85</v>
      </c>
      <c r="H180" s="589" t="s">
        <v>474</v>
      </c>
      <c r="I180" s="589" t="s">
        <v>345</v>
      </c>
      <c r="J180" s="590">
        <v>42824</v>
      </c>
      <c r="K180" s="589" t="s">
        <v>71</v>
      </c>
    </row>
    <row r="181" spans="1:11" s="589" customFormat="1" x14ac:dyDescent="0.2">
      <c r="A181" s="589" t="s">
        <v>611</v>
      </c>
      <c r="B181" s="589" t="s">
        <v>687</v>
      </c>
      <c r="C181" s="589" t="s">
        <v>688</v>
      </c>
      <c r="D181" s="589" t="s">
        <v>689</v>
      </c>
      <c r="E181" s="589" t="s">
        <v>934</v>
      </c>
      <c r="F181" s="590">
        <v>42815</v>
      </c>
      <c r="G181" s="591">
        <v>239.57</v>
      </c>
      <c r="H181" s="589" t="s">
        <v>474</v>
      </c>
      <c r="I181" s="589" t="s">
        <v>525</v>
      </c>
      <c r="J181" s="590">
        <v>42822</v>
      </c>
      <c r="K181" s="589" t="s">
        <v>71</v>
      </c>
    </row>
    <row r="182" spans="1:11" s="589" customFormat="1" x14ac:dyDescent="0.2">
      <c r="A182" s="589" t="s">
        <v>611</v>
      </c>
      <c r="B182" s="589" t="s">
        <v>687</v>
      </c>
      <c r="C182" s="589" t="s">
        <v>688</v>
      </c>
      <c r="D182" s="589" t="s">
        <v>689</v>
      </c>
      <c r="E182" s="589" t="s">
        <v>935</v>
      </c>
      <c r="F182" s="590">
        <v>42815</v>
      </c>
      <c r="G182" s="591">
        <v>621.29999999999995</v>
      </c>
      <c r="H182" s="589" t="s">
        <v>474</v>
      </c>
      <c r="I182" s="589" t="s">
        <v>345</v>
      </c>
      <c r="J182" s="590">
        <v>42822</v>
      </c>
      <c r="K182" s="589" t="s">
        <v>71</v>
      </c>
    </row>
    <row r="183" spans="1:11" s="589" customFormat="1" x14ac:dyDescent="0.2">
      <c r="A183" s="589" t="s">
        <v>611</v>
      </c>
      <c r="B183" s="589" t="s">
        <v>687</v>
      </c>
      <c r="C183" s="589" t="s">
        <v>688</v>
      </c>
      <c r="D183" s="589" t="s">
        <v>689</v>
      </c>
      <c r="E183" s="589" t="s">
        <v>936</v>
      </c>
      <c r="F183" s="590">
        <v>42815</v>
      </c>
      <c r="G183" s="591">
        <v>654.92999999999995</v>
      </c>
      <c r="H183" s="589" t="s">
        <v>474</v>
      </c>
      <c r="I183" s="589" t="s">
        <v>345</v>
      </c>
      <c r="J183" s="590">
        <v>42823</v>
      </c>
      <c r="K183" s="589" t="s">
        <v>71</v>
      </c>
    </row>
    <row r="184" spans="1:11" s="589" customFormat="1" x14ac:dyDescent="0.2">
      <c r="A184" s="589" t="s">
        <v>611</v>
      </c>
      <c r="B184" s="589" t="s">
        <v>687</v>
      </c>
      <c r="C184" s="589" t="s">
        <v>688</v>
      </c>
      <c r="D184" s="589" t="s">
        <v>689</v>
      </c>
      <c r="E184" s="589" t="s">
        <v>937</v>
      </c>
      <c r="F184" s="590">
        <v>42815</v>
      </c>
      <c r="G184" s="591">
        <v>298.74</v>
      </c>
      <c r="H184" s="589" t="s">
        <v>474</v>
      </c>
      <c r="I184" s="589" t="s">
        <v>345</v>
      </c>
      <c r="J184" s="590">
        <v>42823</v>
      </c>
      <c r="K184" s="589" t="s">
        <v>71</v>
      </c>
    </row>
    <row r="185" spans="1:11" s="589" customFormat="1" x14ac:dyDescent="0.2">
      <c r="A185" s="589" t="s">
        <v>611</v>
      </c>
      <c r="B185" s="589" t="s">
        <v>687</v>
      </c>
      <c r="C185" s="589" t="s">
        <v>688</v>
      </c>
      <c r="D185" s="589" t="s">
        <v>689</v>
      </c>
      <c r="E185" s="589" t="s">
        <v>938</v>
      </c>
      <c r="F185" s="590">
        <v>42815</v>
      </c>
      <c r="G185" s="591">
        <v>358.74</v>
      </c>
      <c r="H185" s="589" t="s">
        <v>474</v>
      </c>
      <c r="I185" s="589" t="s">
        <v>345</v>
      </c>
      <c r="J185" s="590">
        <v>42824</v>
      </c>
      <c r="K185" s="589" t="s">
        <v>71</v>
      </c>
    </row>
    <row r="186" spans="1:11" s="589" customFormat="1" x14ac:dyDescent="0.2">
      <c r="A186" s="589" t="s">
        <v>611</v>
      </c>
      <c r="B186" s="589" t="s">
        <v>687</v>
      </c>
      <c r="C186" s="589" t="s">
        <v>688</v>
      </c>
      <c r="D186" s="589" t="s">
        <v>689</v>
      </c>
      <c r="E186" s="589" t="s">
        <v>939</v>
      </c>
      <c r="F186" s="590">
        <v>42815</v>
      </c>
      <c r="G186" s="591">
        <v>229.9</v>
      </c>
      <c r="H186" s="589" t="s">
        <v>474</v>
      </c>
      <c r="I186" s="589" t="s">
        <v>345</v>
      </c>
      <c r="J186" s="590">
        <v>42824</v>
      </c>
      <c r="K186" s="589" t="s">
        <v>71</v>
      </c>
    </row>
    <row r="187" spans="1:11" s="589" customFormat="1" x14ac:dyDescent="0.2">
      <c r="A187" s="589" t="s">
        <v>611</v>
      </c>
      <c r="B187" s="589" t="s">
        <v>687</v>
      </c>
      <c r="C187" s="589" t="s">
        <v>688</v>
      </c>
      <c r="D187" s="589" t="s">
        <v>689</v>
      </c>
      <c r="E187" s="589" t="s">
        <v>940</v>
      </c>
      <c r="F187" s="590">
        <v>42815</v>
      </c>
      <c r="G187" s="591">
        <v>229.9</v>
      </c>
      <c r="H187" s="589" t="s">
        <v>474</v>
      </c>
      <c r="I187" s="589" t="s">
        <v>345</v>
      </c>
      <c r="J187" s="590">
        <v>42823</v>
      </c>
      <c r="K187" s="589" t="s">
        <v>71</v>
      </c>
    </row>
    <row r="188" spans="1:11" s="589" customFormat="1" x14ac:dyDescent="0.2">
      <c r="A188" s="589" t="s">
        <v>611</v>
      </c>
      <c r="B188" s="589" t="s">
        <v>687</v>
      </c>
      <c r="C188" s="589" t="s">
        <v>688</v>
      </c>
      <c r="D188" s="589" t="s">
        <v>689</v>
      </c>
      <c r="E188" s="589" t="s">
        <v>941</v>
      </c>
      <c r="F188" s="590">
        <v>42815</v>
      </c>
      <c r="G188" s="591">
        <v>570.16</v>
      </c>
      <c r="H188" s="589" t="s">
        <v>474</v>
      </c>
      <c r="I188" s="589" t="s">
        <v>345</v>
      </c>
      <c r="J188" s="590">
        <v>42824</v>
      </c>
      <c r="K188" s="589" t="s">
        <v>71</v>
      </c>
    </row>
    <row r="189" spans="1:11" s="589" customFormat="1" x14ac:dyDescent="0.2">
      <c r="A189" s="589" t="s">
        <v>611</v>
      </c>
      <c r="B189" s="589" t="s">
        <v>687</v>
      </c>
      <c r="C189" s="589" t="s">
        <v>688</v>
      </c>
      <c r="D189" s="589" t="s">
        <v>689</v>
      </c>
      <c r="E189" s="589" t="s">
        <v>942</v>
      </c>
      <c r="F189" s="590">
        <v>42815</v>
      </c>
      <c r="G189" s="591">
        <v>955.57</v>
      </c>
      <c r="H189" s="589" t="s">
        <v>474</v>
      </c>
      <c r="I189" s="589" t="s">
        <v>345</v>
      </c>
      <c r="J189" s="590">
        <v>42823</v>
      </c>
      <c r="K189" s="589" t="s">
        <v>71</v>
      </c>
    </row>
    <row r="190" spans="1:11" s="589" customFormat="1" x14ac:dyDescent="0.2">
      <c r="A190" s="589" t="s">
        <v>611</v>
      </c>
      <c r="B190" s="589" t="s">
        <v>687</v>
      </c>
      <c r="C190" s="589" t="s">
        <v>688</v>
      </c>
      <c r="D190" s="589" t="s">
        <v>689</v>
      </c>
      <c r="E190" s="589" t="s">
        <v>943</v>
      </c>
      <c r="F190" s="590">
        <v>42815</v>
      </c>
      <c r="G190" s="591">
        <v>299.56</v>
      </c>
      <c r="H190" s="589" t="s">
        <v>474</v>
      </c>
      <c r="I190" s="589" t="s">
        <v>226</v>
      </c>
      <c r="J190" s="590">
        <v>42822</v>
      </c>
      <c r="K190" s="589" t="s">
        <v>71</v>
      </c>
    </row>
    <row r="191" spans="1:11" s="589" customFormat="1" x14ac:dyDescent="0.2">
      <c r="A191" s="589" t="s">
        <v>611</v>
      </c>
      <c r="B191" s="589" t="s">
        <v>687</v>
      </c>
      <c r="C191" s="589" t="s">
        <v>688</v>
      </c>
      <c r="D191" s="589" t="s">
        <v>689</v>
      </c>
      <c r="E191" s="589" t="s">
        <v>944</v>
      </c>
      <c r="F191" s="590">
        <v>42815</v>
      </c>
      <c r="G191" s="591">
        <v>152.91</v>
      </c>
      <c r="H191" s="589" t="s">
        <v>474</v>
      </c>
      <c r="I191" s="589" t="s">
        <v>226</v>
      </c>
      <c r="J191" s="590">
        <v>42822</v>
      </c>
      <c r="K191" s="589" t="s">
        <v>71</v>
      </c>
    </row>
    <row r="192" spans="1:11" s="589" customFormat="1" x14ac:dyDescent="0.2">
      <c r="A192" s="589" t="s">
        <v>611</v>
      </c>
      <c r="B192" s="589" t="s">
        <v>687</v>
      </c>
      <c r="C192" s="589" t="s">
        <v>688</v>
      </c>
      <c r="D192" s="589" t="s">
        <v>689</v>
      </c>
      <c r="E192" s="589" t="s">
        <v>945</v>
      </c>
      <c r="F192" s="590">
        <v>42811</v>
      </c>
      <c r="G192" s="591">
        <v>318</v>
      </c>
      <c r="H192" s="589" t="s">
        <v>474</v>
      </c>
      <c r="I192" s="589" t="s">
        <v>394</v>
      </c>
      <c r="J192" s="590">
        <v>42822</v>
      </c>
      <c r="K192" s="589" t="s">
        <v>71</v>
      </c>
    </row>
    <row r="193" spans="1:11" s="589" customFormat="1" x14ac:dyDescent="0.2">
      <c r="A193" s="589" t="s">
        <v>611</v>
      </c>
      <c r="B193" s="589" t="s">
        <v>687</v>
      </c>
      <c r="C193" s="589" t="s">
        <v>688</v>
      </c>
      <c r="D193" s="589" t="s">
        <v>689</v>
      </c>
      <c r="E193" s="589" t="s">
        <v>946</v>
      </c>
      <c r="F193" s="590">
        <v>42804</v>
      </c>
      <c r="G193" s="591">
        <v>200</v>
      </c>
      <c r="H193" s="589" t="s">
        <v>474</v>
      </c>
      <c r="I193" s="589" t="s">
        <v>394</v>
      </c>
      <c r="J193" s="590">
        <v>42810</v>
      </c>
      <c r="K193" s="589" t="s">
        <v>71</v>
      </c>
    </row>
    <row r="194" spans="1:11" s="589" customFormat="1" x14ac:dyDescent="0.2">
      <c r="A194" s="589" t="s">
        <v>611</v>
      </c>
      <c r="B194" s="589" t="s">
        <v>687</v>
      </c>
      <c r="C194" s="589" t="s">
        <v>688</v>
      </c>
      <c r="D194" s="589" t="s">
        <v>689</v>
      </c>
      <c r="E194" s="589" t="s">
        <v>947</v>
      </c>
      <c r="F194" s="590">
        <v>42804</v>
      </c>
      <c r="G194" s="591">
        <v>200</v>
      </c>
      <c r="H194" s="589" t="s">
        <v>474</v>
      </c>
      <c r="I194" s="589" t="s">
        <v>394</v>
      </c>
      <c r="J194" s="590">
        <v>42810</v>
      </c>
      <c r="K194" s="589" t="s">
        <v>71</v>
      </c>
    </row>
    <row r="195" spans="1:11" s="589" customFormat="1" x14ac:dyDescent="0.2">
      <c r="A195" s="589" t="s">
        <v>611</v>
      </c>
      <c r="B195" s="589" t="s">
        <v>687</v>
      </c>
      <c r="C195" s="589" t="s">
        <v>688</v>
      </c>
      <c r="D195" s="589" t="s">
        <v>689</v>
      </c>
      <c r="E195" s="589" t="s">
        <v>948</v>
      </c>
      <c r="F195" s="590">
        <v>42817</v>
      </c>
      <c r="G195" s="591">
        <v>318</v>
      </c>
      <c r="H195" s="589" t="s">
        <v>474</v>
      </c>
      <c r="I195" s="589" t="s">
        <v>394</v>
      </c>
      <c r="J195" s="590">
        <v>42824</v>
      </c>
      <c r="K195" s="589" t="s">
        <v>71</v>
      </c>
    </row>
    <row r="196" spans="1:11" s="589" customFormat="1" x14ac:dyDescent="0.2">
      <c r="A196" s="589" t="s">
        <v>611</v>
      </c>
      <c r="B196" s="589" t="s">
        <v>687</v>
      </c>
      <c r="C196" s="589" t="s">
        <v>688</v>
      </c>
      <c r="D196" s="589" t="s">
        <v>689</v>
      </c>
      <c r="E196" s="589" t="s">
        <v>949</v>
      </c>
      <c r="F196" s="590">
        <v>42815</v>
      </c>
      <c r="G196" s="591">
        <v>238.5</v>
      </c>
      <c r="H196" s="589" t="s">
        <v>1064</v>
      </c>
      <c r="I196" s="589" t="s">
        <v>394</v>
      </c>
      <c r="J196" s="590">
        <v>42822</v>
      </c>
      <c r="K196" s="589" t="s">
        <v>71</v>
      </c>
    </row>
    <row r="197" spans="1:11" s="589" customFormat="1" x14ac:dyDescent="0.2">
      <c r="A197" s="589" t="s">
        <v>611</v>
      </c>
      <c r="B197" s="589" t="s">
        <v>687</v>
      </c>
      <c r="C197" s="589" t="s">
        <v>688</v>
      </c>
      <c r="D197" s="589" t="s">
        <v>689</v>
      </c>
      <c r="E197" s="589" t="s">
        <v>952</v>
      </c>
      <c r="F197" s="590">
        <v>42810</v>
      </c>
      <c r="G197" s="591">
        <v>500</v>
      </c>
      <c r="H197" s="589" t="s">
        <v>474</v>
      </c>
      <c r="I197" s="589" t="s">
        <v>394</v>
      </c>
      <c r="J197" s="590">
        <v>42822</v>
      </c>
      <c r="K197" s="589" t="s">
        <v>71</v>
      </c>
    </row>
    <row r="198" spans="1:11" s="589" customFormat="1" x14ac:dyDescent="0.2">
      <c r="A198" s="589" t="s">
        <v>611</v>
      </c>
      <c r="B198" s="589" t="s">
        <v>687</v>
      </c>
      <c r="C198" s="589" t="s">
        <v>688</v>
      </c>
      <c r="D198" s="589" t="s">
        <v>689</v>
      </c>
      <c r="E198" s="589" t="s">
        <v>953</v>
      </c>
      <c r="F198" s="590">
        <v>42810</v>
      </c>
      <c r="G198" s="591">
        <v>450</v>
      </c>
      <c r="H198" s="589" t="s">
        <v>474</v>
      </c>
      <c r="I198" s="589" t="s">
        <v>394</v>
      </c>
      <c r="J198" s="590">
        <v>42822</v>
      </c>
      <c r="K198" s="589" t="s">
        <v>71</v>
      </c>
    </row>
    <row r="199" spans="1:11" s="589" customFormat="1" x14ac:dyDescent="0.2">
      <c r="A199" s="589" t="s">
        <v>611</v>
      </c>
      <c r="B199" s="589" t="s">
        <v>687</v>
      </c>
      <c r="C199" s="589" t="s">
        <v>688</v>
      </c>
      <c r="D199" s="589" t="s">
        <v>689</v>
      </c>
      <c r="E199" s="589" t="s">
        <v>954</v>
      </c>
      <c r="F199" s="590">
        <v>42810</v>
      </c>
      <c r="G199" s="591">
        <v>149.97999999999999</v>
      </c>
      <c r="H199" s="589" t="s">
        <v>474</v>
      </c>
      <c r="I199" s="589" t="s">
        <v>394</v>
      </c>
      <c r="J199" s="590">
        <v>42821</v>
      </c>
      <c r="K199" s="589" t="s">
        <v>71</v>
      </c>
    </row>
    <row r="200" spans="1:11" s="589" customFormat="1" x14ac:dyDescent="0.2">
      <c r="A200" s="589" t="s">
        <v>611</v>
      </c>
      <c r="B200" s="589" t="s">
        <v>687</v>
      </c>
      <c r="C200" s="589" t="s">
        <v>688</v>
      </c>
      <c r="D200" s="589" t="s">
        <v>689</v>
      </c>
      <c r="E200" s="589" t="s">
        <v>960</v>
      </c>
      <c r="F200" s="590">
        <v>42810</v>
      </c>
      <c r="G200" s="591">
        <v>200</v>
      </c>
      <c r="H200" s="589" t="s">
        <v>474</v>
      </c>
      <c r="I200" s="589" t="s">
        <v>609</v>
      </c>
      <c r="J200" s="590">
        <v>42822</v>
      </c>
      <c r="K200" s="589" t="s">
        <v>71</v>
      </c>
    </row>
    <row r="201" spans="1:11" s="589" customFormat="1" x14ac:dyDescent="0.2">
      <c r="A201" s="589" t="s">
        <v>611</v>
      </c>
      <c r="B201" s="589" t="s">
        <v>687</v>
      </c>
      <c r="C201" s="589" t="s">
        <v>688</v>
      </c>
      <c r="D201" s="589" t="s">
        <v>689</v>
      </c>
      <c r="E201" s="589" t="s">
        <v>964</v>
      </c>
      <c r="F201" s="590">
        <v>42807</v>
      </c>
      <c r="G201" s="591">
        <v>82.95</v>
      </c>
      <c r="H201" s="589" t="s">
        <v>474</v>
      </c>
      <c r="I201" s="589" t="s">
        <v>504</v>
      </c>
      <c r="J201" s="590">
        <v>42821</v>
      </c>
      <c r="K201" s="589" t="s">
        <v>71</v>
      </c>
    </row>
    <row r="202" spans="1:11" s="589" customFormat="1" x14ac:dyDescent="0.2">
      <c r="A202" s="589" t="s">
        <v>611</v>
      </c>
      <c r="B202" s="589" t="s">
        <v>687</v>
      </c>
      <c r="C202" s="589" t="s">
        <v>688</v>
      </c>
      <c r="D202" s="589" t="s">
        <v>689</v>
      </c>
      <c r="E202" s="589" t="s">
        <v>965</v>
      </c>
      <c r="F202" s="590">
        <v>42807</v>
      </c>
      <c r="G202" s="591">
        <v>97.85</v>
      </c>
      <c r="H202" s="589" t="s">
        <v>474</v>
      </c>
      <c r="I202" s="589" t="s">
        <v>504</v>
      </c>
      <c r="J202" s="590">
        <v>42821</v>
      </c>
      <c r="K202" s="589" t="s">
        <v>71</v>
      </c>
    </row>
    <row r="203" spans="1:11" s="589" customFormat="1" x14ac:dyDescent="0.2">
      <c r="A203" s="589" t="s">
        <v>611</v>
      </c>
      <c r="B203" s="589" t="s">
        <v>687</v>
      </c>
      <c r="C203" s="589" t="s">
        <v>688</v>
      </c>
      <c r="D203" s="589" t="s">
        <v>689</v>
      </c>
      <c r="E203" s="589" t="s">
        <v>966</v>
      </c>
      <c r="F203" s="590">
        <v>42807</v>
      </c>
      <c r="G203" s="591">
        <v>149.97999999999999</v>
      </c>
      <c r="H203" s="589" t="s">
        <v>474</v>
      </c>
      <c r="I203" s="589" t="s">
        <v>394</v>
      </c>
      <c r="J203" s="590">
        <v>42821</v>
      </c>
      <c r="K203" s="589" t="s">
        <v>71</v>
      </c>
    </row>
    <row r="204" spans="1:11" s="589" customFormat="1" x14ac:dyDescent="0.2">
      <c r="A204" s="589" t="s">
        <v>611</v>
      </c>
      <c r="B204" s="589" t="s">
        <v>687</v>
      </c>
      <c r="C204" s="589" t="s">
        <v>688</v>
      </c>
      <c r="D204" s="589" t="s">
        <v>689</v>
      </c>
      <c r="E204" s="589" t="s">
        <v>968</v>
      </c>
      <c r="F204" s="590">
        <v>42804</v>
      </c>
      <c r="G204" s="591">
        <v>34.950000000000003</v>
      </c>
      <c r="H204" s="589" t="s">
        <v>474</v>
      </c>
      <c r="I204" s="589" t="s">
        <v>668</v>
      </c>
      <c r="J204" s="590">
        <v>42818</v>
      </c>
      <c r="K204" s="589" t="s">
        <v>71</v>
      </c>
    </row>
    <row r="205" spans="1:11" s="589" customFormat="1" x14ac:dyDescent="0.2">
      <c r="A205" s="589" t="s">
        <v>611</v>
      </c>
      <c r="B205" s="589" t="s">
        <v>687</v>
      </c>
      <c r="C205" s="589" t="s">
        <v>688</v>
      </c>
      <c r="D205" s="589" t="s">
        <v>689</v>
      </c>
      <c r="E205" s="589" t="s">
        <v>969</v>
      </c>
      <c r="F205" s="590">
        <v>42804</v>
      </c>
      <c r="G205" s="591">
        <v>180.8</v>
      </c>
      <c r="H205" s="589" t="s">
        <v>474</v>
      </c>
      <c r="I205" s="589" t="s">
        <v>338</v>
      </c>
      <c r="J205" s="590">
        <v>42818</v>
      </c>
      <c r="K205" s="589" t="s">
        <v>71</v>
      </c>
    </row>
    <row r="206" spans="1:11" s="589" customFormat="1" x14ac:dyDescent="0.2">
      <c r="A206" s="589" t="s">
        <v>611</v>
      </c>
      <c r="B206" s="589" t="s">
        <v>687</v>
      </c>
      <c r="C206" s="589" t="s">
        <v>688</v>
      </c>
      <c r="D206" s="589" t="s">
        <v>689</v>
      </c>
      <c r="E206" s="589" t="s">
        <v>970</v>
      </c>
      <c r="F206" s="590">
        <v>42803</v>
      </c>
      <c r="G206" s="591">
        <v>47.99</v>
      </c>
      <c r="H206" s="589" t="s">
        <v>474</v>
      </c>
      <c r="I206" s="589" t="s">
        <v>345</v>
      </c>
      <c r="J206" s="590">
        <v>42818</v>
      </c>
      <c r="K206" s="589" t="s">
        <v>71</v>
      </c>
    </row>
    <row r="207" spans="1:11" s="589" customFormat="1" x14ac:dyDescent="0.2">
      <c r="A207" s="589" t="s">
        <v>611</v>
      </c>
      <c r="B207" s="589" t="s">
        <v>687</v>
      </c>
      <c r="C207" s="589" t="s">
        <v>688</v>
      </c>
      <c r="D207" s="589" t="s">
        <v>689</v>
      </c>
      <c r="E207" s="589" t="s">
        <v>973</v>
      </c>
      <c r="F207" s="590">
        <v>42803</v>
      </c>
      <c r="G207" s="591">
        <v>82.95</v>
      </c>
      <c r="H207" s="589" t="s">
        <v>474</v>
      </c>
      <c r="I207" s="589" t="s">
        <v>668</v>
      </c>
      <c r="J207" s="590">
        <v>42817</v>
      </c>
      <c r="K207" s="589" t="s">
        <v>71</v>
      </c>
    </row>
    <row r="208" spans="1:11" s="589" customFormat="1" x14ac:dyDescent="0.2">
      <c r="A208" s="589" t="s">
        <v>611</v>
      </c>
      <c r="B208" s="589" t="s">
        <v>687</v>
      </c>
      <c r="C208" s="589" t="s">
        <v>688</v>
      </c>
      <c r="D208" s="589" t="s">
        <v>689</v>
      </c>
      <c r="E208" s="589" t="s">
        <v>974</v>
      </c>
      <c r="F208" s="590">
        <v>42803</v>
      </c>
      <c r="G208" s="591">
        <v>82.95</v>
      </c>
      <c r="H208" s="589" t="s">
        <v>474</v>
      </c>
      <c r="I208" s="589" t="s">
        <v>668</v>
      </c>
      <c r="J208" s="590">
        <v>42817</v>
      </c>
      <c r="K208" s="589" t="s">
        <v>71</v>
      </c>
    </row>
    <row r="209" spans="1:11" s="589" customFormat="1" x14ac:dyDescent="0.2">
      <c r="A209" s="589" t="s">
        <v>611</v>
      </c>
      <c r="B209" s="589" t="s">
        <v>687</v>
      </c>
      <c r="C209" s="589" t="s">
        <v>688</v>
      </c>
      <c r="D209" s="589" t="s">
        <v>689</v>
      </c>
      <c r="E209" s="589" t="s">
        <v>975</v>
      </c>
      <c r="F209" s="590">
        <v>42803</v>
      </c>
      <c r="G209" s="591">
        <v>104.99</v>
      </c>
      <c r="H209" s="589" t="s">
        <v>474</v>
      </c>
      <c r="I209" s="589" t="s">
        <v>100</v>
      </c>
      <c r="J209" s="590">
        <v>42817</v>
      </c>
      <c r="K209" s="589" t="s">
        <v>71</v>
      </c>
    </row>
    <row r="210" spans="1:11" s="589" customFormat="1" x14ac:dyDescent="0.2">
      <c r="A210" s="589" t="s">
        <v>611</v>
      </c>
      <c r="B210" s="589" t="s">
        <v>687</v>
      </c>
      <c r="C210" s="589" t="s">
        <v>688</v>
      </c>
      <c r="D210" s="589" t="s">
        <v>689</v>
      </c>
      <c r="E210" s="589" t="s">
        <v>976</v>
      </c>
      <c r="F210" s="590">
        <v>42803</v>
      </c>
      <c r="G210" s="591">
        <v>130</v>
      </c>
      <c r="H210" s="589" t="s">
        <v>474</v>
      </c>
      <c r="I210" s="589" t="s">
        <v>100</v>
      </c>
      <c r="J210" s="590">
        <v>42817</v>
      </c>
      <c r="K210" s="589" t="s">
        <v>71</v>
      </c>
    </row>
    <row r="211" spans="1:11" s="589" customFormat="1" x14ac:dyDescent="0.2">
      <c r="A211" s="589" t="s">
        <v>611</v>
      </c>
      <c r="B211" s="589" t="s">
        <v>687</v>
      </c>
      <c r="C211" s="589" t="s">
        <v>688</v>
      </c>
      <c r="D211" s="589" t="s">
        <v>689</v>
      </c>
      <c r="E211" s="589" t="s">
        <v>977</v>
      </c>
      <c r="F211" s="590">
        <v>42803</v>
      </c>
      <c r="G211" s="591">
        <v>5986</v>
      </c>
      <c r="H211" s="589" t="s">
        <v>474</v>
      </c>
      <c r="I211" s="589" t="s">
        <v>345</v>
      </c>
      <c r="J211" s="590">
        <v>42817</v>
      </c>
      <c r="K211" s="589" t="s">
        <v>71</v>
      </c>
    </row>
    <row r="212" spans="1:11" s="589" customFormat="1" x14ac:dyDescent="0.2">
      <c r="A212" s="589" t="s">
        <v>611</v>
      </c>
      <c r="B212" s="589" t="s">
        <v>687</v>
      </c>
      <c r="C212" s="589" t="s">
        <v>688</v>
      </c>
      <c r="D212" s="589" t="s">
        <v>689</v>
      </c>
      <c r="E212" s="589" t="s">
        <v>978</v>
      </c>
      <c r="F212" s="590">
        <v>42803</v>
      </c>
      <c r="G212" s="591">
        <v>29.4</v>
      </c>
      <c r="H212" s="589" t="s">
        <v>474</v>
      </c>
      <c r="I212" s="589" t="s">
        <v>613</v>
      </c>
      <c r="J212" s="590">
        <v>42817</v>
      </c>
      <c r="K212" s="589" t="s">
        <v>71</v>
      </c>
    </row>
    <row r="213" spans="1:11" s="589" customFormat="1" x14ac:dyDescent="0.2">
      <c r="A213" s="589" t="s">
        <v>611</v>
      </c>
      <c r="B213" s="589" t="s">
        <v>687</v>
      </c>
      <c r="C213" s="589" t="s">
        <v>688</v>
      </c>
      <c r="D213" s="589" t="s">
        <v>689</v>
      </c>
      <c r="E213" s="589" t="s">
        <v>1385</v>
      </c>
      <c r="F213" s="590">
        <v>42802</v>
      </c>
      <c r="G213" s="591">
        <v>90</v>
      </c>
      <c r="H213" s="589" t="s">
        <v>474</v>
      </c>
      <c r="I213" s="589" t="s">
        <v>528</v>
      </c>
      <c r="J213" s="590">
        <v>42815</v>
      </c>
      <c r="K213" s="589" t="s">
        <v>71</v>
      </c>
    </row>
    <row r="214" spans="1:11" s="589" customFormat="1" x14ac:dyDescent="0.2">
      <c r="A214" s="589" t="s">
        <v>611</v>
      </c>
      <c r="B214" s="589" t="s">
        <v>687</v>
      </c>
      <c r="C214" s="589" t="s">
        <v>688</v>
      </c>
      <c r="D214" s="589" t="s">
        <v>689</v>
      </c>
      <c r="E214" s="589" t="s">
        <v>979</v>
      </c>
      <c r="F214" s="590">
        <v>42802</v>
      </c>
      <c r="G214" s="591">
        <v>55</v>
      </c>
      <c r="H214" s="589" t="s">
        <v>474</v>
      </c>
      <c r="I214" s="589" t="s">
        <v>345</v>
      </c>
      <c r="J214" s="590">
        <v>42817</v>
      </c>
      <c r="K214" s="589" t="s">
        <v>71</v>
      </c>
    </row>
    <row r="215" spans="1:11" s="589" customFormat="1" x14ac:dyDescent="0.2">
      <c r="A215" s="589" t="s">
        <v>611</v>
      </c>
      <c r="B215" s="589" t="s">
        <v>687</v>
      </c>
      <c r="C215" s="589" t="s">
        <v>688</v>
      </c>
      <c r="D215" s="589" t="s">
        <v>689</v>
      </c>
      <c r="E215" s="589" t="s">
        <v>980</v>
      </c>
      <c r="F215" s="590">
        <v>42802</v>
      </c>
      <c r="G215" s="591">
        <v>128.51</v>
      </c>
      <c r="H215" s="589" t="s">
        <v>474</v>
      </c>
      <c r="I215" s="589" t="s">
        <v>345</v>
      </c>
      <c r="J215" s="590">
        <v>42817</v>
      </c>
      <c r="K215" s="589" t="s">
        <v>71</v>
      </c>
    </row>
    <row r="216" spans="1:11" s="589" customFormat="1" x14ac:dyDescent="0.2">
      <c r="A216" s="589" t="s">
        <v>611</v>
      </c>
      <c r="B216" s="589" t="s">
        <v>687</v>
      </c>
      <c r="C216" s="589" t="s">
        <v>688</v>
      </c>
      <c r="D216" s="589" t="s">
        <v>689</v>
      </c>
      <c r="E216" s="589" t="s">
        <v>981</v>
      </c>
      <c r="F216" s="590">
        <v>42802</v>
      </c>
      <c r="G216" s="591">
        <v>180</v>
      </c>
      <c r="H216" s="589" t="s">
        <v>474</v>
      </c>
      <c r="I216" s="589" t="s">
        <v>609</v>
      </c>
      <c r="J216" s="590">
        <v>42817</v>
      </c>
      <c r="K216" s="589" t="s">
        <v>71</v>
      </c>
    </row>
    <row r="217" spans="1:11" s="589" customFormat="1" x14ac:dyDescent="0.2">
      <c r="A217" s="589" t="s">
        <v>611</v>
      </c>
      <c r="B217" s="589" t="s">
        <v>687</v>
      </c>
      <c r="C217" s="589" t="s">
        <v>688</v>
      </c>
      <c r="D217" s="589" t="s">
        <v>689</v>
      </c>
      <c r="E217" s="589" t="s">
        <v>982</v>
      </c>
      <c r="F217" s="590">
        <v>42802</v>
      </c>
      <c r="G217" s="591">
        <v>180</v>
      </c>
      <c r="H217" s="589" t="s">
        <v>474</v>
      </c>
      <c r="I217" s="589" t="s">
        <v>609</v>
      </c>
      <c r="J217" s="590">
        <v>42817</v>
      </c>
      <c r="K217" s="589" t="s">
        <v>71</v>
      </c>
    </row>
    <row r="218" spans="1:11" s="589" customFormat="1" x14ac:dyDescent="0.2">
      <c r="A218" s="589" t="s">
        <v>611</v>
      </c>
      <c r="B218" s="589" t="s">
        <v>687</v>
      </c>
      <c r="C218" s="589" t="s">
        <v>688</v>
      </c>
      <c r="D218" s="589" t="s">
        <v>689</v>
      </c>
      <c r="E218" s="589" t="s">
        <v>983</v>
      </c>
      <c r="F218" s="590">
        <v>42802</v>
      </c>
      <c r="G218" s="591">
        <v>97.85</v>
      </c>
      <c r="H218" s="589" t="s">
        <v>474</v>
      </c>
      <c r="I218" s="589" t="s">
        <v>133</v>
      </c>
      <c r="J218" s="590">
        <v>42810</v>
      </c>
      <c r="K218" s="589" t="s">
        <v>71</v>
      </c>
    </row>
    <row r="219" spans="1:11" s="589" customFormat="1" x14ac:dyDescent="0.2">
      <c r="A219" s="589" t="s">
        <v>611</v>
      </c>
      <c r="B219" s="589" t="s">
        <v>687</v>
      </c>
      <c r="C219" s="589" t="s">
        <v>688</v>
      </c>
      <c r="D219" s="589" t="s">
        <v>689</v>
      </c>
      <c r="E219" s="589" t="s">
        <v>984</v>
      </c>
      <c r="F219" s="590">
        <v>42802</v>
      </c>
      <c r="G219" s="591">
        <v>97.85</v>
      </c>
      <c r="H219" s="589" t="s">
        <v>474</v>
      </c>
      <c r="I219" s="589" t="s">
        <v>133</v>
      </c>
      <c r="J219" s="590">
        <v>42810</v>
      </c>
      <c r="K219" s="589" t="s">
        <v>71</v>
      </c>
    </row>
    <row r="220" spans="1:11" s="589" customFormat="1" x14ac:dyDescent="0.2">
      <c r="A220" s="589" t="s">
        <v>611</v>
      </c>
      <c r="B220" s="589" t="s">
        <v>687</v>
      </c>
      <c r="C220" s="589" t="s">
        <v>688</v>
      </c>
      <c r="D220" s="589" t="s">
        <v>689</v>
      </c>
      <c r="E220" s="589" t="s">
        <v>985</v>
      </c>
      <c r="F220" s="590">
        <v>42802</v>
      </c>
      <c r="G220" s="591">
        <v>286.8</v>
      </c>
      <c r="H220" s="589" t="s">
        <v>474</v>
      </c>
      <c r="I220" s="589" t="s">
        <v>435</v>
      </c>
      <c r="J220" s="590">
        <v>42816</v>
      </c>
      <c r="K220" s="589" t="s">
        <v>71</v>
      </c>
    </row>
    <row r="221" spans="1:11" s="589" customFormat="1" x14ac:dyDescent="0.2">
      <c r="A221" s="589" t="s">
        <v>611</v>
      </c>
      <c r="B221" s="589" t="s">
        <v>687</v>
      </c>
      <c r="C221" s="589" t="s">
        <v>688</v>
      </c>
      <c r="D221" s="589" t="s">
        <v>689</v>
      </c>
      <c r="E221" s="589" t="s">
        <v>986</v>
      </c>
      <c r="F221" s="590">
        <v>42802</v>
      </c>
      <c r="G221" s="591">
        <v>286.8</v>
      </c>
      <c r="H221" s="589" t="s">
        <v>474</v>
      </c>
      <c r="I221" s="589" t="s">
        <v>435</v>
      </c>
      <c r="J221" s="590">
        <v>42816</v>
      </c>
      <c r="K221" s="589" t="s">
        <v>71</v>
      </c>
    </row>
    <row r="222" spans="1:11" s="589" customFormat="1" x14ac:dyDescent="0.2">
      <c r="A222" s="589" t="s">
        <v>611</v>
      </c>
      <c r="B222" s="589" t="s">
        <v>687</v>
      </c>
      <c r="C222" s="589" t="s">
        <v>688</v>
      </c>
      <c r="D222" s="589" t="s">
        <v>689</v>
      </c>
      <c r="E222" s="589" t="s">
        <v>987</v>
      </c>
      <c r="F222" s="590">
        <v>42802</v>
      </c>
      <c r="G222" s="591">
        <v>91.1</v>
      </c>
      <c r="H222" s="589" t="s">
        <v>474</v>
      </c>
      <c r="I222" s="589" t="s">
        <v>345</v>
      </c>
      <c r="J222" s="590">
        <v>42816</v>
      </c>
      <c r="K222" s="589" t="s">
        <v>71</v>
      </c>
    </row>
    <row r="223" spans="1:11" s="589" customFormat="1" x14ac:dyDescent="0.2">
      <c r="A223" s="589" t="s">
        <v>611</v>
      </c>
      <c r="B223" s="589" t="s">
        <v>687</v>
      </c>
      <c r="C223" s="589" t="s">
        <v>688</v>
      </c>
      <c r="D223" s="589" t="s">
        <v>689</v>
      </c>
      <c r="E223" s="589" t="s">
        <v>988</v>
      </c>
      <c r="F223" s="590">
        <v>42802</v>
      </c>
      <c r="G223" s="591">
        <v>134.62</v>
      </c>
      <c r="H223" s="589" t="s">
        <v>474</v>
      </c>
      <c r="I223" s="589" t="s">
        <v>345</v>
      </c>
      <c r="J223" s="590">
        <v>42816</v>
      </c>
      <c r="K223" s="589" t="s">
        <v>71</v>
      </c>
    </row>
    <row r="224" spans="1:11" s="589" customFormat="1" x14ac:dyDescent="0.2">
      <c r="A224" s="589" t="s">
        <v>611</v>
      </c>
      <c r="B224" s="589" t="s">
        <v>687</v>
      </c>
      <c r="C224" s="589" t="s">
        <v>688</v>
      </c>
      <c r="D224" s="589" t="s">
        <v>689</v>
      </c>
      <c r="E224" s="589" t="s">
        <v>989</v>
      </c>
      <c r="F224" s="590">
        <v>42802</v>
      </c>
      <c r="G224" s="591">
        <v>212.5</v>
      </c>
      <c r="H224" s="589" t="s">
        <v>474</v>
      </c>
      <c r="I224" s="589" t="s">
        <v>612</v>
      </c>
      <c r="J224" s="590">
        <v>42810</v>
      </c>
      <c r="K224" s="589" t="s">
        <v>71</v>
      </c>
    </row>
    <row r="225" spans="1:11" s="589" customFormat="1" x14ac:dyDescent="0.2">
      <c r="A225" s="589" t="s">
        <v>611</v>
      </c>
      <c r="B225" s="589" t="s">
        <v>687</v>
      </c>
      <c r="C225" s="589" t="s">
        <v>688</v>
      </c>
      <c r="D225" s="589" t="s">
        <v>689</v>
      </c>
      <c r="E225" s="589" t="s">
        <v>990</v>
      </c>
      <c r="F225" s="590">
        <v>42802</v>
      </c>
      <c r="G225" s="591">
        <v>108.21</v>
      </c>
      <c r="H225" s="589" t="s">
        <v>474</v>
      </c>
      <c r="I225" s="589" t="s">
        <v>175</v>
      </c>
      <c r="J225" s="590">
        <v>42810</v>
      </c>
      <c r="K225" s="589" t="s">
        <v>71</v>
      </c>
    </row>
    <row r="226" spans="1:11" s="589" customFormat="1" x14ac:dyDescent="0.2">
      <c r="A226" s="589" t="s">
        <v>611</v>
      </c>
      <c r="B226" s="589" t="s">
        <v>687</v>
      </c>
      <c r="C226" s="589" t="s">
        <v>688</v>
      </c>
      <c r="D226" s="589" t="s">
        <v>689</v>
      </c>
      <c r="E226" s="589" t="s">
        <v>991</v>
      </c>
      <c r="F226" s="590">
        <v>42802</v>
      </c>
      <c r="G226" s="591">
        <v>94.99</v>
      </c>
      <c r="H226" s="589" t="s">
        <v>474</v>
      </c>
      <c r="I226" s="589" t="s">
        <v>175</v>
      </c>
      <c r="J226" s="590">
        <v>42810</v>
      </c>
      <c r="K226" s="589" t="s">
        <v>71</v>
      </c>
    </row>
    <row r="227" spans="1:11" s="589" customFormat="1" x14ac:dyDescent="0.2">
      <c r="A227" s="589" t="s">
        <v>611</v>
      </c>
      <c r="B227" s="589" t="s">
        <v>687</v>
      </c>
      <c r="C227" s="589" t="s">
        <v>688</v>
      </c>
      <c r="D227" s="589" t="s">
        <v>689</v>
      </c>
      <c r="E227" s="589" t="s">
        <v>994</v>
      </c>
      <c r="F227" s="590">
        <v>42802</v>
      </c>
      <c r="G227" s="591">
        <v>99</v>
      </c>
      <c r="H227" s="589" t="s">
        <v>474</v>
      </c>
      <c r="I227" s="589" t="s">
        <v>345</v>
      </c>
      <c r="J227" s="590">
        <v>42815</v>
      </c>
      <c r="K227" s="589" t="s">
        <v>71</v>
      </c>
    </row>
    <row r="228" spans="1:11" s="589" customFormat="1" x14ac:dyDescent="0.2">
      <c r="A228" s="589" t="s">
        <v>611</v>
      </c>
      <c r="B228" s="589" t="s">
        <v>687</v>
      </c>
      <c r="C228" s="589" t="s">
        <v>688</v>
      </c>
      <c r="D228" s="589" t="s">
        <v>689</v>
      </c>
      <c r="E228" s="589" t="s">
        <v>995</v>
      </c>
      <c r="F228" s="590">
        <v>42802</v>
      </c>
      <c r="G228" s="591">
        <v>825.87</v>
      </c>
      <c r="H228" s="589" t="s">
        <v>474</v>
      </c>
      <c r="I228" s="589" t="s">
        <v>345</v>
      </c>
      <c r="J228" s="590">
        <v>42815</v>
      </c>
      <c r="K228" s="589" t="s">
        <v>71</v>
      </c>
    </row>
    <row r="229" spans="1:11" s="589" customFormat="1" x14ac:dyDescent="0.2">
      <c r="A229" s="589" t="s">
        <v>611</v>
      </c>
      <c r="B229" s="589" t="s">
        <v>687</v>
      </c>
      <c r="C229" s="589" t="s">
        <v>688</v>
      </c>
      <c r="D229" s="589" t="s">
        <v>689</v>
      </c>
      <c r="E229" s="589" t="s">
        <v>998</v>
      </c>
      <c r="F229" s="590">
        <v>42802</v>
      </c>
      <c r="G229" s="591">
        <v>173.14</v>
      </c>
      <c r="H229" s="589" t="s">
        <v>474</v>
      </c>
      <c r="I229" s="589" t="s">
        <v>226</v>
      </c>
      <c r="J229" s="590">
        <v>42810</v>
      </c>
      <c r="K229" s="589" t="s">
        <v>71</v>
      </c>
    </row>
    <row r="230" spans="1:11" s="589" customFormat="1" x14ac:dyDescent="0.2">
      <c r="A230" s="589" t="s">
        <v>611</v>
      </c>
      <c r="B230" s="589" t="s">
        <v>687</v>
      </c>
      <c r="C230" s="589" t="s">
        <v>688</v>
      </c>
      <c r="D230" s="589" t="s">
        <v>689</v>
      </c>
      <c r="E230" s="589" t="s">
        <v>999</v>
      </c>
      <c r="F230" s="590">
        <v>42802</v>
      </c>
      <c r="G230" s="591">
        <v>86.57</v>
      </c>
      <c r="H230" s="589" t="s">
        <v>474</v>
      </c>
      <c r="I230" s="589" t="s">
        <v>226</v>
      </c>
      <c r="J230" s="590">
        <v>42810</v>
      </c>
      <c r="K230" s="589" t="s">
        <v>71</v>
      </c>
    </row>
    <row r="231" spans="1:11" s="589" customFormat="1" x14ac:dyDescent="0.2">
      <c r="A231" s="589" t="s">
        <v>611</v>
      </c>
      <c r="B231" s="589" t="s">
        <v>687</v>
      </c>
      <c r="C231" s="589" t="s">
        <v>688</v>
      </c>
      <c r="D231" s="589" t="s">
        <v>689</v>
      </c>
      <c r="E231" s="589" t="s">
        <v>1000</v>
      </c>
      <c r="F231" s="590">
        <v>42802</v>
      </c>
      <c r="G231" s="591">
        <v>30</v>
      </c>
      <c r="H231" s="589" t="s">
        <v>474</v>
      </c>
      <c r="I231" s="589" t="s">
        <v>175</v>
      </c>
      <c r="J231" s="590">
        <v>42810</v>
      </c>
      <c r="K231" s="589" t="s">
        <v>71</v>
      </c>
    </row>
    <row r="232" spans="1:11" s="589" customFormat="1" x14ac:dyDescent="0.2">
      <c r="A232" s="589" t="s">
        <v>611</v>
      </c>
      <c r="B232" s="589" t="s">
        <v>687</v>
      </c>
      <c r="C232" s="589" t="s">
        <v>688</v>
      </c>
      <c r="D232" s="589" t="s">
        <v>689</v>
      </c>
      <c r="E232" s="589" t="s">
        <v>1001</v>
      </c>
      <c r="F232" s="590">
        <v>42802</v>
      </c>
      <c r="G232" s="591">
        <v>265.42</v>
      </c>
      <c r="H232" s="589" t="s">
        <v>474</v>
      </c>
      <c r="I232" s="589" t="s">
        <v>345</v>
      </c>
      <c r="J232" s="590">
        <v>42815</v>
      </c>
      <c r="K232" s="589" t="s">
        <v>71</v>
      </c>
    </row>
    <row r="233" spans="1:11" s="589" customFormat="1" x14ac:dyDescent="0.2">
      <c r="A233" s="589" t="s">
        <v>611</v>
      </c>
      <c r="B233" s="589" t="s">
        <v>687</v>
      </c>
      <c r="C233" s="589" t="s">
        <v>688</v>
      </c>
      <c r="D233" s="589" t="s">
        <v>689</v>
      </c>
      <c r="E233" s="589" t="s">
        <v>1002</v>
      </c>
      <c r="F233" s="590">
        <v>42802</v>
      </c>
      <c r="G233" s="591">
        <v>167.89</v>
      </c>
      <c r="H233" s="589" t="s">
        <v>474</v>
      </c>
      <c r="I233" s="589" t="s">
        <v>345</v>
      </c>
      <c r="J233" s="590">
        <v>42815</v>
      </c>
      <c r="K233" s="589" t="s">
        <v>71</v>
      </c>
    </row>
    <row r="234" spans="1:11" s="589" customFormat="1" x14ac:dyDescent="0.2">
      <c r="A234" s="589" t="s">
        <v>611</v>
      </c>
      <c r="B234" s="589" t="s">
        <v>687</v>
      </c>
      <c r="C234" s="589" t="s">
        <v>688</v>
      </c>
      <c r="D234" s="589" t="s">
        <v>689</v>
      </c>
      <c r="E234" s="589" t="s">
        <v>1003</v>
      </c>
      <c r="F234" s="590">
        <v>42802</v>
      </c>
      <c r="G234" s="591">
        <v>66.5</v>
      </c>
      <c r="H234" s="589" t="s">
        <v>474</v>
      </c>
      <c r="I234" s="589" t="s">
        <v>226</v>
      </c>
      <c r="J234" s="590">
        <v>42817</v>
      </c>
      <c r="K234" s="589" t="s">
        <v>71</v>
      </c>
    </row>
    <row r="235" spans="1:11" s="589" customFormat="1" x14ac:dyDescent="0.2">
      <c r="A235" s="589" t="s">
        <v>611</v>
      </c>
      <c r="B235" s="589" t="s">
        <v>687</v>
      </c>
      <c r="C235" s="589" t="s">
        <v>688</v>
      </c>
      <c r="D235" s="589" t="s">
        <v>689</v>
      </c>
      <c r="E235" s="589" t="s">
        <v>1004</v>
      </c>
      <c r="F235" s="590">
        <v>42802</v>
      </c>
      <c r="G235" s="591">
        <v>78.53</v>
      </c>
      <c r="H235" s="589" t="s">
        <v>474</v>
      </c>
      <c r="I235" s="589" t="s">
        <v>226</v>
      </c>
      <c r="J235" s="590">
        <v>42817</v>
      </c>
      <c r="K235" s="589" t="s">
        <v>71</v>
      </c>
    </row>
    <row r="236" spans="1:11" s="589" customFormat="1" x14ac:dyDescent="0.2">
      <c r="A236" s="589" t="s">
        <v>611</v>
      </c>
      <c r="B236" s="589" t="s">
        <v>687</v>
      </c>
      <c r="C236" s="589" t="s">
        <v>688</v>
      </c>
      <c r="D236" s="589" t="s">
        <v>689</v>
      </c>
      <c r="E236" s="589" t="s">
        <v>1005</v>
      </c>
      <c r="F236" s="590">
        <v>42796</v>
      </c>
      <c r="G236" s="591">
        <v>238.4</v>
      </c>
      <c r="H236" s="589" t="s">
        <v>474</v>
      </c>
      <c r="I236" s="589" t="s">
        <v>345</v>
      </c>
      <c r="J236" s="590">
        <v>42801</v>
      </c>
      <c r="K236" s="589" t="s">
        <v>71</v>
      </c>
    </row>
    <row r="237" spans="1:11" s="589" customFormat="1" x14ac:dyDescent="0.2">
      <c r="A237" s="589" t="s">
        <v>611</v>
      </c>
      <c r="B237" s="589" t="s">
        <v>687</v>
      </c>
      <c r="C237" s="589" t="s">
        <v>688</v>
      </c>
      <c r="D237" s="589" t="s">
        <v>689</v>
      </c>
      <c r="E237" s="589" t="s">
        <v>1006</v>
      </c>
      <c r="F237" s="590">
        <v>42796</v>
      </c>
      <c r="G237" s="591">
        <v>43.75</v>
      </c>
      <c r="H237" s="589" t="s">
        <v>474</v>
      </c>
      <c r="I237" s="589" t="s">
        <v>612</v>
      </c>
      <c r="J237" s="590">
        <v>42801</v>
      </c>
      <c r="K237" s="589" t="s">
        <v>71</v>
      </c>
    </row>
    <row r="238" spans="1:11" s="589" customFormat="1" x14ac:dyDescent="0.2">
      <c r="A238" s="589" t="s">
        <v>611</v>
      </c>
      <c r="B238" s="589" t="s">
        <v>687</v>
      </c>
      <c r="C238" s="589" t="s">
        <v>688</v>
      </c>
      <c r="D238" s="589" t="s">
        <v>689</v>
      </c>
      <c r="E238" s="589" t="s">
        <v>1007</v>
      </c>
      <c r="F238" s="590">
        <v>42794</v>
      </c>
      <c r="G238" s="591">
        <v>194.85</v>
      </c>
      <c r="H238" s="589" t="s">
        <v>474</v>
      </c>
      <c r="I238" s="589" t="s">
        <v>345</v>
      </c>
      <c r="J238" s="590">
        <v>42795</v>
      </c>
      <c r="K238" s="589" t="s">
        <v>71</v>
      </c>
    </row>
    <row r="239" spans="1:11" s="589" customFormat="1" x14ac:dyDescent="0.2">
      <c r="A239" s="589" t="s">
        <v>611</v>
      </c>
      <c r="B239" s="589" t="s">
        <v>687</v>
      </c>
      <c r="C239" s="589" t="s">
        <v>688</v>
      </c>
      <c r="D239" s="589" t="s">
        <v>689</v>
      </c>
      <c r="E239" s="589" t="s">
        <v>1008</v>
      </c>
      <c r="F239" s="590">
        <v>42794</v>
      </c>
      <c r="G239" s="591">
        <v>130.47</v>
      </c>
      <c r="H239" s="589" t="s">
        <v>474</v>
      </c>
      <c r="I239" s="589" t="s">
        <v>175</v>
      </c>
      <c r="J239" s="590">
        <v>42795</v>
      </c>
      <c r="K239" s="589" t="s">
        <v>71</v>
      </c>
    </row>
    <row r="240" spans="1:11" s="589" customFormat="1" x14ac:dyDescent="0.2">
      <c r="A240" s="589" t="s">
        <v>611</v>
      </c>
      <c r="B240" s="589" t="s">
        <v>687</v>
      </c>
      <c r="C240" s="589" t="s">
        <v>688</v>
      </c>
      <c r="D240" s="589" t="s">
        <v>689</v>
      </c>
      <c r="E240" s="589" t="s">
        <v>1009</v>
      </c>
      <c r="F240" s="590">
        <v>42794</v>
      </c>
      <c r="G240" s="591">
        <v>138.85</v>
      </c>
      <c r="H240" s="589" t="s">
        <v>474</v>
      </c>
      <c r="I240" s="589" t="s">
        <v>345</v>
      </c>
      <c r="J240" s="590">
        <v>42795</v>
      </c>
      <c r="K240" s="589" t="s">
        <v>71</v>
      </c>
    </row>
    <row r="241" spans="1:11" s="589" customFormat="1" x14ac:dyDescent="0.2">
      <c r="A241" s="589" t="s">
        <v>611</v>
      </c>
      <c r="B241" s="589" t="s">
        <v>687</v>
      </c>
      <c r="C241" s="589" t="s">
        <v>688</v>
      </c>
      <c r="D241" s="589" t="s">
        <v>689</v>
      </c>
      <c r="E241" s="589" t="s">
        <v>1011</v>
      </c>
      <c r="F241" s="590">
        <v>42794</v>
      </c>
      <c r="G241" s="591">
        <v>169.98</v>
      </c>
      <c r="H241" s="589" t="s">
        <v>474</v>
      </c>
      <c r="I241" s="589" t="s">
        <v>232</v>
      </c>
      <c r="J241" s="590">
        <v>42795</v>
      </c>
      <c r="K241" s="589" t="s">
        <v>71</v>
      </c>
    </row>
    <row r="242" spans="1:11" s="589" customFormat="1" x14ac:dyDescent="0.2">
      <c r="A242" s="589" t="s">
        <v>611</v>
      </c>
      <c r="B242" s="589" t="s">
        <v>687</v>
      </c>
      <c r="C242" s="589" t="s">
        <v>688</v>
      </c>
      <c r="D242" s="589" t="s">
        <v>689</v>
      </c>
      <c r="E242" s="589" t="s">
        <v>1012</v>
      </c>
      <c r="F242" s="590">
        <v>42793</v>
      </c>
      <c r="G242" s="591">
        <v>2069.16</v>
      </c>
      <c r="H242" s="589" t="s">
        <v>474</v>
      </c>
      <c r="I242" s="589" t="s">
        <v>345</v>
      </c>
      <c r="J242" s="590">
        <v>42795</v>
      </c>
      <c r="K242" s="589" t="s">
        <v>71</v>
      </c>
    </row>
    <row r="243" spans="1:11" s="589" customFormat="1" x14ac:dyDescent="0.2">
      <c r="A243" s="589" t="s">
        <v>611</v>
      </c>
      <c r="B243" s="589" t="s">
        <v>687</v>
      </c>
      <c r="C243" s="589" t="s">
        <v>688</v>
      </c>
      <c r="D243" s="589" t="s">
        <v>689</v>
      </c>
      <c r="E243" s="589" t="s">
        <v>1013</v>
      </c>
      <c r="F243" s="590">
        <v>42790</v>
      </c>
      <c r="G243" s="591">
        <v>114.22</v>
      </c>
      <c r="H243" s="589" t="s">
        <v>474</v>
      </c>
      <c r="I243" s="589" t="s">
        <v>711</v>
      </c>
      <c r="J243" s="590">
        <v>42795</v>
      </c>
      <c r="K243" s="589" t="s">
        <v>71</v>
      </c>
    </row>
    <row r="244" spans="1:11" s="589" customFormat="1" x14ac:dyDescent="0.2">
      <c r="A244" s="589" t="s">
        <v>611</v>
      </c>
      <c r="B244" s="589" t="s">
        <v>687</v>
      </c>
      <c r="C244" s="589" t="s">
        <v>688</v>
      </c>
      <c r="D244" s="589" t="s">
        <v>689</v>
      </c>
      <c r="E244" s="589" t="s">
        <v>1014</v>
      </c>
      <c r="F244" s="590">
        <v>42789</v>
      </c>
      <c r="G244" s="591">
        <v>46.35</v>
      </c>
      <c r="H244" s="589" t="s">
        <v>474</v>
      </c>
      <c r="I244" s="589" t="s">
        <v>711</v>
      </c>
      <c r="J244" s="590">
        <v>42795</v>
      </c>
      <c r="K244" s="589" t="s">
        <v>71</v>
      </c>
    </row>
    <row r="245" spans="1:11" s="589" customFormat="1" x14ac:dyDescent="0.2">
      <c r="A245" s="589" t="s">
        <v>611</v>
      </c>
      <c r="B245" s="589" t="s">
        <v>687</v>
      </c>
      <c r="C245" s="589" t="s">
        <v>688</v>
      </c>
      <c r="D245" s="589" t="s">
        <v>689</v>
      </c>
      <c r="E245" s="589" t="s">
        <v>1015</v>
      </c>
      <c r="F245" s="590">
        <v>42789</v>
      </c>
      <c r="G245" s="591">
        <v>46.35</v>
      </c>
      <c r="H245" s="589" t="s">
        <v>474</v>
      </c>
      <c r="I245" s="589" t="s">
        <v>711</v>
      </c>
      <c r="J245" s="590">
        <v>42795</v>
      </c>
      <c r="K245" s="589" t="s">
        <v>71</v>
      </c>
    </row>
    <row r="246" spans="1:11" s="589" customFormat="1" x14ac:dyDescent="0.2">
      <c r="A246" s="589" t="s">
        <v>611</v>
      </c>
      <c r="B246" s="589" t="s">
        <v>687</v>
      </c>
      <c r="C246" s="589" t="s">
        <v>688</v>
      </c>
      <c r="D246" s="589" t="s">
        <v>689</v>
      </c>
      <c r="E246" s="589" t="s">
        <v>1016</v>
      </c>
      <c r="F246" s="590">
        <v>42789</v>
      </c>
      <c r="G246" s="591">
        <v>391.5</v>
      </c>
      <c r="H246" s="589" t="s">
        <v>474</v>
      </c>
      <c r="I246" s="589" t="s">
        <v>183</v>
      </c>
      <c r="J246" s="590">
        <v>42795</v>
      </c>
      <c r="K246" s="589" t="s">
        <v>71</v>
      </c>
    </row>
    <row r="247" spans="1:11" s="589" customFormat="1" x14ac:dyDescent="0.2">
      <c r="A247" s="589" t="s">
        <v>611</v>
      </c>
      <c r="B247" s="589" t="s">
        <v>687</v>
      </c>
      <c r="C247" s="589" t="s">
        <v>688</v>
      </c>
      <c r="D247" s="589" t="s">
        <v>689</v>
      </c>
      <c r="E247" s="589" t="s">
        <v>1017</v>
      </c>
      <c r="F247" s="590">
        <v>42789</v>
      </c>
      <c r="G247" s="591">
        <v>69.55</v>
      </c>
      <c r="H247" s="589" t="s">
        <v>474</v>
      </c>
      <c r="I247" s="589" t="s">
        <v>183</v>
      </c>
      <c r="J247" s="590">
        <v>42795</v>
      </c>
      <c r="K247" s="589" t="s">
        <v>71</v>
      </c>
    </row>
    <row r="248" spans="1:11" s="589" customFormat="1" x14ac:dyDescent="0.2">
      <c r="A248" s="589" t="s">
        <v>611</v>
      </c>
      <c r="B248" s="589" t="s">
        <v>687</v>
      </c>
      <c r="C248" s="589" t="s">
        <v>688</v>
      </c>
      <c r="D248" s="589" t="s">
        <v>689</v>
      </c>
      <c r="E248" s="589" t="s">
        <v>1018</v>
      </c>
      <c r="F248" s="590">
        <v>42788</v>
      </c>
      <c r="G248" s="591">
        <v>254.72</v>
      </c>
      <c r="H248" s="589" t="s">
        <v>474</v>
      </c>
      <c r="I248" s="589" t="s">
        <v>156</v>
      </c>
      <c r="J248" s="590">
        <v>42795</v>
      </c>
      <c r="K248" s="589" t="s">
        <v>71</v>
      </c>
    </row>
    <row r="249" spans="1:11" s="589" customFormat="1" x14ac:dyDescent="0.2">
      <c r="A249" s="589" t="s">
        <v>611</v>
      </c>
      <c r="B249" s="589" t="s">
        <v>687</v>
      </c>
      <c r="C249" s="589" t="s">
        <v>688</v>
      </c>
      <c r="D249" s="589" t="s">
        <v>689</v>
      </c>
      <c r="E249" s="589" t="s">
        <v>1019</v>
      </c>
      <c r="F249" s="590">
        <v>42788</v>
      </c>
      <c r="G249" s="591">
        <v>59.17</v>
      </c>
      <c r="H249" s="589" t="s">
        <v>474</v>
      </c>
      <c r="I249" s="589" t="s">
        <v>156</v>
      </c>
      <c r="J249" s="590">
        <v>42795</v>
      </c>
      <c r="K249" s="589" t="s">
        <v>71</v>
      </c>
    </row>
    <row r="250" spans="1:11" s="589" customFormat="1" x14ac:dyDescent="0.2">
      <c r="A250" s="589" t="s">
        <v>611</v>
      </c>
      <c r="B250" s="589" t="s">
        <v>687</v>
      </c>
      <c r="C250" s="589" t="s">
        <v>688</v>
      </c>
      <c r="D250" s="589" t="s">
        <v>689</v>
      </c>
      <c r="E250" s="589" t="s">
        <v>1020</v>
      </c>
      <c r="F250" s="590">
        <v>42788</v>
      </c>
      <c r="G250" s="591">
        <v>270</v>
      </c>
      <c r="H250" s="589" t="s">
        <v>474</v>
      </c>
      <c r="I250" s="589" t="s">
        <v>133</v>
      </c>
      <c r="J250" s="590">
        <v>42795</v>
      </c>
      <c r="K250" s="589" t="s">
        <v>71</v>
      </c>
    </row>
    <row r="251" spans="1:11" s="589" customFormat="1" x14ac:dyDescent="0.2">
      <c r="A251" s="589" t="s">
        <v>611</v>
      </c>
      <c r="B251" s="589" t="s">
        <v>687</v>
      </c>
      <c r="C251" s="589" t="s">
        <v>688</v>
      </c>
      <c r="D251" s="589" t="s">
        <v>689</v>
      </c>
      <c r="E251" s="589" t="s">
        <v>1023</v>
      </c>
      <c r="F251" s="590">
        <v>42788</v>
      </c>
      <c r="G251" s="591">
        <v>83.14</v>
      </c>
      <c r="H251" s="589" t="s">
        <v>474</v>
      </c>
      <c r="I251" s="589" t="s">
        <v>413</v>
      </c>
      <c r="J251" s="590">
        <v>42795</v>
      </c>
      <c r="K251" s="589" t="s">
        <v>71</v>
      </c>
    </row>
    <row r="252" spans="1:11" s="589" customFormat="1" x14ac:dyDescent="0.2">
      <c r="A252" s="589" t="s">
        <v>611</v>
      </c>
      <c r="B252" s="589" t="s">
        <v>687</v>
      </c>
      <c r="C252" s="589" t="s">
        <v>688</v>
      </c>
      <c r="D252" s="589" t="s">
        <v>689</v>
      </c>
      <c r="E252" s="589" t="s">
        <v>1027</v>
      </c>
      <c r="F252" s="590">
        <v>42786</v>
      </c>
      <c r="G252" s="591">
        <v>82.95</v>
      </c>
      <c r="H252" s="589" t="s">
        <v>474</v>
      </c>
      <c r="I252" s="589" t="s">
        <v>345</v>
      </c>
      <c r="J252" s="590">
        <v>42795</v>
      </c>
      <c r="K252" s="589" t="s">
        <v>71</v>
      </c>
    </row>
    <row r="253" spans="1:11" s="589" customFormat="1" x14ac:dyDescent="0.2">
      <c r="A253" s="589" t="s">
        <v>611</v>
      </c>
      <c r="B253" s="589" t="s">
        <v>687</v>
      </c>
      <c r="C253" s="589" t="s">
        <v>688</v>
      </c>
      <c r="D253" s="589" t="s">
        <v>689</v>
      </c>
      <c r="E253" s="589" t="s">
        <v>1028</v>
      </c>
      <c r="F253" s="590">
        <v>42783</v>
      </c>
      <c r="G253" s="591">
        <v>139.6</v>
      </c>
      <c r="H253" s="589" t="s">
        <v>474</v>
      </c>
      <c r="I253" s="589" t="s">
        <v>345</v>
      </c>
      <c r="J253" s="590">
        <v>42809</v>
      </c>
      <c r="K253" s="589" t="s">
        <v>71</v>
      </c>
    </row>
    <row r="254" spans="1:11" s="589" customFormat="1" x14ac:dyDescent="0.2">
      <c r="A254" s="589" t="s">
        <v>611</v>
      </c>
      <c r="B254" s="589" t="s">
        <v>687</v>
      </c>
      <c r="C254" s="589" t="s">
        <v>688</v>
      </c>
      <c r="D254" s="589" t="s">
        <v>689</v>
      </c>
      <c r="E254" s="589" t="s">
        <v>1029</v>
      </c>
      <c r="F254" s="590">
        <v>42782</v>
      </c>
      <c r="G254" s="591">
        <v>58.65</v>
      </c>
      <c r="H254" s="589" t="s">
        <v>474</v>
      </c>
      <c r="I254" s="589" t="s">
        <v>609</v>
      </c>
      <c r="J254" s="590">
        <v>42795</v>
      </c>
      <c r="K254" s="589" t="s">
        <v>71</v>
      </c>
    </row>
    <row r="255" spans="1:11" s="589" customFormat="1" x14ac:dyDescent="0.2">
      <c r="A255" s="589" t="s">
        <v>611</v>
      </c>
      <c r="B255" s="589" t="s">
        <v>687</v>
      </c>
      <c r="C255" s="589" t="s">
        <v>688</v>
      </c>
      <c r="D255" s="589" t="s">
        <v>689</v>
      </c>
      <c r="E255" s="589" t="s">
        <v>1030</v>
      </c>
      <c r="F255" s="590">
        <v>42780</v>
      </c>
      <c r="G255" s="591">
        <v>592</v>
      </c>
      <c r="H255" s="589" t="s">
        <v>474</v>
      </c>
      <c r="I255" s="589" t="s">
        <v>345</v>
      </c>
      <c r="J255" s="590">
        <v>42795</v>
      </c>
      <c r="K255" s="589" t="s">
        <v>71</v>
      </c>
    </row>
    <row r="256" spans="1:11" s="589" customFormat="1" x14ac:dyDescent="0.2">
      <c r="A256" s="589" t="s">
        <v>611</v>
      </c>
      <c r="B256" s="589" t="s">
        <v>687</v>
      </c>
      <c r="C256" s="589" t="s">
        <v>688</v>
      </c>
      <c r="D256" s="589" t="s">
        <v>689</v>
      </c>
      <c r="E256" s="589" t="s">
        <v>1031</v>
      </c>
      <c r="F256" s="590">
        <v>42780</v>
      </c>
      <c r="G256" s="591">
        <v>492.04</v>
      </c>
      <c r="H256" s="589" t="s">
        <v>474</v>
      </c>
      <c r="I256" s="589" t="s">
        <v>345</v>
      </c>
      <c r="J256" s="590">
        <v>42795</v>
      </c>
      <c r="K256" s="589" t="s">
        <v>71</v>
      </c>
    </row>
    <row r="257" spans="1:11" s="589" customFormat="1" x14ac:dyDescent="0.2">
      <c r="A257" s="589" t="s">
        <v>611</v>
      </c>
      <c r="B257" s="589" t="s">
        <v>687</v>
      </c>
      <c r="C257" s="589" t="s">
        <v>688</v>
      </c>
      <c r="D257" s="589" t="s">
        <v>689</v>
      </c>
      <c r="E257" s="589" t="s">
        <v>1032</v>
      </c>
      <c r="F257" s="590">
        <v>42780</v>
      </c>
      <c r="G257" s="591">
        <v>82.61</v>
      </c>
      <c r="H257" s="589" t="s">
        <v>474</v>
      </c>
      <c r="I257" s="589" t="s">
        <v>639</v>
      </c>
      <c r="J257" s="590">
        <v>42795</v>
      </c>
      <c r="K257" s="589" t="s">
        <v>71</v>
      </c>
    </row>
    <row r="258" spans="1:11" s="589" customFormat="1" x14ac:dyDescent="0.2">
      <c r="A258" s="589" t="s">
        <v>611</v>
      </c>
      <c r="B258" s="589" t="s">
        <v>687</v>
      </c>
      <c r="C258" s="589" t="s">
        <v>688</v>
      </c>
      <c r="D258" s="589" t="s">
        <v>689</v>
      </c>
      <c r="E258" s="589" t="s">
        <v>1033</v>
      </c>
      <c r="F258" s="590">
        <v>42818</v>
      </c>
      <c r="G258" s="591">
        <v>210.24</v>
      </c>
      <c r="H258" s="589" t="s">
        <v>474</v>
      </c>
      <c r="I258" s="589" t="s">
        <v>529</v>
      </c>
      <c r="J258" s="590">
        <v>42824</v>
      </c>
      <c r="K258" s="589" t="s">
        <v>71</v>
      </c>
    </row>
    <row r="259" spans="1:11" s="589" customFormat="1" x14ac:dyDescent="0.2">
      <c r="A259" s="589" t="s">
        <v>611</v>
      </c>
      <c r="B259" s="589" t="s">
        <v>687</v>
      </c>
      <c r="C259" s="589" t="s">
        <v>688</v>
      </c>
      <c r="D259" s="589" t="s">
        <v>689</v>
      </c>
      <c r="E259" s="589" t="s">
        <v>1034</v>
      </c>
      <c r="F259" s="590">
        <v>42818</v>
      </c>
      <c r="G259" s="591">
        <v>146.41999999999999</v>
      </c>
      <c r="H259" s="589" t="s">
        <v>474</v>
      </c>
      <c r="I259" s="589" t="s">
        <v>529</v>
      </c>
      <c r="J259" s="590">
        <v>42824</v>
      </c>
      <c r="K259" s="589" t="s">
        <v>71</v>
      </c>
    </row>
    <row r="260" spans="1:11" s="589" customFormat="1" x14ac:dyDescent="0.2">
      <c r="A260" s="589" t="s">
        <v>611</v>
      </c>
      <c r="B260" s="589" t="s">
        <v>687</v>
      </c>
      <c r="C260" s="589" t="s">
        <v>688</v>
      </c>
      <c r="D260" s="589" t="s">
        <v>689</v>
      </c>
      <c r="E260" s="589" t="s">
        <v>1035</v>
      </c>
      <c r="F260" s="590">
        <v>42817</v>
      </c>
      <c r="G260" s="591">
        <v>161.96</v>
      </c>
      <c r="H260" s="589" t="s">
        <v>474</v>
      </c>
      <c r="I260" s="589" t="s">
        <v>525</v>
      </c>
      <c r="J260" s="590">
        <v>42824</v>
      </c>
      <c r="K260" s="589" t="s">
        <v>71</v>
      </c>
    </row>
    <row r="261" spans="1:11" s="589" customFormat="1" x14ac:dyDescent="0.2">
      <c r="A261" s="589" t="s">
        <v>611</v>
      </c>
      <c r="B261" s="589" t="s">
        <v>687</v>
      </c>
      <c r="C261" s="589" t="s">
        <v>688</v>
      </c>
      <c r="D261" s="589" t="s">
        <v>689</v>
      </c>
      <c r="E261" s="589" t="s">
        <v>1036</v>
      </c>
      <c r="F261" s="590">
        <v>42817</v>
      </c>
      <c r="G261" s="591">
        <v>146.41999999999999</v>
      </c>
      <c r="H261" s="589" t="s">
        <v>474</v>
      </c>
      <c r="I261" s="589" t="s">
        <v>529</v>
      </c>
      <c r="J261" s="590">
        <v>42824</v>
      </c>
      <c r="K261" s="589" t="s">
        <v>588</v>
      </c>
    </row>
    <row r="262" spans="1:11" s="589" customFormat="1" x14ac:dyDescent="0.2">
      <c r="A262" s="589" t="s">
        <v>611</v>
      </c>
      <c r="B262" s="589" t="s">
        <v>687</v>
      </c>
      <c r="C262" s="589" t="s">
        <v>688</v>
      </c>
      <c r="D262" s="589" t="s">
        <v>689</v>
      </c>
      <c r="E262" s="589" t="s">
        <v>1037</v>
      </c>
      <c r="F262" s="590">
        <v>42817</v>
      </c>
      <c r="G262" s="591">
        <v>149.97999999999999</v>
      </c>
      <c r="H262" s="589" t="s">
        <v>474</v>
      </c>
      <c r="I262" s="589" t="s">
        <v>394</v>
      </c>
      <c r="J262" s="590">
        <v>42824</v>
      </c>
      <c r="K262" s="589" t="s">
        <v>71</v>
      </c>
    </row>
    <row r="263" spans="1:11" s="589" customFormat="1" x14ac:dyDescent="0.2">
      <c r="A263" s="589" t="s">
        <v>611</v>
      </c>
      <c r="B263" s="589" t="s">
        <v>687</v>
      </c>
      <c r="C263" s="589" t="s">
        <v>688</v>
      </c>
      <c r="D263" s="589" t="s">
        <v>689</v>
      </c>
      <c r="E263" s="589" t="s">
        <v>1039</v>
      </c>
      <c r="F263" s="590">
        <v>42816</v>
      </c>
      <c r="G263" s="591">
        <v>124</v>
      </c>
      <c r="H263" s="589" t="s">
        <v>474</v>
      </c>
      <c r="I263" s="589" t="s">
        <v>509</v>
      </c>
      <c r="J263" s="590">
        <v>42824</v>
      </c>
      <c r="K263" s="589" t="s">
        <v>71</v>
      </c>
    </row>
    <row r="264" spans="1:11" s="589" customFormat="1" x14ac:dyDescent="0.2">
      <c r="A264" s="589" t="s">
        <v>611</v>
      </c>
      <c r="B264" s="589" t="s">
        <v>687</v>
      </c>
      <c r="C264" s="589" t="s">
        <v>688</v>
      </c>
      <c r="D264" s="589" t="s">
        <v>689</v>
      </c>
      <c r="E264" s="589" t="s">
        <v>1040</v>
      </c>
      <c r="F264" s="590">
        <v>42815</v>
      </c>
      <c r="G264" s="591">
        <v>12810.91</v>
      </c>
      <c r="H264" s="589" t="s">
        <v>474</v>
      </c>
      <c r="I264" s="589" t="s">
        <v>345</v>
      </c>
      <c r="J264" s="590">
        <v>42822</v>
      </c>
      <c r="K264" s="589" t="s">
        <v>71</v>
      </c>
    </row>
    <row r="265" spans="1:11" s="589" customFormat="1" x14ac:dyDescent="0.2">
      <c r="A265" s="589" t="s">
        <v>611</v>
      </c>
      <c r="B265" s="589" t="s">
        <v>687</v>
      </c>
      <c r="C265" s="589" t="s">
        <v>688</v>
      </c>
      <c r="D265" s="589" t="s">
        <v>689</v>
      </c>
      <c r="E265" s="589" t="s">
        <v>1041</v>
      </c>
      <c r="F265" s="590">
        <v>42815</v>
      </c>
      <c r="G265" s="591">
        <v>198.22</v>
      </c>
      <c r="H265" s="589" t="s">
        <v>474</v>
      </c>
      <c r="I265" s="589" t="s">
        <v>525</v>
      </c>
      <c r="J265" s="590">
        <v>42822</v>
      </c>
      <c r="K265" s="589" t="s">
        <v>71</v>
      </c>
    </row>
    <row r="266" spans="1:11" s="589" customFormat="1" x14ac:dyDescent="0.2">
      <c r="A266" s="589" t="s">
        <v>611</v>
      </c>
      <c r="B266" s="589" t="s">
        <v>687</v>
      </c>
      <c r="C266" s="589" t="s">
        <v>688</v>
      </c>
      <c r="D266" s="589" t="s">
        <v>689</v>
      </c>
      <c r="E266" s="589" t="s">
        <v>1042</v>
      </c>
      <c r="F266" s="590">
        <v>42815</v>
      </c>
      <c r="G266" s="591">
        <v>99.11</v>
      </c>
      <c r="H266" s="589" t="s">
        <v>474</v>
      </c>
      <c r="I266" s="589" t="s">
        <v>525</v>
      </c>
      <c r="J266" s="590">
        <v>42822</v>
      </c>
      <c r="K266" s="589" t="s">
        <v>71</v>
      </c>
    </row>
    <row r="267" spans="1:11" s="589" customFormat="1" x14ac:dyDescent="0.2">
      <c r="A267" s="589" t="s">
        <v>611</v>
      </c>
      <c r="B267" s="589" t="s">
        <v>687</v>
      </c>
      <c r="C267" s="589" t="s">
        <v>688</v>
      </c>
      <c r="D267" s="589" t="s">
        <v>689</v>
      </c>
      <c r="E267" s="589" t="s">
        <v>1043</v>
      </c>
      <c r="F267" s="590">
        <v>42815</v>
      </c>
      <c r="G267" s="591">
        <v>145.74</v>
      </c>
      <c r="H267" s="589" t="s">
        <v>474</v>
      </c>
      <c r="I267" s="589" t="s">
        <v>345</v>
      </c>
      <c r="J267" s="590">
        <v>42822</v>
      </c>
      <c r="K267" s="589" t="s">
        <v>71</v>
      </c>
    </row>
    <row r="268" spans="1:11" s="589" customFormat="1" x14ac:dyDescent="0.2">
      <c r="A268" s="589" t="s">
        <v>611</v>
      </c>
      <c r="B268" s="589" t="s">
        <v>687</v>
      </c>
      <c r="C268" s="589" t="s">
        <v>688</v>
      </c>
      <c r="D268" s="589" t="s">
        <v>689</v>
      </c>
      <c r="E268" s="589" t="s">
        <v>1044</v>
      </c>
      <c r="F268" s="590">
        <v>42815</v>
      </c>
      <c r="G268" s="591">
        <v>99</v>
      </c>
      <c r="H268" s="589" t="s">
        <v>474</v>
      </c>
      <c r="I268" s="589" t="s">
        <v>525</v>
      </c>
      <c r="J268" s="590">
        <v>42822</v>
      </c>
      <c r="K268" s="589" t="s">
        <v>71</v>
      </c>
    </row>
    <row r="269" spans="1:11" s="589" customFormat="1" x14ac:dyDescent="0.2">
      <c r="A269" s="589" t="s">
        <v>611</v>
      </c>
      <c r="B269" s="589" t="s">
        <v>687</v>
      </c>
      <c r="C269" s="589" t="s">
        <v>688</v>
      </c>
      <c r="D269" s="589" t="s">
        <v>689</v>
      </c>
      <c r="E269" s="589" t="s">
        <v>1045</v>
      </c>
      <c r="F269" s="590">
        <v>42815</v>
      </c>
      <c r="G269" s="591">
        <v>42.83</v>
      </c>
      <c r="H269" s="589" t="s">
        <v>474</v>
      </c>
      <c r="I269" s="589" t="s">
        <v>345</v>
      </c>
      <c r="J269" s="590">
        <v>42822</v>
      </c>
      <c r="K269" s="589" t="s">
        <v>71</v>
      </c>
    </row>
    <row r="270" spans="1:11" s="589" customFormat="1" x14ac:dyDescent="0.2">
      <c r="A270" s="589" t="s">
        <v>611</v>
      </c>
      <c r="B270" s="589" t="s">
        <v>687</v>
      </c>
      <c r="C270" s="589" t="s">
        <v>688</v>
      </c>
      <c r="D270" s="589" t="s">
        <v>689</v>
      </c>
      <c r="E270" s="589" t="s">
        <v>1046</v>
      </c>
      <c r="F270" s="590">
        <v>42815</v>
      </c>
      <c r="G270" s="591">
        <v>42.83</v>
      </c>
      <c r="H270" s="589" t="s">
        <v>474</v>
      </c>
      <c r="I270" s="589" t="s">
        <v>345</v>
      </c>
      <c r="J270" s="590">
        <v>42822</v>
      </c>
      <c r="K270" s="589" t="s">
        <v>71</v>
      </c>
    </row>
    <row r="271" spans="1:11" s="589" customFormat="1" x14ac:dyDescent="0.2">
      <c r="A271" s="589" t="s">
        <v>611</v>
      </c>
      <c r="B271" s="589" t="s">
        <v>687</v>
      </c>
      <c r="C271" s="589" t="s">
        <v>688</v>
      </c>
      <c r="D271" s="589" t="s">
        <v>689</v>
      </c>
      <c r="E271" s="589" t="s">
        <v>1047</v>
      </c>
      <c r="F271" s="590">
        <v>42815</v>
      </c>
      <c r="G271" s="591">
        <v>53.58</v>
      </c>
      <c r="H271" s="589" t="s">
        <v>474</v>
      </c>
      <c r="I271" s="589" t="s">
        <v>226</v>
      </c>
      <c r="J271" s="590">
        <v>42822</v>
      </c>
      <c r="K271" s="589" t="s">
        <v>71</v>
      </c>
    </row>
    <row r="272" spans="1:11" s="589" customFormat="1" x14ac:dyDescent="0.2">
      <c r="A272" s="589" t="s">
        <v>611</v>
      </c>
      <c r="B272" s="589" t="s">
        <v>687</v>
      </c>
      <c r="C272" s="589" t="s">
        <v>688</v>
      </c>
      <c r="D272" s="589" t="s">
        <v>689</v>
      </c>
      <c r="E272" s="589" t="s">
        <v>1048</v>
      </c>
      <c r="F272" s="590">
        <v>42816</v>
      </c>
      <c r="G272" s="591">
        <v>200</v>
      </c>
      <c r="H272" s="589" t="s">
        <v>474</v>
      </c>
      <c r="I272" s="589" t="s">
        <v>465</v>
      </c>
      <c r="J272" s="590">
        <v>42823</v>
      </c>
      <c r="K272" s="589" t="s">
        <v>71</v>
      </c>
    </row>
    <row r="273" spans="1:11" s="589" customFormat="1" x14ac:dyDescent="0.2">
      <c r="A273" s="589" t="s">
        <v>611</v>
      </c>
      <c r="B273" s="589" t="s">
        <v>687</v>
      </c>
      <c r="C273" s="589" t="s">
        <v>688</v>
      </c>
      <c r="D273" s="589" t="s">
        <v>689</v>
      </c>
      <c r="E273" s="589" t="s">
        <v>1049</v>
      </c>
      <c r="F273" s="590">
        <v>42803</v>
      </c>
      <c r="G273" s="591">
        <v>90</v>
      </c>
      <c r="H273" s="589" t="s">
        <v>474</v>
      </c>
      <c r="I273" s="589" t="s">
        <v>509</v>
      </c>
      <c r="J273" s="590">
        <v>42811</v>
      </c>
      <c r="K273" s="589" t="s">
        <v>71</v>
      </c>
    </row>
    <row r="274" spans="1:11" s="589" customFormat="1" x14ac:dyDescent="0.2">
      <c r="A274" s="589" t="s">
        <v>611</v>
      </c>
      <c r="B274" s="589" t="s">
        <v>687</v>
      </c>
      <c r="C274" s="589" t="s">
        <v>688</v>
      </c>
      <c r="D274" s="589" t="s">
        <v>689</v>
      </c>
      <c r="E274" s="589" t="s">
        <v>791</v>
      </c>
      <c r="F274" s="590">
        <v>42823</v>
      </c>
      <c r="G274" s="591">
        <f>151.58*-1</f>
        <v>-151.58000000000001</v>
      </c>
      <c r="H274" s="589" t="s">
        <v>474</v>
      </c>
      <c r="I274" s="589" t="s">
        <v>528</v>
      </c>
      <c r="J274" s="590">
        <v>42824</v>
      </c>
      <c r="K274" s="589" t="s">
        <v>4</v>
      </c>
    </row>
    <row r="275" spans="1:11" s="589" customFormat="1" x14ac:dyDescent="0.2">
      <c r="A275" s="589" t="s">
        <v>611</v>
      </c>
      <c r="B275" s="589" t="s">
        <v>687</v>
      </c>
      <c r="C275" s="589" t="s">
        <v>688</v>
      </c>
      <c r="D275" s="589" t="s">
        <v>689</v>
      </c>
      <c r="E275" s="589" t="s">
        <v>955</v>
      </c>
      <c r="F275" s="590">
        <v>42810</v>
      </c>
      <c r="G275" s="591">
        <f>25*-1</f>
        <v>-25</v>
      </c>
      <c r="H275" s="589" t="s">
        <v>956</v>
      </c>
      <c r="I275" s="589" t="s">
        <v>668</v>
      </c>
      <c r="J275" s="590">
        <v>42821</v>
      </c>
      <c r="K275" s="589" t="s">
        <v>4</v>
      </c>
    </row>
    <row r="276" spans="1:11" s="589" customFormat="1" x14ac:dyDescent="0.2">
      <c r="A276" s="589" t="s">
        <v>611</v>
      </c>
      <c r="B276" s="589" t="s">
        <v>687</v>
      </c>
      <c r="C276" s="589" t="s">
        <v>688</v>
      </c>
      <c r="D276" s="589" t="s">
        <v>689</v>
      </c>
      <c r="E276" s="589" t="s">
        <v>958</v>
      </c>
      <c r="F276" s="590">
        <v>42810</v>
      </c>
      <c r="G276" s="591">
        <f>293.7*-1</f>
        <v>-293.7</v>
      </c>
      <c r="H276" s="589" t="s">
        <v>956</v>
      </c>
      <c r="I276" s="589" t="s">
        <v>668</v>
      </c>
      <c r="J276" s="590">
        <v>42821</v>
      </c>
      <c r="K276" s="589" t="s">
        <v>4</v>
      </c>
    </row>
    <row r="277" spans="1:11" s="589" customFormat="1" x14ac:dyDescent="0.2">
      <c r="A277" s="589" t="s">
        <v>611</v>
      </c>
      <c r="B277" s="589" t="s">
        <v>687</v>
      </c>
      <c r="C277" s="589" t="s">
        <v>688</v>
      </c>
      <c r="D277" s="589" t="s">
        <v>689</v>
      </c>
      <c r="E277" s="589" t="s">
        <v>959</v>
      </c>
      <c r="F277" s="590">
        <v>42810</v>
      </c>
      <c r="G277" s="591">
        <f>1.85*-1</f>
        <v>-1.85</v>
      </c>
      <c r="H277" s="589" t="s">
        <v>474</v>
      </c>
      <c r="I277" s="589" t="s">
        <v>668</v>
      </c>
      <c r="J277" s="590">
        <v>42821</v>
      </c>
      <c r="K277" s="589" t="s">
        <v>4</v>
      </c>
    </row>
    <row r="278" spans="1:11" s="589" customFormat="1" x14ac:dyDescent="0.2">
      <c r="A278" s="589" t="s">
        <v>611</v>
      </c>
      <c r="B278" s="589" t="s">
        <v>687</v>
      </c>
      <c r="C278" s="589" t="s">
        <v>688</v>
      </c>
      <c r="D278" s="589" t="s">
        <v>689</v>
      </c>
      <c r="E278" s="589" t="s">
        <v>961</v>
      </c>
      <c r="F278" s="590">
        <v>42810</v>
      </c>
      <c r="G278" s="591">
        <f>1.6*-1</f>
        <v>-1.6</v>
      </c>
      <c r="H278" s="589" t="s">
        <v>474</v>
      </c>
      <c r="I278" s="589" t="s">
        <v>668</v>
      </c>
      <c r="J278" s="590">
        <v>42822</v>
      </c>
      <c r="K278" s="589" t="s">
        <v>4</v>
      </c>
    </row>
    <row r="279" spans="1:11" s="589" customFormat="1" x14ac:dyDescent="0.2">
      <c r="A279" s="589" t="s">
        <v>611</v>
      </c>
      <c r="B279" s="589" t="s">
        <v>687</v>
      </c>
      <c r="C279" s="589" t="s">
        <v>688</v>
      </c>
      <c r="D279" s="589" t="s">
        <v>689</v>
      </c>
      <c r="E279" s="589" t="s">
        <v>1383</v>
      </c>
      <c r="F279" s="590">
        <v>42824</v>
      </c>
      <c r="G279" s="591">
        <v>50.92</v>
      </c>
      <c r="H279" s="589" t="s">
        <v>474</v>
      </c>
      <c r="I279" s="589" t="s">
        <v>398</v>
      </c>
      <c r="J279" s="590">
        <v>42825</v>
      </c>
      <c r="K279" s="589" t="s">
        <v>4</v>
      </c>
    </row>
    <row r="280" spans="1:11" s="589" customFormat="1" x14ac:dyDescent="0.2">
      <c r="A280" s="589" t="s">
        <v>611</v>
      </c>
      <c r="B280" s="589" t="s">
        <v>687</v>
      </c>
      <c r="C280" s="589" t="s">
        <v>688</v>
      </c>
      <c r="D280" s="589" t="s">
        <v>689</v>
      </c>
      <c r="E280" s="589" t="s">
        <v>774</v>
      </c>
      <c r="F280" s="590">
        <v>42821</v>
      </c>
      <c r="G280" s="591">
        <v>56.06</v>
      </c>
      <c r="H280" s="589" t="s">
        <v>474</v>
      </c>
      <c r="I280" s="589" t="s">
        <v>629</v>
      </c>
      <c r="J280" s="590">
        <v>42822</v>
      </c>
      <c r="K280" s="589" t="s">
        <v>4</v>
      </c>
    </row>
    <row r="281" spans="1:11" s="589" customFormat="1" x14ac:dyDescent="0.2">
      <c r="A281" s="589" t="s">
        <v>611</v>
      </c>
      <c r="B281" s="589" t="s">
        <v>687</v>
      </c>
      <c r="C281" s="589" t="s">
        <v>688</v>
      </c>
      <c r="D281" s="589" t="s">
        <v>689</v>
      </c>
      <c r="E281" s="589" t="s">
        <v>1384</v>
      </c>
      <c r="F281" s="590">
        <v>42824</v>
      </c>
      <c r="G281" s="591">
        <v>326.64</v>
      </c>
      <c r="H281" s="589" t="s">
        <v>474</v>
      </c>
      <c r="I281" s="589" t="s">
        <v>398</v>
      </c>
      <c r="J281" s="590">
        <v>42825</v>
      </c>
      <c r="K281" s="589" t="s">
        <v>4</v>
      </c>
    </row>
    <row r="282" spans="1:11" s="589" customFormat="1" x14ac:dyDescent="0.2">
      <c r="A282" s="589" t="s">
        <v>611</v>
      </c>
      <c r="B282" s="589" t="s">
        <v>687</v>
      </c>
      <c r="C282" s="589" t="s">
        <v>688</v>
      </c>
      <c r="D282" s="589" t="s">
        <v>689</v>
      </c>
      <c r="E282" s="589" t="s">
        <v>790</v>
      </c>
      <c r="F282" s="590">
        <v>42823</v>
      </c>
      <c r="G282" s="591">
        <v>208</v>
      </c>
      <c r="H282" s="589" t="s">
        <v>474</v>
      </c>
      <c r="I282" s="589" t="s">
        <v>668</v>
      </c>
      <c r="J282" s="590">
        <v>42824</v>
      </c>
      <c r="K282" s="589" t="s">
        <v>4</v>
      </c>
    </row>
    <row r="283" spans="1:11" s="589" customFormat="1" x14ac:dyDescent="0.2">
      <c r="A283" s="589" t="s">
        <v>611</v>
      </c>
      <c r="B283" s="589" t="s">
        <v>687</v>
      </c>
      <c r="C283" s="589" t="s">
        <v>688</v>
      </c>
      <c r="D283" s="589" t="s">
        <v>689</v>
      </c>
      <c r="E283" s="589" t="s">
        <v>798</v>
      </c>
      <c r="F283" s="590">
        <v>42821</v>
      </c>
      <c r="G283" s="591">
        <v>33.32</v>
      </c>
      <c r="H283" s="589" t="s">
        <v>474</v>
      </c>
      <c r="I283" s="589" t="s">
        <v>629</v>
      </c>
      <c r="J283" s="590">
        <v>42822</v>
      </c>
      <c r="K283" s="589" t="s">
        <v>4</v>
      </c>
    </row>
    <row r="284" spans="1:11" s="589" customFormat="1" x14ac:dyDescent="0.2">
      <c r="A284" s="589" t="s">
        <v>611</v>
      </c>
      <c r="B284" s="589" t="s">
        <v>687</v>
      </c>
      <c r="C284" s="589" t="s">
        <v>688</v>
      </c>
      <c r="D284" s="589" t="s">
        <v>689</v>
      </c>
      <c r="E284" s="589" t="s">
        <v>799</v>
      </c>
      <c r="F284" s="590">
        <v>42821</v>
      </c>
      <c r="G284" s="591">
        <v>21.6</v>
      </c>
      <c r="H284" s="589" t="s">
        <v>474</v>
      </c>
      <c r="I284" s="589" t="s">
        <v>629</v>
      </c>
      <c r="J284" s="590">
        <v>42822</v>
      </c>
      <c r="K284" s="589" t="s">
        <v>4</v>
      </c>
    </row>
    <row r="285" spans="1:11" s="589" customFormat="1" x14ac:dyDescent="0.2">
      <c r="A285" s="589" t="s">
        <v>611</v>
      </c>
      <c r="B285" s="589" t="s">
        <v>687</v>
      </c>
      <c r="C285" s="589" t="s">
        <v>688</v>
      </c>
      <c r="D285" s="589" t="s">
        <v>689</v>
      </c>
      <c r="E285" s="589" t="s">
        <v>807</v>
      </c>
      <c r="F285" s="590">
        <v>42821</v>
      </c>
      <c r="G285" s="591">
        <v>180.52</v>
      </c>
      <c r="H285" s="589" t="s">
        <v>474</v>
      </c>
      <c r="I285" s="589" t="s">
        <v>538</v>
      </c>
      <c r="J285" s="590">
        <v>42822</v>
      </c>
      <c r="K285" s="589" t="s">
        <v>4</v>
      </c>
    </row>
    <row r="286" spans="1:11" s="589" customFormat="1" x14ac:dyDescent="0.2">
      <c r="A286" s="589" t="s">
        <v>611</v>
      </c>
      <c r="B286" s="589" t="s">
        <v>687</v>
      </c>
      <c r="C286" s="589" t="s">
        <v>688</v>
      </c>
      <c r="D286" s="589" t="s">
        <v>689</v>
      </c>
      <c r="E286" s="589" t="s">
        <v>811</v>
      </c>
      <c r="F286" s="590">
        <v>42821</v>
      </c>
      <c r="G286" s="591">
        <v>52.25</v>
      </c>
      <c r="H286" s="589" t="s">
        <v>474</v>
      </c>
      <c r="I286" s="589" t="s">
        <v>616</v>
      </c>
      <c r="J286" s="590">
        <v>42822</v>
      </c>
      <c r="K286" s="589" t="s">
        <v>4</v>
      </c>
    </row>
    <row r="287" spans="1:11" s="589" customFormat="1" x14ac:dyDescent="0.2">
      <c r="A287" s="589" t="s">
        <v>611</v>
      </c>
      <c r="B287" s="589" t="s">
        <v>687</v>
      </c>
      <c r="C287" s="589" t="s">
        <v>688</v>
      </c>
      <c r="D287" s="589" t="s">
        <v>689</v>
      </c>
      <c r="E287" s="589" t="s">
        <v>1856</v>
      </c>
      <c r="F287" s="590">
        <v>42821</v>
      </c>
      <c r="G287" s="591">
        <v>26.75</v>
      </c>
      <c r="H287" s="589" t="s">
        <v>474</v>
      </c>
      <c r="I287" s="589" t="s">
        <v>350</v>
      </c>
      <c r="J287" s="590">
        <v>42822</v>
      </c>
      <c r="K287" s="589" t="s">
        <v>4</v>
      </c>
    </row>
    <row r="288" spans="1:11" s="589" customFormat="1" x14ac:dyDescent="0.2">
      <c r="A288" s="589" t="s">
        <v>611</v>
      </c>
      <c r="B288" s="589" t="s">
        <v>687</v>
      </c>
      <c r="C288" s="589" t="s">
        <v>688</v>
      </c>
      <c r="D288" s="589" t="s">
        <v>689</v>
      </c>
      <c r="E288" s="589" t="s">
        <v>860</v>
      </c>
      <c r="F288" s="590">
        <v>42807</v>
      </c>
      <c r="G288" s="591">
        <v>199.65</v>
      </c>
      <c r="H288" s="589" t="s">
        <v>474</v>
      </c>
      <c r="I288" s="589" t="s">
        <v>711</v>
      </c>
      <c r="J288" s="590">
        <v>42821</v>
      </c>
      <c r="K288" s="589" t="s">
        <v>4</v>
      </c>
    </row>
    <row r="289" spans="1:11" s="589" customFormat="1" x14ac:dyDescent="0.2">
      <c r="A289" s="589" t="s">
        <v>611</v>
      </c>
      <c r="B289" s="589" t="s">
        <v>687</v>
      </c>
      <c r="C289" s="589" t="s">
        <v>688</v>
      </c>
      <c r="D289" s="589" t="s">
        <v>689</v>
      </c>
      <c r="E289" s="589" t="s">
        <v>1060</v>
      </c>
      <c r="F289" s="590">
        <v>42788</v>
      </c>
      <c r="G289" s="591">
        <v>596.88</v>
      </c>
      <c r="H289" s="589" t="s">
        <v>474</v>
      </c>
      <c r="I289" s="589" t="s">
        <v>668</v>
      </c>
      <c r="J289" s="590">
        <v>42795</v>
      </c>
      <c r="K289" s="589" t="s">
        <v>4</v>
      </c>
    </row>
    <row r="290" spans="1:11" s="589" customFormat="1" x14ac:dyDescent="0.2">
      <c r="A290" s="589" t="s">
        <v>611</v>
      </c>
      <c r="B290" s="589" t="s">
        <v>687</v>
      </c>
      <c r="C290" s="589" t="s">
        <v>688</v>
      </c>
      <c r="D290" s="589" t="s">
        <v>689</v>
      </c>
      <c r="E290" s="589" t="s">
        <v>912</v>
      </c>
      <c r="F290" s="590">
        <v>42786</v>
      </c>
      <c r="G290" s="591">
        <v>1634.65</v>
      </c>
      <c r="H290" s="589" t="s">
        <v>474</v>
      </c>
      <c r="I290" s="589" t="s">
        <v>609</v>
      </c>
      <c r="J290" s="590">
        <v>42795</v>
      </c>
      <c r="K290" s="589" t="s">
        <v>4</v>
      </c>
    </row>
    <row r="291" spans="1:11" s="589" customFormat="1" x14ac:dyDescent="0.2">
      <c r="A291" s="589" t="s">
        <v>611</v>
      </c>
      <c r="B291" s="589" t="s">
        <v>687</v>
      </c>
      <c r="C291" s="589" t="s">
        <v>688</v>
      </c>
      <c r="D291" s="589" t="s">
        <v>689</v>
      </c>
      <c r="E291" s="589" t="s">
        <v>916</v>
      </c>
      <c r="F291" s="590">
        <v>42782</v>
      </c>
      <c r="G291" s="591">
        <v>207.72</v>
      </c>
      <c r="H291" s="589" t="s">
        <v>474</v>
      </c>
      <c r="I291" s="589" t="s">
        <v>668</v>
      </c>
      <c r="J291" s="590">
        <v>42795</v>
      </c>
      <c r="K291" s="589" t="s">
        <v>4</v>
      </c>
    </row>
    <row r="292" spans="1:11" s="589" customFormat="1" x14ac:dyDescent="0.2">
      <c r="A292" s="589" t="s">
        <v>611</v>
      </c>
      <c r="B292" s="589" t="s">
        <v>687</v>
      </c>
      <c r="C292" s="589" t="s">
        <v>688</v>
      </c>
      <c r="D292" s="589" t="s">
        <v>689</v>
      </c>
      <c r="E292" s="589" t="s">
        <v>933</v>
      </c>
      <c r="F292" s="590">
        <v>42817</v>
      </c>
      <c r="G292" s="591">
        <v>302.95999999999998</v>
      </c>
      <c r="H292" s="589" t="s">
        <v>474</v>
      </c>
      <c r="I292" s="589" t="s">
        <v>524</v>
      </c>
      <c r="J292" s="590">
        <v>42824</v>
      </c>
      <c r="K292" s="589" t="s">
        <v>4</v>
      </c>
    </row>
    <row r="293" spans="1:11" s="589" customFormat="1" x14ac:dyDescent="0.2">
      <c r="A293" s="589" t="s">
        <v>611</v>
      </c>
      <c r="B293" s="589" t="s">
        <v>687</v>
      </c>
      <c r="C293" s="589" t="s">
        <v>688</v>
      </c>
      <c r="D293" s="589" t="s">
        <v>689</v>
      </c>
      <c r="E293" s="589" t="s">
        <v>950</v>
      </c>
      <c r="F293" s="590">
        <v>42810</v>
      </c>
      <c r="G293" s="591">
        <v>130</v>
      </c>
      <c r="H293" s="589" t="s">
        <v>474</v>
      </c>
      <c r="I293" s="589" t="s">
        <v>492</v>
      </c>
      <c r="J293" s="590">
        <v>42822</v>
      </c>
      <c r="K293" s="589" t="s">
        <v>4</v>
      </c>
    </row>
    <row r="294" spans="1:11" s="589" customFormat="1" x14ac:dyDescent="0.2">
      <c r="A294" s="589" t="s">
        <v>611</v>
      </c>
      <c r="B294" s="589" t="s">
        <v>687</v>
      </c>
      <c r="C294" s="589" t="s">
        <v>688</v>
      </c>
      <c r="D294" s="589" t="s">
        <v>689</v>
      </c>
      <c r="E294" s="589" t="s">
        <v>951</v>
      </c>
      <c r="F294" s="590">
        <v>42810</v>
      </c>
      <c r="G294" s="591">
        <v>163.5</v>
      </c>
      <c r="H294" s="589" t="s">
        <v>474</v>
      </c>
      <c r="I294" s="589" t="s">
        <v>423</v>
      </c>
      <c r="J294" s="590">
        <v>42822</v>
      </c>
      <c r="K294" s="589" t="s">
        <v>4</v>
      </c>
    </row>
    <row r="295" spans="1:11" s="589" customFormat="1" x14ac:dyDescent="0.2">
      <c r="A295" s="589" t="s">
        <v>611</v>
      </c>
      <c r="B295" s="589" t="s">
        <v>687</v>
      </c>
      <c r="C295" s="589" t="s">
        <v>688</v>
      </c>
      <c r="D295" s="589" t="s">
        <v>689</v>
      </c>
      <c r="E295" s="589" t="s">
        <v>957</v>
      </c>
      <c r="F295" s="590">
        <v>42810</v>
      </c>
      <c r="G295" s="591">
        <v>96</v>
      </c>
      <c r="H295" s="589" t="s">
        <v>474</v>
      </c>
      <c r="I295" s="589" t="s">
        <v>668</v>
      </c>
      <c r="J295" s="590">
        <v>42821</v>
      </c>
      <c r="K295" s="589" t="s">
        <v>4</v>
      </c>
    </row>
    <row r="296" spans="1:11" s="589" customFormat="1" x14ac:dyDescent="0.2">
      <c r="A296" s="589" t="s">
        <v>611</v>
      </c>
      <c r="B296" s="589" t="s">
        <v>687</v>
      </c>
      <c r="C296" s="589" t="s">
        <v>688</v>
      </c>
      <c r="D296" s="589" t="s">
        <v>689</v>
      </c>
      <c r="E296" s="589" t="s">
        <v>962</v>
      </c>
      <c r="F296" s="590">
        <v>42810</v>
      </c>
      <c r="G296" s="591">
        <v>91.5</v>
      </c>
      <c r="H296" s="589" t="s">
        <v>474</v>
      </c>
      <c r="I296" s="589" t="s">
        <v>612</v>
      </c>
      <c r="J296" s="590">
        <v>42821</v>
      </c>
      <c r="K296" s="589" t="s">
        <v>4</v>
      </c>
    </row>
    <row r="297" spans="1:11" s="589" customFormat="1" x14ac:dyDescent="0.2">
      <c r="A297" s="589" t="s">
        <v>611</v>
      </c>
      <c r="B297" s="589" t="s">
        <v>687</v>
      </c>
      <c r="C297" s="589" t="s">
        <v>688</v>
      </c>
      <c r="D297" s="589" t="s">
        <v>689</v>
      </c>
      <c r="E297" s="589" t="s">
        <v>963</v>
      </c>
      <c r="F297" s="590">
        <v>42810</v>
      </c>
      <c r="G297" s="591">
        <v>97</v>
      </c>
      <c r="H297" s="589" t="s">
        <v>474</v>
      </c>
      <c r="I297" s="589" t="s">
        <v>612</v>
      </c>
      <c r="J297" s="590">
        <v>42822</v>
      </c>
      <c r="K297" s="589" t="s">
        <v>4</v>
      </c>
    </row>
    <row r="298" spans="1:11" s="589" customFormat="1" x14ac:dyDescent="0.2">
      <c r="A298" s="589" t="s">
        <v>611</v>
      </c>
      <c r="B298" s="589" t="s">
        <v>687</v>
      </c>
      <c r="C298" s="589" t="s">
        <v>688</v>
      </c>
      <c r="D298" s="589" t="s">
        <v>689</v>
      </c>
      <c r="E298" s="589" t="s">
        <v>967</v>
      </c>
      <c r="F298" s="590">
        <v>42807</v>
      </c>
      <c r="G298" s="591">
        <v>448</v>
      </c>
      <c r="H298" s="589" t="s">
        <v>474</v>
      </c>
      <c r="I298" s="589" t="s">
        <v>711</v>
      </c>
      <c r="J298" s="590">
        <v>42818</v>
      </c>
      <c r="K298" s="589" t="s">
        <v>4</v>
      </c>
    </row>
    <row r="299" spans="1:11" s="589" customFormat="1" x14ac:dyDescent="0.2">
      <c r="A299" s="589" t="s">
        <v>611</v>
      </c>
      <c r="B299" s="589" t="s">
        <v>687</v>
      </c>
      <c r="C299" s="589" t="s">
        <v>688</v>
      </c>
      <c r="D299" s="589" t="s">
        <v>689</v>
      </c>
      <c r="E299" s="589" t="s">
        <v>2119</v>
      </c>
      <c r="F299" s="590">
        <v>42803</v>
      </c>
      <c r="G299" s="591">
        <v>275</v>
      </c>
      <c r="H299" s="589" t="s">
        <v>474</v>
      </c>
      <c r="I299" s="589" t="s">
        <v>225</v>
      </c>
      <c r="J299" s="590">
        <v>42818</v>
      </c>
      <c r="K299" s="589" t="s">
        <v>4</v>
      </c>
    </row>
    <row r="300" spans="1:11" s="589" customFormat="1" x14ac:dyDescent="0.2">
      <c r="A300" s="589" t="s">
        <v>611</v>
      </c>
      <c r="B300" s="589" t="s">
        <v>687</v>
      </c>
      <c r="C300" s="589" t="s">
        <v>688</v>
      </c>
      <c r="D300" s="589" t="s">
        <v>689</v>
      </c>
      <c r="E300" s="589" t="s">
        <v>971</v>
      </c>
      <c r="F300" s="590">
        <v>42803</v>
      </c>
      <c r="G300" s="591">
        <v>12.95</v>
      </c>
      <c r="H300" s="589" t="s">
        <v>474</v>
      </c>
      <c r="I300" s="589" t="s">
        <v>668</v>
      </c>
      <c r="J300" s="590">
        <v>42818</v>
      </c>
      <c r="K300" s="589" t="s">
        <v>4</v>
      </c>
    </row>
    <row r="301" spans="1:11" s="589" customFormat="1" x14ac:dyDescent="0.2">
      <c r="A301" s="589" t="s">
        <v>611</v>
      </c>
      <c r="B301" s="589" t="s">
        <v>687</v>
      </c>
      <c r="C301" s="589" t="s">
        <v>688</v>
      </c>
      <c r="D301" s="589" t="s">
        <v>689</v>
      </c>
      <c r="E301" s="589" t="s">
        <v>972</v>
      </c>
      <c r="F301" s="590">
        <v>42803</v>
      </c>
      <c r="G301" s="591">
        <v>12.95</v>
      </c>
      <c r="H301" s="589" t="s">
        <v>474</v>
      </c>
      <c r="I301" s="589" t="s">
        <v>668</v>
      </c>
      <c r="J301" s="590">
        <v>42817</v>
      </c>
      <c r="K301" s="589" t="s">
        <v>4</v>
      </c>
    </row>
    <row r="302" spans="1:11" s="589" customFormat="1" x14ac:dyDescent="0.2">
      <c r="A302" s="589" t="s">
        <v>611</v>
      </c>
      <c r="B302" s="589" t="s">
        <v>687</v>
      </c>
      <c r="C302" s="589" t="s">
        <v>688</v>
      </c>
      <c r="D302" s="589" t="s">
        <v>689</v>
      </c>
      <c r="E302" s="589" t="s">
        <v>997</v>
      </c>
      <c r="F302" s="590">
        <v>42802</v>
      </c>
      <c r="G302" s="591">
        <v>108.21</v>
      </c>
      <c r="H302" s="589" t="s">
        <v>474</v>
      </c>
      <c r="I302" s="589" t="s">
        <v>996</v>
      </c>
      <c r="J302" s="590">
        <v>42810</v>
      </c>
      <c r="K302" s="589" t="s">
        <v>4</v>
      </c>
    </row>
    <row r="303" spans="1:11" s="589" customFormat="1" x14ac:dyDescent="0.2">
      <c r="A303" s="589" t="s">
        <v>611</v>
      </c>
      <c r="B303" s="589" t="s">
        <v>687</v>
      </c>
      <c r="C303" s="589" t="s">
        <v>688</v>
      </c>
      <c r="D303" s="589" t="s">
        <v>689</v>
      </c>
      <c r="E303" s="589" t="s">
        <v>1010</v>
      </c>
      <c r="F303" s="590">
        <v>42794</v>
      </c>
      <c r="G303" s="591">
        <v>180</v>
      </c>
      <c r="H303" s="589" t="s">
        <v>474</v>
      </c>
      <c r="I303" s="589" t="s">
        <v>548</v>
      </c>
      <c r="J303" s="590">
        <v>42795</v>
      </c>
      <c r="K303" s="589" t="s">
        <v>4</v>
      </c>
    </row>
    <row r="304" spans="1:11" s="589" customFormat="1" x14ac:dyDescent="0.2">
      <c r="A304" s="589" t="s">
        <v>611</v>
      </c>
      <c r="B304" s="589" t="s">
        <v>687</v>
      </c>
      <c r="C304" s="589" t="s">
        <v>688</v>
      </c>
      <c r="D304" s="589" t="s">
        <v>689</v>
      </c>
      <c r="E304" s="589" t="s">
        <v>1025</v>
      </c>
      <c r="F304" s="590">
        <v>42788</v>
      </c>
      <c r="G304" s="591">
        <v>55.33</v>
      </c>
      <c r="H304" s="589" t="s">
        <v>474</v>
      </c>
      <c r="I304" s="589" t="s">
        <v>156</v>
      </c>
      <c r="J304" s="590">
        <v>42795</v>
      </c>
      <c r="K304" s="589" t="s">
        <v>4</v>
      </c>
    </row>
    <row r="305" spans="1:13" s="589" customFormat="1" x14ac:dyDescent="0.2">
      <c r="A305" s="589" t="s">
        <v>611</v>
      </c>
      <c r="B305" s="589" t="s">
        <v>687</v>
      </c>
      <c r="C305" s="589" t="s">
        <v>688</v>
      </c>
      <c r="D305" s="589" t="s">
        <v>689</v>
      </c>
      <c r="E305" s="589" t="s">
        <v>1038</v>
      </c>
      <c r="F305" s="590">
        <v>42817</v>
      </c>
      <c r="G305" s="591">
        <v>263.35000000000002</v>
      </c>
      <c r="H305" s="589" t="s">
        <v>474</v>
      </c>
      <c r="I305" s="589" t="s">
        <v>375</v>
      </c>
      <c r="J305" s="590">
        <v>42824</v>
      </c>
      <c r="K305" s="589" t="s">
        <v>4</v>
      </c>
    </row>
    <row r="306" spans="1:13" s="589" customFormat="1" x14ac:dyDescent="0.2">
      <c r="A306" s="589" t="s">
        <v>611</v>
      </c>
      <c r="B306" s="589" t="s">
        <v>687</v>
      </c>
      <c r="C306" s="589" t="s">
        <v>688</v>
      </c>
      <c r="D306" s="589" t="s">
        <v>689</v>
      </c>
      <c r="E306" s="589" t="s">
        <v>1114</v>
      </c>
      <c r="F306" s="590">
        <v>42835</v>
      </c>
      <c r="G306" s="591">
        <v>-471.08</v>
      </c>
      <c r="J306" s="589" t="s">
        <v>474</v>
      </c>
      <c r="K306" s="589" t="s">
        <v>345</v>
      </c>
      <c r="L306" s="589" t="s">
        <v>71</v>
      </c>
      <c r="M306" s="589" t="s">
        <v>778</v>
      </c>
    </row>
    <row r="307" spans="1:13" s="589" customFormat="1" x14ac:dyDescent="0.2">
      <c r="A307" s="589" t="s">
        <v>611</v>
      </c>
      <c r="B307" s="589" t="s">
        <v>687</v>
      </c>
      <c r="C307" s="589" t="s">
        <v>688</v>
      </c>
      <c r="D307" s="589" t="s">
        <v>689</v>
      </c>
      <c r="E307" s="589" t="s">
        <v>1115</v>
      </c>
      <c r="F307" s="590">
        <v>42835</v>
      </c>
      <c r="G307" s="591">
        <v>-609.22</v>
      </c>
      <c r="J307" s="589" t="s">
        <v>474</v>
      </c>
      <c r="K307" s="589" t="s">
        <v>345</v>
      </c>
      <c r="L307" s="589" t="s">
        <v>71</v>
      </c>
      <c r="M307" s="589" t="s">
        <v>778</v>
      </c>
    </row>
    <row r="308" spans="1:13" s="589" customFormat="1" x14ac:dyDescent="0.2">
      <c r="A308" s="589" t="s">
        <v>611</v>
      </c>
      <c r="B308" s="589" t="s">
        <v>687</v>
      </c>
      <c r="C308" s="589" t="s">
        <v>688</v>
      </c>
      <c r="D308" s="589" t="s">
        <v>689</v>
      </c>
      <c r="E308" s="589" t="s">
        <v>1192</v>
      </c>
      <c r="F308" s="590">
        <v>42853</v>
      </c>
      <c r="G308" s="591">
        <v>-113.21</v>
      </c>
      <c r="J308" s="589" t="s">
        <v>474</v>
      </c>
      <c r="K308" s="589" t="s">
        <v>616</v>
      </c>
      <c r="L308" s="589" t="s">
        <v>71</v>
      </c>
      <c r="M308" s="589" t="s">
        <v>474</v>
      </c>
    </row>
    <row r="309" spans="1:13" s="589" customFormat="1" x14ac:dyDescent="0.2">
      <c r="A309" s="589" t="s">
        <v>611</v>
      </c>
      <c r="B309" s="589" t="s">
        <v>687</v>
      </c>
      <c r="C309" s="589" t="s">
        <v>688</v>
      </c>
      <c r="D309" s="589" t="s">
        <v>689</v>
      </c>
      <c r="E309" s="589" t="s">
        <v>1196</v>
      </c>
      <c r="F309" s="590">
        <v>42852</v>
      </c>
      <c r="G309" s="591">
        <v>-260.35000000000002</v>
      </c>
      <c r="J309" s="589" t="s">
        <v>474</v>
      </c>
      <c r="K309" s="589" t="s">
        <v>183</v>
      </c>
      <c r="L309" s="589" t="s">
        <v>71</v>
      </c>
      <c r="M309" s="589" t="s">
        <v>817</v>
      </c>
    </row>
    <row r="310" spans="1:13" s="589" customFormat="1" x14ac:dyDescent="0.2">
      <c r="A310" s="589" t="s">
        <v>611</v>
      </c>
      <c r="B310" s="589" t="s">
        <v>687</v>
      </c>
      <c r="C310" s="589" t="s">
        <v>688</v>
      </c>
      <c r="D310" s="589" t="s">
        <v>689</v>
      </c>
      <c r="E310" s="589" t="s">
        <v>1197</v>
      </c>
      <c r="F310" s="590">
        <v>42851</v>
      </c>
      <c r="G310" s="591">
        <v>-97.85</v>
      </c>
      <c r="J310" s="589" t="s">
        <v>474</v>
      </c>
      <c r="K310" s="589" t="s">
        <v>1073</v>
      </c>
      <c r="L310" s="589" t="s">
        <v>71</v>
      </c>
      <c r="M310" s="589" t="s">
        <v>1386</v>
      </c>
    </row>
    <row r="311" spans="1:13" s="589" customFormat="1" x14ac:dyDescent="0.2">
      <c r="A311" s="589" t="s">
        <v>611</v>
      </c>
      <c r="B311" s="589" t="s">
        <v>687</v>
      </c>
      <c r="C311" s="589" t="s">
        <v>688</v>
      </c>
      <c r="D311" s="589" t="s">
        <v>689</v>
      </c>
      <c r="E311" s="589" t="s">
        <v>1198</v>
      </c>
      <c r="F311" s="590">
        <v>42851</v>
      </c>
      <c r="G311" s="591">
        <v>-97.85</v>
      </c>
      <c r="J311" s="589" t="s">
        <v>474</v>
      </c>
      <c r="K311" s="589" t="s">
        <v>1073</v>
      </c>
      <c r="L311" s="589" t="s">
        <v>71</v>
      </c>
      <c r="M311" s="589" t="s">
        <v>1386</v>
      </c>
    </row>
    <row r="312" spans="1:13" s="589" customFormat="1" x14ac:dyDescent="0.2">
      <c r="A312" s="589" t="s">
        <v>611</v>
      </c>
      <c r="B312" s="589" t="s">
        <v>687</v>
      </c>
      <c r="C312" s="589" t="s">
        <v>688</v>
      </c>
      <c r="D312" s="589" t="s">
        <v>689</v>
      </c>
      <c r="E312" s="589" t="s">
        <v>1199</v>
      </c>
      <c r="F312" s="590">
        <v>42851</v>
      </c>
      <c r="G312" s="591">
        <v>-97.85</v>
      </c>
      <c r="J312" s="589" t="s">
        <v>474</v>
      </c>
      <c r="K312" s="589" t="s">
        <v>1073</v>
      </c>
      <c r="L312" s="589" t="s">
        <v>71</v>
      </c>
      <c r="M312" s="589" t="s">
        <v>1386</v>
      </c>
    </row>
    <row r="313" spans="1:13" s="589" customFormat="1" x14ac:dyDescent="0.2">
      <c r="A313" s="589" t="s">
        <v>611</v>
      </c>
      <c r="B313" s="589" t="s">
        <v>687</v>
      </c>
      <c r="C313" s="589" t="s">
        <v>688</v>
      </c>
      <c r="D313" s="589" t="s">
        <v>689</v>
      </c>
      <c r="E313" s="589" t="s">
        <v>1202</v>
      </c>
      <c r="F313" s="590">
        <v>42851</v>
      </c>
      <c r="G313" s="591">
        <v>-99</v>
      </c>
      <c r="J313" s="589" t="s">
        <v>474</v>
      </c>
      <c r="K313" s="589" t="s">
        <v>181</v>
      </c>
      <c r="L313" s="589" t="s">
        <v>71</v>
      </c>
      <c r="M313" s="589" t="s">
        <v>1387</v>
      </c>
    </row>
    <row r="314" spans="1:13" s="589" customFormat="1" x14ac:dyDescent="0.2">
      <c r="A314" s="589" t="s">
        <v>611</v>
      </c>
      <c r="B314" s="589" t="s">
        <v>687</v>
      </c>
      <c r="C314" s="589" t="s">
        <v>688</v>
      </c>
      <c r="D314" s="589" t="s">
        <v>689</v>
      </c>
      <c r="E314" s="589" t="s">
        <v>1203</v>
      </c>
      <c r="F314" s="590">
        <v>42851</v>
      </c>
      <c r="G314" s="591">
        <v>-49.5</v>
      </c>
      <c r="J314" s="589" t="s">
        <v>474</v>
      </c>
      <c r="K314" s="589" t="s">
        <v>181</v>
      </c>
      <c r="L314" s="589" t="s">
        <v>71</v>
      </c>
      <c r="M314" s="589" t="s">
        <v>1387</v>
      </c>
    </row>
    <row r="315" spans="1:13" s="589" customFormat="1" x14ac:dyDescent="0.2">
      <c r="A315" s="589" t="s">
        <v>611</v>
      </c>
      <c r="B315" s="589" t="s">
        <v>687</v>
      </c>
      <c r="C315" s="589" t="s">
        <v>688</v>
      </c>
      <c r="D315" s="589" t="s">
        <v>689</v>
      </c>
      <c r="E315" s="589" t="s">
        <v>1215</v>
      </c>
      <c r="F315" s="590">
        <v>42849</v>
      </c>
      <c r="G315" s="591">
        <v>-400</v>
      </c>
      <c r="J315" s="589" t="s">
        <v>474</v>
      </c>
      <c r="K315" s="589" t="s">
        <v>522</v>
      </c>
      <c r="L315" s="589" t="s">
        <v>71</v>
      </c>
      <c r="M315" s="589" t="s">
        <v>1388</v>
      </c>
    </row>
    <row r="316" spans="1:13" s="589" customFormat="1" x14ac:dyDescent="0.2">
      <c r="A316" s="589" t="s">
        <v>611</v>
      </c>
      <c r="B316" s="589" t="s">
        <v>687</v>
      </c>
      <c r="C316" s="589" t="s">
        <v>688</v>
      </c>
      <c r="D316" s="589" t="s">
        <v>689</v>
      </c>
      <c r="E316" s="589" t="s">
        <v>1216</v>
      </c>
      <c r="F316" s="590">
        <v>42849</v>
      </c>
      <c r="G316" s="591">
        <v>-400</v>
      </c>
      <c r="J316" s="589" t="s">
        <v>474</v>
      </c>
      <c r="K316" s="589" t="s">
        <v>522</v>
      </c>
      <c r="L316" s="589" t="s">
        <v>71</v>
      </c>
      <c r="M316" s="589" t="s">
        <v>1389</v>
      </c>
    </row>
    <row r="317" spans="1:13" s="589" customFormat="1" x14ac:dyDescent="0.2">
      <c r="A317" s="589" t="s">
        <v>611</v>
      </c>
      <c r="B317" s="589" t="s">
        <v>687</v>
      </c>
      <c r="C317" s="589" t="s">
        <v>688</v>
      </c>
      <c r="D317" s="589" t="s">
        <v>689</v>
      </c>
      <c r="E317" s="589" t="s">
        <v>1218</v>
      </c>
      <c r="F317" s="590">
        <v>42849</v>
      </c>
      <c r="G317" s="591">
        <v>-233.67</v>
      </c>
      <c r="J317" s="589" t="s">
        <v>474</v>
      </c>
      <c r="K317" s="589" t="s">
        <v>522</v>
      </c>
      <c r="L317" s="589" t="s">
        <v>71</v>
      </c>
      <c r="M317" s="589" t="s">
        <v>1391</v>
      </c>
    </row>
    <row r="318" spans="1:13" s="589" customFormat="1" x14ac:dyDescent="0.2">
      <c r="A318" s="589" t="s">
        <v>611</v>
      </c>
      <c r="B318" s="589" t="s">
        <v>687</v>
      </c>
      <c r="C318" s="589" t="s">
        <v>688</v>
      </c>
      <c r="D318" s="589" t="s">
        <v>689</v>
      </c>
      <c r="E318" s="589" t="s">
        <v>1223</v>
      </c>
      <c r="F318" s="590">
        <v>42846</v>
      </c>
      <c r="G318" s="591">
        <v>-72.569999999999993</v>
      </c>
      <c r="J318" s="589" t="s">
        <v>474</v>
      </c>
      <c r="K318" s="589" t="s">
        <v>522</v>
      </c>
      <c r="L318" s="589" t="s">
        <v>71</v>
      </c>
      <c r="M318" s="589" t="s">
        <v>1392</v>
      </c>
    </row>
    <row r="319" spans="1:13" s="589" customFormat="1" x14ac:dyDescent="0.2">
      <c r="A319" s="589" t="s">
        <v>611</v>
      </c>
      <c r="B319" s="589" t="s">
        <v>687</v>
      </c>
      <c r="C319" s="589" t="s">
        <v>688</v>
      </c>
      <c r="D319" s="589" t="s">
        <v>689</v>
      </c>
      <c r="E319" s="589" t="s">
        <v>1239</v>
      </c>
      <c r="F319" s="590">
        <v>42843</v>
      </c>
      <c r="G319" s="591">
        <v>-166.65</v>
      </c>
      <c r="J319" s="589" t="s">
        <v>474</v>
      </c>
      <c r="K319" s="589" t="s">
        <v>156</v>
      </c>
      <c r="L319" s="589" t="s">
        <v>71</v>
      </c>
      <c r="M319" s="589" t="s">
        <v>1393</v>
      </c>
    </row>
    <row r="320" spans="1:13" s="589" customFormat="1" x14ac:dyDescent="0.2">
      <c r="A320" s="589" t="s">
        <v>611</v>
      </c>
      <c r="B320" s="589" t="s">
        <v>687</v>
      </c>
      <c r="C320" s="589" t="s">
        <v>688</v>
      </c>
      <c r="D320" s="589" t="s">
        <v>689</v>
      </c>
      <c r="E320" s="589" t="s">
        <v>1266</v>
      </c>
      <c r="F320" s="590">
        <v>42835</v>
      </c>
      <c r="G320" s="591">
        <v>-77.97</v>
      </c>
      <c r="J320" s="589" t="s">
        <v>474</v>
      </c>
      <c r="K320" s="589" t="s">
        <v>183</v>
      </c>
      <c r="L320" s="589" t="s">
        <v>71</v>
      </c>
      <c r="M320" s="589" t="s">
        <v>1394</v>
      </c>
    </row>
    <row r="321" spans="1:13" s="589" customFormat="1" x14ac:dyDescent="0.2">
      <c r="A321" s="589" t="s">
        <v>611</v>
      </c>
      <c r="B321" s="589" t="s">
        <v>687</v>
      </c>
      <c r="C321" s="589" t="s">
        <v>688</v>
      </c>
      <c r="D321" s="589" t="s">
        <v>689</v>
      </c>
      <c r="E321" s="589" t="s">
        <v>1273</v>
      </c>
      <c r="F321" s="590">
        <v>42835</v>
      </c>
      <c r="G321" s="591">
        <v>-140</v>
      </c>
      <c r="J321" s="589" t="s">
        <v>474</v>
      </c>
      <c r="K321" s="589" t="s">
        <v>345</v>
      </c>
      <c r="L321" s="589" t="s">
        <v>71</v>
      </c>
      <c r="M321" s="589" t="s">
        <v>1395</v>
      </c>
    </row>
    <row r="322" spans="1:13" s="589" customFormat="1" x14ac:dyDescent="0.2">
      <c r="A322" s="589" t="s">
        <v>611</v>
      </c>
      <c r="B322" s="589" t="s">
        <v>687</v>
      </c>
      <c r="C322" s="589" t="s">
        <v>688</v>
      </c>
      <c r="D322" s="589" t="s">
        <v>689</v>
      </c>
      <c r="E322" s="589" t="s">
        <v>1294</v>
      </c>
      <c r="F322" s="590">
        <v>42831</v>
      </c>
      <c r="G322" s="591">
        <v>-155.94</v>
      </c>
      <c r="J322" s="589" t="s">
        <v>474</v>
      </c>
      <c r="K322" s="589" t="s">
        <v>183</v>
      </c>
      <c r="L322" s="589" t="s">
        <v>71</v>
      </c>
      <c r="M322" s="589" t="s">
        <v>1396</v>
      </c>
    </row>
    <row r="323" spans="1:13" s="589" customFormat="1" x14ac:dyDescent="0.2">
      <c r="A323" s="589" t="s">
        <v>611</v>
      </c>
      <c r="B323" s="589" t="s">
        <v>687</v>
      </c>
      <c r="C323" s="589" t="s">
        <v>688</v>
      </c>
      <c r="D323" s="589" t="s">
        <v>689</v>
      </c>
      <c r="E323" s="589" t="s">
        <v>1373</v>
      </c>
      <c r="F323" s="590">
        <v>42831</v>
      </c>
      <c r="G323" s="591">
        <v>-297</v>
      </c>
      <c r="J323" s="589" t="s">
        <v>474</v>
      </c>
      <c r="K323" s="589" t="s">
        <v>181</v>
      </c>
      <c r="L323" s="589" t="s">
        <v>71</v>
      </c>
      <c r="M323" s="589" t="s">
        <v>1374</v>
      </c>
    </row>
    <row r="324" spans="1:13" s="589" customFormat="1" x14ac:dyDescent="0.2">
      <c r="A324" s="589" t="s">
        <v>611</v>
      </c>
      <c r="B324" s="589" t="s">
        <v>687</v>
      </c>
      <c r="C324" s="589" t="s">
        <v>688</v>
      </c>
      <c r="D324" s="589" t="s">
        <v>689</v>
      </c>
      <c r="E324" s="589" t="s">
        <v>1327</v>
      </c>
      <c r="F324" s="590">
        <v>42775</v>
      </c>
      <c r="G324" s="591">
        <v>-61.2</v>
      </c>
      <c r="J324" s="589" t="s">
        <v>474</v>
      </c>
      <c r="K324" s="589" t="s">
        <v>1328</v>
      </c>
      <c r="L324" s="589" t="s">
        <v>71</v>
      </c>
      <c r="M324" s="589" t="s">
        <v>1397</v>
      </c>
    </row>
    <row r="325" spans="1:13" s="589" customFormat="1" x14ac:dyDescent="0.2">
      <c r="A325" s="589" t="s">
        <v>611</v>
      </c>
      <c r="B325" s="589" t="s">
        <v>687</v>
      </c>
      <c r="C325" s="589" t="s">
        <v>688</v>
      </c>
      <c r="D325" s="589" t="s">
        <v>689</v>
      </c>
      <c r="E325" s="589" t="s">
        <v>1332</v>
      </c>
      <c r="F325" s="590">
        <v>42773</v>
      </c>
      <c r="G325" s="591">
        <v>-8.9499999999999993</v>
      </c>
      <c r="J325" s="589" t="s">
        <v>474</v>
      </c>
      <c r="K325" s="589" t="s">
        <v>412</v>
      </c>
      <c r="L325" s="589" t="s">
        <v>71</v>
      </c>
      <c r="M325" s="589" t="s">
        <v>1171</v>
      </c>
    </row>
    <row r="326" spans="1:13" s="589" customFormat="1" x14ac:dyDescent="0.2">
      <c r="A326" s="589" t="s">
        <v>611</v>
      </c>
      <c r="B326" s="589" t="s">
        <v>687</v>
      </c>
      <c r="C326" s="589" t="s">
        <v>688</v>
      </c>
      <c r="D326" s="589" t="s">
        <v>689</v>
      </c>
      <c r="E326" s="589" t="s">
        <v>1069</v>
      </c>
      <c r="F326" s="590">
        <v>42853</v>
      </c>
      <c r="G326" s="591">
        <v>478.77</v>
      </c>
      <c r="J326" s="589" t="s">
        <v>474</v>
      </c>
      <c r="K326" s="589" t="s">
        <v>549</v>
      </c>
      <c r="L326" s="589" t="s">
        <v>71</v>
      </c>
      <c r="M326" s="589" t="s">
        <v>1399</v>
      </c>
    </row>
    <row r="327" spans="1:13" s="589" customFormat="1" x14ac:dyDescent="0.2">
      <c r="A327" s="589" t="s">
        <v>611</v>
      </c>
      <c r="B327" s="589" t="s">
        <v>687</v>
      </c>
      <c r="C327" s="589" t="s">
        <v>688</v>
      </c>
      <c r="D327" s="589" t="s">
        <v>689</v>
      </c>
      <c r="E327" s="589" t="s">
        <v>1070</v>
      </c>
      <c r="F327" s="590">
        <v>42853</v>
      </c>
      <c r="G327" s="591">
        <v>185.81</v>
      </c>
      <c r="J327" s="589" t="s">
        <v>474</v>
      </c>
      <c r="K327" s="589" t="s">
        <v>345</v>
      </c>
      <c r="L327" s="589" t="s">
        <v>71</v>
      </c>
      <c r="M327" s="589" t="s">
        <v>804</v>
      </c>
    </row>
    <row r="328" spans="1:13" s="589" customFormat="1" x14ac:dyDescent="0.2">
      <c r="A328" s="589" t="s">
        <v>611</v>
      </c>
      <c r="B328" s="589" t="s">
        <v>687</v>
      </c>
      <c r="C328" s="589" t="s">
        <v>688</v>
      </c>
      <c r="D328" s="589" t="s">
        <v>689</v>
      </c>
      <c r="E328" s="589" t="s">
        <v>1072</v>
      </c>
      <c r="F328" s="590">
        <v>42853</v>
      </c>
      <c r="G328" s="591">
        <v>30.11</v>
      </c>
      <c r="J328" s="589" t="s">
        <v>474</v>
      </c>
      <c r="K328" s="589" t="s">
        <v>394</v>
      </c>
      <c r="L328" s="589" t="s">
        <v>71</v>
      </c>
      <c r="M328" s="589" t="s">
        <v>1400</v>
      </c>
    </row>
    <row r="329" spans="1:13" s="589" customFormat="1" x14ac:dyDescent="0.2">
      <c r="A329" s="589" t="s">
        <v>611</v>
      </c>
      <c r="B329" s="589" t="s">
        <v>687</v>
      </c>
      <c r="C329" s="589" t="s">
        <v>688</v>
      </c>
      <c r="D329" s="589" t="s">
        <v>689</v>
      </c>
      <c r="E329" s="589" t="s">
        <v>1075</v>
      </c>
      <c r="F329" s="590">
        <v>42852</v>
      </c>
      <c r="G329" s="591">
        <v>1295.07</v>
      </c>
      <c r="J329" s="589" t="s">
        <v>474</v>
      </c>
      <c r="K329" s="589" t="s">
        <v>394</v>
      </c>
      <c r="L329" s="589" t="s">
        <v>71</v>
      </c>
      <c r="M329" s="589" t="s">
        <v>1401</v>
      </c>
    </row>
    <row r="330" spans="1:13" s="589" customFormat="1" x14ac:dyDescent="0.2">
      <c r="A330" s="589" t="s">
        <v>611</v>
      </c>
      <c r="B330" s="589" t="s">
        <v>687</v>
      </c>
      <c r="C330" s="589" t="s">
        <v>688</v>
      </c>
      <c r="D330" s="589" t="s">
        <v>689</v>
      </c>
      <c r="E330" s="589" t="s">
        <v>1076</v>
      </c>
      <c r="F330" s="590">
        <v>42851</v>
      </c>
      <c r="G330" s="591">
        <v>231.6</v>
      </c>
      <c r="J330" s="589" t="s">
        <v>474</v>
      </c>
      <c r="K330" s="589" t="s">
        <v>379</v>
      </c>
      <c r="L330" s="589" t="s">
        <v>71</v>
      </c>
      <c r="M330" s="589" t="s">
        <v>1402</v>
      </c>
    </row>
    <row r="331" spans="1:13" s="589" customFormat="1" x14ac:dyDescent="0.2">
      <c r="A331" s="589" t="s">
        <v>611</v>
      </c>
      <c r="B331" s="589" t="s">
        <v>687</v>
      </c>
      <c r="C331" s="589" t="s">
        <v>688</v>
      </c>
      <c r="D331" s="589" t="s">
        <v>689</v>
      </c>
      <c r="E331" s="589" t="s">
        <v>1077</v>
      </c>
      <c r="F331" s="590">
        <v>42851</v>
      </c>
      <c r="G331" s="591">
        <v>191.09</v>
      </c>
      <c r="J331" s="589" t="s">
        <v>474</v>
      </c>
      <c r="K331" s="589" t="s">
        <v>394</v>
      </c>
      <c r="L331" s="589" t="s">
        <v>71</v>
      </c>
      <c r="M331" s="589" t="s">
        <v>1403</v>
      </c>
    </row>
    <row r="332" spans="1:13" s="589" customFormat="1" x14ac:dyDescent="0.2">
      <c r="A332" s="589" t="s">
        <v>611</v>
      </c>
      <c r="B332" s="589" t="s">
        <v>687</v>
      </c>
      <c r="C332" s="589" t="s">
        <v>688</v>
      </c>
      <c r="D332" s="589" t="s">
        <v>689</v>
      </c>
      <c r="E332" s="589" t="s">
        <v>1078</v>
      </c>
      <c r="F332" s="590">
        <v>42851</v>
      </c>
      <c r="G332" s="591">
        <v>1012.71</v>
      </c>
      <c r="J332" s="589" t="s">
        <v>474</v>
      </c>
      <c r="K332" s="589" t="s">
        <v>345</v>
      </c>
      <c r="L332" s="589" t="s">
        <v>71</v>
      </c>
      <c r="M332" s="589" t="s">
        <v>804</v>
      </c>
    </row>
    <row r="333" spans="1:13" s="589" customFormat="1" x14ac:dyDescent="0.2">
      <c r="A333" s="589" t="s">
        <v>611</v>
      </c>
      <c r="B333" s="589" t="s">
        <v>687</v>
      </c>
      <c r="C333" s="589" t="s">
        <v>688</v>
      </c>
      <c r="D333" s="589" t="s">
        <v>689</v>
      </c>
      <c r="E333" s="589" t="s">
        <v>1079</v>
      </c>
      <c r="F333" s="590">
        <v>42851</v>
      </c>
      <c r="G333" s="591">
        <v>231.09</v>
      </c>
      <c r="J333" s="589" t="s">
        <v>474</v>
      </c>
      <c r="K333" s="589" t="s">
        <v>394</v>
      </c>
      <c r="L333" s="589" t="s">
        <v>71</v>
      </c>
      <c r="M333" s="589" t="s">
        <v>1404</v>
      </c>
    </row>
    <row r="334" spans="1:13" s="589" customFormat="1" x14ac:dyDescent="0.2">
      <c r="A334" s="589" t="s">
        <v>611</v>
      </c>
      <c r="B334" s="589" t="s">
        <v>687</v>
      </c>
      <c r="C334" s="589" t="s">
        <v>688</v>
      </c>
      <c r="D334" s="589" t="s">
        <v>689</v>
      </c>
      <c r="E334" s="589" t="s">
        <v>1081</v>
      </c>
      <c r="F334" s="590">
        <v>42850</v>
      </c>
      <c r="G334" s="591">
        <v>162</v>
      </c>
      <c r="J334" s="589" t="s">
        <v>474</v>
      </c>
      <c r="K334" s="589" t="s">
        <v>345</v>
      </c>
      <c r="L334" s="589" t="s">
        <v>71</v>
      </c>
      <c r="M334" s="589" t="s">
        <v>1405</v>
      </c>
    </row>
    <row r="335" spans="1:13" s="589" customFormat="1" x14ac:dyDescent="0.2">
      <c r="A335" s="589" t="s">
        <v>611</v>
      </c>
      <c r="B335" s="589" t="s">
        <v>687</v>
      </c>
      <c r="C335" s="589" t="s">
        <v>688</v>
      </c>
      <c r="D335" s="589" t="s">
        <v>689</v>
      </c>
      <c r="E335" s="589" t="s">
        <v>1082</v>
      </c>
      <c r="F335" s="590">
        <v>42849</v>
      </c>
      <c r="G335" s="591">
        <v>196.75</v>
      </c>
      <c r="J335" s="589" t="s">
        <v>474</v>
      </c>
      <c r="K335" s="589" t="s">
        <v>533</v>
      </c>
      <c r="L335" s="589" t="s">
        <v>71</v>
      </c>
      <c r="M335" s="589" t="s">
        <v>1406</v>
      </c>
    </row>
    <row r="336" spans="1:13" s="589" customFormat="1" x14ac:dyDescent="0.2">
      <c r="A336" s="589" t="s">
        <v>611</v>
      </c>
      <c r="B336" s="589" t="s">
        <v>687</v>
      </c>
      <c r="C336" s="589" t="s">
        <v>688</v>
      </c>
      <c r="D336" s="589" t="s">
        <v>689</v>
      </c>
      <c r="E336" s="589" t="s">
        <v>1083</v>
      </c>
      <c r="F336" s="590">
        <v>42846</v>
      </c>
      <c r="G336" s="591">
        <v>150</v>
      </c>
      <c r="J336" s="589" t="s">
        <v>474</v>
      </c>
      <c r="K336" s="589" t="s">
        <v>345</v>
      </c>
      <c r="L336" s="589" t="s">
        <v>71</v>
      </c>
      <c r="M336" s="589" t="s">
        <v>1407</v>
      </c>
    </row>
    <row r="337" spans="1:13" s="589" customFormat="1" x14ac:dyDescent="0.2">
      <c r="A337" s="589" t="s">
        <v>611</v>
      </c>
      <c r="B337" s="589" t="s">
        <v>687</v>
      </c>
      <c r="C337" s="589" t="s">
        <v>688</v>
      </c>
      <c r="D337" s="589" t="s">
        <v>689</v>
      </c>
      <c r="E337" s="589" t="s">
        <v>1084</v>
      </c>
      <c r="F337" s="590">
        <v>42845</v>
      </c>
      <c r="G337" s="591">
        <v>109.07</v>
      </c>
      <c r="J337" s="589" t="s">
        <v>474</v>
      </c>
      <c r="K337" s="589" t="s">
        <v>345</v>
      </c>
      <c r="L337" s="589" t="s">
        <v>71</v>
      </c>
      <c r="M337" s="589" t="s">
        <v>1405</v>
      </c>
    </row>
    <row r="338" spans="1:13" s="589" customFormat="1" x14ac:dyDescent="0.2">
      <c r="A338" s="589" t="s">
        <v>611</v>
      </c>
      <c r="B338" s="589" t="s">
        <v>687</v>
      </c>
      <c r="C338" s="589" t="s">
        <v>688</v>
      </c>
      <c r="D338" s="589" t="s">
        <v>689</v>
      </c>
      <c r="E338" s="589" t="s">
        <v>1085</v>
      </c>
      <c r="F338" s="590">
        <v>42845</v>
      </c>
      <c r="G338" s="591">
        <v>187.64</v>
      </c>
      <c r="J338" s="589" t="s">
        <v>474</v>
      </c>
      <c r="K338" s="589" t="s">
        <v>345</v>
      </c>
      <c r="L338" s="589" t="s">
        <v>71</v>
      </c>
      <c r="M338" s="589" t="s">
        <v>1408</v>
      </c>
    </row>
    <row r="339" spans="1:13" s="589" customFormat="1" x14ac:dyDescent="0.2">
      <c r="A339" s="589" t="s">
        <v>611</v>
      </c>
      <c r="B339" s="589" t="s">
        <v>687</v>
      </c>
      <c r="C339" s="589" t="s">
        <v>688</v>
      </c>
      <c r="D339" s="589" t="s">
        <v>689</v>
      </c>
      <c r="E339" s="589" t="s">
        <v>1086</v>
      </c>
      <c r="F339" s="590">
        <v>42845</v>
      </c>
      <c r="G339" s="591">
        <v>1674.61</v>
      </c>
      <c r="J339" s="589" t="s">
        <v>474</v>
      </c>
      <c r="K339" s="589" t="s">
        <v>226</v>
      </c>
      <c r="L339" s="589" t="s">
        <v>71</v>
      </c>
      <c r="M339" s="589" t="s">
        <v>1409</v>
      </c>
    </row>
    <row r="340" spans="1:13" s="589" customFormat="1" x14ac:dyDescent="0.2">
      <c r="A340" s="589" t="s">
        <v>611</v>
      </c>
      <c r="B340" s="589" t="s">
        <v>687</v>
      </c>
      <c r="C340" s="589" t="s">
        <v>688</v>
      </c>
      <c r="D340" s="589" t="s">
        <v>689</v>
      </c>
      <c r="E340" s="589" t="s">
        <v>1087</v>
      </c>
      <c r="F340" s="590">
        <v>42845</v>
      </c>
      <c r="G340" s="591">
        <v>684.64</v>
      </c>
      <c r="J340" s="589" t="s">
        <v>474</v>
      </c>
      <c r="K340" s="589" t="s">
        <v>345</v>
      </c>
      <c r="L340" s="589" t="s">
        <v>71</v>
      </c>
      <c r="M340" s="589" t="s">
        <v>1405</v>
      </c>
    </row>
    <row r="341" spans="1:13" s="589" customFormat="1" x14ac:dyDescent="0.2">
      <c r="A341" s="589" t="s">
        <v>611</v>
      </c>
      <c r="B341" s="589" t="s">
        <v>687</v>
      </c>
      <c r="C341" s="589" t="s">
        <v>688</v>
      </c>
      <c r="D341" s="589" t="s">
        <v>689</v>
      </c>
      <c r="E341" s="589" t="s">
        <v>1088</v>
      </c>
      <c r="F341" s="590">
        <v>42845</v>
      </c>
      <c r="G341" s="591">
        <v>687.36</v>
      </c>
      <c r="J341" s="589" t="s">
        <v>474</v>
      </c>
      <c r="K341" s="589" t="s">
        <v>183</v>
      </c>
      <c r="L341" s="589" t="s">
        <v>71</v>
      </c>
      <c r="M341" s="589" t="s">
        <v>1410</v>
      </c>
    </row>
    <row r="342" spans="1:13" s="589" customFormat="1" x14ac:dyDescent="0.2">
      <c r="A342" s="589" t="s">
        <v>611</v>
      </c>
      <c r="B342" s="589" t="s">
        <v>687</v>
      </c>
      <c r="C342" s="589" t="s">
        <v>688</v>
      </c>
      <c r="D342" s="589" t="s">
        <v>689</v>
      </c>
      <c r="E342" s="589" t="s">
        <v>1089</v>
      </c>
      <c r="F342" s="590">
        <v>42845</v>
      </c>
      <c r="G342" s="591">
        <v>212.73</v>
      </c>
      <c r="J342" s="589" t="s">
        <v>474</v>
      </c>
      <c r="K342" s="589" t="s">
        <v>394</v>
      </c>
      <c r="L342" s="589" t="s">
        <v>71</v>
      </c>
      <c r="M342" s="589" t="s">
        <v>1411</v>
      </c>
    </row>
    <row r="343" spans="1:13" s="589" customFormat="1" x14ac:dyDescent="0.2">
      <c r="A343" s="589" t="s">
        <v>611</v>
      </c>
      <c r="B343" s="589" t="s">
        <v>687</v>
      </c>
      <c r="C343" s="589" t="s">
        <v>688</v>
      </c>
      <c r="D343" s="589" t="s">
        <v>689</v>
      </c>
      <c r="E343" s="589" t="s">
        <v>1090</v>
      </c>
      <c r="F343" s="590">
        <v>42844</v>
      </c>
      <c r="G343" s="591">
        <v>713.33</v>
      </c>
      <c r="J343" s="589" t="s">
        <v>474</v>
      </c>
      <c r="K343" s="589" t="s">
        <v>345</v>
      </c>
      <c r="L343" s="589" t="s">
        <v>71</v>
      </c>
      <c r="M343" s="589" t="s">
        <v>1405</v>
      </c>
    </row>
    <row r="344" spans="1:13" s="589" customFormat="1" x14ac:dyDescent="0.2">
      <c r="A344" s="589" t="s">
        <v>611</v>
      </c>
      <c r="B344" s="589" t="s">
        <v>687</v>
      </c>
      <c r="C344" s="589" t="s">
        <v>688</v>
      </c>
      <c r="D344" s="589" t="s">
        <v>689</v>
      </c>
      <c r="E344" s="589" t="s">
        <v>1091</v>
      </c>
      <c r="F344" s="590">
        <v>42844</v>
      </c>
      <c r="G344" s="591">
        <v>713.33</v>
      </c>
      <c r="J344" s="589" t="s">
        <v>474</v>
      </c>
      <c r="K344" s="589" t="s">
        <v>345</v>
      </c>
      <c r="L344" s="589" t="s">
        <v>71</v>
      </c>
      <c r="M344" s="589" t="s">
        <v>1405</v>
      </c>
    </row>
    <row r="345" spans="1:13" s="589" customFormat="1" x14ac:dyDescent="0.2">
      <c r="A345" s="589" t="s">
        <v>611</v>
      </c>
      <c r="B345" s="589" t="s">
        <v>687</v>
      </c>
      <c r="C345" s="589" t="s">
        <v>688</v>
      </c>
      <c r="D345" s="589" t="s">
        <v>689</v>
      </c>
      <c r="E345" s="589" t="s">
        <v>1092</v>
      </c>
      <c r="F345" s="590">
        <v>42844</v>
      </c>
      <c r="G345" s="591">
        <v>148.87</v>
      </c>
      <c r="J345" s="589" t="s">
        <v>474</v>
      </c>
      <c r="K345" s="589" t="s">
        <v>345</v>
      </c>
      <c r="L345" s="589" t="s">
        <v>71</v>
      </c>
      <c r="M345" s="589" t="s">
        <v>1412</v>
      </c>
    </row>
    <row r="346" spans="1:13" s="589" customFormat="1" x14ac:dyDescent="0.2">
      <c r="A346" s="589" t="s">
        <v>611</v>
      </c>
      <c r="B346" s="589" t="s">
        <v>687</v>
      </c>
      <c r="C346" s="589" t="s">
        <v>688</v>
      </c>
      <c r="D346" s="589" t="s">
        <v>689</v>
      </c>
      <c r="E346" s="589" t="s">
        <v>1093</v>
      </c>
      <c r="F346" s="590">
        <v>42844</v>
      </c>
      <c r="G346" s="591">
        <v>161.91999999999999</v>
      </c>
      <c r="J346" s="589" t="s">
        <v>474</v>
      </c>
      <c r="K346" s="589" t="s">
        <v>345</v>
      </c>
      <c r="L346" s="589" t="s">
        <v>71</v>
      </c>
      <c r="M346" s="589" t="s">
        <v>1412</v>
      </c>
    </row>
    <row r="347" spans="1:13" s="589" customFormat="1" x14ac:dyDescent="0.2">
      <c r="A347" s="589" t="s">
        <v>611</v>
      </c>
      <c r="B347" s="589" t="s">
        <v>687</v>
      </c>
      <c r="C347" s="589" t="s">
        <v>688</v>
      </c>
      <c r="D347" s="589" t="s">
        <v>689</v>
      </c>
      <c r="E347" s="589" t="s">
        <v>1094</v>
      </c>
      <c r="F347" s="590">
        <v>42844</v>
      </c>
      <c r="G347" s="591">
        <v>332.98</v>
      </c>
      <c r="J347" s="589" t="s">
        <v>474</v>
      </c>
      <c r="K347" s="589" t="s">
        <v>175</v>
      </c>
      <c r="L347" s="589" t="s">
        <v>71</v>
      </c>
      <c r="M347" s="589" t="s">
        <v>1413</v>
      </c>
    </row>
    <row r="348" spans="1:13" s="589" customFormat="1" x14ac:dyDescent="0.2">
      <c r="A348" s="589" t="s">
        <v>611</v>
      </c>
      <c r="B348" s="589" t="s">
        <v>687</v>
      </c>
      <c r="C348" s="589" t="s">
        <v>688</v>
      </c>
      <c r="D348" s="589" t="s">
        <v>689</v>
      </c>
      <c r="E348" s="589" t="s">
        <v>1096</v>
      </c>
      <c r="F348" s="590">
        <v>42843</v>
      </c>
      <c r="G348" s="591">
        <v>452.49</v>
      </c>
      <c r="J348" s="589" t="s">
        <v>474</v>
      </c>
      <c r="K348" s="589" t="s">
        <v>345</v>
      </c>
      <c r="L348" s="589" t="s">
        <v>71</v>
      </c>
      <c r="M348" s="589" t="s">
        <v>1405</v>
      </c>
    </row>
    <row r="349" spans="1:13" s="589" customFormat="1" x14ac:dyDescent="0.2">
      <c r="A349" s="589" t="s">
        <v>611</v>
      </c>
      <c r="B349" s="589" t="s">
        <v>687</v>
      </c>
      <c r="C349" s="589" t="s">
        <v>688</v>
      </c>
      <c r="D349" s="589" t="s">
        <v>689</v>
      </c>
      <c r="E349" s="589" t="s">
        <v>1097</v>
      </c>
      <c r="F349" s="590">
        <v>42843</v>
      </c>
      <c r="G349" s="591">
        <v>199.14</v>
      </c>
      <c r="J349" s="589" t="s">
        <v>474</v>
      </c>
      <c r="K349" s="589" t="s">
        <v>394</v>
      </c>
      <c r="L349" s="589" t="s">
        <v>71</v>
      </c>
      <c r="M349" s="589" t="s">
        <v>1415</v>
      </c>
    </row>
    <row r="350" spans="1:13" s="589" customFormat="1" x14ac:dyDescent="0.2">
      <c r="A350" s="589" t="s">
        <v>611</v>
      </c>
      <c r="B350" s="589" t="s">
        <v>687</v>
      </c>
      <c r="C350" s="589" t="s">
        <v>688</v>
      </c>
      <c r="D350" s="589" t="s">
        <v>689</v>
      </c>
      <c r="E350" s="589" t="s">
        <v>1098</v>
      </c>
      <c r="F350" s="590">
        <v>42843</v>
      </c>
      <c r="G350" s="591">
        <v>409.46</v>
      </c>
      <c r="J350" s="589" t="s">
        <v>474</v>
      </c>
      <c r="K350" s="589" t="s">
        <v>394</v>
      </c>
      <c r="L350" s="589" t="s">
        <v>71</v>
      </c>
      <c r="M350" s="589" t="s">
        <v>1416</v>
      </c>
    </row>
    <row r="351" spans="1:13" s="589" customFormat="1" x14ac:dyDescent="0.2">
      <c r="A351" s="589" t="s">
        <v>611</v>
      </c>
      <c r="B351" s="589" t="s">
        <v>687</v>
      </c>
      <c r="C351" s="589" t="s">
        <v>688</v>
      </c>
      <c r="D351" s="589" t="s">
        <v>689</v>
      </c>
      <c r="E351" s="589" t="s">
        <v>1099</v>
      </c>
      <c r="F351" s="590">
        <v>42843</v>
      </c>
      <c r="G351" s="591">
        <v>129.07</v>
      </c>
      <c r="J351" s="589" t="s">
        <v>474</v>
      </c>
      <c r="K351" s="589" t="s">
        <v>156</v>
      </c>
      <c r="L351" s="589" t="s">
        <v>71</v>
      </c>
      <c r="M351" s="589" t="s">
        <v>1393</v>
      </c>
    </row>
    <row r="352" spans="1:13" s="589" customFormat="1" x14ac:dyDescent="0.2">
      <c r="A352" s="589" t="s">
        <v>611</v>
      </c>
      <c r="B352" s="589" t="s">
        <v>687</v>
      </c>
      <c r="C352" s="589" t="s">
        <v>688</v>
      </c>
      <c r="D352" s="589" t="s">
        <v>689</v>
      </c>
      <c r="E352" s="589" t="s">
        <v>1100</v>
      </c>
      <c r="F352" s="590">
        <v>42837</v>
      </c>
      <c r="G352" s="591">
        <v>276.29000000000002</v>
      </c>
      <c r="J352" s="589" t="s">
        <v>474</v>
      </c>
      <c r="K352" s="589" t="s">
        <v>345</v>
      </c>
      <c r="L352" s="589" t="s">
        <v>71</v>
      </c>
      <c r="M352" s="589" t="s">
        <v>1417</v>
      </c>
    </row>
    <row r="353" spans="1:13" s="589" customFormat="1" x14ac:dyDescent="0.2">
      <c r="A353" s="589" t="s">
        <v>611</v>
      </c>
      <c r="B353" s="589" t="s">
        <v>687</v>
      </c>
      <c r="C353" s="589" t="s">
        <v>688</v>
      </c>
      <c r="D353" s="589" t="s">
        <v>689</v>
      </c>
      <c r="E353" s="589" t="s">
        <v>1101</v>
      </c>
      <c r="F353" s="590">
        <v>42837</v>
      </c>
      <c r="G353" s="591">
        <v>657.8</v>
      </c>
      <c r="J353" s="589" t="s">
        <v>474</v>
      </c>
      <c r="K353" s="589" t="s">
        <v>345</v>
      </c>
      <c r="L353" s="589" t="s">
        <v>71</v>
      </c>
      <c r="M353" s="589" t="s">
        <v>1418</v>
      </c>
    </row>
    <row r="354" spans="1:13" s="589" customFormat="1" x14ac:dyDescent="0.2">
      <c r="A354" s="589" t="s">
        <v>611</v>
      </c>
      <c r="B354" s="589" t="s">
        <v>687</v>
      </c>
      <c r="C354" s="589" t="s">
        <v>688</v>
      </c>
      <c r="D354" s="589" t="s">
        <v>689</v>
      </c>
      <c r="E354" s="589" t="s">
        <v>1103</v>
      </c>
      <c r="F354" s="590">
        <v>42837</v>
      </c>
      <c r="G354" s="591">
        <v>151.29</v>
      </c>
      <c r="J354" s="589" t="s">
        <v>474</v>
      </c>
      <c r="K354" s="589" t="s">
        <v>394</v>
      </c>
      <c r="L354" s="589" t="s">
        <v>71</v>
      </c>
      <c r="M354" s="589" t="s">
        <v>1419</v>
      </c>
    </row>
    <row r="355" spans="1:13" s="589" customFormat="1" x14ac:dyDescent="0.2">
      <c r="A355" s="589" t="s">
        <v>611</v>
      </c>
      <c r="B355" s="589" t="s">
        <v>687</v>
      </c>
      <c r="C355" s="589" t="s">
        <v>688</v>
      </c>
      <c r="D355" s="589" t="s">
        <v>689</v>
      </c>
      <c r="E355" s="589" t="s">
        <v>1104</v>
      </c>
      <c r="F355" s="590">
        <v>42837</v>
      </c>
      <c r="G355" s="591">
        <v>68.97</v>
      </c>
      <c r="J355" s="589" t="s">
        <v>474</v>
      </c>
      <c r="K355" s="589" t="s">
        <v>394</v>
      </c>
      <c r="L355" s="589" t="s">
        <v>71</v>
      </c>
      <c r="M355" s="589" t="s">
        <v>1420</v>
      </c>
    </row>
    <row r="356" spans="1:13" s="589" customFormat="1" x14ac:dyDescent="0.2">
      <c r="A356" s="589" t="s">
        <v>611</v>
      </c>
      <c r="B356" s="589" t="s">
        <v>687</v>
      </c>
      <c r="C356" s="589" t="s">
        <v>688</v>
      </c>
      <c r="D356" s="589" t="s">
        <v>689</v>
      </c>
      <c r="E356" s="589" t="s">
        <v>1105</v>
      </c>
      <c r="F356" s="590">
        <v>42837</v>
      </c>
      <c r="G356" s="591">
        <v>387.03</v>
      </c>
      <c r="J356" s="589" t="s">
        <v>474</v>
      </c>
      <c r="K356" s="589" t="s">
        <v>394</v>
      </c>
      <c r="L356" s="589" t="s">
        <v>71</v>
      </c>
      <c r="M356" s="589" t="s">
        <v>1420</v>
      </c>
    </row>
    <row r="357" spans="1:13" s="589" customFormat="1" x14ac:dyDescent="0.2">
      <c r="A357" s="589" t="s">
        <v>611</v>
      </c>
      <c r="B357" s="589" t="s">
        <v>687</v>
      </c>
      <c r="C357" s="589" t="s">
        <v>688</v>
      </c>
      <c r="D357" s="589" t="s">
        <v>689</v>
      </c>
      <c r="E357" s="589" t="s">
        <v>1106</v>
      </c>
      <c r="F357" s="590">
        <v>42837</v>
      </c>
      <c r="G357" s="591">
        <v>215.76</v>
      </c>
      <c r="J357" s="589" t="s">
        <v>474</v>
      </c>
      <c r="K357" s="589" t="s">
        <v>394</v>
      </c>
      <c r="L357" s="589" t="s">
        <v>71</v>
      </c>
      <c r="M357" s="589" t="s">
        <v>1420</v>
      </c>
    </row>
    <row r="358" spans="1:13" s="589" customFormat="1" x14ac:dyDescent="0.2">
      <c r="A358" s="589" t="s">
        <v>611</v>
      </c>
      <c r="B358" s="589" t="s">
        <v>687</v>
      </c>
      <c r="C358" s="589" t="s">
        <v>688</v>
      </c>
      <c r="D358" s="589" t="s">
        <v>689</v>
      </c>
      <c r="E358" s="589" t="s">
        <v>1107</v>
      </c>
      <c r="F358" s="590">
        <v>42837</v>
      </c>
      <c r="G358" s="591">
        <v>328.9</v>
      </c>
      <c r="J358" s="589" t="s">
        <v>474</v>
      </c>
      <c r="K358" s="589" t="s">
        <v>394</v>
      </c>
      <c r="L358" s="589" t="s">
        <v>71</v>
      </c>
      <c r="M358" s="589" t="s">
        <v>1421</v>
      </c>
    </row>
    <row r="359" spans="1:13" s="589" customFormat="1" x14ac:dyDescent="0.2">
      <c r="A359" s="589" t="s">
        <v>611</v>
      </c>
      <c r="B359" s="589" t="s">
        <v>687</v>
      </c>
      <c r="C359" s="589" t="s">
        <v>688</v>
      </c>
      <c r="D359" s="589" t="s">
        <v>689</v>
      </c>
      <c r="E359" s="589" t="s">
        <v>1108</v>
      </c>
      <c r="F359" s="590">
        <v>42836</v>
      </c>
      <c r="G359" s="591">
        <v>759.81</v>
      </c>
      <c r="J359" s="589" t="s">
        <v>474</v>
      </c>
      <c r="K359" s="589" t="s">
        <v>345</v>
      </c>
      <c r="L359" s="589" t="s">
        <v>71</v>
      </c>
      <c r="M359" s="589" t="s">
        <v>1422</v>
      </c>
    </row>
    <row r="360" spans="1:13" s="589" customFormat="1" x14ac:dyDescent="0.2">
      <c r="A360" s="589" t="s">
        <v>611</v>
      </c>
      <c r="B360" s="589" t="s">
        <v>687</v>
      </c>
      <c r="C360" s="589" t="s">
        <v>688</v>
      </c>
      <c r="D360" s="589" t="s">
        <v>689</v>
      </c>
      <c r="E360" s="589" t="s">
        <v>1109</v>
      </c>
      <c r="F360" s="590">
        <v>42836</v>
      </c>
      <c r="G360" s="591">
        <v>1410.74</v>
      </c>
      <c r="J360" s="589" t="s">
        <v>474</v>
      </c>
      <c r="K360" s="589" t="s">
        <v>345</v>
      </c>
      <c r="L360" s="589" t="s">
        <v>71</v>
      </c>
      <c r="M360" s="589" t="s">
        <v>1407</v>
      </c>
    </row>
    <row r="361" spans="1:13" s="589" customFormat="1" x14ac:dyDescent="0.2">
      <c r="A361" s="589" t="s">
        <v>611</v>
      </c>
      <c r="B361" s="589" t="s">
        <v>687</v>
      </c>
      <c r="C361" s="589" t="s">
        <v>688</v>
      </c>
      <c r="D361" s="589" t="s">
        <v>689</v>
      </c>
      <c r="E361" s="589" t="s">
        <v>1110</v>
      </c>
      <c r="F361" s="590">
        <v>42836</v>
      </c>
      <c r="G361" s="591">
        <v>1014.88</v>
      </c>
      <c r="J361" s="589" t="s">
        <v>474</v>
      </c>
      <c r="K361" s="589" t="s">
        <v>183</v>
      </c>
      <c r="L361" s="589" t="s">
        <v>71</v>
      </c>
      <c r="M361" s="589" t="s">
        <v>1423</v>
      </c>
    </row>
    <row r="362" spans="1:13" s="589" customFormat="1" x14ac:dyDescent="0.2">
      <c r="A362" s="589" t="s">
        <v>611</v>
      </c>
      <c r="B362" s="589" t="s">
        <v>687</v>
      </c>
      <c r="C362" s="589" t="s">
        <v>688</v>
      </c>
      <c r="D362" s="589" t="s">
        <v>689</v>
      </c>
      <c r="E362" s="589" t="s">
        <v>1111</v>
      </c>
      <c r="F362" s="590">
        <v>42836</v>
      </c>
      <c r="G362" s="591">
        <v>172.51</v>
      </c>
      <c r="J362" s="589" t="s">
        <v>474</v>
      </c>
      <c r="K362" s="589" t="s">
        <v>394</v>
      </c>
      <c r="L362" s="589" t="s">
        <v>71</v>
      </c>
      <c r="M362" s="589" t="s">
        <v>1424</v>
      </c>
    </row>
    <row r="363" spans="1:13" s="589" customFormat="1" x14ac:dyDescent="0.2">
      <c r="A363" s="589" t="s">
        <v>611</v>
      </c>
      <c r="B363" s="589" t="s">
        <v>687</v>
      </c>
      <c r="C363" s="589" t="s">
        <v>688</v>
      </c>
      <c r="D363" s="589" t="s">
        <v>689</v>
      </c>
      <c r="E363" s="589" t="s">
        <v>1113</v>
      </c>
      <c r="F363" s="590">
        <v>42835</v>
      </c>
      <c r="G363" s="591">
        <v>1081.26</v>
      </c>
      <c r="J363" s="589" t="s">
        <v>474</v>
      </c>
      <c r="K363" s="589" t="s">
        <v>183</v>
      </c>
      <c r="L363" s="589" t="s">
        <v>71</v>
      </c>
      <c r="M363" s="589" t="s">
        <v>1425</v>
      </c>
    </row>
    <row r="364" spans="1:13" s="589" customFormat="1" x14ac:dyDescent="0.2">
      <c r="A364" s="589" t="s">
        <v>611</v>
      </c>
      <c r="B364" s="589" t="s">
        <v>687</v>
      </c>
      <c r="C364" s="589" t="s">
        <v>688</v>
      </c>
      <c r="D364" s="589" t="s">
        <v>689</v>
      </c>
      <c r="E364" s="589" t="s">
        <v>1116</v>
      </c>
      <c r="F364" s="590">
        <v>42835</v>
      </c>
      <c r="G364" s="591">
        <v>179.98</v>
      </c>
      <c r="J364" s="589" t="s">
        <v>474</v>
      </c>
      <c r="K364" s="589" t="s">
        <v>504</v>
      </c>
      <c r="L364" s="589" t="s">
        <v>71</v>
      </c>
      <c r="M364" s="589" t="s">
        <v>1426</v>
      </c>
    </row>
    <row r="365" spans="1:13" s="589" customFormat="1" x14ac:dyDescent="0.2">
      <c r="A365" s="589" t="s">
        <v>611</v>
      </c>
      <c r="B365" s="589" t="s">
        <v>687</v>
      </c>
      <c r="C365" s="589" t="s">
        <v>688</v>
      </c>
      <c r="D365" s="589" t="s">
        <v>689</v>
      </c>
      <c r="E365" s="589" t="s">
        <v>1117</v>
      </c>
      <c r="F365" s="590">
        <v>42835</v>
      </c>
      <c r="G365" s="591">
        <v>790.19</v>
      </c>
      <c r="J365" s="589" t="s">
        <v>474</v>
      </c>
      <c r="K365" s="589" t="s">
        <v>338</v>
      </c>
      <c r="L365" s="589" t="s">
        <v>71</v>
      </c>
      <c r="M365" s="589" t="s">
        <v>1427</v>
      </c>
    </row>
    <row r="366" spans="1:13" s="589" customFormat="1" x14ac:dyDescent="0.2">
      <c r="A366" s="589" t="s">
        <v>611</v>
      </c>
      <c r="B366" s="589" t="s">
        <v>687</v>
      </c>
      <c r="C366" s="589" t="s">
        <v>688</v>
      </c>
      <c r="D366" s="589" t="s">
        <v>689</v>
      </c>
      <c r="E366" s="589" t="s">
        <v>1118</v>
      </c>
      <c r="F366" s="590">
        <v>42835</v>
      </c>
      <c r="G366" s="591">
        <v>790.19</v>
      </c>
      <c r="J366" s="589" t="s">
        <v>474</v>
      </c>
      <c r="K366" s="589" t="s">
        <v>338</v>
      </c>
      <c r="L366" s="589" t="s">
        <v>71</v>
      </c>
      <c r="M366" s="589" t="s">
        <v>1427</v>
      </c>
    </row>
    <row r="367" spans="1:13" s="589" customFormat="1" x14ac:dyDescent="0.2">
      <c r="A367" s="589" t="s">
        <v>611</v>
      </c>
      <c r="B367" s="589" t="s">
        <v>687</v>
      </c>
      <c r="C367" s="589" t="s">
        <v>688</v>
      </c>
      <c r="D367" s="589" t="s">
        <v>689</v>
      </c>
      <c r="E367" s="589" t="s">
        <v>1119</v>
      </c>
      <c r="F367" s="590">
        <v>42835</v>
      </c>
      <c r="G367" s="591">
        <v>790.19</v>
      </c>
      <c r="J367" s="589" t="s">
        <v>474</v>
      </c>
      <c r="K367" s="589" t="s">
        <v>338</v>
      </c>
      <c r="L367" s="589" t="s">
        <v>71</v>
      </c>
      <c r="M367" s="589" t="s">
        <v>1427</v>
      </c>
    </row>
    <row r="368" spans="1:13" s="589" customFormat="1" x14ac:dyDescent="0.2">
      <c r="A368" s="589" t="s">
        <v>611</v>
      </c>
      <c r="B368" s="589" t="s">
        <v>687</v>
      </c>
      <c r="C368" s="589" t="s">
        <v>688</v>
      </c>
      <c r="D368" s="589" t="s">
        <v>689</v>
      </c>
      <c r="E368" s="589" t="s">
        <v>1120</v>
      </c>
      <c r="F368" s="590">
        <v>42835</v>
      </c>
      <c r="G368" s="591">
        <v>119.58</v>
      </c>
      <c r="J368" s="589" t="s">
        <v>474</v>
      </c>
      <c r="K368" s="589" t="s">
        <v>338</v>
      </c>
      <c r="L368" s="589" t="s">
        <v>71</v>
      </c>
      <c r="M368" s="589" t="s">
        <v>1427</v>
      </c>
    </row>
    <row r="369" spans="1:13" s="589" customFormat="1" x14ac:dyDescent="0.2">
      <c r="A369" s="589" t="s">
        <v>611</v>
      </c>
      <c r="B369" s="589" t="s">
        <v>687</v>
      </c>
      <c r="C369" s="589" t="s">
        <v>688</v>
      </c>
      <c r="D369" s="589" t="s">
        <v>689</v>
      </c>
      <c r="E369" s="589" t="s">
        <v>1121</v>
      </c>
      <c r="F369" s="590">
        <v>42835</v>
      </c>
      <c r="G369" s="591">
        <v>119.58</v>
      </c>
      <c r="J369" s="589" t="s">
        <v>474</v>
      </c>
      <c r="K369" s="589" t="s">
        <v>338</v>
      </c>
      <c r="L369" s="589" t="s">
        <v>71</v>
      </c>
      <c r="M369" s="589" t="s">
        <v>1427</v>
      </c>
    </row>
    <row r="370" spans="1:13" s="589" customFormat="1" x14ac:dyDescent="0.2">
      <c r="A370" s="589" t="s">
        <v>611</v>
      </c>
      <c r="B370" s="589" t="s">
        <v>687</v>
      </c>
      <c r="C370" s="589" t="s">
        <v>688</v>
      </c>
      <c r="D370" s="589" t="s">
        <v>689</v>
      </c>
      <c r="E370" s="589" t="s">
        <v>1122</v>
      </c>
      <c r="F370" s="590">
        <v>42835</v>
      </c>
      <c r="G370" s="591">
        <v>119.58</v>
      </c>
      <c r="J370" s="589" t="s">
        <v>474</v>
      </c>
      <c r="K370" s="589" t="s">
        <v>338</v>
      </c>
      <c r="L370" s="589" t="s">
        <v>71</v>
      </c>
      <c r="M370" s="589" t="s">
        <v>1427</v>
      </c>
    </row>
    <row r="371" spans="1:13" s="589" customFormat="1" x14ac:dyDescent="0.2">
      <c r="A371" s="589" t="s">
        <v>611</v>
      </c>
      <c r="B371" s="589" t="s">
        <v>687</v>
      </c>
      <c r="C371" s="589" t="s">
        <v>688</v>
      </c>
      <c r="D371" s="589" t="s">
        <v>689</v>
      </c>
      <c r="E371" s="589" t="s">
        <v>1123</v>
      </c>
      <c r="F371" s="590">
        <v>42835</v>
      </c>
      <c r="G371" s="591">
        <v>1278.3699999999999</v>
      </c>
      <c r="J371" s="589" t="s">
        <v>474</v>
      </c>
      <c r="K371" s="589" t="s">
        <v>338</v>
      </c>
      <c r="L371" s="589" t="s">
        <v>71</v>
      </c>
      <c r="M371" s="589" t="s">
        <v>1427</v>
      </c>
    </row>
    <row r="372" spans="1:13" s="589" customFormat="1" x14ac:dyDescent="0.2">
      <c r="A372" s="589" t="s">
        <v>611</v>
      </c>
      <c r="B372" s="589" t="s">
        <v>687</v>
      </c>
      <c r="C372" s="589" t="s">
        <v>688</v>
      </c>
      <c r="D372" s="589" t="s">
        <v>689</v>
      </c>
      <c r="E372" s="589" t="s">
        <v>1124</v>
      </c>
      <c r="F372" s="590">
        <v>42835</v>
      </c>
      <c r="G372" s="591">
        <v>1278.3699999999999</v>
      </c>
      <c r="J372" s="589" t="s">
        <v>474</v>
      </c>
      <c r="K372" s="589" t="s">
        <v>338</v>
      </c>
      <c r="L372" s="589" t="s">
        <v>71</v>
      </c>
      <c r="M372" s="589" t="s">
        <v>1427</v>
      </c>
    </row>
    <row r="373" spans="1:13" s="589" customFormat="1" x14ac:dyDescent="0.2">
      <c r="A373" s="589" t="s">
        <v>611</v>
      </c>
      <c r="B373" s="589" t="s">
        <v>687</v>
      </c>
      <c r="C373" s="589" t="s">
        <v>688</v>
      </c>
      <c r="D373" s="589" t="s">
        <v>689</v>
      </c>
      <c r="E373" s="589" t="s">
        <v>1125</v>
      </c>
      <c r="F373" s="590">
        <v>42835</v>
      </c>
      <c r="G373" s="591">
        <v>1278.3699999999999</v>
      </c>
      <c r="J373" s="589" t="s">
        <v>474</v>
      </c>
      <c r="K373" s="589" t="s">
        <v>338</v>
      </c>
      <c r="L373" s="589" t="s">
        <v>71</v>
      </c>
      <c r="M373" s="589" t="s">
        <v>1427</v>
      </c>
    </row>
    <row r="374" spans="1:13" s="589" customFormat="1" x14ac:dyDescent="0.2">
      <c r="A374" s="589" t="s">
        <v>611</v>
      </c>
      <c r="B374" s="589" t="s">
        <v>687</v>
      </c>
      <c r="C374" s="589" t="s">
        <v>688</v>
      </c>
      <c r="D374" s="589" t="s">
        <v>689</v>
      </c>
      <c r="E374" s="589" t="s">
        <v>1126</v>
      </c>
      <c r="F374" s="590">
        <v>42832</v>
      </c>
      <c r="G374" s="591">
        <v>197.53</v>
      </c>
      <c r="J374" s="589" t="s">
        <v>474</v>
      </c>
      <c r="K374" s="589" t="s">
        <v>345</v>
      </c>
      <c r="L374" s="589" t="s">
        <v>71</v>
      </c>
      <c r="M374" s="589" t="s">
        <v>1405</v>
      </c>
    </row>
    <row r="375" spans="1:13" s="589" customFormat="1" x14ac:dyDescent="0.2">
      <c r="A375" s="589" t="s">
        <v>611</v>
      </c>
      <c r="B375" s="589" t="s">
        <v>687</v>
      </c>
      <c r="C375" s="589" t="s">
        <v>688</v>
      </c>
      <c r="D375" s="589" t="s">
        <v>689</v>
      </c>
      <c r="E375" s="589" t="s">
        <v>1127</v>
      </c>
      <c r="F375" s="590">
        <v>42832</v>
      </c>
      <c r="G375" s="591">
        <v>855.35</v>
      </c>
      <c r="J375" s="589" t="s">
        <v>474</v>
      </c>
      <c r="K375" s="589" t="s">
        <v>345</v>
      </c>
      <c r="L375" s="589" t="s">
        <v>71</v>
      </c>
      <c r="M375" s="589" t="s">
        <v>1405</v>
      </c>
    </row>
    <row r="376" spans="1:13" s="589" customFormat="1" x14ac:dyDescent="0.2">
      <c r="A376" s="589" t="s">
        <v>611</v>
      </c>
      <c r="B376" s="589" t="s">
        <v>687</v>
      </c>
      <c r="C376" s="589" t="s">
        <v>688</v>
      </c>
      <c r="D376" s="589" t="s">
        <v>689</v>
      </c>
      <c r="E376" s="589" t="s">
        <v>1128</v>
      </c>
      <c r="F376" s="590">
        <v>42832</v>
      </c>
      <c r="G376" s="591">
        <v>855.35</v>
      </c>
      <c r="J376" s="589" t="s">
        <v>474</v>
      </c>
      <c r="K376" s="589" t="s">
        <v>345</v>
      </c>
      <c r="L376" s="589" t="s">
        <v>71</v>
      </c>
      <c r="M376" s="589" t="s">
        <v>1405</v>
      </c>
    </row>
    <row r="377" spans="1:13" s="589" customFormat="1" x14ac:dyDescent="0.2">
      <c r="A377" s="589" t="s">
        <v>611</v>
      </c>
      <c r="B377" s="589" t="s">
        <v>687</v>
      </c>
      <c r="C377" s="589" t="s">
        <v>688</v>
      </c>
      <c r="D377" s="589" t="s">
        <v>689</v>
      </c>
      <c r="E377" s="589" t="s">
        <v>1129</v>
      </c>
      <c r="F377" s="590">
        <v>42832</v>
      </c>
      <c r="G377" s="591">
        <v>712.6</v>
      </c>
      <c r="J377" s="589" t="s">
        <v>474</v>
      </c>
      <c r="K377" s="589" t="s">
        <v>345</v>
      </c>
      <c r="L377" s="589" t="s">
        <v>71</v>
      </c>
      <c r="M377" s="589" t="s">
        <v>1407</v>
      </c>
    </row>
    <row r="378" spans="1:13" s="589" customFormat="1" x14ac:dyDescent="0.2">
      <c r="A378" s="589" t="s">
        <v>611</v>
      </c>
      <c r="B378" s="589" t="s">
        <v>687</v>
      </c>
      <c r="C378" s="589" t="s">
        <v>688</v>
      </c>
      <c r="D378" s="589" t="s">
        <v>689</v>
      </c>
      <c r="E378" s="589" t="s">
        <v>1130</v>
      </c>
      <c r="F378" s="590">
        <v>42832</v>
      </c>
      <c r="G378" s="591">
        <v>302.97000000000003</v>
      </c>
      <c r="J378" s="589" t="s">
        <v>474</v>
      </c>
      <c r="K378" s="589" t="s">
        <v>157</v>
      </c>
      <c r="L378" s="589" t="s">
        <v>71</v>
      </c>
      <c r="M378" s="589" t="s">
        <v>778</v>
      </c>
    </row>
    <row r="379" spans="1:13" s="589" customFormat="1" x14ac:dyDescent="0.2">
      <c r="A379" s="589" t="s">
        <v>611</v>
      </c>
      <c r="B379" s="589" t="s">
        <v>687</v>
      </c>
      <c r="C379" s="589" t="s">
        <v>688</v>
      </c>
      <c r="D379" s="589" t="s">
        <v>689</v>
      </c>
      <c r="E379" s="589" t="s">
        <v>1131</v>
      </c>
      <c r="F379" s="590">
        <v>42832</v>
      </c>
      <c r="G379" s="591">
        <v>59.99</v>
      </c>
      <c r="J379" s="589" t="s">
        <v>474</v>
      </c>
      <c r="K379" s="589" t="s">
        <v>133</v>
      </c>
      <c r="L379" s="589" t="s">
        <v>71</v>
      </c>
      <c r="M379" s="589" t="s">
        <v>1428</v>
      </c>
    </row>
    <row r="380" spans="1:13" s="589" customFormat="1" x14ac:dyDescent="0.2">
      <c r="A380" s="589" t="s">
        <v>611</v>
      </c>
      <c r="B380" s="589" t="s">
        <v>687</v>
      </c>
      <c r="C380" s="589" t="s">
        <v>688</v>
      </c>
      <c r="D380" s="589" t="s">
        <v>689</v>
      </c>
      <c r="E380" s="589" t="s">
        <v>1132</v>
      </c>
      <c r="F380" s="590">
        <v>42831</v>
      </c>
      <c r="G380" s="591">
        <v>1871.35</v>
      </c>
      <c r="J380" s="589" t="s">
        <v>474</v>
      </c>
      <c r="K380" s="589" t="s">
        <v>394</v>
      </c>
      <c r="L380" s="589" t="s">
        <v>71</v>
      </c>
      <c r="M380" s="589" t="s">
        <v>1429</v>
      </c>
    </row>
    <row r="381" spans="1:13" s="589" customFormat="1" x14ac:dyDescent="0.2">
      <c r="A381" s="589" t="s">
        <v>611</v>
      </c>
      <c r="B381" s="589" t="s">
        <v>687</v>
      </c>
      <c r="C381" s="589" t="s">
        <v>688</v>
      </c>
      <c r="D381" s="589" t="s">
        <v>689</v>
      </c>
      <c r="E381" s="589" t="s">
        <v>1133</v>
      </c>
      <c r="F381" s="590">
        <v>42831</v>
      </c>
      <c r="G381" s="591">
        <v>711.68</v>
      </c>
      <c r="J381" s="589" t="s">
        <v>474</v>
      </c>
      <c r="K381" s="589" t="s">
        <v>345</v>
      </c>
      <c r="L381" s="589" t="s">
        <v>71</v>
      </c>
      <c r="M381" s="589" t="s">
        <v>1395</v>
      </c>
    </row>
    <row r="382" spans="1:13" s="589" customFormat="1" x14ac:dyDescent="0.2">
      <c r="A382" s="589" t="s">
        <v>611</v>
      </c>
      <c r="B382" s="589" t="s">
        <v>687</v>
      </c>
      <c r="C382" s="589" t="s">
        <v>688</v>
      </c>
      <c r="D382" s="589" t="s">
        <v>689</v>
      </c>
      <c r="E382" s="589" t="s">
        <v>1134</v>
      </c>
      <c r="F382" s="590">
        <v>42831</v>
      </c>
      <c r="G382" s="591">
        <v>165.21</v>
      </c>
      <c r="J382" s="589" t="s">
        <v>474</v>
      </c>
      <c r="K382" s="589" t="s">
        <v>345</v>
      </c>
      <c r="L382" s="589" t="s">
        <v>71</v>
      </c>
      <c r="M382" s="589" t="s">
        <v>1430</v>
      </c>
    </row>
    <row r="383" spans="1:13" s="589" customFormat="1" x14ac:dyDescent="0.2">
      <c r="A383" s="589" t="s">
        <v>611</v>
      </c>
      <c r="B383" s="589" t="s">
        <v>687</v>
      </c>
      <c r="C383" s="589" t="s">
        <v>688</v>
      </c>
      <c r="D383" s="589" t="s">
        <v>689</v>
      </c>
      <c r="E383" s="589" t="s">
        <v>1135</v>
      </c>
      <c r="F383" s="590">
        <v>42831</v>
      </c>
      <c r="G383" s="591">
        <v>638.19000000000005</v>
      </c>
      <c r="J383" s="589" t="s">
        <v>474</v>
      </c>
      <c r="K383" s="589" t="s">
        <v>345</v>
      </c>
      <c r="L383" s="589" t="s">
        <v>71</v>
      </c>
      <c r="M383" s="589" t="s">
        <v>1405</v>
      </c>
    </row>
    <row r="384" spans="1:13" s="589" customFormat="1" x14ac:dyDescent="0.2">
      <c r="A384" s="589" t="s">
        <v>611</v>
      </c>
      <c r="B384" s="589" t="s">
        <v>687</v>
      </c>
      <c r="C384" s="589" t="s">
        <v>688</v>
      </c>
      <c r="D384" s="589" t="s">
        <v>689</v>
      </c>
      <c r="E384" s="589" t="s">
        <v>1136</v>
      </c>
      <c r="F384" s="590">
        <v>42831</v>
      </c>
      <c r="G384" s="591">
        <v>744.03</v>
      </c>
      <c r="J384" s="589" t="s">
        <v>474</v>
      </c>
      <c r="K384" s="589" t="s">
        <v>398</v>
      </c>
      <c r="L384" s="589" t="s">
        <v>71</v>
      </c>
      <c r="M384" s="589" t="s">
        <v>1431</v>
      </c>
    </row>
    <row r="385" spans="1:13" s="589" customFormat="1" x14ac:dyDescent="0.2">
      <c r="A385" s="589" t="s">
        <v>611</v>
      </c>
      <c r="B385" s="589" t="s">
        <v>687</v>
      </c>
      <c r="C385" s="589" t="s">
        <v>688</v>
      </c>
      <c r="D385" s="589" t="s">
        <v>689</v>
      </c>
      <c r="E385" s="589" t="s">
        <v>1137</v>
      </c>
      <c r="F385" s="590">
        <v>42831</v>
      </c>
      <c r="G385" s="591">
        <v>617.41999999999996</v>
      </c>
      <c r="J385" s="589" t="s">
        <v>474</v>
      </c>
      <c r="K385" s="589" t="s">
        <v>345</v>
      </c>
      <c r="L385" s="589" t="s">
        <v>71</v>
      </c>
      <c r="M385" s="589" t="s">
        <v>1432</v>
      </c>
    </row>
    <row r="386" spans="1:13" s="589" customFormat="1" x14ac:dyDescent="0.2">
      <c r="A386" s="589" t="s">
        <v>611</v>
      </c>
      <c r="B386" s="589" t="s">
        <v>687</v>
      </c>
      <c r="C386" s="589" t="s">
        <v>688</v>
      </c>
      <c r="D386" s="589" t="s">
        <v>689</v>
      </c>
      <c r="E386" s="589" t="s">
        <v>1138</v>
      </c>
      <c r="F386" s="590">
        <v>42831</v>
      </c>
      <c r="G386" s="591">
        <v>328.09</v>
      </c>
      <c r="J386" s="589" t="s">
        <v>474</v>
      </c>
      <c r="K386" s="589" t="s">
        <v>345</v>
      </c>
      <c r="L386" s="589" t="s">
        <v>71</v>
      </c>
      <c r="M386" s="589" t="s">
        <v>1432</v>
      </c>
    </row>
    <row r="387" spans="1:13" s="589" customFormat="1" x14ac:dyDescent="0.2">
      <c r="A387" s="589" t="s">
        <v>611</v>
      </c>
      <c r="B387" s="589" t="s">
        <v>687</v>
      </c>
      <c r="C387" s="589" t="s">
        <v>688</v>
      </c>
      <c r="D387" s="589" t="s">
        <v>689</v>
      </c>
      <c r="E387" s="589" t="s">
        <v>1139</v>
      </c>
      <c r="F387" s="590">
        <v>42831</v>
      </c>
      <c r="G387" s="591">
        <v>1166.46</v>
      </c>
      <c r="J387" s="589" t="s">
        <v>474</v>
      </c>
      <c r="K387" s="589" t="s">
        <v>345</v>
      </c>
      <c r="L387" s="589" t="s">
        <v>71</v>
      </c>
      <c r="M387" s="589" t="s">
        <v>1408</v>
      </c>
    </row>
    <row r="388" spans="1:13" s="589" customFormat="1" x14ac:dyDescent="0.2">
      <c r="A388" s="589" t="s">
        <v>611</v>
      </c>
      <c r="B388" s="589" t="s">
        <v>687</v>
      </c>
      <c r="C388" s="589" t="s">
        <v>688</v>
      </c>
      <c r="D388" s="589" t="s">
        <v>689</v>
      </c>
      <c r="E388" s="589" t="s">
        <v>1140</v>
      </c>
      <c r="F388" s="590">
        <v>42831</v>
      </c>
      <c r="G388" s="591">
        <v>1166.46</v>
      </c>
      <c r="J388" s="589" t="s">
        <v>474</v>
      </c>
      <c r="K388" s="589" t="s">
        <v>345</v>
      </c>
      <c r="L388" s="589" t="s">
        <v>71</v>
      </c>
      <c r="M388" s="589" t="s">
        <v>1408</v>
      </c>
    </row>
    <row r="389" spans="1:13" s="589" customFormat="1" x14ac:dyDescent="0.2">
      <c r="A389" s="589" t="s">
        <v>611</v>
      </c>
      <c r="B389" s="589" t="s">
        <v>687</v>
      </c>
      <c r="C389" s="589" t="s">
        <v>688</v>
      </c>
      <c r="D389" s="589" t="s">
        <v>689</v>
      </c>
      <c r="E389" s="589" t="s">
        <v>1145</v>
      </c>
      <c r="F389" s="590">
        <v>42831</v>
      </c>
      <c r="G389" s="591">
        <v>134.58000000000001</v>
      </c>
      <c r="J389" s="589" t="s">
        <v>474</v>
      </c>
      <c r="K389" s="589" t="s">
        <v>133</v>
      </c>
      <c r="L389" s="589" t="s">
        <v>71</v>
      </c>
      <c r="M389" s="589" t="s">
        <v>1433</v>
      </c>
    </row>
    <row r="390" spans="1:13" s="589" customFormat="1" x14ac:dyDescent="0.2">
      <c r="A390" s="589" t="s">
        <v>611</v>
      </c>
      <c r="B390" s="589" t="s">
        <v>687</v>
      </c>
      <c r="C390" s="589" t="s">
        <v>688</v>
      </c>
      <c r="D390" s="589" t="s">
        <v>689</v>
      </c>
      <c r="E390" s="589" t="s">
        <v>1146</v>
      </c>
      <c r="F390" s="590">
        <v>42831</v>
      </c>
      <c r="G390" s="591">
        <v>206.31</v>
      </c>
      <c r="J390" s="589" t="s">
        <v>474</v>
      </c>
      <c r="K390" s="589" t="s">
        <v>394</v>
      </c>
      <c r="L390" s="589" t="s">
        <v>71</v>
      </c>
      <c r="M390" s="589" t="s">
        <v>1434</v>
      </c>
    </row>
    <row r="391" spans="1:13" s="589" customFormat="1" x14ac:dyDescent="0.2">
      <c r="A391" s="589" t="s">
        <v>611</v>
      </c>
      <c r="B391" s="589" t="s">
        <v>687</v>
      </c>
      <c r="C391" s="589" t="s">
        <v>688</v>
      </c>
      <c r="D391" s="589" t="s">
        <v>689</v>
      </c>
      <c r="E391" s="589" t="s">
        <v>1147</v>
      </c>
      <c r="F391" s="590">
        <v>42831</v>
      </c>
      <c r="G391" s="591">
        <v>121.96</v>
      </c>
      <c r="J391" s="589" t="s">
        <v>474</v>
      </c>
      <c r="K391" s="589" t="s">
        <v>762</v>
      </c>
      <c r="L391" s="589" t="s">
        <v>71</v>
      </c>
      <c r="M391" s="589" t="s">
        <v>1435</v>
      </c>
    </row>
    <row r="392" spans="1:13" s="589" customFormat="1" x14ac:dyDescent="0.2">
      <c r="A392" s="589" t="s">
        <v>611</v>
      </c>
      <c r="B392" s="589" t="s">
        <v>687</v>
      </c>
      <c r="C392" s="589" t="s">
        <v>688</v>
      </c>
      <c r="D392" s="589" t="s">
        <v>689</v>
      </c>
      <c r="E392" s="589" t="s">
        <v>1148</v>
      </c>
      <c r="F392" s="590">
        <v>42831</v>
      </c>
      <c r="G392" s="591">
        <v>121.96</v>
      </c>
      <c r="J392" s="589" t="s">
        <v>474</v>
      </c>
      <c r="K392" s="589" t="s">
        <v>762</v>
      </c>
      <c r="L392" s="589" t="s">
        <v>71</v>
      </c>
      <c r="M392" s="589" t="s">
        <v>1436</v>
      </c>
    </row>
    <row r="393" spans="1:13" s="589" customFormat="1" x14ac:dyDescent="0.2">
      <c r="A393" s="589" t="s">
        <v>611</v>
      </c>
      <c r="B393" s="589" t="s">
        <v>687</v>
      </c>
      <c r="C393" s="589" t="s">
        <v>688</v>
      </c>
      <c r="D393" s="589" t="s">
        <v>689</v>
      </c>
      <c r="E393" s="589" t="s">
        <v>1149</v>
      </c>
      <c r="F393" s="590">
        <v>42831</v>
      </c>
      <c r="G393" s="591">
        <v>121.96</v>
      </c>
      <c r="J393" s="589" t="s">
        <v>474</v>
      </c>
      <c r="K393" s="589" t="s">
        <v>762</v>
      </c>
      <c r="L393" s="589" t="s">
        <v>71</v>
      </c>
      <c r="M393" s="589" t="s">
        <v>1437</v>
      </c>
    </row>
    <row r="394" spans="1:13" s="589" customFormat="1" x14ac:dyDescent="0.2">
      <c r="A394" s="589" t="s">
        <v>611</v>
      </c>
      <c r="B394" s="589" t="s">
        <v>687</v>
      </c>
      <c r="C394" s="589" t="s">
        <v>688</v>
      </c>
      <c r="D394" s="589" t="s">
        <v>689</v>
      </c>
      <c r="E394" s="589" t="s">
        <v>1150</v>
      </c>
      <c r="F394" s="590">
        <v>42831</v>
      </c>
      <c r="G394" s="591">
        <v>197.8</v>
      </c>
      <c r="J394" s="589" t="s">
        <v>474</v>
      </c>
      <c r="K394" s="589" t="s">
        <v>133</v>
      </c>
      <c r="L394" s="589" t="s">
        <v>71</v>
      </c>
      <c r="M394" s="589" t="s">
        <v>1438</v>
      </c>
    </row>
    <row r="395" spans="1:13" s="589" customFormat="1" x14ac:dyDescent="0.2">
      <c r="A395" s="589" t="s">
        <v>611</v>
      </c>
      <c r="B395" s="589" t="s">
        <v>687</v>
      </c>
      <c r="C395" s="589" t="s">
        <v>688</v>
      </c>
      <c r="D395" s="589" t="s">
        <v>689</v>
      </c>
      <c r="E395" s="589" t="s">
        <v>1151</v>
      </c>
      <c r="F395" s="590">
        <v>42831</v>
      </c>
      <c r="G395" s="591">
        <v>94.07</v>
      </c>
      <c r="J395" s="589" t="s">
        <v>474</v>
      </c>
      <c r="K395" s="589" t="s">
        <v>133</v>
      </c>
      <c r="L395" s="589" t="s">
        <v>71</v>
      </c>
      <c r="M395" s="589" t="s">
        <v>1438</v>
      </c>
    </row>
    <row r="396" spans="1:13" s="589" customFormat="1" x14ac:dyDescent="0.2">
      <c r="A396" s="589" t="s">
        <v>611</v>
      </c>
      <c r="B396" s="589" t="s">
        <v>687</v>
      </c>
      <c r="C396" s="589" t="s">
        <v>688</v>
      </c>
      <c r="D396" s="589" t="s">
        <v>689</v>
      </c>
      <c r="E396" s="589" t="s">
        <v>1152</v>
      </c>
      <c r="F396" s="590">
        <v>42831</v>
      </c>
      <c r="G396" s="591">
        <v>365.03</v>
      </c>
      <c r="J396" s="589" t="s">
        <v>474</v>
      </c>
      <c r="K396" s="589" t="s">
        <v>394</v>
      </c>
      <c r="L396" s="589" t="s">
        <v>71</v>
      </c>
      <c r="M396" s="589" t="s">
        <v>1439</v>
      </c>
    </row>
    <row r="397" spans="1:13" s="589" customFormat="1" x14ac:dyDescent="0.2">
      <c r="A397" s="589" t="s">
        <v>611</v>
      </c>
      <c r="B397" s="589" t="s">
        <v>687</v>
      </c>
      <c r="C397" s="589" t="s">
        <v>688</v>
      </c>
      <c r="D397" s="589" t="s">
        <v>689</v>
      </c>
      <c r="E397" s="589" t="s">
        <v>1154</v>
      </c>
      <c r="F397" s="590">
        <v>42831</v>
      </c>
      <c r="G397" s="591">
        <v>352</v>
      </c>
      <c r="J397" s="589" t="s">
        <v>474</v>
      </c>
      <c r="K397" s="589" t="s">
        <v>156</v>
      </c>
      <c r="L397" s="589" t="s">
        <v>71</v>
      </c>
      <c r="M397" s="589" t="s">
        <v>1440</v>
      </c>
    </row>
    <row r="398" spans="1:13" s="589" customFormat="1" x14ac:dyDescent="0.2">
      <c r="A398" s="589" t="s">
        <v>611</v>
      </c>
      <c r="B398" s="589" t="s">
        <v>687</v>
      </c>
      <c r="C398" s="589" t="s">
        <v>688</v>
      </c>
      <c r="D398" s="589" t="s">
        <v>689</v>
      </c>
      <c r="E398" s="589" t="s">
        <v>1155</v>
      </c>
      <c r="F398" s="590">
        <v>42831</v>
      </c>
      <c r="G398" s="591">
        <v>352</v>
      </c>
      <c r="J398" s="589" t="s">
        <v>474</v>
      </c>
      <c r="K398" s="589" t="s">
        <v>156</v>
      </c>
      <c r="L398" s="589" t="s">
        <v>71</v>
      </c>
      <c r="M398" s="589" t="s">
        <v>1440</v>
      </c>
    </row>
    <row r="399" spans="1:13" s="589" customFormat="1" x14ac:dyDescent="0.2">
      <c r="A399" s="589" t="s">
        <v>611</v>
      </c>
      <c r="B399" s="589" t="s">
        <v>687</v>
      </c>
      <c r="C399" s="589" t="s">
        <v>688</v>
      </c>
      <c r="D399" s="589" t="s">
        <v>689</v>
      </c>
      <c r="E399" s="589" t="s">
        <v>1156</v>
      </c>
      <c r="F399" s="590">
        <v>42831</v>
      </c>
      <c r="G399" s="591">
        <v>1159.93</v>
      </c>
      <c r="J399" s="589" t="s">
        <v>474</v>
      </c>
      <c r="K399" s="589" t="s">
        <v>345</v>
      </c>
      <c r="L399" s="589" t="s">
        <v>71</v>
      </c>
      <c r="M399" s="589" t="s">
        <v>1408</v>
      </c>
    </row>
    <row r="400" spans="1:13" s="589" customFormat="1" x14ac:dyDescent="0.2">
      <c r="A400" s="589" t="s">
        <v>611</v>
      </c>
      <c r="B400" s="589" t="s">
        <v>687</v>
      </c>
      <c r="C400" s="589" t="s">
        <v>688</v>
      </c>
      <c r="D400" s="589" t="s">
        <v>689</v>
      </c>
      <c r="E400" s="589" t="s">
        <v>1157</v>
      </c>
      <c r="F400" s="590">
        <v>42831</v>
      </c>
      <c r="G400" s="591">
        <v>1159.93</v>
      </c>
      <c r="J400" s="589" t="s">
        <v>474</v>
      </c>
      <c r="K400" s="589" t="s">
        <v>345</v>
      </c>
      <c r="L400" s="589" t="s">
        <v>71</v>
      </c>
      <c r="M400" s="589" t="s">
        <v>1408</v>
      </c>
    </row>
    <row r="401" spans="1:13" s="589" customFormat="1" x14ac:dyDescent="0.2">
      <c r="A401" s="589" t="s">
        <v>611</v>
      </c>
      <c r="B401" s="589" t="s">
        <v>687</v>
      </c>
      <c r="C401" s="589" t="s">
        <v>688</v>
      </c>
      <c r="D401" s="589" t="s">
        <v>689</v>
      </c>
      <c r="E401" s="589" t="s">
        <v>1158</v>
      </c>
      <c r="F401" s="590">
        <v>42831</v>
      </c>
      <c r="G401" s="591">
        <v>1387.73</v>
      </c>
      <c r="J401" s="589" t="s">
        <v>474</v>
      </c>
      <c r="K401" s="589" t="s">
        <v>394</v>
      </c>
      <c r="L401" s="589" t="s">
        <v>71</v>
      </c>
      <c r="M401" s="589" t="s">
        <v>1441</v>
      </c>
    </row>
    <row r="402" spans="1:13" s="589" customFormat="1" x14ac:dyDescent="0.2">
      <c r="A402" s="589" t="s">
        <v>611</v>
      </c>
      <c r="B402" s="589" t="s">
        <v>687</v>
      </c>
      <c r="C402" s="589" t="s">
        <v>688</v>
      </c>
      <c r="D402" s="589" t="s">
        <v>689</v>
      </c>
      <c r="E402" s="589" t="s">
        <v>1159</v>
      </c>
      <c r="F402" s="590">
        <v>42831</v>
      </c>
      <c r="G402" s="591">
        <v>172.21</v>
      </c>
      <c r="J402" s="589" t="s">
        <v>474</v>
      </c>
      <c r="K402" s="589" t="s">
        <v>394</v>
      </c>
      <c r="L402" s="589" t="s">
        <v>71</v>
      </c>
      <c r="M402" s="589" t="s">
        <v>1442</v>
      </c>
    </row>
    <row r="403" spans="1:13" s="589" customFormat="1" x14ac:dyDescent="0.2">
      <c r="A403" s="589" t="s">
        <v>611</v>
      </c>
      <c r="B403" s="589" t="s">
        <v>687</v>
      </c>
      <c r="C403" s="589" t="s">
        <v>688</v>
      </c>
      <c r="D403" s="589" t="s">
        <v>689</v>
      </c>
      <c r="E403" s="589" t="s">
        <v>1160</v>
      </c>
      <c r="F403" s="590">
        <v>42831</v>
      </c>
      <c r="G403" s="591">
        <v>1006.56</v>
      </c>
      <c r="J403" s="589" t="s">
        <v>474</v>
      </c>
      <c r="K403" s="589" t="s">
        <v>345</v>
      </c>
      <c r="L403" s="589" t="s">
        <v>71</v>
      </c>
      <c r="M403" s="589" t="s">
        <v>1408</v>
      </c>
    </row>
    <row r="404" spans="1:13" s="589" customFormat="1" x14ac:dyDescent="0.2">
      <c r="A404" s="589" t="s">
        <v>611</v>
      </c>
      <c r="B404" s="589" t="s">
        <v>687</v>
      </c>
      <c r="C404" s="589" t="s">
        <v>688</v>
      </c>
      <c r="D404" s="589" t="s">
        <v>689</v>
      </c>
      <c r="E404" s="589" t="s">
        <v>1161</v>
      </c>
      <c r="F404" s="590">
        <v>42831</v>
      </c>
      <c r="G404" s="591">
        <v>229.99</v>
      </c>
      <c r="J404" s="589" t="s">
        <v>474</v>
      </c>
      <c r="K404" s="589" t="s">
        <v>345</v>
      </c>
      <c r="L404" s="589" t="s">
        <v>71</v>
      </c>
      <c r="M404" s="589" t="s">
        <v>1408</v>
      </c>
    </row>
    <row r="405" spans="1:13" s="589" customFormat="1" x14ac:dyDescent="0.2">
      <c r="A405" s="589" t="s">
        <v>611</v>
      </c>
      <c r="B405" s="589" t="s">
        <v>687</v>
      </c>
      <c r="C405" s="589" t="s">
        <v>688</v>
      </c>
      <c r="D405" s="589" t="s">
        <v>689</v>
      </c>
      <c r="E405" s="589" t="s">
        <v>1162</v>
      </c>
      <c r="F405" s="590">
        <v>42831</v>
      </c>
      <c r="G405" s="591">
        <v>609.94000000000005</v>
      </c>
      <c r="J405" s="589" t="s">
        <v>474</v>
      </c>
      <c r="K405" s="589" t="s">
        <v>345</v>
      </c>
      <c r="L405" s="589" t="s">
        <v>71</v>
      </c>
      <c r="M405" s="589" t="s">
        <v>1395</v>
      </c>
    </row>
    <row r="406" spans="1:13" s="589" customFormat="1" x14ac:dyDescent="0.2">
      <c r="A406" s="589" t="s">
        <v>611</v>
      </c>
      <c r="B406" s="589" t="s">
        <v>687</v>
      </c>
      <c r="C406" s="589" t="s">
        <v>688</v>
      </c>
      <c r="D406" s="589" t="s">
        <v>689</v>
      </c>
      <c r="E406" s="589" t="s">
        <v>1163</v>
      </c>
      <c r="F406" s="590">
        <v>42829</v>
      </c>
      <c r="G406" s="591">
        <v>285.83999999999997</v>
      </c>
      <c r="J406" s="589" t="s">
        <v>474</v>
      </c>
      <c r="K406" s="589" t="s">
        <v>1164</v>
      </c>
      <c r="L406" s="589" t="s">
        <v>71</v>
      </c>
      <c r="M406" s="589" t="s">
        <v>1405</v>
      </c>
    </row>
    <row r="407" spans="1:13" s="589" customFormat="1" x14ac:dyDescent="0.2">
      <c r="A407" s="589" t="s">
        <v>611</v>
      </c>
      <c r="B407" s="589" t="s">
        <v>687</v>
      </c>
      <c r="C407" s="589" t="s">
        <v>688</v>
      </c>
      <c r="D407" s="589" t="s">
        <v>689</v>
      </c>
      <c r="E407" s="589" t="s">
        <v>1165</v>
      </c>
      <c r="F407" s="590">
        <v>42828</v>
      </c>
      <c r="G407" s="591">
        <v>44.99</v>
      </c>
      <c r="J407" s="589" t="s">
        <v>474</v>
      </c>
      <c r="K407" s="589" t="s">
        <v>157</v>
      </c>
      <c r="L407" s="589" t="s">
        <v>71</v>
      </c>
      <c r="M407" s="589" t="s">
        <v>1443</v>
      </c>
    </row>
    <row r="408" spans="1:13" s="589" customFormat="1" x14ac:dyDescent="0.2">
      <c r="A408" s="589" t="s">
        <v>611</v>
      </c>
      <c r="B408" s="589" t="s">
        <v>687</v>
      </c>
      <c r="C408" s="589" t="s">
        <v>688</v>
      </c>
      <c r="D408" s="589" t="s">
        <v>689</v>
      </c>
      <c r="E408" s="589" t="s">
        <v>1166</v>
      </c>
      <c r="F408" s="590">
        <v>42828</v>
      </c>
      <c r="G408" s="591">
        <v>44.99</v>
      </c>
      <c r="J408" s="589" t="s">
        <v>474</v>
      </c>
      <c r="K408" s="589" t="s">
        <v>157</v>
      </c>
      <c r="L408" s="589" t="s">
        <v>71</v>
      </c>
      <c r="M408" s="589" t="s">
        <v>1443</v>
      </c>
    </row>
    <row r="409" spans="1:13" s="589" customFormat="1" x14ac:dyDescent="0.2">
      <c r="A409" s="589" t="s">
        <v>611</v>
      </c>
      <c r="B409" s="589" t="s">
        <v>687</v>
      </c>
      <c r="C409" s="589" t="s">
        <v>688</v>
      </c>
      <c r="D409" s="589" t="s">
        <v>689</v>
      </c>
      <c r="E409" s="589" t="s">
        <v>1167</v>
      </c>
      <c r="F409" s="590">
        <v>42828</v>
      </c>
      <c r="G409" s="591">
        <v>44.99</v>
      </c>
      <c r="J409" s="589" t="s">
        <v>474</v>
      </c>
      <c r="K409" s="589" t="s">
        <v>157</v>
      </c>
      <c r="L409" s="589" t="s">
        <v>71</v>
      </c>
      <c r="M409" s="589" t="s">
        <v>1443</v>
      </c>
    </row>
    <row r="410" spans="1:13" s="589" customFormat="1" x14ac:dyDescent="0.2">
      <c r="A410" s="589" t="s">
        <v>611</v>
      </c>
      <c r="B410" s="589" t="s">
        <v>687</v>
      </c>
      <c r="C410" s="589" t="s">
        <v>688</v>
      </c>
      <c r="D410" s="589" t="s">
        <v>689</v>
      </c>
      <c r="E410" s="589" t="s">
        <v>1168</v>
      </c>
      <c r="F410" s="590">
        <v>42828</v>
      </c>
      <c r="G410" s="591">
        <v>44.99</v>
      </c>
      <c r="J410" s="589" t="s">
        <v>474</v>
      </c>
      <c r="K410" s="589" t="s">
        <v>157</v>
      </c>
      <c r="L410" s="589" t="s">
        <v>71</v>
      </c>
      <c r="M410" s="589" t="s">
        <v>1443</v>
      </c>
    </row>
    <row r="411" spans="1:13" s="589" customFormat="1" x14ac:dyDescent="0.2">
      <c r="A411" s="589" t="s">
        <v>611</v>
      </c>
      <c r="B411" s="589" t="s">
        <v>687</v>
      </c>
      <c r="C411" s="589" t="s">
        <v>688</v>
      </c>
      <c r="D411" s="589" t="s">
        <v>689</v>
      </c>
      <c r="E411" s="589" t="s">
        <v>1169</v>
      </c>
      <c r="F411" s="590">
        <v>42828</v>
      </c>
      <c r="G411" s="591">
        <v>44.99</v>
      </c>
      <c r="J411" s="589" t="s">
        <v>474</v>
      </c>
      <c r="K411" s="589" t="s">
        <v>157</v>
      </c>
      <c r="L411" s="589" t="s">
        <v>71</v>
      </c>
      <c r="M411" s="589" t="s">
        <v>1443</v>
      </c>
    </row>
    <row r="412" spans="1:13" s="589" customFormat="1" x14ac:dyDescent="0.2">
      <c r="A412" s="589" t="s">
        <v>611</v>
      </c>
      <c r="B412" s="589" t="s">
        <v>687</v>
      </c>
      <c r="C412" s="589" t="s">
        <v>688</v>
      </c>
      <c r="D412" s="589" t="s">
        <v>689</v>
      </c>
      <c r="E412" s="589" t="s">
        <v>1170</v>
      </c>
      <c r="F412" s="590">
        <v>42828</v>
      </c>
      <c r="G412" s="591">
        <v>228.86</v>
      </c>
      <c r="J412" s="589" t="s">
        <v>474</v>
      </c>
      <c r="K412" s="589" t="s">
        <v>345</v>
      </c>
      <c r="L412" s="589" t="s">
        <v>71</v>
      </c>
      <c r="M412" s="589" t="s">
        <v>1408</v>
      </c>
    </row>
    <row r="413" spans="1:13" s="589" customFormat="1" x14ac:dyDescent="0.2">
      <c r="A413" s="589" t="s">
        <v>611</v>
      </c>
      <c r="B413" s="589" t="s">
        <v>687</v>
      </c>
      <c r="C413" s="589" t="s">
        <v>688</v>
      </c>
      <c r="D413" s="589" t="s">
        <v>689</v>
      </c>
      <c r="E413" s="589" t="s">
        <v>1172</v>
      </c>
      <c r="F413" s="590">
        <v>42776</v>
      </c>
      <c r="G413" s="591">
        <v>722.93</v>
      </c>
      <c r="J413" s="589" t="s">
        <v>474</v>
      </c>
      <c r="K413" s="589" t="s">
        <v>394</v>
      </c>
      <c r="L413" s="589" t="s">
        <v>588</v>
      </c>
      <c r="M413" s="589" t="s">
        <v>1444</v>
      </c>
    </row>
    <row r="414" spans="1:13" s="589" customFormat="1" x14ac:dyDescent="0.2">
      <c r="A414" s="589" t="s">
        <v>611</v>
      </c>
      <c r="B414" s="589" t="s">
        <v>687</v>
      </c>
      <c r="C414" s="589" t="s">
        <v>688</v>
      </c>
      <c r="D414" s="589" t="s">
        <v>689</v>
      </c>
      <c r="E414" s="589" t="s">
        <v>1173</v>
      </c>
      <c r="F414" s="590">
        <v>42774</v>
      </c>
      <c r="G414" s="591">
        <v>205.07</v>
      </c>
      <c r="J414" s="589" t="s">
        <v>474</v>
      </c>
      <c r="K414" s="589" t="s">
        <v>529</v>
      </c>
      <c r="L414" s="589" t="s">
        <v>588</v>
      </c>
      <c r="M414" s="589" t="s">
        <v>1445</v>
      </c>
    </row>
    <row r="415" spans="1:13" s="589" customFormat="1" x14ac:dyDescent="0.2">
      <c r="A415" s="589" t="s">
        <v>611</v>
      </c>
      <c r="B415" s="589" t="s">
        <v>687</v>
      </c>
      <c r="C415" s="589" t="s">
        <v>688</v>
      </c>
      <c r="D415" s="589" t="s">
        <v>689</v>
      </c>
      <c r="E415" s="589" t="s">
        <v>1174</v>
      </c>
      <c r="F415" s="590">
        <v>42773</v>
      </c>
      <c r="G415" s="591">
        <v>285.49</v>
      </c>
      <c r="J415" s="589" t="s">
        <v>474</v>
      </c>
      <c r="K415" s="589" t="s">
        <v>175</v>
      </c>
      <c r="L415" s="589" t="s">
        <v>71</v>
      </c>
      <c r="M415" s="589" t="s">
        <v>1446</v>
      </c>
    </row>
    <row r="416" spans="1:13" s="589" customFormat="1" x14ac:dyDescent="0.2">
      <c r="A416" s="589" t="s">
        <v>611</v>
      </c>
      <c r="B416" s="589" t="s">
        <v>687</v>
      </c>
      <c r="C416" s="589" t="s">
        <v>688</v>
      </c>
      <c r="D416" s="589" t="s">
        <v>689</v>
      </c>
      <c r="E416" s="589" t="s">
        <v>1175</v>
      </c>
      <c r="F416" s="590">
        <v>42772</v>
      </c>
      <c r="G416" s="591">
        <v>699.41</v>
      </c>
      <c r="J416" s="589" t="s">
        <v>474</v>
      </c>
      <c r="K416" s="589" t="s">
        <v>616</v>
      </c>
      <c r="L416" s="589" t="s">
        <v>71</v>
      </c>
      <c r="M416" s="589" t="s">
        <v>1171</v>
      </c>
    </row>
    <row r="417" spans="1:13" s="589" customFormat="1" x14ac:dyDescent="0.2">
      <c r="A417" s="589" t="s">
        <v>611</v>
      </c>
      <c r="B417" s="589" t="s">
        <v>687</v>
      </c>
      <c r="C417" s="589" t="s">
        <v>688</v>
      </c>
      <c r="D417" s="589" t="s">
        <v>689</v>
      </c>
      <c r="E417" s="589" t="s">
        <v>1176</v>
      </c>
      <c r="F417" s="590">
        <v>42772</v>
      </c>
      <c r="G417" s="591">
        <v>485.38</v>
      </c>
      <c r="J417" s="589" t="s">
        <v>474</v>
      </c>
      <c r="K417" s="589" t="s">
        <v>118</v>
      </c>
      <c r="L417" s="589" t="s">
        <v>71</v>
      </c>
      <c r="M417" s="589" t="s">
        <v>1857</v>
      </c>
    </row>
    <row r="418" spans="1:13" s="589" customFormat="1" x14ac:dyDescent="0.2">
      <c r="A418" s="589" t="s">
        <v>611</v>
      </c>
      <c r="B418" s="589" t="s">
        <v>687</v>
      </c>
      <c r="C418" s="589" t="s">
        <v>688</v>
      </c>
      <c r="D418" s="589" t="s">
        <v>689</v>
      </c>
      <c r="E418" s="589" t="s">
        <v>1177</v>
      </c>
      <c r="F418" s="590">
        <v>42769</v>
      </c>
      <c r="G418" s="591">
        <v>70.33</v>
      </c>
      <c r="J418" s="589" t="s">
        <v>474</v>
      </c>
      <c r="K418" s="589" t="s">
        <v>156</v>
      </c>
      <c r="L418" s="589" t="s">
        <v>71</v>
      </c>
      <c r="M418" s="589" t="s">
        <v>1447</v>
      </c>
    </row>
    <row r="419" spans="1:13" s="589" customFormat="1" x14ac:dyDescent="0.2">
      <c r="A419" s="589" t="s">
        <v>611</v>
      </c>
      <c r="B419" s="589" t="s">
        <v>687</v>
      </c>
      <c r="C419" s="589" t="s">
        <v>688</v>
      </c>
      <c r="D419" s="589" t="s">
        <v>689</v>
      </c>
      <c r="E419" s="589" t="s">
        <v>1178</v>
      </c>
      <c r="F419" s="590">
        <v>42769</v>
      </c>
      <c r="G419" s="591">
        <v>379.53</v>
      </c>
      <c r="J419" s="589" t="s">
        <v>474</v>
      </c>
      <c r="K419" s="589" t="s">
        <v>156</v>
      </c>
      <c r="L419" s="589" t="s">
        <v>71</v>
      </c>
      <c r="M419" s="589" t="s">
        <v>1448</v>
      </c>
    </row>
    <row r="420" spans="1:13" s="589" customFormat="1" x14ac:dyDescent="0.2">
      <c r="A420" s="589" t="s">
        <v>611</v>
      </c>
      <c r="B420" s="589" t="s">
        <v>687</v>
      </c>
      <c r="C420" s="589" t="s">
        <v>688</v>
      </c>
      <c r="D420" s="589" t="s">
        <v>689</v>
      </c>
      <c r="E420" s="589" t="s">
        <v>1179</v>
      </c>
      <c r="F420" s="590">
        <v>42769</v>
      </c>
      <c r="G420" s="591">
        <v>125.33</v>
      </c>
      <c r="J420" s="589" t="s">
        <v>474</v>
      </c>
      <c r="K420" s="589" t="s">
        <v>156</v>
      </c>
      <c r="L420" s="589" t="s">
        <v>71</v>
      </c>
      <c r="M420" s="589" t="s">
        <v>1448</v>
      </c>
    </row>
    <row r="421" spans="1:13" s="589" customFormat="1" x14ac:dyDescent="0.2">
      <c r="A421" s="589" t="s">
        <v>611</v>
      </c>
      <c r="B421" s="589" t="s">
        <v>687</v>
      </c>
      <c r="C421" s="589" t="s">
        <v>688</v>
      </c>
      <c r="D421" s="589" t="s">
        <v>689</v>
      </c>
      <c r="E421" s="589" t="s">
        <v>1180</v>
      </c>
      <c r="F421" s="590">
        <v>42769</v>
      </c>
      <c r="G421" s="591">
        <v>639.86</v>
      </c>
      <c r="J421" s="589" t="s">
        <v>474</v>
      </c>
      <c r="K421" s="589" t="s">
        <v>156</v>
      </c>
      <c r="L421" s="589" t="s">
        <v>71</v>
      </c>
      <c r="M421" s="589" t="s">
        <v>1449</v>
      </c>
    </row>
    <row r="422" spans="1:13" s="589" customFormat="1" x14ac:dyDescent="0.2">
      <c r="A422" s="589" t="s">
        <v>611</v>
      </c>
      <c r="B422" s="589" t="s">
        <v>687</v>
      </c>
      <c r="C422" s="589" t="s">
        <v>688</v>
      </c>
      <c r="D422" s="589" t="s">
        <v>689</v>
      </c>
      <c r="E422" s="589" t="s">
        <v>1181</v>
      </c>
      <c r="F422" s="590">
        <v>42853</v>
      </c>
      <c r="G422" s="591">
        <v>99.26</v>
      </c>
      <c r="J422" s="589" t="s">
        <v>474</v>
      </c>
      <c r="K422" s="589" t="s">
        <v>345</v>
      </c>
      <c r="L422" s="589" t="s">
        <v>71</v>
      </c>
      <c r="M422" s="589" t="s">
        <v>804</v>
      </c>
    </row>
    <row r="423" spans="1:13" s="589" customFormat="1" x14ac:dyDescent="0.2">
      <c r="A423" s="589" t="s">
        <v>611</v>
      </c>
      <c r="B423" s="589" t="s">
        <v>687</v>
      </c>
      <c r="C423" s="589" t="s">
        <v>688</v>
      </c>
      <c r="D423" s="589" t="s">
        <v>689</v>
      </c>
      <c r="E423" s="589" t="s">
        <v>1182</v>
      </c>
      <c r="F423" s="590">
        <v>42853</v>
      </c>
      <c r="G423" s="591">
        <v>99.26</v>
      </c>
      <c r="J423" s="589" t="s">
        <v>474</v>
      </c>
      <c r="K423" s="589" t="s">
        <v>345</v>
      </c>
      <c r="L423" s="589" t="s">
        <v>71</v>
      </c>
      <c r="M423" s="589" t="s">
        <v>804</v>
      </c>
    </row>
    <row r="424" spans="1:13" s="589" customFormat="1" x14ac:dyDescent="0.2">
      <c r="A424" s="589" t="s">
        <v>611</v>
      </c>
      <c r="B424" s="589" t="s">
        <v>687</v>
      </c>
      <c r="C424" s="589" t="s">
        <v>688</v>
      </c>
      <c r="D424" s="589" t="s">
        <v>689</v>
      </c>
      <c r="E424" s="589" t="s">
        <v>1183</v>
      </c>
      <c r="F424" s="590">
        <v>42853</v>
      </c>
      <c r="G424" s="591">
        <v>397.04</v>
      </c>
      <c r="J424" s="589" t="s">
        <v>474</v>
      </c>
      <c r="K424" s="589" t="s">
        <v>345</v>
      </c>
      <c r="L424" s="589" t="s">
        <v>71</v>
      </c>
      <c r="M424" s="589" t="s">
        <v>804</v>
      </c>
    </row>
    <row r="425" spans="1:13" s="589" customFormat="1" x14ac:dyDescent="0.2">
      <c r="A425" s="589" t="s">
        <v>611</v>
      </c>
      <c r="B425" s="589" t="s">
        <v>687</v>
      </c>
      <c r="C425" s="589" t="s">
        <v>688</v>
      </c>
      <c r="D425" s="589" t="s">
        <v>689</v>
      </c>
      <c r="E425" s="589" t="s">
        <v>1184</v>
      </c>
      <c r="F425" s="590">
        <v>42853</v>
      </c>
      <c r="G425" s="591">
        <v>148.75</v>
      </c>
      <c r="J425" s="589" t="s">
        <v>474</v>
      </c>
      <c r="K425" s="589" t="s">
        <v>345</v>
      </c>
      <c r="L425" s="589" t="s">
        <v>71</v>
      </c>
      <c r="M425" s="589" t="s">
        <v>1412</v>
      </c>
    </row>
    <row r="426" spans="1:13" s="589" customFormat="1" x14ac:dyDescent="0.2">
      <c r="A426" s="589" t="s">
        <v>611</v>
      </c>
      <c r="B426" s="589" t="s">
        <v>687</v>
      </c>
      <c r="C426" s="589" t="s">
        <v>688</v>
      </c>
      <c r="D426" s="589" t="s">
        <v>689</v>
      </c>
      <c r="E426" s="589" t="s">
        <v>1185</v>
      </c>
      <c r="F426" s="590">
        <v>42853</v>
      </c>
      <c r="G426" s="591">
        <v>200</v>
      </c>
      <c r="J426" s="589" t="s">
        <v>474</v>
      </c>
      <c r="K426" s="589" t="s">
        <v>394</v>
      </c>
      <c r="L426" s="589" t="s">
        <v>71</v>
      </c>
      <c r="M426" s="589" t="s">
        <v>1450</v>
      </c>
    </row>
    <row r="427" spans="1:13" s="589" customFormat="1" x14ac:dyDescent="0.2">
      <c r="A427" s="589" t="s">
        <v>611</v>
      </c>
      <c r="B427" s="589" t="s">
        <v>687</v>
      </c>
      <c r="C427" s="589" t="s">
        <v>688</v>
      </c>
      <c r="D427" s="589" t="s">
        <v>689</v>
      </c>
      <c r="E427" s="589" t="s">
        <v>1186</v>
      </c>
      <c r="F427" s="590">
        <v>42853</v>
      </c>
      <c r="G427" s="591">
        <v>125.82</v>
      </c>
      <c r="J427" s="589" t="s">
        <v>474</v>
      </c>
      <c r="K427" s="589" t="s">
        <v>394</v>
      </c>
      <c r="L427" s="589" t="s">
        <v>71</v>
      </c>
      <c r="M427" s="589" t="s">
        <v>1451</v>
      </c>
    </row>
    <row r="428" spans="1:13" s="589" customFormat="1" x14ac:dyDescent="0.2">
      <c r="A428" s="589" t="s">
        <v>611</v>
      </c>
      <c r="B428" s="589" t="s">
        <v>687</v>
      </c>
      <c r="C428" s="589" t="s">
        <v>688</v>
      </c>
      <c r="D428" s="589" t="s">
        <v>689</v>
      </c>
      <c r="E428" s="589" t="s">
        <v>1187</v>
      </c>
      <c r="F428" s="590">
        <v>42853</v>
      </c>
      <c r="G428" s="591">
        <v>1100</v>
      </c>
      <c r="J428" s="589" t="s">
        <v>474</v>
      </c>
      <c r="K428" s="589" t="s">
        <v>522</v>
      </c>
      <c r="L428" s="589" t="s">
        <v>71</v>
      </c>
      <c r="M428" s="589" t="s">
        <v>1452</v>
      </c>
    </row>
    <row r="429" spans="1:13" s="589" customFormat="1" x14ac:dyDescent="0.2">
      <c r="A429" s="589" t="s">
        <v>611</v>
      </c>
      <c r="B429" s="589" t="s">
        <v>687</v>
      </c>
      <c r="C429" s="589" t="s">
        <v>688</v>
      </c>
      <c r="D429" s="589" t="s">
        <v>689</v>
      </c>
      <c r="E429" s="589" t="s">
        <v>1189</v>
      </c>
      <c r="F429" s="590">
        <v>42853</v>
      </c>
      <c r="G429" s="591">
        <v>103.25</v>
      </c>
      <c r="J429" s="589" t="s">
        <v>474</v>
      </c>
      <c r="K429" s="589" t="s">
        <v>1190</v>
      </c>
      <c r="L429" s="589" t="s">
        <v>71</v>
      </c>
      <c r="M429" s="589" t="s">
        <v>1453</v>
      </c>
    </row>
    <row r="430" spans="1:13" s="589" customFormat="1" x14ac:dyDescent="0.2">
      <c r="A430" s="589" t="s">
        <v>611</v>
      </c>
      <c r="B430" s="589" t="s">
        <v>687</v>
      </c>
      <c r="C430" s="589" t="s">
        <v>688</v>
      </c>
      <c r="D430" s="589" t="s">
        <v>689</v>
      </c>
      <c r="E430" s="589" t="s">
        <v>1191</v>
      </c>
      <c r="F430" s="590">
        <v>42853</v>
      </c>
      <c r="G430" s="591">
        <v>113.21</v>
      </c>
      <c r="J430" s="589" t="s">
        <v>474</v>
      </c>
      <c r="K430" s="589" t="s">
        <v>616</v>
      </c>
      <c r="L430" s="589" t="s">
        <v>71</v>
      </c>
      <c r="M430" s="589" t="s">
        <v>474</v>
      </c>
    </row>
    <row r="431" spans="1:13" s="589" customFormat="1" x14ac:dyDescent="0.2">
      <c r="A431" s="589" t="s">
        <v>611</v>
      </c>
      <c r="B431" s="589" t="s">
        <v>687</v>
      </c>
      <c r="C431" s="589" t="s">
        <v>688</v>
      </c>
      <c r="D431" s="589" t="s">
        <v>689</v>
      </c>
      <c r="E431" s="589" t="s">
        <v>1193</v>
      </c>
      <c r="F431" s="590">
        <v>42853</v>
      </c>
      <c r="G431" s="591">
        <v>96.44</v>
      </c>
      <c r="J431" s="589" t="s">
        <v>474</v>
      </c>
      <c r="K431" s="589" t="s">
        <v>156</v>
      </c>
      <c r="L431" s="589" t="s">
        <v>71</v>
      </c>
      <c r="M431" s="589" t="s">
        <v>1454</v>
      </c>
    </row>
    <row r="432" spans="1:13" s="589" customFormat="1" x14ac:dyDescent="0.2">
      <c r="A432" s="589" t="s">
        <v>611</v>
      </c>
      <c r="B432" s="589" t="s">
        <v>687</v>
      </c>
      <c r="C432" s="589" t="s">
        <v>688</v>
      </c>
      <c r="D432" s="589" t="s">
        <v>689</v>
      </c>
      <c r="E432" s="589" t="s">
        <v>1200</v>
      </c>
      <c r="F432" s="590">
        <v>42851</v>
      </c>
      <c r="G432" s="591">
        <v>30.5</v>
      </c>
      <c r="J432" s="589" t="s">
        <v>474</v>
      </c>
      <c r="K432" s="589" t="s">
        <v>430</v>
      </c>
      <c r="L432" s="589" t="s">
        <v>71</v>
      </c>
      <c r="M432" s="589" t="s">
        <v>1455</v>
      </c>
    </row>
    <row r="433" spans="1:13" s="589" customFormat="1" x14ac:dyDescent="0.2">
      <c r="A433" s="589" t="s">
        <v>611</v>
      </c>
      <c r="B433" s="589" t="s">
        <v>687</v>
      </c>
      <c r="C433" s="589" t="s">
        <v>688</v>
      </c>
      <c r="D433" s="589" t="s">
        <v>689</v>
      </c>
      <c r="E433" s="589" t="s">
        <v>1201</v>
      </c>
      <c r="F433" s="590">
        <v>42851</v>
      </c>
      <c r="G433" s="591">
        <v>27.35</v>
      </c>
      <c r="J433" s="589" t="s">
        <v>474</v>
      </c>
      <c r="K433" s="589" t="s">
        <v>430</v>
      </c>
      <c r="L433" s="589" t="s">
        <v>71</v>
      </c>
      <c r="M433" s="589" t="s">
        <v>1455</v>
      </c>
    </row>
    <row r="434" spans="1:13" s="589" customFormat="1" x14ac:dyDescent="0.2">
      <c r="A434" s="589" t="s">
        <v>611</v>
      </c>
      <c r="B434" s="589" t="s">
        <v>687</v>
      </c>
      <c r="C434" s="589" t="s">
        <v>688</v>
      </c>
      <c r="D434" s="589" t="s">
        <v>689</v>
      </c>
      <c r="E434" s="589" t="s">
        <v>1204</v>
      </c>
      <c r="F434" s="590">
        <v>42851</v>
      </c>
      <c r="G434" s="591">
        <v>2054.04</v>
      </c>
      <c r="J434" s="589" t="s">
        <v>474</v>
      </c>
      <c r="K434" s="589" t="s">
        <v>157</v>
      </c>
      <c r="L434" s="589" t="s">
        <v>71</v>
      </c>
      <c r="M434" s="589" t="s">
        <v>1443</v>
      </c>
    </row>
    <row r="435" spans="1:13" s="589" customFormat="1" x14ac:dyDescent="0.2">
      <c r="A435" s="589" t="s">
        <v>611</v>
      </c>
      <c r="B435" s="589" t="s">
        <v>687</v>
      </c>
      <c r="C435" s="589" t="s">
        <v>688</v>
      </c>
      <c r="D435" s="589" t="s">
        <v>689</v>
      </c>
      <c r="E435" s="589" t="s">
        <v>1205</v>
      </c>
      <c r="F435" s="590">
        <v>42851</v>
      </c>
      <c r="G435" s="591">
        <v>84</v>
      </c>
      <c r="J435" s="589" t="s">
        <v>474</v>
      </c>
      <c r="K435" s="589" t="s">
        <v>629</v>
      </c>
      <c r="L435" s="589" t="s">
        <v>71</v>
      </c>
      <c r="M435" s="589" t="s">
        <v>1456</v>
      </c>
    </row>
    <row r="436" spans="1:13" s="589" customFormat="1" x14ac:dyDescent="0.2">
      <c r="A436" s="589" t="s">
        <v>611</v>
      </c>
      <c r="B436" s="589" t="s">
        <v>687</v>
      </c>
      <c r="C436" s="589" t="s">
        <v>688</v>
      </c>
      <c r="D436" s="589" t="s">
        <v>689</v>
      </c>
      <c r="E436" s="589" t="s">
        <v>1206</v>
      </c>
      <c r="F436" s="590">
        <v>42850</v>
      </c>
      <c r="G436" s="591">
        <v>320</v>
      </c>
      <c r="J436" s="589" t="s">
        <v>474</v>
      </c>
      <c r="K436" s="589" t="s">
        <v>394</v>
      </c>
      <c r="L436" s="589" t="s">
        <v>71</v>
      </c>
      <c r="M436" s="589" t="s">
        <v>1457</v>
      </c>
    </row>
    <row r="437" spans="1:13" s="589" customFormat="1" x14ac:dyDescent="0.2">
      <c r="A437" s="589" t="s">
        <v>611</v>
      </c>
      <c r="B437" s="589" t="s">
        <v>687</v>
      </c>
      <c r="C437" s="589" t="s">
        <v>688</v>
      </c>
      <c r="D437" s="589" t="s">
        <v>689</v>
      </c>
      <c r="E437" s="589" t="s">
        <v>1208</v>
      </c>
      <c r="F437" s="590">
        <v>42850</v>
      </c>
      <c r="G437" s="591">
        <v>102.99</v>
      </c>
      <c r="J437" s="589" t="s">
        <v>474</v>
      </c>
      <c r="K437" s="589" t="s">
        <v>345</v>
      </c>
      <c r="L437" s="589" t="s">
        <v>71</v>
      </c>
      <c r="M437" s="589" t="s">
        <v>1405</v>
      </c>
    </row>
    <row r="438" spans="1:13" s="589" customFormat="1" x14ac:dyDescent="0.2">
      <c r="A438" s="589" t="s">
        <v>611</v>
      </c>
      <c r="B438" s="589" t="s">
        <v>687</v>
      </c>
      <c r="C438" s="589" t="s">
        <v>688</v>
      </c>
      <c r="D438" s="589" t="s">
        <v>689</v>
      </c>
      <c r="E438" s="589" t="s">
        <v>1209</v>
      </c>
      <c r="F438" s="590">
        <v>42849</v>
      </c>
      <c r="G438" s="591">
        <v>204.6</v>
      </c>
      <c r="J438" s="589" t="s">
        <v>474</v>
      </c>
      <c r="K438" s="589" t="s">
        <v>345</v>
      </c>
      <c r="L438" s="589" t="s">
        <v>71</v>
      </c>
      <c r="M438" s="589" t="s">
        <v>1458</v>
      </c>
    </row>
    <row r="439" spans="1:13" s="589" customFormat="1" x14ac:dyDescent="0.2">
      <c r="A439" s="589" t="s">
        <v>611</v>
      </c>
      <c r="B439" s="589" t="s">
        <v>687</v>
      </c>
      <c r="C439" s="589" t="s">
        <v>688</v>
      </c>
      <c r="D439" s="589" t="s">
        <v>689</v>
      </c>
      <c r="E439" s="589" t="s">
        <v>1210</v>
      </c>
      <c r="F439" s="590">
        <v>42849</v>
      </c>
      <c r="G439" s="591">
        <v>147.47999999999999</v>
      </c>
      <c r="J439" s="589" t="s">
        <v>474</v>
      </c>
      <c r="K439" s="589" t="s">
        <v>345</v>
      </c>
      <c r="L439" s="589" t="s">
        <v>71</v>
      </c>
      <c r="M439" s="589" t="s">
        <v>1458</v>
      </c>
    </row>
    <row r="440" spans="1:13" s="589" customFormat="1" x14ac:dyDescent="0.2">
      <c r="A440" s="589" t="s">
        <v>611</v>
      </c>
      <c r="B440" s="589" t="s">
        <v>687</v>
      </c>
      <c r="C440" s="589" t="s">
        <v>688</v>
      </c>
      <c r="D440" s="589" t="s">
        <v>689</v>
      </c>
      <c r="E440" s="589" t="s">
        <v>1211</v>
      </c>
      <c r="F440" s="590">
        <v>42849</v>
      </c>
      <c r="G440" s="591">
        <v>408</v>
      </c>
      <c r="J440" s="589" t="s">
        <v>474</v>
      </c>
      <c r="K440" s="589" t="s">
        <v>522</v>
      </c>
      <c r="L440" s="589" t="s">
        <v>71</v>
      </c>
      <c r="M440" s="589" t="s">
        <v>1388</v>
      </c>
    </row>
    <row r="441" spans="1:13" s="589" customFormat="1" x14ac:dyDescent="0.2">
      <c r="A441" s="589" t="s">
        <v>611</v>
      </c>
      <c r="B441" s="589" t="s">
        <v>687</v>
      </c>
      <c r="C441" s="589" t="s">
        <v>688</v>
      </c>
      <c r="D441" s="589" t="s">
        <v>689</v>
      </c>
      <c r="E441" s="589" t="s">
        <v>1212</v>
      </c>
      <c r="F441" s="590">
        <v>42849</v>
      </c>
      <c r="G441" s="591">
        <v>408</v>
      </c>
      <c r="J441" s="589" t="s">
        <v>474</v>
      </c>
      <c r="K441" s="589" t="s">
        <v>522</v>
      </c>
      <c r="L441" s="589" t="s">
        <v>71</v>
      </c>
      <c r="M441" s="589" t="s">
        <v>1389</v>
      </c>
    </row>
    <row r="442" spans="1:13" s="589" customFormat="1" x14ac:dyDescent="0.2">
      <c r="A442" s="589" t="s">
        <v>611</v>
      </c>
      <c r="B442" s="589" t="s">
        <v>687</v>
      </c>
      <c r="C442" s="589" t="s">
        <v>688</v>
      </c>
      <c r="D442" s="589" t="s">
        <v>689</v>
      </c>
      <c r="E442" s="589" t="s">
        <v>1213</v>
      </c>
      <c r="F442" s="590">
        <v>42849</v>
      </c>
      <c r="G442" s="591">
        <v>408</v>
      </c>
      <c r="J442" s="589" t="s">
        <v>474</v>
      </c>
      <c r="K442" s="589" t="s">
        <v>522</v>
      </c>
      <c r="L442" s="589" t="s">
        <v>71</v>
      </c>
      <c r="M442" s="589" t="s">
        <v>1390</v>
      </c>
    </row>
    <row r="443" spans="1:13" s="589" customFormat="1" x14ac:dyDescent="0.2">
      <c r="A443" s="589" t="s">
        <v>611</v>
      </c>
      <c r="B443" s="589" t="s">
        <v>687</v>
      </c>
      <c r="C443" s="589" t="s">
        <v>688</v>
      </c>
      <c r="D443" s="589" t="s">
        <v>689</v>
      </c>
      <c r="E443" s="589" t="s">
        <v>1214</v>
      </c>
      <c r="F443" s="590">
        <v>42849</v>
      </c>
      <c r="G443" s="591">
        <v>236</v>
      </c>
      <c r="J443" s="589" t="s">
        <v>474</v>
      </c>
      <c r="K443" s="589" t="s">
        <v>522</v>
      </c>
      <c r="L443" s="589" t="s">
        <v>71</v>
      </c>
      <c r="M443" s="589" t="s">
        <v>1391</v>
      </c>
    </row>
    <row r="444" spans="1:13" s="589" customFormat="1" x14ac:dyDescent="0.2">
      <c r="A444" s="589" t="s">
        <v>611</v>
      </c>
      <c r="B444" s="589" t="s">
        <v>687</v>
      </c>
      <c r="C444" s="589" t="s">
        <v>688</v>
      </c>
      <c r="D444" s="589" t="s">
        <v>689</v>
      </c>
      <c r="E444" s="589" t="s">
        <v>1222</v>
      </c>
      <c r="F444" s="590">
        <v>42846</v>
      </c>
      <c r="G444" s="591">
        <v>175.2</v>
      </c>
      <c r="J444" s="589" t="s">
        <v>474</v>
      </c>
      <c r="K444" s="589" t="s">
        <v>345</v>
      </c>
      <c r="L444" s="589" t="s">
        <v>71</v>
      </c>
      <c r="M444" s="589" t="s">
        <v>1418</v>
      </c>
    </row>
    <row r="445" spans="1:13" s="589" customFormat="1" x14ac:dyDescent="0.2">
      <c r="A445" s="589" t="s">
        <v>611</v>
      </c>
      <c r="B445" s="589" t="s">
        <v>687</v>
      </c>
      <c r="C445" s="589" t="s">
        <v>688</v>
      </c>
      <c r="D445" s="589" t="s">
        <v>689</v>
      </c>
      <c r="E445" s="589" t="s">
        <v>1224</v>
      </c>
      <c r="F445" s="590">
        <v>42845</v>
      </c>
      <c r="G445" s="591">
        <v>219.68</v>
      </c>
      <c r="J445" s="589" t="s">
        <v>474</v>
      </c>
      <c r="K445" s="589" t="s">
        <v>345</v>
      </c>
      <c r="L445" s="589" t="s">
        <v>71</v>
      </c>
      <c r="M445" s="589" t="s">
        <v>1405</v>
      </c>
    </row>
    <row r="446" spans="1:13" s="589" customFormat="1" x14ac:dyDescent="0.2">
      <c r="A446" s="589" t="s">
        <v>611</v>
      </c>
      <c r="B446" s="589" t="s">
        <v>687</v>
      </c>
      <c r="C446" s="589" t="s">
        <v>688</v>
      </c>
      <c r="D446" s="589" t="s">
        <v>689</v>
      </c>
      <c r="E446" s="589" t="s">
        <v>1225</v>
      </c>
      <c r="F446" s="590">
        <v>42845</v>
      </c>
      <c r="G446" s="591">
        <v>53.83</v>
      </c>
      <c r="J446" s="589" t="s">
        <v>474</v>
      </c>
      <c r="K446" s="589" t="s">
        <v>345</v>
      </c>
      <c r="L446" s="589" t="s">
        <v>71</v>
      </c>
      <c r="M446" s="589" t="s">
        <v>1405</v>
      </c>
    </row>
    <row r="447" spans="1:13" s="589" customFormat="1" x14ac:dyDescent="0.2">
      <c r="A447" s="589" t="s">
        <v>611</v>
      </c>
      <c r="B447" s="589" t="s">
        <v>687</v>
      </c>
      <c r="C447" s="589" t="s">
        <v>688</v>
      </c>
      <c r="D447" s="589" t="s">
        <v>689</v>
      </c>
      <c r="E447" s="589" t="s">
        <v>1226</v>
      </c>
      <c r="F447" s="590">
        <v>42845</v>
      </c>
      <c r="G447" s="591">
        <v>238.63</v>
      </c>
      <c r="J447" s="589" t="s">
        <v>474</v>
      </c>
      <c r="K447" s="589" t="s">
        <v>226</v>
      </c>
      <c r="L447" s="589" t="s">
        <v>71</v>
      </c>
      <c r="M447" s="589" t="s">
        <v>1459</v>
      </c>
    </row>
    <row r="448" spans="1:13" s="589" customFormat="1" x14ac:dyDescent="0.2">
      <c r="A448" s="589" t="s">
        <v>611</v>
      </c>
      <c r="B448" s="589" t="s">
        <v>687</v>
      </c>
      <c r="C448" s="589" t="s">
        <v>688</v>
      </c>
      <c r="D448" s="589" t="s">
        <v>689</v>
      </c>
      <c r="E448" s="589" t="s">
        <v>1227</v>
      </c>
      <c r="F448" s="590">
        <v>42845</v>
      </c>
      <c r="G448" s="591">
        <v>71.430000000000007</v>
      </c>
      <c r="J448" s="589" t="s">
        <v>474</v>
      </c>
      <c r="K448" s="589" t="s">
        <v>226</v>
      </c>
      <c r="L448" s="589" t="s">
        <v>71</v>
      </c>
      <c r="M448" s="589" t="s">
        <v>1459</v>
      </c>
    </row>
    <row r="449" spans="1:13" s="589" customFormat="1" x14ac:dyDescent="0.2">
      <c r="A449" s="589" t="s">
        <v>611</v>
      </c>
      <c r="B449" s="589" t="s">
        <v>687</v>
      </c>
      <c r="C449" s="589" t="s">
        <v>688</v>
      </c>
      <c r="D449" s="589" t="s">
        <v>689</v>
      </c>
      <c r="E449" s="589" t="s">
        <v>1228</v>
      </c>
      <c r="F449" s="590">
        <v>42845</v>
      </c>
      <c r="G449" s="591">
        <v>233.4</v>
      </c>
      <c r="J449" s="589" t="s">
        <v>474</v>
      </c>
      <c r="K449" s="589" t="s">
        <v>345</v>
      </c>
      <c r="L449" s="589" t="s">
        <v>71</v>
      </c>
      <c r="M449" s="589" t="s">
        <v>1432</v>
      </c>
    </row>
    <row r="450" spans="1:13" s="589" customFormat="1" x14ac:dyDescent="0.2">
      <c r="A450" s="589" t="s">
        <v>611</v>
      </c>
      <c r="B450" s="589" t="s">
        <v>687</v>
      </c>
      <c r="C450" s="589" t="s">
        <v>688</v>
      </c>
      <c r="D450" s="589" t="s">
        <v>689</v>
      </c>
      <c r="E450" s="589" t="s">
        <v>1229</v>
      </c>
      <c r="F450" s="590">
        <v>42845</v>
      </c>
      <c r="G450" s="591">
        <v>108.96</v>
      </c>
      <c r="J450" s="589" t="s">
        <v>474</v>
      </c>
      <c r="K450" s="589" t="s">
        <v>226</v>
      </c>
      <c r="L450" s="589" t="s">
        <v>71</v>
      </c>
      <c r="M450" s="589" t="s">
        <v>1460</v>
      </c>
    </row>
    <row r="451" spans="1:13" s="589" customFormat="1" x14ac:dyDescent="0.2">
      <c r="A451" s="589" t="s">
        <v>611</v>
      </c>
      <c r="B451" s="589" t="s">
        <v>687</v>
      </c>
      <c r="C451" s="589" t="s">
        <v>688</v>
      </c>
      <c r="D451" s="589" t="s">
        <v>689</v>
      </c>
      <c r="E451" s="589" t="s">
        <v>1230</v>
      </c>
      <c r="F451" s="590">
        <v>42844</v>
      </c>
      <c r="G451" s="591">
        <v>111.57</v>
      </c>
      <c r="J451" s="589" t="s">
        <v>474</v>
      </c>
      <c r="K451" s="589" t="s">
        <v>226</v>
      </c>
      <c r="L451" s="589" t="s">
        <v>71</v>
      </c>
      <c r="M451" s="589" t="s">
        <v>1461</v>
      </c>
    </row>
    <row r="452" spans="1:13" s="589" customFormat="1" x14ac:dyDescent="0.2">
      <c r="A452" s="589" t="s">
        <v>611</v>
      </c>
      <c r="B452" s="589" t="s">
        <v>687</v>
      </c>
      <c r="C452" s="589" t="s">
        <v>688</v>
      </c>
      <c r="D452" s="589" t="s">
        <v>689</v>
      </c>
      <c r="E452" s="589" t="s">
        <v>1234</v>
      </c>
      <c r="F452" s="590">
        <v>42843</v>
      </c>
      <c r="G452" s="591">
        <v>760</v>
      </c>
      <c r="J452" s="589" t="s">
        <v>474</v>
      </c>
      <c r="K452" s="589" t="s">
        <v>394</v>
      </c>
      <c r="L452" s="589" t="s">
        <v>71</v>
      </c>
      <c r="M452" s="589" t="s">
        <v>1420</v>
      </c>
    </row>
    <row r="453" spans="1:13" s="589" customFormat="1" x14ac:dyDescent="0.2">
      <c r="A453" s="589" t="s">
        <v>611</v>
      </c>
      <c r="B453" s="589" t="s">
        <v>687</v>
      </c>
      <c r="C453" s="589" t="s">
        <v>688</v>
      </c>
      <c r="D453" s="589" t="s">
        <v>689</v>
      </c>
      <c r="E453" s="589" t="s">
        <v>1235</v>
      </c>
      <c r="F453" s="590">
        <v>42843</v>
      </c>
      <c r="G453" s="591">
        <v>176.4</v>
      </c>
      <c r="J453" s="589" t="s">
        <v>474</v>
      </c>
      <c r="K453" s="589" t="s">
        <v>394</v>
      </c>
      <c r="L453" s="589" t="s">
        <v>71</v>
      </c>
      <c r="M453" s="589" t="s">
        <v>1420</v>
      </c>
    </row>
    <row r="454" spans="1:13" s="589" customFormat="1" x14ac:dyDescent="0.2">
      <c r="A454" s="589" t="s">
        <v>611</v>
      </c>
      <c r="B454" s="589" t="s">
        <v>687</v>
      </c>
      <c r="C454" s="589" t="s">
        <v>688</v>
      </c>
      <c r="D454" s="589" t="s">
        <v>689</v>
      </c>
      <c r="E454" s="589" t="s">
        <v>1236</v>
      </c>
      <c r="F454" s="590">
        <v>42843</v>
      </c>
      <c r="G454" s="591">
        <v>213.5</v>
      </c>
      <c r="J454" s="589" t="s">
        <v>474</v>
      </c>
      <c r="K454" s="589" t="s">
        <v>394</v>
      </c>
      <c r="L454" s="589" t="s">
        <v>71</v>
      </c>
      <c r="M454" s="589" t="s">
        <v>1462</v>
      </c>
    </row>
    <row r="455" spans="1:13" s="589" customFormat="1" x14ac:dyDescent="0.2">
      <c r="A455" s="589" t="s">
        <v>611</v>
      </c>
      <c r="B455" s="589" t="s">
        <v>687</v>
      </c>
      <c r="C455" s="589" t="s">
        <v>688</v>
      </c>
      <c r="D455" s="589" t="s">
        <v>689</v>
      </c>
      <c r="E455" s="589" t="s">
        <v>1237</v>
      </c>
      <c r="F455" s="590">
        <v>42843</v>
      </c>
      <c r="G455" s="591">
        <v>115</v>
      </c>
      <c r="J455" s="589" t="s">
        <v>474</v>
      </c>
      <c r="K455" s="589" t="s">
        <v>398</v>
      </c>
      <c r="L455" s="589" t="s">
        <v>71</v>
      </c>
      <c r="M455" s="589" t="s">
        <v>1431</v>
      </c>
    </row>
    <row r="456" spans="1:13" s="589" customFormat="1" x14ac:dyDescent="0.2">
      <c r="A456" s="589" t="s">
        <v>611</v>
      </c>
      <c r="B456" s="589" t="s">
        <v>687</v>
      </c>
      <c r="C456" s="589" t="s">
        <v>688</v>
      </c>
      <c r="D456" s="589" t="s">
        <v>689</v>
      </c>
      <c r="E456" s="589" t="s">
        <v>1238</v>
      </c>
      <c r="F456" s="590">
        <v>42843</v>
      </c>
      <c r="G456" s="591">
        <v>180</v>
      </c>
      <c r="J456" s="589" t="s">
        <v>474</v>
      </c>
      <c r="K456" s="589" t="s">
        <v>156</v>
      </c>
      <c r="L456" s="589" t="s">
        <v>71</v>
      </c>
      <c r="M456" s="589" t="s">
        <v>1393</v>
      </c>
    </row>
    <row r="457" spans="1:13" s="589" customFormat="1" x14ac:dyDescent="0.2">
      <c r="A457" s="589" t="s">
        <v>611</v>
      </c>
      <c r="B457" s="589" t="s">
        <v>687</v>
      </c>
      <c r="C457" s="589" t="s">
        <v>688</v>
      </c>
      <c r="D457" s="589" t="s">
        <v>689</v>
      </c>
      <c r="E457" s="589" t="s">
        <v>1240</v>
      </c>
      <c r="F457" s="590">
        <v>42843</v>
      </c>
      <c r="G457" s="591">
        <v>167.27</v>
      </c>
      <c r="J457" s="589" t="s">
        <v>474</v>
      </c>
      <c r="K457" s="589" t="s">
        <v>394</v>
      </c>
      <c r="L457" s="589" t="s">
        <v>71</v>
      </c>
      <c r="M457" s="589" t="s">
        <v>1415</v>
      </c>
    </row>
    <row r="458" spans="1:13" s="589" customFormat="1" x14ac:dyDescent="0.2">
      <c r="A458" s="589" t="s">
        <v>611</v>
      </c>
      <c r="B458" s="589" t="s">
        <v>687</v>
      </c>
      <c r="C458" s="589" t="s">
        <v>688</v>
      </c>
      <c r="D458" s="589" t="s">
        <v>689</v>
      </c>
      <c r="E458" s="589" t="s">
        <v>1241</v>
      </c>
      <c r="F458" s="590">
        <v>42843</v>
      </c>
      <c r="G458" s="591">
        <v>312.10000000000002</v>
      </c>
      <c r="J458" s="589" t="s">
        <v>474</v>
      </c>
      <c r="K458" s="589" t="s">
        <v>394</v>
      </c>
      <c r="L458" s="589" t="s">
        <v>71</v>
      </c>
      <c r="M458" s="589" t="s">
        <v>1463</v>
      </c>
    </row>
    <row r="459" spans="1:13" s="589" customFormat="1" x14ac:dyDescent="0.2">
      <c r="A459" s="589" t="s">
        <v>611</v>
      </c>
      <c r="B459" s="589" t="s">
        <v>687</v>
      </c>
      <c r="C459" s="589" t="s">
        <v>688</v>
      </c>
      <c r="D459" s="589" t="s">
        <v>689</v>
      </c>
      <c r="E459" s="589" t="s">
        <v>1242</v>
      </c>
      <c r="F459" s="590">
        <v>42843</v>
      </c>
      <c r="G459" s="591">
        <v>312.10000000000002</v>
      </c>
      <c r="J459" s="589" t="s">
        <v>474</v>
      </c>
      <c r="K459" s="589" t="s">
        <v>394</v>
      </c>
      <c r="L459" s="589" t="s">
        <v>71</v>
      </c>
      <c r="M459" s="589" t="s">
        <v>1464</v>
      </c>
    </row>
    <row r="460" spans="1:13" s="589" customFormat="1" x14ac:dyDescent="0.2">
      <c r="A460" s="589" t="s">
        <v>611</v>
      </c>
      <c r="B460" s="589" t="s">
        <v>687</v>
      </c>
      <c r="C460" s="589" t="s">
        <v>688</v>
      </c>
      <c r="D460" s="589" t="s">
        <v>689</v>
      </c>
      <c r="E460" s="589" t="s">
        <v>1243</v>
      </c>
      <c r="F460" s="590">
        <v>42843</v>
      </c>
      <c r="G460" s="591">
        <v>34.950000000000003</v>
      </c>
      <c r="J460" s="589" t="s">
        <v>474</v>
      </c>
      <c r="K460" s="589" t="s">
        <v>398</v>
      </c>
      <c r="L460" s="589" t="s">
        <v>71</v>
      </c>
      <c r="M460" s="589" t="s">
        <v>1431</v>
      </c>
    </row>
    <row r="461" spans="1:13" s="589" customFormat="1" x14ac:dyDescent="0.2">
      <c r="A461" s="589" t="s">
        <v>611</v>
      </c>
      <c r="B461" s="589" t="s">
        <v>687</v>
      </c>
      <c r="C461" s="589" t="s">
        <v>688</v>
      </c>
      <c r="D461" s="589" t="s">
        <v>689</v>
      </c>
      <c r="E461" s="589" t="s">
        <v>1244</v>
      </c>
      <c r="F461" s="590">
        <v>42843</v>
      </c>
      <c r="G461" s="591">
        <v>72.569999999999993</v>
      </c>
      <c r="J461" s="589" t="s">
        <v>474</v>
      </c>
      <c r="K461" s="589" t="s">
        <v>522</v>
      </c>
      <c r="L461" s="589" t="s">
        <v>71</v>
      </c>
      <c r="M461" s="589" t="s">
        <v>1392</v>
      </c>
    </row>
    <row r="462" spans="1:13" s="589" customFormat="1" x14ac:dyDescent="0.2">
      <c r="A462" s="589" t="s">
        <v>611</v>
      </c>
      <c r="B462" s="589" t="s">
        <v>687</v>
      </c>
      <c r="C462" s="589" t="s">
        <v>688</v>
      </c>
      <c r="D462" s="589" t="s">
        <v>689</v>
      </c>
      <c r="E462" s="589" t="s">
        <v>1245</v>
      </c>
      <c r="F462" s="590">
        <v>42843</v>
      </c>
      <c r="G462" s="591">
        <v>571</v>
      </c>
      <c r="J462" s="589" t="s">
        <v>474</v>
      </c>
      <c r="K462" s="589" t="s">
        <v>394</v>
      </c>
      <c r="L462" s="589" t="s">
        <v>71</v>
      </c>
      <c r="M462" s="589" t="s">
        <v>1416</v>
      </c>
    </row>
    <row r="463" spans="1:13" s="589" customFormat="1" x14ac:dyDescent="0.2">
      <c r="A463" s="589" t="s">
        <v>611</v>
      </c>
      <c r="B463" s="589" t="s">
        <v>687</v>
      </c>
      <c r="C463" s="589" t="s">
        <v>688</v>
      </c>
      <c r="D463" s="589" t="s">
        <v>689</v>
      </c>
      <c r="E463" s="589" t="s">
        <v>1248</v>
      </c>
      <c r="F463" s="590">
        <v>42843</v>
      </c>
      <c r="G463" s="591">
        <v>400</v>
      </c>
      <c r="J463" s="589" t="s">
        <v>474</v>
      </c>
      <c r="K463" s="589" t="s">
        <v>522</v>
      </c>
      <c r="L463" s="589" t="s">
        <v>71</v>
      </c>
      <c r="M463" s="589" t="s">
        <v>1388</v>
      </c>
    </row>
    <row r="464" spans="1:13" s="589" customFormat="1" x14ac:dyDescent="0.2">
      <c r="A464" s="589" t="s">
        <v>611</v>
      </c>
      <c r="B464" s="589" t="s">
        <v>687</v>
      </c>
      <c r="C464" s="589" t="s">
        <v>688</v>
      </c>
      <c r="D464" s="589" t="s">
        <v>689</v>
      </c>
      <c r="E464" s="589" t="s">
        <v>1249</v>
      </c>
      <c r="F464" s="590">
        <v>42843</v>
      </c>
      <c r="G464" s="591">
        <v>400</v>
      </c>
      <c r="J464" s="589" t="s">
        <v>474</v>
      </c>
      <c r="K464" s="589" t="s">
        <v>522</v>
      </c>
      <c r="L464" s="589" t="s">
        <v>71</v>
      </c>
      <c r="M464" s="589" t="s">
        <v>1389</v>
      </c>
    </row>
    <row r="465" spans="1:13" s="589" customFormat="1" x14ac:dyDescent="0.2">
      <c r="A465" s="589" t="s">
        <v>611</v>
      </c>
      <c r="B465" s="589" t="s">
        <v>687</v>
      </c>
      <c r="C465" s="589" t="s">
        <v>688</v>
      </c>
      <c r="D465" s="589" t="s">
        <v>689</v>
      </c>
      <c r="E465" s="589" t="s">
        <v>1250</v>
      </c>
      <c r="F465" s="590">
        <v>42843</v>
      </c>
      <c r="G465" s="591">
        <v>59.15</v>
      </c>
      <c r="J465" s="589" t="s">
        <v>474</v>
      </c>
      <c r="K465" s="589" t="s">
        <v>156</v>
      </c>
      <c r="L465" s="589" t="s">
        <v>71</v>
      </c>
      <c r="M465" s="589" t="s">
        <v>1393</v>
      </c>
    </row>
    <row r="466" spans="1:13" s="589" customFormat="1" x14ac:dyDescent="0.2">
      <c r="A466" s="589" t="s">
        <v>611</v>
      </c>
      <c r="B466" s="589" t="s">
        <v>687</v>
      </c>
      <c r="C466" s="589" t="s">
        <v>688</v>
      </c>
      <c r="D466" s="589" t="s">
        <v>689</v>
      </c>
      <c r="E466" s="589" t="s">
        <v>1252</v>
      </c>
      <c r="F466" s="590">
        <v>42843</v>
      </c>
      <c r="G466" s="591">
        <v>233.67</v>
      </c>
      <c r="J466" s="589" t="s">
        <v>474</v>
      </c>
      <c r="K466" s="589" t="s">
        <v>522</v>
      </c>
      <c r="L466" s="589" t="s">
        <v>71</v>
      </c>
      <c r="M466" s="589" t="s">
        <v>1391</v>
      </c>
    </row>
    <row r="467" spans="1:13" s="589" customFormat="1" x14ac:dyDescent="0.2">
      <c r="A467" s="589" t="s">
        <v>611</v>
      </c>
      <c r="B467" s="589" t="s">
        <v>687</v>
      </c>
      <c r="C467" s="589" t="s">
        <v>688</v>
      </c>
      <c r="D467" s="589" t="s">
        <v>689</v>
      </c>
      <c r="E467" s="589" t="s">
        <v>1253</v>
      </c>
      <c r="F467" s="590">
        <v>42843</v>
      </c>
      <c r="G467" s="591">
        <v>220</v>
      </c>
      <c r="J467" s="589" t="s">
        <v>474</v>
      </c>
      <c r="K467" s="589" t="s">
        <v>94</v>
      </c>
      <c r="L467" s="589" t="s">
        <v>71</v>
      </c>
      <c r="M467" s="589" t="s">
        <v>1466</v>
      </c>
    </row>
    <row r="468" spans="1:13" s="589" customFormat="1" x14ac:dyDescent="0.2">
      <c r="A468" s="589" t="s">
        <v>611</v>
      </c>
      <c r="B468" s="589" t="s">
        <v>687</v>
      </c>
      <c r="C468" s="589" t="s">
        <v>688</v>
      </c>
      <c r="D468" s="589" t="s">
        <v>689</v>
      </c>
      <c r="E468" s="589" t="s">
        <v>1254</v>
      </c>
      <c r="F468" s="590">
        <v>42843</v>
      </c>
      <c r="G468" s="591">
        <v>97.85</v>
      </c>
      <c r="J468" s="589" t="s">
        <v>474</v>
      </c>
      <c r="K468" s="589" t="s">
        <v>226</v>
      </c>
      <c r="L468" s="589" t="s">
        <v>71</v>
      </c>
      <c r="M468" s="589" t="s">
        <v>1461</v>
      </c>
    </row>
    <row r="469" spans="1:13" s="589" customFormat="1" x14ac:dyDescent="0.2">
      <c r="A469" s="589" t="s">
        <v>611</v>
      </c>
      <c r="B469" s="589" t="s">
        <v>687</v>
      </c>
      <c r="C469" s="589" t="s">
        <v>688</v>
      </c>
      <c r="D469" s="589" t="s">
        <v>689</v>
      </c>
      <c r="E469" s="589" t="s">
        <v>1255</v>
      </c>
      <c r="F469" s="590">
        <v>42843</v>
      </c>
      <c r="G469" s="591">
        <v>97.85</v>
      </c>
      <c r="J469" s="589" t="s">
        <v>474</v>
      </c>
      <c r="K469" s="589" t="s">
        <v>226</v>
      </c>
      <c r="L469" s="589" t="s">
        <v>71</v>
      </c>
      <c r="M469" s="589" t="s">
        <v>1461</v>
      </c>
    </row>
    <row r="470" spans="1:13" s="589" customFormat="1" x14ac:dyDescent="0.2">
      <c r="A470" s="589" t="s">
        <v>611</v>
      </c>
      <c r="B470" s="589" t="s">
        <v>687</v>
      </c>
      <c r="C470" s="589" t="s">
        <v>688</v>
      </c>
      <c r="D470" s="589" t="s">
        <v>689</v>
      </c>
      <c r="E470" s="589" t="s">
        <v>1257</v>
      </c>
      <c r="F470" s="590">
        <v>42835</v>
      </c>
      <c r="G470" s="591">
        <v>456</v>
      </c>
      <c r="J470" s="589" t="s">
        <v>474</v>
      </c>
      <c r="K470" s="589" t="s">
        <v>394</v>
      </c>
      <c r="L470" s="589" t="s">
        <v>71</v>
      </c>
      <c r="M470" s="589" t="s">
        <v>1467</v>
      </c>
    </row>
    <row r="471" spans="1:13" s="589" customFormat="1" x14ac:dyDescent="0.2">
      <c r="A471" s="589" t="s">
        <v>611</v>
      </c>
      <c r="B471" s="589" t="s">
        <v>687</v>
      </c>
      <c r="C471" s="589" t="s">
        <v>688</v>
      </c>
      <c r="D471" s="589" t="s">
        <v>689</v>
      </c>
      <c r="E471" s="589" t="s">
        <v>1258</v>
      </c>
      <c r="F471" s="590">
        <v>42835</v>
      </c>
      <c r="G471" s="591">
        <v>456</v>
      </c>
      <c r="J471" s="589" t="s">
        <v>474</v>
      </c>
      <c r="K471" s="589" t="s">
        <v>394</v>
      </c>
      <c r="L471" s="589" t="s">
        <v>71</v>
      </c>
      <c r="M471" s="589" t="s">
        <v>1462</v>
      </c>
    </row>
    <row r="472" spans="1:13" s="589" customFormat="1" x14ac:dyDescent="0.2">
      <c r="A472" s="589" t="s">
        <v>611</v>
      </c>
      <c r="B472" s="589" t="s">
        <v>687</v>
      </c>
      <c r="C472" s="589" t="s">
        <v>688</v>
      </c>
      <c r="D472" s="589" t="s">
        <v>689</v>
      </c>
      <c r="E472" s="589" t="s">
        <v>1263</v>
      </c>
      <c r="F472" s="590">
        <v>42835</v>
      </c>
      <c r="G472" s="591">
        <v>166.65</v>
      </c>
      <c r="J472" s="589" t="s">
        <v>474</v>
      </c>
      <c r="K472" s="589" t="s">
        <v>156</v>
      </c>
      <c r="L472" s="589" t="s">
        <v>71</v>
      </c>
      <c r="M472" s="589" t="s">
        <v>1393</v>
      </c>
    </row>
    <row r="473" spans="1:13" s="589" customFormat="1" x14ac:dyDescent="0.2">
      <c r="A473" s="589" t="s">
        <v>611</v>
      </c>
      <c r="B473" s="589" t="s">
        <v>687</v>
      </c>
      <c r="C473" s="589" t="s">
        <v>688</v>
      </c>
      <c r="D473" s="589" t="s">
        <v>689</v>
      </c>
      <c r="E473" s="589" t="s">
        <v>1264</v>
      </c>
      <c r="F473" s="590">
        <v>42835</v>
      </c>
      <c r="G473" s="591">
        <v>34.99</v>
      </c>
      <c r="J473" s="589" t="s">
        <v>474</v>
      </c>
      <c r="K473" s="589" t="s">
        <v>226</v>
      </c>
      <c r="L473" s="589" t="s">
        <v>71</v>
      </c>
      <c r="M473" s="589" t="s">
        <v>1468</v>
      </c>
    </row>
    <row r="474" spans="1:13" s="589" customFormat="1" x14ac:dyDescent="0.2">
      <c r="A474" s="589" t="s">
        <v>611</v>
      </c>
      <c r="B474" s="589" t="s">
        <v>687</v>
      </c>
      <c r="C474" s="589" t="s">
        <v>688</v>
      </c>
      <c r="D474" s="589" t="s">
        <v>689</v>
      </c>
      <c r="E474" s="589" t="s">
        <v>1265</v>
      </c>
      <c r="F474" s="590">
        <v>42835</v>
      </c>
      <c r="G474" s="591">
        <v>139</v>
      </c>
      <c r="J474" s="589" t="s">
        <v>474</v>
      </c>
      <c r="K474" s="589" t="s">
        <v>183</v>
      </c>
      <c r="L474" s="589" t="s">
        <v>71</v>
      </c>
      <c r="M474" s="589" t="s">
        <v>1394</v>
      </c>
    </row>
    <row r="475" spans="1:13" s="589" customFormat="1" x14ac:dyDescent="0.2">
      <c r="A475" s="589" t="s">
        <v>611</v>
      </c>
      <c r="B475" s="589" t="s">
        <v>687</v>
      </c>
      <c r="C475" s="589" t="s">
        <v>688</v>
      </c>
      <c r="D475" s="589" t="s">
        <v>689</v>
      </c>
      <c r="E475" s="589" t="s">
        <v>1267</v>
      </c>
      <c r="F475" s="590">
        <v>42835</v>
      </c>
      <c r="G475" s="591">
        <v>110</v>
      </c>
      <c r="J475" s="589" t="s">
        <v>474</v>
      </c>
      <c r="K475" s="589" t="s">
        <v>529</v>
      </c>
      <c r="L475" s="589" t="s">
        <v>71</v>
      </c>
      <c r="M475" s="589" t="s">
        <v>1469</v>
      </c>
    </row>
    <row r="476" spans="1:13" s="589" customFormat="1" x14ac:dyDescent="0.2">
      <c r="A476" s="589" t="s">
        <v>611</v>
      </c>
      <c r="B476" s="589" t="s">
        <v>687</v>
      </c>
      <c r="C476" s="589" t="s">
        <v>688</v>
      </c>
      <c r="D476" s="589" t="s">
        <v>689</v>
      </c>
      <c r="E476" s="589" t="s">
        <v>1268</v>
      </c>
      <c r="F476" s="590">
        <v>42835</v>
      </c>
      <c r="G476" s="591">
        <v>344.48</v>
      </c>
      <c r="J476" s="589" t="s">
        <v>474</v>
      </c>
      <c r="K476" s="589" t="s">
        <v>522</v>
      </c>
      <c r="L476" s="589" t="s">
        <v>71</v>
      </c>
      <c r="M476" s="589" t="s">
        <v>1470</v>
      </c>
    </row>
    <row r="477" spans="1:13" s="589" customFormat="1" x14ac:dyDescent="0.2">
      <c r="A477" s="589" t="s">
        <v>611</v>
      </c>
      <c r="B477" s="589" t="s">
        <v>687</v>
      </c>
      <c r="C477" s="589" t="s">
        <v>688</v>
      </c>
      <c r="D477" s="589" t="s">
        <v>689</v>
      </c>
      <c r="E477" s="589" t="s">
        <v>1269</v>
      </c>
      <c r="F477" s="590">
        <v>42835</v>
      </c>
      <c r="G477" s="591">
        <v>113.4</v>
      </c>
      <c r="J477" s="589" t="s">
        <v>474</v>
      </c>
      <c r="K477" s="589" t="s">
        <v>416</v>
      </c>
      <c r="L477" s="589" t="s">
        <v>71</v>
      </c>
      <c r="M477" s="589" t="s">
        <v>1471</v>
      </c>
    </row>
    <row r="478" spans="1:13" s="589" customFormat="1" x14ac:dyDescent="0.2">
      <c r="A478" s="589" t="s">
        <v>611</v>
      </c>
      <c r="B478" s="589" t="s">
        <v>687</v>
      </c>
      <c r="C478" s="589" t="s">
        <v>688</v>
      </c>
      <c r="D478" s="589" t="s">
        <v>689</v>
      </c>
      <c r="E478" s="589" t="s">
        <v>1270</v>
      </c>
      <c r="F478" s="590">
        <v>42835</v>
      </c>
      <c r="G478" s="591">
        <v>107.96</v>
      </c>
      <c r="J478" s="589" t="s">
        <v>474</v>
      </c>
      <c r="K478" s="589" t="s">
        <v>416</v>
      </c>
      <c r="L478" s="589" t="s">
        <v>71</v>
      </c>
      <c r="M478" s="589" t="s">
        <v>1471</v>
      </c>
    </row>
    <row r="479" spans="1:13" s="589" customFormat="1" x14ac:dyDescent="0.2">
      <c r="A479" s="589" t="s">
        <v>611</v>
      </c>
      <c r="B479" s="589" t="s">
        <v>687</v>
      </c>
      <c r="C479" s="589" t="s">
        <v>688</v>
      </c>
      <c r="D479" s="589" t="s">
        <v>689</v>
      </c>
      <c r="E479" s="589" t="s">
        <v>1271</v>
      </c>
      <c r="F479" s="590">
        <v>42835</v>
      </c>
      <c r="G479" s="591">
        <v>78</v>
      </c>
      <c r="J479" s="589" t="s">
        <v>474</v>
      </c>
      <c r="K479" s="589" t="s">
        <v>345</v>
      </c>
      <c r="L479" s="589" t="s">
        <v>71</v>
      </c>
      <c r="M479" s="589" t="s">
        <v>784</v>
      </c>
    </row>
    <row r="480" spans="1:13" s="589" customFormat="1" x14ac:dyDescent="0.2">
      <c r="A480" s="589" t="s">
        <v>611</v>
      </c>
      <c r="B480" s="589" t="s">
        <v>687</v>
      </c>
      <c r="C480" s="589" t="s">
        <v>688</v>
      </c>
      <c r="D480" s="589" t="s">
        <v>689</v>
      </c>
      <c r="E480" s="589" t="s">
        <v>1272</v>
      </c>
      <c r="F480" s="590">
        <v>42835</v>
      </c>
      <c r="G480" s="591">
        <v>44.8</v>
      </c>
      <c r="J480" s="589" t="s">
        <v>474</v>
      </c>
      <c r="K480" s="589" t="s">
        <v>521</v>
      </c>
      <c r="L480" s="589" t="s">
        <v>71</v>
      </c>
      <c r="M480" s="589" t="s">
        <v>1472</v>
      </c>
    </row>
    <row r="481" spans="1:13" s="589" customFormat="1" x14ac:dyDescent="0.2">
      <c r="A481" s="589" t="s">
        <v>611</v>
      </c>
      <c r="B481" s="589" t="s">
        <v>687</v>
      </c>
      <c r="C481" s="589" t="s">
        <v>688</v>
      </c>
      <c r="D481" s="589" t="s">
        <v>689</v>
      </c>
      <c r="E481" s="589" t="s">
        <v>1274</v>
      </c>
      <c r="F481" s="590">
        <v>42832</v>
      </c>
      <c r="G481" s="591">
        <v>198</v>
      </c>
      <c r="J481" s="589" t="s">
        <v>474</v>
      </c>
      <c r="K481" s="589" t="s">
        <v>156</v>
      </c>
      <c r="L481" s="589" t="s">
        <v>71</v>
      </c>
      <c r="M481" s="589" t="s">
        <v>1473</v>
      </c>
    </row>
    <row r="482" spans="1:13" s="589" customFormat="1" x14ac:dyDescent="0.2">
      <c r="A482" s="589" t="s">
        <v>611</v>
      </c>
      <c r="B482" s="589" t="s">
        <v>687</v>
      </c>
      <c r="C482" s="589" t="s">
        <v>688</v>
      </c>
      <c r="D482" s="589" t="s">
        <v>689</v>
      </c>
      <c r="E482" s="589" t="s">
        <v>1275</v>
      </c>
      <c r="F482" s="590">
        <v>42832</v>
      </c>
      <c r="G482" s="591">
        <v>198</v>
      </c>
      <c r="J482" s="589" t="s">
        <v>474</v>
      </c>
      <c r="K482" s="589" t="s">
        <v>156</v>
      </c>
      <c r="L482" s="589" t="s">
        <v>71</v>
      </c>
      <c r="M482" s="589" t="s">
        <v>1474</v>
      </c>
    </row>
    <row r="483" spans="1:13" s="589" customFormat="1" x14ac:dyDescent="0.2">
      <c r="A483" s="589" t="s">
        <v>611</v>
      </c>
      <c r="B483" s="589" t="s">
        <v>687</v>
      </c>
      <c r="C483" s="589" t="s">
        <v>688</v>
      </c>
      <c r="D483" s="589" t="s">
        <v>689</v>
      </c>
      <c r="E483" s="589" t="s">
        <v>1276</v>
      </c>
      <c r="F483" s="590">
        <v>42832</v>
      </c>
      <c r="G483" s="591">
        <v>180</v>
      </c>
      <c r="J483" s="589" t="s">
        <v>474</v>
      </c>
      <c r="K483" s="589" t="s">
        <v>156</v>
      </c>
      <c r="L483" s="589" t="s">
        <v>71</v>
      </c>
      <c r="M483" s="589" t="s">
        <v>1474</v>
      </c>
    </row>
    <row r="484" spans="1:13" s="589" customFormat="1" x14ac:dyDescent="0.2">
      <c r="A484" s="589" t="s">
        <v>611</v>
      </c>
      <c r="B484" s="589" t="s">
        <v>687</v>
      </c>
      <c r="C484" s="589" t="s">
        <v>688</v>
      </c>
      <c r="D484" s="589" t="s">
        <v>689</v>
      </c>
      <c r="E484" s="589" t="s">
        <v>1277</v>
      </c>
      <c r="F484" s="590">
        <v>42832</v>
      </c>
      <c r="G484" s="591">
        <v>180</v>
      </c>
      <c r="J484" s="589" t="s">
        <v>474</v>
      </c>
      <c r="K484" s="589" t="s">
        <v>156</v>
      </c>
      <c r="L484" s="589" t="s">
        <v>71</v>
      </c>
      <c r="M484" s="589" t="s">
        <v>1473</v>
      </c>
    </row>
    <row r="485" spans="1:13" s="589" customFormat="1" x14ac:dyDescent="0.2">
      <c r="A485" s="589" t="s">
        <v>611</v>
      </c>
      <c r="B485" s="589" t="s">
        <v>687</v>
      </c>
      <c r="C485" s="589" t="s">
        <v>688</v>
      </c>
      <c r="D485" s="589" t="s">
        <v>689</v>
      </c>
      <c r="E485" s="589" t="s">
        <v>1278</v>
      </c>
      <c r="F485" s="590">
        <v>42832</v>
      </c>
      <c r="G485" s="591">
        <v>200</v>
      </c>
      <c r="J485" s="589" t="s">
        <v>474</v>
      </c>
      <c r="K485" s="589" t="s">
        <v>522</v>
      </c>
      <c r="L485" s="589" t="s">
        <v>71</v>
      </c>
      <c r="M485" s="589" t="s">
        <v>1470</v>
      </c>
    </row>
    <row r="486" spans="1:13" s="589" customFormat="1" x14ac:dyDescent="0.2">
      <c r="A486" s="589" t="s">
        <v>611</v>
      </c>
      <c r="B486" s="589" t="s">
        <v>687</v>
      </c>
      <c r="C486" s="589" t="s">
        <v>688</v>
      </c>
      <c r="D486" s="589" t="s">
        <v>689</v>
      </c>
      <c r="E486" s="589" t="s">
        <v>1279</v>
      </c>
      <c r="F486" s="590">
        <v>42832</v>
      </c>
      <c r="G486" s="591">
        <v>388.95</v>
      </c>
      <c r="J486" s="589" t="s">
        <v>474</v>
      </c>
      <c r="K486" s="589" t="s">
        <v>156</v>
      </c>
      <c r="L486" s="589" t="s">
        <v>71</v>
      </c>
      <c r="M486" s="589" t="s">
        <v>1440</v>
      </c>
    </row>
    <row r="487" spans="1:13" s="589" customFormat="1" x14ac:dyDescent="0.2">
      <c r="A487" s="589" t="s">
        <v>611</v>
      </c>
      <c r="B487" s="589" t="s">
        <v>687</v>
      </c>
      <c r="C487" s="589" t="s">
        <v>688</v>
      </c>
      <c r="D487" s="589" t="s">
        <v>689</v>
      </c>
      <c r="E487" s="589" t="s">
        <v>1280</v>
      </c>
      <c r="F487" s="590">
        <v>42832</v>
      </c>
      <c r="G487" s="591">
        <v>291.57</v>
      </c>
      <c r="J487" s="589" t="s">
        <v>474</v>
      </c>
      <c r="K487" s="589" t="s">
        <v>345</v>
      </c>
      <c r="L487" s="589" t="s">
        <v>71</v>
      </c>
      <c r="M487" s="589" t="s">
        <v>1475</v>
      </c>
    </row>
    <row r="488" spans="1:13" s="589" customFormat="1" x14ac:dyDescent="0.2">
      <c r="A488" s="589" t="s">
        <v>611</v>
      </c>
      <c r="B488" s="589" t="s">
        <v>687</v>
      </c>
      <c r="C488" s="589" t="s">
        <v>688</v>
      </c>
      <c r="D488" s="589" t="s">
        <v>689</v>
      </c>
      <c r="E488" s="589" t="s">
        <v>1281</v>
      </c>
      <c r="F488" s="590">
        <v>42832</v>
      </c>
      <c r="G488" s="591">
        <v>291.57</v>
      </c>
      <c r="J488" s="589" t="s">
        <v>474</v>
      </c>
      <c r="K488" s="589" t="s">
        <v>345</v>
      </c>
      <c r="L488" s="589" t="s">
        <v>71</v>
      </c>
      <c r="M488" s="589" t="s">
        <v>1475</v>
      </c>
    </row>
    <row r="489" spans="1:13" s="589" customFormat="1" x14ac:dyDescent="0.2">
      <c r="A489" s="589" t="s">
        <v>611</v>
      </c>
      <c r="B489" s="589" t="s">
        <v>687</v>
      </c>
      <c r="C489" s="589" t="s">
        <v>688</v>
      </c>
      <c r="D489" s="589" t="s">
        <v>689</v>
      </c>
      <c r="E489" s="589" t="s">
        <v>1282</v>
      </c>
      <c r="F489" s="590">
        <v>42832</v>
      </c>
      <c r="G489" s="591">
        <v>291.57</v>
      </c>
      <c r="J489" s="589" t="s">
        <v>474</v>
      </c>
      <c r="K489" s="589" t="s">
        <v>345</v>
      </c>
      <c r="L489" s="589" t="s">
        <v>71</v>
      </c>
      <c r="M489" s="589" t="s">
        <v>1475</v>
      </c>
    </row>
    <row r="490" spans="1:13" s="589" customFormat="1" x14ac:dyDescent="0.2">
      <c r="A490" s="589" t="s">
        <v>611</v>
      </c>
      <c r="B490" s="589" t="s">
        <v>687</v>
      </c>
      <c r="C490" s="589" t="s">
        <v>688</v>
      </c>
      <c r="D490" s="589" t="s">
        <v>689</v>
      </c>
      <c r="E490" s="589" t="s">
        <v>1283</v>
      </c>
      <c r="F490" s="590">
        <v>42832</v>
      </c>
      <c r="G490" s="591">
        <v>12810.92</v>
      </c>
      <c r="J490" s="589" t="s">
        <v>474</v>
      </c>
      <c r="K490" s="589" t="s">
        <v>345</v>
      </c>
      <c r="L490" s="589" t="s">
        <v>71</v>
      </c>
      <c r="M490" s="589" t="s">
        <v>1476</v>
      </c>
    </row>
    <row r="491" spans="1:13" s="589" customFormat="1" x14ac:dyDescent="0.2">
      <c r="A491" s="589" t="s">
        <v>611</v>
      </c>
      <c r="B491" s="589" t="s">
        <v>687</v>
      </c>
      <c r="C491" s="589" t="s">
        <v>688</v>
      </c>
      <c r="D491" s="589" t="s">
        <v>689</v>
      </c>
      <c r="E491" s="589" t="s">
        <v>1284</v>
      </c>
      <c r="F491" s="590">
        <v>42832</v>
      </c>
      <c r="G491" s="591">
        <v>66.95</v>
      </c>
      <c r="J491" s="589" t="s">
        <v>474</v>
      </c>
      <c r="K491" s="589" t="s">
        <v>133</v>
      </c>
      <c r="L491" s="589" t="s">
        <v>71</v>
      </c>
      <c r="M491" s="589" t="s">
        <v>1477</v>
      </c>
    </row>
    <row r="492" spans="1:13" s="589" customFormat="1" x14ac:dyDescent="0.2">
      <c r="A492" s="589" t="s">
        <v>611</v>
      </c>
      <c r="B492" s="589" t="s">
        <v>687</v>
      </c>
      <c r="C492" s="589" t="s">
        <v>688</v>
      </c>
      <c r="D492" s="589" t="s">
        <v>689</v>
      </c>
      <c r="E492" s="589" t="s">
        <v>1287</v>
      </c>
      <c r="F492" s="590">
        <v>42832</v>
      </c>
      <c r="G492" s="591">
        <v>96.85</v>
      </c>
      <c r="J492" s="589" t="s">
        <v>474</v>
      </c>
      <c r="K492" s="589" t="s">
        <v>394</v>
      </c>
      <c r="L492" s="589" t="s">
        <v>71</v>
      </c>
      <c r="M492" s="589" t="s">
        <v>1478</v>
      </c>
    </row>
    <row r="493" spans="1:13" s="589" customFormat="1" x14ac:dyDescent="0.2">
      <c r="A493" s="589" t="s">
        <v>611</v>
      </c>
      <c r="B493" s="589" t="s">
        <v>687</v>
      </c>
      <c r="C493" s="589" t="s">
        <v>688</v>
      </c>
      <c r="D493" s="589" t="s">
        <v>689</v>
      </c>
      <c r="E493" s="589" t="s">
        <v>1288</v>
      </c>
      <c r="F493" s="590">
        <v>42831</v>
      </c>
      <c r="G493" s="591">
        <v>97.85</v>
      </c>
      <c r="J493" s="589" t="s">
        <v>474</v>
      </c>
      <c r="K493" s="589" t="s">
        <v>345</v>
      </c>
      <c r="L493" s="589" t="s">
        <v>71</v>
      </c>
      <c r="M493" s="589" t="s">
        <v>778</v>
      </c>
    </row>
    <row r="494" spans="1:13" s="589" customFormat="1" x14ac:dyDescent="0.2">
      <c r="A494" s="589" t="s">
        <v>611</v>
      </c>
      <c r="B494" s="589" t="s">
        <v>687</v>
      </c>
      <c r="C494" s="589" t="s">
        <v>688</v>
      </c>
      <c r="D494" s="589" t="s">
        <v>689</v>
      </c>
      <c r="E494" s="589" t="s">
        <v>1289</v>
      </c>
      <c r="F494" s="590">
        <v>42831</v>
      </c>
      <c r="G494" s="591">
        <v>97.85</v>
      </c>
      <c r="J494" s="589" t="s">
        <v>474</v>
      </c>
      <c r="K494" s="589" t="s">
        <v>345</v>
      </c>
      <c r="L494" s="589" t="s">
        <v>71</v>
      </c>
      <c r="M494" s="589" t="s">
        <v>778</v>
      </c>
    </row>
    <row r="495" spans="1:13" s="589" customFormat="1" x14ac:dyDescent="0.2">
      <c r="A495" s="589" t="s">
        <v>611</v>
      </c>
      <c r="B495" s="589" t="s">
        <v>687</v>
      </c>
      <c r="C495" s="589" t="s">
        <v>688</v>
      </c>
      <c r="D495" s="589" t="s">
        <v>689</v>
      </c>
      <c r="E495" s="589" t="s">
        <v>1290</v>
      </c>
      <c r="F495" s="590">
        <v>42831</v>
      </c>
      <c r="G495" s="591">
        <v>250</v>
      </c>
      <c r="J495" s="589" t="s">
        <v>474</v>
      </c>
      <c r="K495" s="589" t="s">
        <v>522</v>
      </c>
      <c r="L495" s="589" t="s">
        <v>71</v>
      </c>
      <c r="M495" s="589" t="s">
        <v>1479</v>
      </c>
    </row>
    <row r="496" spans="1:13" s="589" customFormat="1" x14ac:dyDescent="0.2">
      <c r="A496" s="589" t="s">
        <v>611</v>
      </c>
      <c r="B496" s="589" t="s">
        <v>687</v>
      </c>
      <c r="C496" s="589" t="s">
        <v>688</v>
      </c>
      <c r="D496" s="589" t="s">
        <v>689</v>
      </c>
      <c r="E496" s="589" t="s">
        <v>1291</v>
      </c>
      <c r="F496" s="590">
        <v>42831</v>
      </c>
      <c r="G496" s="591">
        <v>140</v>
      </c>
      <c r="J496" s="589" t="s">
        <v>474</v>
      </c>
      <c r="K496" s="589" t="s">
        <v>345</v>
      </c>
      <c r="L496" s="589" t="s">
        <v>71</v>
      </c>
      <c r="M496" s="589" t="s">
        <v>1395</v>
      </c>
    </row>
    <row r="497" spans="1:13" s="589" customFormat="1" x14ac:dyDescent="0.2">
      <c r="A497" s="589" t="s">
        <v>611</v>
      </c>
      <c r="B497" s="589" t="s">
        <v>687</v>
      </c>
      <c r="C497" s="589" t="s">
        <v>688</v>
      </c>
      <c r="D497" s="589" t="s">
        <v>689</v>
      </c>
      <c r="E497" s="589" t="s">
        <v>1292</v>
      </c>
      <c r="F497" s="590">
        <v>42831</v>
      </c>
      <c r="G497" s="591">
        <v>74</v>
      </c>
      <c r="J497" s="589" t="s">
        <v>474</v>
      </c>
      <c r="K497" s="589" t="s">
        <v>345</v>
      </c>
      <c r="L497" s="589" t="s">
        <v>71</v>
      </c>
      <c r="M497" s="589" t="s">
        <v>1480</v>
      </c>
    </row>
    <row r="498" spans="1:13" s="589" customFormat="1" x14ac:dyDescent="0.2">
      <c r="A498" s="589" t="s">
        <v>611</v>
      </c>
      <c r="B498" s="589" t="s">
        <v>687</v>
      </c>
      <c r="C498" s="589" t="s">
        <v>688</v>
      </c>
      <c r="D498" s="589" t="s">
        <v>689</v>
      </c>
      <c r="E498" s="589" t="s">
        <v>1293</v>
      </c>
      <c r="F498" s="590">
        <v>42831</v>
      </c>
      <c r="G498" s="591">
        <v>346.6</v>
      </c>
      <c r="J498" s="589" t="s">
        <v>474</v>
      </c>
      <c r="K498" s="589" t="s">
        <v>345</v>
      </c>
      <c r="L498" s="589" t="s">
        <v>71</v>
      </c>
      <c r="M498" s="589" t="s">
        <v>1430</v>
      </c>
    </row>
    <row r="499" spans="1:13" s="589" customFormat="1" x14ac:dyDescent="0.2">
      <c r="A499" s="589" t="s">
        <v>611</v>
      </c>
      <c r="B499" s="589" t="s">
        <v>687</v>
      </c>
      <c r="C499" s="589" t="s">
        <v>688</v>
      </c>
      <c r="D499" s="589" t="s">
        <v>689</v>
      </c>
      <c r="E499" s="589" t="s">
        <v>1295</v>
      </c>
      <c r="F499" s="590">
        <v>42831</v>
      </c>
      <c r="G499" s="591">
        <v>77.97</v>
      </c>
      <c r="J499" s="589" t="s">
        <v>474</v>
      </c>
      <c r="K499" s="589" t="s">
        <v>183</v>
      </c>
      <c r="L499" s="589" t="s">
        <v>71</v>
      </c>
      <c r="M499" s="589" t="s">
        <v>1396</v>
      </c>
    </row>
    <row r="500" spans="1:13" s="589" customFormat="1" x14ac:dyDescent="0.2">
      <c r="A500" s="589" t="s">
        <v>611</v>
      </c>
      <c r="B500" s="589" t="s">
        <v>687</v>
      </c>
      <c r="C500" s="589" t="s">
        <v>688</v>
      </c>
      <c r="D500" s="589" t="s">
        <v>689</v>
      </c>
      <c r="E500" s="589" t="s">
        <v>1299</v>
      </c>
      <c r="F500" s="590">
        <v>42831</v>
      </c>
      <c r="G500" s="591">
        <v>90</v>
      </c>
      <c r="J500" s="589" t="s">
        <v>474</v>
      </c>
      <c r="K500" s="589" t="s">
        <v>232</v>
      </c>
      <c r="L500" s="589" t="s">
        <v>71</v>
      </c>
      <c r="M500" s="589" t="s">
        <v>1481</v>
      </c>
    </row>
    <row r="501" spans="1:13" s="589" customFormat="1" x14ac:dyDescent="0.2">
      <c r="A501" s="589" t="s">
        <v>611</v>
      </c>
      <c r="B501" s="589" t="s">
        <v>687</v>
      </c>
      <c r="C501" s="589" t="s">
        <v>688</v>
      </c>
      <c r="D501" s="589" t="s">
        <v>689</v>
      </c>
      <c r="E501" s="589" t="s">
        <v>1303</v>
      </c>
      <c r="F501" s="590">
        <v>42831</v>
      </c>
      <c r="G501" s="591">
        <v>1</v>
      </c>
      <c r="J501" s="589" t="s">
        <v>474</v>
      </c>
      <c r="K501" s="589" t="s">
        <v>607</v>
      </c>
      <c r="L501" s="589" t="s">
        <v>71</v>
      </c>
      <c r="M501" s="589" t="s">
        <v>1482</v>
      </c>
    </row>
    <row r="502" spans="1:13" s="589" customFormat="1" x14ac:dyDescent="0.2">
      <c r="A502" s="589" t="s">
        <v>611</v>
      </c>
      <c r="B502" s="589" t="s">
        <v>687</v>
      </c>
      <c r="C502" s="589" t="s">
        <v>688</v>
      </c>
      <c r="D502" s="589" t="s">
        <v>689</v>
      </c>
      <c r="E502" s="589" t="s">
        <v>1304</v>
      </c>
      <c r="F502" s="590">
        <v>42831</v>
      </c>
      <c r="G502" s="591">
        <v>97.85</v>
      </c>
      <c r="J502" s="589" t="s">
        <v>474</v>
      </c>
      <c r="K502" s="589" t="s">
        <v>607</v>
      </c>
      <c r="L502" s="589" t="s">
        <v>71</v>
      </c>
      <c r="M502" s="589" t="s">
        <v>1482</v>
      </c>
    </row>
    <row r="503" spans="1:13" s="589" customFormat="1" x14ac:dyDescent="0.2">
      <c r="A503" s="589" t="s">
        <v>611</v>
      </c>
      <c r="B503" s="589" t="s">
        <v>687</v>
      </c>
      <c r="C503" s="589" t="s">
        <v>688</v>
      </c>
      <c r="D503" s="589" t="s">
        <v>689</v>
      </c>
      <c r="E503" s="589" t="s">
        <v>1306</v>
      </c>
      <c r="F503" s="590">
        <v>42829</v>
      </c>
      <c r="G503" s="591">
        <v>69.989999999999995</v>
      </c>
      <c r="J503" s="589" t="s">
        <v>474</v>
      </c>
      <c r="K503" s="589" t="s">
        <v>589</v>
      </c>
      <c r="L503" s="589" t="s">
        <v>71</v>
      </c>
      <c r="M503" s="589" t="s">
        <v>1483</v>
      </c>
    </row>
    <row r="504" spans="1:13" s="589" customFormat="1" x14ac:dyDescent="0.2">
      <c r="A504" s="589" t="s">
        <v>611</v>
      </c>
      <c r="B504" s="589" t="s">
        <v>687</v>
      </c>
      <c r="C504" s="589" t="s">
        <v>688</v>
      </c>
      <c r="D504" s="589" t="s">
        <v>689</v>
      </c>
      <c r="E504" s="589" t="s">
        <v>1307</v>
      </c>
      <c r="F504" s="590">
        <v>42829</v>
      </c>
      <c r="G504" s="591">
        <v>95.68</v>
      </c>
      <c r="J504" s="589" t="s">
        <v>474</v>
      </c>
      <c r="K504" s="589" t="s">
        <v>589</v>
      </c>
      <c r="L504" s="589" t="s">
        <v>71</v>
      </c>
      <c r="M504" s="589" t="s">
        <v>1483</v>
      </c>
    </row>
    <row r="505" spans="1:13" s="589" customFormat="1" x14ac:dyDescent="0.2">
      <c r="A505" s="589" t="s">
        <v>611</v>
      </c>
      <c r="B505" s="589" t="s">
        <v>687</v>
      </c>
      <c r="C505" s="589" t="s">
        <v>688</v>
      </c>
      <c r="D505" s="589" t="s">
        <v>689</v>
      </c>
      <c r="E505" s="589" t="s">
        <v>1308</v>
      </c>
      <c r="F505" s="590">
        <v>42829</v>
      </c>
      <c r="G505" s="591">
        <v>185.92</v>
      </c>
      <c r="J505" s="589" t="s">
        <v>474</v>
      </c>
      <c r="K505" s="589" t="s">
        <v>1164</v>
      </c>
      <c r="L505" s="589" t="s">
        <v>71</v>
      </c>
      <c r="M505" s="589" t="s">
        <v>778</v>
      </c>
    </row>
    <row r="506" spans="1:13" s="589" customFormat="1" x14ac:dyDescent="0.2">
      <c r="A506" s="589" t="s">
        <v>611</v>
      </c>
      <c r="B506" s="589" t="s">
        <v>687</v>
      </c>
      <c r="C506" s="589" t="s">
        <v>688</v>
      </c>
      <c r="D506" s="589" t="s">
        <v>689</v>
      </c>
      <c r="E506" s="589" t="s">
        <v>1310</v>
      </c>
      <c r="F506" s="590">
        <v>42828</v>
      </c>
      <c r="G506" s="591">
        <v>880.3</v>
      </c>
      <c r="J506" s="589" t="s">
        <v>474</v>
      </c>
      <c r="K506" s="589" t="s">
        <v>157</v>
      </c>
      <c r="L506" s="589" t="s">
        <v>71</v>
      </c>
      <c r="M506" s="589" t="s">
        <v>1443</v>
      </c>
    </row>
    <row r="507" spans="1:13" s="589" customFormat="1" x14ac:dyDescent="0.2">
      <c r="A507" s="589" t="s">
        <v>611</v>
      </c>
      <c r="B507" s="589" t="s">
        <v>687</v>
      </c>
      <c r="C507" s="589" t="s">
        <v>688</v>
      </c>
      <c r="D507" s="589" t="s">
        <v>689</v>
      </c>
      <c r="E507" s="589" t="s">
        <v>1311</v>
      </c>
      <c r="F507" s="590">
        <v>42828</v>
      </c>
      <c r="G507" s="591">
        <v>492.18</v>
      </c>
      <c r="J507" s="589" t="s">
        <v>474</v>
      </c>
      <c r="K507" s="589" t="s">
        <v>345</v>
      </c>
      <c r="L507" s="589" t="s">
        <v>71</v>
      </c>
      <c r="M507" s="589" t="s">
        <v>1484</v>
      </c>
    </row>
    <row r="508" spans="1:13" s="589" customFormat="1" x14ac:dyDescent="0.2">
      <c r="A508" s="589" t="s">
        <v>611</v>
      </c>
      <c r="B508" s="589" t="s">
        <v>687</v>
      </c>
      <c r="C508" s="589" t="s">
        <v>688</v>
      </c>
      <c r="D508" s="589" t="s">
        <v>689</v>
      </c>
      <c r="E508" s="589" t="s">
        <v>1312</v>
      </c>
      <c r="F508" s="590">
        <v>42828</v>
      </c>
      <c r="G508" s="591">
        <v>492.18</v>
      </c>
      <c r="J508" s="589" t="s">
        <v>474</v>
      </c>
      <c r="K508" s="589" t="s">
        <v>345</v>
      </c>
      <c r="L508" s="589" t="s">
        <v>71</v>
      </c>
      <c r="M508" s="589" t="s">
        <v>1484</v>
      </c>
    </row>
    <row r="509" spans="1:13" s="589" customFormat="1" x14ac:dyDescent="0.2">
      <c r="A509" s="589" t="s">
        <v>611</v>
      </c>
      <c r="B509" s="589" t="s">
        <v>687</v>
      </c>
      <c r="C509" s="589" t="s">
        <v>688</v>
      </c>
      <c r="D509" s="589" t="s">
        <v>689</v>
      </c>
      <c r="E509" s="589" t="s">
        <v>1313</v>
      </c>
      <c r="F509" s="590">
        <v>42828</v>
      </c>
      <c r="G509" s="591">
        <v>97.85</v>
      </c>
      <c r="J509" s="589" t="s">
        <v>474</v>
      </c>
      <c r="K509" s="589" t="s">
        <v>156</v>
      </c>
      <c r="L509" s="589" t="s">
        <v>71</v>
      </c>
      <c r="M509" s="589" t="s">
        <v>1473</v>
      </c>
    </row>
    <row r="510" spans="1:13" s="589" customFormat="1" x14ac:dyDescent="0.2">
      <c r="A510" s="589" t="s">
        <v>611</v>
      </c>
      <c r="B510" s="589" t="s">
        <v>687</v>
      </c>
      <c r="C510" s="589" t="s">
        <v>688</v>
      </c>
      <c r="D510" s="589" t="s">
        <v>689</v>
      </c>
      <c r="E510" s="589" t="s">
        <v>1314</v>
      </c>
      <c r="F510" s="590">
        <v>42828</v>
      </c>
      <c r="G510" s="591">
        <v>97.85</v>
      </c>
      <c r="J510" s="589" t="s">
        <v>474</v>
      </c>
      <c r="K510" s="589" t="s">
        <v>156</v>
      </c>
      <c r="L510" s="589" t="s">
        <v>71</v>
      </c>
      <c r="M510" s="589" t="s">
        <v>1474</v>
      </c>
    </row>
    <row r="511" spans="1:13" s="589" customFormat="1" x14ac:dyDescent="0.2">
      <c r="A511" s="589" t="s">
        <v>611</v>
      </c>
      <c r="B511" s="589" t="s">
        <v>687</v>
      </c>
      <c r="C511" s="589" t="s">
        <v>688</v>
      </c>
      <c r="D511" s="589" t="s">
        <v>689</v>
      </c>
      <c r="E511" s="589" t="s">
        <v>1315</v>
      </c>
      <c r="F511" s="590">
        <v>42828</v>
      </c>
      <c r="G511" s="591">
        <v>57.2</v>
      </c>
      <c r="J511" s="589" t="s">
        <v>474</v>
      </c>
      <c r="K511" s="589" t="s">
        <v>156</v>
      </c>
      <c r="L511" s="589" t="s">
        <v>71</v>
      </c>
      <c r="M511" s="589" t="s">
        <v>1474</v>
      </c>
    </row>
    <row r="512" spans="1:13" s="589" customFormat="1" x14ac:dyDescent="0.2">
      <c r="A512" s="589" t="s">
        <v>611</v>
      </c>
      <c r="B512" s="589" t="s">
        <v>687</v>
      </c>
      <c r="C512" s="589" t="s">
        <v>688</v>
      </c>
      <c r="D512" s="589" t="s">
        <v>689</v>
      </c>
      <c r="E512" s="589" t="s">
        <v>1316</v>
      </c>
      <c r="F512" s="590">
        <v>42828</v>
      </c>
      <c r="G512" s="591">
        <v>57.2</v>
      </c>
      <c r="J512" s="589" t="s">
        <v>474</v>
      </c>
      <c r="K512" s="589" t="s">
        <v>156</v>
      </c>
      <c r="L512" s="589" t="s">
        <v>71</v>
      </c>
      <c r="M512" s="589" t="s">
        <v>1473</v>
      </c>
    </row>
    <row r="513" spans="1:13" s="589" customFormat="1" x14ac:dyDescent="0.2">
      <c r="A513" s="589" t="s">
        <v>611</v>
      </c>
      <c r="B513" s="589" t="s">
        <v>687</v>
      </c>
      <c r="C513" s="589" t="s">
        <v>688</v>
      </c>
      <c r="D513" s="589" t="s">
        <v>689</v>
      </c>
      <c r="E513" s="589" t="s">
        <v>1317</v>
      </c>
      <c r="F513" s="590">
        <v>42828</v>
      </c>
      <c r="G513" s="591">
        <v>94.1</v>
      </c>
      <c r="J513" s="589" t="s">
        <v>474</v>
      </c>
      <c r="K513" s="589" t="s">
        <v>156</v>
      </c>
      <c r="L513" s="589" t="s">
        <v>71</v>
      </c>
      <c r="M513" s="589" t="s">
        <v>1473</v>
      </c>
    </row>
    <row r="514" spans="1:13" s="589" customFormat="1" x14ac:dyDescent="0.2">
      <c r="A514" s="589" t="s">
        <v>611</v>
      </c>
      <c r="B514" s="589" t="s">
        <v>687</v>
      </c>
      <c r="C514" s="589" t="s">
        <v>688</v>
      </c>
      <c r="D514" s="589" t="s">
        <v>689</v>
      </c>
      <c r="E514" s="589" t="s">
        <v>1318</v>
      </c>
      <c r="F514" s="590">
        <v>42828</v>
      </c>
      <c r="G514" s="591">
        <v>94.1</v>
      </c>
      <c r="J514" s="589" t="s">
        <v>474</v>
      </c>
      <c r="K514" s="589" t="s">
        <v>156</v>
      </c>
      <c r="L514" s="589" t="s">
        <v>71</v>
      </c>
      <c r="M514" s="589" t="s">
        <v>1473</v>
      </c>
    </row>
    <row r="515" spans="1:13" s="589" customFormat="1" x14ac:dyDescent="0.2">
      <c r="A515" s="589" t="s">
        <v>611</v>
      </c>
      <c r="B515" s="589" t="s">
        <v>687</v>
      </c>
      <c r="C515" s="589" t="s">
        <v>688</v>
      </c>
      <c r="D515" s="589" t="s">
        <v>689</v>
      </c>
      <c r="E515" s="589" t="s">
        <v>1319</v>
      </c>
      <c r="F515" s="590">
        <v>42828</v>
      </c>
      <c r="G515" s="591">
        <v>88</v>
      </c>
      <c r="J515" s="589" t="s">
        <v>474</v>
      </c>
      <c r="K515" s="589" t="s">
        <v>345</v>
      </c>
      <c r="L515" s="589" t="s">
        <v>71</v>
      </c>
      <c r="M515" s="589" t="s">
        <v>784</v>
      </c>
    </row>
    <row r="516" spans="1:13" s="589" customFormat="1" x14ac:dyDescent="0.2">
      <c r="A516" s="589" t="s">
        <v>611</v>
      </c>
      <c r="B516" s="589" t="s">
        <v>687</v>
      </c>
      <c r="C516" s="589" t="s">
        <v>688</v>
      </c>
      <c r="D516" s="589" t="s">
        <v>689</v>
      </c>
      <c r="E516" s="589" t="s">
        <v>1320</v>
      </c>
      <c r="F516" s="590">
        <v>42828</v>
      </c>
      <c r="G516" s="591">
        <v>309</v>
      </c>
      <c r="J516" s="589" t="s">
        <v>474</v>
      </c>
      <c r="K516" s="589" t="s">
        <v>133</v>
      </c>
      <c r="L516" s="589" t="s">
        <v>71</v>
      </c>
      <c r="M516" s="589" t="s">
        <v>1485</v>
      </c>
    </row>
    <row r="517" spans="1:13" s="589" customFormat="1" x14ac:dyDescent="0.2">
      <c r="A517" s="589" t="s">
        <v>611</v>
      </c>
      <c r="B517" s="589" t="s">
        <v>687</v>
      </c>
      <c r="C517" s="589" t="s">
        <v>688</v>
      </c>
      <c r="D517" s="589" t="s">
        <v>689</v>
      </c>
      <c r="E517" s="589" t="s">
        <v>1321</v>
      </c>
      <c r="F517" s="590">
        <v>42828</v>
      </c>
      <c r="G517" s="591">
        <v>49.1</v>
      </c>
      <c r="J517" s="589" t="s">
        <v>474</v>
      </c>
      <c r="K517" s="589" t="s">
        <v>133</v>
      </c>
      <c r="L517" s="589" t="s">
        <v>71</v>
      </c>
      <c r="M517" s="589" t="s">
        <v>1486</v>
      </c>
    </row>
    <row r="518" spans="1:13" s="589" customFormat="1" x14ac:dyDescent="0.2">
      <c r="A518" s="589" t="s">
        <v>611</v>
      </c>
      <c r="B518" s="589" t="s">
        <v>687</v>
      </c>
      <c r="C518" s="589" t="s">
        <v>688</v>
      </c>
      <c r="D518" s="589" t="s">
        <v>689</v>
      </c>
      <c r="E518" s="589" t="s">
        <v>1322</v>
      </c>
      <c r="F518" s="590">
        <v>42828</v>
      </c>
      <c r="G518" s="591">
        <v>122</v>
      </c>
      <c r="J518" s="589" t="s">
        <v>474</v>
      </c>
      <c r="K518" s="589" t="s">
        <v>226</v>
      </c>
      <c r="L518" s="589" t="s">
        <v>71</v>
      </c>
      <c r="M518" s="589" t="s">
        <v>1487</v>
      </c>
    </row>
    <row r="519" spans="1:13" s="589" customFormat="1" x14ac:dyDescent="0.2">
      <c r="A519" s="589" t="s">
        <v>611</v>
      </c>
      <c r="B519" s="589" t="s">
        <v>687</v>
      </c>
      <c r="C519" s="589" t="s">
        <v>688</v>
      </c>
      <c r="D519" s="589" t="s">
        <v>689</v>
      </c>
      <c r="E519" s="589" t="s">
        <v>1323</v>
      </c>
      <c r="F519" s="590">
        <v>42828</v>
      </c>
      <c r="G519" s="591">
        <v>86.4</v>
      </c>
      <c r="J519" s="589" t="s">
        <v>474</v>
      </c>
      <c r="K519" s="589" t="s">
        <v>226</v>
      </c>
      <c r="L519" s="589" t="s">
        <v>71</v>
      </c>
      <c r="M519" s="589" t="s">
        <v>1487</v>
      </c>
    </row>
    <row r="520" spans="1:13" s="589" customFormat="1" x14ac:dyDescent="0.2">
      <c r="A520" s="589" t="s">
        <v>611</v>
      </c>
      <c r="B520" s="589" t="s">
        <v>687</v>
      </c>
      <c r="C520" s="589" t="s">
        <v>688</v>
      </c>
      <c r="D520" s="589" t="s">
        <v>689</v>
      </c>
      <c r="E520" s="589" t="s">
        <v>1324</v>
      </c>
      <c r="F520" s="590">
        <v>42828</v>
      </c>
      <c r="G520" s="591">
        <v>130</v>
      </c>
      <c r="J520" s="589" t="s">
        <v>474</v>
      </c>
      <c r="K520" s="589" t="s">
        <v>530</v>
      </c>
      <c r="L520" s="589" t="s">
        <v>71</v>
      </c>
      <c r="M520" s="589" t="s">
        <v>1488</v>
      </c>
    </row>
    <row r="521" spans="1:13" s="589" customFormat="1" x14ac:dyDescent="0.2">
      <c r="A521" s="589" t="s">
        <v>611</v>
      </c>
      <c r="B521" s="589" t="s">
        <v>687</v>
      </c>
      <c r="C521" s="589" t="s">
        <v>688</v>
      </c>
      <c r="D521" s="589" t="s">
        <v>689</v>
      </c>
      <c r="E521" s="589" t="s">
        <v>1325</v>
      </c>
      <c r="F521" s="590">
        <v>42828</v>
      </c>
      <c r="G521" s="591">
        <v>269.26</v>
      </c>
      <c r="J521" s="589" t="s">
        <v>474</v>
      </c>
      <c r="K521" s="589" t="s">
        <v>551</v>
      </c>
      <c r="L521" s="589" t="s">
        <v>71</v>
      </c>
      <c r="M521" s="589" t="s">
        <v>787</v>
      </c>
    </row>
    <row r="522" spans="1:13" s="589" customFormat="1" x14ac:dyDescent="0.2">
      <c r="A522" s="589" t="s">
        <v>611</v>
      </c>
      <c r="B522" s="589" t="s">
        <v>687</v>
      </c>
      <c r="C522" s="589" t="s">
        <v>688</v>
      </c>
      <c r="D522" s="589" t="s">
        <v>689</v>
      </c>
      <c r="E522" s="589" t="s">
        <v>1326</v>
      </c>
      <c r="F522" s="590">
        <v>42828</v>
      </c>
      <c r="G522" s="591">
        <v>140</v>
      </c>
      <c r="J522" s="589" t="s">
        <v>474</v>
      </c>
      <c r="K522" s="589" t="s">
        <v>550</v>
      </c>
      <c r="L522" s="589" t="s">
        <v>71</v>
      </c>
      <c r="M522" s="589" t="s">
        <v>1489</v>
      </c>
    </row>
    <row r="523" spans="1:13" s="589" customFormat="1" x14ac:dyDescent="0.2">
      <c r="A523" s="589" t="s">
        <v>611</v>
      </c>
      <c r="B523" s="589" t="s">
        <v>687</v>
      </c>
      <c r="C523" s="589" t="s">
        <v>688</v>
      </c>
      <c r="D523" s="589" t="s">
        <v>689</v>
      </c>
      <c r="E523" s="589" t="s">
        <v>1329</v>
      </c>
      <c r="F523" s="590">
        <v>42775</v>
      </c>
      <c r="G523" s="591">
        <v>180</v>
      </c>
      <c r="J523" s="589" t="s">
        <v>474</v>
      </c>
      <c r="K523" s="589" t="s">
        <v>226</v>
      </c>
      <c r="L523" s="589" t="s">
        <v>71</v>
      </c>
      <c r="M523" s="589" t="s">
        <v>1380</v>
      </c>
    </row>
    <row r="524" spans="1:13" s="589" customFormat="1" x14ac:dyDescent="0.2">
      <c r="A524" s="589" t="s">
        <v>611</v>
      </c>
      <c r="B524" s="589" t="s">
        <v>687</v>
      </c>
      <c r="C524" s="589" t="s">
        <v>688</v>
      </c>
      <c r="D524" s="589" t="s">
        <v>689</v>
      </c>
      <c r="E524" s="589" t="s">
        <v>1330</v>
      </c>
      <c r="F524" s="590">
        <v>42774</v>
      </c>
      <c r="G524" s="591">
        <v>61.2</v>
      </c>
      <c r="J524" s="589" t="s">
        <v>474</v>
      </c>
      <c r="K524" s="589" t="s">
        <v>1328</v>
      </c>
      <c r="L524" s="589" t="s">
        <v>71</v>
      </c>
      <c r="M524" s="589" t="s">
        <v>1397</v>
      </c>
    </row>
    <row r="525" spans="1:13" s="589" customFormat="1" x14ac:dyDescent="0.2">
      <c r="A525" s="589" t="s">
        <v>611</v>
      </c>
      <c r="B525" s="589" t="s">
        <v>687</v>
      </c>
      <c r="C525" s="589" t="s">
        <v>688</v>
      </c>
      <c r="D525" s="589" t="s">
        <v>689</v>
      </c>
      <c r="E525" s="589" t="s">
        <v>1331</v>
      </c>
      <c r="F525" s="590">
        <v>42774</v>
      </c>
      <c r="G525" s="591">
        <v>61.2</v>
      </c>
      <c r="J525" s="589" t="s">
        <v>474</v>
      </c>
      <c r="K525" s="589" t="s">
        <v>1328</v>
      </c>
      <c r="L525" s="589" t="s">
        <v>71</v>
      </c>
      <c r="M525" s="589" t="s">
        <v>1397</v>
      </c>
    </row>
    <row r="526" spans="1:13" s="589" customFormat="1" x14ac:dyDescent="0.2">
      <c r="A526" s="589" t="s">
        <v>611</v>
      </c>
      <c r="B526" s="589" t="s">
        <v>687</v>
      </c>
      <c r="C526" s="589" t="s">
        <v>688</v>
      </c>
      <c r="D526" s="589" t="s">
        <v>689</v>
      </c>
      <c r="E526" s="589" t="s">
        <v>1333</v>
      </c>
      <c r="F526" s="590">
        <v>42773</v>
      </c>
      <c r="G526" s="591">
        <v>152</v>
      </c>
      <c r="J526" s="589" t="s">
        <v>474</v>
      </c>
      <c r="K526" s="589" t="s">
        <v>378</v>
      </c>
      <c r="L526" s="589" t="s">
        <v>71</v>
      </c>
      <c r="M526" s="589" t="s">
        <v>1490</v>
      </c>
    </row>
    <row r="527" spans="1:13" s="589" customFormat="1" x14ac:dyDescent="0.2">
      <c r="A527" s="589" t="s">
        <v>611</v>
      </c>
      <c r="B527" s="589" t="s">
        <v>687</v>
      </c>
      <c r="C527" s="589" t="s">
        <v>688</v>
      </c>
      <c r="D527" s="589" t="s">
        <v>689</v>
      </c>
      <c r="E527" s="589" t="s">
        <v>1334</v>
      </c>
      <c r="F527" s="590">
        <v>42769</v>
      </c>
      <c r="G527" s="591">
        <v>82.3</v>
      </c>
      <c r="J527" s="589" t="s">
        <v>474</v>
      </c>
      <c r="K527" s="589" t="s">
        <v>156</v>
      </c>
      <c r="L527" s="589" t="s">
        <v>71</v>
      </c>
      <c r="M527" s="589" t="s">
        <v>1447</v>
      </c>
    </row>
    <row r="528" spans="1:13" s="589" customFormat="1" x14ac:dyDescent="0.2">
      <c r="A528" s="589" t="s">
        <v>611</v>
      </c>
      <c r="B528" s="589" t="s">
        <v>687</v>
      </c>
      <c r="C528" s="589" t="s">
        <v>688</v>
      </c>
      <c r="D528" s="589" t="s">
        <v>689</v>
      </c>
      <c r="E528" s="589" t="s">
        <v>1335</v>
      </c>
      <c r="F528" s="590">
        <v>42769</v>
      </c>
      <c r="G528" s="591">
        <v>114.38</v>
      </c>
      <c r="J528" s="589" t="s">
        <v>474</v>
      </c>
      <c r="K528" s="589" t="s">
        <v>156</v>
      </c>
      <c r="L528" s="589" t="s">
        <v>71</v>
      </c>
      <c r="M528" s="589" t="s">
        <v>1171</v>
      </c>
    </row>
    <row r="529" spans="1:13" s="589" customFormat="1" x14ac:dyDescent="0.2">
      <c r="A529" s="589" t="s">
        <v>611</v>
      </c>
      <c r="B529" s="589" t="s">
        <v>687</v>
      </c>
      <c r="C529" s="589" t="s">
        <v>688</v>
      </c>
      <c r="D529" s="589" t="s">
        <v>689</v>
      </c>
      <c r="E529" s="589" t="s">
        <v>1336</v>
      </c>
      <c r="F529" s="590">
        <v>42769</v>
      </c>
      <c r="G529" s="591">
        <v>114.38</v>
      </c>
      <c r="J529" s="589" t="s">
        <v>474</v>
      </c>
      <c r="K529" s="589" t="s">
        <v>156</v>
      </c>
      <c r="L529" s="589" t="s">
        <v>71</v>
      </c>
      <c r="M529" s="589" t="s">
        <v>1171</v>
      </c>
    </row>
    <row r="530" spans="1:13" s="589" customFormat="1" x14ac:dyDescent="0.2">
      <c r="A530" s="589" t="s">
        <v>611</v>
      </c>
      <c r="B530" s="589" t="s">
        <v>687</v>
      </c>
      <c r="C530" s="589" t="s">
        <v>688</v>
      </c>
      <c r="D530" s="589" t="s">
        <v>689</v>
      </c>
      <c r="E530" s="589" t="s">
        <v>1337</v>
      </c>
      <c r="F530" s="590">
        <v>42769</v>
      </c>
      <c r="G530" s="591">
        <v>28.89</v>
      </c>
      <c r="J530" s="589" t="s">
        <v>474</v>
      </c>
      <c r="K530" s="589" t="s">
        <v>378</v>
      </c>
      <c r="L530" s="589" t="s">
        <v>71</v>
      </c>
      <c r="M530" s="589" t="s">
        <v>1490</v>
      </c>
    </row>
    <row r="531" spans="1:13" s="589" customFormat="1" x14ac:dyDescent="0.2">
      <c r="A531" s="589" t="s">
        <v>611</v>
      </c>
      <c r="B531" s="589" t="s">
        <v>687</v>
      </c>
      <c r="C531" s="589" t="s">
        <v>688</v>
      </c>
      <c r="D531" s="589" t="s">
        <v>689</v>
      </c>
      <c r="E531" s="589" t="s">
        <v>1338</v>
      </c>
      <c r="F531" s="590">
        <v>42769</v>
      </c>
      <c r="G531" s="591">
        <v>49.73</v>
      </c>
      <c r="J531" s="589" t="s">
        <v>474</v>
      </c>
      <c r="K531" s="589" t="s">
        <v>398</v>
      </c>
      <c r="L531" s="589" t="s">
        <v>71</v>
      </c>
      <c r="M531" s="589" t="s">
        <v>1491</v>
      </c>
    </row>
    <row r="532" spans="1:13" s="589" customFormat="1" x14ac:dyDescent="0.2">
      <c r="A532" s="589" t="s">
        <v>611</v>
      </c>
      <c r="B532" s="589" t="s">
        <v>687</v>
      </c>
      <c r="C532" s="589" t="s">
        <v>688</v>
      </c>
      <c r="D532" s="589" t="s">
        <v>689</v>
      </c>
      <c r="E532" s="589" t="s">
        <v>1339</v>
      </c>
      <c r="F532" s="590">
        <v>42769</v>
      </c>
      <c r="G532" s="591">
        <v>82.15</v>
      </c>
      <c r="J532" s="589" t="s">
        <v>474</v>
      </c>
      <c r="K532" s="589" t="s">
        <v>398</v>
      </c>
      <c r="L532" s="589" t="s">
        <v>588</v>
      </c>
      <c r="M532" s="589" t="s">
        <v>1491</v>
      </c>
    </row>
    <row r="533" spans="1:13" s="589" customFormat="1" x14ac:dyDescent="0.2">
      <c r="A533" s="589" t="s">
        <v>611</v>
      </c>
      <c r="B533" s="589" t="s">
        <v>687</v>
      </c>
      <c r="C533" s="589" t="s">
        <v>688</v>
      </c>
      <c r="D533" s="589" t="s">
        <v>689</v>
      </c>
      <c r="E533" s="589" t="s">
        <v>1340</v>
      </c>
      <c r="F533" s="590">
        <v>42769</v>
      </c>
      <c r="G533" s="591">
        <v>82.15</v>
      </c>
      <c r="J533" s="589" t="s">
        <v>474</v>
      </c>
      <c r="K533" s="589" t="s">
        <v>398</v>
      </c>
      <c r="L533" s="589" t="s">
        <v>588</v>
      </c>
      <c r="M533" s="589" t="s">
        <v>1491</v>
      </c>
    </row>
    <row r="534" spans="1:13" s="589" customFormat="1" x14ac:dyDescent="0.2">
      <c r="A534" s="589" t="s">
        <v>611</v>
      </c>
      <c r="B534" s="589" t="s">
        <v>687</v>
      </c>
      <c r="C534" s="589" t="s">
        <v>688</v>
      </c>
      <c r="D534" s="589" t="s">
        <v>689</v>
      </c>
      <c r="E534" s="589" t="s">
        <v>1341</v>
      </c>
      <c r="F534" s="590">
        <v>42769</v>
      </c>
      <c r="G534" s="591">
        <v>80.599999999999994</v>
      </c>
      <c r="J534" s="589" t="s">
        <v>474</v>
      </c>
      <c r="K534" s="589" t="s">
        <v>394</v>
      </c>
      <c r="L534" s="589" t="s">
        <v>588</v>
      </c>
      <c r="M534" s="589" t="s">
        <v>1492</v>
      </c>
    </row>
    <row r="535" spans="1:13" s="589" customFormat="1" x14ac:dyDescent="0.2">
      <c r="A535" s="589" t="s">
        <v>611</v>
      </c>
      <c r="B535" s="589" t="s">
        <v>687</v>
      </c>
      <c r="C535" s="589" t="s">
        <v>688</v>
      </c>
      <c r="D535" s="589" t="s">
        <v>689</v>
      </c>
      <c r="E535" s="589" t="s">
        <v>1342</v>
      </c>
      <c r="F535" s="590">
        <v>42769</v>
      </c>
      <c r="G535" s="591">
        <v>80.599999999999994</v>
      </c>
      <c r="J535" s="589" t="s">
        <v>474</v>
      </c>
      <c r="K535" s="589" t="s">
        <v>394</v>
      </c>
      <c r="L535" s="589" t="s">
        <v>588</v>
      </c>
      <c r="M535" s="589" t="s">
        <v>1492</v>
      </c>
    </row>
    <row r="536" spans="1:13" s="589" customFormat="1" x14ac:dyDescent="0.2">
      <c r="A536" s="589" t="s">
        <v>611</v>
      </c>
      <c r="B536" s="589" t="s">
        <v>687</v>
      </c>
      <c r="C536" s="589" t="s">
        <v>688</v>
      </c>
      <c r="D536" s="589" t="s">
        <v>689</v>
      </c>
      <c r="E536" s="589" t="s">
        <v>1343</v>
      </c>
      <c r="F536" s="590">
        <v>42769</v>
      </c>
      <c r="G536" s="591">
        <v>80.599999999999994</v>
      </c>
      <c r="J536" s="589" t="s">
        <v>474</v>
      </c>
      <c r="K536" s="589" t="s">
        <v>394</v>
      </c>
      <c r="L536" s="589" t="s">
        <v>588</v>
      </c>
      <c r="M536" s="589" t="s">
        <v>1492</v>
      </c>
    </row>
    <row r="537" spans="1:13" s="589" customFormat="1" x14ac:dyDescent="0.2">
      <c r="A537" s="589" t="s">
        <v>611</v>
      </c>
      <c r="B537" s="589" t="s">
        <v>687</v>
      </c>
      <c r="C537" s="589" t="s">
        <v>688</v>
      </c>
      <c r="D537" s="589" t="s">
        <v>689</v>
      </c>
      <c r="E537" s="589" t="s">
        <v>1344</v>
      </c>
      <c r="F537" s="590">
        <v>42769</v>
      </c>
      <c r="G537" s="591">
        <v>80.599999999999994</v>
      </c>
      <c r="J537" s="589" t="s">
        <v>474</v>
      </c>
      <c r="K537" s="589" t="s">
        <v>394</v>
      </c>
      <c r="L537" s="589" t="s">
        <v>588</v>
      </c>
      <c r="M537" s="589" t="s">
        <v>1492</v>
      </c>
    </row>
    <row r="538" spans="1:13" s="589" customFormat="1" x14ac:dyDescent="0.2">
      <c r="A538" s="589" t="s">
        <v>611</v>
      </c>
      <c r="B538" s="589" t="s">
        <v>687</v>
      </c>
      <c r="C538" s="589" t="s">
        <v>688</v>
      </c>
      <c r="D538" s="589" t="s">
        <v>689</v>
      </c>
      <c r="E538" s="589" t="s">
        <v>1217</v>
      </c>
      <c r="F538" s="590">
        <v>42849</v>
      </c>
      <c r="G538" s="591">
        <f>400*-1</f>
        <v>-400</v>
      </c>
    </row>
    <row r="539" spans="1:13" s="589" customFormat="1" x14ac:dyDescent="0.2">
      <c r="A539" s="589" t="s">
        <v>611</v>
      </c>
      <c r="B539" s="589" t="s">
        <v>687</v>
      </c>
      <c r="C539" s="589" t="s">
        <v>688</v>
      </c>
      <c r="D539" s="589" t="s">
        <v>689</v>
      </c>
      <c r="E539" s="589" t="s">
        <v>1372</v>
      </c>
      <c r="F539" s="590">
        <v>42849</v>
      </c>
      <c r="G539" s="591">
        <f>180.52*-1</f>
        <v>-180.52</v>
      </c>
      <c r="H539" s="589" t="s">
        <v>474</v>
      </c>
      <c r="I539" s="589" t="s">
        <v>522</v>
      </c>
      <c r="J539" s="590">
        <v>42850</v>
      </c>
      <c r="K539" s="589" t="s">
        <v>4</v>
      </c>
    </row>
    <row r="540" spans="1:13" s="589" customFormat="1" x14ac:dyDescent="0.2">
      <c r="A540" s="589" t="s">
        <v>611</v>
      </c>
      <c r="B540" s="589" t="s">
        <v>687</v>
      </c>
      <c r="C540" s="589" t="s">
        <v>688</v>
      </c>
      <c r="D540" s="589" t="s">
        <v>689</v>
      </c>
      <c r="E540" s="589" t="s">
        <v>1285</v>
      </c>
      <c r="F540" s="590">
        <v>42832</v>
      </c>
      <c r="G540" s="591">
        <f>118.12*-1</f>
        <v>-118.12</v>
      </c>
      <c r="H540" s="589" t="s">
        <v>474</v>
      </c>
      <c r="I540" s="589" t="s">
        <v>538</v>
      </c>
      <c r="J540" s="590">
        <v>42850</v>
      </c>
      <c r="K540" s="589" t="s">
        <v>4</v>
      </c>
    </row>
    <row r="541" spans="1:13" s="589" customFormat="1" x14ac:dyDescent="0.2">
      <c r="A541" s="589" t="s">
        <v>611</v>
      </c>
      <c r="B541" s="589" t="s">
        <v>687</v>
      </c>
      <c r="C541" s="589" t="s">
        <v>688</v>
      </c>
      <c r="D541" s="589" t="s">
        <v>689</v>
      </c>
      <c r="E541" s="589" t="s">
        <v>1071</v>
      </c>
      <c r="F541" s="590">
        <v>42853</v>
      </c>
      <c r="G541" s="591">
        <v>146.85</v>
      </c>
      <c r="H541" s="589" t="s">
        <v>1068</v>
      </c>
      <c r="I541" s="589" t="s">
        <v>338</v>
      </c>
      <c r="J541" s="590">
        <v>42850</v>
      </c>
      <c r="K541" s="589" t="s">
        <v>4</v>
      </c>
    </row>
    <row r="542" spans="1:13" s="589" customFormat="1" x14ac:dyDescent="0.2">
      <c r="A542" s="589" t="s">
        <v>611</v>
      </c>
      <c r="B542" s="589" t="s">
        <v>687</v>
      </c>
      <c r="C542" s="589" t="s">
        <v>688</v>
      </c>
      <c r="D542" s="589" t="s">
        <v>689</v>
      </c>
      <c r="E542" s="589" t="s">
        <v>1074</v>
      </c>
      <c r="F542" s="590">
        <v>42852</v>
      </c>
      <c r="G542" s="591">
        <v>77.53</v>
      </c>
      <c r="H542" s="589" t="s">
        <v>474</v>
      </c>
      <c r="I542" s="589" t="s">
        <v>378</v>
      </c>
      <c r="J542" s="590">
        <v>42854</v>
      </c>
      <c r="K542" s="589" t="s">
        <v>4</v>
      </c>
    </row>
    <row r="543" spans="1:13" s="589" customFormat="1" x14ac:dyDescent="0.2">
      <c r="A543" s="589" t="s">
        <v>611</v>
      </c>
      <c r="B543" s="589" t="s">
        <v>687</v>
      </c>
      <c r="C543" s="589" t="s">
        <v>688</v>
      </c>
      <c r="D543" s="589" t="s">
        <v>689</v>
      </c>
      <c r="E543" s="589" t="s">
        <v>1080</v>
      </c>
      <c r="F543" s="590">
        <v>42850</v>
      </c>
      <c r="G543" s="591">
        <v>90.13</v>
      </c>
      <c r="H543" s="589" t="s">
        <v>474</v>
      </c>
      <c r="I543" s="589" t="s">
        <v>524</v>
      </c>
      <c r="J543" s="590">
        <v>42853</v>
      </c>
      <c r="K543" s="589" t="s">
        <v>4</v>
      </c>
    </row>
    <row r="544" spans="1:13" s="589" customFormat="1" x14ac:dyDescent="0.2">
      <c r="A544" s="589" t="s">
        <v>611</v>
      </c>
      <c r="B544" s="589" t="s">
        <v>687</v>
      </c>
      <c r="C544" s="589" t="s">
        <v>688</v>
      </c>
      <c r="D544" s="589" t="s">
        <v>689</v>
      </c>
      <c r="E544" s="589" t="s">
        <v>1371</v>
      </c>
      <c r="F544" s="590">
        <v>42844</v>
      </c>
      <c r="G544" s="591">
        <v>141.91999999999999</v>
      </c>
      <c r="H544" s="589" t="s">
        <v>474</v>
      </c>
      <c r="I544" s="589" t="s">
        <v>540</v>
      </c>
      <c r="J544" s="590">
        <v>42851</v>
      </c>
      <c r="K544" s="589" t="s">
        <v>4</v>
      </c>
    </row>
    <row r="545" spans="1:11" s="589" customFormat="1" x14ac:dyDescent="0.2">
      <c r="A545" s="589" t="s">
        <v>611</v>
      </c>
      <c r="B545" s="589" t="s">
        <v>687</v>
      </c>
      <c r="C545" s="589" t="s">
        <v>688</v>
      </c>
      <c r="D545" s="589" t="s">
        <v>689</v>
      </c>
      <c r="E545" s="589" t="s">
        <v>1095</v>
      </c>
      <c r="F545" s="590">
        <v>42843</v>
      </c>
      <c r="G545" s="591">
        <v>254.99</v>
      </c>
      <c r="H545" s="589" t="s">
        <v>474</v>
      </c>
      <c r="I545" s="589" t="s">
        <v>522</v>
      </c>
      <c r="J545" s="590">
        <v>42845</v>
      </c>
      <c r="K545" s="589" t="s">
        <v>4</v>
      </c>
    </row>
    <row r="546" spans="1:11" s="589" customFormat="1" x14ac:dyDescent="0.2">
      <c r="A546" s="589" t="s">
        <v>611</v>
      </c>
      <c r="B546" s="589" t="s">
        <v>687</v>
      </c>
      <c r="C546" s="589" t="s">
        <v>688</v>
      </c>
      <c r="D546" s="589" t="s">
        <v>689</v>
      </c>
      <c r="E546" s="589" t="s">
        <v>1102</v>
      </c>
      <c r="F546" s="590">
        <v>42837</v>
      </c>
      <c r="G546" s="591">
        <v>121.07</v>
      </c>
      <c r="H546" s="589" t="s">
        <v>474</v>
      </c>
      <c r="I546" s="589" t="s">
        <v>522</v>
      </c>
      <c r="J546" s="590">
        <v>42844</v>
      </c>
      <c r="K546" s="589" t="s">
        <v>4</v>
      </c>
    </row>
    <row r="547" spans="1:11" s="589" customFormat="1" x14ac:dyDescent="0.2">
      <c r="A547" s="589" t="s">
        <v>611</v>
      </c>
      <c r="B547" s="589" t="s">
        <v>687</v>
      </c>
      <c r="C547" s="589" t="s">
        <v>688</v>
      </c>
      <c r="D547" s="589" t="s">
        <v>689</v>
      </c>
      <c r="E547" s="589" t="s">
        <v>1112</v>
      </c>
      <c r="F547" s="590">
        <v>42835</v>
      </c>
      <c r="G547" s="591">
        <v>20.99</v>
      </c>
      <c r="H547" s="589" t="s">
        <v>474</v>
      </c>
      <c r="I547" s="589" t="s">
        <v>524</v>
      </c>
      <c r="J547" s="590">
        <v>42838</v>
      </c>
      <c r="K547" s="589" t="s">
        <v>4</v>
      </c>
    </row>
    <row r="548" spans="1:11" s="589" customFormat="1" x14ac:dyDescent="0.2">
      <c r="A548" s="589" t="s">
        <v>611</v>
      </c>
      <c r="B548" s="589" t="s">
        <v>687</v>
      </c>
      <c r="C548" s="589" t="s">
        <v>688</v>
      </c>
      <c r="D548" s="589" t="s">
        <v>689</v>
      </c>
      <c r="E548" s="589" t="s">
        <v>1141</v>
      </c>
      <c r="F548" s="590">
        <v>42831</v>
      </c>
      <c r="G548" s="591">
        <v>278.19</v>
      </c>
      <c r="H548" s="589" t="s">
        <v>474</v>
      </c>
      <c r="I548" s="589" t="s">
        <v>629</v>
      </c>
      <c r="J548" s="590">
        <v>42836</v>
      </c>
      <c r="K548" s="589" t="s">
        <v>4</v>
      </c>
    </row>
    <row r="549" spans="1:11" s="589" customFormat="1" x14ac:dyDescent="0.2">
      <c r="A549" s="589" t="s">
        <v>611</v>
      </c>
      <c r="B549" s="589" t="s">
        <v>687</v>
      </c>
      <c r="C549" s="589" t="s">
        <v>688</v>
      </c>
      <c r="D549" s="589" t="s">
        <v>689</v>
      </c>
      <c r="E549" s="589" t="s">
        <v>1142</v>
      </c>
      <c r="F549" s="590">
        <v>42831</v>
      </c>
      <c r="G549" s="591">
        <v>1132.24</v>
      </c>
      <c r="H549" s="589" t="s">
        <v>474</v>
      </c>
      <c r="I549" s="589" t="s">
        <v>338</v>
      </c>
      <c r="J549" s="590">
        <v>42832</v>
      </c>
      <c r="K549" s="589" t="s">
        <v>4</v>
      </c>
    </row>
    <row r="550" spans="1:11" s="589" customFormat="1" x14ac:dyDescent="0.2">
      <c r="A550" s="589" t="s">
        <v>611</v>
      </c>
      <c r="B550" s="589" t="s">
        <v>687</v>
      </c>
      <c r="C550" s="589" t="s">
        <v>688</v>
      </c>
      <c r="D550" s="589" t="s">
        <v>689</v>
      </c>
      <c r="E550" s="589" t="s">
        <v>1143</v>
      </c>
      <c r="F550" s="590">
        <v>42831</v>
      </c>
      <c r="G550" s="591">
        <v>240.32</v>
      </c>
      <c r="H550" s="589" t="s">
        <v>474</v>
      </c>
      <c r="I550" s="589" t="s">
        <v>338</v>
      </c>
      <c r="J550" s="590">
        <v>42832</v>
      </c>
      <c r="K550" s="589" t="s">
        <v>4</v>
      </c>
    </row>
    <row r="551" spans="1:11" s="589" customFormat="1" x14ac:dyDescent="0.2">
      <c r="A551" s="589" t="s">
        <v>611</v>
      </c>
      <c r="B551" s="589" t="s">
        <v>687</v>
      </c>
      <c r="C551" s="589" t="s">
        <v>688</v>
      </c>
      <c r="D551" s="589" t="s">
        <v>689</v>
      </c>
      <c r="E551" s="589" t="s">
        <v>1144</v>
      </c>
      <c r="F551" s="590">
        <v>42831</v>
      </c>
      <c r="G551" s="591">
        <v>519.03</v>
      </c>
      <c r="H551" s="589" t="s">
        <v>474</v>
      </c>
      <c r="I551" s="589" t="s">
        <v>338</v>
      </c>
      <c r="J551" s="590">
        <v>42832</v>
      </c>
      <c r="K551" s="589" t="s">
        <v>4</v>
      </c>
    </row>
    <row r="552" spans="1:11" s="589" customFormat="1" x14ac:dyDescent="0.2">
      <c r="A552" s="589" t="s">
        <v>611</v>
      </c>
      <c r="B552" s="589" t="s">
        <v>687</v>
      </c>
      <c r="C552" s="589" t="s">
        <v>688</v>
      </c>
      <c r="D552" s="589" t="s">
        <v>689</v>
      </c>
      <c r="E552" s="589" t="s">
        <v>1153</v>
      </c>
      <c r="F552" s="590">
        <v>42831</v>
      </c>
      <c r="G552" s="591">
        <v>178.51</v>
      </c>
      <c r="H552" s="589" t="s">
        <v>474</v>
      </c>
      <c r="I552" s="589" t="s">
        <v>338</v>
      </c>
      <c r="J552" s="590">
        <v>42832</v>
      </c>
      <c r="K552" s="589" t="s">
        <v>4</v>
      </c>
    </row>
    <row r="553" spans="1:11" s="589" customFormat="1" x14ac:dyDescent="0.2">
      <c r="A553" s="589" t="s">
        <v>611</v>
      </c>
      <c r="B553" s="589" t="s">
        <v>687</v>
      </c>
      <c r="C553" s="589" t="s">
        <v>688</v>
      </c>
      <c r="D553" s="589" t="s">
        <v>689</v>
      </c>
      <c r="E553" s="589" t="s">
        <v>1188</v>
      </c>
      <c r="F553" s="590">
        <v>42853</v>
      </c>
      <c r="G553" s="591">
        <v>256.60000000000002</v>
      </c>
      <c r="H553" s="589" t="s">
        <v>474</v>
      </c>
      <c r="I553" s="589" t="s">
        <v>156</v>
      </c>
      <c r="J553" s="590">
        <v>42832</v>
      </c>
      <c r="K553" s="589" t="s">
        <v>4</v>
      </c>
    </row>
    <row r="554" spans="1:11" s="589" customFormat="1" x14ac:dyDescent="0.2">
      <c r="A554" s="589" t="s">
        <v>611</v>
      </c>
      <c r="B554" s="589" t="s">
        <v>687</v>
      </c>
      <c r="C554" s="589" t="s">
        <v>688</v>
      </c>
      <c r="D554" s="589" t="s">
        <v>689</v>
      </c>
      <c r="E554" s="589" t="s">
        <v>1194</v>
      </c>
      <c r="F554" s="590">
        <v>42852</v>
      </c>
      <c r="G554" s="591">
        <v>204.6</v>
      </c>
      <c r="H554" s="589" t="s">
        <v>474</v>
      </c>
      <c r="I554" s="589" t="s">
        <v>378</v>
      </c>
      <c r="J554" s="590">
        <v>42854</v>
      </c>
      <c r="K554" s="589" t="s">
        <v>4</v>
      </c>
    </row>
    <row r="555" spans="1:11" s="589" customFormat="1" x14ac:dyDescent="0.2">
      <c r="A555" s="589" t="s">
        <v>611</v>
      </c>
      <c r="B555" s="589" t="s">
        <v>687</v>
      </c>
      <c r="C555" s="589" t="s">
        <v>688</v>
      </c>
      <c r="D555" s="589" t="s">
        <v>689</v>
      </c>
      <c r="E555" s="589" t="s">
        <v>1207</v>
      </c>
      <c r="F555" s="590">
        <v>42850</v>
      </c>
      <c r="G555" s="591">
        <v>486</v>
      </c>
      <c r="H555" s="589" t="s">
        <v>474</v>
      </c>
      <c r="I555" s="589" t="s">
        <v>668</v>
      </c>
      <c r="J555" s="590">
        <v>42853</v>
      </c>
      <c r="K555" s="589" t="s">
        <v>4</v>
      </c>
    </row>
    <row r="556" spans="1:11" s="589" customFormat="1" x14ac:dyDescent="0.2">
      <c r="A556" s="589" t="s">
        <v>611</v>
      </c>
      <c r="B556" s="589" t="s">
        <v>687</v>
      </c>
      <c r="C556" s="589" t="s">
        <v>688</v>
      </c>
      <c r="D556" s="589" t="s">
        <v>689</v>
      </c>
      <c r="E556" s="589" t="s">
        <v>1219</v>
      </c>
      <c r="F556" s="590">
        <v>42846</v>
      </c>
      <c r="G556" s="591">
        <v>230.3</v>
      </c>
      <c r="H556" s="589" t="s">
        <v>474</v>
      </c>
      <c r="I556" s="589" t="s">
        <v>377</v>
      </c>
      <c r="J556" s="590">
        <v>42851</v>
      </c>
      <c r="K556" s="589" t="s">
        <v>4</v>
      </c>
    </row>
    <row r="557" spans="1:11" s="589" customFormat="1" x14ac:dyDescent="0.2">
      <c r="A557" s="589" t="s">
        <v>611</v>
      </c>
      <c r="B557" s="589" t="s">
        <v>687</v>
      </c>
      <c r="C557" s="589" t="s">
        <v>688</v>
      </c>
      <c r="D557" s="589" t="s">
        <v>689</v>
      </c>
      <c r="E557" s="589" t="s">
        <v>1220</v>
      </c>
      <c r="F557" s="590">
        <v>42846</v>
      </c>
      <c r="G557" s="591">
        <v>535</v>
      </c>
      <c r="H557" s="589" t="s">
        <v>474</v>
      </c>
      <c r="I557" s="589" t="s">
        <v>668</v>
      </c>
      <c r="J557" s="590">
        <v>42847</v>
      </c>
      <c r="K557" s="589" t="s">
        <v>4</v>
      </c>
    </row>
    <row r="558" spans="1:11" s="589" customFormat="1" x14ac:dyDescent="0.2">
      <c r="A558" s="589" t="s">
        <v>611</v>
      </c>
      <c r="B558" s="589" t="s">
        <v>687</v>
      </c>
      <c r="C558" s="589" t="s">
        <v>688</v>
      </c>
      <c r="D558" s="589" t="s">
        <v>689</v>
      </c>
      <c r="E558" s="589" t="s">
        <v>1221</v>
      </c>
      <c r="F558" s="590">
        <v>42846</v>
      </c>
      <c r="G558" s="591">
        <v>90</v>
      </c>
      <c r="H558" s="589" t="s">
        <v>474</v>
      </c>
      <c r="I558" s="589" t="s">
        <v>377</v>
      </c>
      <c r="J558" s="590">
        <v>42847</v>
      </c>
      <c r="K558" s="589" t="s">
        <v>4</v>
      </c>
    </row>
    <row r="559" spans="1:11" s="589" customFormat="1" x14ac:dyDescent="0.2">
      <c r="A559" s="589" t="s">
        <v>611</v>
      </c>
      <c r="B559" s="589" t="s">
        <v>687</v>
      </c>
      <c r="C559" s="589" t="s">
        <v>688</v>
      </c>
      <c r="D559" s="589" t="s">
        <v>689</v>
      </c>
      <c r="E559" s="589" t="s">
        <v>1231</v>
      </c>
      <c r="F559" s="590">
        <v>42843</v>
      </c>
      <c r="G559" s="591">
        <v>283</v>
      </c>
      <c r="H559" s="589" t="s">
        <v>474</v>
      </c>
      <c r="I559" s="589" t="s">
        <v>398</v>
      </c>
      <c r="J559" s="590">
        <v>42847</v>
      </c>
      <c r="K559" s="589" t="s">
        <v>4</v>
      </c>
    </row>
    <row r="560" spans="1:11" s="589" customFormat="1" x14ac:dyDescent="0.2">
      <c r="A560" s="589" t="s">
        <v>611</v>
      </c>
      <c r="B560" s="589" t="s">
        <v>687</v>
      </c>
      <c r="C560" s="589" t="s">
        <v>688</v>
      </c>
      <c r="D560" s="589" t="s">
        <v>689</v>
      </c>
      <c r="E560" s="589" t="s">
        <v>1232</v>
      </c>
      <c r="F560" s="590">
        <v>42843</v>
      </c>
      <c r="G560" s="591">
        <v>47.9</v>
      </c>
      <c r="H560" s="589" t="s">
        <v>474</v>
      </c>
      <c r="I560" s="589" t="s">
        <v>522</v>
      </c>
      <c r="J560" s="590">
        <v>42844</v>
      </c>
      <c r="K560" s="589" t="s">
        <v>4</v>
      </c>
    </row>
    <row r="561" spans="1:11" s="589" customFormat="1" x14ac:dyDescent="0.2">
      <c r="A561" s="589" t="s">
        <v>611</v>
      </c>
      <c r="B561" s="589" t="s">
        <v>687</v>
      </c>
      <c r="C561" s="589" t="s">
        <v>688</v>
      </c>
      <c r="D561" s="589" t="s">
        <v>689</v>
      </c>
      <c r="E561" s="589" t="s">
        <v>1233</v>
      </c>
      <c r="F561" s="590">
        <v>42843</v>
      </c>
      <c r="G561" s="591">
        <v>118.8</v>
      </c>
      <c r="H561" s="589" t="s">
        <v>474</v>
      </c>
      <c r="I561" s="589" t="s">
        <v>522</v>
      </c>
      <c r="J561" s="590">
        <v>42844</v>
      </c>
      <c r="K561" s="589" t="s">
        <v>4</v>
      </c>
    </row>
    <row r="562" spans="1:11" s="589" customFormat="1" x14ac:dyDescent="0.2">
      <c r="A562" s="589" t="s">
        <v>611</v>
      </c>
      <c r="B562" s="589" t="s">
        <v>687</v>
      </c>
      <c r="C562" s="589" t="s">
        <v>688</v>
      </c>
      <c r="D562" s="589" t="s">
        <v>689</v>
      </c>
      <c r="E562" s="589" t="s">
        <v>2120</v>
      </c>
      <c r="F562" s="590">
        <v>42843</v>
      </c>
      <c r="G562" s="591">
        <v>90</v>
      </c>
      <c r="H562" s="589" t="s">
        <v>474</v>
      </c>
      <c r="I562" s="589" t="s">
        <v>522</v>
      </c>
      <c r="J562" s="590">
        <v>42844</v>
      </c>
      <c r="K562" s="589" t="s">
        <v>4</v>
      </c>
    </row>
    <row r="563" spans="1:11" s="589" customFormat="1" x14ac:dyDescent="0.2">
      <c r="A563" s="589" t="s">
        <v>611</v>
      </c>
      <c r="B563" s="589" t="s">
        <v>687</v>
      </c>
      <c r="C563" s="589" t="s">
        <v>688</v>
      </c>
      <c r="D563" s="589" t="s">
        <v>689</v>
      </c>
      <c r="E563" s="589" t="s">
        <v>1246</v>
      </c>
      <c r="F563" s="590">
        <v>42843</v>
      </c>
      <c r="G563" s="591">
        <v>66.400000000000006</v>
      </c>
      <c r="H563" s="589" t="s">
        <v>474</v>
      </c>
      <c r="I563" s="589" t="s">
        <v>522</v>
      </c>
      <c r="J563" s="590">
        <v>42844</v>
      </c>
      <c r="K563" s="589" t="s">
        <v>4</v>
      </c>
    </row>
    <row r="564" spans="1:11" s="589" customFormat="1" x14ac:dyDescent="0.2">
      <c r="A564" s="589" t="s">
        <v>611</v>
      </c>
      <c r="B564" s="589" t="s">
        <v>687</v>
      </c>
      <c r="C564" s="589" t="s">
        <v>688</v>
      </c>
      <c r="D564" s="589" t="s">
        <v>689</v>
      </c>
      <c r="E564" s="589" t="s">
        <v>1247</v>
      </c>
      <c r="F564" s="590">
        <v>42843</v>
      </c>
      <c r="G564" s="591">
        <v>57.2</v>
      </c>
      <c r="H564" s="589" t="s">
        <v>474</v>
      </c>
      <c r="I564" s="589" t="s">
        <v>522</v>
      </c>
      <c r="J564" s="590">
        <v>42844</v>
      </c>
      <c r="K564" s="589" t="s">
        <v>4</v>
      </c>
    </row>
    <row r="565" spans="1:11" s="589" customFormat="1" x14ac:dyDescent="0.2">
      <c r="A565" s="589" t="s">
        <v>611</v>
      </c>
      <c r="B565" s="589" t="s">
        <v>687</v>
      </c>
      <c r="C565" s="589" t="s">
        <v>688</v>
      </c>
      <c r="D565" s="589" t="s">
        <v>689</v>
      </c>
      <c r="E565" s="589" t="s">
        <v>1251</v>
      </c>
      <c r="F565" s="590">
        <v>42843</v>
      </c>
      <c r="G565" s="591">
        <v>400</v>
      </c>
      <c r="H565" s="589" t="s">
        <v>474</v>
      </c>
      <c r="I565" s="589" t="s">
        <v>522</v>
      </c>
      <c r="J565" s="590">
        <v>42844</v>
      </c>
      <c r="K565" s="589" t="s">
        <v>4</v>
      </c>
    </row>
    <row r="566" spans="1:11" s="589" customFormat="1" x14ac:dyDescent="0.2">
      <c r="A566" s="589" t="s">
        <v>611</v>
      </c>
      <c r="B566" s="589" t="s">
        <v>687</v>
      </c>
      <c r="C566" s="589" t="s">
        <v>688</v>
      </c>
      <c r="D566" s="589" t="s">
        <v>689</v>
      </c>
      <c r="E566" s="589" t="s">
        <v>2121</v>
      </c>
      <c r="F566" s="590">
        <v>42843</v>
      </c>
      <c r="G566" s="591">
        <v>261</v>
      </c>
      <c r="H566" s="589" t="s">
        <v>474</v>
      </c>
      <c r="I566" s="589" t="s">
        <v>522</v>
      </c>
      <c r="J566" s="590">
        <v>42844</v>
      </c>
      <c r="K566" s="589" t="s">
        <v>4</v>
      </c>
    </row>
    <row r="567" spans="1:11" s="589" customFormat="1" x14ac:dyDescent="0.2">
      <c r="A567" s="589" t="s">
        <v>611</v>
      </c>
      <c r="B567" s="589" t="s">
        <v>687</v>
      </c>
      <c r="C567" s="589" t="s">
        <v>688</v>
      </c>
      <c r="D567" s="589" t="s">
        <v>689</v>
      </c>
      <c r="E567" s="589" t="s">
        <v>1256</v>
      </c>
      <c r="F567" s="590">
        <v>42837</v>
      </c>
      <c r="G567" s="591">
        <v>135.19999999999999</v>
      </c>
      <c r="H567" s="589" t="s">
        <v>474</v>
      </c>
      <c r="I567" s="589" t="s">
        <v>225</v>
      </c>
      <c r="J567" s="590">
        <v>42844</v>
      </c>
      <c r="K567" s="589" t="s">
        <v>4</v>
      </c>
    </row>
    <row r="568" spans="1:11" s="589" customFormat="1" x14ac:dyDescent="0.2">
      <c r="A568" s="589" t="s">
        <v>611</v>
      </c>
      <c r="B568" s="589" t="s">
        <v>687</v>
      </c>
      <c r="C568" s="589" t="s">
        <v>688</v>
      </c>
      <c r="D568" s="589" t="s">
        <v>689</v>
      </c>
      <c r="E568" s="589" t="s">
        <v>1259</v>
      </c>
      <c r="F568" s="590">
        <v>42835</v>
      </c>
      <c r="G568" s="591">
        <v>93.05</v>
      </c>
      <c r="H568" s="589" t="s">
        <v>474</v>
      </c>
      <c r="I568" s="589" t="s">
        <v>616</v>
      </c>
      <c r="J568" s="590">
        <v>42838</v>
      </c>
      <c r="K568" s="589" t="s">
        <v>4</v>
      </c>
    </row>
    <row r="569" spans="1:11" s="589" customFormat="1" x14ac:dyDescent="0.2">
      <c r="A569" s="589" t="s">
        <v>611</v>
      </c>
      <c r="B569" s="589" t="s">
        <v>687</v>
      </c>
      <c r="C569" s="589" t="s">
        <v>688</v>
      </c>
      <c r="D569" s="589" t="s">
        <v>689</v>
      </c>
      <c r="E569" s="589" t="s">
        <v>1260</v>
      </c>
      <c r="F569" s="590">
        <v>42835</v>
      </c>
      <c r="G569" s="591">
        <v>93.05</v>
      </c>
      <c r="H569" s="589" t="s">
        <v>474</v>
      </c>
      <c r="I569" s="589" t="s">
        <v>398</v>
      </c>
      <c r="J569" s="590">
        <v>42836</v>
      </c>
      <c r="K569" s="589" t="s">
        <v>4</v>
      </c>
    </row>
    <row r="570" spans="1:11" s="589" customFormat="1" x14ac:dyDescent="0.2">
      <c r="A570" s="589" t="s">
        <v>611</v>
      </c>
      <c r="B570" s="589" t="s">
        <v>687</v>
      </c>
      <c r="C570" s="589" t="s">
        <v>688</v>
      </c>
      <c r="D570" s="589" t="s">
        <v>689</v>
      </c>
      <c r="E570" s="589" t="s">
        <v>1261</v>
      </c>
      <c r="F570" s="590">
        <v>42835</v>
      </c>
      <c r="G570" s="591">
        <v>93.05</v>
      </c>
      <c r="H570" s="589" t="s">
        <v>474</v>
      </c>
      <c r="I570" s="589" t="s">
        <v>398</v>
      </c>
      <c r="J570" s="590">
        <v>42836</v>
      </c>
      <c r="K570" s="589" t="s">
        <v>4</v>
      </c>
    </row>
    <row r="571" spans="1:11" s="589" customFormat="1" x14ac:dyDescent="0.2">
      <c r="A571" s="589" t="s">
        <v>611</v>
      </c>
      <c r="B571" s="589" t="s">
        <v>687</v>
      </c>
      <c r="C571" s="589" t="s">
        <v>688</v>
      </c>
      <c r="D571" s="589" t="s">
        <v>689</v>
      </c>
      <c r="E571" s="589" t="s">
        <v>1262</v>
      </c>
      <c r="F571" s="590">
        <v>42835</v>
      </c>
      <c r="G571" s="591">
        <v>93.05</v>
      </c>
      <c r="H571" s="589" t="s">
        <v>474</v>
      </c>
      <c r="I571" s="589" t="s">
        <v>398</v>
      </c>
      <c r="J571" s="590">
        <v>42836</v>
      </c>
      <c r="K571" s="589" t="s">
        <v>4</v>
      </c>
    </row>
    <row r="572" spans="1:11" s="589" customFormat="1" x14ac:dyDescent="0.2">
      <c r="A572" s="589" t="s">
        <v>611</v>
      </c>
      <c r="B572" s="589" t="s">
        <v>687</v>
      </c>
      <c r="C572" s="589" t="s">
        <v>688</v>
      </c>
      <c r="D572" s="589" t="s">
        <v>689</v>
      </c>
      <c r="E572" s="589" t="s">
        <v>1286</v>
      </c>
      <c r="F572" s="590">
        <v>42832</v>
      </c>
      <c r="G572" s="591">
        <v>159.41999999999999</v>
      </c>
      <c r="H572" s="589" t="s">
        <v>474</v>
      </c>
      <c r="I572" s="589" t="s">
        <v>398</v>
      </c>
      <c r="J572" s="590">
        <v>42836</v>
      </c>
      <c r="K572" s="589" t="s">
        <v>4</v>
      </c>
    </row>
    <row r="573" spans="1:11" s="589" customFormat="1" x14ac:dyDescent="0.2">
      <c r="A573" s="589" t="s">
        <v>611</v>
      </c>
      <c r="B573" s="589" t="s">
        <v>687</v>
      </c>
      <c r="C573" s="589" t="s">
        <v>688</v>
      </c>
      <c r="D573" s="589" t="s">
        <v>689</v>
      </c>
      <c r="E573" s="589" t="s">
        <v>1296</v>
      </c>
      <c r="F573" s="590">
        <v>42831</v>
      </c>
      <c r="G573" s="591">
        <v>79.33</v>
      </c>
      <c r="H573" s="589" t="s">
        <v>474</v>
      </c>
      <c r="I573" s="589" t="s">
        <v>338</v>
      </c>
      <c r="J573" s="590">
        <v>42833</v>
      </c>
      <c r="K573" s="589" t="s">
        <v>4</v>
      </c>
    </row>
    <row r="574" spans="1:11" s="589" customFormat="1" x14ac:dyDescent="0.2">
      <c r="A574" s="589" t="s">
        <v>611</v>
      </c>
      <c r="B574" s="589" t="s">
        <v>687</v>
      </c>
      <c r="C574" s="589" t="s">
        <v>688</v>
      </c>
      <c r="D574" s="589" t="s">
        <v>689</v>
      </c>
      <c r="E574" s="589" t="s">
        <v>1297</v>
      </c>
      <c r="F574" s="590">
        <v>42831</v>
      </c>
      <c r="G574" s="591">
        <v>118.12</v>
      </c>
      <c r="H574" s="589" t="s">
        <v>474</v>
      </c>
      <c r="I574" s="589" t="s">
        <v>338</v>
      </c>
      <c r="J574" s="590">
        <v>42832</v>
      </c>
      <c r="K574" s="589" t="s">
        <v>4</v>
      </c>
    </row>
    <row r="575" spans="1:11" s="589" customFormat="1" x14ac:dyDescent="0.2">
      <c r="A575" s="589" t="s">
        <v>611</v>
      </c>
      <c r="B575" s="589" t="s">
        <v>687</v>
      </c>
      <c r="C575" s="589" t="s">
        <v>688</v>
      </c>
      <c r="D575" s="589" t="s">
        <v>689</v>
      </c>
      <c r="E575" s="589" t="s">
        <v>1298</v>
      </c>
      <c r="F575" s="590">
        <v>42831</v>
      </c>
      <c r="G575" s="591">
        <v>270.16000000000003</v>
      </c>
      <c r="H575" s="589" t="s">
        <v>474</v>
      </c>
      <c r="I575" s="589" t="s">
        <v>338</v>
      </c>
      <c r="J575" s="590">
        <v>42832</v>
      </c>
      <c r="K575" s="589" t="s">
        <v>4</v>
      </c>
    </row>
    <row r="576" spans="1:11" s="589" customFormat="1" x14ac:dyDescent="0.2">
      <c r="A576" s="589" t="s">
        <v>611</v>
      </c>
      <c r="B576" s="589" t="s">
        <v>687</v>
      </c>
      <c r="C576" s="589" t="s">
        <v>688</v>
      </c>
      <c r="D576" s="589" t="s">
        <v>689</v>
      </c>
      <c r="E576" s="589" t="s">
        <v>1300</v>
      </c>
      <c r="F576" s="590">
        <v>42831</v>
      </c>
      <c r="G576" s="591">
        <v>186.4</v>
      </c>
      <c r="H576" s="589" t="s">
        <v>474</v>
      </c>
      <c r="I576" s="589" t="s">
        <v>338</v>
      </c>
      <c r="J576" s="590">
        <v>42832</v>
      </c>
      <c r="K576" s="589" t="s">
        <v>4</v>
      </c>
    </row>
    <row r="577" spans="1:11" s="589" customFormat="1" x14ac:dyDescent="0.2">
      <c r="A577" s="589" t="s">
        <v>611</v>
      </c>
      <c r="B577" s="589" t="s">
        <v>687</v>
      </c>
      <c r="C577" s="589" t="s">
        <v>688</v>
      </c>
      <c r="D577" s="589" t="s">
        <v>689</v>
      </c>
      <c r="E577" s="589" t="s">
        <v>1301</v>
      </c>
      <c r="F577" s="590">
        <v>42831</v>
      </c>
      <c r="G577" s="591">
        <v>31</v>
      </c>
      <c r="H577" s="589" t="s">
        <v>474</v>
      </c>
      <c r="I577" s="589" t="s">
        <v>398</v>
      </c>
      <c r="J577" s="590">
        <v>42832</v>
      </c>
      <c r="K577" s="589" t="s">
        <v>4</v>
      </c>
    </row>
    <row r="578" spans="1:11" s="589" customFormat="1" x14ac:dyDescent="0.2">
      <c r="A578" s="589" t="s">
        <v>611</v>
      </c>
      <c r="B578" s="589" t="s">
        <v>687</v>
      </c>
      <c r="C578" s="589" t="s">
        <v>688</v>
      </c>
      <c r="D578" s="589" t="s">
        <v>689</v>
      </c>
      <c r="E578" s="589" t="s">
        <v>1302</v>
      </c>
      <c r="F578" s="590">
        <v>42831</v>
      </c>
      <c r="G578" s="591">
        <v>149.97999999999999</v>
      </c>
      <c r="H578" s="589" t="s">
        <v>474</v>
      </c>
      <c r="I578" s="589" t="s">
        <v>612</v>
      </c>
      <c r="J578" s="590">
        <v>42832</v>
      </c>
      <c r="K578" s="589" t="s">
        <v>4</v>
      </c>
    </row>
    <row r="579" spans="1:11" s="589" customFormat="1" x14ac:dyDescent="0.2">
      <c r="A579" s="589" t="s">
        <v>611</v>
      </c>
      <c r="B579" s="589" t="s">
        <v>687</v>
      </c>
      <c r="C579" s="589" t="s">
        <v>688</v>
      </c>
      <c r="D579" s="589" t="s">
        <v>689</v>
      </c>
      <c r="E579" s="589" t="s">
        <v>1305</v>
      </c>
      <c r="F579" s="590">
        <v>42831</v>
      </c>
      <c r="G579" s="591">
        <v>51.53</v>
      </c>
      <c r="H579" s="589" t="s">
        <v>474</v>
      </c>
      <c r="I579" s="589" t="s">
        <v>398</v>
      </c>
      <c r="J579" s="590">
        <v>42832</v>
      </c>
      <c r="K579" s="589" t="s">
        <v>4</v>
      </c>
    </row>
    <row r="580" spans="1:11" s="589" customFormat="1" x14ac:dyDescent="0.2">
      <c r="A580" s="589" t="s">
        <v>611</v>
      </c>
      <c r="B580" s="589" t="s">
        <v>687</v>
      </c>
      <c r="C580" s="589" t="s">
        <v>688</v>
      </c>
      <c r="D580" s="589" t="s">
        <v>689</v>
      </c>
      <c r="E580" s="589" t="s">
        <v>1309</v>
      </c>
      <c r="F580" s="590">
        <v>42829</v>
      </c>
      <c r="G580" s="591">
        <v>67.790000000000006</v>
      </c>
      <c r="H580" s="589" t="s">
        <v>474</v>
      </c>
      <c r="I580" s="589" t="s">
        <v>612</v>
      </c>
      <c r="J580" s="590">
        <v>42832</v>
      </c>
      <c r="K580" s="589" t="s">
        <v>4</v>
      </c>
    </row>
    <row r="581" spans="1:11" s="589" customFormat="1" x14ac:dyDescent="0.2">
      <c r="A581" s="589" t="s">
        <v>611</v>
      </c>
      <c r="B581" s="589" t="s">
        <v>687</v>
      </c>
      <c r="C581" s="589" t="s">
        <v>688</v>
      </c>
      <c r="D581" s="589" t="s">
        <v>689</v>
      </c>
      <c r="E581" s="589" t="s">
        <v>1494</v>
      </c>
      <c r="F581" s="590">
        <v>42881</v>
      </c>
      <c r="G581" s="591">
        <v>-80.92</v>
      </c>
      <c r="H581" s="589" t="s">
        <v>474</v>
      </c>
      <c r="I581" s="589" t="s">
        <v>682</v>
      </c>
      <c r="J581" s="590">
        <v>42882</v>
      </c>
      <c r="K581" s="589" t="s">
        <v>71</v>
      </c>
    </row>
    <row r="582" spans="1:11" s="589" customFormat="1" x14ac:dyDescent="0.2">
      <c r="A582" s="589" t="s">
        <v>611</v>
      </c>
      <c r="B582" s="589" t="s">
        <v>687</v>
      </c>
      <c r="C582" s="589" t="s">
        <v>688</v>
      </c>
      <c r="D582" s="589" t="s">
        <v>689</v>
      </c>
      <c r="E582" s="589" t="s">
        <v>1496</v>
      </c>
      <c r="F582" s="590">
        <v>42877</v>
      </c>
      <c r="G582" s="591">
        <v>-199.65</v>
      </c>
      <c r="H582" s="589" t="s">
        <v>474</v>
      </c>
      <c r="I582" s="589" t="s">
        <v>711</v>
      </c>
      <c r="J582" s="590">
        <v>42878</v>
      </c>
      <c r="K582" s="589" t="s">
        <v>71</v>
      </c>
    </row>
    <row r="583" spans="1:11" s="589" customFormat="1" x14ac:dyDescent="0.2">
      <c r="A583" s="589" t="s">
        <v>611</v>
      </c>
      <c r="B583" s="589" t="s">
        <v>687</v>
      </c>
      <c r="C583" s="589" t="s">
        <v>688</v>
      </c>
      <c r="D583" s="589" t="s">
        <v>689</v>
      </c>
      <c r="E583" s="589" t="s">
        <v>1497</v>
      </c>
      <c r="F583" s="590">
        <v>42874</v>
      </c>
      <c r="G583" s="591">
        <v>-87.98</v>
      </c>
      <c r="H583" s="589" t="s">
        <v>474</v>
      </c>
      <c r="I583" s="589" t="s">
        <v>232</v>
      </c>
      <c r="J583" s="590">
        <v>42876</v>
      </c>
      <c r="K583" s="589" t="s">
        <v>71</v>
      </c>
    </row>
    <row r="584" spans="1:11" s="589" customFormat="1" x14ac:dyDescent="0.2">
      <c r="A584" s="589" t="s">
        <v>611</v>
      </c>
      <c r="B584" s="589" t="s">
        <v>687</v>
      </c>
      <c r="C584" s="589" t="s">
        <v>688</v>
      </c>
      <c r="D584" s="589" t="s">
        <v>689</v>
      </c>
      <c r="E584" s="589" t="s">
        <v>1498</v>
      </c>
      <c r="F584" s="590">
        <v>42874</v>
      </c>
      <c r="G584" s="591">
        <v>-352</v>
      </c>
      <c r="H584" s="589" t="s">
        <v>474</v>
      </c>
      <c r="I584" s="589" t="s">
        <v>156</v>
      </c>
      <c r="J584" s="590">
        <v>42876</v>
      </c>
      <c r="K584" s="589" t="s">
        <v>71</v>
      </c>
    </row>
    <row r="585" spans="1:11" s="589" customFormat="1" x14ac:dyDescent="0.2">
      <c r="A585" s="589" t="s">
        <v>611</v>
      </c>
      <c r="B585" s="589" t="s">
        <v>687</v>
      </c>
      <c r="C585" s="589" t="s">
        <v>688</v>
      </c>
      <c r="D585" s="589" t="s">
        <v>689</v>
      </c>
      <c r="E585" s="589" t="s">
        <v>1499</v>
      </c>
      <c r="F585" s="590">
        <v>42863</v>
      </c>
      <c r="G585" s="591">
        <v>-169.92</v>
      </c>
      <c r="H585" s="589" t="s">
        <v>474</v>
      </c>
      <c r="I585" s="589" t="s">
        <v>375</v>
      </c>
      <c r="J585" s="590">
        <v>42864</v>
      </c>
      <c r="K585" s="589" t="s">
        <v>71</v>
      </c>
    </row>
    <row r="586" spans="1:11" s="589" customFormat="1" x14ac:dyDescent="0.2">
      <c r="A586" s="589" t="s">
        <v>611</v>
      </c>
      <c r="B586" s="589" t="s">
        <v>687</v>
      </c>
      <c r="C586" s="589" t="s">
        <v>688</v>
      </c>
      <c r="D586" s="589" t="s">
        <v>689</v>
      </c>
      <c r="E586" s="589" t="s">
        <v>1503</v>
      </c>
      <c r="F586" s="590">
        <v>42880</v>
      </c>
      <c r="G586" s="591">
        <v>-350</v>
      </c>
      <c r="H586" s="589" t="s">
        <v>474</v>
      </c>
      <c r="I586" s="589" t="s">
        <v>1504</v>
      </c>
      <c r="J586" s="590">
        <v>42881</v>
      </c>
      <c r="K586" s="589" t="s">
        <v>71</v>
      </c>
    </row>
    <row r="587" spans="1:11" s="589" customFormat="1" x14ac:dyDescent="0.2">
      <c r="A587" s="589" t="s">
        <v>611</v>
      </c>
      <c r="B587" s="589" t="s">
        <v>687</v>
      </c>
      <c r="C587" s="589" t="s">
        <v>688</v>
      </c>
      <c r="D587" s="589" t="s">
        <v>689</v>
      </c>
      <c r="E587" s="589" t="s">
        <v>1505</v>
      </c>
      <c r="F587" s="590">
        <v>42880</v>
      </c>
      <c r="G587" s="591">
        <v>-170.78</v>
      </c>
      <c r="H587" s="589" t="s">
        <v>474</v>
      </c>
      <c r="I587" s="589" t="s">
        <v>606</v>
      </c>
      <c r="J587" s="590">
        <v>42881</v>
      </c>
      <c r="K587" s="589" t="s">
        <v>71</v>
      </c>
    </row>
    <row r="588" spans="1:11" s="589" customFormat="1" x14ac:dyDescent="0.2">
      <c r="A588" s="589" t="s">
        <v>611</v>
      </c>
      <c r="B588" s="589" t="s">
        <v>687</v>
      </c>
      <c r="C588" s="589" t="s">
        <v>688</v>
      </c>
      <c r="D588" s="589" t="s">
        <v>689</v>
      </c>
      <c r="E588" s="589" t="s">
        <v>1506</v>
      </c>
      <c r="F588" s="590">
        <v>42880</v>
      </c>
      <c r="G588" s="591">
        <v>-170.78</v>
      </c>
      <c r="H588" s="589" t="s">
        <v>474</v>
      </c>
      <c r="I588" s="589" t="s">
        <v>606</v>
      </c>
      <c r="J588" s="590">
        <v>42881</v>
      </c>
      <c r="K588" s="589" t="s">
        <v>71</v>
      </c>
    </row>
    <row r="589" spans="1:11" s="589" customFormat="1" x14ac:dyDescent="0.2">
      <c r="A589" s="589" t="s">
        <v>611</v>
      </c>
      <c r="B589" s="589" t="s">
        <v>687</v>
      </c>
      <c r="C589" s="589" t="s">
        <v>688</v>
      </c>
      <c r="D589" s="589" t="s">
        <v>689</v>
      </c>
      <c r="E589" s="589" t="s">
        <v>1507</v>
      </c>
      <c r="F589" s="590">
        <v>42878</v>
      </c>
      <c r="G589" s="591">
        <v>-97.85</v>
      </c>
      <c r="H589" s="589" t="s">
        <v>474</v>
      </c>
      <c r="I589" s="589" t="s">
        <v>609</v>
      </c>
      <c r="J589" s="590">
        <v>42879</v>
      </c>
      <c r="K589" s="589" t="s">
        <v>71</v>
      </c>
    </row>
    <row r="590" spans="1:11" s="589" customFormat="1" x14ac:dyDescent="0.2">
      <c r="A590" s="589" t="s">
        <v>611</v>
      </c>
      <c r="B590" s="589" t="s">
        <v>687</v>
      </c>
      <c r="C590" s="589" t="s">
        <v>688</v>
      </c>
      <c r="D590" s="589" t="s">
        <v>689</v>
      </c>
      <c r="E590" s="589" t="s">
        <v>1508</v>
      </c>
      <c r="F590" s="590">
        <v>42878</v>
      </c>
      <c r="G590" s="591">
        <v>-97.85</v>
      </c>
      <c r="H590" s="589" t="s">
        <v>474</v>
      </c>
      <c r="I590" s="589" t="s">
        <v>609</v>
      </c>
      <c r="J590" s="590">
        <v>42879</v>
      </c>
      <c r="K590" s="589" t="s">
        <v>71</v>
      </c>
    </row>
    <row r="591" spans="1:11" s="589" customFormat="1" x14ac:dyDescent="0.2">
      <c r="A591" s="589" t="s">
        <v>611</v>
      </c>
      <c r="B591" s="589" t="s">
        <v>687</v>
      </c>
      <c r="C591" s="589" t="s">
        <v>688</v>
      </c>
      <c r="D591" s="589" t="s">
        <v>689</v>
      </c>
      <c r="E591" s="589" t="s">
        <v>1509</v>
      </c>
      <c r="F591" s="590">
        <v>42878</v>
      </c>
      <c r="G591" s="591">
        <v>-307.68</v>
      </c>
      <c r="H591" s="589" t="s">
        <v>474</v>
      </c>
      <c r="I591" s="589" t="s">
        <v>806</v>
      </c>
      <c r="J591" s="590">
        <v>42879</v>
      </c>
      <c r="K591" s="589" t="s">
        <v>71</v>
      </c>
    </row>
    <row r="592" spans="1:11" s="589" customFormat="1" x14ac:dyDescent="0.2">
      <c r="A592" s="589" t="s">
        <v>611</v>
      </c>
      <c r="B592" s="589" t="s">
        <v>687</v>
      </c>
      <c r="C592" s="589" t="s">
        <v>688</v>
      </c>
      <c r="D592" s="589" t="s">
        <v>689</v>
      </c>
      <c r="E592" s="589" t="s">
        <v>1510</v>
      </c>
      <c r="F592" s="590">
        <v>42878</v>
      </c>
      <c r="G592" s="591">
        <v>-80</v>
      </c>
      <c r="H592" s="589" t="s">
        <v>474</v>
      </c>
      <c r="I592" s="589" t="s">
        <v>1511</v>
      </c>
      <c r="J592" s="590">
        <v>42879</v>
      </c>
      <c r="K592" s="589" t="s">
        <v>71</v>
      </c>
    </row>
    <row r="593" spans="1:11" s="589" customFormat="1" x14ac:dyDescent="0.2">
      <c r="A593" s="589" t="s">
        <v>611</v>
      </c>
      <c r="B593" s="589" t="s">
        <v>687</v>
      </c>
      <c r="C593" s="589" t="s">
        <v>688</v>
      </c>
      <c r="D593" s="589" t="s">
        <v>689</v>
      </c>
      <c r="E593" s="589" t="s">
        <v>1512</v>
      </c>
      <c r="F593" s="590">
        <v>42878</v>
      </c>
      <c r="G593" s="591">
        <v>-80</v>
      </c>
      <c r="H593" s="589" t="s">
        <v>474</v>
      </c>
      <c r="I593" s="589" t="s">
        <v>1511</v>
      </c>
      <c r="J593" s="590">
        <v>42879</v>
      </c>
      <c r="K593" s="589" t="s">
        <v>71</v>
      </c>
    </row>
    <row r="594" spans="1:11" s="589" customFormat="1" x14ac:dyDescent="0.2">
      <c r="A594" s="589" t="s">
        <v>611</v>
      </c>
      <c r="B594" s="589" t="s">
        <v>687</v>
      </c>
      <c r="C594" s="589" t="s">
        <v>688</v>
      </c>
      <c r="D594" s="589" t="s">
        <v>689</v>
      </c>
      <c r="E594" s="589" t="s">
        <v>1513</v>
      </c>
      <c r="F594" s="590">
        <v>42878</v>
      </c>
      <c r="G594" s="591">
        <v>-720</v>
      </c>
      <c r="H594" s="589" t="s">
        <v>474</v>
      </c>
      <c r="I594" s="589" t="s">
        <v>394</v>
      </c>
      <c r="J594" s="590">
        <v>42879</v>
      </c>
      <c r="K594" s="589" t="s">
        <v>71</v>
      </c>
    </row>
    <row r="595" spans="1:11" s="589" customFormat="1" x14ac:dyDescent="0.2">
      <c r="A595" s="589" t="s">
        <v>611</v>
      </c>
      <c r="B595" s="589" t="s">
        <v>687</v>
      </c>
      <c r="C595" s="589" t="s">
        <v>688</v>
      </c>
      <c r="D595" s="589" t="s">
        <v>689</v>
      </c>
      <c r="E595" s="589" t="s">
        <v>1514</v>
      </c>
      <c r="F595" s="590">
        <v>42877</v>
      </c>
      <c r="G595" s="591">
        <v>-120</v>
      </c>
      <c r="H595" s="589" t="s">
        <v>474</v>
      </c>
      <c r="I595" s="589" t="s">
        <v>1073</v>
      </c>
      <c r="J595" s="590">
        <v>42878</v>
      </c>
      <c r="K595" s="589" t="s">
        <v>71</v>
      </c>
    </row>
    <row r="596" spans="1:11" s="589" customFormat="1" x14ac:dyDescent="0.2">
      <c r="A596" s="589" t="s">
        <v>611</v>
      </c>
      <c r="B596" s="589" t="s">
        <v>687</v>
      </c>
      <c r="C596" s="589" t="s">
        <v>688</v>
      </c>
      <c r="D596" s="589" t="s">
        <v>689</v>
      </c>
      <c r="E596" s="589" t="s">
        <v>1515</v>
      </c>
      <c r="F596" s="590">
        <v>42877</v>
      </c>
      <c r="G596" s="591">
        <v>-95</v>
      </c>
      <c r="H596" s="589" t="s">
        <v>474</v>
      </c>
      <c r="I596" s="589" t="s">
        <v>1073</v>
      </c>
      <c r="J596" s="590">
        <v>42878</v>
      </c>
      <c r="K596" s="589" t="s">
        <v>71</v>
      </c>
    </row>
    <row r="597" spans="1:11" s="589" customFormat="1" x14ac:dyDescent="0.2">
      <c r="A597" s="589" t="s">
        <v>611</v>
      </c>
      <c r="B597" s="589" t="s">
        <v>687</v>
      </c>
      <c r="C597" s="589" t="s">
        <v>688</v>
      </c>
      <c r="D597" s="589" t="s">
        <v>689</v>
      </c>
      <c r="E597" s="589" t="s">
        <v>1516</v>
      </c>
      <c r="F597" s="590">
        <v>42874</v>
      </c>
      <c r="G597" s="591">
        <v>-352</v>
      </c>
      <c r="H597" s="589" t="s">
        <v>474</v>
      </c>
      <c r="I597" s="589" t="s">
        <v>394</v>
      </c>
      <c r="J597" s="590">
        <v>42876</v>
      </c>
      <c r="K597" s="589" t="s">
        <v>71</v>
      </c>
    </row>
    <row r="598" spans="1:11" s="589" customFormat="1" x14ac:dyDescent="0.2">
      <c r="A598" s="589" t="s">
        <v>611</v>
      </c>
      <c r="B598" s="589" t="s">
        <v>687</v>
      </c>
      <c r="C598" s="589" t="s">
        <v>688</v>
      </c>
      <c r="D598" s="589" t="s">
        <v>689</v>
      </c>
      <c r="E598" s="589" t="s">
        <v>1517</v>
      </c>
      <c r="F598" s="590">
        <v>42867</v>
      </c>
      <c r="G598" s="591">
        <v>-238.4</v>
      </c>
      <c r="H598" s="589" t="s">
        <v>474</v>
      </c>
      <c r="I598" s="589" t="s">
        <v>226</v>
      </c>
      <c r="J598" s="590">
        <v>42868</v>
      </c>
      <c r="K598" s="589" t="s">
        <v>71</v>
      </c>
    </row>
    <row r="599" spans="1:11" s="589" customFormat="1" x14ac:dyDescent="0.2">
      <c r="A599" s="589" t="s">
        <v>611</v>
      </c>
      <c r="B599" s="589" t="s">
        <v>687</v>
      </c>
      <c r="C599" s="589" t="s">
        <v>688</v>
      </c>
      <c r="D599" s="589" t="s">
        <v>689</v>
      </c>
      <c r="E599" s="589" t="s">
        <v>1518</v>
      </c>
      <c r="F599" s="590">
        <v>42867</v>
      </c>
      <c r="G599" s="591">
        <v>-43.85</v>
      </c>
      <c r="H599" s="589" t="s">
        <v>474</v>
      </c>
      <c r="I599" s="589" t="s">
        <v>528</v>
      </c>
      <c r="J599" s="590">
        <v>42868</v>
      </c>
      <c r="K599" s="589" t="s">
        <v>71</v>
      </c>
    </row>
    <row r="600" spans="1:11" s="589" customFormat="1" x14ac:dyDescent="0.2">
      <c r="A600" s="589" t="s">
        <v>611</v>
      </c>
      <c r="B600" s="589" t="s">
        <v>687</v>
      </c>
      <c r="C600" s="589" t="s">
        <v>688</v>
      </c>
      <c r="D600" s="589" t="s">
        <v>689</v>
      </c>
      <c r="E600" s="589" t="s">
        <v>1519</v>
      </c>
      <c r="F600" s="590">
        <v>42866</v>
      </c>
      <c r="G600" s="591">
        <v>-238.4</v>
      </c>
      <c r="H600" s="589" t="s">
        <v>474</v>
      </c>
      <c r="I600" s="589" t="s">
        <v>226</v>
      </c>
      <c r="J600" s="590">
        <v>42867</v>
      </c>
      <c r="K600" s="589" t="s">
        <v>71</v>
      </c>
    </row>
    <row r="601" spans="1:11" s="589" customFormat="1" x14ac:dyDescent="0.2">
      <c r="A601" s="589" t="s">
        <v>611</v>
      </c>
      <c r="B601" s="589" t="s">
        <v>687</v>
      </c>
      <c r="C601" s="589" t="s">
        <v>688</v>
      </c>
      <c r="D601" s="589" t="s">
        <v>689</v>
      </c>
      <c r="E601" s="589" t="s">
        <v>1520</v>
      </c>
      <c r="F601" s="590">
        <v>42866</v>
      </c>
      <c r="G601" s="591">
        <v>-61.52</v>
      </c>
      <c r="H601" s="589" t="s">
        <v>474</v>
      </c>
      <c r="I601" s="589" t="s">
        <v>522</v>
      </c>
      <c r="J601" s="590">
        <v>42867</v>
      </c>
      <c r="K601" s="589" t="s">
        <v>71</v>
      </c>
    </row>
    <row r="602" spans="1:11" s="589" customFormat="1" x14ac:dyDescent="0.2">
      <c r="A602" s="589" t="s">
        <v>611</v>
      </c>
      <c r="B602" s="589" t="s">
        <v>687</v>
      </c>
      <c r="C602" s="589" t="s">
        <v>688</v>
      </c>
      <c r="D602" s="589" t="s">
        <v>689</v>
      </c>
      <c r="E602" s="589" t="s">
        <v>1521</v>
      </c>
      <c r="F602" s="590">
        <v>42865</v>
      </c>
      <c r="G602" s="591">
        <v>-96.95</v>
      </c>
      <c r="H602" s="589" t="s">
        <v>474</v>
      </c>
      <c r="I602" s="589" t="s">
        <v>177</v>
      </c>
      <c r="J602" s="590">
        <v>42866</v>
      </c>
      <c r="K602" s="589" t="s">
        <v>71</v>
      </c>
    </row>
    <row r="603" spans="1:11" s="589" customFormat="1" x14ac:dyDescent="0.2">
      <c r="A603" s="589" t="s">
        <v>611</v>
      </c>
      <c r="B603" s="589" t="s">
        <v>687</v>
      </c>
      <c r="C603" s="589" t="s">
        <v>688</v>
      </c>
      <c r="D603" s="589" t="s">
        <v>689</v>
      </c>
      <c r="E603" s="589" t="s">
        <v>1522</v>
      </c>
      <c r="F603" s="590">
        <v>42865</v>
      </c>
      <c r="G603" s="591">
        <v>-96.95</v>
      </c>
      <c r="H603" s="589" t="s">
        <v>474</v>
      </c>
      <c r="I603" s="589" t="s">
        <v>177</v>
      </c>
      <c r="J603" s="590">
        <v>42866</v>
      </c>
      <c r="K603" s="589" t="s">
        <v>71</v>
      </c>
    </row>
    <row r="604" spans="1:11" s="589" customFormat="1" x14ac:dyDescent="0.2">
      <c r="A604" s="589" t="s">
        <v>611</v>
      </c>
      <c r="B604" s="589" t="s">
        <v>687</v>
      </c>
      <c r="C604" s="589" t="s">
        <v>688</v>
      </c>
      <c r="D604" s="589" t="s">
        <v>689</v>
      </c>
      <c r="E604" s="589" t="s">
        <v>1524</v>
      </c>
      <c r="F604" s="590">
        <v>42863</v>
      </c>
      <c r="G604" s="591">
        <v>-429</v>
      </c>
      <c r="H604" s="589" t="s">
        <v>474</v>
      </c>
      <c r="I604" s="589" t="s">
        <v>522</v>
      </c>
      <c r="J604" s="590">
        <v>42864</v>
      </c>
      <c r="K604" s="589" t="s">
        <v>71</v>
      </c>
    </row>
    <row r="605" spans="1:11" s="589" customFormat="1" x14ac:dyDescent="0.2">
      <c r="A605" s="589" t="s">
        <v>611</v>
      </c>
      <c r="B605" s="589" t="s">
        <v>687</v>
      </c>
      <c r="C605" s="589" t="s">
        <v>688</v>
      </c>
      <c r="D605" s="589" t="s">
        <v>689</v>
      </c>
      <c r="E605" s="589" t="s">
        <v>1526</v>
      </c>
      <c r="F605" s="590">
        <v>42863</v>
      </c>
      <c r="G605" s="591">
        <v>-199.16</v>
      </c>
      <c r="H605" s="589" t="s">
        <v>474</v>
      </c>
      <c r="I605" s="589" t="s">
        <v>551</v>
      </c>
      <c r="J605" s="590">
        <v>42864</v>
      </c>
      <c r="K605" s="589" t="s">
        <v>71</v>
      </c>
    </row>
    <row r="606" spans="1:11" s="589" customFormat="1" x14ac:dyDescent="0.2">
      <c r="A606" s="589" t="s">
        <v>611</v>
      </c>
      <c r="B606" s="589" t="s">
        <v>687</v>
      </c>
      <c r="C606" s="589" t="s">
        <v>688</v>
      </c>
      <c r="D606" s="589" t="s">
        <v>689</v>
      </c>
      <c r="E606" s="589" t="s">
        <v>1527</v>
      </c>
      <c r="F606" s="590">
        <v>42859</v>
      </c>
      <c r="G606" s="591">
        <v>-93</v>
      </c>
      <c r="H606" s="589" t="s">
        <v>474</v>
      </c>
      <c r="I606" s="589" t="s">
        <v>226</v>
      </c>
      <c r="J606" s="590">
        <v>42860</v>
      </c>
      <c r="K606" s="589" t="s">
        <v>71</v>
      </c>
    </row>
    <row r="607" spans="1:11" s="589" customFormat="1" x14ac:dyDescent="0.2">
      <c r="A607" s="589" t="s">
        <v>611</v>
      </c>
      <c r="B607" s="589" t="s">
        <v>687</v>
      </c>
      <c r="C607" s="589" t="s">
        <v>688</v>
      </c>
      <c r="D607" s="589" t="s">
        <v>689</v>
      </c>
      <c r="E607" s="589" t="s">
        <v>1528</v>
      </c>
      <c r="F607" s="590">
        <v>42853</v>
      </c>
      <c r="G607" s="591">
        <v>-55.33</v>
      </c>
      <c r="H607" s="589" t="s">
        <v>474</v>
      </c>
      <c r="I607" s="589" t="s">
        <v>156</v>
      </c>
      <c r="J607" s="590">
        <v>42857</v>
      </c>
      <c r="K607" s="589" t="s">
        <v>71</v>
      </c>
    </row>
    <row r="608" spans="1:11" s="589" customFormat="1" x14ac:dyDescent="0.2">
      <c r="A608" s="589" t="s">
        <v>611</v>
      </c>
      <c r="B608" s="589" t="s">
        <v>687</v>
      </c>
      <c r="C608" s="589" t="s">
        <v>688</v>
      </c>
      <c r="D608" s="589" t="s">
        <v>689</v>
      </c>
      <c r="E608" s="589" t="s">
        <v>1534</v>
      </c>
      <c r="F608" s="590">
        <v>42884</v>
      </c>
      <c r="G608" s="591">
        <v>286.94</v>
      </c>
      <c r="H608" s="589" t="s">
        <v>474</v>
      </c>
      <c r="I608" s="589" t="s">
        <v>181</v>
      </c>
      <c r="J608" s="590">
        <v>42885</v>
      </c>
      <c r="K608" s="589" t="s">
        <v>71</v>
      </c>
    </row>
    <row r="609" spans="1:11" s="589" customFormat="1" x14ac:dyDescent="0.2">
      <c r="A609" s="589" t="s">
        <v>611</v>
      </c>
      <c r="B609" s="589" t="s">
        <v>687</v>
      </c>
      <c r="C609" s="589" t="s">
        <v>688</v>
      </c>
      <c r="D609" s="589" t="s">
        <v>689</v>
      </c>
      <c r="E609" s="589" t="s">
        <v>1535</v>
      </c>
      <c r="F609" s="590">
        <v>42884</v>
      </c>
      <c r="G609" s="591">
        <v>286.94</v>
      </c>
      <c r="H609" s="589" t="s">
        <v>474</v>
      </c>
      <c r="I609" s="589" t="s">
        <v>181</v>
      </c>
      <c r="J609" s="590">
        <v>42885</v>
      </c>
      <c r="K609" s="589" t="s">
        <v>71</v>
      </c>
    </row>
    <row r="610" spans="1:11" s="589" customFormat="1" x14ac:dyDescent="0.2">
      <c r="A610" s="589" t="s">
        <v>611</v>
      </c>
      <c r="B610" s="589" t="s">
        <v>687</v>
      </c>
      <c r="C610" s="589" t="s">
        <v>688</v>
      </c>
      <c r="D610" s="589" t="s">
        <v>689</v>
      </c>
      <c r="E610" s="589" t="s">
        <v>1536</v>
      </c>
      <c r="F610" s="590">
        <v>42884</v>
      </c>
      <c r="G610" s="591">
        <v>564.76</v>
      </c>
      <c r="H610" s="589" t="s">
        <v>474</v>
      </c>
      <c r="I610" s="589" t="s">
        <v>345</v>
      </c>
      <c r="J610" s="590">
        <v>42885</v>
      </c>
      <c r="K610" s="589" t="s">
        <v>71</v>
      </c>
    </row>
    <row r="611" spans="1:11" s="589" customFormat="1" x14ac:dyDescent="0.2">
      <c r="A611" s="589" t="s">
        <v>611</v>
      </c>
      <c r="B611" s="589" t="s">
        <v>687</v>
      </c>
      <c r="C611" s="589" t="s">
        <v>688</v>
      </c>
      <c r="D611" s="589" t="s">
        <v>689</v>
      </c>
      <c r="E611" s="589" t="s">
        <v>1537</v>
      </c>
      <c r="F611" s="590">
        <v>42884</v>
      </c>
      <c r="G611" s="591">
        <v>74.98</v>
      </c>
      <c r="H611" s="589" t="s">
        <v>474</v>
      </c>
      <c r="I611" s="589" t="s">
        <v>457</v>
      </c>
      <c r="J611" s="590">
        <v>42885</v>
      </c>
      <c r="K611" s="589" t="s">
        <v>71</v>
      </c>
    </row>
    <row r="612" spans="1:11" s="589" customFormat="1" x14ac:dyDescent="0.2">
      <c r="A612" s="589" t="s">
        <v>611</v>
      </c>
      <c r="B612" s="589" t="s">
        <v>687</v>
      </c>
      <c r="C612" s="589" t="s">
        <v>688</v>
      </c>
      <c r="D612" s="589" t="s">
        <v>689</v>
      </c>
      <c r="E612" s="589" t="s">
        <v>1538</v>
      </c>
      <c r="F612" s="590">
        <v>42884</v>
      </c>
      <c r="G612" s="591">
        <v>254.61</v>
      </c>
      <c r="H612" s="589" t="s">
        <v>474</v>
      </c>
      <c r="I612" s="589" t="s">
        <v>345</v>
      </c>
      <c r="J612" s="590">
        <v>42885</v>
      </c>
      <c r="K612" s="589" t="s">
        <v>71</v>
      </c>
    </row>
    <row r="613" spans="1:11" s="589" customFormat="1" x14ac:dyDescent="0.2">
      <c r="A613" s="589" t="s">
        <v>611</v>
      </c>
      <c r="B613" s="589" t="s">
        <v>687</v>
      </c>
      <c r="C613" s="589" t="s">
        <v>688</v>
      </c>
      <c r="D613" s="589" t="s">
        <v>689</v>
      </c>
      <c r="E613" s="589" t="s">
        <v>1539</v>
      </c>
      <c r="F613" s="590">
        <v>42884</v>
      </c>
      <c r="G613" s="591">
        <v>232</v>
      </c>
      <c r="H613" s="589" t="s">
        <v>474</v>
      </c>
      <c r="I613" s="589" t="s">
        <v>345</v>
      </c>
      <c r="J613" s="590">
        <v>42885</v>
      </c>
      <c r="K613" s="589" t="s">
        <v>71</v>
      </c>
    </row>
    <row r="614" spans="1:11" s="589" customFormat="1" x14ac:dyDescent="0.2">
      <c r="A614" s="589" t="s">
        <v>611</v>
      </c>
      <c r="B614" s="589" t="s">
        <v>687</v>
      </c>
      <c r="C614" s="589" t="s">
        <v>688</v>
      </c>
      <c r="D614" s="589" t="s">
        <v>689</v>
      </c>
      <c r="E614" s="589" t="s">
        <v>1541</v>
      </c>
      <c r="F614" s="590">
        <v>42884</v>
      </c>
      <c r="G614" s="591">
        <v>1085.47</v>
      </c>
      <c r="H614" s="589" t="s">
        <v>474</v>
      </c>
      <c r="I614" s="589" t="s">
        <v>338</v>
      </c>
      <c r="J614" s="590">
        <v>42885</v>
      </c>
      <c r="K614" s="589" t="s">
        <v>71</v>
      </c>
    </row>
    <row r="615" spans="1:11" s="589" customFormat="1" x14ac:dyDescent="0.2">
      <c r="A615" s="589" t="s">
        <v>611</v>
      </c>
      <c r="B615" s="589" t="s">
        <v>687</v>
      </c>
      <c r="C615" s="589" t="s">
        <v>688</v>
      </c>
      <c r="D615" s="589" t="s">
        <v>689</v>
      </c>
      <c r="E615" s="589" t="s">
        <v>1542</v>
      </c>
      <c r="F615" s="590">
        <v>42884</v>
      </c>
      <c r="G615" s="591">
        <v>569.15</v>
      </c>
      <c r="H615" s="589" t="s">
        <v>474</v>
      </c>
      <c r="I615" s="589" t="s">
        <v>1500</v>
      </c>
      <c r="J615" s="590">
        <v>42885</v>
      </c>
      <c r="K615" s="589" t="s">
        <v>71</v>
      </c>
    </row>
    <row r="616" spans="1:11" s="589" customFormat="1" x14ac:dyDescent="0.2">
      <c r="A616" s="589" t="s">
        <v>611</v>
      </c>
      <c r="B616" s="589" t="s">
        <v>687</v>
      </c>
      <c r="C616" s="589" t="s">
        <v>688</v>
      </c>
      <c r="D616" s="589" t="s">
        <v>689</v>
      </c>
      <c r="E616" s="589" t="s">
        <v>1544</v>
      </c>
      <c r="F616" s="590">
        <v>42884</v>
      </c>
      <c r="G616" s="591">
        <v>134.91999999999999</v>
      </c>
      <c r="H616" s="589" t="s">
        <v>474</v>
      </c>
      <c r="I616" s="589" t="s">
        <v>465</v>
      </c>
      <c r="J616" s="590">
        <v>42885</v>
      </c>
      <c r="K616" s="589" t="s">
        <v>71</v>
      </c>
    </row>
    <row r="617" spans="1:11" s="589" customFormat="1" x14ac:dyDescent="0.2">
      <c r="A617" s="589" t="s">
        <v>611</v>
      </c>
      <c r="B617" s="589" t="s">
        <v>687</v>
      </c>
      <c r="C617" s="589" t="s">
        <v>688</v>
      </c>
      <c r="D617" s="589" t="s">
        <v>689</v>
      </c>
      <c r="E617" s="589" t="s">
        <v>1545</v>
      </c>
      <c r="F617" s="590">
        <v>42884</v>
      </c>
      <c r="G617" s="591">
        <v>64.989999999999995</v>
      </c>
      <c r="H617" s="589" t="s">
        <v>474</v>
      </c>
      <c r="I617" s="589" t="s">
        <v>465</v>
      </c>
      <c r="J617" s="590">
        <v>42885</v>
      </c>
      <c r="K617" s="589" t="s">
        <v>71</v>
      </c>
    </row>
    <row r="618" spans="1:11" s="589" customFormat="1" x14ac:dyDescent="0.2">
      <c r="A618" s="589" t="s">
        <v>611</v>
      </c>
      <c r="B618" s="589" t="s">
        <v>687</v>
      </c>
      <c r="C618" s="589" t="s">
        <v>688</v>
      </c>
      <c r="D618" s="589" t="s">
        <v>689</v>
      </c>
      <c r="E618" s="589" t="s">
        <v>1546</v>
      </c>
      <c r="F618" s="590">
        <v>42884</v>
      </c>
      <c r="G618" s="591">
        <v>109.98</v>
      </c>
      <c r="H618" s="589" t="s">
        <v>474</v>
      </c>
      <c r="I618" s="589" t="s">
        <v>465</v>
      </c>
      <c r="J618" s="590">
        <v>42885</v>
      </c>
      <c r="K618" s="589" t="s">
        <v>71</v>
      </c>
    </row>
    <row r="619" spans="1:11" s="589" customFormat="1" x14ac:dyDescent="0.2">
      <c r="A619" s="589" t="s">
        <v>611</v>
      </c>
      <c r="B619" s="589" t="s">
        <v>687</v>
      </c>
      <c r="C619" s="589" t="s">
        <v>688</v>
      </c>
      <c r="D619" s="589" t="s">
        <v>689</v>
      </c>
      <c r="E619" s="589" t="s">
        <v>1547</v>
      </c>
      <c r="F619" s="590">
        <v>42881</v>
      </c>
      <c r="G619" s="591">
        <v>105.92</v>
      </c>
      <c r="H619" s="589" t="s">
        <v>474</v>
      </c>
      <c r="I619" s="589" t="s">
        <v>682</v>
      </c>
      <c r="J619" s="590">
        <v>42882</v>
      </c>
      <c r="K619" s="589" t="s">
        <v>71</v>
      </c>
    </row>
    <row r="620" spans="1:11" s="589" customFormat="1" x14ac:dyDescent="0.2">
      <c r="A620" s="589" t="s">
        <v>611</v>
      </c>
      <c r="B620" s="589" t="s">
        <v>687</v>
      </c>
      <c r="C620" s="589" t="s">
        <v>688</v>
      </c>
      <c r="D620" s="589" t="s">
        <v>689</v>
      </c>
      <c r="E620" s="589" t="s">
        <v>1548</v>
      </c>
      <c r="F620" s="590">
        <v>42881</v>
      </c>
      <c r="G620" s="591">
        <v>788.17</v>
      </c>
      <c r="H620" s="589" t="s">
        <v>474</v>
      </c>
      <c r="I620" s="589" t="s">
        <v>345</v>
      </c>
      <c r="J620" s="590">
        <v>42882</v>
      </c>
      <c r="K620" s="589" t="s">
        <v>71</v>
      </c>
    </row>
    <row r="621" spans="1:11" s="589" customFormat="1" x14ac:dyDescent="0.2">
      <c r="A621" s="589" t="s">
        <v>611</v>
      </c>
      <c r="B621" s="589" t="s">
        <v>687</v>
      </c>
      <c r="C621" s="589" t="s">
        <v>688</v>
      </c>
      <c r="D621" s="589" t="s">
        <v>689</v>
      </c>
      <c r="E621" s="589" t="s">
        <v>1549</v>
      </c>
      <c r="F621" s="590">
        <v>42881</v>
      </c>
      <c r="G621" s="591">
        <v>80.92</v>
      </c>
      <c r="H621" s="589" t="s">
        <v>474</v>
      </c>
      <c r="I621" s="589" t="s">
        <v>682</v>
      </c>
      <c r="J621" s="590">
        <v>42882</v>
      </c>
      <c r="K621" s="589" t="s">
        <v>71</v>
      </c>
    </row>
    <row r="622" spans="1:11" s="589" customFormat="1" x14ac:dyDescent="0.2">
      <c r="A622" s="589" t="s">
        <v>611</v>
      </c>
      <c r="B622" s="589" t="s">
        <v>687</v>
      </c>
      <c r="C622" s="589" t="s">
        <v>688</v>
      </c>
      <c r="D622" s="589" t="s">
        <v>689</v>
      </c>
      <c r="E622" s="589" t="s">
        <v>1550</v>
      </c>
      <c r="F622" s="590">
        <v>42880</v>
      </c>
      <c r="G622" s="591">
        <v>169.98</v>
      </c>
      <c r="H622" s="589" t="s">
        <v>474</v>
      </c>
      <c r="I622" s="589" t="s">
        <v>394</v>
      </c>
      <c r="J622" s="590">
        <v>42881</v>
      </c>
      <c r="K622" s="589" t="s">
        <v>71</v>
      </c>
    </row>
    <row r="623" spans="1:11" s="589" customFormat="1" x14ac:dyDescent="0.2">
      <c r="A623" s="589" t="s">
        <v>611</v>
      </c>
      <c r="B623" s="589" t="s">
        <v>687</v>
      </c>
      <c r="C623" s="589" t="s">
        <v>688</v>
      </c>
      <c r="D623" s="589" t="s">
        <v>689</v>
      </c>
      <c r="E623" s="589" t="s">
        <v>1551</v>
      </c>
      <c r="F623" s="590">
        <v>42880</v>
      </c>
      <c r="G623" s="591">
        <v>163.94</v>
      </c>
      <c r="H623" s="589" t="s">
        <v>474</v>
      </c>
      <c r="I623" s="589" t="s">
        <v>156</v>
      </c>
      <c r="J623" s="590">
        <v>42881</v>
      </c>
      <c r="K623" s="589" t="s">
        <v>71</v>
      </c>
    </row>
    <row r="624" spans="1:11" s="589" customFormat="1" x14ac:dyDescent="0.2">
      <c r="A624" s="589" t="s">
        <v>611</v>
      </c>
      <c r="B624" s="589" t="s">
        <v>687</v>
      </c>
      <c r="C624" s="589" t="s">
        <v>688</v>
      </c>
      <c r="D624" s="589" t="s">
        <v>689</v>
      </c>
      <c r="E624" s="589" t="s">
        <v>1552</v>
      </c>
      <c r="F624" s="590">
        <v>42880</v>
      </c>
      <c r="G624" s="591">
        <v>169.98</v>
      </c>
      <c r="H624" s="589" t="s">
        <v>474</v>
      </c>
      <c r="I624" s="589" t="s">
        <v>394</v>
      </c>
      <c r="J624" s="590">
        <v>42881</v>
      </c>
      <c r="K624" s="589" t="s">
        <v>71</v>
      </c>
    </row>
    <row r="625" spans="1:11" s="589" customFormat="1" x14ac:dyDescent="0.2">
      <c r="A625" s="589" t="s">
        <v>611</v>
      </c>
      <c r="B625" s="589" t="s">
        <v>687</v>
      </c>
      <c r="C625" s="589" t="s">
        <v>688</v>
      </c>
      <c r="D625" s="589" t="s">
        <v>689</v>
      </c>
      <c r="E625" s="589" t="s">
        <v>1553</v>
      </c>
      <c r="F625" s="590">
        <v>42880</v>
      </c>
      <c r="G625" s="591">
        <v>90.74</v>
      </c>
      <c r="H625" s="589" t="s">
        <v>474</v>
      </c>
      <c r="I625" s="589" t="s">
        <v>509</v>
      </c>
      <c r="J625" s="590">
        <v>42881</v>
      </c>
      <c r="K625" s="589" t="s">
        <v>71</v>
      </c>
    </row>
    <row r="626" spans="1:11" s="589" customFormat="1" x14ac:dyDescent="0.2">
      <c r="A626" s="589" t="s">
        <v>611</v>
      </c>
      <c r="B626" s="589" t="s">
        <v>687</v>
      </c>
      <c r="C626" s="589" t="s">
        <v>688</v>
      </c>
      <c r="D626" s="589" t="s">
        <v>689</v>
      </c>
      <c r="E626" s="589" t="s">
        <v>1554</v>
      </c>
      <c r="F626" s="590">
        <v>42880</v>
      </c>
      <c r="G626" s="591">
        <v>181.31</v>
      </c>
      <c r="H626" s="589" t="s">
        <v>474</v>
      </c>
      <c r="I626" s="589" t="s">
        <v>617</v>
      </c>
      <c r="J626" s="590">
        <v>42881</v>
      </c>
      <c r="K626" s="589" t="s">
        <v>71</v>
      </c>
    </row>
    <row r="627" spans="1:11" s="589" customFormat="1" x14ac:dyDescent="0.2">
      <c r="A627" s="589" t="s">
        <v>611</v>
      </c>
      <c r="B627" s="589" t="s">
        <v>687</v>
      </c>
      <c r="C627" s="589" t="s">
        <v>688</v>
      </c>
      <c r="D627" s="589" t="s">
        <v>689</v>
      </c>
      <c r="E627" s="589" t="s">
        <v>1555</v>
      </c>
      <c r="F627" s="590">
        <v>42880</v>
      </c>
      <c r="G627" s="591">
        <v>190.92</v>
      </c>
      <c r="H627" s="589" t="s">
        <v>474</v>
      </c>
      <c r="I627" s="589" t="s">
        <v>226</v>
      </c>
      <c r="J627" s="590">
        <v>42881</v>
      </c>
      <c r="K627" s="589" t="s">
        <v>71</v>
      </c>
    </row>
    <row r="628" spans="1:11" s="589" customFormat="1" x14ac:dyDescent="0.2">
      <c r="A628" s="589" t="s">
        <v>611</v>
      </c>
      <c r="B628" s="589" t="s">
        <v>687</v>
      </c>
      <c r="C628" s="589" t="s">
        <v>688</v>
      </c>
      <c r="D628" s="589" t="s">
        <v>689</v>
      </c>
      <c r="E628" s="589" t="s">
        <v>1556</v>
      </c>
      <c r="F628" s="590">
        <v>42880</v>
      </c>
      <c r="G628" s="591">
        <v>129.97999999999999</v>
      </c>
      <c r="H628" s="589" t="s">
        <v>474</v>
      </c>
      <c r="I628" s="589" t="s">
        <v>407</v>
      </c>
      <c r="J628" s="590">
        <v>42881</v>
      </c>
      <c r="K628" s="589" t="s">
        <v>71</v>
      </c>
    </row>
    <row r="629" spans="1:11" s="589" customFormat="1" x14ac:dyDescent="0.2">
      <c r="A629" s="589" t="s">
        <v>611</v>
      </c>
      <c r="B629" s="589" t="s">
        <v>687</v>
      </c>
      <c r="C629" s="589" t="s">
        <v>688</v>
      </c>
      <c r="D629" s="589" t="s">
        <v>689</v>
      </c>
      <c r="E629" s="589" t="s">
        <v>1559</v>
      </c>
      <c r="F629" s="590">
        <v>42879</v>
      </c>
      <c r="G629" s="591">
        <v>58.8</v>
      </c>
      <c r="H629" s="589" t="s">
        <v>474</v>
      </c>
      <c r="I629" s="589" t="s">
        <v>415</v>
      </c>
      <c r="J629" s="590">
        <v>42880</v>
      </c>
      <c r="K629" s="589" t="s">
        <v>71</v>
      </c>
    </row>
    <row r="630" spans="1:11" s="589" customFormat="1" x14ac:dyDescent="0.2">
      <c r="A630" s="589" t="s">
        <v>611</v>
      </c>
      <c r="B630" s="589" t="s">
        <v>687</v>
      </c>
      <c r="C630" s="589" t="s">
        <v>688</v>
      </c>
      <c r="D630" s="589" t="s">
        <v>689</v>
      </c>
      <c r="E630" s="589" t="s">
        <v>1561</v>
      </c>
      <c r="F630" s="590">
        <v>42879</v>
      </c>
      <c r="G630" s="591">
        <v>499.54</v>
      </c>
      <c r="H630" s="589" t="s">
        <v>474</v>
      </c>
      <c r="I630" s="589" t="s">
        <v>394</v>
      </c>
      <c r="J630" s="590">
        <v>42880</v>
      </c>
      <c r="K630" s="589" t="s">
        <v>71</v>
      </c>
    </row>
    <row r="631" spans="1:11" s="589" customFormat="1" x14ac:dyDescent="0.2">
      <c r="A631" s="589" t="s">
        <v>611</v>
      </c>
      <c r="B631" s="589" t="s">
        <v>687</v>
      </c>
      <c r="C631" s="589" t="s">
        <v>688</v>
      </c>
      <c r="D631" s="589" t="s">
        <v>689</v>
      </c>
      <c r="E631" s="589" t="s">
        <v>1562</v>
      </c>
      <c r="F631" s="590">
        <v>42879</v>
      </c>
      <c r="G631" s="591">
        <v>48</v>
      </c>
      <c r="H631" s="589" t="s">
        <v>474</v>
      </c>
      <c r="I631" s="589" t="s">
        <v>260</v>
      </c>
      <c r="J631" s="590">
        <v>42880</v>
      </c>
      <c r="K631" s="589" t="s">
        <v>71</v>
      </c>
    </row>
    <row r="632" spans="1:11" s="589" customFormat="1" x14ac:dyDescent="0.2">
      <c r="A632" s="589" t="s">
        <v>611</v>
      </c>
      <c r="B632" s="589" t="s">
        <v>687</v>
      </c>
      <c r="C632" s="589" t="s">
        <v>688</v>
      </c>
      <c r="D632" s="589" t="s">
        <v>689</v>
      </c>
      <c r="E632" s="589" t="s">
        <v>1563</v>
      </c>
      <c r="F632" s="590">
        <v>42878</v>
      </c>
      <c r="G632" s="591">
        <v>42.77</v>
      </c>
      <c r="H632" s="589" t="s">
        <v>474</v>
      </c>
      <c r="I632" s="589" t="s">
        <v>682</v>
      </c>
      <c r="J632" s="590">
        <v>42880</v>
      </c>
      <c r="K632" s="589" t="s">
        <v>71</v>
      </c>
    </row>
    <row r="633" spans="1:11" s="589" customFormat="1" x14ac:dyDescent="0.2">
      <c r="A633" s="589" t="s">
        <v>611</v>
      </c>
      <c r="B633" s="589" t="s">
        <v>687</v>
      </c>
      <c r="C633" s="589" t="s">
        <v>688</v>
      </c>
      <c r="D633" s="589" t="s">
        <v>689</v>
      </c>
      <c r="E633" s="589" t="s">
        <v>1565</v>
      </c>
      <c r="F633" s="590">
        <v>42877</v>
      </c>
      <c r="G633" s="591">
        <v>176.92</v>
      </c>
      <c r="H633" s="589" t="s">
        <v>474</v>
      </c>
      <c r="I633" s="589" t="s">
        <v>1500</v>
      </c>
      <c r="J633" s="590">
        <v>42880</v>
      </c>
      <c r="K633" s="589" t="s">
        <v>71</v>
      </c>
    </row>
    <row r="634" spans="1:11" s="589" customFormat="1" x14ac:dyDescent="0.2">
      <c r="A634" s="589" t="s">
        <v>611</v>
      </c>
      <c r="B634" s="589" t="s">
        <v>687</v>
      </c>
      <c r="C634" s="589" t="s">
        <v>688</v>
      </c>
      <c r="D634" s="589" t="s">
        <v>689</v>
      </c>
      <c r="E634" s="589" t="s">
        <v>1566</v>
      </c>
      <c r="F634" s="590">
        <v>42871</v>
      </c>
      <c r="G634" s="591">
        <v>663.58</v>
      </c>
      <c r="H634" s="589" t="s">
        <v>474</v>
      </c>
      <c r="I634" s="589" t="s">
        <v>345</v>
      </c>
      <c r="J634" s="590">
        <v>42872</v>
      </c>
      <c r="K634" s="589" t="s">
        <v>71</v>
      </c>
    </row>
    <row r="635" spans="1:11" s="589" customFormat="1" x14ac:dyDescent="0.2">
      <c r="A635" s="589" t="s">
        <v>611</v>
      </c>
      <c r="B635" s="589" t="s">
        <v>687</v>
      </c>
      <c r="C635" s="589" t="s">
        <v>688</v>
      </c>
      <c r="D635" s="589" t="s">
        <v>689</v>
      </c>
      <c r="E635" s="589" t="s">
        <v>1567</v>
      </c>
      <c r="F635" s="590">
        <v>42871</v>
      </c>
      <c r="G635" s="591">
        <v>723.07</v>
      </c>
      <c r="H635" s="589" t="s">
        <v>474</v>
      </c>
      <c r="I635" s="589" t="s">
        <v>345</v>
      </c>
      <c r="J635" s="590">
        <v>42872</v>
      </c>
      <c r="K635" s="589" t="s">
        <v>71</v>
      </c>
    </row>
    <row r="636" spans="1:11" s="589" customFormat="1" x14ac:dyDescent="0.2">
      <c r="A636" s="589" t="s">
        <v>611</v>
      </c>
      <c r="B636" s="589" t="s">
        <v>687</v>
      </c>
      <c r="C636" s="589" t="s">
        <v>688</v>
      </c>
      <c r="D636" s="589" t="s">
        <v>689</v>
      </c>
      <c r="E636" s="589" t="s">
        <v>1568</v>
      </c>
      <c r="F636" s="590">
        <v>42871</v>
      </c>
      <c r="G636" s="591">
        <v>633.6</v>
      </c>
      <c r="H636" s="589" t="s">
        <v>474</v>
      </c>
      <c r="I636" s="589" t="s">
        <v>394</v>
      </c>
      <c r="J636" s="590">
        <v>42872</v>
      </c>
      <c r="K636" s="589" t="s">
        <v>71</v>
      </c>
    </row>
    <row r="637" spans="1:11" s="589" customFormat="1" x14ac:dyDescent="0.2">
      <c r="A637" s="589" t="s">
        <v>611</v>
      </c>
      <c r="B637" s="589" t="s">
        <v>687</v>
      </c>
      <c r="C637" s="589" t="s">
        <v>688</v>
      </c>
      <c r="D637" s="589" t="s">
        <v>689</v>
      </c>
      <c r="E637" s="589" t="s">
        <v>1569</v>
      </c>
      <c r="F637" s="590">
        <v>42871</v>
      </c>
      <c r="G637" s="591">
        <v>957.25</v>
      </c>
      <c r="H637" s="589" t="s">
        <v>474</v>
      </c>
      <c r="I637" s="589" t="s">
        <v>345</v>
      </c>
      <c r="J637" s="590">
        <v>42872</v>
      </c>
      <c r="K637" s="589" t="s">
        <v>71</v>
      </c>
    </row>
    <row r="638" spans="1:11" s="589" customFormat="1" x14ac:dyDescent="0.2">
      <c r="A638" s="589" t="s">
        <v>611</v>
      </c>
      <c r="B638" s="589" t="s">
        <v>687</v>
      </c>
      <c r="C638" s="589" t="s">
        <v>688</v>
      </c>
      <c r="D638" s="589" t="s">
        <v>689</v>
      </c>
      <c r="E638" s="589" t="s">
        <v>1570</v>
      </c>
      <c r="F638" s="590">
        <v>42871</v>
      </c>
      <c r="G638" s="591">
        <v>677.48</v>
      </c>
      <c r="H638" s="589" t="s">
        <v>474</v>
      </c>
      <c r="I638" s="589" t="s">
        <v>345</v>
      </c>
      <c r="J638" s="590">
        <v>42872</v>
      </c>
      <c r="K638" s="589" t="s">
        <v>71</v>
      </c>
    </row>
    <row r="639" spans="1:11" s="589" customFormat="1" x14ac:dyDescent="0.2">
      <c r="A639" s="589" t="s">
        <v>611</v>
      </c>
      <c r="B639" s="589" t="s">
        <v>687</v>
      </c>
      <c r="C639" s="589" t="s">
        <v>688</v>
      </c>
      <c r="D639" s="589" t="s">
        <v>689</v>
      </c>
      <c r="E639" s="589" t="s">
        <v>1571</v>
      </c>
      <c r="F639" s="590">
        <v>42871</v>
      </c>
      <c r="G639" s="591">
        <v>687.28</v>
      </c>
      <c r="H639" s="589" t="s">
        <v>474</v>
      </c>
      <c r="I639" s="589" t="s">
        <v>345</v>
      </c>
      <c r="J639" s="590">
        <v>42872</v>
      </c>
      <c r="K639" s="589" t="s">
        <v>71</v>
      </c>
    </row>
    <row r="640" spans="1:11" s="589" customFormat="1" x14ac:dyDescent="0.2">
      <c r="A640" s="589" t="s">
        <v>611</v>
      </c>
      <c r="B640" s="589" t="s">
        <v>687</v>
      </c>
      <c r="C640" s="589" t="s">
        <v>688</v>
      </c>
      <c r="D640" s="589" t="s">
        <v>689</v>
      </c>
      <c r="E640" s="589" t="s">
        <v>1572</v>
      </c>
      <c r="F640" s="590">
        <v>42871</v>
      </c>
      <c r="G640" s="591">
        <v>449.81</v>
      </c>
      <c r="H640" s="589" t="s">
        <v>474</v>
      </c>
      <c r="I640" s="589" t="s">
        <v>522</v>
      </c>
      <c r="J640" s="590">
        <v>42872</v>
      </c>
      <c r="K640" s="589" t="s">
        <v>71</v>
      </c>
    </row>
    <row r="641" spans="1:11" s="589" customFormat="1" x14ac:dyDescent="0.2">
      <c r="A641" s="589" t="s">
        <v>611</v>
      </c>
      <c r="B641" s="589" t="s">
        <v>687</v>
      </c>
      <c r="C641" s="589" t="s">
        <v>688</v>
      </c>
      <c r="D641" s="589" t="s">
        <v>689</v>
      </c>
      <c r="E641" s="589" t="s">
        <v>1573</v>
      </c>
      <c r="F641" s="590">
        <v>42871</v>
      </c>
      <c r="G641" s="591">
        <v>211.54</v>
      </c>
      <c r="H641" s="589" t="s">
        <v>474</v>
      </c>
      <c r="I641" s="589" t="s">
        <v>398</v>
      </c>
      <c r="J641" s="590">
        <v>42872</v>
      </c>
      <c r="K641" s="589" t="s">
        <v>71</v>
      </c>
    </row>
    <row r="642" spans="1:11" s="589" customFormat="1" x14ac:dyDescent="0.2">
      <c r="A642" s="589" t="s">
        <v>611</v>
      </c>
      <c r="B642" s="589" t="s">
        <v>687</v>
      </c>
      <c r="C642" s="589" t="s">
        <v>688</v>
      </c>
      <c r="D642" s="589" t="s">
        <v>689</v>
      </c>
      <c r="E642" s="589" t="s">
        <v>1574</v>
      </c>
      <c r="F642" s="590">
        <v>42871</v>
      </c>
      <c r="G642" s="591">
        <v>41.92</v>
      </c>
      <c r="H642" s="589" t="s">
        <v>474</v>
      </c>
      <c r="I642" s="589" t="s">
        <v>398</v>
      </c>
      <c r="J642" s="590">
        <v>42872</v>
      </c>
      <c r="K642" s="589" t="s">
        <v>71</v>
      </c>
    </row>
    <row r="643" spans="1:11" s="589" customFormat="1" x14ac:dyDescent="0.2">
      <c r="A643" s="589" t="s">
        <v>611</v>
      </c>
      <c r="B643" s="589" t="s">
        <v>687</v>
      </c>
      <c r="C643" s="589" t="s">
        <v>688</v>
      </c>
      <c r="D643" s="589" t="s">
        <v>689</v>
      </c>
      <c r="E643" s="589" t="s">
        <v>1575</v>
      </c>
      <c r="F643" s="590">
        <v>42871</v>
      </c>
      <c r="G643" s="591">
        <v>147.97999999999999</v>
      </c>
      <c r="H643" s="589" t="s">
        <v>474</v>
      </c>
      <c r="I643" s="589" t="s">
        <v>527</v>
      </c>
      <c r="J643" s="590">
        <v>42872</v>
      </c>
      <c r="K643" s="589" t="s">
        <v>71</v>
      </c>
    </row>
    <row r="644" spans="1:11" s="589" customFormat="1" x14ac:dyDescent="0.2">
      <c r="A644" s="589" t="s">
        <v>611</v>
      </c>
      <c r="B644" s="589" t="s">
        <v>687</v>
      </c>
      <c r="C644" s="589" t="s">
        <v>688</v>
      </c>
      <c r="D644" s="589" t="s">
        <v>689</v>
      </c>
      <c r="E644" s="589" t="s">
        <v>1576</v>
      </c>
      <c r="F644" s="590">
        <v>42871</v>
      </c>
      <c r="G644" s="591">
        <v>213.31</v>
      </c>
      <c r="H644" s="589" t="s">
        <v>474</v>
      </c>
      <c r="I644" s="589" t="s">
        <v>527</v>
      </c>
      <c r="J644" s="590">
        <v>42872</v>
      </c>
      <c r="K644" s="589" t="s">
        <v>71</v>
      </c>
    </row>
    <row r="645" spans="1:11" s="589" customFormat="1" x14ac:dyDescent="0.2">
      <c r="A645" s="589" t="s">
        <v>611</v>
      </c>
      <c r="B645" s="589" t="s">
        <v>687</v>
      </c>
      <c r="C645" s="589" t="s">
        <v>688</v>
      </c>
      <c r="D645" s="589" t="s">
        <v>689</v>
      </c>
      <c r="E645" s="589" t="s">
        <v>1577</v>
      </c>
      <c r="F645" s="590">
        <v>42871</v>
      </c>
      <c r="G645" s="591">
        <v>183.31</v>
      </c>
      <c r="H645" s="589" t="s">
        <v>474</v>
      </c>
      <c r="I645" s="589" t="s">
        <v>527</v>
      </c>
      <c r="J645" s="590">
        <v>42872</v>
      </c>
      <c r="K645" s="589" t="s">
        <v>71</v>
      </c>
    </row>
    <row r="646" spans="1:11" s="589" customFormat="1" x14ac:dyDescent="0.2">
      <c r="A646" s="589" t="s">
        <v>611</v>
      </c>
      <c r="B646" s="589" t="s">
        <v>687</v>
      </c>
      <c r="C646" s="589" t="s">
        <v>688</v>
      </c>
      <c r="D646" s="589" t="s">
        <v>689</v>
      </c>
      <c r="E646" s="589" t="s">
        <v>1578</v>
      </c>
      <c r="F646" s="590">
        <v>42867</v>
      </c>
      <c r="G646" s="591">
        <v>212.62</v>
      </c>
      <c r="H646" s="589" t="s">
        <v>474</v>
      </c>
      <c r="I646" s="589" t="s">
        <v>345</v>
      </c>
      <c r="J646" s="590">
        <v>42868</v>
      </c>
      <c r="K646" s="589" t="s">
        <v>71</v>
      </c>
    </row>
    <row r="647" spans="1:11" s="589" customFormat="1" x14ac:dyDescent="0.2">
      <c r="A647" s="589" t="s">
        <v>611</v>
      </c>
      <c r="B647" s="589" t="s">
        <v>687</v>
      </c>
      <c r="C647" s="589" t="s">
        <v>688</v>
      </c>
      <c r="D647" s="589" t="s">
        <v>689</v>
      </c>
      <c r="E647" s="589" t="s">
        <v>1579</v>
      </c>
      <c r="F647" s="590">
        <v>42867</v>
      </c>
      <c r="G647" s="591">
        <v>50.2</v>
      </c>
      <c r="H647" s="589" t="s">
        <v>474</v>
      </c>
      <c r="I647" s="589" t="s">
        <v>345</v>
      </c>
      <c r="J647" s="590">
        <v>42868</v>
      </c>
      <c r="K647" s="589" t="s">
        <v>71</v>
      </c>
    </row>
    <row r="648" spans="1:11" s="589" customFormat="1" x14ac:dyDescent="0.2">
      <c r="A648" s="589" t="s">
        <v>611</v>
      </c>
      <c r="B648" s="589" t="s">
        <v>687</v>
      </c>
      <c r="C648" s="589" t="s">
        <v>688</v>
      </c>
      <c r="D648" s="589" t="s">
        <v>689</v>
      </c>
      <c r="E648" s="589" t="s">
        <v>1580</v>
      </c>
      <c r="F648" s="590">
        <v>42867</v>
      </c>
      <c r="G648" s="591">
        <v>534.92999999999995</v>
      </c>
      <c r="H648" s="589" t="s">
        <v>474</v>
      </c>
      <c r="I648" s="589" t="s">
        <v>345</v>
      </c>
      <c r="J648" s="590">
        <v>42868</v>
      </c>
      <c r="K648" s="589" t="s">
        <v>71</v>
      </c>
    </row>
    <row r="649" spans="1:11" s="589" customFormat="1" x14ac:dyDescent="0.2">
      <c r="A649" s="589" t="s">
        <v>611</v>
      </c>
      <c r="B649" s="589" t="s">
        <v>687</v>
      </c>
      <c r="C649" s="589" t="s">
        <v>688</v>
      </c>
      <c r="D649" s="589" t="s">
        <v>689</v>
      </c>
      <c r="E649" s="589" t="s">
        <v>1581</v>
      </c>
      <c r="F649" s="590">
        <v>42867</v>
      </c>
      <c r="G649" s="591">
        <v>130.53</v>
      </c>
      <c r="H649" s="589" t="s">
        <v>474</v>
      </c>
      <c r="I649" s="589" t="s">
        <v>394</v>
      </c>
      <c r="J649" s="590">
        <v>42868</v>
      </c>
      <c r="K649" s="589" t="s">
        <v>71</v>
      </c>
    </row>
    <row r="650" spans="1:11" s="589" customFormat="1" x14ac:dyDescent="0.2">
      <c r="A650" s="589" t="s">
        <v>611</v>
      </c>
      <c r="B650" s="589" t="s">
        <v>687</v>
      </c>
      <c r="C650" s="589" t="s">
        <v>688</v>
      </c>
      <c r="D650" s="589" t="s">
        <v>689</v>
      </c>
      <c r="E650" s="589" t="s">
        <v>1582</v>
      </c>
      <c r="F650" s="590">
        <v>42867</v>
      </c>
      <c r="G650" s="591">
        <v>100.81</v>
      </c>
      <c r="H650" s="589" t="s">
        <v>474</v>
      </c>
      <c r="I650" s="589" t="s">
        <v>394</v>
      </c>
      <c r="J650" s="590">
        <v>42868</v>
      </c>
      <c r="K650" s="589" t="s">
        <v>71</v>
      </c>
    </row>
    <row r="651" spans="1:11" s="589" customFormat="1" x14ac:dyDescent="0.2">
      <c r="A651" s="589" t="s">
        <v>611</v>
      </c>
      <c r="B651" s="589" t="s">
        <v>687</v>
      </c>
      <c r="C651" s="589" t="s">
        <v>688</v>
      </c>
      <c r="D651" s="589" t="s">
        <v>689</v>
      </c>
      <c r="E651" s="589" t="s">
        <v>1583</v>
      </c>
      <c r="F651" s="590">
        <v>42866</v>
      </c>
      <c r="G651" s="591">
        <v>175.01</v>
      </c>
      <c r="H651" s="589" t="s">
        <v>474</v>
      </c>
      <c r="I651" s="589" t="s">
        <v>156</v>
      </c>
      <c r="J651" s="590">
        <v>42867</v>
      </c>
      <c r="K651" s="589" t="s">
        <v>71</v>
      </c>
    </row>
    <row r="652" spans="1:11" s="589" customFormat="1" x14ac:dyDescent="0.2">
      <c r="A652" s="589" t="s">
        <v>611</v>
      </c>
      <c r="B652" s="589" t="s">
        <v>687</v>
      </c>
      <c r="C652" s="589" t="s">
        <v>688</v>
      </c>
      <c r="D652" s="589" t="s">
        <v>689</v>
      </c>
      <c r="E652" s="589" t="s">
        <v>1584</v>
      </c>
      <c r="F652" s="590">
        <v>42866</v>
      </c>
      <c r="G652" s="591">
        <v>326.10000000000002</v>
      </c>
      <c r="H652" s="589" t="s">
        <v>474</v>
      </c>
      <c r="I652" s="589" t="s">
        <v>226</v>
      </c>
      <c r="J652" s="590">
        <v>42867</v>
      </c>
      <c r="K652" s="589" t="s">
        <v>71</v>
      </c>
    </row>
    <row r="653" spans="1:11" s="589" customFormat="1" x14ac:dyDescent="0.2">
      <c r="A653" s="589" t="s">
        <v>611</v>
      </c>
      <c r="B653" s="589" t="s">
        <v>687</v>
      </c>
      <c r="C653" s="589" t="s">
        <v>688</v>
      </c>
      <c r="D653" s="589" t="s">
        <v>689</v>
      </c>
      <c r="E653" s="589" t="s">
        <v>1585</v>
      </c>
      <c r="F653" s="590">
        <v>42866</v>
      </c>
      <c r="G653" s="591">
        <v>397.64</v>
      </c>
      <c r="H653" s="589" t="s">
        <v>474</v>
      </c>
      <c r="I653" s="589" t="s">
        <v>394</v>
      </c>
      <c r="J653" s="590">
        <v>42867</v>
      </c>
      <c r="K653" s="589" t="s">
        <v>71</v>
      </c>
    </row>
    <row r="654" spans="1:11" s="589" customFormat="1" x14ac:dyDescent="0.2">
      <c r="A654" s="589" t="s">
        <v>611</v>
      </c>
      <c r="B654" s="589" t="s">
        <v>687</v>
      </c>
      <c r="C654" s="589" t="s">
        <v>688</v>
      </c>
      <c r="D654" s="589" t="s">
        <v>689</v>
      </c>
      <c r="E654" s="589" t="s">
        <v>1586</v>
      </c>
      <c r="F654" s="590">
        <v>42866</v>
      </c>
      <c r="G654" s="591">
        <v>397.64</v>
      </c>
      <c r="H654" s="589" t="s">
        <v>474</v>
      </c>
      <c r="I654" s="589" t="s">
        <v>394</v>
      </c>
      <c r="J654" s="590">
        <v>42867</v>
      </c>
      <c r="K654" s="589" t="s">
        <v>71</v>
      </c>
    </row>
    <row r="655" spans="1:11" s="589" customFormat="1" x14ac:dyDescent="0.2">
      <c r="A655" s="589" t="s">
        <v>611</v>
      </c>
      <c r="B655" s="589" t="s">
        <v>687</v>
      </c>
      <c r="C655" s="589" t="s">
        <v>688</v>
      </c>
      <c r="D655" s="589" t="s">
        <v>689</v>
      </c>
      <c r="E655" s="589" t="s">
        <v>1587</v>
      </c>
      <c r="F655" s="590">
        <v>42866</v>
      </c>
      <c r="G655" s="591">
        <v>2142.48</v>
      </c>
      <c r="H655" s="589" t="s">
        <v>474</v>
      </c>
      <c r="I655" s="589" t="s">
        <v>394</v>
      </c>
      <c r="J655" s="590">
        <v>42867</v>
      </c>
      <c r="K655" s="589" t="s">
        <v>71</v>
      </c>
    </row>
    <row r="656" spans="1:11" s="589" customFormat="1" x14ac:dyDescent="0.2">
      <c r="A656" s="589" t="s">
        <v>611</v>
      </c>
      <c r="B656" s="589" t="s">
        <v>687</v>
      </c>
      <c r="C656" s="589" t="s">
        <v>688</v>
      </c>
      <c r="D656" s="589" t="s">
        <v>689</v>
      </c>
      <c r="E656" s="589" t="s">
        <v>1588</v>
      </c>
      <c r="F656" s="590">
        <v>42866</v>
      </c>
      <c r="G656" s="591">
        <v>2142.48</v>
      </c>
      <c r="H656" s="589" t="s">
        <v>474</v>
      </c>
      <c r="I656" s="589" t="s">
        <v>394</v>
      </c>
      <c r="J656" s="590">
        <v>42867</v>
      </c>
      <c r="K656" s="589" t="s">
        <v>71</v>
      </c>
    </row>
    <row r="657" spans="1:11" s="589" customFormat="1" x14ac:dyDescent="0.2">
      <c r="A657" s="589" t="s">
        <v>611</v>
      </c>
      <c r="B657" s="589" t="s">
        <v>687</v>
      </c>
      <c r="C657" s="589" t="s">
        <v>688</v>
      </c>
      <c r="D657" s="589" t="s">
        <v>689</v>
      </c>
      <c r="E657" s="589" t="s">
        <v>1589</v>
      </c>
      <c r="F657" s="590">
        <v>42865</v>
      </c>
      <c r="G657" s="591">
        <v>169.98</v>
      </c>
      <c r="H657" s="589" t="s">
        <v>474</v>
      </c>
      <c r="I657" s="589" t="s">
        <v>394</v>
      </c>
      <c r="J657" s="590">
        <v>42866</v>
      </c>
      <c r="K657" s="589" t="s">
        <v>71</v>
      </c>
    </row>
    <row r="658" spans="1:11" s="589" customFormat="1" x14ac:dyDescent="0.2">
      <c r="A658" s="589" t="s">
        <v>611</v>
      </c>
      <c r="B658" s="589" t="s">
        <v>687</v>
      </c>
      <c r="C658" s="589" t="s">
        <v>688</v>
      </c>
      <c r="D658" s="589" t="s">
        <v>689</v>
      </c>
      <c r="E658" s="589" t="s">
        <v>1591</v>
      </c>
      <c r="F658" s="590">
        <v>42865</v>
      </c>
      <c r="G658" s="591">
        <v>129.97999999999999</v>
      </c>
      <c r="H658" s="589" t="s">
        <v>474</v>
      </c>
      <c r="I658" s="589" t="s">
        <v>1590</v>
      </c>
      <c r="J658" s="590">
        <v>42866</v>
      </c>
      <c r="K658" s="589" t="s">
        <v>71</v>
      </c>
    </row>
    <row r="659" spans="1:11" s="589" customFormat="1" x14ac:dyDescent="0.2">
      <c r="A659" s="589" t="s">
        <v>611</v>
      </c>
      <c r="B659" s="589" t="s">
        <v>687</v>
      </c>
      <c r="C659" s="589" t="s">
        <v>688</v>
      </c>
      <c r="D659" s="589" t="s">
        <v>689</v>
      </c>
      <c r="E659" s="589" t="s">
        <v>1592</v>
      </c>
      <c r="F659" s="590">
        <v>42865</v>
      </c>
      <c r="G659" s="591">
        <v>88.13</v>
      </c>
      <c r="H659" s="589" t="s">
        <v>474</v>
      </c>
      <c r="I659" s="589" t="s">
        <v>226</v>
      </c>
      <c r="J659" s="590">
        <v>42866</v>
      </c>
      <c r="K659" s="589" t="s">
        <v>71</v>
      </c>
    </row>
    <row r="660" spans="1:11" s="589" customFormat="1" x14ac:dyDescent="0.2">
      <c r="A660" s="589" t="s">
        <v>611</v>
      </c>
      <c r="B660" s="589" t="s">
        <v>687</v>
      </c>
      <c r="C660" s="589" t="s">
        <v>688</v>
      </c>
      <c r="D660" s="589" t="s">
        <v>689</v>
      </c>
      <c r="E660" s="589" t="s">
        <v>1593</v>
      </c>
      <c r="F660" s="590">
        <v>42864</v>
      </c>
      <c r="G660" s="591">
        <v>279.58</v>
      </c>
      <c r="H660" s="589" t="s">
        <v>474</v>
      </c>
      <c r="I660" s="589" t="s">
        <v>345</v>
      </c>
      <c r="J660" s="590">
        <v>42865</v>
      </c>
      <c r="K660" s="589" t="s">
        <v>71</v>
      </c>
    </row>
    <row r="661" spans="1:11" s="589" customFormat="1" x14ac:dyDescent="0.2">
      <c r="A661" s="589" t="s">
        <v>611</v>
      </c>
      <c r="B661" s="589" t="s">
        <v>687</v>
      </c>
      <c r="C661" s="589" t="s">
        <v>688</v>
      </c>
      <c r="D661" s="589" t="s">
        <v>689</v>
      </c>
      <c r="E661" s="589" t="s">
        <v>1594</v>
      </c>
      <c r="F661" s="590">
        <v>42864</v>
      </c>
      <c r="G661" s="591">
        <v>279.58</v>
      </c>
      <c r="H661" s="589" t="s">
        <v>474</v>
      </c>
      <c r="I661" s="589" t="s">
        <v>345</v>
      </c>
      <c r="J661" s="590">
        <v>42865</v>
      </c>
      <c r="K661" s="589" t="s">
        <v>71</v>
      </c>
    </row>
    <row r="662" spans="1:11" s="589" customFormat="1" x14ac:dyDescent="0.2">
      <c r="A662" s="589" t="s">
        <v>611</v>
      </c>
      <c r="B662" s="589" t="s">
        <v>687</v>
      </c>
      <c r="C662" s="589" t="s">
        <v>688</v>
      </c>
      <c r="D662" s="589" t="s">
        <v>689</v>
      </c>
      <c r="E662" s="589" t="s">
        <v>1595</v>
      </c>
      <c r="F662" s="590">
        <v>42864</v>
      </c>
      <c r="G662" s="591">
        <v>162.91999999999999</v>
      </c>
      <c r="H662" s="589" t="s">
        <v>474</v>
      </c>
      <c r="I662" s="589" t="s">
        <v>394</v>
      </c>
      <c r="J662" s="590">
        <v>42865</v>
      </c>
      <c r="K662" s="589" t="s">
        <v>71</v>
      </c>
    </row>
    <row r="663" spans="1:11" s="589" customFormat="1" x14ac:dyDescent="0.2">
      <c r="A663" s="589" t="s">
        <v>611</v>
      </c>
      <c r="B663" s="589" t="s">
        <v>687</v>
      </c>
      <c r="C663" s="589" t="s">
        <v>688</v>
      </c>
      <c r="D663" s="589" t="s">
        <v>689</v>
      </c>
      <c r="E663" s="589" t="s">
        <v>1596</v>
      </c>
      <c r="F663" s="590">
        <v>42864</v>
      </c>
      <c r="G663" s="591">
        <v>397.63</v>
      </c>
      <c r="H663" s="589" t="s">
        <v>474</v>
      </c>
      <c r="I663" s="589" t="s">
        <v>394</v>
      </c>
      <c r="J663" s="590">
        <v>42865</v>
      </c>
      <c r="K663" s="589" t="s">
        <v>71</v>
      </c>
    </row>
    <row r="664" spans="1:11" s="589" customFormat="1" x14ac:dyDescent="0.2">
      <c r="A664" s="589" t="s">
        <v>611</v>
      </c>
      <c r="B664" s="589" t="s">
        <v>687</v>
      </c>
      <c r="C664" s="589" t="s">
        <v>688</v>
      </c>
      <c r="D664" s="589" t="s">
        <v>689</v>
      </c>
      <c r="E664" s="589" t="s">
        <v>1597</v>
      </c>
      <c r="F664" s="590">
        <v>42863</v>
      </c>
      <c r="G664" s="591">
        <v>220.29</v>
      </c>
      <c r="H664" s="589" t="s">
        <v>474</v>
      </c>
      <c r="I664" s="589" t="s">
        <v>345</v>
      </c>
      <c r="J664" s="590">
        <v>42864</v>
      </c>
      <c r="K664" s="589" t="s">
        <v>71</v>
      </c>
    </row>
    <row r="665" spans="1:11" s="589" customFormat="1" x14ac:dyDescent="0.2">
      <c r="A665" s="589" t="s">
        <v>611</v>
      </c>
      <c r="B665" s="589" t="s">
        <v>687</v>
      </c>
      <c r="C665" s="589" t="s">
        <v>688</v>
      </c>
      <c r="D665" s="589" t="s">
        <v>689</v>
      </c>
      <c r="E665" s="589" t="s">
        <v>1598</v>
      </c>
      <c r="F665" s="590">
        <v>42863</v>
      </c>
      <c r="G665" s="591">
        <v>130.05000000000001</v>
      </c>
      <c r="H665" s="589" t="s">
        <v>474</v>
      </c>
      <c r="I665" s="589" t="s">
        <v>394</v>
      </c>
      <c r="J665" s="590">
        <v>42864</v>
      </c>
      <c r="K665" s="589" t="s">
        <v>71</v>
      </c>
    </row>
    <row r="666" spans="1:11" s="589" customFormat="1" x14ac:dyDescent="0.2">
      <c r="A666" s="589" t="s">
        <v>611</v>
      </c>
      <c r="B666" s="589" t="s">
        <v>687</v>
      </c>
      <c r="C666" s="589" t="s">
        <v>688</v>
      </c>
      <c r="D666" s="589" t="s">
        <v>689</v>
      </c>
      <c r="E666" s="589" t="s">
        <v>1599</v>
      </c>
      <c r="F666" s="590">
        <v>42863</v>
      </c>
      <c r="G666" s="591">
        <v>1380.65</v>
      </c>
      <c r="H666" s="589" t="s">
        <v>474</v>
      </c>
      <c r="I666" s="589" t="s">
        <v>394</v>
      </c>
      <c r="J666" s="590">
        <v>42864</v>
      </c>
      <c r="K666" s="589" t="s">
        <v>71</v>
      </c>
    </row>
    <row r="667" spans="1:11" s="589" customFormat="1" x14ac:dyDescent="0.2">
      <c r="A667" s="589" t="s">
        <v>611</v>
      </c>
      <c r="B667" s="589" t="s">
        <v>687</v>
      </c>
      <c r="C667" s="589" t="s">
        <v>688</v>
      </c>
      <c r="D667" s="589" t="s">
        <v>689</v>
      </c>
      <c r="E667" s="589" t="s">
        <v>1600</v>
      </c>
      <c r="F667" s="590">
        <v>42863</v>
      </c>
      <c r="G667" s="591">
        <v>605.38</v>
      </c>
      <c r="H667" s="589" t="s">
        <v>474</v>
      </c>
      <c r="I667" s="589" t="s">
        <v>394</v>
      </c>
      <c r="J667" s="590">
        <v>42864</v>
      </c>
      <c r="K667" s="589" t="s">
        <v>71</v>
      </c>
    </row>
    <row r="668" spans="1:11" s="589" customFormat="1" x14ac:dyDescent="0.2">
      <c r="A668" s="589" t="s">
        <v>611</v>
      </c>
      <c r="B668" s="589" t="s">
        <v>687</v>
      </c>
      <c r="C668" s="589" t="s">
        <v>688</v>
      </c>
      <c r="D668" s="589" t="s">
        <v>689</v>
      </c>
      <c r="E668" s="589" t="s">
        <v>1601</v>
      </c>
      <c r="F668" s="590">
        <v>42863</v>
      </c>
      <c r="G668" s="591">
        <v>118.98</v>
      </c>
      <c r="H668" s="589" t="s">
        <v>474</v>
      </c>
      <c r="I668" s="589" t="s">
        <v>375</v>
      </c>
      <c r="J668" s="590">
        <v>42864</v>
      </c>
      <c r="K668" s="589" t="s">
        <v>71</v>
      </c>
    </row>
    <row r="669" spans="1:11" s="589" customFormat="1" x14ac:dyDescent="0.2">
      <c r="A669" s="589" t="s">
        <v>611</v>
      </c>
      <c r="B669" s="589" t="s">
        <v>687</v>
      </c>
      <c r="C669" s="589" t="s">
        <v>688</v>
      </c>
      <c r="D669" s="589" t="s">
        <v>689</v>
      </c>
      <c r="E669" s="589" t="s">
        <v>1602</v>
      </c>
      <c r="F669" s="590">
        <v>42863</v>
      </c>
      <c r="G669" s="591">
        <v>118.98</v>
      </c>
      <c r="H669" s="589" t="s">
        <v>474</v>
      </c>
      <c r="I669" s="589" t="s">
        <v>375</v>
      </c>
      <c r="J669" s="590">
        <v>42864</v>
      </c>
      <c r="K669" s="589" t="s">
        <v>71</v>
      </c>
    </row>
    <row r="670" spans="1:11" s="589" customFormat="1" x14ac:dyDescent="0.2">
      <c r="A670" s="589" t="s">
        <v>611</v>
      </c>
      <c r="B670" s="589" t="s">
        <v>687</v>
      </c>
      <c r="C670" s="589" t="s">
        <v>688</v>
      </c>
      <c r="D670" s="589" t="s">
        <v>689</v>
      </c>
      <c r="E670" s="589" t="s">
        <v>1603</v>
      </c>
      <c r="F670" s="590">
        <v>42863</v>
      </c>
      <c r="G670" s="591">
        <v>118.98</v>
      </c>
      <c r="H670" s="589" t="s">
        <v>474</v>
      </c>
      <c r="I670" s="589" t="s">
        <v>375</v>
      </c>
      <c r="J670" s="590">
        <v>42864</v>
      </c>
      <c r="K670" s="589" t="s">
        <v>71</v>
      </c>
    </row>
    <row r="671" spans="1:11" s="589" customFormat="1" x14ac:dyDescent="0.2">
      <c r="A671" s="589" t="s">
        <v>611</v>
      </c>
      <c r="B671" s="589" t="s">
        <v>687</v>
      </c>
      <c r="C671" s="589" t="s">
        <v>688</v>
      </c>
      <c r="D671" s="589" t="s">
        <v>689</v>
      </c>
      <c r="E671" s="589" t="s">
        <v>1604</v>
      </c>
      <c r="F671" s="590">
        <v>42863</v>
      </c>
      <c r="G671" s="591">
        <v>559.72</v>
      </c>
      <c r="H671" s="589" t="s">
        <v>474</v>
      </c>
      <c r="I671" s="589" t="s">
        <v>394</v>
      </c>
      <c r="J671" s="590">
        <v>42864</v>
      </c>
      <c r="K671" s="589" t="s">
        <v>71</v>
      </c>
    </row>
    <row r="672" spans="1:11" s="589" customFormat="1" x14ac:dyDescent="0.2">
      <c r="A672" s="589" t="s">
        <v>611</v>
      </c>
      <c r="B672" s="589" t="s">
        <v>687</v>
      </c>
      <c r="C672" s="589" t="s">
        <v>688</v>
      </c>
      <c r="D672" s="589" t="s">
        <v>689</v>
      </c>
      <c r="E672" s="589" t="s">
        <v>1605</v>
      </c>
      <c r="F672" s="590">
        <v>42863</v>
      </c>
      <c r="G672" s="591">
        <v>213.1</v>
      </c>
      <c r="H672" s="589" t="s">
        <v>474</v>
      </c>
      <c r="I672" s="589" t="s">
        <v>522</v>
      </c>
      <c r="J672" s="590">
        <v>42864</v>
      </c>
      <c r="K672" s="589" t="s">
        <v>71</v>
      </c>
    </row>
    <row r="673" spans="1:11" s="589" customFormat="1" x14ac:dyDescent="0.2">
      <c r="A673" s="589" t="s">
        <v>611</v>
      </c>
      <c r="B673" s="589" t="s">
        <v>687</v>
      </c>
      <c r="C673" s="589" t="s">
        <v>688</v>
      </c>
      <c r="D673" s="589" t="s">
        <v>689</v>
      </c>
      <c r="E673" s="589" t="s">
        <v>1606</v>
      </c>
      <c r="F673" s="590">
        <v>42863</v>
      </c>
      <c r="G673" s="591">
        <v>92.07</v>
      </c>
      <c r="H673" s="589" t="s">
        <v>474</v>
      </c>
      <c r="I673" s="589" t="s">
        <v>345</v>
      </c>
      <c r="J673" s="590">
        <v>42864</v>
      </c>
      <c r="K673" s="589" t="s">
        <v>71</v>
      </c>
    </row>
    <row r="674" spans="1:11" s="589" customFormat="1" x14ac:dyDescent="0.2">
      <c r="A674" s="589" t="s">
        <v>611</v>
      </c>
      <c r="B674" s="589" t="s">
        <v>687</v>
      </c>
      <c r="C674" s="589" t="s">
        <v>688</v>
      </c>
      <c r="D674" s="589" t="s">
        <v>689</v>
      </c>
      <c r="E674" s="589" t="s">
        <v>1607</v>
      </c>
      <c r="F674" s="590">
        <v>42863</v>
      </c>
      <c r="G674" s="591">
        <v>1022.97</v>
      </c>
      <c r="H674" s="589" t="s">
        <v>474</v>
      </c>
      <c r="I674" s="589" t="s">
        <v>345</v>
      </c>
      <c r="J674" s="590">
        <v>42864</v>
      </c>
      <c r="K674" s="589" t="s">
        <v>71</v>
      </c>
    </row>
    <row r="675" spans="1:11" s="589" customFormat="1" x14ac:dyDescent="0.2">
      <c r="A675" s="589" t="s">
        <v>611</v>
      </c>
      <c r="B675" s="589" t="s">
        <v>687</v>
      </c>
      <c r="C675" s="589" t="s">
        <v>688</v>
      </c>
      <c r="D675" s="589" t="s">
        <v>689</v>
      </c>
      <c r="E675" s="589" t="s">
        <v>1608</v>
      </c>
      <c r="F675" s="590">
        <v>42863</v>
      </c>
      <c r="G675" s="591">
        <v>495.22</v>
      </c>
      <c r="H675" s="589" t="s">
        <v>474</v>
      </c>
      <c r="I675" s="589" t="s">
        <v>345</v>
      </c>
      <c r="J675" s="590">
        <v>42864</v>
      </c>
      <c r="K675" s="589" t="s">
        <v>71</v>
      </c>
    </row>
    <row r="676" spans="1:11" s="589" customFormat="1" x14ac:dyDescent="0.2">
      <c r="A676" s="589" t="s">
        <v>611</v>
      </c>
      <c r="B676" s="589" t="s">
        <v>687</v>
      </c>
      <c r="C676" s="589" t="s">
        <v>688</v>
      </c>
      <c r="D676" s="589" t="s">
        <v>689</v>
      </c>
      <c r="E676" s="589" t="s">
        <v>1609</v>
      </c>
      <c r="F676" s="590">
        <v>42863</v>
      </c>
      <c r="G676" s="591">
        <v>1011.39</v>
      </c>
      <c r="H676" s="589" t="s">
        <v>474</v>
      </c>
      <c r="I676" s="589" t="s">
        <v>183</v>
      </c>
      <c r="J676" s="590">
        <v>42864</v>
      </c>
      <c r="K676" s="589" t="s">
        <v>71</v>
      </c>
    </row>
    <row r="677" spans="1:11" s="589" customFormat="1" x14ac:dyDescent="0.2">
      <c r="A677" s="589" t="s">
        <v>611</v>
      </c>
      <c r="B677" s="589" t="s">
        <v>687</v>
      </c>
      <c r="C677" s="589" t="s">
        <v>688</v>
      </c>
      <c r="D677" s="589" t="s">
        <v>689</v>
      </c>
      <c r="E677" s="589" t="s">
        <v>1610</v>
      </c>
      <c r="F677" s="590">
        <v>42863</v>
      </c>
      <c r="G677" s="591">
        <v>407.46</v>
      </c>
      <c r="H677" s="589" t="s">
        <v>474</v>
      </c>
      <c r="I677" s="589" t="s">
        <v>345</v>
      </c>
      <c r="J677" s="590">
        <v>42864</v>
      </c>
      <c r="K677" s="589" t="s">
        <v>71</v>
      </c>
    </row>
    <row r="678" spans="1:11" s="589" customFormat="1" x14ac:dyDescent="0.2">
      <c r="A678" s="589" t="s">
        <v>611</v>
      </c>
      <c r="B678" s="589" t="s">
        <v>687</v>
      </c>
      <c r="C678" s="589" t="s">
        <v>688</v>
      </c>
      <c r="D678" s="589" t="s">
        <v>689</v>
      </c>
      <c r="E678" s="589" t="s">
        <v>1611</v>
      </c>
      <c r="F678" s="590">
        <v>42863</v>
      </c>
      <c r="G678" s="591">
        <v>210.57</v>
      </c>
      <c r="H678" s="589" t="s">
        <v>474</v>
      </c>
      <c r="I678" s="589" t="s">
        <v>612</v>
      </c>
      <c r="J678" s="590">
        <v>42864</v>
      </c>
      <c r="K678" s="589" t="s">
        <v>71</v>
      </c>
    </row>
    <row r="679" spans="1:11" s="589" customFormat="1" x14ac:dyDescent="0.2">
      <c r="A679" s="589" t="s">
        <v>611</v>
      </c>
      <c r="B679" s="589" t="s">
        <v>687</v>
      </c>
      <c r="C679" s="589" t="s">
        <v>688</v>
      </c>
      <c r="D679" s="589" t="s">
        <v>689</v>
      </c>
      <c r="E679" s="589" t="s">
        <v>1612</v>
      </c>
      <c r="F679" s="590">
        <v>42863</v>
      </c>
      <c r="G679" s="591">
        <v>184.92</v>
      </c>
      <c r="H679" s="589" t="s">
        <v>474</v>
      </c>
      <c r="I679" s="589" t="s">
        <v>375</v>
      </c>
      <c r="J679" s="590">
        <v>42864</v>
      </c>
      <c r="K679" s="589" t="s">
        <v>71</v>
      </c>
    </row>
    <row r="680" spans="1:11" s="589" customFormat="1" x14ac:dyDescent="0.2">
      <c r="A680" s="589" t="s">
        <v>611</v>
      </c>
      <c r="B680" s="589" t="s">
        <v>687</v>
      </c>
      <c r="C680" s="589" t="s">
        <v>688</v>
      </c>
      <c r="D680" s="589" t="s">
        <v>689</v>
      </c>
      <c r="E680" s="589" t="s">
        <v>1613</v>
      </c>
      <c r="F680" s="590">
        <v>42860</v>
      </c>
      <c r="G680" s="591">
        <v>105.64</v>
      </c>
      <c r="H680" s="589" t="s">
        <v>474</v>
      </c>
      <c r="I680" s="589" t="s">
        <v>156</v>
      </c>
      <c r="J680" s="590">
        <v>42861</v>
      </c>
      <c r="K680" s="589" t="s">
        <v>71</v>
      </c>
    </row>
    <row r="681" spans="1:11" s="589" customFormat="1" x14ac:dyDescent="0.2">
      <c r="A681" s="589" t="s">
        <v>611</v>
      </c>
      <c r="B681" s="589" t="s">
        <v>687</v>
      </c>
      <c r="C681" s="589" t="s">
        <v>688</v>
      </c>
      <c r="D681" s="589" t="s">
        <v>689</v>
      </c>
      <c r="E681" s="589" t="s">
        <v>1614</v>
      </c>
      <c r="F681" s="590">
        <v>42860</v>
      </c>
      <c r="G681" s="591">
        <v>105.64</v>
      </c>
      <c r="H681" s="589" t="s">
        <v>474</v>
      </c>
      <c r="I681" s="589" t="s">
        <v>156</v>
      </c>
      <c r="J681" s="590">
        <v>42861</v>
      </c>
      <c r="K681" s="589" t="s">
        <v>71</v>
      </c>
    </row>
    <row r="682" spans="1:11" s="589" customFormat="1" x14ac:dyDescent="0.2">
      <c r="A682" s="589" t="s">
        <v>611</v>
      </c>
      <c r="B682" s="589" t="s">
        <v>687</v>
      </c>
      <c r="C682" s="589" t="s">
        <v>688</v>
      </c>
      <c r="D682" s="589" t="s">
        <v>689</v>
      </c>
      <c r="E682" s="589" t="s">
        <v>1615</v>
      </c>
      <c r="F682" s="590">
        <v>42860</v>
      </c>
      <c r="G682" s="591">
        <v>169.92</v>
      </c>
      <c r="H682" s="589" t="s">
        <v>474</v>
      </c>
      <c r="I682" s="589" t="s">
        <v>375</v>
      </c>
      <c r="J682" s="590">
        <v>42861</v>
      </c>
      <c r="K682" s="589" t="s">
        <v>71</v>
      </c>
    </row>
    <row r="683" spans="1:11" s="589" customFormat="1" x14ac:dyDescent="0.2">
      <c r="A683" s="589" t="s">
        <v>611</v>
      </c>
      <c r="B683" s="589" t="s">
        <v>687</v>
      </c>
      <c r="C683" s="589" t="s">
        <v>688</v>
      </c>
      <c r="D683" s="589" t="s">
        <v>689</v>
      </c>
      <c r="E683" s="589" t="s">
        <v>1616</v>
      </c>
      <c r="F683" s="590">
        <v>42860</v>
      </c>
      <c r="G683" s="591">
        <v>169.92</v>
      </c>
      <c r="H683" s="589" t="s">
        <v>474</v>
      </c>
      <c r="I683" s="589" t="s">
        <v>375</v>
      </c>
      <c r="J683" s="590">
        <v>42861</v>
      </c>
      <c r="K683" s="589" t="s">
        <v>71</v>
      </c>
    </row>
    <row r="684" spans="1:11" s="589" customFormat="1" x14ac:dyDescent="0.2">
      <c r="A684" s="589" t="s">
        <v>611</v>
      </c>
      <c r="B684" s="589" t="s">
        <v>687</v>
      </c>
      <c r="C684" s="589" t="s">
        <v>688</v>
      </c>
      <c r="D684" s="589" t="s">
        <v>689</v>
      </c>
      <c r="E684" s="589" t="s">
        <v>1617</v>
      </c>
      <c r="F684" s="590">
        <v>42860</v>
      </c>
      <c r="G684" s="591">
        <v>169.92</v>
      </c>
      <c r="H684" s="589" t="s">
        <v>474</v>
      </c>
      <c r="I684" s="589" t="s">
        <v>375</v>
      </c>
      <c r="J684" s="590">
        <v>42861</v>
      </c>
      <c r="K684" s="589" t="s">
        <v>71</v>
      </c>
    </row>
    <row r="685" spans="1:11" s="589" customFormat="1" x14ac:dyDescent="0.2">
      <c r="A685" s="589" t="s">
        <v>611</v>
      </c>
      <c r="B685" s="589" t="s">
        <v>687</v>
      </c>
      <c r="C685" s="589" t="s">
        <v>688</v>
      </c>
      <c r="D685" s="589" t="s">
        <v>689</v>
      </c>
      <c r="E685" s="589" t="s">
        <v>1618</v>
      </c>
      <c r="F685" s="590">
        <v>42860</v>
      </c>
      <c r="G685" s="591">
        <v>169.92</v>
      </c>
      <c r="H685" s="589" t="s">
        <v>474</v>
      </c>
      <c r="I685" s="589" t="s">
        <v>375</v>
      </c>
      <c r="J685" s="590">
        <v>42861</v>
      </c>
      <c r="K685" s="589" t="s">
        <v>71</v>
      </c>
    </row>
    <row r="686" spans="1:11" s="589" customFormat="1" x14ac:dyDescent="0.2">
      <c r="A686" s="589" t="s">
        <v>611</v>
      </c>
      <c r="B686" s="589" t="s">
        <v>687</v>
      </c>
      <c r="C686" s="589" t="s">
        <v>688</v>
      </c>
      <c r="D686" s="589" t="s">
        <v>689</v>
      </c>
      <c r="E686" s="589" t="s">
        <v>1619</v>
      </c>
      <c r="F686" s="590">
        <v>42859</v>
      </c>
      <c r="G686" s="591">
        <v>63</v>
      </c>
      <c r="H686" s="589" t="s">
        <v>474</v>
      </c>
      <c r="I686" s="589" t="s">
        <v>345</v>
      </c>
      <c r="J686" s="590">
        <v>42860</v>
      </c>
      <c r="K686" s="589" t="s">
        <v>71</v>
      </c>
    </row>
    <row r="687" spans="1:11" s="589" customFormat="1" x14ac:dyDescent="0.2">
      <c r="A687" s="589" t="s">
        <v>611</v>
      </c>
      <c r="B687" s="589" t="s">
        <v>687</v>
      </c>
      <c r="C687" s="589" t="s">
        <v>688</v>
      </c>
      <c r="D687" s="589" t="s">
        <v>689</v>
      </c>
      <c r="E687" s="589" t="s">
        <v>1620</v>
      </c>
      <c r="F687" s="590">
        <v>42859</v>
      </c>
      <c r="G687" s="591">
        <v>78.97</v>
      </c>
      <c r="H687" s="589" t="s">
        <v>474</v>
      </c>
      <c r="I687" s="589" t="s">
        <v>345</v>
      </c>
      <c r="J687" s="590">
        <v>42860</v>
      </c>
      <c r="K687" s="589" t="s">
        <v>71</v>
      </c>
    </row>
    <row r="688" spans="1:11" s="589" customFormat="1" x14ac:dyDescent="0.2">
      <c r="A688" s="589" t="s">
        <v>611</v>
      </c>
      <c r="B688" s="589" t="s">
        <v>687</v>
      </c>
      <c r="C688" s="589" t="s">
        <v>688</v>
      </c>
      <c r="D688" s="589" t="s">
        <v>689</v>
      </c>
      <c r="E688" s="589" t="s">
        <v>1621</v>
      </c>
      <c r="F688" s="590">
        <v>42858</v>
      </c>
      <c r="G688" s="591">
        <v>267.54000000000002</v>
      </c>
      <c r="H688" s="589" t="s">
        <v>474</v>
      </c>
      <c r="I688" s="589" t="s">
        <v>378</v>
      </c>
      <c r="J688" s="590">
        <v>42859</v>
      </c>
      <c r="K688" s="589" t="s">
        <v>71</v>
      </c>
    </row>
    <row r="689" spans="1:11" s="589" customFormat="1" x14ac:dyDescent="0.2">
      <c r="A689" s="589" t="s">
        <v>611</v>
      </c>
      <c r="B689" s="589" t="s">
        <v>687</v>
      </c>
      <c r="C689" s="589" t="s">
        <v>688</v>
      </c>
      <c r="D689" s="589" t="s">
        <v>689</v>
      </c>
      <c r="E689" s="589" t="s">
        <v>1622</v>
      </c>
      <c r="F689" s="590">
        <v>42858</v>
      </c>
      <c r="G689" s="591">
        <v>1420.97</v>
      </c>
      <c r="H689" s="589" t="s">
        <v>474</v>
      </c>
      <c r="I689" s="589" t="s">
        <v>345</v>
      </c>
      <c r="J689" s="590">
        <v>42859</v>
      </c>
      <c r="K689" s="589" t="s">
        <v>71</v>
      </c>
    </row>
    <row r="690" spans="1:11" s="589" customFormat="1" x14ac:dyDescent="0.2">
      <c r="A690" s="589" t="s">
        <v>611</v>
      </c>
      <c r="B690" s="589" t="s">
        <v>687</v>
      </c>
      <c r="C690" s="589" t="s">
        <v>688</v>
      </c>
      <c r="D690" s="589" t="s">
        <v>689</v>
      </c>
      <c r="E690" s="589" t="s">
        <v>1623</v>
      </c>
      <c r="F690" s="590">
        <v>42858</v>
      </c>
      <c r="G690" s="591">
        <v>610.98</v>
      </c>
      <c r="H690" s="589" t="s">
        <v>474</v>
      </c>
      <c r="I690" s="589" t="s">
        <v>345</v>
      </c>
      <c r="J690" s="590">
        <v>42859</v>
      </c>
      <c r="K690" s="589" t="s">
        <v>71</v>
      </c>
    </row>
    <row r="691" spans="1:11" s="589" customFormat="1" x14ac:dyDescent="0.2">
      <c r="A691" s="589" t="s">
        <v>611</v>
      </c>
      <c r="B691" s="589" t="s">
        <v>687</v>
      </c>
      <c r="C691" s="589" t="s">
        <v>688</v>
      </c>
      <c r="D691" s="589" t="s">
        <v>689</v>
      </c>
      <c r="E691" s="589" t="s">
        <v>1627</v>
      </c>
      <c r="F691" s="590">
        <v>42884</v>
      </c>
      <c r="G691" s="591">
        <v>203.52</v>
      </c>
      <c r="H691" s="589" t="s">
        <v>474</v>
      </c>
      <c r="I691" s="589" t="s">
        <v>338</v>
      </c>
      <c r="J691" s="590">
        <v>42885</v>
      </c>
      <c r="K691" s="589" t="s">
        <v>71</v>
      </c>
    </row>
    <row r="692" spans="1:11" s="589" customFormat="1" x14ac:dyDescent="0.2">
      <c r="A692" s="589" t="s">
        <v>611</v>
      </c>
      <c r="B692" s="589" t="s">
        <v>687</v>
      </c>
      <c r="C692" s="589" t="s">
        <v>688</v>
      </c>
      <c r="D692" s="589" t="s">
        <v>689</v>
      </c>
      <c r="E692" s="589" t="s">
        <v>1628</v>
      </c>
      <c r="F692" s="590">
        <v>42884</v>
      </c>
      <c r="G692" s="591">
        <v>1142</v>
      </c>
      <c r="H692" s="589" t="s">
        <v>474</v>
      </c>
      <c r="I692" s="589" t="s">
        <v>345</v>
      </c>
      <c r="J692" s="590">
        <v>42885</v>
      </c>
      <c r="K692" s="589" t="s">
        <v>71</v>
      </c>
    </row>
    <row r="693" spans="1:11" s="589" customFormat="1" x14ac:dyDescent="0.2">
      <c r="A693" s="589" t="s">
        <v>611</v>
      </c>
      <c r="B693" s="589" t="s">
        <v>687</v>
      </c>
      <c r="C693" s="589" t="s">
        <v>688</v>
      </c>
      <c r="D693" s="589" t="s">
        <v>689</v>
      </c>
      <c r="E693" s="589" t="s">
        <v>1630</v>
      </c>
      <c r="F693" s="590">
        <v>42884</v>
      </c>
      <c r="G693" s="591">
        <v>84.98</v>
      </c>
      <c r="H693" s="589" t="s">
        <v>474</v>
      </c>
      <c r="I693" s="589" t="s">
        <v>1500</v>
      </c>
      <c r="J693" s="590">
        <v>42885</v>
      </c>
      <c r="K693" s="589" t="s">
        <v>71</v>
      </c>
    </row>
    <row r="694" spans="1:11" s="589" customFormat="1" x14ac:dyDescent="0.2">
      <c r="A694" s="589" t="s">
        <v>611</v>
      </c>
      <c r="B694" s="589" t="s">
        <v>687</v>
      </c>
      <c r="C694" s="589" t="s">
        <v>688</v>
      </c>
      <c r="D694" s="589" t="s">
        <v>689</v>
      </c>
      <c r="E694" s="589" t="s">
        <v>1631</v>
      </c>
      <c r="F694" s="590">
        <v>42884</v>
      </c>
      <c r="G694" s="591">
        <v>955</v>
      </c>
      <c r="H694" s="589" t="s">
        <v>474</v>
      </c>
      <c r="I694" s="589" t="s">
        <v>345</v>
      </c>
      <c r="J694" s="590">
        <v>42885</v>
      </c>
      <c r="K694" s="589" t="s">
        <v>71</v>
      </c>
    </row>
    <row r="695" spans="1:11" s="589" customFormat="1" x14ac:dyDescent="0.2">
      <c r="A695" s="589" t="s">
        <v>611</v>
      </c>
      <c r="B695" s="589" t="s">
        <v>687</v>
      </c>
      <c r="C695" s="589" t="s">
        <v>688</v>
      </c>
      <c r="D695" s="589" t="s">
        <v>689</v>
      </c>
      <c r="E695" s="589" t="s">
        <v>1632</v>
      </c>
      <c r="F695" s="590">
        <v>42884</v>
      </c>
      <c r="G695" s="591">
        <v>82.95</v>
      </c>
      <c r="H695" s="589" t="s">
        <v>474</v>
      </c>
      <c r="I695" s="589" t="s">
        <v>465</v>
      </c>
      <c r="J695" s="590">
        <v>42885</v>
      </c>
      <c r="K695" s="589" t="s">
        <v>71</v>
      </c>
    </row>
    <row r="696" spans="1:11" s="589" customFormat="1" x14ac:dyDescent="0.2">
      <c r="A696" s="589" t="s">
        <v>611</v>
      </c>
      <c r="B696" s="589" t="s">
        <v>687</v>
      </c>
      <c r="C696" s="589" t="s">
        <v>688</v>
      </c>
      <c r="D696" s="589" t="s">
        <v>689</v>
      </c>
      <c r="E696" s="589" t="s">
        <v>1633</v>
      </c>
      <c r="F696" s="590">
        <v>42884</v>
      </c>
      <c r="G696" s="591">
        <v>82.95</v>
      </c>
      <c r="H696" s="589" t="s">
        <v>474</v>
      </c>
      <c r="I696" s="589" t="s">
        <v>465</v>
      </c>
      <c r="J696" s="590">
        <v>42885</v>
      </c>
      <c r="K696" s="589" t="s">
        <v>71</v>
      </c>
    </row>
    <row r="697" spans="1:11" s="589" customFormat="1" x14ac:dyDescent="0.2">
      <c r="A697" s="589" t="s">
        <v>611</v>
      </c>
      <c r="B697" s="589" t="s">
        <v>687</v>
      </c>
      <c r="C697" s="589" t="s">
        <v>688</v>
      </c>
      <c r="D697" s="589" t="s">
        <v>689</v>
      </c>
      <c r="E697" s="589" t="s">
        <v>1634</v>
      </c>
      <c r="F697" s="590">
        <v>42881</v>
      </c>
      <c r="G697" s="591">
        <v>221.6</v>
      </c>
      <c r="H697" s="589" t="s">
        <v>474</v>
      </c>
      <c r="I697" s="589" t="s">
        <v>465</v>
      </c>
      <c r="J697" s="590">
        <v>42882</v>
      </c>
      <c r="K697" s="589" t="s">
        <v>71</v>
      </c>
    </row>
    <row r="698" spans="1:11" s="589" customFormat="1" x14ac:dyDescent="0.2">
      <c r="A698" s="589" t="s">
        <v>611</v>
      </c>
      <c r="B698" s="589" t="s">
        <v>687</v>
      </c>
      <c r="C698" s="589" t="s">
        <v>688</v>
      </c>
      <c r="D698" s="589" t="s">
        <v>689</v>
      </c>
      <c r="E698" s="589" t="s">
        <v>1635</v>
      </c>
      <c r="F698" s="590">
        <v>42881</v>
      </c>
      <c r="G698" s="591">
        <v>221.6</v>
      </c>
      <c r="H698" s="589" t="s">
        <v>474</v>
      </c>
      <c r="I698" s="589" t="s">
        <v>465</v>
      </c>
      <c r="J698" s="590">
        <v>42882</v>
      </c>
      <c r="K698" s="589" t="s">
        <v>71</v>
      </c>
    </row>
    <row r="699" spans="1:11" s="589" customFormat="1" x14ac:dyDescent="0.2">
      <c r="A699" s="589" t="s">
        <v>611</v>
      </c>
      <c r="B699" s="589" t="s">
        <v>687</v>
      </c>
      <c r="C699" s="589" t="s">
        <v>688</v>
      </c>
      <c r="D699" s="589" t="s">
        <v>689</v>
      </c>
      <c r="E699" s="589" t="s">
        <v>1636</v>
      </c>
      <c r="F699" s="590">
        <v>42881</v>
      </c>
      <c r="G699" s="591">
        <v>955</v>
      </c>
      <c r="H699" s="589" t="s">
        <v>474</v>
      </c>
      <c r="I699" s="589" t="s">
        <v>345</v>
      </c>
      <c r="J699" s="590">
        <v>42882</v>
      </c>
      <c r="K699" s="589" t="s">
        <v>71</v>
      </c>
    </row>
    <row r="700" spans="1:11" s="589" customFormat="1" x14ac:dyDescent="0.2">
      <c r="A700" s="589" t="s">
        <v>611</v>
      </c>
      <c r="B700" s="589" t="s">
        <v>687</v>
      </c>
      <c r="C700" s="589" t="s">
        <v>688</v>
      </c>
      <c r="D700" s="589" t="s">
        <v>689</v>
      </c>
      <c r="E700" s="589" t="s">
        <v>1637</v>
      </c>
      <c r="F700" s="590">
        <v>42881</v>
      </c>
      <c r="G700" s="591">
        <v>955</v>
      </c>
      <c r="H700" s="589" t="s">
        <v>474</v>
      </c>
      <c r="I700" s="589" t="s">
        <v>345</v>
      </c>
      <c r="J700" s="590">
        <v>42882</v>
      </c>
      <c r="K700" s="589" t="s">
        <v>71</v>
      </c>
    </row>
    <row r="701" spans="1:11" s="589" customFormat="1" x14ac:dyDescent="0.2">
      <c r="A701" s="589" t="s">
        <v>611</v>
      </c>
      <c r="B701" s="589" t="s">
        <v>687</v>
      </c>
      <c r="C701" s="589" t="s">
        <v>688</v>
      </c>
      <c r="D701" s="589" t="s">
        <v>689</v>
      </c>
      <c r="E701" s="589" t="s">
        <v>1640</v>
      </c>
      <c r="F701" s="590">
        <v>42881</v>
      </c>
      <c r="G701" s="591">
        <v>82.78</v>
      </c>
      <c r="H701" s="589" t="s">
        <v>474</v>
      </c>
      <c r="I701" s="589" t="s">
        <v>682</v>
      </c>
      <c r="J701" s="590">
        <v>42882</v>
      </c>
      <c r="K701" s="589" t="s">
        <v>71</v>
      </c>
    </row>
    <row r="702" spans="1:11" s="589" customFormat="1" x14ac:dyDescent="0.2">
      <c r="A702" s="589" t="s">
        <v>611</v>
      </c>
      <c r="B702" s="589" t="s">
        <v>687</v>
      </c>
      <c r="C702" s="589" t="s">
        <v>688</v>
      </c>
      <c r="D702" s="589" t="s">
        <v>689</v>
      </c>
      <c r="E702" s="589" t="s">
        <v>1641</v>
      </c>
      <c r="F702" s="590">
        <v>42881</v>
      </c>
      <c r="G702" s="591">
        <v>372.64</v>
      </c>
      <c r="H702" s="589" t="s">
        <v>474</v>
      </c>
      <c r="I702" s="589" t="s">
        <v>398</v>
      </c>
      <c r="J702" s="590">
        <v>42882</v>
      </c>
      <c r="K702" s="589" t="s">
        <v>71</v>
      </c>
    </row>
    <row r="703" spans="1:11" s="589" customFormat="1" x14ac:dyDescent="0.2">
      <c r="A703" s="589" t="s">
        <v>611</v>
      </c>
      <c r="B703" s="589" t="s">
        <v>687</v>
      </c>
      <c r="C703" s="589" t="s">
        <v>688</v>
      </c>
      <c r="D703" s="589" t="s">
        <v>689</v>
      </c>
      <c r="E703" s="589" t="s">
        <v>1643</v>
      </c>
      <c r="F703" s="590">
        <v>42881</v>
      </c>
      <c r="G703" s="591">
        <v>168</v>
      </c>
      <c r="H703" s="589" t="s">
        <v>474</v>
      </c>
      <c r="I703" s="589" t="s">
        <v>617</v>
      </c>
      <c r="J703" s="590">
        <v>42882</v>
      </c>
      <c r="K703" s="589" t="s">
        <v>71</v>
      </c>
    </row>
    <row r="704" spans="1:11" s="589" customFormat="1" x14ac:dyDescent="0.2">
      <c r="A704" s="589" t="s">
        <v>611</v>
      </c>
      <c r="B704" s="589" t="s">
        <v>687</v>
      </c>
      <c r="C704" s="589" t="s">
        <v>688</v>
      </c>
      <c r="D704" s="589" t="s">
        <v>689</v>
      </c>
      <c r="E704" s="589" t="s">
        <v>1644</v>
      </c>
      <c r="F704" s="590">
        <v>42881</v>
      </c>
      <c r="G704" s="591">
        <v>88.4</v>
      </c>
      <c r="H704" s="589" t="s">
        <v>474</v>
      </c>
      <c r="I704" s="589" t="s">
        <v>394</v>
      </c>
      <c r="J704" s="590">
        <v>42882</v>
      </c>
      <c r="K704" s="589" t="s">
        <v>71</v>
      </c>
    </row>
    <row r="705" spans="1:11" s="589" customFormat="1" x14ac:dyDescent="0.2">
      <c r="A705" s="589" t="s">
        <v>611</v>
      </c>
      <c r="B705" s="589" t="s">
        <v>687</v>
      </c>
      <c r="C705" s="589" t="s">
        <v>688</v>
      </c>
      <c r="D705" s="589" t="s">
        <v>689</v>
      </c>
      <c r="E705" s="589" t="s">
        <v>1645</v>
      </c>
      <c r="F705" s="590">
        <v>42881</v>
      </c>
      <c r="G705" s="591">
        <v>84.95</v>
      </c>
      <c r="H705" s="589" t="s">
        <v>474</v>
      </c>
      <c r="I705" s="589" t="s">
        <v>394</v>
      </c>
      <c r="J705" s="590">
        <v>42882</v>
      </c>
      <c r="K705" s="589" t="s">
        <v>71</v>
      </c>
    </row>
    <row r="706" spans="1:11" s="589" customFormat="1" x14ac:dyDescent="0.2">
      <c r="A706" s="589" t="s">
        <v>611</v>
      </c>
      <c r="B706" s="589" t="s">
        <v>687</v>
      </c>
      <c r="C706" s="589" t="s">
        <v>688</v>
      </c>
      <c r="D706" s="589" t="s">
        <v>689</v>
      </c>
      <c r="E706" s="589" t="s">
        <v>1646</v>
      </c>
      <c r="F706" s="590">
        <v>42880</v>
      </c>
      <c r="G706" s="591">
        <v>224.14</v>
      </c>
      <c r="H706" s="589" t="s">
        <v>474</v>
      </c>
      <c r="I706" s="589" t="s">
        <v>415</v>
      </c>
      <c r="J706" s="590">
        <v>42881</v>
      </c>
      <c r="K706" s="589" t="s">
        <v>71</v>
      </c>
    </row>
    <row r="707" spans="1:11" s="589" customFormat="1" x14ac:dyDescent="0.2">
      <c r="A707" s="589" t="s">
        <v>611</v>
      </c>
      <c r="B707" s="589" t="s">
        <v>687</v>
      </c>
      <c r="C707" s="589" t="s">
        <v>688</v>
      </c>
      <c r="D707" s="589" t="s">
        <v>689</v>
      </c>
      <c r="E707" s="589" t="s">
        <v>1647</v>
      </c>
      <c r="F707" s="590">
        <v>42880</v>
      </c>
      <c r="G707" s="591">
        <v>200</v>
      </c>
      <c r="H707" s="589" t="s">
        <v>474</v>
      </c>
      <c r="I707" s="589" t="s">
        <v>1504</v>
      </c>
      <c r="J707" s="590">
        <v>42881</v>
      </c>
      <c r="K707" s="589" t="s">
        <v>71</v>
      </c>
    </row>
    <row r="708" spans="1:11" s="589" customFormat="1" x14ac:dyDescent="0.2">
      <c r="A708" s="589" t="s">
        <v>611</v>
      </c>
      <c r="B708" s="589" t="s">
        <v>687</v>
      </c>
      <c r="C708" s="589" t="s">
        <v>688</v>
      </c>
      <c r="D708" s="589" t="s">
        <v>689</v>
      </c>
      <c r="E708" s="589" t="s">
        <v>1648</v>
      </c>
      <c r="F708" s="590">
        <v>42880</v>
      </c>
      <c r="G708" s="591">
        <v>840</v>
      </c>
      <c r="H708" s="589" t="s">
        <v>474</v>
      </c>
      <c r="I708" s="589" t="s">
        <v>1504</v>
      </c>
      <c r="J708" s="590">
        <v>42881</v>
      </c>
      <c r="K708" s="589" t="s">
        <v>71</v>
      </c>
    </row>
    <row r="709" spans="1:11" s="589" customFormat="1" x14ac:dyDescent="0.2">
      <c r="A709" s="589" t="s">
        <v>611</v>
      </c>
      <c r="B709" s="589" t="s">
        <v>687</v>
      </c>
      <c r="C709" s="589" t="s">
        <v>688</v>
      </c>
      <c r="D709" s="589" t="s">
        <v>689</v>
      </c>
      <c r="E709" s="589" t="s">
        <v>1649</v>
      </c>
      <c r="F709" s="590">
        <v>42880</v>
      </c>
      <c r="G709" s="591">
        <v>254.76</v>
      </c>
      <c r="H709" s="589" t="s">
        <v>474</v>
      </c>
      <c r="I709" s="589" t="s">
        <v>509</v>
      </c>
      <c r="J709" s="590">
        <v>42881</v>
      </c>
      <c r="K709" s="589" t="s">
        <v>71</v>
      </c>
    </row>
    <row r="710" spans="1:11" s="589" customFormat="1" x14ac:dyDescent="0.2">
      <c r="A710" s="589" t="s">
        <v>611</v>
      </c>
      <c r="B710" s="589" t="s">
        <v>687</v>
      </c>
      <c r="C710" s="589" t="s">
        <v>688</v>
      </c>
      <c r="D710" s="589" t="s">
        <v>689</v>
      </c>
      <c r="E710" s="589" t="s">
        <v>1650</v>
      </c>
      <c r="F710" s="590">
        <v>42880</v>
      </c>
      <c r="G710" s="591">
        <v>42.83</v>
      </c>
      <c r="H710" s="589" t="s">
        <v>474</v>
      </c>
      <c r="I710" s="589" t="s">
        <v>509</v>
      </c>
      <c r="J710" s="590">
        <v>42881</v>
      </c>
      <c r="K710" s="589" t="s">
        <v>71</v>
      </c>
    </row>
    <row r="711" spans="1:11" s="589" customFormat="1" x14ac:dyDescent="0.2">
      <c r="A711" s="589" t="s">
        <v>611</v>
      </c>
      <c r="B711" s="589" t="s">
        <v>687</v>
      </c>
      <c r="C711" s="589" t="s">
        <v>688</v>
      </c>
      <c r="D711" s="589" t="s">
        <v>689</v>
      </c>
      <c r="E711" s="589" t="s">
        <v>1651</v>
      </c>
      <c r="F711" s="590">
        <v>42880</v>
      </c>
      <c r="G711" s="591">
        <v>136.66999999999999</v>
      </c>
      <c r="H711" s="589" t="s">
        <v>474</v>
      </c>
      <c r="I711" s="589" t="s">
        <v>398</v>
      </c>
      <c r="J711" s="590">
        <v>42881</v>
      </c>
      <c r="K711" s="589" t="s">
        <v>71</v>
      </c>
    </row>
    <row r="712" spans="1:11" s="589" customFormat="1" x14ac:dyDescent="0.2">
      <c r="A712" s="589" t="s">
        <v>611</v>
      </c>
      <c r="B712" s="589" t="s">
        <v>687</v>
      </c>
      <c r="C712" s="589" t="s">
        <v>688</v>
      </c>
      <c r="D712" s="589" t="s">
        <v>689</v>
      </c>
      <c r="E712" s="589" t="s">
        <v>1652</v>
      </c>
      <c r="F712" s="590">
        <v>42880</v>
      </c>
      <c r="G712" s="591">
        <v>245.81</v>
      </c>
      <c r="H712" s="589" t="s">
        <v>474</v>
      </c>
      <c r="I712" s="589" t="s">
        <v>398</v>
      </c>
      <c r="J712" s="590">
        <v>42881</v>
      </c>
      <c r="K712" s="589" t="s">
        <v>71</v>
      </c>
    </row>
    <row r="713" spans="1:11" s="589" customFormat="1" x14ac:dyDescent="0.2">
      <c r="A713" s="589" t="s">
        <v>611</v>
      </c>
      <c r="B713" s="589" t="s">
        <v>687</v>
      </c>
      <c r="C713" s="589" t="s">
        <v>688</v>
      </c>
      <c r="D713" s="589" t="s">
        <v>689</v>
      </c>
      <c r="E713" s="589" t="s">
        <v>1653</v>
      </c>
      <c r="F713" s="590">
        <v>42880</v>
      </c>
      <c r="G713" s="591">
        <v>159</v>
      </c>
      <c r="H713" s="589" t="s">
        <v>474</v>
      </c>
      <c r="I713" s="589" t="s">
        <v>156</v>
      </c>
      <c r="J713" s="590">
        <v>42881</v>
      </c>
      <c r="K713" s="589" t="s">
        <v>71</v>
      </c>
    </row>
    <row r="714" spans="1:11" s="589" customFormat="1" x14ac:dyDescent="0.2">
      <c r="A714" s="589" t="s">
        <v>611</v>
      </c>
      <c r="B714" s="589" t="s">
        <v>687</v>
      </c>
      <c r="C714" s="589" t="s">
        <v>688</v>
      </c>
      <c r="D714" s="589" t="s">
        <v>689</v>
      </c>
      <c r="E714" s="589" t="s">
        <v>1654</v>
      </c>
      <c r="F714" s="590">
        <v>42880</v>
      </c>
      <c r="G714" s="591">
        <v>714</v>
      </c>
      <c r="H714" s="589" t="s">
        <v>474</v>
      </c>
      <c r="I714" s="589" t="s">
        <v>394</v>
      </c>
      <c r="J714" s="590">
        <v>42881</v>
      </c>
      <c r="K714" s="589" t="s">
        <v>71</v>
      </c>
    </row>
    <row r="715" spans="1:11" s="589" customFormat="1" x14ac:dyDescent="0.2">
      <c r="A715" s="589" t="s">
        <v>611</v>
      </c>
      <c r="B715" s="589" t="s">
        <v>687</v>
      </c>
      <c r="C715" s="589" t="s">
        <v>688</v>
      </c>
      <c r="D715" s="589" t="s">
        <v>689</v>
      </c>
      <c r="E715" s="589" t="s">
        <v>1656</v>
      </c>
      <c r="F715" s="590">
        <v>42880</v>
      </c>
      <c r="G715" s="591">
        <v>114.1</v>
      </c>
      <c r="H715" s="589" t="s">
        <v>474</v>
      </c>
      <c r="I715" s="589" t="s">
        <v>226</v>
      </c>
      <c r="J715" s="590">
        <v>42881</v>
      </c>
      <c r="K715" s="589" t="s">
        <v>71</v>
      </c>
    </row>
    <row r="716" spans="1:11" s="589" customFormat="1" x14ac:dyDescent="0.2">
      <c r="A716" s="589" t="s">
        <v>611</v>
      </c>
      <c r="B716" s="589" t="s">
        <v>687</v>
      </c>
      <c r="C716" s="589" t="s">
        <v>688</v>
      </c>
      <c r="D716" s="589" t="s">
        <v>689</v>
      </c>
      <c r="E716" s="589" t="s">
        <v>1657</v>
      </c>
      <c r="F716" s="590">
        <v>42880</v>
      </c>
      <c r="G716" s="591">
        <v>490.28</v>
      </c>
      <c r="H716" s="589" t="s">
        <v>474</v>
      </c>
      <c r="I716" s="589" t="s">
        <v>394</v>
      </c>
      <c r="J716" s="590">
        <v>42881</v>
      </c>
      <c r="K716" s="589" t="s">
        <v>71</v>
      </c>
    </row>
    <row r="717" spans="1:11" s="589" customFormat="1" x14ac:dyDescent="0.2">
      <c r="A717" s="589" t="s">
        <v>611</v>
      </c>
      <c r="B717" s="589" t="s">
        <v>687</v>
      </c>
      <c r="C717" s="589" t="s">
        <v>688</v>
      </c>
      <c r="D717" s="589" t="s">
        <v>689</v>
      </c>
      <c r="E717" s="589" t="s">
        <v>1658</v>
      </c>
      <c r="F717" s="590">
        <v>42880</v>
      </c>
      <c r="G717" s="591">
        <v>38.35</v>
      </c>
      <c r="H717" s="589" t="s">
        <v>474</v>
      </c>
      <c r="I717" s="589" t="s">
        <v>394</v>
      </c>
      <c r="J717" s="590">
        <v>42881</v>
      </c>
      <c r="K717" s="589" t="s">
        <v>71</v>
      </c>
    </row>
    <row r="718" spans="1:11" s="589" customFormat="1" x14ac:dyDescent="0.2">
      <c r="A718" s="589" t="s">
        <v>611</v>
      </c>
      <c r="B718" s="589" t="s">
        <v>687</v>
      </c>
      <c r="C718" s="589" t="s">
        <v>688</v>
      </c>
      <c r="D718" s="589" t="s">
        <v>689</v>
      </c>
      <c r="E718" s="589" t="s">
        <v>1659</v>
      </c>
      <c r="F718" s="590">
        <v>42880</v>
      </c>
      <c r="G718" s="591">
        <v>38.35</v>
      </c>
      <c r="H718" s="589" t="s">
        <v>474</v>
      </c>
      <c r="I718" s="589" t="s">
        <v>394</v>
      </c>
      <c r="J718" s="590">
        <v>42881</v>
      </c>
      <c r="K718" s="589" t="s">
        <v>71</v>
      </c>
    </row>
    <row r="719" spans="1:11" s="589" customFormat="1" x14ac:dyDescent="0.2">
      <c r="A719" s="589" t="s">
        <v>611</v>
      </c>
      <c r="B719" s="589" t="s">
        <v>687</v>
      </c>
      <c r="C719" s="589" t="s">
        <v>688</v>
      </c>
      <c r="D719" s="589" t="s">
        <v>689</v>
      </c>
      <c r="E719" s="589" t="s">
        <v>1660</v>
      </c>
      <c r="F719" s="590">
        <v>42880</v>
      </c>
      <c r="G719" s="591">
        <v>138.6</v>
      </c>
      <c r="H719" s="589" t="s">
        <v>474</v>
      </c>
      <c r="I719" s="589" t="s">
        <v>394</v>
      </c>
      <c r="J719" s="590">
        <v>42881</v>
      </c>
      <c r="K719" s="589" t="s">
        <v>71</v>
      </c>
    </row>
    <row r="720" spans="1:11" s="589" customFormat="1" x14ac:dyDescent="0.2">
      <c r="A720" s="589" t="s">
        <v>611</v>
      </c>
      <c r="B720" s="589" t="s">
        <v>687</v>
      </c>
      <c r="C720" s="589" t="s">
        <v>688</v>
      </c>
      <c r="D720" s="589" t="s">
        <v>689</v>
      </c>
      <c r="E720" s="589" t="s">
        <v>1661</v>
      </c>
      <c r="F720" s="590">
        <v>42880</v>
      </c>
      <c r="G720" s="591">
        <v>341.55</v>
      </c>
      <c r="H720" s="589" t="s">
        <v>474</v>
      </c>
      <c r="I720" s="589" t="s">
        <v>606</v>
      </c>
      <c r="J720" s="590">
        <v>42881</v>
      </c>
      <c r="K720" s="589" t="s">
        <v>71</v>
      </c>
    </row>
    <row r="721" spans="1:11" s="589" customFormat="1" x14ac:dyDescent="0.2">
      <c r="A721" s="589" t="s">
        <v>611</v>
      </c>
      <c r="B721" s="589" t="s">
        <v>687</v>
      </c>
      <c r="C721" s="589" t="s">
        <v>688</v>
      </c>
      <c r="D721" s="589" t="s">
        <v>689</v>
      </c>
      <c r="E721" s="589" t="s">
        <v>1662</v>
      </c>
      <c r="F721" s="590">
        <v>42880</v>
      </c>
      <c r="G721" s="591">
        <v>341.55</v>
      </c>
      <c r="H721" s="589" t="s">
        <v>474</v>
      </c>
      <c r="I721" s="589" t="s">
        <v>606</v>
      </c>
      <c r="J721" s="590">
        <v>42881</v>
      </c>
      <c r="K721" s="589" t="s">
        <v>71</v>
      </c>
    </row>
    <row r="722" spans="1:11" s="589" customFormat="1" x14ac:dyDescent="0.2">
      <c r="A722" s="589" t="s">
        <v>611</v>
      </c>
      <c r="B722" s="589" t="s">
        <v>687</v>
      </c>
      <c r="C722" s="589" t="s">
        <v>688</v>
      </c>
      <c r="D722" s="589" t="s">
        <v>689</v>
      </c>
      <c r="E722" s="589" t="s">
        <v>1664</v>
      </c>
      <c r="F722" s="590">
        <v>42879</v>
      </c>
      <c r="G722" s="591">
        <v>34.44</v>
      </c>
      <c r="H722" s="589" t="s">
        <v>474</v>
      </c>
      <c r="I722" s="589" t="s">
        <v>223</v>
      </c>
      <c r="J722" s="590">
        <v>42880</v>
      </c>
      <c r="K722" s="589" t="s">
        <v>71</v>
      </c>
    </row>
    <row r="723" spans="1:11" s="589" customFormat="1" x14ac:dyDescent="0.2">
      <c r="A723" s="589" t="s">
        <v>611</v>
      </c>
      <c r="B723" s="589" t="s">
        <v>687</v>
      </c>
      <c r="C723" s="589" t="s">
        <v>688</v>
      </c>
      <c r="D723" s="589" t="s">
        <v>689</v>
      </c>
      <c r="E723" s="589" t="s">
        <v>1665</v>
      </c>
      <c r="F723" s="590">
        <v>42879</v>
      </c>
      <c r="G723" s="591">
        <v>350</v>
      </c>
      <c r="H723" s="589" t="s">
        <v>474</v>
      </c>
      <c r="I723" s="589" t="s">
        <v>1504</v>
      </c>
      <c r="J723" s="590">
        <v>42880</v>
      </c>
      <c r="K723" s="589" t="s">
        <v>71</v>
      </c>
    </row>
    <row r="724" spans="1:11" s="589" customFormat="1" x14ac:dyDescent="0.2">
      <c r="A724" s="589" t="s">
        <v>611</v>
      </c>
      <c r="B724" s="589" t="s">
        <v>687</v>
      </c>
      <c r="C724" s="589" t="s">
        <v>688</v>
      </c>
      <c r="D724" s="589" t="s">
        <v>689</v>
      </c>
      <c r="E724" s="589" t="s">
        <v>1666</v>
      </c>
      <c r="F724" s="590">
        <v>42879</v>
      </c>
      <c r="G724" s="591">
        <v>350</v>
      </c>
      <c r="H724" s="589" t="s">
        <v>474</v>
      </c>
      <c r="I724" s="589" t="s">
        <v>1504</v>
      </c>
      <c r="J724" s="590">
        <v>42880</v>
      </c>
      <c r="K724" s="589" t="s">
        <v>71</v>
      </c>
    </row>
    <row r="725" spans="1:11" s="589" customFormat="1" x14ac:dyDescent="0.2">
      <c r="A725" s="589" t="s">
        <v>611</v>
      </c>
      <c r="B725" s="589" t="s">
        <v>687</v>
      </c>
      <c r="C725" s="589" t="s">
        <v>688</v>
      </c>
      <c r="D725" s="589" t="s">
        <v>689</v>
      </c>
      <c r="E725" s="589" t="s">
        <v>1667</v>
      </c>
      <c r="F725" s="590">
        <v>42879</v>
      </c>
      <c r="G725" s="591">
        <v>8.94</v>
      </c>
      <c r="H725" s="589" t="s">
        <v>474</v>
      </c>
      <c r="I725" s="589" t="s">
        <v>1668</v>
      </c>
      <c r="J725" s="590">
        <v>42880</v>
      </c>
      <c r="K725" s="589" t="s">
        <v>71</v>
      </c>
    </row>
    <row r="726" spans="1:11" s="589" customFormat="1" x14ac:dyDescent="0.2">
      <c r="A726" s="589" t="s">
        <v>611</v>
      </c>
      <c r="B726" s="589" t="s">
        <v>687</v>
      </c>
      <c r="C726" s="589" t="s">
        <v>688</v>
      </c>
      <c r="D726" s="589" t="s">
        <v>689</v>
      </c>
      <c r="E726" s="589" t="s">
        <v>1669</v>
      </c>
      <c r="F726" s="590">
        <v>42879</v>
      </c>
      <c r="G726" s="591">
        <v>150</v>
      </c>
      <c r="H726" s="589" t="s">
        <v>474</v>
      </c>
      <c r="I726" s="589" t="s">
        <v>225</v>
      </c>
      <c r="J726" s="590">
        <v>42880</v>
      </c>
      <c r="K726" s="589" t="s">
        <v>71</v>
      </c>
    </row>
    <row r="727" spans="1:11" s="589" customFormat="1" x14ac:dyDescent="0.2">
      <c r="A727" s="589" t="s">
        <v>611</v>
      </c>
      <c r="B727" s="589" t="s">
        <v>687</v>
      </c>
      <c r="C727" s="589" t="s">
        <v>688</v>
      </c>
      <c r="D727" s="589" t="s">
        <v>689</v>
      </c>
      <c r="E727" s="589" t="s">
        <v>1671</v>
      </c>
      <c r="F727" s="590">
        <v>42879</v>
      </c>
      <c r="G727" s="591">
        <v>231.04</v>
      </c>
      <c r="H727" s="589" t="s">
        <v>474</v>
      </c>
      <c r="I727" s="589" t="s">
        <v>378</v>
      </c>
      <c r="J727" s="590">
        <v>42880</v>
      </c>
      <c r="K727" s="589" t="s">
        <v>588</v>
      </c>
    </row>
    <row r="728" spans="1:11" s="589" customFormat="1" x14ac:dyDescent="0.2">
      <c r="A728" s="589" t="s">
        <v>611</v>
      </c>
      <c r="B728" s="589" t="s">
        <v>687</v>
      </c>
      <c r="C728" s="589" t="s">
        <v>688</v>
      </c>
      <c r="D728" s="589" t="s">
        <v>689</v>
      </c>
      <c r="E728" s="589" t="s">
        <v>1672</v>
      </c>
      <c r="F728" s="590">
        <v>42879</v>
      </c>
      <c r="G728" s="591">
        <v>85.1</v>
      </c>
      <c r="H728" s="589" t="s">
        <v>474</v>
      </c>
      <c r="I728" s="589" t="s">
        <v>183</v>
      </c>
      <c r="J728" s="590">
        <v>42880</v>
      </c>
      <c r="K728" s="589" t="s">
        <v>71</v>
      </c>
    </row>
    <row r="729" spans="1:11" s="589" customFormat="1" x14ac:dyDescent="0.2">
      <c r="A729" s="589" t="s">
        <v>611</v>
      </c>
      <c r="B729" s="589" t="s">
        <v>687</v>
      </c>
      <c r="C729" s="589" t="s">
        <v>688</v>
      </c>
      <c r="D729" s="589" t="s">
        <v>689</v>
      </c>
      <c r="E729" s="589" t="s">
        <v>1673</v>
      </c>
      <c r="F729" s="590">
        <v>42879</v>
      </c>
      <c r="G729" s="591">
        <v>82.95</v>
      </c>
      <c r="H729" s="589" t="s">
        <v>474</v>
      </c>
      <c r="I729" s="589" t="s">
        <v>183</v>
      </c>
      <c r="J729" s="590">
        <v>42880</v>
      </c>
      <c r="K729" s="589" t="s">
        <v>71</v>
      </c>
    </row>
    <row r="730" spans="1:11" s="589" customFormat="1" x14ac:dyDescent="0.2">
      <c r="A730" s="589" t="s">
        <v>611</v>
      </c>
      <c r="B730" s="589" t="s">
        <v>687</v>
      </c>
      <c r="C730" s="589" t="s">
        <v>688</v>
      </c>
      <c r="D730" s="589" t="s">
        <v>689</v>
      </c>
      <c r="E730" s="589" t="s">
        <v>1675</v>
      </c>
      <c r="F730" s="590">
        <v>42871</v>
      </c>
      <c r="G730" s="591">
        <v>28</v>
      </c>
      <c r="H730" s="589" t="s">
        <v>474</v>
      </c>
      <c r="I730" s="589" t="s">
        <v>345</v>
      </c>
      <c r="J730" s="590">
        <v>42872</v>
      </c>
      <c r="K730" s="589" t="s">
        <v>71</v>
      </c>
    </row>
    <row r="731" spans="1:11" s="589" customFormat="1" x14ac:dyDescent="0.2">
      <c r="A731" s="589" t="s">
        <v>611</v>
      </c>
      <c r="B731" s="589" t="s">
        <v>687</v>
      </c>
      <c r="C731" s="589" t="s">
        <v>688</v>
      </c>
      <c r="D731" s="589" t="s">
        <v>689</v>
      </c>
      <c r="E731" s="589" t="s">
        <v>1676</v>
      </c>
      <c r="F731" s="590">
        <v>42871</v>
      </c>
      <c r="G731" s="591">
        <v>24.8</v>
      </c>
      <c r="H731" s="589" t="s">
        <v>474</v>
      </c>
      <c r="I731" s="589" t="s">
        <v>522</v>
      </c>
      <c r="J731" s="590">
        <v>42872</v>
      </c>
      <c r="K731" s="589" t="s">
        <v>71</v>
      </c>
    </row>
    <row r="732" spans="1:11" s="589" customFormat="1" x14ac:dyDescent="0.2">
      <c r="A732" s="589" t="s">
        <v>611</v>
      </c>
      <c r="B732" s="589" t="s">
        <v>687</v>
      </c>
      <c r="C732" s="589" t="s">
        <v>688</v>
      </c>
      <c r="D732" s="589" t="s">
        <v>689</v>
      </c>
      <c r="E732" s="589" t="s">
        <v>1677</v>
      </c>
      <c r="F732" s="590">
        <v>42871</v>
      </c>
      <c r="G732" s="591">
        <v>21.25</v>
      </c>
      <c r="H732" s="589" t="s">
        <v>474</v>
      </c>
      <c r="I732" s="589" t="s">
        <v>522</v>
      </c>
      <c r="J732" s="590">
        <v>42872</v>
      </c>
      <c r="K732" s="589" t="s">
        <v>71</v>
      </c>
    </row>
    <row r="733" spans="1:11" s="589" customFormat="1" x14ac:dyDescent="0.2">
      <c r="A733" s="589" t="s">
        <v>611</v>
      </c>
      <c r="B733" s="589" t="s">
        <v>687</v>
      </c>
      <c r="C733" s="589" t="s">
        <v>688</v>
      </c>
      <c r="D733" s="589" t="s">
        <v>689</v>
      </c>
      <c r="E733" s="589" t="s">
        <v>1682</v>
      </c>
      <c r="F733" s="590">
        <v>42871</v>
      </c>
      <c r="G733" s="591">
        <v>34.950000000000003</v>
      </c>
      <c r="H733" s="589" t="s">
        <v>474</v>
      </c>
      <c r="I733" s="589" t="s">
        <v>504</v>
      </c>
      <c r="J733" s="590">
        <v>42872</v>
      </c>
      <c r="K733" s="589" t="s">
        <v>71</v>
      </c>
    </row>
    <row r="734" spans="1:11" s="589" customFormat="1" x14ac:dyDescent="0.2">
      <c r="A734" s="589" t="s">
        <v>611</v>
      </c>
      <c r="B734" s="589" t="s">
        <v>687</v>
      </c>
      <c r="C734" s="589" t="s">
        <v>688</v>
      </c>
      <c r="D734" s="589" t="s">
        <v>689</v>
      </c>
      <c r="E734" s="589" t="s">
        <v>1683</v>
      </c>
      <c r="F734" s="590">
        <v>42871</v>
      </c>
      <c r="G734" s="591">
        <v>34.950000000000003</v>
      </c>
      <c r="H734" s="589" t="s">
        <v>474</v>
      </c>
      <c r="I734" s="589" t="s">
        <v>504</v>
      </c>
      <c r="J734" s="590">
        <v>42872</v>
      </c>
      <c r="K734" s="589" t="s">
        <v>71</v>
      </c>
    </row>
    <row r="735" spans="1:11" s="589" customFormat="1" x14ac:dyDescent="0.2">
      <c r="A735" s="589" t="s">
        <v>611</v>
      </c>
      <c r="B735" s="589" t="s">
        <v>687</v>
      </c>
      <c r="C735" s="589" t="s">
        <v>688</v>
      </c>
      <c r="D735" s="589" t="s">
        <v>689</v>
      </c>
      <c r="E735" s="589" t="s">
        <v>1684</v>
      </c>
      <c r="F735" s="590">
        <v>42871</v>
      </c>
      <c r="G735" s="591">
        <v>90</v>
      </c>
      <c r="H735" s="589" t="s">
        <v>474</v>
      </c>
      <c r="I735" s="589" t="s">
        <v>504</v>
      </c>
      <c r="J735" s="590">
        <v>42872</v>
      </c>
      <c r="K735" s="589" t="s">
        <v>71</v>
      </c>
    </row>
    <row r="736" spans="1:11" s="589" customFormat="1" x14ac:dyDescent="0.2">
      <c r="A736" s="589" t="s">
        <v>611</v>
      </c>
      <c r="B736" s="589" t="s">
        <v>687</v>
      </c>
      <c r="C736" s="589" t="s">
        <v>688</v>
      </c>
      <c r="D736" s="589" t="s">
        <v>689</v>
      </c>
      <c r="E736" s="589" t="s">
        <v>1685</v>
      </c>
      <c r="F736" s="590">
        <v>42871</v>
      </c>
      <c r="G736" s="591">
        <v>46.35</v>
      </c>
      <c r="H736" s="589" t="s">
        <v>474</v>
      </c>
      <c r="I736" s="589" t="s">
        <v>1686</v>
      </c>
      <c r="J736" s="590">
        <v>42872</v>
      </c>
      <c r="K736" s="589" t="s">
        <v>71</v>
      </c>
    </row>
    <row r="737" spans="1:11" s="589" customFormat="1" x14ac:dyDescent="0.2">
      <c r="A737" s="589" t="s">
        <v>611</v>
      </c>
      <c r="B737" s="589" t="s">
        <v>687</v>
      </c>
      <c r="C737" s="589" t="s">
        <v>688</v>
      </c>
      <c r="D737" s="589" t="s">
        <v>689</v>
      </c>
      <c r="E737" s="589" t="s">
        <v>1687</v>
      </c>
      <c r="F737" s="590">
        <v>42871</v>
      </c>
      <c r="G737" s="591">
        <v>46.35</v>
      </c>
      <c r="H737" s="589" t="s">
        <v>474</v>
      </c>
      <c r="I737" s="589" t="s">
        <v>1686</v>
      </c>
      <c r="J737" s="590">
        <v>42872</v>
      </c>
      <c r="K737" s="589" t="s">
        <v>71</v>
      </c>
    </row>
    <row r="738" spans="1:11" s="589" customFormat="1" x14ac:dyDescent="0.2">
      <c r="A738" s="589" t="s">
        <v>611</v>
      </c>
      <c r="B738" s="589" t="s">
        <v>687</v>
      </c>
      <c r="C738" s="589" t="s">
        <v>688</v>
      </c>
      <c r="D738" s="589" t="s">
        <v>689</v>
      </c>
      <c r="E738" s="589" t="s">
        <v>1688</v>
      </c>
      <c r="F738" s="590">
        <v>42871</v>
      </c>
      <c r="G738" s="591">
        <v>46.35</v>
      </c>
      <c r="H738" s="589" t="s">
        <v>474</v>
      </c>
      <c r="I738" s="589" t="s">
        <v>1686</v>
      </c>
      <c r="J738" s="590">
        <v>42872</v>
      </c>
      <c r="K738" s="589" t="s">
        <v>71</v>
      </c>
    </row>
    <row r="739" spans="1:11" s="589" customFormat="1" x14ac:dyDescent="0.2">
      <c r="A739" s="589" t="s">
        <v>611</v>
      </c>
      <c r="B739" s="589" t="s">
        <v>687</v>
      </c>
      <c r="C739" s="589" t="s">
        <v>688</v>
      </c>
      <c r="D739" s="589" t="s">
        <v>689</v>
      </c>
      <c r="E739" s="589" t="s">
        <v>1689</v>
      </c>
      <c r="F739" s="590">
        <v>42871</v>
      </c>
      <c r="G739" s="591">
        <v>46.35</v>
      </c>
      <c r="H739" s="589" t="s">
        <v>474</v>
      </c>
      <c r="I739" s="589" t="s">
        <v>1686</v>
      </c>
      <c r="J739" s="590">
        <v>42872</v>
      </c>
      <c r="K739" s="589" t="s">
        <v>71</v>
      </c>
    </row>
    <row r="740" spans="1:11" s="589" customFormat="1" x14ac:dyDescent="0.2">
      <c r="A740" s="589" t="s">
        <v>611</v>
      </c>
      <c r="B740" s="589" t="s">
        <v>687</v>
      </c>
      <c r="C740" s="589" t="s">
        <v>688</v>
      </c>
      <c r="D740" s="589" t="s">
        <v>689</v>
      </c>
      <c r="E740" s="589" t="s">
        <v>1692</v>
      </c>
      <c r="F740" s="590">
        <v>42871</v>
      </c>
      <c r="G740" s="591">
        <v>51.29</v>
      </c>
      <c r="H740" s="589" t="s">
        <v>474</v>
      </c>
      <c r="I740" s="589" t="s">
        <v>394</v>
      </c>
      <c r="J740" s="590">
        <v>42872</v>
      </c>
      <c r="K740" s="589" t="s">
        <v>71</v>
      </c>
    </row>
    <row r="741" spans="1:11" s="589" customFormat="1" x14ac:dyDescent="0.2">
      <c r="A741" s="589" t="s">
        <v>611</v>
      </c>
      <c r="B741" s="589" t="s">
        <v>687</v>
      </c>
      <c r="C741" s="589" t="s">
        <v>688</v>
      </c>
      <c r="D741" s="589" t="s">
        <v>689</v>
      </c>
      <c r="E741" s="589" t="s">
        <v>1693</v>
      </c>
      <c r="F741" s="590">
        <v>42871</v>
      </c>
      <c r="G741" s="591">
        <v>33.1</v>
      </c>
      <c r="H741" s="589" t="s">
        <v>474</v>
      </c>
      <c r="I741" s="589" t="s">
        <v>668</v>
      </c>
      <c r="J741" s="590">
        <v>42872</v>
      </c>
      <c r="K741" s="589" t="s">
        <v>71</v>
      </c>
    </row>
    <row r="742" spans="1:11" s="589" customFormat="1" x14ac:dyDescent="0.2">
      <c r="A742" s="589" t="s">
        <v>611</v>
      </c>
      <c r="B742" s="589" t="s">
        <v>687</v>
      </c>
      <c r="C742" s="589" t="s">
        <v>688</v>
      </c>
      <c r="D742" s="589" t="s">
        <v>689</v>
      </c>
      <c r="E742" s="589" t="s">
        <v>1695</v>
      </c>
      <c r="F742" s="590">
        <v>42871</v>
      </c>
      <c r="G742" s="591">
        <v>397.04</v>
      </c>
      <c r="H742" s="589" t="s">
        <v>474</v>
      </c>
      <c r="I742" s="589" t="s">
        <v>345</v>
      </c>
      <c r="J742" s="590">
        <v>42872</v>
      </c>
      <c r="K742" s="589" t="s">
        <v>71</v>
      </c>
    </row>
    <row r="743" spans="1:11" s="589" customFormat="1" x14ac:dyDescent="0.2">
      <c r="A743" s="589" t="s">
        <v>611</v>
      </c>
      <c r="B743" s="589" t="s">
        <v>687</v>
      </c>
      <c r="C743" s="589" t="s">
        <v>688</v>
      </c>
      <c r="D743" s="589" t="s">
        <v>689</v>
      </c>
      <c r="E743" s="589" t="s">
        <v>1696</v>
      </c>
      <c r="F743" s="590">
        <v>42871</v>
      </c>
      <c r="G743" s="591">
        <v>297.77999999999997</v>
      </c>
      <c r="H743" s="589" t="s">
        <v>474</v>
      </c>
      <c r="I743" s="589" t="s">
        <v>345</v>
      </c>
      <c r="J743" s="590">
        <v>42872</v>
      </c>
      <c r="K743" s="589" t="s">
        <v>71</v>
      </c>
    </row>
    <row r="744" spans="1:11" s="589" customFormat="1" x14ac:dyDescent="0.2">
      <c r="A744" s="589" t="s">
        <v>611</v>
      </c>
      <c r="B744" s="589" t="s">
        <v>687</v>
      </c>
      <c r="C744" s="589" t="s">
        <v>688</v>
      </c>
      <c r="D744" s="589" t="s">
        <v>689</v>
      </c>
      <c r="E744" s="589" t="s">
        <v>1697</v>
      </c>
      <c r="F744" s="590">
        <v>42871</v>
      </c>
      <c r="G744" s="591">
        <v>230</v>
      </c>
      <c r="H744" s="589" t="s">
        <v>474</v>
      </c>
      <c r="I744" s="589" t="s">
        <v>394</v>
      </c>
      <c r="J744" s="590">
        <v>42872</v>
      </c>
      <c r="K744" s="589" t="s">
        <v>71</v>
      </c>
    </row>
    <row r="745" spans="1:11" s="589" customFormat="1" x14ac:dyDescent="0.2">
      <c r="A745" s="589" t="s">
        <v>611</v>
      </c>
      <c r="B745" s="589" t="s">
        <v>687</v>
      </c>
      <c r="C745" s="589" t="s">
        <v>688</v>
      </c>
      <c r="D745" s="589" t="s">
        <v>689</v>
      </c>
      <c r="E745" s="589" t="s">
        <v>1698</v>
      </c>
      <c r="F745" s="590">
        <v>42871</v>
      </c>
      <c r="G745" s="591">
        <v>230</v>
      </c>
      <c r="H745" s="589" t="s">
        <v>474</v>
      </c>
      <c r="I745" s="589" t="s">
        <v>394</v>
      </c>
      <c r="J745" s="590">
        <v>42872</v>
      </c>
      <c r="K745" s="589" t="s">
        <v>71</v>
      </c>
    </row>
    <row r="746" spans="1:11" s="589" customFormat="1" x14ac:dyDescent="0.2">
      <c r="A746" s="589" t="s">
        <v>611</v>
      </c>
      <c r="B746" s="589" t="s">
        <v>687</v>
      </c>
      <c r="C746" s="589" t="s">
        <v>688</v>
      </c>
      <c r="D746" s="589" t="s">
        <v>689</v>
      </c>
      <c r="E746" s="589" t="s">
        <v>1699</v>
      </c>
      <c r="F746" s="590">
        <v>42871</v>
      </c>
      <c r="G746" s="591">
        <v>1001.28</v>
      </c>
      <c r="H746" s="589" t="s">
        <v>474</v>
      </c>
      <c r="I746" s="589" t="s">
        <v>394</v>
      </c>
      <c r="J746" s="590">
        <v>42872</v>
      </c>
      <c r="K746" s="589" t="s">
        <v>71</v>
      </c>
    </row>
    <row r="747" spans="1:11" s="589" customFormat="1" x14ac:dyDescent="0.2">
      <c r="A747" s="589" t="s">
        <v>611</v>
      </c>
      <c r="B747" s="589" t="s">
        <v>687</v>
      </c>
      <c r="C747" s="589" t="s">
        <v>688</v>
      </c>
      <c r="D747" s="589" t="s">
        <v>689</v>
      </c>
      <c r="E747" s="589" t="s">
        <v>1700</v>
      </c>
      <c r="F747" s="590">
        <v>42871</v>
      </c>
      <c r="G747" s="591">
        <v>72.13</v>
      </c>
      <c r="H747" s="589" t="s">
        <v>474</v>
      </c>
      <c r="I747" s="589" t="s">
        <v>183</v>
      </c>
      <c r="J747" s="590">
        <v>42872</v>
      </c>
      <c r="K747" s="589" t="s">
        <v>71</v>
      </c>
    </row>
    <row r="748" spans="1:11" s="589" customFormat="1" x14ac:dyDescent="0.2">
      <c r="A748" s="589" t="s">
        <v>611</v>
      </c>
      <c r="B748" s="589" t="s">
        <v>687</v>
      </c>
      <c r="C748" s="589" t="s">
        <v>688</v>
      </c>
      <c r="D748" s="589" t="s">
        <v>689</v>
      </c>
      <c r="E748" s="589" t="s">
        <v>1701</v>
      </c>
      <c r="F748" s="590">
        <v>42871</v>
      </c>
      <c r="G748" s="591">
        <v>346.85</v>
      </c>
      <c r="H748" s="589" t="s">
        <v>474</v>
      </c>
      <c r="I748" s="589" t="s">
        <v>183</v>
      </c>
      <c r="J748" s="590">
        <v>42872</v>
      </c>
      <c r="K748" s="589" t="s">
        <v>71</v>
      </c>
    </row>
    <row r="749" spans="1:11" s="589" customFormat="1" x14ac:dyDescent="0.2">
      <c r="A749" s="589" t="s">
        <v>611</v>
      </c>
      <c r="B749" s="589" t="s">
        <v>687</v>
      </c>
      <c r="C749" s="589" t="s">
        <v>688</v>
      </c>
      <c r="D749" s="589" t="s">
        <v>689</v>
      </c>
      <c r="E749" s="589" t="s">
        <v>1702</v>
      </c>
      <c r="F749" s="590">
        <v>42871</v>
      </c>
      <c r="G749" s="591">
        <v>88.3</v>
      </c>
      <c r="H749" s="589" t="s">
        <v>474</v>
      </c>
      <c r="I749" s="589" t="s">
        <v>394</v>
      </c>
      <c r="J749" s="590">
        <v>42872</v>
      </c>
      <c r="K749" s="589" t="s">
        <v>71</v>
      </c>
    </row>
    <row r="750" spans="1:11" s="589" customFormat="1" x14ac:dyDescent="0.2">
      <c r="A750" s="589" t="s">
        <v>611</v>
      </c>
      <c r="B750" s="589" t="s">
        <v>687</v>
      </c>
      <c r="C750" s="589" t="s">
        <v>688</v>
      </c>
      <c r="D750" s="589" t="s">
        <v>689</v>
      </c>
      <c r="E750" s="589" t="s">
        <v>1703</v>
      </c>
      <c r="F750" s="590">
        <v>42871</v>
      </c>
      <c r="G750" s="591">
        <v>276.45999999999998</v>
      </c>
      <c r="H750" s="589" t="s">
        <v>474</v>
      </c>
      <c r="I750" s="589" t="s">
        <v>398</v>
      </c>
      <c r="J750" s="590">
        <v>42872</v>
      </c>
      <c r="K750" s="589" t="s">
        <v>71</v>
      </c>
    </row>
    <row r="751" spans="1:11" s="589" customFormat="1" x14ac:dyDescent="0.2">
      <c r="A751" s="589" t="s">
        <v>611</v>
      </c>
      <c r="B751" s="589" t="s">
        <v>687</v>
      </c>
      <c r="C751" s="589" t="s">
        <v>688</v>
      </c>
      <c r="D751" s="589" t="s">
        <v>689</v>
      </c>
      <c r="E751" s="589" t="s">
        <v>1704</v>
      </c>
      <c r="F751" s="590">
        <v>42871</v>
      </c>
      <c r="G751" s="591">
        <v>423.63</v>
      </c>
      <c r="H751" s="589" t="s">
        <v>474</v>
      </c>
      <c r="I751" s="589" t="s">
        <v>612</v>
      </c>
      <c r="J751" s="590">
        <v>42872</v>
      </c>
      <c r="K751" s="589" t="s">
        <v>71</v>
      </c>
    </row>
    <row r="752" spans="1:11" s="589" customFormat="1" x14ac:dyDescent="0.2">
      <c r="A752" s="589" t="s">
        <v>611</v>
      </c>
      <c r="B752" s="589" t="s">
        <v>687</v>
      </c>
      <c r="C752" s="589" t="s">
        <v>688</v>
      </c>
      <c r="D752" s="589" t="s">
        <v>689</v>
      </c>
      <c r="E752" s="589" t="s">
        <v>1705</v>
      </c>
      <c r="F752" s="590">
        <v>42871</v>
      </c>
      <c r="G752" s="591">
        <v>266.33</v>
      </c>
      <c r="H752" s="589" t="s">
        <v>474</v>
      </c>
      <c r="I752" s="589" t="s">
        <v>394</v>
      </c>
      <c r="J752" s="590">
        <v>42872</v>
      </c>
      <c r="K752" s="589" t="s">
        <v>71</v>
      </c>
    </row>
    <row r="753" spans="1:11" s="589" customFormat="1" x14ac:dyDescent="0.2">
      <c r="A753" s="589" t="s">
        <v>611</v>
      </c>
      <c r="B753" s="589" t="s">
        <v>687</v>
      </c>
      <c r="C753" s="589" t="s">
        <v>688</v>
      </c>
      <c r="D753" s="589" t="s">
        <v>689</v>
      </c>
      <c r="E753" s="589" t="s">
        <v>1706</v>
      </c>
      <c r="F753" s="590">
        <v>42871</v>
      </c>
      <c r="G753" s="591">
        <v>178.01</v>
      </c>
      <c r="H753" s="589" t="s">
        <v>474</v>
      </c>
      <c r="I753" s="589" t="s">
        <v>394</v>
      </c>
      <c r="J753" s="590">
        <v>42872</v>
      </c>
      <c r="K753" s="589" t="s">
        <v>71</v>
      </c>
    </row>
    <row r="754" spans="1:11" s="589" customFormat="1" x14ac:dyDescent="0.2">
      <c r="A754" s="589" t="s">
        <v>611</v>
      </c>
      <c r="B754" s="589" t="s">
        <v>687</v>
      </c>
      <c r="C754" s="589" t="s">
        <v>688</v>
      </c>
      <c r="D754" s="589" t="s">
        <v>689</v>
      </c>
      <c r="E754" s="589" t="s">
        <v>1707</v>
      </c>
      <c r="F754" s="590">
        <v>42867</v>
      </c>
      <c r="G754" s="591">
        <v>565.5</v>
      </c>
      <c r="H754" s="589" t="s">
        <v>474</v>
      </c>
      <c r="I754" s="589" t="s">
        <v>377</v>
      </c>
      <c r="J754" s="590">
        <v>42868</v>
      </c>
      <c r="K754" s="589" t="s">
        <v>71</v>
      </c>
    </row>
    <row r="755" spans="1:11" s="589" customFormat="1" x14ac:dyDescent="0.2">
      <c r="A755" s="589" t="s">
        <v>611</v>
      </c>
      <c r="B755" s="589" t="s">
        <v>687</v>
      </c>
      <c r="C755" s="589" t="s">
        <v>688</v>
      </c>
      <c r="D755" s="589" t="s">
        <v>689</v>
      </c>
      <c r="E755" s="589" t="s">
        <v>1708</v>
      </c>
      <c r="F755" s="590">
        <v>42867</v>
      </c>
      <c r="G755" s="591">
        <v>563</v>
      </c>
      <c r="H755" s="589" t="s">
        <v>474</v>
      </c>
      <c r="I755" s="589" t="s">
        <v>345</v>
      </c>
      <c r="J755" s="590">
        <v>42868</v>
      </c>
      <c r="K755" s="589" t="s">
        <v>71</v>
      </c>
    </row>
    <row r="756" spans="1:11" s="589" customFormat="1" x14ac:dyDescent="0.2">
      <c r="A756" s="589" t="s">
        <v>611</v>
      </c>
      <c r="B756" s="589" t="s">
        <v>687</v>
      </c>
      <c r="C756" s="589" t="s">
        <v>688</v>
      </c>
      <c r="D756" s="589" t="s">
        <v>689</v>
      </c>
      <c r="E756" s="589" t="s">
        <v>1709</v>
      </c>
      <c r="F756" s="590">
        <v>42867</v>
      </c>
      <c r="G756" s="591">
        <v>563</v>
      </c>
      <c r="H756" s="589" t="s">
        <v>474</v>
      </c>
      <c r="I756" s="589" t="s">
        <v>345</v>
      </c>
      <c r="J756" s="590">
        <v>42868</v>
      </c>
      <c r="K756" s="589" t="s">
        <v>71</v>
      </c>
    </row>
    <row r="757" spans="1:11" s="589" customFormat="1" x14ac:dyDescent="0.2">
      <c r="A757" s="589" t="s">
        <v>611</v>
      </c>
      <c r="B757" s="589" t="s">
        <v>687</v>
      </c>
      <c r="C757" s="589" t="s">
        <v>688</v>
      </c>
      <c r="D757" s="589" t="s">
        <v>689</v>
      </c>
      <c r="E757" s="589" t="s">
        <v>1710</v>
      </c>
      <c r="F757" s="590">
        <v>42867</v>
      </c>
      <c r="G757" s="591">
        <v>764</v>
      </c>
      <c r="H757" s="589" t="s">
        <v>474</v>
      </c>
      <c r="I757" s="589" t="s">
        <v>345</v>
      </c>
      <c r="J757" s="590">
        <v>42868</v>
      </c>
      <c r="K757" s="589" t="s">
        <v>71</v>
      </c>
    </row>
    <row r="758" spans="1:11" s="589" customFormat="1" x14ac:dyDescent="0.2">
      <c r="A758" s="589" t="s">
        <v>611</v>
      </c>
      <c r="B758" s="589" t="s">
        <v>687</v>
      </c>
      <c r="C758" s="589" t="s">
        <v>688</v>
      </c>
      <c r="D758" s="589" t="s">
        <v>689</v>
      </c>
      <c r="E758" s="589" t="s">
        <v>1713</v>
      </c>
      <c r="F758" s="590">
        <v>42867</v>
      </c>
      <c r="G758" s="591">
        <v>137.1</v>
      </c>
      <c r="H758" s="589" t="s">
        <v>474</v>
      </c>
      <c r="I758" s="589" t="s">
        <v>394</v>
      </c>
      <c r="J758" s="590">
        <v>42868</v>
      </c>
      <c r="K758" s="589" t="s">
        <v>71</v>
      </c>
    </row>
    <row r="759" spans="1:11" s="589" customFormat="1" x14ac:dyDescent="0.2">
      <c r="A759" s="589" t="s">
        <v>611</v>
      </c>
      <c r="B759" s="589" t="s">
        <v>687</v>
      </c>
      <c r="C759" s="589" t="s">
        <v>688</v>
      </c>
      <c r="D759" s="589" t="s">
        <v>689</v>
      </c>
      <c r="E759" s="589" t="s">
        <v>1714</v>
      </c>
      <c r="F759" s="590">
        <v>42867</v>
      </c>
      <c r="G759" s="591">
        <v>56</v>
      </c>
      <c r="H759" s="589" t="s">
        <v>474</v>
      </c>
      <c r="I759" s="589" t="s">
        <v>394</v>
      </c>
      <c r="J759" s="590">
        <v>42868</v>
      </c>
      <c r="K759" s="589" t="s">
        <v>71</v>
      </c>
    </row>
    <row r="760" spans="1:11" s="589" customFormat="1" x14ac:dyDescent="0.2">
      <c r="A760" s="589" t="s">
        <v>611</v>
      </c>
      <c r="B760" s="589" t="s">
        <v>687</v>
      </c>
      <c r="C760" s="589" t="s">
        <v>688</v>
      </c>
      <c r="D760" s="589" t="s">
        <v>689</v>
      </c>
      <c r="E760" s="589" t="s">
        <v>1715</v>
      </c>
      <c r="F760" s="590">
        <v>42867</v>
      </c>
      <c r="G760" s="591">
        <v>330</v>
      </c>
      <c r="H760" s="589" t="s">
        <v>474</v>
      </c>
      <c r="I760" s="589" t="s">
        <v>394</v>
      </c>
      <c r="J760" s="590">
        <v>42868</v>
      </c>
      <c r="K760" s="589" t="s">
        <v>71</v>
      </c>
    </row>
    <row r="761" spans="1:11" s="589" customFormat="1" x14ac:dyDescent="0.2">
      <c r="A761" s="589" t="s">
        <v>611</v>
      </c>
      <c r="B761" s="589" t="s">
        <v>687</v>
      </c>
      <c r="C761" s="589" t="s">
        <v>688</v>
      </c>
      <c r="D761" s="589" t="s">
        <v>689</v>
      </c>
      <c r="E761" s="589" t="s">
        <v>1716</v>
      </c>
      <c r="F761" s="590">
        <v>42867</v>
      </c>
      <c r="G761" s="591">
        <v>309.44</v>
      </c>
      <c r="H761" s="589" t="s">
        <v>474</v>
      </c>
      <c r="I761" s="589" t="s">
        <v>345</v>
      </c>
      <c r="J761" s="590">
        <v>42868</v>
      </c>
      <c r="K761" s="589" t="s">
        <v>71</v>
      </c>
    </row>
    <row r="762" spans="1:11" s="589" customFormat="1" x14ac:dyDescent="0.2">
      <c r="A762" s="589" t="s">
        <v>611</v>
      </c>
      <c r="B762" s="589" t="s">
        <v>687</v>
      </c>
      <c r="C762" s="589" t="s">
        <v>688</v>
      </c>
      <c r="D762" s="589" t="s">
        <v>689</v>
      </c>
      <c r="E762" s="589" t="s">
        <v>1717</v>
      </c>
      <c r="F762" s="590">
        <v>42867</v>
      </c>
      <c r="G762" s="591">
        <v>309.44</v>
      </c>
      <c r="H762" s="589" t="s">
        <v>474</v>
      </c>
      <c r="I762" s="589" t="s">
        <v>345</v>
      </c>
      <c r="J762" s="590">
        <v>42868</v>
      </c>
      <c r="K762" s="589" t="s">
        <v>71</v>
      </c>
    </row>
    <row r="763" spans="1:11" s="589" customFormat="1" x14ac:dyDescent="0.2">
      <c r="A763" s="589" t="s">
        <v>611</v>
      </c>
      <c r="B763" s="589" t="s">
        <v>687</v>
      </c>
      <c r="C763" s="589" t="s">
        <v>688</v>
      </c>
      <c r="D763" s="589" t="s">
        <v>689</v>
      </c>
      <c r="E763" s="589" t="s">
        <v>1718</v>
      </c>
      <c r="F763" s="590">
        <v>42867</v>
      </c>
      <c r="G763" s="591">
        <v>464.16</v>
      </c>
      <c r="H763" s="589" t="s">
        <v>474</v>
      </c>
      <c r="I763" s="589" t="s">
        <v>345</v>
      </c>
      <c r="J763" s="590">
        <v>42868</v>
      </c>
      <c r="K763" s="589" t="s">
        <v>71</v>
      </c>
    </row>
    <row r="764" spans="1:11" s="589" customFormat="1" x14ac:dyDescent="0.2">
      <c r="A764" s="589" t="s">
        <v>611</v>
      </c>
      <c r="B764" s="589" t="s">
        <v>687</v>
      </c>
      <c r="C764" s="589" t="s">
        <v>688</v>
      </c>
      <c r="D764" s="589" t="s">
        <v>689</v>
      </c>
      <c r="E764" s="589" t="s">
        <v>1719</v>
      </c>
      <c r="F764" s="590">
        <v>42867</v>
      </c>
      <c r="G764" s="591">
        <v>464.16</v>
      </c>
      <c r="H764" s="589" t="s">
        <v>474</v>
      </c>
      <c r="I764" s="589" t="s">
        <v>345</v>
      </c>
      <c r="J764" s="590">
        <v>42868</v>
      </c>
      <c r="K764" s="589" t="s">
        <v>71</v>
      </c>
    </row>
    <row r="765" spans="1:11" s="589" customFormat="1" x14ac:dyDescent="0.2">
      <c r="A765" s="589" t="s">
        <v>611</v>
      </c>
      <c r="B765" s="589" t="s">
        <v>687</v>
      </c>
      <c r="C765" s="589" t="s">
        <v>688</v>
      </c>
      <c r="D765" s="589" t="s">
        <v>689</v>
      </c>
      <c r="E765" s="589" t="s">
        <v>1720</v>
      </c>
      <c r="F765" s="590">
        <v>42867</v>
      </c>
      <c r="G765" s="591">
        <v>464.16</v>
      </c>
      <c r="H765" s="589" t="s">
        <v>474</v>
      </c>
      <c r="I765" s="589" t="s">
        <v>345</v>
      </c>
      <c r="J765" s="590">
        <v>42868</v>
      </c>
      <c r="K765" s="589" t="s">
        <v>71</v>
      </c>
    </row>
    <row r="766" spans="1:11" s="589" customFormat="1" x14ac:dyDescent="0.2">
      <c r="A766" s="589" t="s">
        <v>611</v>
      </c>
      <c r="B766" s="589" t="s">
        <v>687</v>
      </c>
      <c r="C766" s="589" t="s">
        <v>688</v>
      </c>
      <c r="D766" s="589" t="s">
        <v>689</v>
      </c>
      <c r="E766" s="589" t="s">
        <v>1721</v>
      </c>
      <c r="F766" s="590">
        <v>42867</v>
      </c>
      <c r="G766" s="591">
        <v>464.16</v>
      </c>
      <c r="H766" s="589" t="s">
        <v>474</v>
      </c>
      <c r="I766" s="589" t="s">
        <v>345</v>
      </c>
      <c r="J766" s="590">
        <v>42868</v>
      </c>
      <c r="K766" s="589" t="s">
        <v>71</v>
      </c>
    </row>
    <row r="767" spans="1:11" s="589" customFormat="1" x14ac:dyDescent="0.2">
      <c r="A767" s="589" t="s">
        <v>611</v>
      </c>
      <c r="B767" s="589" t="s">
        <v>687</v>
      </c>
      <c r="C767" s="589" t="s">
        <v>688</v>
      </c>
      <c r="D767" s="589" t="s">
        <v>689</v>
      </c>
      <c r="E767" s="589" t="s">
        <v>1722</v>
      </c>
      <c r="F767" s="590">
        <v>42867</v>
      </c>
      <c r="G767" s="591">
        <v>464.16</v>
      </c>
      <c r="H767" s="589" t="s">
        <v>474</v>
      </c>
      <c r="I767" s="589" t="s">
        <v>345</v>
      </c>
      <c r="J767" s="590">
        <v>42868</v>
      </c>
      <c r="K767" s="589" t="s">
        <v>71</v>
      </c>
    </row>
    <row r="768" spans="1:11" s="589" customFormat="1" x14ac:dyDescent="0.2">
      <c r="A768" s="589" t="s">
        <v>611</v>
      </c>
      <c r="B768" s="589" t="s">
        <v>687</v>
      </c>
      <c r="C768" s="589" t="s">
        <v>688</v>
      </c>
      <c r="D768" s="589" t="s">
        <v>689</v>
      </c>
      <c r="E768" s="589" t="s">
        <v>1723</v>
      </c>
      <c r="F768" s="590">
        <v>42867</v>
      </c>
      <c r="G768" s="591">
        <v>464.16</v>
      </c>
      <c r="H768" s="589" t="s">
        <v>474</v>
      </c>
      <c r="I768" s="589" t="s">
        <v>345</v>
      </c>
      <c r="J768" s="590">
        <v>42868</v>
      </c>
      <c r="K768" s="589" t="s">
        <v>71</v>
      </c>
    </row>
    <row r="769" spans="1:11" s="589" customFormat="1" x14ac:dyDescent="0.2">
      <c r="A769" s="589" t="s">
        <v>611</v>
      </c>
      <c r="B769" s="589" t="s">
        <v>687</v>
      </c>
      <c r="C769" s="589" t="s">
        <v>688</v>
      </c>
      <c r="D769" s="589" t="s">
        <v>689</v>
      </c>
      <c r="E769" s="589" t="s">
        <v>1724</v>
      </c>
      <c r="F769" s="590">
        <v>42867</v>
      </c>
      <c r="G769" s="591">
        <v>584.47</v>
      </c>
      <c r="H769" s="589" t="s">
        <v>474</v>
      </c>
      <c r="I769" s="589" t="s">
        <v>394</v>
      </c>
      <c r="J769" s="590">
        <v>42868</v>
      </c>
      <c r="K769" s="589" t="s">
        <v>71</v>
      </c>
    </row>
    <row r="770" spans="1:11" s="589" customFormat="1" x14ac:dyDescent="0.2">
      <c r="A770" s="589" t="s">
        <v>611</v>
      </c>
      <c r="B770" s="589" t="s">
        <v>687</v>
      </c>
      <c r="C770" s="589" t="s">
        <v>688</v>
      </c>
      <c r="D770" s="589" t="s">
        <v>689</v>
      </c>
      <c r="E770" s="589" t="s">
        <v>1725</v>
      </c>
      <c r="F770" s="590">
        <v>42867</v>
      </c>
      <c r="G770" s="591">
        <v>64.989999999999995</v>
      </c>
      <c r="H770" s="589" t="s">
        <v>474</v>
      </c>
      <c r="I770" s="589" t="s">
        <v>668</v>
      </c>
      <c r="J770" s="590">
        <v>42868</v>
      </c>
      <c r="K770" s="589" t="s">
        <v>71</v>
      </c>
    </row>
    <row r="771" spans="1:11" s="589" customFormat="1" x14ac:dyDescent="0.2">
      <c r="A771" s="589" t="s">
        <v>611</v>
      </c>
      <c r="B771" s="589" t="s">
        <v>687</v>
      </c>
      <c r="C771" s="589" t="s">
        <v>688</v>
      </c>
      <c r="D771" s="589" t="s">
        <v>689</v>
      </c>
      <c r="E771" s="589" t="s">
        <v>1726</v>
      </c>
      <c r="F771" s="590">
        <v>42867</v>
      </c>
      <c r="G771" s="591">
        <v>140</v>
      </c>
      <c r="H771" s="589" t="s">
        <v>474</v>
      </c>
      <c r="I771" s="589" t="s">
        <v>345</v>
      </c>
      <c r="J771" s="590">
        <v>42868</v>
      </c>
      <c r="K771" s="589" t="s">
        <v>71</v>
      </c>
    </row>
    <row r="772" spans="1:11" s="589" customFormat="1" x14ac:dyDescent="0.2">
      <c r="A772" s="589" t="s">
        <v>611</v>
      </c>
      <c r="B772" s="589" t="s">
        <v>687</v>
      </c>
      <c r="C772" s="589" t="s">
        <v>688</v>
      </c>
      <c r="D772" s="589" t="s">
        <v>689</v>
      </c>
      <c r="E772" s="589" t="s">
        <v>1727</v>
      </c>
      <c r="F772" s="590">
        <v>42867</v>
      </c>
      <c r="G772" s="591">
        <v>582.20000000000005</v>
      </c>
      <c r="H772" s="589" t="s">
        <v>474</v>
      </c>
      <c r="I772" s="589" t="s">
        <v>394</v>
      </c>
      <c r="J772" s="590">
        <v>42868</v>
      </c>
      <c r="K772" s="589" t="s">
        <v>71</v>
      </c>
    </row>
    <row r="773" spans="1:11" s="589" customFormat="1" x14ac:dyDescent="0.2">
      <c r="A773" s="589" t="s">
        <v>611</v>
      </c>
      <c r="B773" s="589" t="s">
        <v>687</v>
      </c>
      <c r="C773" s="589" t="s">
        <v>688</v>
      </c>
      <c r="D773" s="589" t="s">
        <v>689</v>
      </c>
      <c r="E773" s="589" t="s">
        <v>1728</v>
      </c>
      <c r="F773" s="590">
        <v>42867</v>
      </c>
      <c r="G773" s="591">
        <v>45</v>
      </c>
      <c r="H773" s="589" t="s">
        <v>474</v>
      </c>
      <c r="I773" s="589" t="s">
        <v>377</v>
      </c>
      <c r="J773" s="590">
        <v>42868</v>
      </c>
      <c r="K773" s="589" t="s">
        <v>71</v>
      </c>
    </row>
    <row r="774" spans="1:11" s="589" customFormat="1" x14ac:dyDescent="0.2">
      <c r="A774" s="589" t="s">
        <v>611</v>
      </c>
      <c r="B774" s="589" t="s">
        <v>687</v>
      </c>
      <c r="C774" s="589" t="s">
        <v>688</v>
      </c>
      <c r="D774" s="589" t="s">
        <v>689</v>
      </c>
      <c r="E774" s="589" t="s">
        <v>1730</v>
      </c>
      <c r="F774" s="590">
        <v>42867</v>
      </c>
      <c r="G774" s="591">
        <v>147.9</v>
      </c>
      <c r="H774" s="589" t="s">
        <v>474</v>
      </c>
      <c r="I774" s="589" t="s">
        <v>156</v>
      </c>
      <c r="J774" s="590">
        <v>42868</v>
      </c>
      <c r="K774" s="589" t="s">
        <v>71</v>
      </c>
    </row>
    <row r="775" spans="1:11" s="589" customFormat="1" x14ac:dyDescent="0.2">
      <c r="A775" s="589" t="s">
        <v>611</v>
      </c>
      <c r="B775" s="589" t="s">
        <v>687</v>
      </c>
      <c r="C775" s="589" t="s">
        <v>688</v>
      </c>
      <c r="D775" s="589" t="s">
        <v>689</v>
      </c>
      <c r="E775" s="589" t="s">
        <v>1731</v>
      </c>
      <c r="F775" s="590">
        <v>42867</v>
      </c>
      <c r="G775" s="591">
        <v>43.85</v>
      </c>
      <c r="H775" s="589" t="s">
        <v>474</v>
      </c>
      <c r="I775" s="589" t="s">
        <v>528</v>
      </c>
      <c r="J775" s="590">
        <v>42868</v>
      </c>
      <c r="K775" s="589" t="s">
        <v>71</v>
      </c>
    </row>
    <row r="776" spans="1:11" s="589" customFormat="1" x14ac:dyDescent="0.2">
      <c r="A776" s="589" t="s">
        <v>611</v>
      </c>
      <c r="B776" s="589" t="s">
        <v>687</v>
      </c>
      <c r="C776" s="589" t="s">
        <v>688</v>
      </c>
      <c r="D776" s="589" t="s">
        <v>689</v>
      </c>
      <c r="E776" s="589" t="s">
        <v>1732</v>
      </c>
      <c r="F776" s="590">
        <v>42866</v>
      </c>
      <c r="G776" s="591">
        <v>238.4</v>
      </c>
      <c r="H776" s="589" t="s">
        <v>474</v>
      </c>
      <c r="I776" s="589" t="s">
        <v>226</v>
      </c>
      <c r="J776" s="590">
        <v>42867</v>
      </c>
      <c r="K776" s="589" t="s">
        <v>71</v>
      </c>
    </row>
    <row r="777" spans="1:11" s="589" customFormat="1" x14ac:dyDescent="0.2">
      <c r="A777" s="589" t="s">
        <v>611</v>
      </c>
      <c r="B777" s="589" t="s">
        <v>687</v>
      </c>
      <c r="C777" s="589" t="s">
        <v>688</v>
      </c>
      <c r="D777" s="589" t="s">
        <v>689</v>
      </c>
      <c r="E777" s="589" t="s">
        <v>1733</v>
      </c>
      <c r="F777" s="590">
        <v>42866</v>
      </c>
      <c r="G777" s="591">
        <v>184.98</v>
      </c>
      <c r="H777" s="589" t="s">
        <v>474</v>
      </c>
      <c r="I777" s="589" t="s">
        <v>612</v>
      </c>
      <c r="J777" s="590">
        <v>42867</v>
      </c>
      <c r="K777" s="589" t="s">
        <v>71</v>
      </c>
    </row>
    <row r="778" spans="1:11" s="589" customFormat="1" x14ac:dyDescent="0.2">
      <c r="A778" s="589" t="s">
        <v>611</v>
      </c>
      <c r="B778" s="589" t="s">
        <v>687</v>
      </c>
      <c r="C778" s="589" t="s">
        <v>688</v>
      </c>
      <c r="D778" s="589" t="s">
        <v>689</v>
      </c>
      <c r="E778" s="589" t="s">
        <v>1734</v>
      </c>
      <c r="F778" s="590">
        <v>42866</v>
      </c>
      <c r="G778" s="591">
        <v>184.98</v>
      </c>
      <c r="H778" s="589" t="s">
        <v>474</v>
      </c>
      <c r="I778" s="589" t="s">
        <v>612</v>
      </c>
      <c r="J778" s="590">
        <v>42867</v>
      </c>
      <c r="K778" s="589" t="s">
        <v>71</v>
      </c>
    </row>
    <row r="779" spans="1:11" s="589" customFormat="1" x14ac:dyDescent="0.2">
      <c r="A779" s="589" t="s">
        <v>611</v>
      </c>
      <c r="B779" s="589" t="s">
        <v>687</v>
      </c>
      <c r="C779" s="589" t="s">
        <v>688</v>
      </c>
      <c r="D779" s="589" t="s">
        <v>689</v>
      </c>
      <c r="E779" s="589" t="s">
        <v>1735</v>
      </c>
      <c r="F779" s="590">
        <v>42866</v>
      </c>
      <c r="G779" s="591">
        <v>51.5</v>
      </c>
      <c r="H779" s="589" t="s">
        <v>474</v>
      </c>
      <c r="I779" s="589" t="s">
        <v>1590</v>
      </c>
      <c r="J779" s="590">
        <v>42867</v>
      </c>
      <c r="K779" s="589" t="s">
        <v>71</v>
      </c>
    </row>
    <row r="780" spans="1:11" s="589" customFormat="1" x14ac:dyDescent="0.2">
      <c r="A780" s="589" t="s">
        <v>611</v>
      </c>
      <c r="B780" s="589" t="s">
        <v>687</v>
      </c>
      <c r="C780" s="589" t="s">
        <v>688</v>
      </c>
      <c r="D780" s="589" t="s">
        <v>689</v>
      </c>
      <c r="E780" s="589" t="s">
        <v>1736</v>
      </c>
      <c r="F780" s="590">
        <v>42866</v>
      </c>
      <c r="G780" s="591">
        <v>415</v>
      </c>
      <c r="H780" s="589" t="s">
        <v>474</v>
      </c>
      <c r="I780" s="589" t="s">
        <v>377</v>
      </c>
      <c r="J780" s="590">
        <v>42867</v>
      </c>
      <c r="K780" s="589" t="s">
        <v>71</v>
      </c>
    </row>
    <row r="781" spans="1:11" s="589" customFormat="1" x14ac:dyDescent="0.2">
      <c r="A781" s="589" t="s">
        <v>611</v>
      </c>
      <c r="B781" s="589" t="s">
        <v>687</v>
      </c>
      <c r="C781" s="589" t="s">
        <v>688</v>
      </c>
      <c r="D781" s="589" t="s">
        <v>689</v>
      </c>
      <c r="E781" s="589" t="s">
        <v>1737</v>
      </c>
      <c r="F781" s="590">
        <v>42866</v>
      </c>
      <c r="G781" s="591">
        <v>415</v>
      </c>
      <c r="H781" s="589" t="s">
        <v>474</v>
      </c>
      <c r="I781" s="589" t="s">
        <v>377</v>
      </c>
      <c r="J781" s="590">
        <v>42867</v>
      </c>
      <c r="K781" s="589" t="s">
        <v>71</v>
      </c>
    </row>
    <row r="782" spans="1:11" s="589" customFormat="1" x14ac:dyDescent="0.2">
      <c r="A782" s="589" t="s">
        <v>611</v>
      </c>
      <c r="B782" s="589" t="s">
        <v>687</v>
      </c>
      <c r="C782" s="589" t="s">
        <v>688</v>
      </c>
      <c r="D782" s="589" t="s">
        <v>689</v>
      </c>
      <c r="E782" s="589" t="s">
        <v>1738</v>
      </c>
      <c r="F782" s="590">
        <v>42866</v>
      </c>
      <c r="G782" s="591">
        <v>320</v>
      </c>
      <c r="H782" s="589" t="s">
        <v>474</v>
      </c>
      <c r="I782" s="589" t="s">
        <v>394</v>
      </c>
      <c r="J782" s="590">
        <v>42867</v>
      </c>
      <c r="K782" s="589" t="s">
        <v>71</v>
      </c>
    </row>
    <row r="783" spans="1:11" s="589" customFormat="1" x14ac:dyDescent="0.2">
      <c r="A783" s="589" t="s">
        <v>611</v>
      </c>
      <c r="B783" s="589" t="s">
        <v>687</v>
      </c>
      <c r="C783" s="589" t="s">
        <v>688</v>
      </c>
      <c r="D783" s="589" t="s">
        <v>689</v>
      </c>
      <c r="E783" s="589" t="s">
        <v>1739</v>
      </c>
      <c r="F783" s="590">
        <v>42866</v>
      </c>
      <c r="G783" s="591">
        <v>220.5</v>
      </c>
      <c r="H783" s="589" t="s">
        <v>474</v>
      </c>
      <c r="I783" s="589" t="s">
        <v>378</v>
      </c>
      <c r="J783" s="590">
        <v>42867</v>
      </c>
      <c r="K783" s="589" t="s">
        <v>588</v>
      </c>
    </row>
    <row r="784" spans="1:11" s="589" customFormat="1" x14ac:dyDescent="0.2">
      <c r="A784" s="589" t="s">
        <v>611</v>
      </c>
      <c r="B784" s="589" t="s">
        <v>687</v>
      </c>
      <c r="C784" s="589" t="s">
        <v>688</v>
      </c>
      <c r="D784" s="589" t="s">
        <v>689</v>
      </c>
      <c r="E784" s="589" t="s">
        <v>1740</v>
      </c>
      <c r="F784" s="590">
        <v>42865</v>
      </c>
      <c r="G784" s="591">
        <v>255.6</v>
      </c>
      <c r="H784" s="589" t="s">
        <v>474</v>
      </c>
      <c r="I784" s="589" t="s">
        <v>394</v>
      </c>
      <c r="J784" s="590">
        <v>42866</v>
      </c>
      <c r="K784" s="589" t="s">
        <v>71</v>
      </c>
    </row>
    <row r="785" spans="1:11" s="589" customFormat="1" x14ac:dyDescent="0.2">
      <c r="A785" s="589" t="s">
        <v>611</v>
      </c>
      <c r="B785" s="589" t="s">
        <v>687</v>
      </c>
      <c r="C785" s="589" t="s">
        <v>688</v>
      </c>
      <c r="D785" s="589" t="s">
        <v>689</v>
      </c>
      <c r="E785" s="589" t="s">
        <v>1742</v>
      </c>
      <c r="F785" s="590">
        <v>42865</v>
      </c>
      <c r="G785" s="591">
        <v>96.95</v>
      </c>
      <c r="H785" s="589" t="s">
        <v>474</v>
      </c>
      <c r="I785" s="589" t="s">
        <v>177</v>
      </c>
      <c r="J785" s="590">
        <v>42866</v>
      </c>
      <c r="K785" s="589" t="s">
        <v>71</v>
      </c>
    </row>
    <row r="786" spans="1:11" s="589" customFormat="1" x14ac:dyDescent="0.2">
      <c r="A786" s="589" t="s">
        <v>611</v>
      </c>
      <c r="B786" s="589" t="s">
        <v>687</v>
      </c>
      <c r="C786" s="589" t="s">
        <v>688</v>
      </c>
      <c r="D786" s="589" t="s">
        <v>689</v>
      </c>
      <c r="E786" s="589" t="s">
        <v>1743</v>
      </c>
      <c r="F786" s="590">
        <v>42865</v>
      </c>
      <c r="G786" s="591">
        <v>96.95</v>
      </c>
      <c r="H786" s="589" t="s">
        <v>474</v>
      </c>
      <c r="I786" s="589" t="s">
        <v>177</v>
      </c>
      <c r="J786" s="590">
        <v>42866</v>
      </c>
      <c r="K786" s="589" t="s">
        <v>71</v>
      </c>
    </row>
    <row r="787" spans="1:11" s="589" customFormat="1" x14ac:dyDescent="0.2">
      <c r="A787" s="589" t="s">
        <v>611</v>
      </c>
      <c r="B787" s="589" t="s">
        <v>687</v>
      </c>
      <c r="C787" s="589" t="s">
        <v>688</v>
      </c>
      <c r="D787" s="589" t="s">
        <v>689</v>
      </c>
      <c r="E787" s="589" t="s">
        <v>1744</v>
      </c>
      <c r="F787" s="590">
        <v>42865</v>
      </c>
      <c r="G787" s="591">
        <v>7</v>
      </c>
      <c r="H787" s="589" t="s">
        <v>474</v>
      </c>
      <c r="I787" s="589" t="s">
        <v>398</v>
      </c>
      <c r="J787" s="590">
        <v>42866</v>
      </c>
      <c r="K787" s="589" t="s">
        <v>71</v>
      </c>
    </row>
    <row r="788" spans="1:11" s="589" customFormat="1" x14ac:dyDescent="0.2">
      <c r="A788" s="589" t="s">
        <v>611</v>
      </c>
      <c r="B788" s="589" t="s">
        <v>687</v>
      </c>
      <c r="C788" s="589" t="s">
        <v>688</v>
      </c>
      <c r="D788" s="589" t="s">
        <v>689</v>
      </c>
      <c r="E788" s="589" t="s">
        <v>1746</v>
      </c>
      <c r="F788" s="590">
        <v>42865</v>
      </c>
      <c r="G788" s="591">
        <v>218.7</v>
      </c>
      <c r="H788" s="589" t="s">
        <v>474</v>
      </c>
      <c r="I788" s="589" t="s">
        <v>345</v>
      </c>
      <c r="J788" s="590">
        <v>42866</v>
      </c>
      <c r="K788" s="589" t="s">
        <v>71</v>
      </c>
    </row>
    <row r="789" spans="1:11" s="589" customFormat="1" x14ac:dyDescent="0.2">
      <c r="A789" s="589" t="s">
        <v>611</v>
      </c>
      <c r="B789" s="589" t="s">
        <v>687</v>
      </c>
      <c r="C789" s="589" t="s">
        <v>688</v>
      </c>
      <c r="D789" s="589" t="s">
        <v>689</v>
      </c>
      <c r="E789" s="589" t="s">
        <v>1747</v>
      </c>
      <c r="F789" s="590">
        <v>42865</v>
      </c>
      <c r="G789" s="591">
        <v>496</v>
      </c>
      <c r="H789" s="589" t="s">
        <v>474</v>
      </c>
      <c r="I789" s="589" t="s">
        <v>156</v>
      </c>
      <c r="J789" s="590">
        <v>42866</v>
      </c>
      <c r="K789" s="589" t="s">
        <v>71</v>
      </c>
    </row>
    <row r="790" spans="1:11" s="589" customFormat="1" x14ac:dyDescent="0.2">
      <c r="A790" s="589" t="s">
        <v>611</v>
      </c>
      <c r="B790" s="589" t="s">
        <v>687</v>
      </c>
      <c r="C790" s="589" t="s">
        <v>688</v>
      </c>
      <c r="D790" s="589" t="s">
        <v>689</v>
      </c>
      <c r="E790" s="589" t="s">
        <v>1748</v>
      </c>
      <c r="F790" s="590">
        <v>42865</v>
      </c>
      <c r="G790" s="591">
        <v>497</v>
      </c>
      <c r="H790" s="589" t="s">
        <v>474</v>
      </c>
      <c r="I790" s="589" t="s">
        <v>398</v>
      </c>
      <c r="J790" s="590">
        <v>42866</v>
      </c>
      <c r="K790" s="589" t="s">
        <v>71</v>
      </c>
    </row>
    <row r="791" spans="1:11" s="589" customFormat="1" x14ac:dyDescent="0.2">
      <c r="A791" s="589" t="s">
        <v>611</v>
      </c>
      <c r="B791" s="589" t="s">
        <v>687</v>
      </c>
      <c r="C791" s="589" t="s">
        <v>688</v>
      </c>
      <c r="D791" s="589" t="s">
        <v>689</v>
      </c>
      <c r="E791" s="589" t="s">
        <v>1749</v>
      </c>
      <c r="F791" s="590">
        <v>42865</v>
      </c>
      <c r="G791" s="591">
        <v>282.12</v>
      </c>
      <c r="H791" s="589" t="s">
        <v>474</v>
      </c>
      <c r="I791" s="589" t="s">
        <v>394</v>
      </c>
      <c r="J791" s="590">
        <v>42866</v>
      </c>
      <c r="K791" s="589" t="s">
        <v>71</v>
      </c>
    </row>
    <row r="792" spans="1:11" s="589" customFormat="1" x14ac:dyDescent="0.2">
      <c r="A792" s="589" t="s">
        <v>611</v>
      </c>
      <c r="B792" s="589" t="s">
        <v>687</v>
      </c>
      <c r="C792" s="589" t="s">
        <v>688</v>
      </c>
      <c r="D792" s="589" t="s">
        <v>689</v>
      </c>
      <c r="E792" s="589" t="s">
        <v>1750</v>
      </c>
      <c r="F792" s="590">
        <v>42865</v>
      </c>
      <c r="G792" s="591">
        <v>84</v>
      </c>
      <c r="H792" s="589" t="s">
        <v>474</v>
      </c>
      <c r="I792" s="589" t="s">
        <v>398</v>
      </c>
      <c r="J792" s="590">
        <v>42866</v>
      </c>
      <c r="K792" s="589" t="s">
        <v>71</v>
      </c>
    </row>
    <row r="793" spans="1:11" s="589" customFormat="1" x14ac:dyDescent="0.2">
      <c r="A793" s="589" t="s">
        <v>611</v>
      </c>
      <c r="B793" s="589" t="s">
        <v>687</v>
      </c>
      <c r="C793" s="589" t="s">
        <v>688</v>
      </c>
      <c r="D793" s="589" t="s">
        <v>689</v>
      </c>
      <c r="E793" s="589" t="s">
        <v>1751</v>
      </c>
      <c r="F793" s="590">
        <v>42865</v>
      </c>
      <c r="G793" s="591">
        <v>38.75</v>
      </c>
      <c r="H793" s="589" t="s">
        <v>474</v>
      </c>
      <c r="I793" s="589" t="s">
        <v>398</v>
      </c>
      <c r="J793" s="590">
        <v>42866</v>
      </c>
      <c r="K793" s="589" t="s">
        <v>71</v>
      </c>
    </row>
    <row r="794" spans="1:11" s="589" customFormat="1" x14ac:dyDescent="0.2">
      <c r="A794" s="589" t="s">
        <v>611</v>
      </c>
      <c r="B794" s="589" t="s">
        <v>687</v>
      </c>
      <c r="C794" s="589" t="s">
        <v>688</v>
      </c>
      <c r="D794" s="589" t="s">
        <v>689</v>
      </c>
      <c r="E794" s="589" t="s">
        <v>1752</v>
      </c>
      <c r="F794" s="590">
        <v>42865</v>
      </c>
      <c r="G794" s="591">
        <v>224</v>
      </c>
      <c r="H794" s="589" t="s">
        <v>474</v>
      </c>
      <c r="I794" s="589" t="s">
        <v>156</v>
      </c>
      <c r="J794" s="590">
        <v>42866</v>
      </c>
      <c r="K794" s="589" t="s">
        <v>71</v>
      </c>
    </row>
    <row r="795" spans="1:11" s="589" customFormat="1" x14ac:dyDescent="0.2">
      <c r="A795" s="589" t="s">
        <v>611</v>
      </c>
      <c r="B795" s="589" t="s">
        <v>687</v>
      </c>
      <c r="C795" s="589" t="s">
        <v>688</v>
      </c>
      <c r="D795" s="589" t="s">
        <v>689</v>
      </c>
      <c r="E795" s="589" t="s">
        <v>1754</v>
      </c>
      <c r="F795" s="590">
        <v>42864</v>
      </c>
      <c r="G795" s="591">
        <v>72.41</v>
      </c>
      <c r="H795" s="589" t="s">
        <v>474</v>
      </c>
      <c r="I795" s="589" t="s">
        <v>156</v>
      </c>
      <c r="J795" s="590">
        <v>42865</v>
      </c>
      <c r="K795" s="589" t="s">
        <v>71</v>
      </c>
    </row>
    <row r="796" spans="1:11" s="589" customFormat="1" x14ac:dyDescent="0.2">
      <c r="A796" s="589" t="s">
        <v>611</v>
      </c>
      <c r="B796" s="589" t="s">
        <v>687</v>
      </c>
      <c r="C796" s="589" t="s">
        <v>688</v>
      </c>
      <c r="D796" s="589" t="s">
        <v>689</v>
      </c>
      <c r="E796" s="589" t="s">
        <v>1755</v>
      </c>
      <c r="F796" s="590">
        <v>42864</v>
      </c>
      <c r="G796" s="591">
        <v>95.99</v>
      </c>
      <c r="H796" s="589" t="s">
        <v>474</v>
      </c>
      <c r="I796" s="589" t="s">
        <v>394</v>
      </c>
      <c r="J796" s="590">
        <v>42865</v>
      </c>
      <c r="K796" s="589" t="s">
        <v>71</v>
      </c>
    </row>
    <row r="797" spans="1:11" s="589" customFormat="1" x14ac:dyDescent="0.2">
      <c r="A797" s="589" t="s">
        <v>611</v>
      </c>
      <c r="B797" s="589" t="s">
        <v>687</v>
      </c>
      <c r="C797" s="589" t="s">
        <v>688</v>
      </c>
      <c r="D797" s="589" t="s">
        <v>689</v>
      </c>
      <c r="E797" s="589" t="s">
        <v>1756</v>
      </c>
      <c r="F797" s="590">
        <v>42864</v>
      </c>
      <c r="G797" s="591">
        <v>34.950000000000003</v>
      </c>
      <c r="H797" s="589" t="s">
        <v>474</v>
      </c>
      <c r="I797" s="589" t="s">
        <v>338</v>
      </c>
      <c r="J797" s="590">
        <v>42865</v>
      </c>
      <c r="K797" s="589" t="s">
        <v>71</v>
      </c>
    </row>
    <row r="798" spans="1:11" s="589" customFormat="1" x14ac:dyDescent="0.2">
      <c r="A798" s="589" t="s">
        <v>611</v>
      </c>
      <c r="B798" s="589" t="s">
        <v>687</v>
      </c>
      <c r="C798" s="589" t="s">
        <v>688</v>
      </c>
      <c r="D798" s="589" t="s">
        <v>689</v>
      </c>
      <c r="E798" s="589" t="s">
        <v>1757</v>
      </c>
      <c r="F798" s="590">
        <v>42864</v>
      </c>
      <c r="G798" s="591">
        <v>34.950000000000003</v>
      </c>
      <c r="H798" s="589" t="s">
        <v>474</v>
      </c>
      <c r="I798" s="589" t="s">
        <v>338</v>
      </c>
      <c r="J798" s="590">
        <v>42865</v>
      </c>
      <c r="K798" s="589" t="s">
        <v>71</v>
      </c>
    </row>
    <row r="799" spans="1:11" s="589" customFormat="1" x14ac:dyDescent="0.2">
      <c r="A799" s="589" t="s">
        <v>611</v>
      </c>
      <c r="B799" s="589" t="s">
        <v>687</v>
      </c>
      <c r="C799" s="589" t="s">
        <v>688</v>
      </c>
      <c r="D799" s="589" t="s">
        <v>689</v>
      </c>
      <c r="E799" s="589" t="s">
        <v>1758</v>
      </c>
      <c r="F799" s="590">
        <v>42863</v>
      </c>
      <c r="G799" s="591">
        <v>280</v>
      </c>
      <c r="H799" s="589" t="s">
        <v>474</v>
      </c>
      <c r="I799" s="589" t="s">
        <v>345</v>
      </c>
      <c r="J799" s="590">
        <v>42864</v>
      </c>
      <c r="K799" s="589" t="s">
        <v>71</v>
      </c>
    </row>
    <row r="800" spans="1:11" s="589" customFormat="1" x14ac:dyDescent="0.2">
      <c r="A800" s="589" t="s">
        <v>611</v>
      </c>
      <c r="B800" s="589" t="s">
        <v>687</v>
      </c>
      <c r="C800" s="589" t="s">
        <v>688</v>
      </c>
      <c r="D800" s="589" t="s">
        <v>689</v>
      </c>
      <c r="E800" s="589" t="s">
        <v>1759</v>
      </c>
      <c r="F800" s="590">
        <v>42863</v>
      </c>
      <c r="G800" s="591">
        <v>75.400000000000006</v>
      </c>
      <c r="H800" s="589" t="s">
        <v>474</v>
      </c>
      <c r="I800" s="589" t="s">
        <v>504</v>
      </c>
      <c r="J800" s="590">
        <v>42864</v>
      </c>
      <c r="K800" s="589" t="s">
        <v>71</v>
      </c>
    </row>
    <row r="801" spans="1:11" s="589" customFormat="1" x14ac:dyDescent="0.2">
      <c r="A801" s="589" t="s">
        <v>611</v>
      </c>
      <c r="B801" s="589" t="s">
        <v>687</v>
      </c>
      <c r="C801" s="589" t="s">
        <v>688</v>
      </c>
      <c r="D801" s="589" t="s">
        <v>689</v>
      </c>
      <c r="E801" s="589" t="s">
        <v>1761</v>
      </c>
      <c r="F801" s="590">
        <v>42863</v>
      </c>
      <c r="G801" s="591">
        <v>78.8</v>
      </c>
      <c r="H801" s="589" t="s">
        <v>474</v>
      </c>
      <c r="I801" s="589" t="s">
        <v>504</v>
      </c>
      <c r="J801" s="590">
        <v>42864</v>
      </c>
      <c r="K801" s="589" t="s">
        <v>71</v>
      </c>
    </row>
    <row r="802" spans="1:11" s="589" customFormat="1" x14ac:dyDescent="0.2">
      <c r="A802" s="589" t="s">
        <v>611</v>
      </c>
      <c r="B802" s="589" t="s">
        <v>687</v>
      </c>
      <c r="C802" s="589" t="s">
        <v>688</v>
      </c>
      <c r="D802" s="589" t="s">
        <v>689</v>
      </c>
      <c r="E802" s="589" t="s">
        <v>1762</v>
      </c>
      <c r="F802" s="590">
        <v>42863</v>
      </c>
      <c r="G802" s="591">
        <v>105.9</v>
      </c>
      <c r="H802" s="589" t="s">
        <v>474</v>
      </c>
      <c r="I802" s="589" t="s">
        <v>1763</v>
      </c>
      <c r="J802" s="590">
        <v>42864</v>
      </c>
      <c r="K802" s="589" t="s">
        <v>71</v>
      </c>
    </row>
    <row r="803" spans="1:11" s="589" customFormat="1" x14ac:dyDescent="0.2">
      <c r="A803" s="589" t="s">
        <v>611</v>
      </c>
      <c r="B803" s="589" t="s">
        <v>687</v>
      </c>
      <c r="C803" s="589" t="s">
        <v>688</v>
      </c>
      <c r="D803" s="589" t="s">
        <v>689</v>
      </c>
      <c r="E803" s="589" t="s">
        <v>1764</v>
      </c>
      <c r="F803" s="590">
        <v>42863</v>
      </c>
      <c r="G803" s="591">
        <v>126.95</v>
      </c>
      <c r="H803" s="589" t="s">
        <v>474</v>
      </c>
      <c r="I803" s="589" t="s">
        <v>1763</v>
      </c>
      <c r="J803" s="590">
        <v>42864</v>
      </c>
      <c r="K803" s="589" t="s">
        <v>71</v>
      </c>
    </row>
    <row r="804" spans="1:11" s="589" customFormat="1" x14ac:dyDescent="0.2">
      <c r="A804" s="589" t="s">
        <v>611</v>
      </c>
      <c r="B804" s="589" t="s">
        <v>687</v>
      </c>
      <c r="C804" s="589" t="s">
        <v>688</v>
      </c>
      <c r="D804" s="589" t="s">
        <v>689</v>
      </c>
      <c r="E804" s="589" t="s">
        <v>1765</v>
      </c>
      <c r="F804" s="590">
        <v>42863</v>
      </c>
      <c r="G804" s="591">
        <v>113.21</v>
      </c>
      <c r="H804" s="589" t="s">
        <v>474</v>
      </c>
      <c r="I804" s="589" t="s">
        <v>1763</v>
      </c>
      <c r="J804" s="590">
        <v>42864</v>
      </c>
      <c r="K804" s="589" t="s">
        <v>71</v>
      </c>
    </row>
    <row r="805" spans="1:11" s="589" customFormat="1" x14ac:dyDescent="0.2">
      <c r="A805" s="589" t="s">
        <v>611</v>
      </c>
      <c r="B805" s="589" t="s">
        <v>687</v>
      </c>
      <c r="C805" s="589" t="s">
        <v>688</v>
      </c>
      <c r="D805" s="589" t="s">
        <v>689</v>
      </c>
      <c r="E805" s="589" t="s">
        <v>1766</v>
      </c>
      <c r="F805" s="590">
        <v>42863</v>
      </c>
      <c r="G805" s="591">
        <v>220.5</v>
      </c>
      <c r="H805" s="589" t="s">
        <v>474</v>
      </c>
      <c r="I805" s="589" t="s">
        <v>378</v>
      </c>
      <c r="J805" s="590">
        <v>42864</v>
      </c>
      <c r="K805" s="589" t="s">
        <v>71</v>
      </c>
    </row>
    <row r="806" spans="1:11" s="589" customFormat="1" x14ac:dyDescent="0.2">
      <c r="A806" s="589" t="s">
        <v>611</v>
      </c>
      <c r="B806" s="589" t="s">
        <v>687</v>
      </c>
      <c r="C806" s="589" t="s">
        <v>688</v>
      </c>
      <c r="D806" s="589" t="s">
        <v>689</v>
      </c>
      <c r="E806" s="589" t="s">
        <v>1767</v>
      </c>
      <c r="F806" s="590">
        <v>42863</v>
      </c>
      <c r="G806" s="591">
        <v>120</v>
      </c>
      <c r="H806" s="589" t="s">
        <v>474</v>
      </c>
      <c r="I806" s="589" t="s">
        <v>378</v>
      </c>
      <c r="J806" s="590">
        <v>42864</v>
      </c>
      <c r="K806" s="589" t="s">
        <v>71</v>
      </c>
    </row>
    <row r="807" spans="1:11" s="589" customFormat="1" x14ac:dyDescent="0.2">
      <c r="A807" s="589" t="s">
        <v>611</v>
      </c>
      <c r="B807" s="589" t="s">
        <v>687</v>
      </c>
      <c r="C807" s="589" t="s">
        <v>688</v>
      </c>
      <c r="D807" s="589" t="s">
        <v>689</v>
      </c>
      <c r="E807" s="589" t="s">
        <v>1768</v>
      </c>
      <c r="F807" s="590">
        <v>42863</v>
      </c>
      <c r="G807" s="591">
        <v>298.3</v>
      </c>
      <c r="H807" s="589" t="s">
        <v>474</v>
      </c>
      <c r="I807" s="589" t="s">
        <v>504</v>
      </c>
      <c r="J807" s="590">
        <v>42864</v>
      </c>
      <c r="K807" s="589" t="s">
        <v>71</v>
      </c>
    </row>
    <row r="808" spans="1:11" s="589" customFormat="1" x14ac:dyDescent="0.2">
      <c r="A808" s="589" t="s">
        <v>611</v>
      </c>
      <c r="B808" s="589" t="s">
        <v>687</v>
      </c>
      <c r="C808" s="589" t="s">
        <v>688</v>
      </c>
      <c r="D808" s="589" t="s">
        <v>689</v>
      </c>
      <c r="E808" s="589" t="s">
        <v>1769</v>
      </c>
      <c r="F808" s="590">
        <v>42863</v>
      </c>
      <c r="G808" s="591">
        <v>105</v>
      </c>
      <c r="H808" s="589" t="s">
        <v>474</v>
      </c>
      <c r="I808" s="589" t="s">
        <v>394</v>
      </c>
      <c r="J808" s="590">
        <v>42864</v>
      </c>
      <c r="K808" s="589" t="s">
        <v>71</v>
      </c>
    </row>
    <row r="809" spans="1:11" s="589" customFormat="1" x14ac:dyDescent="0.2">
      <c r="A809" s="589" t="s">
        <v>611</v>
      </c>
      <c r="B809" s="589" t="s">
        <v>687</v>
      </c>
      <c r="C809" s="589" t="s">
        <v>688</v>
      </c>
      <c r="D809" s="589" t="s">
        <v>689</v>
      </c>
      <c r="E809" s="589" t="s">
        <v>1770</v>
      </c>
      <c r="F809" s="590">
        <v>42863</v>
      </c>
      <c r="G809" s="591">
        <v>85.47</v>
      </c>
      <c r="H809" s="589" t="s">
        <v>474</v>
      </c>
      <c r="I809" s="589" t="s">
        <v>345</v>
      </c>
      <c r="J809" s="590">
        <v>42864</v>
      </c>
      <c r="K809" s="589" t="s">
        <v>71</v>
      </c>
    </row>
    <row r="810" spans="1:11" s="589" customFormat="1" x14ac:dyDescent="0.2">
      <c r="A810" s="589" t="s">
        <v>611</v>
      </c>
      <c r="B810" s="589" t="s">
        <v>687</v>
      </c>
      <c r="C810" s="589" t="s">
        <v>688</v>
      </c>
      <c r="D810" s="589" t="s">
        <v>689</v>
      </c>
      <c r="E810" s="589" t="s">
        <v>1771</v>
      </c>
      <c r="F810" s="590">
        <v>42863</v>
      </c>
      <c r="G810" s="591">
        <v>46.35</v>
      </c>
      <c r="H810" s="589" t="s">
        <v>474</v>
      </c>
      <c r="I810" s="589" t="s">
        <v>226</v>
      </c>
      <c r="J810" s="590">
        <v>42864</v>
      </c>
      <c r="K810" s="589" t="s">
        <v>71</v>
      </c>
    </row>
    <row r="811" spans="1:11" s="589" customFormat="1" x14ac:dyDescent="0.2">
      <c r="A811" s="589" t="s">
        <v>611</v>
      </c>
      <c r="B811" s="589" t="s">
        <v>687</v>
      </c>
      <c r="C811" s="589" t="s">
        <v>688</v>
      </c>
      <c r="D811" s="589" t="s">
        <v>689</v>
      </c>
      <c r="E811" s="589" t="s">
        <v>1772</v>
      </c>
      <c r="F811" s="590">
        <v>42863</v>
      </c>
      <c r="G811" s="591">
        <v>46.35</v>
      </c>
      <c r="H811" s="589" t="s">
        <v>474</v>
      </c>
      <c r="I811" s="589" t="s">
        <v>226</v>
      </c>
      <c r="J811" s="590">
        <v>42864</v>
      </c>
      <c r="K811" s="589" t="s">
        <v>71</v>
      </c>
    </row>
    <row r="812" spans="1:11" s="589" customFormat="1" x14ac:dyDescent="0.2">
      <c r="A812" s="589" t="s">
        <v>611</v>
      </c>
      <c r="B812" s="589" t="s">
        <v>687</v>
      </c>
      <c r="C812" s="589" t="s">
        <v>688</v>
      </c>
      <c r="D812" s="589" t="s">
        <v>689</v>
      </c>
      <c r="E812" s="589" t="s">
        <v>1773</v>
      </c>
      <c r="F812" s="590">
        <v>42863</v>
      </c>
      <c r="G812" s="591">
        <v>97.85</v>
      </c>
      <c r="H812" s="589" t="s">
        <v>474</v>
      </c>
      <c r="I812" s="589" t="s">
        <v>226</v>
      </c>
      <c r="J812" s="590">
        <v>42864</v>
      </c>
      <c r="K812" s="589" t="s">
        <v>71</v>
      </c>
    </row>
    <row r="813" spans="1:11" s="589" customFormat="1" x14ac:dyDescent="0.2">
      <c r="A813" s="589" t="s">
        <v>611</v>
      </c>
      <c r="B813" s="589" t="s">
        <v>687</v>
      </c>
      <c r="C813" s="589" t="s">
        <v>688</v>
      </c>
      <c r="D813" s="589" t="s">
        <v>689</v>
      </c>
      <c r="E813" s="589" t="s">
        <v>1774</v>
      </c>
      <c r="F813" s="590">
        <v>42863</v>
      </c>
      <c r="G813" s="591">
        <v>82.95</v>
      </c>
      <c r="H813" s="589" t="s">
        <v>474</v>
      </c>
      <c r="I813" s="589" t="s">
        <v>226</v>
      </c>
      <c r="J813" s="590">
        <v>42864</v>
      </c>
      <c r="K813" s="589" t="s">
        <v>71</v>
      </c>
    </row>
    <row r="814" spans="1:11" s="589" customFormat="1" x14ac:dyDescent="0.2">
      <c r="A814" s="589" t="s">
        <v>611</v>
      </c>
      <c r="B814" s="589" t="s">
        <v>687</v>
      </c>
      <c r="C814" s="589" t="s">
        <v>688</v>
      </c>
      <c r="D814" s="589" t="s">
        <v>689</v>
      </c>
      <c r="E814" s="589" t="s">
        <v>1776</v>
      </c>
      <c r="F814" s="590">
        <v>42863</v>
      </c>
      <c r="G814" s="591">
        <v>150.94</v>
      </c>
      <c r="H814" s="589" t="s">
        <v>474</v>
      </c>
      <c r="I814" s="589" t="s">
        <v>504</v>
      </c>
      <c r="J814" s="590">
        <v>42864</v>
      </c>
      <c r="K814" s="589" t="s">
        <v>71</v>
      </c>
    </row>
    <row r="815" spans="1:11" s="589" customFormat="1" x14ac:dyDescent="0.2">
      <c r="A815" s="589" t="s">
        <v>611</v>
      </c>
      <c r="B815" s="589" t="s">
        <v>687</v>
      </c>
      <c r="C815" s="589" t="s">
        <v>688</v>
      </c>
      <c r="D815" s="589" t="s">
        <v>689</v>
      </c>
      <c r="E815" s="589" t="s">
        <v>1777</v>
      </c>
      <c r="F815" s="590">
        <v>42863</v>
      </c>
      <c r="G815" s="591">
        <v>93.24</v>
      </c>
      <c r="H815" s="589" t="s">
        <v>474</v>
      </c>
      <c r="I815" s="589" t="s">
        <v>504</v>
      </c>
      <c r="J815" s="590">
        <v>42864</v>
      </c>
      <c r="K815" s="589" t="s">
        <v>71</v>
      </c>
    </row>
    <row r="816" spans="1:11" s="589" customFormat="1" x14ac:dyDescent="0.2">
      <c r="A816" s="589" t="s">
        <v>611</v>
      </c>
      <c r="B816" s="589" t="s">
        <v>687</v>
      </c>
      <c r="C816" s="589" t="s">
        <v>688</v>
      </c>
      <c r="D816" s="589" t="s">
        <v>689</v>
      </c>
      <c r="E816" s="589" t="s">
        <v>1778</v>
      </c>
      <c r="F816" s="590">
        <v>42863</v>
      </c>
      <c r="G816" s="591">
        <v>98.01</v>
      </c>
      <c r="H816" s="589" t="s">
        <v>474</v>
      </c>
      <c r="I816" s="589" t="s">
        <v>345</v>
      </c>
      <c r="J816" s="590">
        <v>42864</v>
      </c>
      <c r="K816" s="589" t="s">
        <v>71</v>
      </c>
    </row>
    <row r="817" spans="1:11" s="589" customFormat="1" x14ac:dyDescent="0.2">
      <c r="A817" s="589" t="s">
        <v>611</v>
      </c>
      <c r="B817" s="589" t="s">
        <v>687</v>
      </c>
      <c r="C817" s="589" t="s">
        <v>688</v>
      </c>
      <c r="D817" s="589" t="s">
        <v>689</v>
      </c>
      <c r="E817" s="589" t="s">
        <v>1779</v>
      </c>
      <c r="F817" s="590">
        <v>42863</v>
      </c>
      <c r="G817" s="591">
        <v>107.17</v>
      </c>
      <c r="H817" s="589" t="s">
        <v>474</v>
      </c>
      <c r="I817" s="589" t="s">
        <v>345</v>
      </c>
      <c r="J817" s="590">
        <v>42864</v>
      </c>
      <c r="K817" s="589" t="s">
        <v>71</v>
      </c>
    </row>
    <row r="818" spans="1:11" s="589" customFormat="1" x14ac:dyDescent="0.2">
      <c r="A818" s="589" t="s">
        <v>611</v>
      </c>
      <c r="B818" s="589" t="s">
        <v>687</v>
      </c>
      <c r="C818" s="589" t="s">
        <v>688</v>
      </c>
      <c r="D818" s="589" t="s">
        <v>689</v>
      </c>
      <c r="E818" s="589" t="s">
        <v>1780</v>
      </c>
      <c r="F818" s="590">
        <v>42863</v>
      </c>
      <c r="G818" s="591">
        <v>107.17</v>
      </c>
      <c r="H818" s="589" t="s">
        <v>474</v>
      </c>
      <c r="I818" s="589" t="s">
        <v>345</v>
      </c>
      <c r="J818" s="590">
        <v>42864</v>
      </c>
      <c r="K818" s="589" t="s">
        <v>71</v>
      </c>
    </row>
    <row r="819" spans="1:11" s="589" customFormat="1" x14ac:dyDescent="0.2">
      <c r="A819" s="589" t="s">
        <v>611</v>
      </c>
      <c r="B819" s="589" t="s">
        <v>687</v>
      </c>
      <c r="C819" s="589" t="s">
        <v>688</v>
      </c>
      <c r="D819" s="589" t="s">
        <v>689</v>
      </c>
      <c r="E819" s="589" t="s">
        <v>1781</v>
      </c>
      <c r="F819" s="590">
        <v>42863</v>
      </c>
      <c r="G819" s="591">
        <v>507.99</v>
      </c>
      <c r="H819" s="589" t="s">
        <v>474</v>
      </c>
      <c r="I819" s="589" t="s">
        <v>394</v>
      </c>
      <c r="J819" s="590">
        <v>42864</v>
      </c>
      <c r="K819" s="589" t="s">
        <v>71</v>
      </c>
    </row>
    <row r="820" spans="1:11" s="589" customFormat="1" x14ac:dyDescent="0.2">
      <c r="A820" s="589" t="s">
        <v>611</v>
      </c>
      <c r="B820" s="589" t="s">
        <v>687</v>
      </c>
      <c r="C820" s="589" t="s">
        <v>688</v>
      </c>
      <c r="D820" s="589" t="s">
        <v>689</v>
      </c>
      <c r="E820" s="589" t="s">
        <v>1783</v>
      </c>
      <c r="F820" s="590">
        <v>42863</v>
      </c>
      <c r="G820" s="591">
        <v>190.18</v>
      </c>
      <c r="H820" s="589" t="s">
        <v>474</v>
      </c>
      <c r="I820" s="589" t="s">
        <v>612</v>
      </c>
      <c r="J820" s="590">
        <v>42864</v>
      </c>
      <c r="K820" s="589" t="s">
        <v>71</v>
      </c>
    </row>
    <row r="821" spans="1:11" s="589" customFormat="1" x14ac:dyDescent="0.2">
      <c r="A821" s="589" t="s">
        <v>611</v>
      </c>
      <c r="B821" s="589" t="s">
        <v>687</v>
      </c>
      <c r="C821" s="589" t="s">
        <v>688</v>
      </c>
      <c r="D821" s="589" t="s">
        <v>689</v>
      </c>
      <c r="E821" s="589" t="s">
        <v>1784</v>
      </c>
      <c r="F821" s="590">
        <v>42863</v>
      </c>
      <c r="G821" s="591">
        <v>238.4</v>
      </c>
      <c r="H821" s="589" t="s">
        <v>474</v>
      </c>
      <c r="I821" s="589" t="s">
        <v>226</v>
      </c>
      <c r="J821" s="590">
        <v>42864</v>
      </c>
      <c r="K821" s="589" t="s">
        <v>71</v>
      </c>
    </row>
    <row r="822" spans="1:11" s="589" customFormat="1" x14ac:dyDescent="0.2">
      <c r="A822" s="589" t="s">
        <v>611</v>
      </c>
      <c r="B822" s="589" t="s">
        <v>687</v>
      </c>
      <c r="C822" s="589" t="s">
        <v>688</v>
      </c>
      <c r="D822" s="589" t="s">
        <v>689</v>
      </c>
      <c r="E822" s="589" t="s">
        <v>1785</v>
      </c>
      <c r="F822" s="590">
        <v>42863</v>
      </c>
      <c r="G822" s="591">
        <v>43.2</v>
      </c>
      <c r="H822" s="589" t="s">
        <v>474</v>
      </c>
      <c r="I822" s="589" t="s">
        <v>612</v>
      </c>
      <c r="J822" s="590">
        <v>42864</v>
      </c>
      <c r="K822" s="589" t="s">
        <v>71</v>
      </c>
    </row>
    <row r="823" spans="1:11" s="589" customFormat="1" x14ac:dyDescent="0.2">
      <c r="A823" s="589" t="s">
        <v>611</v>
      </c>
      <c r="B823" s="589" t="s">
        <v>687</v>
      </c>
      <c r="C823" s="589" t="s">
        <v>688</v>
      </c>
      <c r="D823" s="589" t="s">
        <v>689</v>
      </c>
      <c r="E823" s="589" t="s">
        <v>1786</v>
      </c>
      <c r="F823" s="590">
        <v>42863</v>
      </c>
      <c r="G823" s="591">
        <v>116.26</v>
      </c>
      <c r="H823" s="589" t="s">
        <v>474</v>
      </c>
      <c r="I823" s="589" t="s">
        <v>226</v>
      </c>
      <c r="J823" s="590">
        <v>42864</v>
      </c>
      <c r="K823" s="589" t="s">
        <v>71</v>
      </c>
    </row>
    <row r="824" spans="1:11" s="589" customFormat="1" x14ac:dyDescent="0.2">
      <c r="A824" s="589" t="s">
        <v>611</v>
      </c>
      <c r="B824" s="589" t="s">
        <v>687</v>
      </c>
      <c r="C824" s="589" t="s">
        <v>688</v>
      </c>
      <c r="D824" s="589" t="s">
        <v>689</v>
      </c>
      <c r="E824" s="589" t="s">
        <v>1787</v>
      </c>
      <c r="F824" s="590">
        <v>42863</v>
      </c>
      <c r="G824" s="591">
        <v>207</v>
      </c>
      <c r="H824" s="589" t="s">
        <v>474</v>
      </c>
      <c r="I824" s="589" t="s">
        <v>375</v>
      </c>
      <c r="J824" s="590">
        <v>42864</v>
      </c>
      <c r="K824" s="589" t="s">
        <v>71</v>
      </c>
    </row>
    <row r="825" spans="1:11" s="589" customFormat="1" x14ac:dyDescent="0.2">
      <c r="A825" s="589" t="s">
        <v>611</v>
      </c>
      <c r="B825" s="589" t="s">
        <v>687</v>
      </c>
      <c r="C825" s="589" t="s">
        <v>688</v>
      </c>
      <c r="D825" s="589" t="s">
        <v>689</v>
      </c>
      <c r="E825" s="589" t="s">
        <v>1788</v>
      </c>
      <c r="F825" s="590">
        <v>42863</v>
      </c>
      <c r="G825" s="591">
        <v>207</v>
      </c>
      <c r="H825" s="589" t="s">
        <v>474</v>
      </c>
      <c r="I825" s="589" t="s">
        <v>375</v>
      </c>
      <c r="J825" s="590">
        <v>42864</v>
      </c>
      <c r="K825" s="589" t="s">
        <v>71</v>
      </c>
    </row>
    <row r="826" spans="1:11" s="589" customFormat="1" x14ac:dyDescent="0.2">
      <c r="A826" s="589" t="s">
        <v>611</v>
      </c>
      <c r="B826" s="589" t="s">
        <v>687</v>
      </c>
      <c r="C826" s="589" t="s">
        <v>688</v>
      </c>
      <c r="D826" s="589" t="s">
        <v>689</v>
      </c>
      <c r="E826" s="589" t="s">
        <v>1789</v>
      </c>
      <c r="F826" s="590">
        <v>42863</v>
      </c>
      <c r="G826" s="591">
        <v>207</v>
      </c>
      <c r="H826" s="589" t="s">
        <v>474</v>
      </c>
      <c r="I826" s="589" t="s">
        <v>375</v>
      </c>
      <c r="J826" s="590">
        <v>42864</v>
      </c>
      <c r="K826" s="589" t="s">
        <v>71</v>
      </c>
    </row>
    <row r="827" spans="1:11" s="589" customFormat="1" x14ac:dyDescent="0.2">
      <c r="A827" s="589" t="s">
        <v>611</v>
      </c>
      <c r="B827" s="589" t="s">
        <v>687</v>
      </c>
      <c r="C827" s="589" t="s">
        <v>688</v>
      </c>
      <c r="D827" s="589" t="s">
        <v>689</v>
      </c>
      <c r="E827" s="589" t="s">
        <v>1790</v>
      </c>
      <c r="F827" s="590">
        <v>42863</v>
      </c>
      <c r="G827" s="591">
        <v>207</v>
      </c>
      <c r="H827" s="589" t="s">
        <v>474</v>
      </c>
      <c r="I827" s="589" t="s">
        <v>375</v>
      </c>
      <c r="J827" s="590">
        <v>42864</v>
      </c>
      <c r="K827" s="589" t="s">
        <v>71</v>
      </c>
    </row>
    <row r="828" spans="1:11" s="589" customFormat="1" x14ac:dyDescent="0.2">
      <c r="A828" s="589" t="s">
        <v>611</v>
      </c>
      <c r="B828" s="589" t="s">
        <v>687</v>
      </c>
      <c r="C828" s="589" t="s">
        <v>688</v>
      </c>
      <c r="D828" s="589" t="s">
        <v>689</v>
      </c>
      <c r="E828" s="589" t="s">
        <v>1791</v>
      </c>
      <c r="F828" s="590">
        <v>42863</v>
      </c>
      <c r="G828" s="591">
        <v>207</v>
      </c>
      <c r="H828" s="589" t="s">
        <v>474</v>
      </c>
      <c r="I828" s="589" t="s">
        <v>375</v>
      </c>
      <c r="J828" s="590">
        <v>42864</v>
      </c>
      <c r="K828" s="589" t="s">
        <v>71</v>
      </c>
    </row>
    <row r="829" spans="1:11" s="589" customFormat="1" x14ac:dyDescent="0.2">
      <c r="A829" s="589" t="s">
        <v>611</v>
      </c>
      <c r="B829" s="589" t="s">
        <v>687</v>
      </c>
      <c r="C829" s="589" t="s">
        <v>688</v>
      </c>
      <c r="D829" s="589" t="s">
        <v>689</v>
      </c>
      <c r="E829" s="589" t="s">
        <v>1792</v>
      </c>
      <c r="F829" s="590">
        <v>42860</v>
      </c>
      <c r="G829" s="591">
        <v>84.15</v>
      </c>
      <c r="H829" s="589" t="s">
        <v>474</v>
      </c>
      <c r="I829" s="589" t="s">
        <v>156</v>
      </c>
      <c r="J829" s="590">
        <v>42861</v>
      </c>
      <c r="K829" s="589" t="s">
        <v>71</v>
      </c>
    </row>
    <row r="830" spans="1:11" s="589" customFormat="1" x14ac:dyDescent="0.2">
      <c r="A830" s="589" t="s">
        <v>611</v>
      </c>
      <c r="B830" s="589" t="s">
        <v>687</v>
      </c>
      <c r="C830" s="589" t="s">
        <v>688</v>
      </c>
      <c r="D830" s="589" t="s">
        <v>689</v>
      </c>
      <c r="E830" s="589" t="s">
        <v>1793</v>
      </c>
      <c r="F830" s="590">
        <v>42860</v>
      </c>
      <c r="G830" s="591">
        <v>84.15</v>
      </c>
      <c r="H830" s="589" t="s">
        <v>474</v>
      </c>
      <c r="I830" s="589" t="s">
        <v>156</v>
      </c>
      <c r="J830" s="590">
        <v>42861</v>
      </c>
      <c r="K830" s="589" t="s">
        <v>71</v>
      </c>
    </row>
    <row r="831" spans="1:11" s="589" customFormat="1" x14ac:dyDescent="0.2">
      <c r="A831" s="589" t="s">
        <v>611</v>
      </c>
      <c r="B831" s="589" t="s">
        <v>687</v>
      </c>
      <c r="C831" s="589" t="s">
        <v>688</v>
      </c>
      <c r="D831" s="589" t="s">
        <v>689</v>
      </c>
      <c r="E831" s="589" t="s">
        <v>1794</v>
      </c>
      <c r="F831" s="590">
        <v>42860</v>
      </c>
      <c r="G831" s="591">
        <v>85.33</v>
      </c>
      <c r="H831" s="589" t="s">
        <v>474</v>
      </c>
      <c r="I831" s="589" t="s">
        <v>156</v>
      </c>
      <c r="J831" s="590">
        <v>42861</v>
      </c>
      <c r="K831" s="589" t="s">
        <v>71</v>
      </c>
    </row>
    <row r="832" spans="1:11" s="589" customFormat="1" x14ac:dyDescent="0.2">
      <c r="A832" s="589" t="s">
        <v>611</v>
      </c>
      <c r="B832" s="589" t="s">
        <v>687</v>
      </c>
      <c r="C832" s="589" t="s">
        <v>688</v>
      </c>
      <c r="D832" s="589" t="s">
        <v>689</v>
      </c>
      <c r="E832" s="589" t="s">
        <v>1795</v>
      </c>
      <c r="F832" s="590">
        <v>42860</v>
      </c>
      <c r="G832" s="591">
        <v>85.33</v>
      </c>
      <c r="H832" s="589" t="s">
        <v>474</v>
      </c>
      <c r="I832" s="589" t="s">
        <v>156</v>
      </c>
      <c r="J832" s="590">
        <v>42861</v>
      </c>
      <c r="K832" s="589" t="s">
        <v>71</v>
      </c>
    </row>
    <row r="833" spans="1:11" s="589" customFormat="1" x14ac:dyDescent="0.2">
      <c r="A833" s="589" t="s">
        <v>611</v>
      </c>
      <c r="B833" s="589" t="s">
        <v>687</v>
      </c>
      <c r="C833" s="589" t="s">
        <v>688</v>
      </c>
      <c r="D833" s="589" t="s">
        <v>689</v>
      </c>
      <c r="E833" s="589" t="s">
        <v>1796</v>
      </c>
      <c r="F833" s="590">
        <v>42860</v>
      </c>
      <c r="G833" s="591">
        <v>111.16</v>
      </c>
      <c r="H833" s="589" t="s">
        <v>474</v>
      </c>
      <c r="I833" s="589" t="s">
        <v>345</v>
      </c>
      <c r="J833" s="590">
        <v>42861</v>
      </c>
      <c r="K833" s="589" t="s">
        <v>71</v>
      </c>
    </row>
    <row r="834" spans="1:11" s="589" customFormat="1" x14ac:dyDescent="0.2">
      <c r="A834" s="589" t="s">
        <v>611</v>
      </c>
      <c r="B834" s="589" t="s">
        <v>687</v>
      </c>
      <c r="C834" s="589" t="s">
        <v>688</v>
      </c>
      <c r="D834" s="589" t="s">
        <v>689</v>
      </c>
      <c r="E834" s="589" t="s">
        <v>1797</v>
      </c>
      <c r="F834" s="590">
        <v>42860</v>
      </c>
      <c r="G834" s="591">
        <v>109.18</v>
      </c>
      <c r="H834" s="589" t="s">
        <v>474</v>
      </c>
      <c r="I834" s="589" t="s">
        <v>612</v>
      </c>
      <c r="J834" s="590">
        <v>42861</v>
      </c>
      <c r="K834" s="589" t="s">
        <v>71</v>
      </c>
    </row>
    <row r="835" spans="1:11" s="589" customFormat="1" x14ac:dyDescent="0.2">
      <c r="A835" s="589" t="s">
        <v>611</v>
      </c>
      <c r="B835" s="589" t="s">
        <v>687</v>
      </c>
      <c r="C835" s="589" t="s">
        <v>688</v>
      </c>
      <c r="D835" s="589" t="s">
        <v>689</v>
      </c>
      <c r="E835" s="589" t="s">
        <v>1799</v>
      </c>
      <c r="F835" s="590">
        <v>42860</v>
      </c>
      <c r="G835" s="591">
        <v>43.2</v>
      </c>
      <c r="H835" s="589" t="s">
        <v>474</v>
      </c>
      <c r="I835" s="589" t="s">
        <v>612</v>
      </c>
      <c r="J835" s="590">
        <v>42861</v>
      </c>
      <c r="K835" s="589" t="s">
        <v>71</v>
      </c>
    </row>
    <row r="836" spans="1:11" s="589" customFormat="1" x14ac:dyDescent="0.2">
      <c r="A836" s="589" t="s">
        <v>611</v>
      </c>
      <c r="B836" s="589" t="s">
        <v>687</v>
      </c>
      <c r="C836" s="589" t="s">
        <v>688</v>
      </c>
      <c r="D836" s="589" t="s">
        <v>689</v>
      </c>
      <c r="E836" s="589" t="s">
        <v>1800</v>
      </c>
      <c r="F836" s="590">
        <v>42860</v>
      </c>
      <c r="G836" s="591">
        <v>43.2</v>
      </c>
      <c r="H836" s="589" t="s">
        <v>474</v>
      </c>
      <c r="I836" s="589" t="s">
        <v>612</v>
      </c>
      <c r="J836" s="590">
        <v>42861</v>
      </c>
      <c r="K836" s="589" t="s">
        <v>71</v>
      </c>
    </row>
    <row r="837" spans="1:11" s="589" customFormat="1" x14ac:dyDescent="0.2">
      <c r="A837" s="589" t="s">
        <v>611</v>
      </c>
      <c r="B837" s="589" t="s">
        <v>687</v>
      </c>
      <c r="C837" s="589" t="s">
        <v>688</v>
      </c>
      <c r="D837" s="589" t="s">
        <v>689</v>
      </c>
      <c r="E837" s="589" t="s">
        <v>1801</v>
      </c>
      <c r="F837" s="590">
        <v>42860</v>
      </c>
      <c r="G837" s="591">
        <v>333.63</v>
      </c>
      <c r="H837" s="589" t="s">
        <v>474</v>
      </c>
      <c r="I837" s="589" t="s">
        <v>347</v>
      </c>
      <c r="J837" s="590">
        <v>42861</v>
      </c>
      <c r="K837" s="589" t="s">
        <v>71</v>
      </c>
    </row>
    <row r="838" spans="1:11" s="589" customFormat="1" x14ac:dyDescent="0.2">
      <c r="A838" s="589" t="s">
        <v>611</v>
      </c>
      <c r="B838" s="589" t="s">
        <v>687</v>
      </c>
      <c r="C838" s="589" t="s">
        <v>688</v>
      </c>
      <c r="D838" s="589" t="s">
        <v>689</v>
      </c>
      <c r="E838" s="589" t="s">
        <v>1802</v>
      </c>
      <c r="F838" s="590">
        <v>42859</v>
      </c>
      <c r="G838" s="591">
        <v>290</v>
      </c>
      <c r="H838" s="589" t="s">
        <v>474</v>
      </c>
      <c r="I838" s="589" t="s">
        <v>683</v>
      </c>
      <c r="J838" s="590">
        <v>42860</v>
      </c>
      <c r="K838" s="589" t="s">
        <v>71</v>
      </c>
    </row>
    <row r="839" spans="1:11" s="589" customFormat="1" x14ac:dyDescent="0.2">
      <c r="A839" s="589" t="s">
        <v>611</v>
      </c>
      <c r="B839" s="589" t="s">
        <v>687</v>
      </c>
      <c r="C839" s="589" t="s">
        <v>688</v>
      </c>
      <c r="D839" s="589" t="s">
        <v>689</v>
      </c>
      <c r="E839" s="589" t="s">
        <v>1803</v>
      </c>
      <c r="F839" s="590">
        <v>42859</v>
      </c>
      <c r="G839" s="591">
        <v>8.4</v>
      </c>
      <c r="H839" s="589" t="s">
        <v>474</v>
      </c>
      <c r="I839" s="589" t="s">
        <v>378</v>
      </c>
      <c r="J839" s="590">
        <v>42860</v>
      </c>
      <c r="K839" s="589" t="s">
        <v>71</v>
      </c>
    </row>
    <row r="840" spans="1:11" s="589" customFormat="1" x14ac:dyDescent="0.2">
      <c r="A840" s="589" t="s">
        <v>611</v>
      </c>
      <c r="B840" s="589" t="s">
        <v>687</v>
      </c>
      <c r="C840" s="589" t="s">
        <v>688</v>
      </c>
      <c r="D840" s="589" t="s">
        <v>689</v>
      </c>
      <c r="E840" s="589" t="s">
        <v>1804</v>
      </c>
      <c r="F840" s="590">
        <v>42858</v>
      </c>
      <c r="G840" s="591">
        <v>280</v>
      </c>
      <c r="H840" s="589" t="s">
        <v>474</v>
      </c>
      <c r="I840" s="589" t="s">
        <v>377</v>
      </c>
      <c r="J840" s="590">
        <v>42859</v>
      </c>
      <c r="K840" s="589" t="s">
        <v>71</v>
      </c>
    </row>
    <row r="841" spans="1:11" s="589" customFormat="1" x14ac:dyDescent="0.2">
      <c r="A841" s="589" t="s">
        <v>611</v>
      </c>
      <c r="B841" s="589" t="s">
        <v>687</v>
      </c>
      <c r="C841" s="589" t="s">
        <v>688</v>
      </c>
      <c r="D841" s="589" t="s">
        <v>689</v>
      </c>
      <c r="E841" s="589" t="s">
        <v>1805</v>
      </c>
      <c r="F841" s="590">
        <v>42858</v>
      </c>
      <c r="G841" s="591">
        <v>376.76</v>
      </c>
      <c r="H841" s="589" t="s">
        <v>474</v>
      </c>
      <c r="I841" s="589" t="s">
        <v>394</v>
      </c>
      <c r="J841" s="590">
        <v>42859</v>
      </c>
      <c r="K841" s="589" t="s">
        <v>71</v>
      </c>
    </row>
    <row r="842" spans="1:11" s="589" customFormat="1" x14ac:dyDescent="0.2">
      <c r="A842" s="589" t="s">
        <v>611</v>
      </c>
      <c r="B842" s="589" t="s">
        <v>687</v>
      </c>
      <c r="C842" s="589" t="s">
        <v>688</v>
      </c>
      <c r="D842" s="589" t="s">
        <v>689</v>
      </c>
      <c r="E842" s="589" t="s">
        <v>1501</v>
      </c>
      <c r="F842" s="590">
        <v>42884</v>
      </c>
      <c r="G842" s="591">
        <f>161.72*-1</f>
        <v>-161.72</v>
      </c>
      <c r="H842" s="589" t="s">
        <v>474</v>
      </c>
      <c r="I842" s="589" t="s">
        <v>710</v>
      </c>
      <c r="J842" s="590">
        <v>42885</v>
      </c>
      <c r="K842" s="589" t="s">
        <v>4</v>
      </c>
    </row>
    <row r="843" spans="1:11" s="589" customFormat="1" x14ac:dyDescent="0.2">
      <c r="A843" s="589" t="s">
        <v>611</v>
      </c>
      <c r="B843" s="589" t="s">
        <v>687</v>
      </c>
      <c r="C843" s="589" t="s">
        <v>688</v>
      </c>
      <c r="D843" s="589" t="s">
        <v>689</v>
      </c>
      <c r="E843" s="589" t="s">
        <v>1502</v>
      </c>
      <c r="F843" s="590">
        <v>42881</v>
      </c>
      <c r="G843" s="591">
        <f>150*-1</f>
        <v>-150</v>
      </c>
      <c r="H843" s="589" t="s">
        <v>474</v>
      </c>
      <c r="I843" s="589" t="s">
        <v>617</v>
      </c>
      <c r="J843" s="590">
        <v>42882</v>
      </c>
      <c r="K843" s="589" t="s">
        <v>4</v>
      </c>
    </row>
    <row r="844" spans="1:11" s="589" customFormat="1" x14ac:dyDescent="0.2">
      <c r="A844" s="589" t="s">
        <v>611</v>
      </c>
      <c r="B844" s="589" t="s">
        <v>687</v>
      </c>
      <c r="C844" s="589" t="s">
        <v>688</v>
      </c>
      <c r="D844" s="589" t="s">
        <v>689</v>
      </c>
      <c r="E844" s="589" t="s">
        <v>1523</v>
      </c>
      <c r="F844" s="590">
        <v>42864</v>
      </c>
      <c r="G844" s="591">
        <f>67.79*-1</f>
        <v>-67.790000000000006</v>
      </c>
      <c r="H844" s="589" t="s">
        <v>474</v>
      </c>
      <c r="I844" s="589" t="s">
        <v>224</v>
      </c>
      <c r="J844" s="590">
        <v>42865</v>
      </c>
      <c r="K844" s="589" t="s">
        <v>4</v>
      </c>
    </row>
    <row r="845" spans="1:11" s="589" customFormat="1" x14ac:dyDescent="0.2">
      <c r="A845" s="589" t="s">
        <v>611</v>
      </c>
      <c r="B845" s="589" t="s">
        <v>687</v>
      </c>
      <c r="C845" s="589" t="s">
        <v>688</v>
      </c>
      <c r="D845" s="589" t="s">
        <v>689</v>
      </c>
      <c r="E845" s="589" t="s">
        <v>1530</v>
      </c>
      <c r="F845" s="590">
        <v>42885</v>
      </c>
      <c r="G845" s="591">
        <v>124.13</v>
      </c>
      <c r="H845" s="589" t="s">
        <v>474</v>
      </c>
      <c r="I845" s="589" t="s">
        <v>640</v>
      </c>
      <c r="J845" s="590">
        <v>42886</v>
      </c>
      <c r="K845" s="589" t="s">
        <v>4</v>
      </c>
    </row>
    <row r="846" spans="1:11" s="589" customFormat="1" x14ac:dyDescent="0.2">
      <c r="A846" s="589" t="s">
        <v>611</v>
      </c>
      <c r="B846" s="589" t="s">
        <v>687</v>
      </c>
      <c r="C846" s="589" t="s">
        <v>688</v>
      </c>
      <c r="D846" s="589" t="s">
        <v>689</v>
      </c>
      <c r="E846" s="589" t="s">
        <v>1540</v>
      </c>
      <c r="F846" s="590">
        <v>42884</v>
      </c>
      <c r="G846" s="591">
        <v>1039.75</v>
      </c>
      <c r="H846" s="589" t="s">
        <v>474</v>
      </c>
      <c r="I846" s="589" t="s">
        <v>522</v>
      </c>
      <c r="J846" s="590">
        <v>42885</v>
      </c>
      <c r="K846" s="589" t="s">
        <v>4</v>
      </c>
    </row>
    <row r="847" spans="1:11" s="589" customFormat="1" x14ac:dyDescent="0.2">
      <c r="A847" s="589" t="s">
        <v>611</v>
      </c>
      <c r="B847" s="589" t="s">
        <v>687</v>
      </c>
      <c r="C847" s="589" t="s">
        <v>688</v>
      </c>
      <c r="D847" s="589" t="s">
        <v>689</v>
      </c>
      <c r="E847" s="589" t="s">
        <v>1557</v>
      </c>
      <c r="F847" s="590">
        <v>42880</v>
      </c>
      <c r="G847" s="591">
        <v>39.99</v>
      </c>
      <c r="H847" s="589" t="s">
        <v>474</v>
      </c>
      <c r="I847" s="589" t="s">
        <v>522</v>
      </c>
      <c r="J847" s="590">
        <v>42881</v>
      </c>
      <c r="K847" s="589" t="s">
        <v>4</v>
      </c>
    </row>
    <row r="848" spans="1:11" s="589" customFormat="1" x14ac:dyDescent="0.2">
      <c r="A848" s="589" t="s">
        <v>611</v>
      </c>
      <c r="B848" s="589" t="s">
        <v>687</v>
      </c>
      <c r="C848" s="589" t="s">
        <v>688</v>
      </c>
      <c r="D848" s="589" t="s">
        <v>689</v>
      </c>
      <c r="E848" s="589" t="s">
        <v>1846</v>
      </c>
      <c r="F848" s="590">
        <v>42866</v>
      </c>
      <c r="G848" s="591">
        <v>114.98</v>
      </c>
      <c r="H848" s="589" t="s">
        <v>474</v>
      </c>
      <c r="I848" s="589" t="s">
        <v>524</v>
      </c>
      <c r="J848" s="590">
        <v>42867</v>
      </c>
      <c r="K848" s="589" t="s">
        <v>4</v>
      </c>
    </row>
    <row r="849" spans="1:11" s="589" customFormat="1" x14ac:dyDescent="0.2">
      <c r="A849" s="589" t="s">
        <v>611</v>
      </c>
      <c r="B849" s="589" t="s">
        <v>687</v>
      </c>
      <c r="C849" s="589" t="s">
        <v>688</v>
      </c>
      <c r="D849" s="589" t="s">
        <v>689</v>
      </c>
      <c r="E849" s="589" t="s">
        <v>1847</v>
      </c>
      <c r="F849" s="590">
        <v>42858</v>
      </c>
      <c r="G849" s="591">
        <v>66.63</v>
      </c>
      <c r="H849" s="589" t="s">
        <v>474</v>
      </c>
      <c r="I849" s="589" t="s">
        <v>524</v>
      </c>
      <c r="J849" s="590">
        <v>42859</v>
      </c>
      <c r="K849" s="589" t="s">
        <v>4</v>
      </c>
    </row>
    <row r="850" spans="1:11" s="589" customFormat="1" x14ac:dyDescent="0.2">
      <c r="A850" s="589" t="s">
        <v>611</v>
      </c>
      <c r="B850" s="589" t="s">
        <v>687</v>
      </c>
      <c r="C850" s="589" t="s">
        <v>688</v>
      </c>
      <c r="D850" s="589" t="s">
        <v>689</v>
      </c>
      <c r="E850" s="589" t="s">
        <v>1624</v>
      </c>
      <c r="F850" s="590">
        <v>42885</v>
      </c>
      <c r="G850" s="591">
        <v>613.20000000000005</v>
      </c>
      <c r="H850" s="589" t="s">
        <v>474</v>
      </c>
      <c r="I850" s="589" t="s">
        <v>522</v>
      </c>
      <c r="J850" s="590">
        <v>42886</v>
      </c>
      <c r="K850" s="589" t="s">
        <v>4</v>
      </c>
    </row>
    <row r="851" spans="1:11" s="589" customFormat="1" x14ac:dyDescent="0.2">
      <c r="A851" s="589" t="s">
        <v>611</v>
      </c>
      <c r="B851" s="589" t="s">
        <v>687</v>
      </c>
      <c r="C851" s="589" t="s">
        <v>688</v>
      </c>
      <c r="D851" s="589" t="s">
        <v>689</v>
      </c>
      <c r="E851" s="589" t="s">
        <v>1626</v>
      </c>
      <c r="F851" s="590">
        <v>42885</v>
      </c>
      <c r="G851" s="591">
        <v>450</v>
      </c>
      <c r="H851" s="589" t="s">
        <v>474</v>
      </c>
      <c r="I851" s="589" t="s">
        <v>522</v>
      </c>
      <c r="J851" s="590">
        <v>42886</v>
      </c>
      <c r="K851" s="589" t="s">
        <v>4</v>
      </c>
    </row>
    <row r="852" spans="1:11" s="589" customFormat="1" x14ac:dyDescent="0.2">
      <c r="A852" s="589" t="s">
        <v>611</v>
      </c>
      <c r="B852" s="589" t="s">
        <v>687</v>
      </c>
      <c r="C852" s="589" t="s">
        <v>688</v>
      </c>
      <c r="D852" s="589" t="s">
        <v>689</v>
      </c>
      <c r="E852" s="589" t="s">
        <v>1629</v>
      </c>
      <c r="F852" s="590">
        <v>42884</v>
      </c>
      <c r="G852" s="591">
        <v>204.6</v>
      </c>
      <c r="H852" s="589" t="s">
        <v>474</v>
      </c>
      <c r="I852" s="589" t="s">
        <v>629</v>
      </c>
      <c r="J852" s="590">
        <v>42885</v>
      </c>
      <c r="K852" s="589" t="s">
        <v>4</v>
      </c>
    </row>
    <row r="853" spans="1:11" s="589" customFormat="1" x14ac:dyDescent="0.2">
      <c r="A853" s="589" t="s">
        <v>611</v>
      </c>
      <c r="B853" s="589" t="s">
        <v>687</v>
      </c>
      <c r="C853" s="589" t="s">
        <v>688</v>
      </c>
      <c r="D853" s="589" t="s">
        <v>689</v>
      </c>
      <c r="E853" s="589" t="s">
        <v>1848</v>
      </c>
      <c r="F853" s="590">
        <v>42881</v>
      </c>
      <c r="G853" s="591">
        <v>503</v>
      </c>
      <c r="H853" s="589" t="s">
        <v>474</v>
      </c>
      <c r="I853" s="589" t="s">
        <v>1529</v>
      </c>
      <c r="J853" s="590">
        <v>42882</v>
      </c>
      <c r="K853" s="589" t="s">
        <v>4</v>
      </c>
    </row>
    <row r="854" spans="1:11" s="589" customFormat="1" x14ac:dyDescent="0.2">
      <c r="A854" s="589" t="s">
        <v>611</v>
      </c>
      <c r="B854" s="589" t="s">
        <v>687</v>
      </c>
      <c r="C854" s="589" t="s">
        <v>688</v>
      </c>
      <c r="D854" s="589" t="s">
        <v>689</v>
      </c>
      <c r="E854" s="589" t="s">
        <v>1638</v>
      </c>
      <c r="F854" s="590">
        <v>42881</v>
      </c>
      <c r="G854" s="591">
        <v>44.8</v>
      </c>
      <c r="H854" s="589" t="s">
        <v>474</v>
      </c>
      <c r="I854" s="589" t="s">
        <v>629</v>
      </c>
      <c r="J854" s="590">
        <v>42882</v>
      </c>
      <c r="K854" s="589" t="s">
        <v>4</v>
      </c>
    </row>
    <row r="855" spans="1:11" s="589" customFormat="1" x14ac:dyDescent="0.2">
      <c r="A855" s="589" t="s">
        <v>611</v>
      </c>
      <c r="B855" s="589" t="s">
        <v>687</v>
      </c>
      <c r="C855" s="589" t="s">
        <v>688</v>
      </c>
      <c r="D855" s="589" t="s">
        <v>689</v>
      </c>
      <c r="E855" s="589" t="s">
        <v>1642</v>
      </c>
      <c r="F855" s="590">
        <v>42881</v>
      </c>
      <c r="G855" s="591">
        <v>112</v>
      </c>
      <c r="H855" s="589" t="s">
        <v>474</v>
      </c>
      <c r="I855" s="589" t="s">
        <v>617</v>
      </c>
      <c r="J855" s="590">
        <v>42882</v>
      </c>
      <c r="K855" s="589" t="s">
        <v>4</v>
      </c>
    </row>
    <row r="856" spans="1:11" s="589" customFormat="1" x14ac:dyDescent="0.2">
      <c r="A856" s="589" t="s">
        <v>611</v>
      </c>
      <c r="B856" s="589" t="s">
        <v>687</v>
      </c>
      <c r="C856" s="589" t="s">
        <v>688</v>
      </c>
      <c r="D856" s="589" t="s">
        <v>689</v>
      </c>
      <c r="E856" s="589" t="s">
        <v>1655</v>
      </c>
      <c r="F856" s="590">
        <v>42880</v>
      </c>
      <c r="G856" s="591">
        <v>150</v>
      </c>
      <c r="H856" s="589" t="s">
        <v>474</v>
      </c>
      <c r="I856" s="589" t="s">
        <v>617</v>
      </c>
      <c r="J856" s="590">
        <v>42881</v>
      </c>
      <c r="K856" s="589" t="s">
        <v>4</v>
      </c>
    </row>
    <row r="857" spans="1:11" s="589" customFormat="1" x14ac:dyDescent="0.2">
      <c r="A857" s="589" t="s">
        <v>611</v>
      </c>
      <c r="B857" s="589" t="s">
        <v>687</v>
      </c>
      <c r="C857" s="589" t="s">
        <v>688</v>
      </c>
      <c r="D857" s="589" t="s">
        <v>689</v>
      </c>
      <c r="E857" s="589" t="s">
        <v>1663</v>
      </c>
      <c r="F857" s="590">
        <v>42880</v>
      </c>
      <c r="G857" s="591">
        <v>45.9</v>
      </c>
      <c r="H857" s="589" t="s">
        <v>474</v>
      </c>
      <c r="I857" s="589" t="s">
        <v>522</v>
      </c>
      <c r="J857" s="590">
        <v>42881</v>
      </c>
      <c r="K857" s="589" t="s">
        <v>4</v>
      </c>
    </row>
    <row r="858" spans="1:11" s="589" customFormat="1" x14ac:dyDescent="0.2">
      <c r="A858" s="589" t="s">
        <v>611</v>
      </c>
      <c r="B858" s="589" t="s">
        <v>687</v>
      </c>
      <c r="C858" s="589" t="s">
        <v>688</v>
      </c>
      <c r="D858" s="589" t="s">
        <v>689</v>
      </c>
      <c r="E858" s="589" t="s">
        <v>1670</v>
      </c>
      <c r="F858" s="590">
        <v>42879</v>
      </c>
      <c r="G858" s="591">
        <v>90</v>
      </c>
      <c r="H858" s="589" t="s">
        <v>474</v>
      </c>
      <c r="I858" s="589" t="s">
        <v>616</v>
      </c>
      <c r="J858" s="590">
        <v>42880</v>
      </c>
      <c r="K858" s="589" t="s">
        <v>4</v>
      </c>
    </row>
    <row r="859" spans="1:11" s="589" customFormat="1" x14ac:dyDescent="0.2">
      <c r="A859" s="589" t="s">
        <v>611</v>
      </c>
      <c r="B859" s="589" t="s">
        <v>687</v>
      </c>
      <c r="C859" s="589" t="s">
        <v>688</v>
      </c>
      <c r="D859" s="589" t="s">
        <v>689</v>
      </c>
      <c r="E859" s="589" t="s">
        <v>1674</v>
      </c>
      <c r="F859" s="590">
        <v>42879</v>
      </c>
      <c r="G859" s="591">
        <v>161.15</v>
      </c>
      <c r="H859" s="589" t="s">
        <v>474</v>
      </c>
      <c r="I859" s="589" t="s">
        <v>616</v>
      </c>
      <c r="J859" s="590">
        <v>42880</v>
      </c>
      <c r="K859" s="589" t="s">
        <v>4</v>
      </c>
    </row>
    <row r="860" spans="1:11" s="589" customFormat="1" x14ac:dyDescent="0.2">
      <c r="A860" s="589" t="s">
        <v>611</v>
      </c>
      <c r="B860" s="589" t="s">
        <v>687</v>
      </c>
      <c r="C860" s="589" t="s">
        <v>688</v>
      </c>
      <c r="D860" s="589" t="s">
        <v>689</v>
      </c>
      <c r="E860" s="589" t="s">
        <v>1858</v>
      </c>
      <c r="F860" s="590">
        <v>42871</v>
      </c>
      <c r="G860" s="591">
        <v>367.8</v>
      </c>
      <c r="H860" s="589" t="s">
        <v>474</v>
      </c>
      <c r="I860" s="589" t="s">
        <v>639</v>
      </c>
      <c r="J860" s="590">
        <v>42872</v>
      </c>
      <c r="K860" s="589" t="s">
        <v>4</v>
      </c>
    </row>
    <row r="861" spans="1:11" s="589" customFormat="1" x14ac:dyDescent="0.2">
      <c r="A861" s="589" t="s">
        <v>611</v>
      </c>
      <c r="B861" s="589" t="s">
        <v>687</v>
      </c>
      <c r="C861" s="589" t="s">
        <v>688</v>
      </c>
      <c r="D861" s="589" t="s">
        <v>689</v>
      </c>
      <c r="E861" s="589" t="s">
        <v>1679</v>
      </c>
      <c r="F861" s="590">
        <v>42871</v>
      </c>
      <c r="G861" s="591">
        <v>97.85</v>
      </c>
      <c r="H861" s="589" t="s">
        <v>474</v>
      </c>
      <c r="I861" s="589" t="s">
        <v>1678</v>
      </c>
      <c r="J861" s="590">
        <v>42872</v>
      </c>
      <c r="K861" s="589" t="s">
        <v>4</v>
      </c>
    </row>
    <row r="862" spans="1:11" s="589" customFormat="1" x14ac:dyDescent="0.2">
      <c r="A862" s="589" t="s">
        <v>611</v>
      </c>
      <c r="B862" s="589" t="s">
        <v>687</v>
      </c>
      <c r="C862" s="589" t="s">
        <v>688</v>
      </c>
      <c r="D862" s="589" t="s">
        <v>689</v>
      </c>
      <c r="E862" s="589" t="s">
        <v>1680</v>
      </c>
      <c r="F862" s="590">
        <v>42871</v>
      </c>
      <c r="G862" s="591">
        <v>38.25</v>
      </c>
      <c r="H862" s="589" t="s">
        <v>474</v>
      </c>
      <c r="I862" s="589" t="s">
        <v>1678</v>
      </c>
      <c r="J862" s="590">
        <v>42872</v>
      </c>
      <c r="K862" s="589" t="s">
        <v>4</v>
      </c>
    </row>
    <row r="863" spans="1:11" s="589" customFormat="1" x14ac:dyDescent="0.2">
      <c r="A863" s="589" t="s">
        <v>611</v>
      </c>
      <c r="B863" s="589" t="s">
        <v>687</v>
      </c>
      <c r="C863" s="589" t="s">
        <v>688</v>
      </c>
      <c r="D863" s="589" t="s">
        <v>689</v>
      </c>
      <c r="E863" s="589" t="s">
        <v>1681</v>
      </c>
      <c r="F863" s="590">
        <v>42871</v>
      </c>
      <c r="G863" s="591">
        <v>91.75</v>
      </c>
      <c r="H863" s="589" t="s">
        <v>474</v>
      </c>
      <c r="I863" s="589" t="s">
        <v>1678</v>
      </c>
      <c r="J863" s="590">
        <v>42872</v>
      </c>
      <c r="K863" s="589" t="s">
        <v>4</v>
      </c>
    </row>
    <row r="864" spans="1:11" s="589" customFormat="1" x14ac:dyDescent="0.2">
      <c r="A864" s="589" t="s">
        <v>611</v>
      </c>
      <c r="B864" s="589" t="s">
        <v>687</v>
      </c>
      <c r="C864" s="589" t="s">
        <v>688</v>
      </c>
      <c r="D864" s="589" t="s">
        <v>689</v>
      </c>
      <c r="E864" s="589" t="s">
        <v>1690</v>
      </c>
      <c r="F864" s="590">
        <v>42871</v>
      </c>
      <c r="G864" s="591">
        <v>97.85</v>
      </c>
      <c r="H864" s="589" t="s">
        <v>474</v>
      </c>
      <c r="I864" s="589" t="s">
        <v>710</v>
      </c>
      <c r="J864" s="590">
        <v>42872</v>
      </c>
      <c r="K864" s="589" t="s">
        <v>4</v>
      </c>
    </row>
    <row r="865" spans="1:11" s="589" customFormat="1" x14ac:dyDescent="0.2">
      <c r="A865" s="589" t="s">
        <v>611</v>
      </c>
      <c r="B865" s="589" t="s">
        <v>687</v>
      </c>
      <c r="C865" s="589" t="s">
        <v>688</v>
      </c>
      <c r="D865" s="589" t="s">
        <v>689</v>
      </c>
      <c r="E865" s="589" t="s">
        <v>1691</v>
      </c>
      <c r="F865" s="590">
        <v>42871</v>
      </c>
      <c r="G865" s="591">
        <v>97.85</v>
      </c>
      <c r="H865" s="589" t="s">
        <v>474</v>
      </c>
      <c r="I865" s="589" t="s">
        <v>710</v>
      </c>
      <c r="J865" s="590">
        <v>42872</v>
      </c>
      <c r="K865" s="589" t="s">
        <v>4</v>
      </c>
    </row>
    <row r="866" spans="1:11" s="589" customFormat="1" x14ac:dyDescent="0.2">
      <c r="A866" s="589" t="s">
        <v>611</v>
      </c>
      <c r="B866" s="589" t="s">
        <v>687</v>
      </c>
      <c r="C866" s="589" t="s">
        <v>688</v>
      </c>
      <c r="D866" s="589" t="s">
        <v>689</v>
      </c>
      <c r="E866" s="589" t="s">
        <v>1694</v>
      </c>
      <c r="F866" s="590">
        <v>42871</v>
      </c>
      <c r="G866" s="591">
        <v>33.1</v>
      </c>
      <c r="H866" s="589" t="s">
        <v>474</v>
      </c>
      <c r="I866" s="589" t="s">
        <v>668</v>
      </c>
      <c r="J866" s="590">
        <v>42872</v>
      </c>
      <c r="K866" s="589" t="s">
        <v>4</v>
      </c>
    </row>
    <row r="867" spans="1:11" s="589" customFormat="1" x14ac:dyDescent="0.2">
      <c r="A867" s="589" t="s">
        <v>611</v>
      </c>
      <c r="B867" s="589" t="s">
        <v>687</v>
      </c>
      <c r="C867" s="589" t="s">
        <v>688</v>
      </c>
      <c r="D867" s="589" t="s">
        <v>689</v>
      </c>
      <c r="E867" s="589" t="s">
        <v>1859</v>
      </c>
      <c r="F867" s="590">
        <v>42867</v>
      </c>
      <c r="G867" s="591">
        <v>34.99</v>
      </c>
      <c r="H867" s="589" t="s">
        <v>474</v>
      </c>
      <c r="I867" s="589" t="s">
        <v>639</v>
      </c>
      <c r="J867" s="590">
        <v>42868</v>
      </c>
      <c r="K867" s="589" t="s">
        <v>4</v>
      </c>
    </row>
    <row r="868" spans="1:11" s="589" customFormat="1" x14ac:dyDescent="0.2">
      <c r="A868" s="589" t="s">
        <v>611</v>
      </c>
      <c r="B868" s="589" t="s">
        <v>687</v>
      </c>
      <c r="C868" s="589" t="s">
        <v>688</v>
      </c>
      <c r="D868" s="589" t="s">
        <v>689</v>
      </c>
      <c r="E868" s="589" t="s">
        <v>1860</v>
      </c>
      <c r="F868" s="590">
        <v>42867</v>
      </c>
      <c r="G868" s="591">
        <v>34.99</v>
      </c>
      <c r="H868" s="589" t="s">
        <v>474</v>
      </c>
      <c r="I868" s="589" t="s">
        <v>639</v>
      </c>
      <c r="J868" s="590">
        <v>42868</v>
      </c>
      <c r="K868" s="589" t="s">
        <v>4</v>
      </c>
    </row>
    <row r="869" spans="1:11" s="589" customFormat="1" x14ac:dyDescent="0.2">
      <c r="A869" s="589" t="s">
        <v>611</v>
      </c>
      <c r="B869" s="589" t="s">
        <v>687</v>
      </c>
      <c r="C869" s="589" t="s">
        <v>688</v>
      </c>
      <c r="D869" s="589" t="s">
        <v>689</v>
      </c>
      <c r="E869" s="589" t="s">
        <v>1861</v>
      </c>
      <c r="F869" s="590">
        <v>42867</v>
      </c>
      <c r="G869" s="591">
        <v>45.9</v>
      </c>
      <c r="H869" s="589" t="s">
        <v>474</v>
      </c>
      <c r="I869" s="589" t="s">
        <v>639</v>
      </c>
      <c r="J869" s="590">
        <v>42868</v>
      </c>
      <c r="K869" s="589" t="s">
        <v>4</v>
      </c>
    </row>
    <row r="870" spans="1:11" s="589" customFormat="1" x14ac:dyDescent="0.2">
      <c r="A870" s="589" t="s">
        <v>611</v>
      </c>
      <c r="B870" s="589" t="s">
        <v>687</v>
      </c>
      <c r="C870" s="589" t="s">
        <v>688</v>
      </c>
      <c r="D870" s="589" t="s">
        <v>689</v>
      </c>
      <c r="E870" s="589" t="s">
        <v>1862</v>
      </c>
      <c r="F870" s="590">
        <v>42867</v>
      </c>
      <c r="G870" s="591">
        <v>45.9</v>
      </c>
      <c r="H870" s="589" t="s">
        <v>474</v>
      </c>
      <c r="I870" s="589" t="s">
        <v>639</v>
      </c>
      <c r="J870" s="590">
        <v>42868</v>
      </c>
      <c r="K870" s="589" t="s">
        <v>4</v>
      </c>
    </row>
    <row r="871" spans="1:11" s="589" customFormat="1" x14ac:dyDescent="0.2">
      <c r="A871" s="589" t="s">
        <v>611</v>
      </c>
      <c r="B871" s="589" t="s">
        <v>687</v>
      </c>
      <c r="C871" s="589" t="s">
        <v>688</v>
      </c>
      <c r="D871" s="589" t="s">
        <v>689</v>
      </c>
      <c r="E871" s="589" t="s">
        <v>1863</v>
      </c>
      <c r="F871" s="590">
        <v>42867</v>
      </c>
      <c r="G871" s="591">
        <v>293</v>
      </c>
      <c r="H871" s="589" t="s">
        <v>474</v>
      </c>
      <c r="I871" s="589" t="s">
        <v>639</v>
      </c>
      <c r="J871" s="590">
        <v>42868</v>
      </c>
      <c r="K871" s="589" t="s">
        <v>4</v>
      </c>
    </row>
    <row r="872" spans="1:11" s="589" customFormat="1" x14ac:dyDescent="0.2">
      <c r="A872" s="589" t="s">
        <v>611</v>
      </c>
      <c r="B872" s="589" t="s">
        <v>687</v>
      </c>
      <c r="C872" s="589" t="s">
        <v>688</v>
      </c>
      <c r="D872" s="589" t="s">
        <v>689</v>
      </c>
      <c r="E872" s="589" t="s">
        <v>2123</v>
      </c>
      <c r="F872" s="590">
        <v>42867</v>
      </c>
      <c r="G872" s="591">
        <v>293</v>
      </c>
      <c r="H872" s="589" t="s">
        <v>474</v>
      </c>
      <c r="I872" s="589" t="s">
        <v>639</v>
      </c>
      <c r="J872" s="590">
        <v>42868</v>
      </c>
      <c r="K872" s="589" t="s">
        <v>4</v>
      </c>
    </row>
    <row r="873" spans="1:11" s="589" customFormat="1" x14ac:dyDescent="0.2">
      <c r="A873" s="589" t="s">
        <v>611</v>
      </c>
      <c r="B873" s="589" t="s">
        <v>687</v>
      </c>
      <c r="C873" s="589" t="s">
        <v>688</v>
      </c>
      <c r="D873" s="589" t="s">
        <v>689</v>
      </c>
      <c r="E873" s="589" t="s">
        <v>1711</v>
      </c>
      <c r="F873" s="590">
        <v>42867</v>
      </c>
      <c r="G873" s="591">
        <v>33.1</v>
      </c>
      <c r="H873" s="589" t="s">
        <v>474</v>
      </c>
      <c r="I873" s="589" t="s">
        <v>668</v>
      </c>
      <c r="J873" s="590">
        <v>42868</v>
      </c>
      <c r="K873" s="589" t="s">
        <v>4</v>
      </c>
    </row>
    <row r="874" spans="1:11" s="589" customFormat="1" x14ac:dyDescent="0.2">
      <c r="A874" s="589" t="s">
        <v>611</v>
      </c>
      <c r="B874" s="589" t="s">
        <v>687</v>
      </c>
      <c r="C874" s="589" t="s">
        <v>688</v>
      </c>
      <c r="D874" s="589" t="s">
        <v>689</v>
      </c>
      <c r="E874" s="589" t="s">
        <v>1712</v>
      </c>
      <c r="F874" s="590">
        <v>42867</v>
      </c>
      <c r="G874" s="591">
        <v>33.1</v>
      </c>
      <c r="H874" s="589" t="s">
        <v>474</v>
      </c>
      <c r="I874" s="589" t="s">
        <v>668</v>
      </c>
      <c r="J874" s="590">
        <v>42868</v>
      </c>
      <c r="K874" s="589" t="s">
        <v>4</v>
      </c>
    </row>
    <row r="875" spans="1:11" s="589" customFormat="1" x14ac:dyDescent="0.2">
      <c r="A875" s="589" t="s">
        <v>611</v>
      </c>
      <c r="B875" s="589" t="s">
        <v>687</v>
      </c>
      <c r="C875" s="589" t="s">
        <v>688</v>
      </c>
      <c r="D875" s="589" t="s">
        <v>689</v>
      </c>
      <c r="E875" s="589" t="s">
        <v>1729</v>
      </c>
      <c r="F875" s="590">
        <v>42867</v>
      </c>
      <c r="G875" s="591">
        <v>130</v>
      </c>
      <c r="H875" s="589" t="s">
        <v>474</v>
      </c>
      <c r="I875" s="589" t="s">
        <v>612</v>
      </c>
      <c r="J875" s="590">
        <v>42868</v>
      </c>
      <c r="K875" s="589" t="s">
        <v>4</v>
      </c>
    </row>
    <row r="876" spans="1:11" s="589" customFormat="1" x14ac:dyDescent="0.2">
      <c r="A876" s="589" t="s">
        <v>611</v>
      </c>
      <c r="B876" s="589" t="s">
        <v>687</v>
      </c>
      <c r="C876" s="589" t="s">
        <v>688</v>
      </c>
      <c r="D876" s="589" t="s">
        <v>689</v>
      </c>
      <c r="E876" s="589" t="s">
        <v>1741</v>
      </c>
      <c r="F876" s="590">
        <v>42865</v>
      </c>
      <c r="G876" s="591">
        <v>197.91</v>
      </c>
      <c r="H876" s="589" t="s">
        <v>474</v>
      </c>
      <c r="I876" s="589" t="s">
        <v>522</v>
      </c>
      <c r="J876" s="590">
        <v>42866</v>
      </c>
      <c r="K876" s="589" t="s">
        <v>4</v>
      </c>
    </row>
    <row r="877" spans="1:11" s="589" customFormat="1" x14ac:dyDescent="0.2">
      <c r="A877" s="589" t="s">
        <v>611</v>
      </c>
      <c r="B877" s="589" t="s">
        <v>687</v>
      </c>
      <c r="C877" s="589" t="s">
        <v>688</v>
      </c>
      <c r="D877" s="589" t="s">
        <v>689</v>
      </c>
      <c r="E877" s="589" t="s">
        <v>1745</v>
      </c>
      <c r="F877" s="590">
        <v>42865</v>
      </c>
      <c r="G877" s="591">
        <v>71.5</v>
      </c>
      <c r="H877" s="589" t="s">
        <v>474</v>
      </c>
      <c r="I877" s="589" t="s">
        <v>522</v>
      </c>
      <c r="J877" s="590">
        <v>42866</v>
      </c>
      <c r="K877" s="589" t="s">
        <v>4</v>
      </c>
    </row>
    <row r="878" spans="1:11" s="589" customFormat="1" x14ac:dyDescent="0.2">
      <c r="A878" s="589" t="s">
        <v>611</v>
      </c>
      <c r="B878" s="589" t="s">
        <v>687</v>
      </c>
      <c r="C878" s="589" t="s">
        <v>688</v>
      </c>
      <c r="D878" s="589" t="s">
        <v>689</v>
      </c>
      <c r="E878" s="589" t="s">
        <v>1753</v>
      </c>
      <c r="F878" s="590">
        <v>42864</v>
      </c>
      <c r="G878" s="591">
        <v>46.35</v>
      </c>
      <c r="H878" s="589" t="s">
        <v>474</v>
      </c>
      <c r="I878" s="589" t="s">
        <v>522</v>
      </c>
      <c r="J878" s="590">
        <v>42865</v>
      </c>
      <c r="K878" s="589" t="s">
        <v>4</v>
      </c>
    </row>
    <row r="879" spans="1:11" s="589" customFormat="1" x14ac:dyDescent="0.2">
      <c r="A879" s="589" t="s">
        <v>611</v>
      </c>
      <c r="B879" s="589" t="s">
        <v>687</v>
      </c>
      <c r="C879" s="589" t="s">
        <v>688</v>
      </c>
      <c r="D879" s="589" t="s">
        <v>689</v>
      </c>
      <c r="E879" s="589" t="s">
        <v>1850</v>
      </c>
      <c r="F879" s="590">
        <v>42864</v>
      </c>
      <c r="G879" s="591">
        <v>82.95</v>
      </c>
      <c r="H879" s="589" t="s">
        <v>474</v>
      </c>
      <c r="I879" s="589" t="s">
        <v>398</v>
      </c>
      <c r="J879" s="590">
        <v>42865</v>
      </c>
      <c r="K879" s="589" t="s">
        <v>4</v>
      </c>
    </row>
    <row r="880" spans="1:11" s="589" customFormat="1" x14ac:dyDescent="0.2">
      <c r="A880" s="589" t="s">
        <v>611</v>
      </c>
      <c r="B880" s="589" t="s">
        <v>687</v>
      </c>
      <c r="C880" s="589" t="s">
        <v>688</v>
      </c>
      <c r="D880" s="589" t="s">
        <v>689</v>
      </c>
      <c r="E880" s="589" t="s">
        <v>1775</v>
      </c>
      <c r="F880" s="590">
        <v>42863</v>
      </c>
      <c r="G880" s="591">
        <v>429</v>
      </c>
      <c r="H880" s="589" t="s">
        <v>474</v>
      </c>
      <c r="I880" s="589" t="s">
        <v>522</v>
      </c>
      <c r="J880" s="590">
        <v>42864</v>
      </c>
      <c r="K880" s="589" t="s">
        <v>4</v>
      </c>
    </row>
    <row r="881" spans="1:13" s="589" customFormat="1" x14ac:dyDescent="0.2">
      <c r="A881" s="589" t="s">
        <v>611</v>
      </c>
      <c r="B881" s="589" t="s">
        <v>687</v>
      </c>
      <c r="C881" s="589" t="s">
        <v>688</v>
      </c>
      <c r="D881" s="589" t="s">
        <v>689</v>
      </c>
      <c r="E881" s="589" t="s">
        <v>1782</v>
      </c>
      <c r="F881" s="590">
        <v>42863</v>
      </c>
      <c r="G881" s="591">
        <v>429</v>
      </c>
      <c r="H881" s="589" t="s">
        <v>474</v>
      </c>
      <c r="I881" s="589" t="s">
        <v>522</v>
      </c>
      <c r="J881" s="590">
        <v>42864</v>
      </c>
      <c r="K881" s="589" t="s">
        <v>4</v>
      </c>
    </row>
    <row r="882" spans="1:13" s="589" customFormat="1" x14ac:dyDescent="0.2">
      <c r="A882" s="589" t="s">
        <v>611</v>
      </c>
      <c r="B882" s="589" t="s">
        <v>687</v>
      </c>
      <c r="C882" s="589" t="s">
        <v>688</v>
      </c>
      <c r="D882" s="589" t="s">
        <v>689</v>
      </c>
      <c r="E882" s="589" t="s">
        <v>2124</v>
      </c>
      <c r="F882" s="590">
        <v>42863</v>
      </c>
      <c r="G882" s="591">
        <v>300</v>
      </c>
      <c r="H882" s="589" t="s">
        <v>474</v>
      </c>
      <c r="I882" s="589" t="s">
        <v>526</v>
      </c>
      <c r="J882" s="590">
        <v>42864</v>
      </c>
      <c r="K882" s="589" t="s">
        <v>4</v>
      </c>
    </row>
    <row r="883" spans="1:13" s="589" customFormat="1" x14ac:dyDescent="0.2">
      <c r="A883" s="589" t="s">
        <v>611</v>
      </c>
      <c r="B883" s="589" t="s">
        <v>687</v>
      </c>
      <c r="C883" s="589" t="s">
        <v>688</v>
      </c>
      <c r="D883" s="589" t="s">
        <v>689</v>
      </c>
      <c r="E883" s="589" t="s">
        <v>1851</v>
      </c>
      <c r="F883" s="590">
        <v>42860</v>
      </c>
      <c r="G883" s="591">
        <v>189.71</v>
      </c>
      <c r="H883" s="589" t="s">
        <v>474</v>
      </c>
      <c r="I883" s="589" t="s">
        <v>520</v>
      </c>
      <c r="J883" s="590">
        <v>42861</v>
      </c>
      <c r="K883" s="589" t="s">
        <v>4</v>
      </c>
    </row>
    <row r="884" spans="1:13" s="589" customFormat="1" x14ac:dyDescent="0.2">
      <c r="F884" s="590"/>
      <c r="G884" s="599">
        <f>SUM(G2:G883)</f>
        <v>250611.89000000077</v>
      </c>
      <c r="J884" s="590"/>
    </row>
    <row r="885" spans="1:13" s="589" customFormat="1" x14ac:dyDescent="0.2">
      <c r="F885" s="590"/>
      <c r="G885" s="591"/>
      <c r="J885" s="590"/>
    </row>
    <row r="886" spans="1:13" s="589" customFormat="1" x14ac:dyDescent="0.2">
      <c r="F886" s="590"/>
      <c r="G886" s="591"/>
      <c r="J886" s="590"/>
    </row>
    <row r="887" spans="1:13" s="589" customFormat="1" x14ac:dyDescent="0.2">
      <c r="F887" s="590"/>
      <c r="G887" s="591"/>
      <c r="J887" s="590"/>
    </row>
    <row r="888" spans="1:13" s="589" customFormat="1" x14ac:dyDescent="0.2">
      <c r="F888" s="590"/>
      <c r="G888" s="591"/>
      <c r="J888" s="590"/>
    </row>
    <row r="889" spans="1:13" s="589" customFormat="1" x14ac:dyDescent="0.2">
      <c r="A889" s="584"/>
      <c r="B889" s="584"/>
      <c r="C889" s="584"/>
      <c r="D889" s="584"/>
      <c r="E889" s="584"/>
      <c r="F889" s="586"/>
      <c r="G889" s="572"/>
      <c r="H889" s="584"/>
      <c r="I889" s="584"/>
      <c r="J889" s="586"/>
      <c r="K889" s="584"/>
      <c r="L889" s="194"/>
      <c r="M889" s="194"/>
    </row>
    <row r="890" spans="1:13" s="589" customFormat="1" x14ac:dyDescent="0.2">
      <c r="F890" s="590"/>
      <c r="G890" s="591"/>
      <c r="J890" s="590"/>
    </row>
    <row r="891" spans="1:13" s="589" customFormat="1" x14ac:dyDescent="0.2">
      <c r="F891" s="590"/>
      <c r="G891" s="591"/>
      <c r="J891" s="590"/>
    </row>
    <row r="892" spans="1:13" s="589" customFormat="1" x14ac:dyDescent="0.2">
      <c r="F892" s="590"/>
      <c r="G892" s="591"/>
    </row>
    <row r="893" spans="1:13" s="589" customFormat="1" x14ac:dyDescent="0.2">
      <c r="F893" s="590"/>
      <c r="G893" s="591"/>
    </row>
    <row r="894" spans="1:13" s="589" customFormat="1" x14ac:dyDescent="0.2">
      <c r="F894" s="590"/>
      <c r="G894" s="591"/>
      <c r="J894" s="590"/>
    </row>
    <row r="895" spans="1:13" s="589" customFormat="1" x14ac:dyDescent="0.2">
      <c r="F895" s="590"/>
      <c r="G895" s="591"/>
      <c r="J895" s="590"/>
    </row>
    <row r="896" spans="1:13" s="589" customFormat="1" x14ac:dyDescent="0.2">
      <c r="F896" s="590"/>
      <c r="G896" s="591"/>
      <c r="J896" s="590"/>
    </row>
    <row r="897" spans="6:10" s="589" customFormat="1" x14ac:dyDescent="0.2">
      <c r="F897" s="590"/>
      <c r="G897" s="591"/>
    </row>
    <row r="898" spans="6:10" s="589" customFormat="1" x14ac:dyDescent="0.2">
      <c r="F898" s="590"/>
      <c r="G898" s="591"/>
      <c r="J898" s="590"/>
    </row>
    <row r="899" spans="6:10" s="589" customFormat="1" x14ac:dyDescent="0.2">
      <c r="F899" s="590"/>
      <c r="G899" s="591"/>
      <c r="J899" s="590"/>
    </row>
    <row r="900" spans="6:10" s="589" customFormat="1" x14ac:dyDescent="0.2">
      <c r="F900" s="590"/>
      <c r="G900" s="591"/>
      <c r="J900" s="590"/>
    </row>
    <row r="901" spans="6:10" s="589" customFormat="1" x14ac:dyDescent="0.2">
      <c r="F901" s="590"/>
      <c r="G901" s="591"/>
      <c r="J901" s="590"/>
    </row>
    <row r="902" spans="6:10" s="589" customFormat="1" x14ac:dyDescent="0.2">
      <c r="F902" s="590"/>
      <c r="G902" s="591"/>
      <c r="J902" s="590"/>
    </row>
    <row r="903" spans="6:10" s="589" customFormat="1" x14ac:dyDescent="0.2">
      <c r="F903" s="590"/>
      <c r="G903" s="591"/>
      <c r="J903" s="590"/>
    </row>
    <row r="904" spans="6:10" s="589" customFormat="1" x14ac:dyDescent="0.2">
      <c r="F904" s="590"/>
      <c r="G904" s="591"/>
      <c r="J904" s="590"/>
    </row>
    <row r="905" spans="6:10" s="589" customFormat="1" x14ac:dyDescent="0.2">
      <c r="F905" s="590"/>
      <c r="G905" s="591"/>
      <c r="J905" s="590"/>
    </row>
    <row r="906" spans="6:10" s="589" customFormat="1" x14ac:dyDescent="0.2">
      <c r="F906" s="590"/>
      <c r="G906" s="591"/>
      <c r="J906" s="590"/>
    </row>
    <row r="907" spans="6:10" s="589" customFormat="1" x14ac:dyDescent="0.2">
      <c r="F907" s="590"/>
      <c r="G907" s="591"/>
      <c r="J907" s="590"/>
    </row>
    <row r="908" spans="6:10" s="589" customFormat="1" x14ac:dyDescent="0.2">
      <c r="F908" s="590"/>
      <c r="G908" s="591"/>
      <c r="J908" s="590"/>
    </row>
    <row r="909" spans="6:10" s="589" customFormat="1" x14ac:dyDescent="0.2">
      <c r="F909" s="590"/>
      <c r="G909" s="591"/>
      <c r="J909" s="590"/>
    </row>
    <row r="910" spans="6:10" s="589" customFormat="1" x14ac:dyDescent="0.2">
      <c r="F910" s="590"/>
      <c r="G910" s="591"/>
      <c r="J910" s="590"/>
    </row>
    <row r="911" spans="6:10" s="589" customFormat="1" x14ac:dyDescent="0.2">
      <c r="F911" s="590"/>
      <c r="G911" s="591"/>
    </row>
    <row r="912" spans="6:10" s="589" customFormat="1" x14ac:dyDescent="0.2">
      <c r="F912" s="590"/>
      <c r="G912" s="591"/>
      <c r="J912" s="590"/>
    </row>
    <row r="913" spans="6:10" s="589" customFormat="1" x14ac:dyDescent="0.2">
      <c r="F913" s="590"/>
      <c r="G913" s="591"/>
      <c r="J913" s="590"/>
    </row>
    <row r="914" spans="6:10" s="589" customFormat="1" x14ac:dyDescent="0.2">
      <c r="F914" s="590"/>
      <c r="G914" s="591"/>
      <c r="J914" s="590"/>
    </row>
    <row r="915" spans="6:10" s="589" customFormat="1" x14ac:dyDescent="0.2">
      <c r="F915" s="590"/>
      <c r="G915" s="591"/>
      <c r="J915" s="590"/>
    </row>
    <row r="916" spans="6:10" s="589" customFormat="1" x14ac:dyDescent="0.2">
      <c r="F916" s="590"/>
      <c r="G916" s="591"/>
      <c r="J916" s="590"/>
    </row>
    <row r="917" spans="6:10" s="589" customFormat="1" x14ac:dyDescent="0.2">
      <c r="F917" s="590"/>
      <c r="G917" s="591"/>
      <c r="J917" s="590"/>
    </row>
    <row r="918" spans="6:10" s="589" customFormat="1" x14ac:dyDescent="0.2">
      <c r="F918" s="590"/>
      <c r="G918" s="591"/>
      <c r="J918" s="590"/>
    </row>
    <row r="919" spans="6:10" s="589" customFormat="1" x14ac:dyDescent="0.2">
      <c r="F919" s="590"/>
      <c r="G919" s="591"/>
      <c r="J919" s="590"/>
    </row>
    <row r="920" spans="6:10" s="589" customFormat="1" x14ac:dyDescent="0.2">
      <c r="F920" s="590"/>
      <c r="G920" s="591"/>
      <c r="J920" s="590"/>
    </row>
    <row r="921" spans="6:10" s="589" customFormat="1" x14ac:dyDescent="0.2">
      <c r="F921" s="590"/>
      <c r="G921" s="591"/>
      <c r="J921" s="590"/>
    </row>
    <row r="922" spans="6:10" s="589" customFormat="1" x14ac:dyDescent="0.2">
      <c r="F922" s="590"/>
      <c r="G922" s="591"/>
      <c r="J922" s="590"/>
    </row>
    <row r="923" spans="6:10" s="589" customFormat="1" x14ac:dyDescent="0.2">
      <c r="F923" s="590"/>
      <c r="G923" s="591"/>
    </row>
    <row r="924" spans="6:10" s="589" customFormat="1" x14ac:dyDescent="0.2">
      <c r="F924" s="590"/>
      <c r="G924" s="591"/>
      <c r="J924" s="590"/>
    </row>
    <row r="925" spans="6:10" s="589" customFormat="1" x14ac:dyDescent="0.2">
      <c r="F925" s="590"/>
      <c r="G925" s="591"/>
      <c r="J925" s="590"/>
    </row>
    <row r="926" spans="6:10" s="589" customFormat="1" x14ac:dyDescent="0.2">
      <c r="F926" s="590"/>
      <c r="G926" s="591"/>
      <c r="J926" s="590"/>
    </row>
    <row r="927" spans="6:10" s="589" customFormat="1" x14ac:dyDescent="0.2">
      <c r="F927" s="590"/>
      <c r="G927" s="591"/>
      <c r="J927" s="590"/>
    </row>
    <row r="928" spans="6:10" s="589" customFormat="1" x14ac:dyDescent="0.2">
      <c r="F928" s="590"/>
      <c r="G928" s="591"/>
    </row>
    <row r="929" spans="6:10" s="589" customFormat="1" x14ac:dyDescent="0.2">
      <c r="F929" s="590"/>
      <c r="G929" s="591"/>
      <c r="J929" s="590"/>
    </row>
    <row r="930" spans="6:10" s="589" customFormat="1" x14ac:dyDescent="0.2">
      <c r="F930" s="590"/>
      <c r="G930" s="591"/>
      <c r="J930" s="590"/>
    </row>
    <row r="931" spans="6:10" s="589" customFormat="1" x14ac:dyDescent="0.2">
      <c r="F931" s="590"/>
      <c r="G931" s="591"/>
      <c r="J931" s="590"/>
    </row>
    <row r="932" spans="6:10" s="589" customFormat="1" x14ac:dyDescent="0.2">
      <c r="F932" s="590"/>
      <c r="G932" s="591"/>
      <c r="J932" s="590"/>
    </row>
    <row r="933" spans="6:10" s="589" customFormat="1" x14ac:dyDescent="0.2">
      <c r="F933" s="590"/>
      <c r="G933" s="591"/>
      <c r="J933" s="590"/>
    </row>
    <row r="934" spans="6:10" s="589" customFormat="1" x14ac:dyDescent="0.2">
      <c r="F934" s="590"/>
      <c r="G934" s="591"/>
      <c r="J934" s="590"/>
    </row>
    <row r="935" spans="6:10" s="589" customFormat="1" x14ac:dyDescent="0.2">
      <c r="F935" s="590"/>
      <c r="G935" s="591"/>
      <c r="J935" s="590"/>
    </row>
    <row r="936" spans="6:10" s="589" customFormat="1" x14ac:dyDescent="0.2">
      <c r="F936" s="590"/>
      <c r="G936" s="591"/>
      <c r="J936" s="590"/>
    </row>
    <row r="937" spans="6:10" s="589" customFormat="1" x14ac:dyDescent="0.2">
      <c r="F937" s="590"/>
      <c r="G937" s="591"/>
    </row>
    <row r="938" spans="6:10" s="589" customFormat="1" x14ac:dyDescent="0.2">
      <c r="F938" s="590"/>
      <c r="G938" s="591"/>
      <c r="J938" s="590"/>
    </row>
    <row r="939" spans="6:10" s="589" customFormat="1" x14ac:dyDescent="0.2">
      <c r="F939" s="590"/>
      <c r="G939" s="591"/>
      <c r="J939" s="590"/>
    </row>
    <row r="940" spans="6:10" s="589" customFormat="1" x14ac:dyDescent="0.2">
      <c r="F940" s="590"/>
      <c r="G940" s="591"/>
    </row>
    <row r="941" spans="6:10" s="589" customFormat="1" x14ac:dyDescent="0.2">
      <c r="F941" s="590"/>
      <c r="G941" s="591"/>
      <c r="J941" s="590"/>
    </row>
    <row r="942" spans="6:10" s="589" customFormat="1" x14ac:dyDescent="0.2">
      <c r="F942" s="590"/>
      <c r="G942" s="591"/>
    </row>
    <row r="943" spans="6:10" s="589" customFormat="1" x14ac:dyDescent="0.2">
      <c r="F943" s="590"/>
      <c r="G943" s="591"/>
      <c r="J943" s="590"/>
    </row>
    <row r="944" spans="6:10" s="589" customFormat="1" x14ac:dyDescent="0.2">
      <c r="F944" s="590"/>
      <c r="G944" s="591"/>
      <c r="J944" s="590"/>
    </row>
    <row r="945" spans="6:10" s="589" customFormat="1" x14ac:dyDescent="0.2">
      <c r="F945" s="590"/>
      <c r="G945" s="591"/>
      <c r="J945" s="590"/>
    </row>
    <row r="946" spans="6:10" s="589" customFormat="1" x14ac:dyDescent="0.2">
      <c r="F946" s="590"/>
      <c r="G946" s="591"/>
      <c r="J946" s="590"/>
    </row>
    <row r="947" spans="6:10" s="589" customFormat="1" x14ac:dyDescent="0.2">
      <c r="F947" s="590"/>
      <c r="G947" s="591"/>
      <c r="J947" s="590"/>
    </row>
    <row r="948" spans="6:10" s="589" customFormat="1" x14ac:dyDescent="0.2">
      <c r="F948" s="590"/>
      <c r="G948" s="591"/>
      <c r="J948" s="590"/>
    </row>
    <row r="949" spans="6:10" s="589" customFormat="1" x14ac:dyDescent="0.2">
      <c r="F949" s="590"/>
      <c r="G949" s="591"/>
      <c r="J949" s="590"/>
    </row>
    <row r="950" spans="6:10" s="589" customFormat="1" x14ac:dyDescent="0.2">
      <c r="F950" s="590"/>
      <c r="G950" s="591"/>
      <c r="J950" s="590"/>
    </row>
    <row r="951" spans="6:10" s="589" customFormat="1" x14ac:dyDescent="0.2">
      <c r="F951" s="590"/>
      <c r="G951" s="591"/>
      <c r="J951" s="590"/>
    </row>
    <row r="952" spans="6:10" s="589" customFormat="1" x14ac:dyDescent="0.2">
      <c r="F952" s="590"/>
      <c r="G952" s="591"/>
    </row>
    <row r="953" spans="6:10" s="589" customFormat="1" x14ac:dyDescent="0.2">
      <c r="F953" s="590"/>
      <c r="G953" s="591"/>
      <c r="J953" s="590"/>
    </row>
    <row r="954" spans="6:10" s="589" customFormat="1" x14ac:dyDescent="0.2">
      <c r="F954" s="590"/>
      <c r="G954" s="591"/>
      <c r="J954" s="590"/>
    </row>
    <row r="955" spans="6:10" s="589" customFormat="1" x14ac:dyDescent="0.2">
      <c r="F955" s="590"/>
      <c r="G955" s="591"/>
    </row>
    <row r="956" spans="6:10" s="589" customFormat="1" x14ac:dyDescent="0.2">
      <c r="F956" s="590"/>
      <c r="G956" s="591"/>
      <c r="J956" s="590"/>
    </row>
    <row r="957" spans="6:10" s="589" customFormat="1" x14ac:dyDescent="0.2">
      <c r="F957" s="590"/>
      <c r="G957" s="591"/>
      <c r="J957" s="590"/>
    </row>
    <row r="958" spans="6:10" s="589" customFormat="1" x14ac:dyDescent="0.2">
      <c r="F958" s="590"/>
      <c r="G958" s="591"/>
      <c r="J958" s="590"/>
    </row>
    <row r="959" spans="6:10" s="589" customFormat="1" x14ac:dyDescent="0.2">
      <c r="F959" s="590"/>
      <c r="G959" s="591"/>
      <c r="J959" s="590"/>
    </row>
    <row r="960" spans="6:10" s="589" customFormat="1" x14ac:dyDescent="0.2">
      <c r="F960" s="590"/>
      <c r="G960" s="591"/>
      <c r="J960" s="590"/>
    </row>
    <row r="961" spans="1:13" s="589" customFormat="1" x14ac:dyDescent="0.2">
      <c r="F961" s="590"/>
      <c r="G961" s="591"/>
      <c r="J961" s="590"/>
    </row>
    <row r="962" spans="1:13" s="589" customFormat="1" x14ac:dyDescent="0.2">
      <c r="F962" s="590"/>
      <c r="G962" s="591"/>
      <c r="J962" s="590"/>
    </row>
    <row r="963" spans="1:13" s="589" customFormat="1" x14ac:dyDescent="0.2">
      <c r="F963" s="590"/>
      <c r="G963" s="591"/>
      <c r="J963" s="590"/>
    </row>
    <row r="964" spans="1:13" s="589" customFormat="1" x14ac:dyDescent="0.2">
      <c r="F964" s="590"/>
      <c r="G964" s="591"/>
      <c r="J964" s="590"/>
    </row>
    <row r="965" spans="1:13" s="589" customFormat="1" x14ac:dyDescent="0.2">
      <c r="F965" s="590"/>
      <c r="G965" s="591"/>
      <c r="J965" s="590"/>
    </row>
    <row r="966" spans="1:13" s="589" customFormat="1" x14ac:dyDescent="0.2">
      <c r="F966" s="590"/>
      <c r="G966" s="591"/>
      <c r="J966" s="590"/>
    </row>
    <row r="967" spans="1:13" s="589" customFormat="1" x14ac:dyDescent="0.2">
      <c r="F967" s="590"/>
      <c r="G967" s="591"/>
      <c r="J967" s="590"/>
    </row>
    <row r="968" spans="1:13" s="589" customFormat="1" x14ac:dyDescent="0.2">
      <c r="A968" s="584"/>
      <c r="B968" s="584"/>
      <c r="C968" s="584"/>
      <c r="D968" s="584"/>
      <c r="E968" s="584"/>
      <c r="F968" s="586"/>
      <c r="G968" s="572"/>
      <c r="H968" s="584"/>
      <c r="I968" s="584"/>
      <c r="J968" s="586"/>
      <c r="K968" s="584"/>
      <c r="L968" s="313"/>
      <c r="M968" s="313"/>
    </row>
    <row r="969" spans="1:13" s="589" customFormat="1" x14ac:dyDescent="0.2">
      <c r="F969" s="590"/>
      <c r="G969" s="591"/>
    </row>
    <row r="970" spans="1:13" s="589" customFormat="1" x14ac:dyDescent="0.2">
      <c r="F970" s="590"/>
      <c r="G970" s="591"/>
      <c r="J970" s="590"/>
    </row>
    <row r="971" spans="1:13" s="589" customFormat="1" x14ac:dyDescent="0.2">
      <c r="F971" s="590"/>
      <c r="G971" s="591"/>
      <c r="J971" s="590"/>
    </row>
    <row r="972" spans="1:13" s="589" customFormat="1" x14ac:dyDescent="0.2">
      <c r="F972" s="590"/>
      <c r="G972" s="591"/>
      <c r="J972" s="590"/>
    </row>
    <row r="973" spans="1:13" s="589" customFormat="1" x14ac:dyDescent="0.2">
      <c r="F973" s="590"/>
      <c r="G973" s="591"/>
      <c r="J973" s="590"/>
    </row>
    <row r="974" spans="1:13" s="589" customFormat="1" x14ac:dyDescent="0.2">
      <c r="F974" s="590"/>
      <c r="G974" s="591"/>
    </row>
    <row r="975" spans="1:13" s="589" customFormat="1" x14ac:dyDescent="0.2">
      <c r="F975" s="590"/>
      <c r="G975" s="591"/>
    </row>
    <row r="976" spans="1:13" s="589" customFormat="1" x14ac:dyDescent="0.2">
      <c r="F976" s="590"/>
      <c r="G976" s="591"/>
      <c r="J976" s="590"/>
    </row>
    <row r="977" spans="1:13" s="589" customFormat="1" x14ac:dyDescent="0.2">
      <c r="F977" s="590"/>
      <c r="G977" s="591"/>
      <c r="J977" s="590"/>
    </row>
    <row r="978" spans="1:13" s="589" customFormat="1" x14ac:dyDescent="0.2">
      <c r="F978" s="590"/>
      <c r="G978" s="591"/>
      <c r="J978" s="590"/>
    </row>
    <row r="979" spans="1:13" s="589" customFormat="1" x14ac:dyDescent="0.2">
      <c r="F979" s="590"/>
      <c r="G979" s="591"/>
      <c r="J979" s="590"/>
    </row>
    <row r="980" spans="1:13" s="589" customFormat="1" x14ac:dyDescent="0.2">
      <c r="A980" s="584"/>
      <c r="B980" s="584"/>
      <c r="C980" s="584"/>
      <c r="D980" s="584"/>
      <c r="E980" s="584"/>
      <c r="F980" s="586"/>
      <c r="G980" s="583"/>
      <c r="H980" s="584"/>
      <c r="I980" s="584"/>
      <c r="J980" s="586"/>
      <c r="K980" s="584"/>
      <c r="L980" s="313"/>
      <c r="M980" s="313"/>
    </row>
    <row r="981" spans="1:13" s="589" customFormat="1" x14ac:dyDescent="0.2">
      <c r="F981" s="590"/>
      <c r="G981" s="591"/>
      <c r="J981" s="590"/>
    </row>
    <row r="982" spans="1:13" s="589" customFormat="1" x14ac:dyDescent="0.2">
      <c r="F982" s="590"/>
      <c r="G982" s="591"/>
      <c r="J982" s="590"/>
    </row>
    <row r="983" spans="1:13" s="589" customFormat="1" x14ac:dyDescent="0.2">
      <c r="F983" s="590"/>
      <c r="G983" s="591"/>
      <c r="J983" s="590"/>
    </row>
    <row r="984" spans="1:13" s="589" customFormat="1" x14ac:dyDescent="0.2">
      <c r="F984" s="590"/>
      <c r="G984" s="591"/>
      <c r="J984" s="590"/>
    </row>
    <row r="985" spans="1:13" s="589" customFormat="1" x14ac:dyDescent="0.2">
      <c r="F985" s="590"/>
      <c r="G985" s="591"/>
      <c r="J985" s="590"/>
    </row>
    <row r="986" spans="1:13" s="589" customFormat="1" x14ac:dyDescent="0.2">
      <c r="F986" s="590"/>
      <c r="G986" s="591"/>
      <c r="J986" s="590"/>
    </row>
    <row r="987" spans="1:13" s="589" customFormat="1" x14ac:dyDescent="0.2">
      <c r="F987" s="590"/>
      <c r="G987" s="591"/>
      <c r="J987" s="590"/>
    </row>
    <row r="988" spans="1:13" s="589" customFormat="1" x14ac:dyDescent="0.2">
      <c r="F988" s="590"/>
      <c r="G988" s="591"/>
      <c r="J988" s="590"/>
    </row>
    <row r="989" spans="1:13" s="589" customFormat="1" x14ac:dyDescent="0.2">
      <c r="F989" s="590"/>
      <c r="G989" s="591"/>
      <c r="J989" s="590"/>
    </row>
    <row r="990" spans="1:13" s="589" customFormat="1" x14ac:dyDescent="0.2">
      <c r="F990" s="590"/>
      <c r="G990" s="591"/>
      <c r="J990" s="590"/>
    </row>
    <row r="991" spans="1:13" s="589" customFormat="1" x14ac:dyDescent="0.2">
      <c r="F991" s="590"/>
      <c r="G991" s="591"/>
      <c r="J991" s="590"/>
    </row>
    <row r="992" spans="1:13" s="589" customFormat="1" x14ac:dyDescent="0.2">
      <c r="F992" s="590"/>
      <c r="G992" s="591"/>
      <c r="J992" s="590"/>
    </row>
    <row r="993" spans="6:10" s="589" customFormat="1" x14ac:dyDescent="0.2">
      <c r="F993" s="590"/>
      <c r="G993" s="591"/>
      <c r="J993" s="590"/>
    </row>
    <row r="994" spans="6:10" s="589" customFormat="1" x14ac:dyDescent="0.2">
      <c r="F994" s="590"/>
      <c r="G994" s="591"/>
      <c r="J994" s="590"/>
    </row>
    <row r="995" spans="6:10" s="589" customFormat="1" x14ac:dyDescent="0.2">
      <c r="F995" s="590"/>
      <c r="G995" s="591"/>
      <c r="J995" s="590"/>
    </row>
    <row r="996" spans="6:10" s="589" customFormat="1" x14ac:dyDescent="0.2">
      <c r="F996" s="590"/>
      <c r="G996" s="591"/>
      <c r="J996" s="590"/>
    </row>
    <row r="997" spans="6:10" s="589" customFormat="1" x14ac:dyDescent="0.2">
      <c r="F997" s="590"/>
      <c r="G997" s="591"/>
      <c r="J997" s="590"/>
    </row>
    <row r="998" spans="6:10" s="589" customFormat="1" x14ac:dyDescent="0.2">
      <c r="F998" s="590"/>
      <c r="G998" s="591"/>
      <c r="J998" s="590"/>
    </row>
    <row r="999" spans="6:10" s="589" customFormat="1" x14ac:dyDescent="0.2">
      <c r="F999" s="590"/>
      <c r="G999" s="591"/>
      <c r="J999" s="590"/>
    </row>
    <row r="1000" spans="6:10" s="589" customFormat="1" x14ac:dyDescent="0.2">
      <c r="F1000" s="590"/>
      <c r="G1000" s="591"/>
      <c r="J1000" s="590"/>
    </row>
    <row r="1001" spans="6:10" s="589" customFormat="1" x14ac:dyDescent="0.2">
      <c r="F1001" s="590"/>
      <c r="G1001" s="591"/>
      <c r="J1001" s="590"/>
    </row>
    <row r="1002" spans="6:10" s="589" customFormat="1" x14ac:dyDescent="0.2">
      <c r="F1002" s="590"/>
      <c r="G1002" s="591"/>
      <c r="J1002" s="590"/>
    </row>
    <row r="1003" spans="6:10" s="589" customFormat="1" x14ac:dyDescent="0.2">
      <c r="F1003" s="590"/>
      <c r="G1003" s="591"/>
      <c r="J1003" s="590"/>
    </row>
    <row r="1004" spans="6:10" s="589" customFormat="1" x14ac:dyDescent="0.2">
      <c r="F1004" s="590"/>
      <c r="G1004" s="591"/>
      <c r="J1004" s="590"/>
    </row>
    <row r="1005" spans="6:10" s="589" customFormat="1" x14ac:dyDescent="0.2">
      <c r="F1005" s="590"/>
      <c r="G1005" s="591"/>
      <c r="J1005" s="590"/>
    </row>
    <row r="1006" spans="6:10" s="589" customFormat="1" x14ac:dyDescent="0.2">
      <c r="F1006" s="590"/>
      <c r="G1006" s="591"/>
      <c r="J1006" s="590"/>
    </row>
    <row r="1007" spans="6:10" s="589" customFormat="1" x14ac:dyDescent="0.2">
      <c r="F1007" s="590"/>
      <c r="G1007" s="591"/>
      <c r="J1007" s="590"/>
    </row>
    <row r="1008" spans="6:10" s="589" customFormat="1" x14ac:dyDescent="0.2">
      <c r="F1008" s="590"/>
      <c r="G1008" s="591"/>
      <c r="J1008" s="590"/>
    </row>
    <row r="1009" spans="6:10" s="589" customFormat="1" x14ac:dyDescent="0.2">
      <c r="F1009" s="590"/>
      <c r="G1009" s="591"/>
    </row>
    <row r="1010" spans="6:10" s="589" customFormat="1" x14ac:dyDescent="0.2">
      <c r="F1010" s="590"/>
      <c r="G1010" s="591"/>
    </row>
    <row r="1011" spans="6:10" s="589" customFormat="1" x14ac:dyDescent="0.2">
      <c r="F1011" s="590"/>
      <c r="G1011" s="591"/>
      <c r="J1011" s="590"/>
    </row>
    <row r="1012" spans="6:10" s="589" customFormat="1" x14ac:dyDescent="0.2">
      <c r="F1012" s="590"/>
      <c r="G1012" s="591"/>
    </row>
    <row r="1013" spans="6:10" s="589" customFormat="1" x14ac:dyDescent="0.2">
      <c r="F1013" s="590"/>
      <c r="G1013" s="591"/>
      <c r="J1013" s="590"/>
    </row>
    <row r="1014" spans="6:10" s="589" customFormat="1" x14ac:dyDescent="0.2">
      <c r="F1014" s="590"/>
      <c r="G1014" s="591"/>
      <c r="J1014" s="590"/>
    </row>
    <row r="1015" spans="6:10" s="589" customFormat="1" x14ac:dyDescent="0.2">
      <c r="F1015" s="590"/>
      <c r="G1015" s="591"/>
      <c r="J1015" s="590"/>
    </row>
    <row r="1016" spans="6:10" s="589" customFormat="1" x14ac:dyDescent="0.2">
      <c r="F1016" s="590"/>
      <c r="G1016" s="591"/>
      <c r="J1016" s="590"/>
    </row>
    <row r="1017" spans="6:10" s="589" customFormat="1" x14ac:dyDescent="0.2">
      <c r="F1017" s="590"/>
      <c r="G1017" s="591"/>
      <c r="J1017" s="590"/>
    </row>
    <row r="1018" spans="6:10" s="589" customFormat="1" x14ac:dyDescent="0.2">
      <c r="F1018" s="590"/>
      <c r="G1018" s="591"/>
      <c r="J1018" s="590"/>
    </row>
    <row r="1019" spans="6:10" s="589" customFormat="1" x14ac:dyDescent="0.2">
      <c r="F1019" s="590"/>
      <c r="G1019" s="591"/>
      <c r="J1019" s="590"/>
    </row>
    <row r="1020" spans="6:10" s="589" customFormat="1" x14ac:dyDescent="0.2">
      <c r="F1020" s="590"/>
      <c r="G1020" s="591"/>
      <c r="J1020" s="590"/>
    </row>
    <row r="1021" spans="6:10" s="589" customFormat="1" x14ac:dyDescent="0.2">
      <c r="F1021" s="590"/>
      <c r="G1021" s="591"/>
      <c r="J1021" s="590"/>
    </row>
    <row r="1022" spans="6:10" s="589" customFormat="1" x14ac:dyDescent="0.2">
      <c r="F1022" s="590"/>
      <c r="G1022" s="591"/>
      <c r="J1022" s="590"/>
    </row>
    <row r="1023" spans="6:10" s="589" customFormat="1" x14ac:dyDescent="0.2">
      <c r="F1023" s="590"/>
      <c r="G1023" s="591"/>
      <c r="J1023" s="590"/>
    </row>
    <row r="1024" spans="6:10" s="589" customFormat="1" x14ac:dyDescent="0.2">
      <c r="F1024" s="590"/>
      <c r="G1024" s="591"/>
      <c r="J1024" s="590"/>
    </row>
    <row r="1025" spans="6:10" s="589" customFormat="1" x14ac:dyDescent="0.2">
      <c r="F1025" s="590"/>
      <c r="G1025" s="591"/>
      <c r="J1025" s="590"/>
    </row>
    <row r="1026" spans="6:10" s="589" customFormat="1" x14ac:dyDescent="0.2">
      <c r="F1026" s="590"/>
      <c r="G1026" s="591"/>
      <c r="J1026" s="590"/>
    </row>
    <row r="1027" spans="6:10" s="589" customFormat="1" x14ac:dyDescent="0.2">
      <c r="F1027" s="590"/>
      <c r="G1027" s="591"/>
      <c r="J1027" s="590"/>
    </row>
    <row r="1028" spans="6:10" s="589" customFormat="1" x14ac:dyDescent="0.2">
      <c r="F1028" s="590"/>
      <c r="G1028" s="591"/>
      <c r="J1028" s="590"/>
    </row>
    <row r="1029" spans="6:10" s="589" customFormat="1" x14ac:dyDescent="0.2">
      <c r="F1029" s="590"/>
      <c r="G1029" s="591"/>
      <c r="J1029" s="590"/>
    </row>
    <row r="1030" spans="6:10" s="589" customFormat="1" x14ac:dyDescent="0.2">
      <c r="F1030" s="590"/>
      <c r="G1030" s="591"/>
      <c r="J1030" s="590"/>
    </row>
    <row r="1031" spans="6:10" s="589" customFormat="1" x14ac:dyDescent="0.2">
      <c r="F1031" s="590"/>
      <c r="G1031" s="591"/>
      <c r="J1031" s="590"/>
    </row>
    <row r="1032" spans="6:10" s="589" customFormat="1" x14ac:dyDescent="0.2">
      <c r="F1032" s="590"/>
      <c r="G1032" s="591"/>
      <c r="J1032" s="590"/>
    </row>
    <row r="1033" spans="6:10" s="589" customFormat="1" x14ac:dyDescent="0.2">
      <c r="F1033" s="590"/>
      <c r="G1033" s="591"/>
      <c r="J1033" s="590"/>
    </row>
    <row r="1034" spans="6:10" s="589" customFormat="1" x14ac:dyDescent="0.2">
      <c r="F1034" s="590"/>
      <c r="G1034" s="591"/>
      <c r="J1034" s="590"/>
    </row>
    <row r="1035" spans="6:10" s="589" customFormat="1" x14ac:dyDescent="0.2">
      <c r="F1035" s="590"/>
      <c r="G1035" s="591"/>
      <c r="J1035" s="590"/>
    </row>
    <row r="1036" spans="6:10" s="589" customFormat="1" x14ac:dyDescent="0.2">
      <c r="F1036" s="590"/>
      <c r="G1036" s="591"/>
      <c r="J1036" s="590"/>
    </row>
    <row r="1037" spans="6:10" s="589" customFormat="1" x14ac:dyDescent="0.2">
      <c r="F1037" s="590"/>
      <c r="G1037" s="591"/>
    </row>
    <row r="1038" spans="6:10" s="589" customFormat="1" x14ac:dyDescent="0.2">
      <c r="F1038" s="590"/>
      <c r="G1038" s="591"/>
    </row>
    <row r="1039" spans="6:10" s="589" customFormat="1" x14ac:dyDescent="0.2">
      <c r="F1039" s="590"/>
      <c r="G1039" s="591"/>
      <c r="J1039" s="590"/>
    </row>
    <row r="1040" spans="6:10" s="589" customFormat="1" x14ac:dyDescent="0.2">
      <c r="F1040" s="590"/>
      <c r="G1040" s="591"/>
      <c r="J1040" s="590"/>
    </row>
    <row r="1041" spans="6:10" s="589" customFormat="1" x14ac:dyDescent="0.2">
      <c r="F1041" s="590"/>
      <c r="G1041" s="591"/>
      <c r="J1041" s="590"/>
    </row>
    <row r="1042" spans="6:10" s="589" customFormat="1" x14ac:dyDescent="0.2">
      <c r="F1042" s="590"/>
      <c r="G1042" s="591"/>
      <c r="J1042" s="590"/>
    </row>
    <row r="1043" spans="6:10" s="589" customFormat="1" x14ac:dyDescent="0.2">
      <c r="F1043" s="590"/>
      <c r="G1043" s="591"/>
      <c r="J1043" s="590"/>
    </row>
    <row r="1044" spans="6:10" s="589" customFormat="1" x14ac:dyDescent="0.2">
      <c r="F1044" s="590"/>
      <c r="G1044" s="591"/>
      <c r="J1044" s="590"/>
    </row>
    <row r="1045" spans="6:10" s="589" customFormat="1" x14ac:dyDescent="0.2">
      <c r="F1045" s="590"/>
      <c r="G1045" s="591"/>
      <c r="J1045" s="590"/>
    </row>
    <row r="1046" spans="6:10" s="589" customFormat="1" x14ac:dyDescent="0.2">
      <c r="F1046" s="590"/>
      <c r="G1046" s="591"/>
      <c r="J1046" s="590"/>
    </row>
    <row r="1047" spans="6:10" s="589" customFormat="1" x14ac:dyDescent="0.2">
      <c r="F1047" s="590"/>
      <c r="G1047" s="591"/>
      <c r="J1047" s="590"/>
    </row>
    <row r="1048" spans="6:10" s="589" customFormat="1" x14ac:dyDescent="0.2">
      <c r="F1048" s="590"/>
      <c r="G1048" s="591"/>
      <c r="J1048" s="590"/>
    </row>
    <row r="1049" spans="6:10" s="589" customFormat="1" x14ac:dyDescent="0.2">
      <c r="F1049" s="590"/>
      <c r="G1049" s="591"/>
      <c r="J1049" s="590"/>
    </row>
    <row r="1050" spans="6:10" s="589" customFormat="1" x14ac:dyDescent="0.2">
      <c r="F1050" s="590"/>
      <c r="G1050" s="591"/>
      <c r="J1050" s="590"/>
    </row>
    <row r="1051" spans="6:10" s="589" customFormat="1" x14ac:dyDescent="0.2">
      <c r="F1051" s="590"/>
      <c r="G1051" s="591"/>
      <c r="J1051" s="590"/>
    </row>
    <row r="1052" spans="6:10" s="589" customFormat="1" x14ac:dyDescent="0.2">
      <c r="F1052" s="590"/>
      <c r="G1052" s="591"/>
      <c r="J1052" s="590"/>
    </row>
    <row r="1053" spans="6:10" s="589" customFormat="1" x14ac:dyDescent="0.2">
      <c r="F1053" s="590"/>
      <c r="G1053" s="591"/>
      <c r="J1053" s="590"/>
    </row>
    <row r="1054" spans="6:10" s="589" customFormat="1" x14ac:dyDescent="0.2">
      <c r="F1054" s="590"/>
      <c r="G1054" s="591"/>
      <c r="J1054" s="590"/>
    </row>
    <row r="1055" spans="6:10" s="589" customFormat="1" x14ac:dyDescent="0.2">
      <c r="F1055" s="590"/>
      <c r="G1055" s="591"/>
      <c r="J1055" s="590"/>
    </row>
    <row r="1056" spans="6:10" s="589" customFormat="1" x14ac:dyDescent="0.2">
      <c r="F1056" s="590"/>
      <c r="G1056" s="591"/>
      <c r="J1056" s="590"/>
    </row>
    <row r="1057" spans="6:10" s="589" customFormat="1" x14ac:dyDescent="0.2">
      <c r="F1057" s="590"/>
      <c r="G1057" s="591"/>
      <c r="J1057" s="590"/>
    </row>
    <row r="1058" spans="6:10" s="589" customFormat="1" x14ac:dyDescent="0.2">
      <c r="F1058" s="590"/>
      <c r="G1058" s="591"/>
    </row>
    <row r="1059" spans="6:10" s="589" customFormat="1" x14ac:dyDescent="0.2">
      <c r="F1059" s="590"/>
      <c r="G1059" s="591"/>
      <c r="J1059" s="590"/>
    </row>
    <row r="1060" spans="6:10" s="589" customFormat="1" x14ac:dyDescent="0.2">
      <c r="F1060" s="590"/>
      <c r="G1060" s="591"/>
      <c r="J1060" s="590"/>
    </row>
    <row r="1061" spans="6:10" s="589" customFormat="1" x14ac:dyDescent="0.2">
      <c r="F1061" s="590"/>
      <c r="G1061" s="591"/>
      <c r="J1061" s="590"/>
    </row>
    <row r="1062" spans="6:10" s="589" customFormat="1" x14ac:dyDescent="0.2">
      <c r="F1062" s="590"/>
      <c r="G1062" s="591"/>
      <c r="J1062" s="590"/>
    </row>
    <row r="1063" spans="6:10" x14ac:dyDescent="0.2">
      <c r="G1063" s="426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topLeftCell="A82" workbookViewId="0">
      <selection activeCell="A2" sqref="A2:XFD99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4" style="589" bestFit="1" customWidth="1"/>
    <col min="6" max="6" width="15" style="589" bestFit="1" customWidth="1"/>
    <col min="7" max="7" width="9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1957</v>
      </c>
      <c r="F2" s="590">
        <v>42886</v>
      </c>
      <c r="G2" s="591">
        <v>593.04999999999995</v>
      </c>
      <c r="H2" s="589" t="s">
        <v>474</v>
      </c>
      <c r="I2" s="589" t="s">
        <v>345</v>
      </c>
      <c r="J2" s="590">
        <v>42887</v>
      </c>
      <c r="K2" s="589" t="s">
        <v>71</v>
      </c>
      <c r="L2" s="589" t="s">
        <v>1958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1879</v>
      </c>
      <c r="F3" s="590">
        <v>42887</v>
      </c>
      <c r="G3" s="591">
        <v>-123</v>
      </c>
      <c r="H3" s="589" t="s">
        <v>474</v>
      </c>
      <c r="I3" s="589" t="s">
        <v>522</v>
      </c>
      <c r="J3" s="590">
        <v>42888</v>
      </c>
      <c r="K3" s="589" t="s">
        <v>71</v>
      </c>
      <c r="L3" s="589" t="s">
        <v>1880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2022</v>
      </c>
      <c r="F4" s="590">
        <v>42887</v>
      </c>
      <c r="G4" s="591">
        <v>80.98</v>
      </c>
      <c r="H4" s="589" t="s">
        <v>474</v>
      </c>
      <c r="I4" s="589" t="s">
        <v>682</v>
      </c>
      <c r="J4" s="590">
        <v>42888</v>
      </c>
      <c r="K4" s="589" t="s">
        <v>71</v>
      </c>
      <c r="L4" s="589" t="s">
        <v>2023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2024</v>
      </c>
      <c r="F5" s="590">
        <v>42887</v>
      </c>
      <c r="G5" s="591">
        <v>52.49</v>
      </c>
      <c r="H5" s="589" t="s">
        <v>474</v>
      </c>
      <c r="I5" s="589" t="s">
        <v>682</v>
      </c>
      <c r="J5" s="590">
        <v>42888</v>
      </c>
      <c r="K5" s="589" t="s">
        <v>71</v>
      </c>
      <c r="L5" s="589" t="s">
        <v>2023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2025</v>
      </c>
      <c r="F6" s="590">
        <v>42887</v>
      </c>
      <c r="G6" s="591">
        <v>254.51</v>
      </c>
      <c r="H6" s="589" t="s">
        <v>474</v>
      </c>
      <c r="I6" s="589" t="s">
        <v>345</v>
      </c>
      <c r="J6" s="590">
        <v>42888</v>
      </c>
      <c r="K6" s="589" t="s">
        <v>71</v>
      </c>
      <c r="L6" s="589" t="s">
        <v>2026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2027</v>
      </c>
      <c r="F7" s="590">
        <v>42887</v>
      </c>
      <c r="G7" s="591">
        <v>127.39</v>
      </c>
      <c r="H7" s="589" t="s">
        <v>474</v>
      </c>
      <c r="I7" s="589" t="s">
        <v>522</v>
      </c>
      <c r="J7" s="590">
        <v>42888</v>
      </c>
      <c r="K7" s="589" t="s">
        <v>71</v>
      </c>
      <c r="L7" s="589" t="s">
        <v>1880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1955</v>
      </c>
      <c r="F8" s="590">
        <v>42891</v>
      </c>
      <c r="G8" s="591">
        <v>161.63999999999999</v>
      </c>
      <c r="H8" s="589" t="s">
        <v>474</v>
      </c>
      <c r="I8" s="589" t="s">
        <v>682</v>
      </c>
      <c r="J8" s="590">
        <v>42892</v>
      </c>
      <c r="K8" s="589" t="s">
        <v>71</v>
      </c>
      <c r="L8" s="589" t="s">
        <v>1956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2018</v>
      </c>
      <c r="F9" s="590">
        <v>42891</v>
      </c>
      <c r="G9" s="591">
        <v>134.38</v>
      </c>
      <c r="H9" s="589" t="s">
        <v>474</v>
      </c>
      <c r="I9" s="589" t="s">
        <v>682</v>
      </c>
      <c r="J9" s="590">
        <v>42892</v>
      </c>
      <c r="K9" s="589" t="s">
        <v>71</v>
      </c>
      <c r="L9" s="589" t="s">
        <v>2019</v>
      </c>
    </row>
    <row r="10" spans="1:12" x14ac:dyDescent="0.2">
      <c r="A10" s="589" t="s">
        <v>611</v>
      </c>
      <c r="B10" s="589" t="s">
        <v>88</v>
      </c>
      <c r="C10" s="589" t="s">
        <v>89</v>
      </c>
      <c r="D10" s="589" t="s">
        <v>90</v>
      </c>
      <c r="E10" s="589" t="s">
        <v>2065</v>
      </c>
      <c r="F10" s="590">
        <v>42886</v>
      </c>
      <c r="G10" s="591">
        <v>575.84</v>
      </c>
      <c r="H10" s="589" t="s">
        <v>1882</v>
      </c>
      <c r="I10" s="589" t="s">
        <v>668</v>
      </c>
      <c r="J10" s="590">
        <v>42892</v>
      </c>
      <c r="K10" s="589" t="s">
        <v>71</v>
      </c>
      <c r="L10" s="589" t="s">
        <v>1883</v>
      </c>
    </row>
    <row r="11" spans="1:12" x14ac:dyDescent="0.2">
      <c r="A11" s="589" t="s">
        <v>611</v>
      </c>
      <c r="B11" s="589" t="s">
        <v>184</v>
      </c>
      <c r="C11" s="589" t="s">
        <v>185</v>
      </c>
      <c r="D11" s="589" t="s">
        <v>186</v>
      </c>
      <c r="E11" s="589" t="s">
        <v>2062</v>
      </c>
      <c r="F11" s="590">
        <v>42884</v>
      </c>
      <c r="G11" s="591">
        <v>50.52</v>
      </c>
      <c r="H11" s="589" t="s">
        <v>2063</v>
      </c>
      <c r="I11" s="589" t="s">
        <v>5368</v>
      </c>
      <c r="J11" s="590">
        <v>42893</v>
      </c>
      <c r="K11" s="589" t="s">
        <v>71</v>
      </c>
      <c r="L11" s="589" t="s">
        <v>2064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2013</v>
      </c>
      <c r="F12" s="590">
        <v>42893</v>
      </c>
      <c r="G12" s="591">
        <v>404.02</v>
      </c>
      <c r="H12" s="589" t="s">
        <v>474</v>
      </c>
      <c r="I12" s="589" t="s">
        <v>682</v>
      </c>
      <c r="J12" s="590">
        <v>42894</v>
      </c>
      <c r="K12" s="589" t="s">
        <v>71</v>
      </c>
      <c r="L12" s="589" t="s">
        <v>2014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2015</v>
      </c>
      <c r="F13" s="590">
        <v>42893</v>
      </c>
      <c r="G13" s="591">
        <v>421.4</v>
      </c>
      <c r="H13" s="589" t="s">
        <v>474</v>
      </c>
      <c r="I13" s="589" t="s">
        <v>682</v>
      </c>
      <c r="J13" s="590">
        <v>42894</v>
      </c>
      <c r="K13" s="589" t="s">
        <v>71</v>
      </c>
      <c r="L13" s="589" t="s">
        <v>2016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2017</v>
      </c>
      <c r="F14" s="590">
        <v>42893</v>
      </c>
      <c r="G14" s="591">
        <v>314</v>
      </c>
      <c r="H14" s="589" t="s">
        <v>474</v>
      </c>
      <c r="I14" s="589" t="s">
        <v>682</v>
      </c>
      <c r="J14" s="590">
        <v>42894</v>
      </c>
      <c r="K14" s="589" t="s">
        <v>71</v>
      </c>
      <c r="L14" s="589" t="s">
        <v>2016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1953</v>
      </c>
      <c r="F15" s="590">
        <v>42895</v>
      </c>
      <c r="G15" s="591">
        <v>128.94</v>
      </c>
      <c r="H15" s="589" t="s">
        <v>474</v>
      </c>
      <c r="I15" s="589" t="s">
        <v>682</v>
      </c>
      <c r="J15" s="590">
        <v>42898</v>
      </c>
      <c r="K15" s="589" t="s">
        <v>71</v>
      </c>
      <c r="L15" s="589" t="s">
        <v>1954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2011</v>
      </c>
      <c r="F16" s="590">
        <v>42895</v>
      </c>
      <c r="G16" s="591">
        <v>294.83</v>
      </c>
      <c r="H16" s="589" t="s">
        <v>474</v>
      </c>
      <c r="I16" s="589" t="s">
        <v>682</v>
      </c>
      <c r="J16" s="590">
        <v>42898</v>
      </c>
      <c r="K16" s="589" t="s">
        <v>71</v>
      </c>
      <c r="L16" s="589" t="s">
        <v>2012</v>
      </c>
    </row>
    <row r="17" spans="1:12" x14ac:dyDescent="0.2">
      <c r="A17" s="589" t="s">
        <v>611</v>
      </c>
      <c r="B17" s="589" t="s">
        <v>112</v>
      </c>
      <c r="C17" s="589" t="s">
        <v>113</v>
      </c>
      <c r="D17" s="589" t="s">
        <v>114</v>
      </c>
      <c r="E17" s="589" t="s">
        <v>2060</v>
      </c>
      <c r="F17" s="590">
        <v>42893</v>
      </c>
      <c r="G17" s="591">
        <v>688.49</v>
      </c>
      <c r="H17" s="589" t="s">
        <v>2061</v>
      </c>
      <c r="I17" s="589" t="s">
        <v>247</v>
      </c>
      <c r="J17" s="590">
        <v>42898</v>
      </c>
      <c r="K17" s="589" t="s">
        <v>71</v>
      </c>
      <c r="L17" s="589" t="s">
        <v>474</v>
      </c>
    </row>
    <row r="18" spans="1:12" x14ac:dyDescent="0.2">
      <c r="A18" s="589" t="s">
        <v>611</v>
      </c>
      <c r="B18" s="589" t="s">
        <v>362</v>
      </c>
      <c r="C18" s="589" t="s">
        <v>363</v>
      </c>
      <c r="D18" s="589" t="s">
        <v>364</v>
      </c>
      <c r="E18" s="589" t="s">
        <v>1815</v>
      </c>
      <c r="F18" s="590">
        <v>42894</v>
      </c>
      <c r="G18" s="591">
        <v>-85.51</v>
      </c>
      <c r="H18" s="589" t="s">
        <v>474</v>
      </c>
      <c r="I18" s="589" t="s">
        <v>111</v>
      </c>
      <c r="J18" s="590">
        <v>42899</v>
      </c>
      <c r="K18" s="589" t="s">
        <v>71</v>
      </c>
      <c r="L18" s="589" t="s">
        <v>474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1950</v>
      </c>
      <c r="F19" s="590">
        <v>42898</v>
      </c>
      <c r="G19" s="591">
        <v>216.68</v>
      </c>
      <c r="H19" s="589" t="s">
        <v>474</v>
      </c>
      <c r="I19" s="589" t="s">
        <v>682</v>
      </c>
      <c r="J19" s="590">
        <v>42899</v>
      </c>
      <c r="K19" s="589" t="s">
        <v>71</v>
      </c>
      <c r="L19" s="589" t="s">
        <v>1951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1952</v>
      </c>
      <c r="F20" s="590">
        <v>42898</v>
      </c>
      <c r="G20" s="591">
        <v>193.68</v>
      </c>
      <c r="H20" s="589" t="s">
        <v>474</v>
      </c>
      <c r="I20" s="589" t="s">
        <v>682</v>
      </c>
      <c r="J20" s="590">
        <v>42899</v>
      </c>
      <c r="K20" s="589" t="s">
        <v>71</v>
      </c>
      <c r="L20" s="589" t="s">
        <v>1951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1877</v>
      </c>
      <c r="F21" s="590">
        <v>42899</v>
      </c>
      <c r="G21" s="591">
        <v>-211.41</v>
      </c>
      <c r="H21" s="589" t="s">
        <v>474</v>
      </c>
      <c r="I21" s="589" t="s">
        <v>1073</v>
      </c>
      <c r="J21" s="590">
        <v>42900</v>
      </c>
      <c r="K21" s="589" t="s">
        <v>71</v>
      </c>
      <c r="L21" s="589" t="s">
        <v>3256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1948</v>
      </c>
      <c r="F22" s="590">
        <v>42899</v>
      </c>
      <c r="G22" s="591">
        <v>194.99</v>
      </c>
      <c r="H22" s="589" t="s">
        <v>474</v>
      </c>
      <c r="I22" s="589" t="s">
        <v>682</v>
      </c>
      <c r="J22" s="590">
        <v>42900</v>
      </c>
      <c r="K22" s="589" t="s">
        <v>71</v>
      </c>
      <c r="L22" s="589" t="s">
        <v>1949</v>
      </c>
    </row>
    <row r="23" spans="1:12" x14ac:dyDescent="0.2">
      <c r="A23" s="589" t="s">
        <v>611</v>
      </c>
      <c r="B23" s="589" t="s">
        <v>2044</v>
      </c>
      <c r="C23" s="589" t="s">
        <v>2045</v>
      </c>
      <c r="D23" s="589" t="s">
        <v>2046</v>
      </c>
      <c r="E23" s="589" t="s">
        <v>2047</v>
      </c>
      <c r="F23" s="590">
        <v>42896</v>
      </c>
      <c r="G23" s="591">
        <v>110.49</v>
      </c>
      <c r="H23" s="589" t="s">
        <v>474</v>
      </c>
      <c r="I23" s="589" t="s">
        <v>181</v>
      </c>
      <c r="J23" s="590">
        <v>42900</v>
      </c>
      <c r="K23" s="589" t="s">
        <v>71</v>
      </c>
      <c r="L23" s="589" t="s">
        <v>2996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1875</v>
      </c>
      <c r="F24" s="590">
        <v>42900</v>
      </c>
      <c r="G24" s="591">
        <v>-198.52</v>
      </c>
      <c r="H24" s="589" t="s">
        <v>474</v>
      </c>
      <c r="I24" s="589" t="s">
        <v>345</v>
      </c>
      <c r="J24" s="590">
        <v>42901</v>
      </c>
      <c r="K24" s="589" t="s">
        <v>71</v>
      </c>
      <c r="L24" s="589" t="s">
        <v>1876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1943</v>
      </c>
      <c r="F25" s="590">
        <v>42900</v>
      </c>
      <c r="G25" s="591">
        <v>100.98</v>
      </c>
      <c r="H25" s="589" t="s">
        <v>474</v>
      </c>
      <c r="I25" s="589" t="s">
        <v>682</v>
      </c>
      <c r="J25" s="590">
        <v>42901</v>
      </c>
      <c r="K25" s="589" t="s">
        <v>71</v>
      </c>
      <c r="L25" s="589" t="s">
        <v>1944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1945</v>
      </c>
      <c r="F26" s="590">
        <v>42900</v>
      </c>
      <c r="G26" s="591">
        <v>1281.9000000000001</v>
      </c>
      <c r="H26" s="589" t="s">
        <v>474</v>
      </c>
      <c r="I26" s="589" t="s">
        <v>682</v>
      </c>
      <c r="J26" s="590">
        <v>42901</v>
      </c>
      <c r="K26" s="589" t="s">
        <v>71</v>
      </c>
      <c r="L26" s="589" t="s">
        <v>1946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2003</v>
      </c>
      <c r="F27" s="590">
        <v>42900</v>
      </c>
      <c r="G27" s="591">
        <v>158.6</v>
      </c>
      <c r="H27" s="589" t="s">
        <v>474</v>
      </c>
      <c r="I27" s="589" t="s">
        <v>682</v>
      </c>
      <c r="J27" s="590">
        <v>42901</v>
      </c>
      <c r="K27" s="589" t="s">
        <v>71</v>
      </c>
      <c r="L27" s="589" t="s">
        <v>2004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2005</v>
      </c>
      <c r="F28" s="590">
        <v>42900</v>
      </c>
      <c r="G28" s="591">
        <v>158.6</v>
      </c>
      <c r="H28" s="589" t="s">
        <v>474</v>
      </c>
      <c r="I28" s="589" t="s">
        <v>682</v>
      </c>
      <c r="J28" s="590">
        <v>42901</v>
      </c>
      <c r="K28" s="589" t="s">
        <v>71</v>
      </c>
      <c r="L28" s="589" t="s">
        <v>2004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1937</v>
      </c>
      <c r="F29" s="590">
        <v>42901</v>
      </c>
      <c r="G29" s="591">
        <v>1197.31</v>
      </c>
      <c r="H29" s="589" t="s">
        <v>474</v>
      </c>
      <c r="I29" s="589" t="s">
        <v>682</v>
      </c>
      <c r="J29" s="590">
        <v>42902</v>
      </c>
      <c r="K29" s="589" t="s">
        <v>71</v>
      </c>
      <c r="L29" s="589" t="s">
        <v>1938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1939</v>
      </c>
      <c r="F30" s="590">
        <v>42901</v>
      </c>
      <c r="G30" s="591">
        <v>1651.07</v>
      </c>
      <c r="H30" s="589" t="s">
        <v>474</v>
      </c>
      <c r="I30" s="589" t="s">
        <v>682</v>
      </c>
      <c r="J30" s="590">
        <v>42902</v>
      </c>
      <c r="K30" s="589" t="s">
        <v>71</v>
      </c>
      <c r="L30" s="589" t="s">
        <v>1940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1941</v>
      </c>
      <c r="F31" s="590">
        <v>42901</v>
      </c>
      <c r="G31" s="591">
        <v>117.11</v>
      </c>
      <c r="H31" s="589" t="s">
        <v>474</v>
      </c>
      <c r="I31" s="589" t="s">
        <v>345</v>
      </c>
      <c r="J31" s="590">
        <v>42902</v>
      </c>
      <c r="K31" s="589" t="s">
        <v>71</v>
      </c>
      <c r="L31" s="589" t="s">
        <v>1531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1942</v>
      </c>
      <c r="F32" s="590">
        <v>42901</v>
      </c>
      <c r="G32" s="591">
        <v>77.02</v>
      </c>
      <c r="H32" s="589" t="s">
        <v>474</v>
      </c>
      <c r="I32" s="589" t="s">
        <v>345</v>
      </c>
      <c r="J32" s="590">
        <v>42902</v>
      </c>
      <c r="K32" s="589" t="s">
        <v>71</v>
      </c>
      <c r="L32" s="589" t="s">
        <v>1531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2002</v>
      </c>
      <c r="F33" s="590">
        <v>42901</v>
      </c>
      <c r="G33" s="591">
        <v>592.29</v>
      </c>
      <c r="H33" s="589" t="s">
        <v>474</v>
      </c>
      <c r="I33" s="589" t="s">
        <v>682</v>
      </c>
      <c r="J33" s="590">
        <v>42902</v>
      </c>
      <c r="K33" s="589" t="s">
        <v>71</v>
      </c>
      <c r="L33" s="589" t="s">
        <v>1940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1929</v>
      </c>
      <c r="F34" s="590">
        <v>42902</v>
      </c>
      <c r="G34" s="591">
        <v>161.66</v>
      </c>
      <c r="H34" s="589" t="s">
        <v>474</v>
      </c>
      <c r="I34" s="589" t="s">
        <v>682</v>
      </c>
      <c r="J34" s="590">
        <v>42903</v>
      </c>
      <c r="K34" s="589" t="s">
        <v>71</v>
      </c>
      <c r="L34" s="589" t="s">
        <v>1930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1931</v>
      </c>
      <c r="F35" s="590">
        <v>42902</v>
      </c>
      <c r="G35" s="591">
        <v>161.66</v>
      </c>
      <c r="H35" s="589" t="s">
        <v>474</v>
      </c>
      <c r="I35" s="589" t="s">
        <v>682</v>
      </c>
      <c r="J35" s="590">
        <v>42903</v>
      </c>
      <c r="K35" s="589" t="s">
        <v>71</v>
      </c>
      <c r="L35" s="589" t="s">
        <v>1930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1932</v>
      </c>
      <c r="F36" s="590">
        <v>42902</v>
      </c>
      <c r="G36" s="591">
        <v>733.8</v>
      </c>
      <c r="H36" s="589" t="s">
        <v>474</v>
      </c>
      <c r="I36" s="589" t="s">
        <v>1903</v>
      </c>
      <c r="J36" s="590">
        <v>42903</v>
      </c>
      <c r="K36" s="589" t="s">
        <v>71</v>
      </c>
      <c r="L36" s="589" t="s">
        <v>1933</v>
      </c>
    </row>
    <row r="37" spans="1:12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1934</v>
      </c>
      <c r="F37" s="590">
        <v>42902</v>
      </c>
      <c r="G37" s="591">
        <v>406.02</v>
      </c>
      <c r="H37" s="589" t="s">
        <v>474</v>
      </c>
      <c r="I37" s="589" t="s">
        <v>1903</v>
      </c>
      <c r="J37" s="590">
        <v>42903</v>
      </c>
      <c r="K37" s="589" t="s">
        <v>71</v>
      </c>
      <c r="L37" s="589" t="s">
        <v>1933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1935</v>
      </c>
      <c r="F38" s="590">
        <v>42902</v>
      </c>
      <c r="G38" s="591">
        <v>1945.29</v>
      </c>
      <c r="H38" s="589" t="s">
        <v>474</v>
      </c>
      <c r="I38" s="589" t="s">
        <v>682</v>
      </c>
      <c r="J38" s="590">
        <v>42903</v>
      </c>
      <c r="K38" s="589" t="s">
        <v>71</v>
      </c>
      <c r="L38" s="589" t="s">
        <v>1936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2001</v>
      </c>
      <c r="F39" s="590">
        <v>42902</v>
      </c>
      <c r="G39" s="591">
        <v>227.5</v>
      </c>
      <c r="H39" s="589" t="s">
        <v>474</v>
      </c>
      <c r="I39" s="589" t="s">
        <v>682</v>
      </c>
      <c r="J39" s="590">
        <v>42903</v>
      </c>
      <c r="K39" s="589" t="s">
        <v>71</v>
      </c>
      <c r="L39" s="589" t="s">
        <v>1936</v>
      </c>
    </row>
    <row r="40" spans="1:12" x14ac:dyDescent="0.2">
      <c r="A40" s="589" t="s">
        <v>611</v>
      </c>
      <c r="B40" s="589" t="s">
        <v>97</v>
      </c>
      <c r="C40" s="589" t="s">
        <v>98</v>
      </c>
      <c r="D40" s="589" t="s">
        <v>99</v>
      </c>
      <c r="E40" s="589" t="s">
        <v>2055</v>
      </c>
      <c r="F40" s="590">
        <v>42902</v>
      </c>
      <c r="G40" s="591">
        <v>71.09</v>
      </c>
      <c r="H40" s="589" t="s">
        <v>474</v>
      </c>
      <c r="I40" s="589" t="s">
        <v>176</v>
      </c>
      <c r="J40" s="590">
        <v>42905</v>
      </c>
      <c r="K40" s="589" t="s">
        <v>71</v>
      </c>
      <c r="L40" s="589" t="s">
        <v>474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1864</v>
      </c>
      <c r="F41" s="590">
        <v>42905</v>
      </c>
      <c r="G41" s="591">
        <v>-374.25</v>
      </c>
      <c r="H41" s="589" t="s">
        <v>474</v>
      </c>
      <c r="I41" s="589" t="s">
        <v>1073</v>
      </c>
      <c r="J41" s="590">
        <v>42906</v>
      </c>
      <c r="K41" s="589" t="s">
        <v>71</v>
      </c>
      <c r="L41" s="589" t="s">
        <v>474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1925</v>
      </c>
      <c r="F42" s="590">
        <v>42905</v>
      </c>
      <c r="G42" s="591">
        <v>147.58000000000001</v>
      </c>
      <c r="H42" s="589" t="s">
        <v>474</v>
      </c>
      <c r="I42" s="589" t="s">
        <v>682</v>
      </c>
      <c r="J42" s="590">
        <v>42906</v>
      </c>
      <c r="K42" s="589" t="s">
        <v>71</v>
      </c>
      <c r="L42" s="589" t="s">
        <v>1926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1927</v>
      </c>
      <c r="F43" s="590">
        <v>42905</v>
      </c>
      <c r="G43" s="591">
        <v>147.58000000000001</v>
      </c>
      <c r="H43" s="589" t="s">
        <v>474</v>
      </c>
      <c r="I43" s="589" t="s">
        <v>682</v>
      </c>
      <c r="J43" s="590">
        <v>42906</v>
      </c>
      <c r="K43" s="589" t="s">
        <v>71</v>
      </c>
      <c r="L43" s="589" t="s">
        <v>1928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1999</v>
      </c>
      <c r="F44" s="590">
        <v>42905</v>
      </c>
      <c r="G44" s="591">
        <v>534</v>
      </c>
      <c r="H44" s="589" t="s">
        <v>474</v>
      </c>
      <c r="I44" s="589" t="s">
        <v>682</v>
      </c>
      <c r="J44" s="590">
        <v>42906</v>
      </c>
      <c r="K44" s="589" t="s">
        <v>71</v>
      </c>
      <c r="L44" s="589" t="s">
        <v>1926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2000</v>
      </c>
      <c r="F45" s="590">
        <v>42905</v>
      </c>
      <c r="G45" s="591">
        <v>534</v>
      </c>
      <c r="H45" s="589" t="s">
        <v>474</v>
      </c>
      <c r="I45" s="589" t="s">
        <v>682</v>
      </c>
      <c r="J45" s="590">
        <v>42906</v>
      </c>
      <c r="K45" s="589" t="s">
        <v>71</v>
      </c>
      <c r="L45" s="589" t="s">
        <v>1928</v>
      </c>
    </row>
    <row r="46" spans="1:12" x14ac:dyDescent="0.2">
      <c r="A46" s="589" t="s">
        <v>307</v>
      </c>
      <c r="B46" s="589" t="s">
        <v>2070</v>
      </c>
      <c r="C46" s="589" t="s">
        <v>2071</v>
      </c>
      <c r="D46" s="589" t="s">
        <v>474</v>
      </c>
      <c r="E46" s="589" t="s">
        <v>2072</v>
      </c>
      <c r="F46" s="590">
        <v>42653</v>
      </c>
      <c r="G46" s="591">
        <v>7819.1</v>
      </c>
      <c r="H46" s="589" t="s">
        <v>474</v>
      </c>
      <c r="I46" s="589" t="s">
        <v>345</v>
      </c>
      <c r="J46" s="590">
        <v>42906</v>
      </c>
      <c r="K46" s="589" t="s">
        <v>71</v>
      </c>
      <c r="L46" s="589" t="s">
        <v>474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1923</v>
      </c>
      <c r="F47" s="590">
        <v>42906</v>
      </c>
      <c r="G47" s="591">
        <v>49.96</v>
      </c>
      <c r="H47" s="589" t="s">
        <v>474</v>
      </c>
      <c r="I47" s="589" t="s">
        <v>682</v>
      </c>
      <c r="J47" s="590">
        <v>42907</v>
      </c>
      <c r="K47" s="589" t="s">
        <v>71</v>
      </c>
      <c r="L47" s="589" t="s">
        <v>1924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1992</v>
      </c>
      <c r="F48" s="590">
        <v>42906</v>
      </c>
      <c r="G48" s="591">
        <v>97.85</v>
      </c>
      <c r="H48" s="589" t="s">
        <v>474</v>
      </c>
      <c r="I48" s="589" t="s">
        <v>522</v>
      </c>
      <c r="J48" s="590">
        <v>42907</v>
      </c>
      <c r="K48" s="589" t="s">
        <v>71</v>
      </c>
      <c r="L48" s="589" t="s">
        <v>1993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1994</v>
      </c>
      <c r="F49" s="590">
        <v>42906</v>
      </c>
      <c r="G49" s="591">
        <v>97.85</v>
      </c>
      <c r="H49" s="589" t="s">
        <v>474</v>
      </c>
      <c r="I49" s="589" t="s">
        <v>522</v>
      </c>
      <c r="J49" s="590">
        <v>42907</v>
      </c>
      <c r="K49" s="589" t="s">
        <v>71</v>
      </c>
      <c r="L49" s="589" t="s">
        <v>1993</v>
      </c>
    </row>
    <row r="50" spans="1:12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1996</v>
      </c>
      <c r="F50" s="590">
        <v>42906</v>
      </c>
      <c r="G50" s="591">
        <v>69.989999999999995</v>
      </c>
      <c r="H50" s="589" t="s">
        <v>474</v>
      </c>
      <c r="I50" s="589" t="s">
        <v>682</v>
      </c>
      <c r="J50" s="590">
        <v>42907</v>
      </c>
      <c r="K50" s="589" t="s">
        <v>71</v>
      </c>
      <c r="L50" s="589" t="s">
        <v>1924</v>
      </c>
    </row>
    <row r="51" spans="1:12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1997</v>
      </c>
      <c r="F51" s="590">
        <v>42906</v>
      </c>
      <c r="G51" s="591">
        <v>239</v>
      </c>
      <c r="H51" s="589" t="s">
        <v>474</v>
      </c>
      <c r="I51" s="589" t="s">
        <v>682</v>
      </c>
      <c r="J51" s="590">
        <v>42907</v>
      </c>
      <c r="K51" s="589" t="s">
        <v>71</v>
      </c>
      <c r="L51" s="589" t="s">
        <v>1998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1910</v>
      </c>
      <c r="F52" s="590">
        <v>42907</v>
      </c>
      <c r="G52" s="591">
        <v>746.89</v>
      </c>
      <c r="H52" s="589" t="s">
        <v>474</v>
      </c>
      <c r="I52" s="589" t="s">
        <v>1903</v>
      </c>
      <c r="J52" s="590">
        <v>42908</v>
      </c>
      <c r="K52" s="589" t="s">
        <v>71</v>
      </c>
      <c r="L52" s="589" t="s">
        <v>1911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1912</v>
      </c>
      <c r="F53" s="590">
        <v>42907</v>
      </c>
      <c r="G53" s="591">
        <v>44.99</v>
      </c>
      <c r="H53" s="589" t="s">
        <v>474</v>
      </c>
      <c r="I53" s="589" t="s">
        <v>682</v>
      </c>
      <c r="J53" s="590">
        <v>42908</v>
      </c>
      <c r="K53" s="589" t="s">
        <v>71</v>
      </c>
      <c r="L53" s="589" t="s">
        <v>1913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1914</v>
      </c>
      <c r="F54" s="590">
        <v>42907</v>
      </c>
      <c r="G54" s="591">
        <v>44.99</v>
      </c>
      <c r="H54" s="589" t="s">
        <v>474</v>
      </c>
      <c r="I54" s="589" t="s">
        <v>682</v>
      </c>
      <c r="J54" s="590">
        <v>42908</v>
      </c>
      <c r="K54" s="589" t="s">
        <v>71</v>
      </c>
      <c r="L54" s="589" t="s">
        <v>1915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1916</v>
      </c>
      <c r="F55" s="590">
        <v>42907</v>
      </c>
      <c r="G55" s="591">
        <v>44.99</v>
      </c>
      <c r="H55" s="589" t="s">
        <v>474</v>
      </c>
      <c r="I55" s="589" t="s">
        <v>682</v>
      </c>
      <c r="J55" s="590">
        <v>42908</v>
      </c>
      <c r="K55" s="589" t="s">
        <v>71</v>
      </c>
      <c r="L55" s="589" t="s">
        <v>1917</v>
      </c>
    </row>
    <row r="56" spans="1:12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1918</v>
      </c>
      <c r="F56" s="590">
        <v>42907</v>
      </c>
      <c r="G56" s="591">
        <v>132.21</v>
      </c>
      <c r="H56" s="589" t="s">
        <v>474</v>
      </c>
      <c r="I56" s="589" t="s">
        <v>682</v>
      </c>
      <c r="J56" s="590">
        <v>42908</v>
      </c>
      <c r="K56" s="589" t="s">
        <v>71</v>
      </c>
      <c r="L56" s="589" t="s">
        <v>1919</v>
      </c>
    </row>
    <row r="57" spans="1:12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1920</v>
      </c>
      <c r="F57" s="590">
        <v>42907</v>
      </c>
      <c r="G57" s="591">
        <v>174</v>
      </c>
      <c r="H57" s="589" t="s">
        <v>474</v>
      </c>
      <c r="I57" s="589" t="s">
        <v>682</v>
      </c>
      <c r="J57" s="590">
        <v>42908</v>
      </c>
      <c r="K57" s="589" t="s">
        <v>71</v>
      </c>
      <c r="L57" s="589" t="s">
        <v>1919</v>
      </c>
    </row>
    <row r="58" spans="1:12" x14ac:dyDescent="0.2">
      <c r="A58" s="589" t="s">
        <v>611</v>
      </c>
      <c r="B58" s="589" t="s">
        <v>687</v>
      </c>
      <c r="C58" s="589" t="s">
        <v>2995</v>
      </c>
      <c r="D58" s="589" t="s">
        <v>689</v>
      </c>
      <c r="E58" s="589" t="s">
        <v>1921</v>
      </c>
      <c r="F58" s="590">
        <v>42907</v>
      </c>
      <c r="G58" s="591">
        <v>886.51</v>
      </c>
      <c r="H58" s="589" t="s">
        <v>474</v>
      </c>
      <c r="I58" s="589" t="s">
        <v>1903</v>
      </c>
      <c r="J58" s="590">
        <v>42908</v>
      </c>
      <c r="K58" s="589" t="s">
        <v>71</v>
      </c>
      <c r="L58" s="589" t="s">
        <v>1922</v>
      </c>
    </row>
    <row r="59" spans="1:12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1983</v>
      </c>
      <c r="F59" s="590">
        <v>42907</v>
      </c>
      <c r="G59" s="591">
        <v>45.99</v>
      </c>
      <c r="H59" s="589" t="s">
        <v>474</v>
      </c>
      <c r="I59" s="589" t="s">
        <v>682</v>
      </c>
      <c r="J59" s="590">
        <v>42908</v>
      </c>
      <c r="K59" s="589" t="s">
        <v>71</v>
      </c>
      <c r="L59" s="589" t="s">
        <v>1913</v>
      </c>
    </row>
    <row r="60" spans="1:12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1984</v>
      </c>
      <c r="F60" s="590">
        <v>42907</v>
      </c>
      <c r="G60" s="591">
        <v>45.99</v>
      </c>
      <c r="H60" s="589" t="s">
        <v>474</v>
      </c>
      <c r="I60" s="589" t="s">
        <v>682</v>
      </c>
      <c r="J60" s="590">
        <v>42908</v>
      </c>
      <c r="K60" s="589" t="s">
        <v>71</v>
      </c>
      <c r="L60" s="589" t="s">
        <v>1915</v>
      </c>
    </row>
    <row r="61" spans="1:12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1985</v>
      </c>
      <c r="F61" s="590">
        <v>42907</v>
      </c>
      <c r="G61" s="591">
        <v>45.99</v>
      </c>
      <c r="H61" s="589" t="s">
        <v>474</v>
      </c>
      <c r="I61" s="589" t="s">
        <v>682</v>
      </c>
      <c r="J61" s="590">
        <v>42908</v>
      </c>
      <c r="K61" s="589" t="s">
        <v>71</v>
      </c>
      <c r="L61" s="589" t="s">
        <v>1917</v>
      </c>
    </row>
    <row r="62" spans="1:12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1986</v>
      </c>
      <c r="F62" s="590">
        <v>42907</v>
      </c>
      <c r="G62" s="591">
        <v>183.6</v>
      </c>
      <c r="H62" s="589" t="s">
        <v>474</v>
      </c>
      <c r="I62" s="589" t="s">
        <v>682</v>
      </c>
      <c r="J62" s="590">
        <v>42908</v>
      </c>
      <c r="K62" s="589" t="s">
        <v>71</v>
      </c>
      <c r="L62" s="589" t="s">
        <v>1919</v>
      </c>
    </row>
    <row r="63" spans="1:12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1987</v>
      </c>
      <c r="F63" s="590">
        <v>42907</v>
      </c>
      <c r="G63" s="591">
        <v>34.4</v>
      </c>
      <c r="H63" s="589" t="s">
        <v>474</v>
      </c>
      <c r="I63" s="589" t="s">
        <v>1903</v>
      </c>
      <c r="J63" s="590">
        <v>42908</v>
      </c>
      <c r="K63" s="589" t="s">
        <v>71</v>
      </c>
      <c r="L63" s="589" t="s">
        <v>1988</v>
      </c>
    </row>
    <row r="64" spans="1:12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1989</v>
      </c>
      <c r="F64" s="590">
        <v>42907</v>
      </c>
      <c r="G64" s="591">
        <v>23.5</v>
      </c>
      <c r="H64" s="589" t="s">
        <v>474</v>
      </c>
      <c r="I64" s="589" t="s">
        <v>1903</v>
      </c>
      <c r="J64" s="590">
        <v>42908</v>
      </c>
      <c r="K64" s="589" t="s">
        <v>71</v>
      </c>
      <c r="L64" s="589" t="s">
        <v>1988</v>
      </c>
    </row>
    <row r="65" spans="1:12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1872</v>
      </c>
      <c r="F65" s="590">
        <v>42908</v>
      </c>
      <c r="G65" s="591">
        <v>-48.6</v>
      </c>
      <c r="H65" s="589" t="s">
        <v>474</v>
      </c>
      <c r="I65" s="589" t="s">
        <v>368</v>
      </c>
      <c r="J65" s="590">
        <v>42909</v>
      </c>
      <c r="K65" s="589" t="s">
        <v>71</v>
      </c>
      <c r="L65" s="589" t="s">
        <v>1873</v>
      </c>
    </row>
    <row r="66" spans="1:12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1874</v>
      </c>
      <c r="F66" s="590">
        <v>42908</v>
      </c>
      <c r="G66" s="591">
        <v>-46.7</v>
      </c>
      <c r="H66" s="589" t="s">
        <v>474</v>
      </c>
      <c r="I66" s="589" t="s">
        <v>368</v>
      </c>
      <c r="J66" s="590">
        <v>42909</v>
      </c>
      <c r="K66" s="589" t="s">
        <v>71</v>
      </c>
      <c r="L66" s="589" t="s">
        <v>1873</v>
      </c>
    </row>
    <row r="67" spans="1:12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1908</v>
      </c>
      <c r="F67" s="590">
        <v>42908</v>
      </c>
      <c r="G67" s="591">
        <v>261.33999999999997</v>
      </c>
      <c r="H67" s="589" t="s">
        <v>474</v>
      </c>
      <c r="I67" s="589" t="s">
        <v>1903</v>
      </c>
      <c r="J67" s="590">
        <v>42909</v>
      </c>
      <c r="K67" s="589" t="s">
        <v>71</v>
      </c>
      <c r="L67" s="589" t="s">
        <v>1909</v>
      </c>
    </row>
    <row r="68" spans="1:12" x14ac:dyDescent="0.2">
      <c r="A68" s="589" t="s">
        <v>611</v>
      </c>
      <c r="B68" s="589" t="s">
        <v>687</v>
      </c>
      <c r="C68" s="589" t="s">
        <v>2995</v>
      </c>
      <c r="D68" s="589" t="s">
        <v>689</v>
      </c>
      <c r="E68" s="589" t="s">
        <v>1979</v>
      </c>
      <c r="F68" s="590">
        <v>42908</v>
      </c>
      <c r="G68" s="591">
        <v>578.53</v>
      </c>
      <c r="H68" s="589" t="s">
        <v>474</v>
      </c>
      <c r="I68" s="589" t="s">
        <v>1903</v>
      </c>
      <c r="J68" s="590">
        <v>42909</v>
      </c>
      <c r="K68" s="589" t="s">
        <v>71</v>
      </c>
      <c r="L68" s="589" t="s">
        <v>1980</v>
      </c>
    </row>
    <row r="69" spans="1:12" x14ac:dyDescent="0.2">
      <c r="A69" s="589" t="s">
        <v>611</v>
      </c>
      <c r="B69" s="589" t="s">
        <v>687</v>
      </c>
      <c r="C69" s="589" t="s">
        <v>2995</v>
      </c>
      <c r="D69" s="589" t="s">
        <v>689</v>
      </c>
      <c r="E69" s="589" t="s">
        <v>1982</v>
      </c>
      <c r="F69" s="590">
        <v>42908</v>
      </c>
      <c r="G69" s="591">
        <v>445.5</v>
      </c>
      <c r="H69" s="589" t="s">
        <v>474</v>
      </c>
      <c r="I69" s="589" t="s">
        <v>1903</v>
      </c>
      <c r="J69" s="590">
        <v>42909</v>
      </c>
      <c r="K69" s="589" t="s">
        <v>71</v>
      </c>
      <c r="L69" s="589" t="s">
        <v>1909</v>
      </c>
    </row>
    <row r="70" spans="1:12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1978</v>
      </c>
      <c r="F70" s="590">
        <v>42909</v>
      </c>
      <c r="G70" s="591">
        <v>44.8</v>
      </c>
      <c r="H70" s="589" t="s">
        <v>474</v>
      </c>
      <c r="I70" s="589" t="s">
        <v>682</v>
      </c>
      <c r="J70" s="590">
        <v>42910</v>
      </c>
      <c r="K70" s="589" t="s">
        <v>71</v>
      </c>
      <c r="L70" s="589" t="s">
        <v>1472</v>
      </c>
    </row>
    <row r="71" spans="1:12" x14ac:dyDescent="0.2">
      <c r="A71" s="589" t="s">
        <v>611</v>
      </c>
      <c r="B71" s="589" t="s">
        <v>88</v>
      </c>
      <c r="C71" s="589" t="s">
        <v>89</v>
      </c>
      <c r="D71" s="589" t="s">
        <v>90</v>
      </c>
      <c r="E71" s="589" t="s">
        <v>1881</v>
      </c>
      <c r="F71" s="590">
        <v>42909</v>
      </c>
      <c r="G71" s="591">
        <v>-137.16999999999999</v>
      </c>
      <c r="H71" s="589" t="s">
        <v>1882</v>
      </c>
      <c r="I71" s="589" t="s">
        <v>668</v>
      </c>
      <c r="J71" s="590">
        <v>42912</v>
      </c>
      <c r="K71" s="589" t="s">
        <v>71</v>
      </c>
      <c r="L71" s="589" t="s">
        <v>1883</v>
      </c>
    </row>
    <row r="72" spans="1:12" x14ac:dyDescent="0.2">
      <c r="A72" s="589" t="s">
        <v>611</v>
      </c>
      <c r="B72" s="589" t="s">
        <v>2040</v>
      </c>
      <c r="C72" s="589" t="s">
        <v>2041</v>
      </c>
      <c r="D72" s="589" t="s">
        <v>2042</v>
      </c>
      <c r="E72" s="589" t="s">
        <v>2043</v>
      </c>
      <c r="F72" s="590">
        <v>42739</v>
      </c>
      <c r="G72" s="591">
        <v>473.7</v>
      </c>
      <c r="H72" s="589" t="s">
        <v>474</v>
      </c>
      <c r="I72" s="589" t="s">
        <v>1903</v>
      </c>
      <c r="J72" s="590">
        <v>42912</v>
      </c>
      <c r="K72" s="589" t="s">
        <v>71</v>
      </c>
      <c r="L72" s="589" t="s">
        <v>474</v>
      </c>
    </row>
    <row r="73" spans="1:12" x14ac:dyDescent="0.2">
      <c r="A73" s="589" t="s">
        <v>611</v>
      </c>
      <c r="B73" s="589" t="s">
        <v>687</v>
      </c>
      <c r="C73" s="589" t="s">
        <v>2995</v>
      </c>
      <c r="D73" s="589" t="s">
        <v>689</v>
      </c>
      <c r="E73" s="589" t="s">
        <v>1898</v>
      </c>
      <c r="F73" s="590">
        <v>42912</v>
      </c>
      <c r="G73" s="591">
        <v>154.97999999999999</v>
      </c>
      <c r="H73" s="589" t="s">
        <v>474</v>
      </c>
      <c r="I73" s="589" t="s">
        <v>682</v>
      </c>
      <c r="J73" s="590">
        <v>42913</v>
      </c>
      <c r="K73" s="589" t="s">
        <v>71</v>
      </c>
      <c r="L73" s="589" t="s">
        <v>1899</v>
      </c>
    </row>
    <row r="74" spans="1:12" x14ac:dyDescent="0.2">
      <c r="A74" s="589" t="s">
        <v>611</v>
      </c>
      <c r="B74" s="589" t="s">
        <v>687</v>
      </c>
      <c r="C74" s="589" t="s">
        <v>2995</v>
      </c>
      <c r="D74" s="589" t="s">
        <v>689</v>
      </c>
      <c r="E74" s="589" t="s">
        <v>1900</v>
      </c>
      <c r="F74" s="590">
        <v>42912</v>
      </c>
      <c r="G74" s="591">
        <v>154.97999999999999</v>
      </c>
      <c r="H74" s="589" t="s">
        <v>474</v>
      </c>
      <c r="I74" s="589" t="s">
        <v>682</v>
      </c>
      <c r="J74" s="590">
        <v>42913</v>
      </c>
      <c r="K74" s="589" t="s">
        <v>71</v>
      </c>
      <c r="L74" s="589" t="s">
        <v>1901</v>
      </c>
    </row>
    <row r="75" spans="1:12" x14ac:dyDescent="0.2">
      <c r="A75" s="589" t="s">
        <v>611</v>
      </c>
      <c r="B75" s="589" t="s">
        <v>687</v>
      </c>
      <c r="C75" s="589" t="s">
        <v>2995</v>
      </c>
      <c r="D75" s="589" t="s">
        <v>689</v>
      </c>
      <c r="E75" s="589" t="s">
        <v>1902</v>
      </c>
      <c r="F75" s="590">
        <v>42912</v>
      </c>
      <c r="G75" s="591">
        <v>1115.1099999999999</v>
      </c>
      <c r="H75" s="589" t="s">
        <v>474</v>
      </c>
      <c r="I75" s="589" t="s">
        <v>1903</v>
      </c>
      <c r="J75" s="590">
        <v>42913</v>
      </c>
      <c r="K75" s="589" t="s">
        <v>71</v>
      </c>
      <c r="L75" s="589" t="s">
        <v>1904</v>
      </c>
    </row>
    <row r="76" spans="1:12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1969</v>
      </c>
      <c r="F76" s="590">
        <v>42912</v>
      </c>
      <c r="G76" s="591">
        <v>250</v>
      </c>
      <c r="H76" s="589" t="s">
        <v>474</v>
      </c>
      <c r="I76" s="589" t="s">
        <v>682</v>
      </c>
      <c r="J76" s="590">
        <v>42913</v>
      </c>
      <c r="K76" s="589" t="s">
        <v>71</v>
      </c>
      <c r="L76" s="589" t="s">
        <v>1901</v>
      </c>
    </row>
    <row r="77" spans="1:12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1970</v>
      </c>
      <c r="F77" s="590">
        <v>42912</v>
      </c>
      <c r="G77" s="591">
        <v>250</v>
      </c>
      <c r="H77" s="589" t="s">
        <v>474</v>
      </c>
      <c r="I77" s="589" t="s">
        <v>682</v>
      </c>
      <c r="J77" s="590">
        <v>42913</v>
      </c>
      <c r="K77" s="589" t="s">
        <v>71</v>
      </c>
      <c r="L77" s="589" t="s">
        <v>1899</v>
      </c>
    </row>
    <row r="78" spans="1:12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1971</v>
      </c>
      <c r="F78" s="590">
        <v>42912</v>
      </c>
      <c r="G78" s="591">
        <v>207</v>
      </c>
      <c r="H78" s="589" t="s">
        <v>474</v>
      </c>
      <c r="I78" s="589" t="s">
        <v>1903</v>
      </c>
      <c r="J78" s="590">
        <v>42913</v>
      </c>
      <c r="K78" s="589" t="s">
        <v>71</v>
      </c>
      <c r="L78" s="589" t="s">
        <v>1972</v>
      </c>
    </row>
    <row r="79" spans="1:12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1974</v>
      </c>
      <c r="F79" s="590">
        <v>42912</v>
      </c>
      <c r="G79" s="591">
        <v>356.41</v>
      </c>
      <c r="H79" s="589" t="s">
        <v>474</v>
      </c>
      <c r="I79" s="589" t="s">
        <v>1903</v>
      </c>
      <c r="J79" s="590">
        <v>42913</v>
      </c>
      <c r="K79" s="589" t="s">
        <v>71</v>
      </c>
      <c r="L79" s="589" t="s">
        <v>1975</v>
      </c>
    </row>
    <row r="80" spans="1:12" x14ac:dyDescent="0.2">
      <c r="A80" s="589" t="s">
        <v>611</v>
      </c>
      <c r="B80" s="589" t="s">
        <v>687</v>
      </c>
      <c r="C80" s="589" t="s">
        <v>2995</v>
      </c>
      <c r="D80" s="589" t="s">
        <v>689</v>
      </c>
      <c r="E80" s="589" t="s">
        <v>1976</v>
      </c>
      <c r="F80" s="590">
        <v>42912</v>
      </c>
      <c r="G80" s="591">
        <v>194</v>
      </c>
      <c r="H80" s="589" t="s">
        <v>474</v>
      </c>
      <c r="I80" s="589" t="s">
        <v>1903</v>
      </c>
      <c r="J80" s="590">
        <v>42913</v>
      </c>
      <c r="K80" s="589" t="s">
        <v>71</v>
      </c>
      <c r="L80" s="589" t="s">
        <v>1972</v>
      </c>
    </row>
    <row r="81" spans="1:12" x14ac:dyDescent="0.2">
      <c r="A81" s="589" t="s">
        <v>611</v>
      </c>
      <c r="B81" s="589" t="s">
        <v>687</v>
      </c>
      <c r="C81" s="589" t="s">
        <v>2995</v>
      </c>
      <c r="D81" s="589" t="s">
        <v>689</v>
      </c>
      <c r="E81" s="589" t="s">
        <v>1977</v>
      </c>
      <c r="F81" s="590">
        <v>42912</v>
      </c>
      <c r="G81" s="591">
        <v>21</v>
      </c>
      <c r="H81" s="589" t="s">
        <v>474</v>
      </c>
      <c r="I81" s="589" t="s">
        <v>1903</v>
      </c>
      <c r="J81" s="590">
        <v>42913</v>
      </c>
      <c r="K81" s="589" t="s">
        <v>71</v>
      </c>
      <c r="L81" s="589" t="s">
        <v>1972</v>
      </c>
    </row>
    <row r="82" spans="1:12" x14ac:dyDescent="0.2">
      <c r="A82" s="589" t="s">
        <v>611</v>
      </c>
      <c r="B82" s="589" t="s">
        <v>635</v>
      </c>
      <c r="C82" s="589" t="s">
        <v>636</v>
      </c>
      <c r="D82" s="589" t="s">
        <v>637</v>
      </c>
      <c r="E82" s="589" t="s">
        <v>2051</v>
      </c>
      <c r="F82" s="590">
        <v>42780</v>
      </c>
      <c r="G82" s="591">
        <v>90.58</v>
      </c>
      <c r="H82" s="589" t="s">
        <v>474</v>
      </c>
      <c r="I82" s="589" t="s">
        <v>1995</v>
      </c>
      <c r="J82" s="590">
        <v>42913</v>
      </c>
      <c r="K82" s="589" t="s">
        <v>71</v>
      </c>
      <c r="L82" s="589" t="s">
        <v>474</v>
      </c>
    </row>
    <row r="83" spans="1:12" x14ac:dyDescent="0.2">
      <c r="A83" s="589" t="s">
        <v>611</v>
      </c>
      <c r="B83" s="589" t="s">
        <v>687</v>
      </c>
      <c r="C83" s="589" t="s">
        <v>2995</v>
      </c>
      <c r="D83" s="589" t="s">
        <v>689</v>
      </c>
      <c r="E83" s="589" t="s">
        <v>1896</v>
      </c>
      <c r="F83" s="590">
        <v>42913</v>
      </c>
      <c r="G83" s="591">
        <v>236.66</v>
      </c>
      <c r="H83" s="589" t="s">
        <v>474</v>
      </c>
      <c r="I83" s="589" t="s">
        <v>682</v>
      </c>
      <c r="J83" s="590">
        <v>42914</v>
      </c>
      <c r="K83" s="589" t="s">
        <v>71</v>
      </c>
      <c r="L83" s="589" t="s">
        <v>1897</v>
      </c>
    </row>
    <row r="84" spans="1:12" x14ac:dyDescent="0.2">
      <c r="A84" s="589" t="s">
        <v>611</v>
      </c>
      <c r="B84" s="589" t="s">
        <v>687</v>
      </c>
      <c r="C84" s="589" t="s">
        <v>2995</v>
      </c>
      <c r="D84" s="589" t="s">
        <v>689</v>
      </c>
      <c r="E84" s="589" t="s">
        <v>1965</v>
      </c>
      <c r="F84" s="590">
        <v>42913</v>
      </c>
      <c r="G84" s="591">
        <v>97.85</v>
      </c>
      <c r="H84" s="589" t="s">
        <v>474</v>
      </c>
      <c r="I84" s="589" t="s">
        <v>226</v>
      </c>
      <c r="J84" s="590">
        <v>42914</v>
      </c>
      <c r="K84" s="589" t="s">
        <v>71</v>
      </c>
      <c r="L84" s="589" t="s">
        <v>1966</v>
      </c>
    </row>
    <row r="85" spans="1:12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1967</v>
      </c>
      <c r="F85" s="590">
        <v>42913</v>
      </c>
      <c r="G85" s="591">
        <v>195.8</v>
      </c>
      <c r="H85" s="589" t="s">
        <v>474</v>
      </c>
      <c r="I85" s="589" t="s">
        <v>682</v>
      </c>
      <c r="J85" s="590">
        <v>42914</v>
      </c>
      <c r="K85" s="589" t="s">
        <v>71</v>
      </c>
      <c r="L85" s="589" t="s">
        <v>1968</v>
      </c>
    </row>
    <row r="86" spans="1:12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1893</v>
      </c>
      <c r="F86" s="590">
        <v>42914</v>
      </c>
      <c r="G86" s="591">
        <v>2354.2600000000002</v>
      </c>
      <c r="H86" s="589" t="s">
        <v>474</v>
      </c>
      <c r="I86" s="589" t="s">
        <v>345</v>
      </c>
      <c r="J86" s="590">
        <v>42915</v>
      </c>
      <c r="K86" s="589" t="s">
        <v>71</v>
      </c>
      <c r="L86" s="589" t="s">
        <v>1892</v>
      </c>
    </row>
    <row r="87" spans="1:12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1894</v>
      </c>
      <c r="F87" s="590">
        <v>42914</v>
      </c>
      <c r="G87" s="591">
        <v>353.72</v>
      </c>
      <c r="H87" s="589" t="s">
        <v>474</v>
      </c>
      <c r="I87" s="589" t="s">
        <v>682</v>
      </c>
      <c r="J87" s="590">
        <v>42915</v>
      </c>
      <c r="K87" s="589" t="s">
        <v>71</v>
      </c>
      <c r="L87" s="589" t="s">
        <v>1895</v>
      </c>
    </row>
    <row r="88" spans="1:12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1963</v>
      </c>
      <c r="F88" s="590">
        <v>42914</v>
      </c>
      <c r="G88" s="591">
        <v>119.98</v>
      </c>
      <c r="H88" s="589" t="s">
        <v>474</v>
      </c>
      <c r="I88" s="589" t="s">
        <v>181</v>
      </c>
      <c r="J88" s="590">
        <v>42915</v>
      </c>
      <c r="K88" s="589" t="s">
        <v>71</v>
      </c>
      <c r="L88" s="589" t="s">
        <v>1964</v>
      </c>
    </row>
    <row r="89" spans="1:12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1866</v>
      </c>
      <c r="F89" s="590">
        <v>42915</v>
      </c>
      <c r="G89" s="591">
        <v>-42.95</v>
      </c>
      <c r="H89" s="589" t="s">
        <v>474</v>
      </c>
      <c r="I89" s="589" t="s">
        <v>533</v>
      </c>
      <c r="J89" s="590">
        <v>42916</v>
      </c>
      <c r="K89" s="589" t="s">
        <v>71</v>
      </c>
      <c r="L89" s="589" t="s">
        <v>474</v>
      </c>
    </row>
    <row r="90" spans="1:12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1867</v>
      </c>
      <c r="F90" s="590">
        <v>42915</v>
      </c>
      <c r="G90" s="591">
        <v>-78.8</v>
      </c>
      <c r="H90" s="589" t="s">
        <v>474</v>
      </c>
      <c r="I90" s="589" t="s">
        <v>533</v>
      </c>
      <c r="J90" s="590">
        <v>42916</v>
      </c>
      <c r="K90" s="589" t="s">
        <v>71</v>
      </c>
      <c r="L90" s="589" t="s">
        <v>474</v>
      </c>
    </row>
    <row r="91" spans="1:12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1868</v>
      </c>
      <c r="F91" s="590">
        <v>42915</v>
      </c>
      <c r="G91" s="591">
        <v>-86.15</v>
      </c>
      <c r="H91" s="589" t="s">
        <v>474</v>
      </c>
      <c r="I91" s="589" t="s">
        <v>533</v>
      </c>
      <c r="J91" s="590">
        <v>42916</v>
      </c>
      <c r="K91" s="589" t="s">
        <v>71</v>
      </c>
      <c r="L91" s="589" t="s">
        <v>474</v>
      </c>
    </row>
    <row r="92" spans="1:12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1869</v>
      </c>
      <c r="F92" s="590">
        <v>42914</v>
      </c>
      <c r="G92" s="591">
        <v>-42.85</v>
      </c>
      <c r="H92" s="589" t="s">
        <v>474</v>
      </c>
      <c r="I92" s="589" t="s">
        <v>394</v>
      </c>
      <c r="J92" s="590">
        <v>42916</v>
      </c>
      <c r="K92" s="589" t="s">
        <v>71</v>
      </c>
      <c r="L92" s="589" t="s">
        <v>1870</v>
      </c>
    </row>
    <row r="93" spans="1:12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1884</v>
      </c>
      <c r="F93" s="590">
        <v>42915</v>
      </c>
      <c r="G93" s="591">
        <v>289.99</v>
      </c>
      <c r="H93" s="589" t="s">
        <v>474</v>
      </c>
      <c r="I93" s="589" t="s">
        <v>682</v>
      </c>
      <c r="J93" s="590">
        <v>42916</v>
      </c>
      <c r="K93" s="589" t="s">
        <v>71</v>
      </c>
      <c r="L93" s="589" t="s">
        <v>1885</v>
      </c>
    </row>
    <row r="94" spans="1:12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1886</v>
      </c>
      <c r="F94" s="590">
        <v>42915</v>
      </c>
      <c r="G94" s="591">
        <v>220.84</v>
      </c>
      <c r="H94" s="589" t="s">
        <v>474</v>
      </c>
      <c r="I94" s="589" t="s">
        <v>682</v>
      </c>
      <c r="J94" s="590">
        <v>42916</v>
      </c>
      <c r="K94" s="589" t="s">
        <v>71</v>
      </c>
      <c r="L94" s="589" t="s">
        <v>1885</v>
      </c>
    </row>
    <row r="95" spans="1:12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1887</v>
      </c>
      <c r="F95" s="590">
        <v>42915</v>
      </c>
      <c r="G95" s="591">
        <v>487.85</v>
      </c>
      <c r="H95" s="589" t="s">
        <v>474</v>
      </c>
      <c r="I95" s="589" t="s">
        <v>524</v>
      </c>
      <c r="J95" s="590">
        <v>42916</v>
      </c>
      <c r="K95" s="589" t="s">
        <v>71</v>
      </c>
      <c r="L95" s="589" t="s">
        <v>1888</v>
      </c>
    </row>
    <row r="96" spans="1:12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1889</v>
      </c>
      <c r="F96" s="590">
        <v>42915</v>
      </c>
      <c r="G96" s="591">
        <v>58.99</v>
      </c>
      <c r="H96" s="589" t="s">
        <v>474</v>
      </c>
      <c r="I96" s="589" t="s">
        <v>682</v>
      </c>
      <c r="J96" s="590">
        <v>42916</v>
      </c>
      <c r="K96" s="589" t="s">
        <v>71</v>
      </c>
      <c r="L96" s="589" t="s">
        <v>1890</v>
      </c>
    </row>
    <row r="97" spans="1:12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1959</v>
      </c>
      <c r="F97" s="590">
        <v>42915</v>
      </c>
      <c r="G97" s="591">
        <v>97.9</v>
      </c>
      <c r="H97" s="589" t="s">
        <v>474</v>
      </c>
      <c r="I97" s="589" t="s">
        <v>682</v>
      </c>
      <c r="J97" s="590">
        <v>42916</v>
      </c>
      <c r="K97" s="589" t="s">
        <v>71</v>
      </c>
      <c r="L97" s="589" t="s">
        <v>1885</v>
      </c>
    </row>
    <row r="98" spans="1:12" x14ac:dyDescent="0.2">
      <c r="A98" s="589" t="s">
        <v>611</v>
      </c>
      <c r="B98" s="589" t="s">
        <v>687</v>
      </c>
      <c r="C98" s="589" t="s">
        <v>2995</v>
      </c>
      <c r="D98" s="589" t="s">
        <v>689</v>
      </c>
      <c r="E98" s="589" t="s">
        <v>1960</v>
      </c>
      <c r="F98" s="590">
        <v>42915</v>
      </c>
      <c r="G98" s="591">
        <v>263</v>
      </c>
      <c r="H98" s="589" t="s">
        <v>474</v>
      </c>
      <c r="I98" s="589" t="s">
        <v>1903</v>
      </c>
      <c r="J98" s="590">
        <v>42916</v>
      </c>
      <c r="K98" s="589" t="s">
        <v>71</v>
      </c>
      <c r="L98" s="589" t="s">
        <v>1961</v>
      </c>
    </row>
    <row r="99" spans="1:12" x14ac:dyDescent="0.2">
      <c r="A99" s="589" t="s">
        <v>611</v>
      </c>
      <c r="B99" s="589" t="s">
        <v>687</v>
      </c>
      <c r="C99" s="589" t="s">
        <v>2995</v>
      </c>
      <c r="D99" s="589" t="s">
        <v>689</v>
      </c>
      <c r="E99" s="589" t="s">
        <v>1962</v>
      </c>
      <c r="F99" s="590">
        <v>42915</v>
      </c>
      <c r="G99" s="591">
        <v>41.99</v>
      </c>
      <c r="H99" s="589" t="s">
        <v>474</v>
      </c>
      <c r="I99" s="589" t="s">
        <v>682</v>
      </c>
      <c r="J99" s="590">
        <v>42916</v>
      </c>
      <c r="K99" s="589" t="s">
        <v>71</v>
      </c>
      <c r="L99" s="589" t="s">
        <v>1890</v>
      </c>
    </row>
    <row r="100" spans="1:12" x14ac:dyDescent="0.2">
      <c r="G100" s="592">
        <f>SUM(G2:G99)</f>
        <v>34172.03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27" workbookViewId="0">
      <selection activeCell="A2" sqref="A2:XFD42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6" width="15" style="589" bestFit="1" customWidth="1"/>
    <col min="7" max="7" width="13.28515625" style="589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2077</v>
      </c>
      <c r="F2" s="590">
        <v>42887</v>
      </c>
      <c r="G2" s="591">
        <v>39.99</v>
      </c>
      <c r="H2" s="589" t="s">
        <v>474</v>
      </c>
      <c r="I2" s="589" t="s">
        <v>522</v>
      </c>
      <c r="J2" s="590">
        <v>42888</v>
      </c>
      <c r="K2" s="589" t="s">
        <v>4</v>
      </c>
      <c r="L2" s="589" t="s">
        <v>1558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2020</v>
      </c>
      <c r="F3" s="590">
        <v>42887</v>
      </c>
      <c r="G3" s="591">
        <v>108.77</v>
      </c>
      <c r="H3" s="589" t="s">
        <v>474</v>
      </c>
      <c r="I3" s="589" t="s">
        <v>550</v>
      </c>
      <c r="J3" s="590">
        <v>42888</v>
      </c>
      <c r="K3" s="589" t="s">
        <v>4</v>
      </c>
      <c r="L3" s="589" t="s">
        <v>2021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2084</v>
      </c>
      <c r="F4" s="590">
        <v>42887</v>
      </c>
      <c r="G4" s="591">
        <v>45.9</v>
      </c>
      <c r="H4" s="589" t="s">
        <v>474</v>
      </c>
      <c r="I4" s="589" t="s">
        <v>522</v>
      </c>
      <c r="J4" s="590">
        <v>42888</v>
      </c>
      <c r="K4" s="589" t="s">
        <v>4</v>
      </c>
      <c r="L4" s="589" t="s">
        <v>1558</v>
      </c>
    </row>
    <row r="5" spans="1:12" x14ac:dyDescent="0.2">
      <c r="A5" s="589" t="s">
        <v>611</v>
      </c>
      <c r="B5" s="589" t="s">
        <v>105</v>
      </c>
      <c r="C5" s="589" t="s">
        <v>106</v>
      </c>
      <c r="D5" s="589" t="s">
        <v>107</v>
      </c>
      <c r="E5" s="589" t="s">
        <v>2052</v>
      </c>
      <c r="F5" s="590">
        <v>42886</v>
      </c>
      <c r="G5" s="591">
        <v>236.57</v>
      </c>
      <c r="H5" s="589" t="s">
        <v>474</v>
      </c>
      <c r="I5" s="589" t="s">
        <v>104</v>
      </c>
      <c r="J5" s="590">
        <v>42893</v>
      </c>
      <c r="K5" s="589" t="s">
        <v>4</v>
      </c>
      <c r="L5" s="589" t="s">
        <v>2053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1878</v>
      </c>
      <c r="F6" s="590">
        <v>42894</v>
      </c>
      <c r="G6" s="591">
        <v>-243</v>
      </c>
      <c r="H6" s="589" t="s">
        <v>474</v>
      </c>
      <c r="I6" s="589" t="s">
        <v>1073</v>
      </c>
      <c r="J6" s="590">
        <v>42895</v>
      </c>
      <c r="K6" s="589" t="s">
        <v>4</v>
      </c>
      <c r="L6" s="589" t="s">
        <v>3256</v>
      </c>
    </row>
    <row r="7" spans="1:12" x14ac:dyDescent="0.2">
      <c r="A7" s="589" t="s">
        <v>611</v>
      </c>
      <c r="B7" s="589" t="s">
        <v>78</v>
      </c>
      <c r="C7" s="589" t="s">
        <v>79</v>
      </c>
      <c r="D7" s="589" t="s">
        <v>80</v>
      </c>
      <c r="E7" s="589" t="s">
        <v>2031</v>
      </c>
      <c r="F7" s="590">
        <v>42886</v>
      </c>
      <c r="G7" s="591">
        <v>79.680000000000007</v>
      </c>
      <c r="H7" s="589" t="s">
        <v>474</v>
      </c>
      <c r="I7" s="589" t="s">
        <v>226</v>
      </c>
      <c r="J7" s="590">
        <v>42895</v>
      </c>
      <c r="K7" s="589" t="s">
        <v>4</v>
      </c>
      <c r="L7" s="589" t="s">
        <v>474</v>
      </c>
    </row>
    <row r="8" spans="1:12" x14ac:dyDescent="0.2">
      <c r="A8" s="589" t="s">
        <v>611</v>
      </c>
      <c r="B8" s="589" t="s">
        <v>168</v>
      </c>
      <c r="C8" s="589" t="s">
        <v>475</v>
      </c>
      <c r="D8" s="589" t="s">
        <v>169</v>
      </c>
      <c r="E8" s="589" t="s">
        <v>2037</v>
      </c>
      <c r="F8" s="590">
        <v>42893</v>
      </c>
      <c r="G8" s="591">
        <v>21.42</v>
      </c>
      <c r="H8" s="589" t="s">
        <v>2038</v>
      </c>
      <c r="I8" s="589" t="s">
        <v>509</v>
      </c>
      <c r="J8" s="590">
        <v>42895</v>
      </c>
      <c r="K8" s="589" t="s">
        <v>4</v>
      </c>
      <c r="L8" s="589" t="s">
        <v>2039</v>
      </c>
    </row>
    <row r="9" spans="1:12" x14ac:dyDescent="0.2">
      <c r="A9" s="589" t="s">
        <v>611</v>
      </c>
      <c r="B9" s="589" t="s">
        <v>115</v>
      </c>
      <c r="C9" s="589" t="s">
        <v>116</v>
      </c>
      <c r="D9" s="589" t="s">
        <v>117</v>
      </c>
      <c r="E9" s="589" t="s">
        <v>2057</v>
      </c>
      <c r="F9" s="590">
        <v>42893</v>
      </c>
      <c r="G9" s="591">
        <v>83.37</v>
      </c>
      <c r="H9" s="589" t="s">
        <v>2058</v>
      </c>
      <c r="I9" s="589" t="s">
        <v>104</v>
      </c>
      <c r="J9" s="590">
        <v>42895</v>
      </c>
      <c r="K9" s="589" t="s">
        <v>4</v>
      </c>
      <c r="L9" s="589" t="s">
        <v>2059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2685</v>
      </c>
      <c r="F10" s="590">
        <v>42895</v>
      </c>
      <c r="G10" s="591">
        <v>294.83</v>
      </c>
      <c r="H10" s="589" t="s">
        <v>474</v>
      </c>
      <c r="I10" s="589" t="s">
        <v>682</v>
      </c>
      <c r="J10" s="590">
        <v>42898</v>
      </c>
      <c r="K10" s="589" t="s">
        <v>4</v>
      </c>
      <c r="L10" s="589" t="s">
        <v>2686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2083</v>
      </c>
      <c r="F11" s="590">
        <v>42895</v>
      </c>
      <c r="G11" s="591">
        <v>232</v>
      </c>
      <c r="H11" s="589" t="s">
        <v>474</v>
      </c>
      <c r="I11" s="589" t="s">
        <v>522</v>
      </c>
      <c r="J11" s="590">
        <v>42898</v>
      </c>
      <c r="K11" s="589" t="s">
        <v>4</v>
      </c>
      <c r="L11" s="589" t="s">
        <v>1558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5369</v>
      </c>
      <c r="F12" s="590">
        <v>42895</v>
      </c>
      <c r="G12" s="591">
        <v>17.690000000000001</v>
      </c>
      <c r="H12" s="589" t="s">
        <v>474</v>
      </c>
      <c r="I12" s="589" t="s">
        <v>524</v>
      </c>
      <c r="J12" s="590">
        <v>42898</v>
      </c>
      <c r="K12" s="589" t="s">
        <v>4</v>
      </c>
      <c r="L12" s="589" t="s">
        <v>474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2008</v>
      </c>
      <c r="F13" s="590">
        <v>42898</v>
      </c>
      <c r="G13" s="591">
        <v>82.95</v>
      </c>
      <c r="H13" s="589" t="s">
        <v>474</v>
      </c>
      <c r="I13" s="589" t="s">
        <v>682</v>
      </c>
      <c r="J13" s="590">
        <v>42899</v>
      </c>
      <c r="K13" s="589" t="s">
        <v>4</v>
      </c>
      <c r="L13" s="589" t="s">
        <v>2009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2010</v>
      </c>
      <c r="F14" s="590">
        <v>42898</v>
      </c>
      <c r="G14" s="591">
        <v>97.85</v>
      </c>
      <c r="H14" s="589" t="s">
        <v>474</v>
      </c>
      <c r="I14" s="589" t="s">
        <v>682</v>
      </c>
      <c r="J14" s="590">
        <v>42899</v>
      </c>
      <c r="K14" s="589" t="s">
        <v>4</v>
      </c>
      <c r="L14" s="589" t="s">
        <v>2009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2007</v>
      </c>
      <c r="F15" s="590">
        <v>42899</v>
      </c>
      <c r="G15" s="591">
        <v>21.95</v>
      </c>
      <c r="H15" s="589" t="s">
        <v>474</v>
      </c>
      <c r="I15" s="589" t="s">
        <v>682</v>
      </c>
      <c r="J15" s="590">
        <v>42900</v>
      </c>
      <c r="K15" s="589" t="s">
        <v>4</v>
      </c>
      <c r="L15" s="589" t="s">
        <v>2006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5370</v>
      </c>
      <c r="F16" s="590">
        <v>42900</v>
      </c>
      <c r="G16" s="591">
        <v>-326.10000000000002</v>
      </c>
      <c r="H16" s="589" t="s">
        <v>474</v>
      </c>
      <c r="I16" s="589" t="s">
        <v>1073</v>
      </c>
      <c r="J16" s="590">
        <v>42901</v>
      </c>
      <c r="K16" s="589" t="s">
        <v>4</v>
      </c>
      <c r="L16" s="589" t="s">
        <v>3256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2080</v>
      </c>
      <c r="F17" s="590">
        <v>42900</v>
      </c>
      <c r="G17" s="591">
        <v>23.3</v>
      </c>
      <c r="H17" s="589" t="s">
        <v>474</v>
      </c>
      <c r="I17" s="589" t="s">
        <v>522</v>
      </c>
      <c r="J17" s="590">
        <v>42901</v>
      </c>
      <c r="K17" s="589" t="s">
        <v>4</v>
      </c>
      <c r="L17" s="589" t="s">
        <v>2081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2082</v>
      </c>
      <c r="F18" s="590">
        <v>42900</v>
      </c>
      <c r="G18" s="591">
        <v>29.85</v>
      </c>
      <c r="H18" s="589" t="s">
        <v>474</v>
      </c>
      <c r="I18" s="589" t="s">
        <v>522</v>
      </c>
      <c r="J18" s="590">
        <v>42901</v>
      </c>
      <c r="K18" s="589" t="s">
        <v>4</v>
      </c>
      <c r="L18" s="589" t="s">
        <v>2081</v>
      </c>
    </row>
    <row r="19" spans="1:12" x14ac:dyDescent="0.2">
      <c r="A19" s="589" t="s">
        <v>307</v>
      </c>
      <c r="B19" s="589" t="s">
        <v>2073</v>
      </c>
      <c r="C19" s="589" t="s">
        <v>2074</v>
      </c>
      <c r="D19" s="589" t="s">
        <v>2075</v>
      </c>
      <c r="E19" s="589" t="s">
        <v>2076</v>
      </c>
      <c r="F19" s="590">
        <v>42557</v>
      </c>
      <c r="G19" s="591">
        <v>120</v>
      </c>
      <c r="H19" s="589" t="s">
        <v>474</v>
      </c>
      <c r="I19" s="589" t="s">
        <v>3825</v>
      </c>
      <c r="J19" s="590">
        <v>42901</v>
      </c>
      <c r="K19" s="589" t="s">
        <v>4</v>
      </c>
      <c r="L19" s="589" t="s">
        <v>474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2078</v>
      </c>
      <c r="F20" s="590">
        <v>42901</v>
      </c>
      <c r="G20" s="591">
        <v>203.18</v>
      </c>
      <c r="H20" s="589" t="s">
        <v>474</v>
      </c>
      <c r="I20" s="589" t="s">
        <v>348</v>
      </c>
      <c r="J20" s="590">
        <v>42902</v>
      </c>
      <c r="K20" s="589" t="s">
        <v>4</v>
      </c>
      <c r="L20" s="589" t="s">
        <v>2079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5371</v>
      </c>
      <c r="F21" s="590">
        <v>42905</v>
      </c>
      <c r="G21" s="591">
        <v>43</v>
      </c>
      <c r="H21" s="589" t="s">
        <v>474</v>
      </c>
      <c r="I21" s="589" t="s">
        <v>1073</v>
      </c>
      <c r="J21" s="590">
        <v>42906</v>
      </c>
      <c r="K21" s="589" t="s">
        <v>4</v>
      </c>
      <c r="L21" s="589" t="s">
        <v>3256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5372</v>
      </c>
      <c r="F22" s="590">
        <v>42905</v>
      </c>
      <c r="G22" s="591">
        <v>43</v>
      </c>
      <c r="H22" s="589" t="s">
        <v>474</v>
      </c>
      <c r="I22" s="589" t="s">
        <v>1073</v>
      </c>
      <c r="J22" s="590">
        <v>42906</v>
      </c>
      <c r="K22" s="589" t="s">
        <v>4</v>
      </c>
      <c r="L22" s="589" t="s">
        <v>3256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5373</v>
      </c>
      <c r="F23" s="590">
        <v>42906</v>
      </c>
      <c r="G23" s="591">
        <v>-43</v>
      </c>
      <c r="H23" s="589" t="s">
        <v>474</v>
      </c>
      <c r="I23" s="589" t="s">
        <v>1639</v>
      </c>
      <c r="J23" s="590">
        <v>42907</v>
      </c>
      <c r="K23" s="589" t="s">
        <v>4</v>
      </c>
      <c r="L23" s="589" t="s">
        <v>474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5374</v>
      </c>
      <c r="F24" s="590">
        <v>42906</v>
      </c>
      <c r="G24" s="591">
        <v>-43</v>
      </c>
      <c r="H24" s="589" t="s">
        <v>474</v>
      </c>
      <c r="I24" s="589" t="s">
        <v>1073</v>
      </c>
      <c r="J24" s="590">
        <v>42907</v>
      </c>
      <c r="K24" s="589" t="s">
        <v>4</v>
      </c>
      <c r="L24" s="589" t="s">
        <v>3256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1990</v>
      </c>
      <c r="F25" s="590">
        <v>42906</v>
      </c>
      <c r="G25" s="591">
        <v>88.35</v>
      </c>
      <c r="H25" s="589" t="s">
        <v>474</v>
      </c>
      <c r="I25" s="589" t="s">
        <v>398</v>
      </c>
      <c r="J25" s="590">
        <v>42907</v>
      </c>
      <c r="K25" s="589" t="s">
        <v>4</v>
      </c>
      <c r="L25" s="589" t="s">
        <v>1991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5375</v>
      </c>
      <c r="F26" s="590">
        <v>42907</v>
      </c>
      <c r="G26" s="591">
        <v>315.75</v>
      </c>
      <c r="H26" s="589" t="s">
        <v>474</v>
      </c>
      <c r="I26" s="589" t="s">
        <v>1073</v>
      </c>
      <c r="J26" s="590">
        <v>42908</v>
      </c>
      <c r="K26" s="589" t="s">
        <v>4</v>
      </c>
      <c r="L26" s="589" t="s">
        <v>3256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5376</v>
      </c>
      <c r="F27" s="590">
        <v>42907</v>
      </c>
      <c r="G27" s="591">
        <v>110</v>
      </c>
      <c r="H27" s="589" t="s">
        <v>474</v>
      </c>
      <c r="I27" s="589" t="s">
        <v>1073</v>
      </c>
      <c r="J27" s="590">
        <v>42908</v>
      </c>
      <c r="K27" s="589" t="s">
        <v>4</v>
      </c>
      <c r="L27" s="589" t="s">
        <v>3256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5377</v>
      </c>
      <c r="F28" s="590">
        <v>42908</v>
      </c>
      <c r="G28" s="591">
        <v>92.65</v>
      </c>
      <c r="H28" s="589" t="s">
        <v>474</v>
      </c>
      <c r="I28" s="589" t="s">
        <v>1073</v>
      </c>
      <c r="J28" s="590">
        <v>42909</v>
      </c>
      <c r="K28" s="589" t="s">
        <v>4</v>
      </c>
      <c r="L28" s="589" t="s">
        <v>3256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5378</v>
      </c>
      <c r="F29" s="590">
        <v>42908</v>
      </c>
      <c r="G29" s="591">
        <v>92.65</v>
      </c>
      <c r="H29" s="589" t="s">
        <v>474</v>
      </c>
      <c r="I29" s="589" t="s">
        <v>1073</v>
      </c>
      <c r="J29" s="590">
        <v>42909</v>
      </c>
      <c r="K29" s="589" t="s">
        <v>4</v>
      </c>
      <c r="L29" s="589" t="s">
        <v>3256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5379</v>
      </c>
      <c r="F30" s="590">
        <v>42908</v>
      </c>
      <c r="G30" s="591">
        <v>97.85</v>
      </c>
      <c r="H30" s="589" t="s">
        <v>474</v>
      </c>
      <c r="I30" s="589" t="s">
        <v>509</v>
      </c>
      <c r="J30" s="590">
        <v>42909</v>
      </c>
      <c r="K30" s="589" t="s">
        <v>4</v>
      </c>
      <c r="L30" s="589" t="s">
        <v>474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5380</v>
      </c>
      <c r="F31" s="590">
        <v>42908</v>
      </c>
      <c r="G31" s="591">
        <v>97.85</v>
      </c>
      <c r="H31" s="589" t="s">
        <v>474</v>
      </c>
      <c r="I31" s="589" t="s">
        <v>509</v>
      </c>
      <c r="J31" s="590">
        <v>42909</v>
      </c>
      <c r="K31" s="589" t="s">
        <v>4</v>
      </c>
      <c r="L31" s="589" t="s">
        <v>474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5381</v>
      </c>
      <c r="F32" s="590">
        <v>42908</v>
      </c>
      <c r="G32" s="591">
        <v>97.85</v>
      </c>
      <c r="H32" s="589" t="s">
        <v>474</v>
      </c>
      <c r="I32" s="589" t="s">
        <v>509</v>
      </c>
      <c r="J32" s="590">
        <v>42909</v>
      </c>
      <c r="K32" s="589" t="s">
        <v>4</v>
      </c>
      <c r="L32" s="589" t="s">
        <v>474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5382</v>
      </c>
      <c r="F33" s="590">
        <v>42908</v>
      </c>
      <c r="G33" s="591">
        <v>97.85</v>
      </c>
      <c r="H33" s="589" t="s">
        <v>474</v>
      </c>
      <c r="I33" s="589" t="s">
        <v>509</v>
      </c>
      <c r="J33" s="590">
        <v>42909</v>
      </c>
      <c r="K33" s="589" t="s">
        <v>4</v>
      </c>
      <c r="L33" s="589" t="s">
        <v>474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1871</v>
      </c>
      <c r="F34" s="590">
        <v>42909</v>
      </c>
      <c r="G34" s="591">
        <v>-44.8</v>
      </c>
      <c r="H34" s="589" t="s">
        <v>474</v>
      </c>
      <c r="I34" s="589" t="s">
        <v>540</v>
      </c>
      <c r="J34" s="590">
        <v>42910</v>
      </c>
      <c r="K34" s="589" t="s">
        <v>4</v>
      </c>
      <c r="L34" s="589" t="s">
        <v>1472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5383</v>
      </c>
      <c r="F35" s="590">
        <v>42912</v>
      </c>
      <c r="G35" s="591">
        <v>-92.95</v>
      </c>
      <c r="H35" s="589" t="s">
        <v>474</v>
      </c>
      <c r="I35" s="589" t="s">
        <v>509</v>
      </c>
      <c r="J35" s="590">
        <v>42913</v>
      </c>
      <c r="K35" s="589" t="s">
        <v>4</v>
      </c>
      <c r="L35" s="589" t="s">
        <v>474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5384</v>
      </c>
      <c r="F36" s="590">
        <v>42912</v>
      </c>
      <c r="G36" s="591">
        <v>-92.95</v>
      </c>
      <c r="H36" s="589" t="s">
        <v>474</v>
      </c>
      <c r="I36" s="589" t="s">
        <v>509</v>
      </c>
      <c r="J36" s="590">
        <v>42913</v>
      </c>
      <c r="K36" s="589" t="s">
        <v>4</v>
      </c>
      <c r="L36" s="589" t="s">
        <v>474</v>
      </c>
    </row>
    <row r="37" spans="1:12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5385</v>
      </c>
      <c r="F37" s="590">
        <v>42912</v>
      </c>
      <c r="G37" s="591">
        <v>-92.95</v>
      </c>
      <c r="H37" s="589" t="s">
        <v>474</v>
      </c>
      <c r="I37" s="589" t="s">
        <v>509</v>
      </c>
      <c r="J37" s="590">
        <v>42913</v>
      </c>
      <c r="K37" s="589" t="s">
        <v>4</v>
      </c>
      <c r="L37" s="589" t="s">
        <v>474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5386</v>
      </c>
      <c r="F38" s="590">
        <v>42912</v>
      </c>
      <c r="G38" s="591">
        <v>-92.95</v>
      </c>
      <c r="H38" s="589" t="s">
        <v>474</v>
      </c>
      <c r="I38" s="589" t="s">
        <v>509</v>
      </c>
      <c r="J38" s="590">
        <v>42913</v>
      </c>
      <c r="K38" s="589" t="s">
        <v>4</v>
      </c>
      <c r="L38" s="589" t="s">
        <v>474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5387</v>
      </c>
      <c r="F39" s="590">
        <v>42912</v>
      </c>
      <c r="G39" s="591">
        <v>-92.65</v>
      </c>
      <c r="H39" s="589" t="s">
        <v>474</v>
      </c>
      <c r="I39" s="589" t="s">
        <v>509</v>
      </c>
      <c r="J39" s="590">
        <v>42913</v>
      </c>
      <c r="K39" s="589" t="s">
        <v>4</v>
      </c>
      <c r="L39" s="589" t="s">
        <v>474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5388</v>
      </c>
      <c r="F40" s="590">
        <v>42912</v>
      </c>
      <c r="G40" s="591">
        <v>-92.65</v>
      </c>
      <c r="H40" s="589" t="s">
        <v>474</v>
      </c>
      <c r="I40" s="589" t="s">
        <v>1073</v>
      </c>
      <c r="J40" s="590">
        <v>42913</v>
      </c>
      <c r="K40" s="589" t="s">
        <v>4</v>
      </c>
      <c r="L40" s="589" t="s">
        <v>3256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5389</v>
      </c>
      <c r="F41" s="590">
        <v>42906</v>
      </c>
      <c r="G41" s="591">
        <v>35</v>
      </c>
      <c r="H41" s="589" t="s">
        <v>474</v>
      </c>
      <c r="I41" s="589" t="s">
        <v>1073</v>
      </c>
      <c r="J41" s="590">
        <v>42914</v>
      </c>
      <c r="K41" s="589" t="s">
        <v>4</v>
      </c>
      <c r="L41" s="589" t="s">
        <v>3256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5390</v>
      </c>
      <c r="F42" s="590">
        <v>42906</v>
      </c>
      <c r="G42" s="591">
        <v>450</v>
      </c>
      <c r="H42" s="589" t="s">
        <v>474</v>
      </c>
      <c r="I42" s="589" t="s">
        <v>1073</v>
      </c>
      <c r="J42" s="590">
        <v>42914</v>
      </c>
      <c r="K42" s="589" t="s">
        <v>4</v>
      </c>
      <c r="L42" s="589" t="s">
        <v>3256</v>
      </c>
    </row>
    <row r="43" spans="1:12" x14ac:dyDescent="0.2">
      <c r="G43" s="592">
        <f>SUM(G2:G42)</f>
        <v>2144.0999999999995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topLeftCell="A129" workbookViewId="0">
      <selection activeCell="A2" sqref="A2:XFD147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9" style="589" bestFit="1" customWidth="1"/>
    <col min="6" max="6" width="15" style="589" bestFit="1" customWidth="1"/>
    <col min="7" max="7" width="10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2287</v>
      </c>
      <c r="F2" s="590">
        <v>42916</v>
      </c>
      <c r="G2" s="591">
        <v>1495.65</v>
      </c>
      <c r="H2" s="589" t="s">
        <v>474</v>
      </c>
      <c r="I2" s="589" t="s">
        <v>682</v>
      </c>
      <c r="J2" s="590">
        <v>42917</v>
      </c>
      <c r="K2" s="589" t="s">
        <v>71</v>
      </c>
      <c r="L2" s="589" t="s">
        <v>2288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2344</v>
      </c>
      <c r="F3" s="590">
        <v>42916</v>
      </c>
      <c r="G3" s="591">
        <v>181.96</v>
      </c>
      <c r="H3" s="589" t="s">
        <v>474</v>
      </c>
      <c r="I3" s="589" t="s">
        <v>682</v>
      </c>
      <c r="J3" s="590">
        <v>42917</v>
      </c>
      <c r="K3" s="589" t="s">
        <v>71</v>
      </c>
      <c r="L3" s="589" t="s">
        <v>2288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2345</v>
      </c>
      <c r="F4" s="590">
        <v>42916</v>
      </c>
      <c r="G4" s="591">
        <v>173.62</v>
      </c>
      <c r="H4" s="589" t="s">
        <v>474</v>
      </c>
      <c r="I4" s="589" t="s">
        <v>682</v>
      </c>
      <c r="J4" s="590">
        <v>42917</v>
      </c>
      <c r="K4" s="589" t="s">
        <v>71</v>
      </c>
      <c r="L4" s="589" t="s">
        <v>2288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2346</v>
      </c>
      <c r="F5" s="590">
        <v>42916</v>
      </c>
      <c r="G5" s="591">
        <v>86.81</v>
      </c>
      <c r="H5" s="589" t="s">
        <v>474</v>
      </c>
      <c r="I5" s="589" t="s">
        <v>682</v>
      </c>
      <c r="J5" s="590">
        <v>42917</v>
      </c>
      <c r="K5" s="589" t="s">
        <v>71</v>
      </c>
      <c r="L5" s="589" t="s">
        <v>2288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2349</v>
      </c>
      <c r="F6" s="590">
        <v>42916</v>
      </c>
      <c r="G6" s="591">
        <v>359.75</v>
      </c>
      <c r="H6" s="589" t="s">
        <v>474</v>
      </c>
      <c r="I6" s="589" t="s">
        <v>1903</v>
      </c>
      <c r="J6" s="590">
        <v>42917</v>
      </c>
      <c r="K6" s="589" t="s">
        <v>71</v>
      </c>
      <c r="L6" s="589" t="s">
        <v>2350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2351</v>
      </c>
      <c r="F7" s="590">
        <v>42916</v>
      </c>
      <c r="G7" s="591">
        <v>660</v>
      </c>
      <c r="H7" s="589" t="s">
        <v>474</v>
      </c>
      <c r="I7" s="589" t="s">
        <v>156</v>
      </c>
      <c r="J7" s="590">
        <v>42917</v>
      </c>
      <c r="K7" s="589" t="s">
        <v>71</v>
      </c>
      <c r="L7" s="589" t="s">
        <v>1888</v>
      </c>
    </row>
    <row r="8" spans="1:12" x14ac:dyDescent="0.2">
      <c r="A8" s="589" t="s">
        <v>611</v>
      </c>
      <c r="B8" s="589" t="s">
        <v>75</v>
      </c>
      <c r="C8" s="589" t="s">
        <v>76</v>
      </c>
      <c r="D8" s="589" t="s">
        <v>77</v>
      </c>
      <c r="E8" s="589" t="s">
        <v>2387</v>
      </c>
      <c r="F8" s="590">
        <v>42916</v>
      </c>
      <c r="G8" s="591">
        <v>384.65</v>
      </c>
      <c r="H8" s="589" t="s">
        <v>2388</v>
      </c>
      <c r="I8" s="589" t="s">
        <v>94</v>
      </c>
      <c r="J8" s="590">
        <v>42917</v>
      </c>
      <c r="K8" s="589" t="s">
        <v>71</v>
      </c>
      <c r="L8" s="589" t="s">
        <v>2389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2338</v>
      </c>
      <c r="F9" s="590">
        <v>42919</v>
      </c>
      <c r="G9" s="591">
        <v>82.95</v>
      </c>
      <c r="H9" s="589" t="s">
        <v>474</v>
      </c>
      <c r="I9" s="589" t="s">
        <v>1903</v>
      </c>
      <c r="J9" s="590">
        <v>42920</v>
      </c>
      <c r="K9" s="589" t="s">
        <v>71</v>
      </c>
      <c r="L9" s="589" t="s">
        <v>2339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2340</v>
      </c>
      <c r="F10" s="590">
        <v>42919</v>
      </c>
      <c r="G10" s="591">
        <v>56.85</v>
      </c>
      <c r="H10" s="589" t="s">
        <v>474</v>
      </c>
      <c r="I10" s="589" t="s">
        <v>1903</v>
      </c>
      <c r="J10" s="590">
        <v>42920</v>
      </c>
      <c r="K10" s="589" t="s">
        <v>71</v>
      </c>
      <c r="L10" s="589" t="s">
        <v>2339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2341</v>
      </c>
      <c r="F11" s="590">
        <v>42919</v>
      </c>
      <c r="G11" s="591">
        <v>23.5</v>
      </c>
      <c r="H11" s="589" t="s">
        <v>474</v>
      </c>
      <c r="I11" s="589" t="s">
        <v>682</v>
      </c>
      <c r="J11" s="590">
        <v>42920</v>
      </c>
      <c r="K11" s="589" t="s">
        <v>71</v>
      </c>
      <c r="L11" s="589" t="s">
        <v>2342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2343</v>
      </c>
      <c r="F12" s="590">
        <v>42919</v>
      </c>
      <c r="G12" s="591">
        <v>23.5</v>
      </c>
      <c r="H12" s="589" t="s">
        <v>474</v>
      </c>
      <c r="I12" s="589" t="s">
        <v>682</v>
      </c>
      <c r="J12" s="590">
        <v>42920</v>
      </c>
      <c r="K12" s="589" t="s">
        <v>71</v>
      </c>
      <c r="L12" s="589" t="s">
        <v>2342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2286</v>
      </c>
      <c r="F13" s="590">
        <v>42920</v>
      </c>
      <c r="G13" s="591">
        <v>326.63</v>
      </c>
      <c r="H13" s="589" t="s">
        <v>474</v>
      </c>
      <c r="I13" s="589" t="s">
        <v>522</v>
      </c>
      <c r="J13" s="590">
        <v>42921</v>
      </c>
      <c r="K13" s="589" t="s">
        <v>588</v>
      </c>
      <c r="L13" s="589" t="s">
        <v>2285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2289</v>
      </c>
      <c r="F14" s="590">
        <v>42878</v>
      </c>
      <c r="G14" s="591">
        <v>74.989999999999995</v>
      </c>
      <c r="H14" s="589" t="s">
        <v>474</v>
      </c>
      <c r="I14" s="589" t="s">
        <v>682</v>
      </c>
      <c r="J14" s="590">
        <v>42921</v>
      </c>
      <c r="K14" s="589" t="s">
        <v>71</v>
      </c>
      <c r="L14" s="589" t="s">
        <v>1564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2331</v>
      </c>
      <c r="F15" s="590">
        <v>42920</v>
      </c>
      <c r="G15" s="591">
        <v>696</v>
      </c>
      <c r="H15" s="589" t="s">
        <v>474</v>
      </c>
      <c r="I15" s="589" t="s">
        <v>1903</v>
      </c>
      <c r="J15" s="590">
        <v>42921</v>
      </c>
      <c r="K15" s="589" t="s">
        <v>71</v>
      </c>
      <c r="L15" s="589" t="s">
        <v>2332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2333</v>
      </c>
      <c r="F16" s="590">
        <v>42920</v>
      </c>
      <c r="G16" s="591">
        <v>812</v>
      </c>
      <c r="H16" s="589" t="s">
        <v>474</v>
      </c>
      <c r="I16" s="589" t="s">
        <v>1903</v>
      </c>
      <c r="J16" s="590">
        <v>42921</v>
      </c>
      <c r="K16" s="589" t="s">
        <v>71</v>
      </c>
      <c r="L16" s="589" t="s">
        <v>2130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2334</v>
      </c>
      <c r="F17" s="590">
        <v>42920</v>
      </c>
      <c r="G17" s="591">
        <v>116</v>
      </c>
      <c r="H17" s="589" t="s">
        <v>474</v>
      </c>
      <c r="I17" s="589" t="s">
        <v>1903</v>
      </c>
      <c r="J17" s="590">
        <v>42921</v>
      </c>
      <c r="K17" s="589" t="s">
        <v>71</v>
      </c>
      <c r="L17" s="589" t="s">
        <v>2335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2336</v>
      </c>
      <c r="F18" s="590">
        <v>42920</v>
      </c>
      <c r="G18" s="591">
        <v>99</v>
      </c>
      <c r="H18" s="589" t="s">
        <v>474</v>
      </c>
      <c r="I18" s="589" t="s">
        <v>1903</v>
      </c>
      <c r="J18" s="590">
        <v>42921</v>
      </c>
      <c r="K18" s="589" t="s">
        <v>71</v>
      </c>
      <c r="L18" s="589" t="s">
        <v>2337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2353</v>
      </c>
      <c r="F19" s="590">
        <v>42878</v>
      </c>
      <c r="G19" s="591">
        <v>82.95</v>
      </c>
      <c r="H19" s="589" t="s">
        <v>474</v>
      </c>
      <c r="I19" s="589" t="s">
        <v>522</v>
      </c>
      <c r="J19" s="590">
        <v>42921</v>
      </c>
      <c r="K19" s="589" t="s">
        <v>71</v>
      </c>
      <c r="L19" s="589" t="s">
        <v>2354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2355</v>
      </c>
      <c r="F20" s="590">
        <v>42878</v>
      </c>
      <c r="G20" s="591">
        <v>232</v>
      </c>
      <c r="H20" s="589" t="s">
        <v>474</v>
      </c>
      <c r="I20" s="589" t="s">
        <v>682</v>
      </c>
      <c r="J20" s="590">
        <v>42921</v>
      </c>
      <c r="K20" s="589" t="s">
        <v>71</v>
      </c>
      <c r="L20" s="589" t="s">
        <v>2356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2357</v>
      </c>
      <c r="F21" s="590">
        <v>42878</v>
      </c>
      <c r="G21" s="591">
        <v>232</v>
      </c>
      <c r="H21" s="589" t="s">
        <v>474</v>
      </c>
      <c r="I21" s="589" t="s">
        <v>682</v>
      </c>
      <c r="J21" s="590">
        <v>42921</v>
      </c>
      <c r="K21" s="589" t="s">
        <v>71</v>
      </c>
      <c r="L21" s="589" t="s">
        <v>2358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2359</v>
      </c>
      <c r="F22" s="590">
        <v>42878</v>
      </c>
      <c r="G22" s="591">
        <v>97.85</v>
      </c>
      <c r="H22" s="589" t="s">
        <v>474</v>
      </c>
      <c r="I22" s="589" t="s">
        <v>522</v>
      </c>
      <c r="J22" s="590">
        <v>42921</v>
      </c>
      <c r="K22" s="589" t="s">
        <v>71</v>
      </c>
      <c r="L22" s="589" t="s">
        <v>2354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2360</v>
      </c>
      <c r="F23" s="590">
        <v>42878</v>
      </c>
      <c r="G23" s="591">
        <v>470</v>
      </c>
      <c r="H23" s="589" t="s">
        <v>474</v>
      </c>
      <c r="I23" s="589" t="s">
        <v>530</v>
      </c>
      <c r="J23" s="590">
        <v>42921</v>
      </c>
      <c r="K23" s="589" t="s">
        <v>71</v>
      </c>
      <c r="L23" s="589" t="s">
        <v>2361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2365</v>
      </c>
      <c r="F24" s="590">
        <v>42877</v>
      </c>
      <c r="G24" s="591">
        <v>105</v>
      </c>
      <c r="H24" s="589" t="s">
        <v>474</v>
      </c>
      <c r="I24" s="589" t="s">
        <v>682</v>
      </c>
      <c r="J24" s="590">
        <v>42921</v>
      </c>
      <c r="K24" s="589" t="s">
        <v>71</v>
      </c>
      <c r="L24" s="589" t="s">
        <v>2366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2367</v>
      </c>
      <c r="F25" s="590">
        <v>42877</v>
      </c>
      <c r="G25" s="591">
        <v>82.95</v>
      </c>
      <c r="H25" s="589" t="s">
        <v>474</v>
      </c>
      <c r="I25" s="589" t="s">
        <v>682</v>
      </c>
      <c r="J25" s="590">
        <v>42921</v>
      </c>
      <c r="K25" s="589" t="s">
        <v>71</v>
      </c>
      <c r="L25" s="589" t="s">
        <v>2366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2368</v>
      </c>
      <c r="F26" s="590">
        <v>42877</v>
      </c>
      <c r="G26" s="591">
        <v>82.95</v>
      </c>
      <c r="H26" s="589" t="s">
        <v>474</v>
      </c>
      <c r="I26" s="589" t="s">
        <v>682</v>
      </c>
      <c r="J26" s="590">
        <v>42921</v>
      </c>
      <c r="K26" s="589" t="s">
        <v>71</v>
      </c>
      <c r="L26" s="589" t="s">
        <v>2366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2369</v>
      </c>
      <c r="F27" s="590">
        <v>42877</v>
      </c>
      <c r="G27" s="591">
        <v>386</v>
      </c>
      <c r="H27" s="589" t="s">
        <v>474</v>
      </c>
      <c r="I27" s="589" t="s">
        <v>682</v>
      </c>
      <c r="J27" s="590">
        <v>42921</v>
      </c>
      <c r="K27" s="589" t="s">
        <v>71</v>
      </c>
      <c r="L27" s="589" t="s">
        <v>2134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2370</v>
      </c>
      <c r="F28" s="590">
        <v>42874</v>
      </c>
      <c r="G28" s="591">
        <v>33.65</v>
      </c>
      <c r="H28" s="589" t="s">
        <v>474</v>
      </c>
      <c r="I28" s="589" t="s">
        <v>682</v>
      </c>
      <c r="J28" s="590">
        <v>42921</v>
      </c>
      <c r="K28" s="589" t="s">
        <v>71</v>
      </c>
      <c r="L28" s="589" t="s">
        <v>1493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2371</v>
      </c>
      <c r="F29" s="590">
        <v>42874</v>
      </c>
      <c r="G29" s="591">
        <v>42.8</v>
      </c>
      <c r="H29" s="589" t="s">
        <v>474</v>
      </c>
      <c r="I29" s="589" t="s">
        <v>1500</v>
      </c>
      <c r="J29" s="590">
        <v>42921</v>
      </c>
      <c r="K29" s="589" t="s">
        <v>71</v>
      </c>
      <c r="L29" s="589" t="s">
        <v>2372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2373</v>
      </c>
      <c r="F30" s="590">
        <v>42874</v>
      </c>
      <c r="G30" s="591">
        <v>95</v>
      </c>
      <c r="H30" s="589" t="s">
        <v>474</v>
      </c>
      <c r="I30" s="589" t="s">
        <v>682</v>
      </c>
      <c r="J30" s="590">
        <v>42921</v>
      </c>
      <c r="K30" s="589" t="s">
        <v>71</v>
      </c>
      <c r="L30" s="589" t="s">
        <v>2374</v>
      </c>
    </row>
    <row r="31" spans="1:12" x14ac:dyDescent="0.2">
      <c r="A31" s="589" t="s">
        <v>611</v>
      </c>
      <c r="B31" s="589" t="s">
        <v>81</v>
      </c>
      <c r="C31" s="589" t="s">
        <v>82</v>
      </c>
      <c r="D31" s="589" t="s">
        <v>83</v>
      </c>
      <c r="E31" s="589" t="s">
        <v>2489</v>
      </c>
      <c r="F31" s="590">
        <v>42916</v>
      </c>
      <c r="G31" s="591">
        <v>43.56</v>
      </c>
      <c r="H31" s="589" t="s">
        <v>474</v>
      </c>
      <c r="I31" s="589" t="s">
        <v>2490</v>
      </c>
      <c r="J31" s="590">
        <v>42921</v>
      </c>
      <c r="K31" s="589" t="s">
        <v>71</v>
      </c>
      <c r="L31" s="589" t="s">
        <v>474</v>
      </c>
    </row>
    <row r="32" spans="1:12" x14ac:dyDescent="0.2">
      <c r="A32" s="589" t="s">
        <v>611</v>
      </c>
      <c r="B32" s="589" t="s">
        <v>81</v>
      </c>
      <c r="C32" s="589" t="s">
        <v>82</v>
      </c>
      <c r="D32" s="589" t="s">
        <v>83</v>
      </c>
      <c r="E32" s="589" t="s">
        <v>2491</v>
      </c>
      <c r="F32" s="590">
        <v>42916</v>
      </c>
      <c r="G32" s="591">
        <v>21.78</v>
      </c>
      <c r="H32" s="589" t="s">
        <v>474</v>
      </c>
      <c r="I32" s="589" t="s">
        <v>2492</v>
      </c>
      <c r="J32" s="590">
        <v>42921</v>
      </c>
      <c r="K32" s="589" t="s">
        <v>71</v>
      </c>
      <c r="L32" s="589" t="s">
        <v>474</v>
      </c>
    </row>
    <row r="33" spans="1:12" x14ac:dyDescent="0.2">
      <c r="A33" s="589" t="s">
        <v>611</v>
      </c>
      <c r="B33" s="589" t="s">
        <v>661</v>
      </c>
      <c r="C33" s="589" t="s">
        <v>662</v>
      </c>
      <c r="D33" s="589" t="s">
        <v>663</v>
      </c>
      <c r="E33" s="589" t="s">
        <v>2504</v>
      </c>
      <c r="F33" s="590">
        <v>42916</v>
      </c>
      <c r="G33" s="591">
        <v>37.03</v>
      </c>
      <c r="H33" s="589" t="s">
        <v>474</v>
      </c>
      <c r="I33" s="589" t="s">
        <v>3827</v>
      </c>
      <c r="J33" s="590">
        <v>42921</v>
      </c>
      <c r="K33" s="589" t="s">
        <v>71</v>
      </c>
      <c r="L33" s="589" t="s">
        <v>474</v>
      </c>
    </row>
    <row r="34" spans="1:12" x14ac:dyDescent="0.2">
      <c r="A34" s="589" t="s">
        <v>611</v>
      </c>
      <c r="B34" s="589" t="s">
        <v>661</v>
      </c>
      <c r="C34" s="589" t="s">
        <v>662</v>
      </c>
      <c r="D34" s="589" t="s">
        <v>663</v>
      </c>
      <c r="E34" s="589" t="s">
        <v>2505</v>
      </c>
      <c r="F34" s="590">
        <v>42916</v>
      </c>
      <c r="G34" s="591">
        <v>37.03</v>
      </c>
      <c r="H34" s="589" t="s">
        <v>474</v>
      </c>
      <c r="I34" s="589" t="s">
        <v>111</v>
      </c>
      <c r="J34" s="590">
        <v>42921</v>
      </c>
      <c r="K34" s="589" t="s">
        <v>71</v>
      </c>
      <c r="L34" s="589" t="s">
        <v>474</v>
      </c>
    </row>
    <row r="35" spans="1:12" x14ac:dyDescent="0.2">
      <c r="A35" s="589" t="s">
        <v>611</v>
      </c>
      <c r="B35" s="589" t="s">
        <v>2456</v>
      </c>
      <c r="C35" s="589" t="s">
        <v>2457</v>
      </c>
      <c r="D35" s="589" t="s">
        <v>474</v>
      </c>
      <c r="E35" s="589" t="s">
        <v>2458</v>
      </c>
      <c r="F35" s="590">
        <v>42863</v>
      </c>
      <c r="G35" s="591">
        <v>513.59</v>
      </c>
      <c r="H35" s="589" t="s">
        <v>474</v>
      </c>
      <c r="I35" s="589" t="s">
        <v>522</v>
      </c>
      <c r="J35" s="590">
        <v>42922</v>
      </c>
      <c r="K35" s="589" t="s">
        <v>71</v>
      </c>
      <c r="L35" s="589" t="s">
        <v>474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2481</v>
      </c>
      <c r="F36" s="590">
        <v>42818</v>
      </c>
      <c r="G36" s="591">
        <v>51.48</v>
      </c>
      <c r="H36" s="589" t="s">
        <v>474</v>
      </c>
      <c r="I36" s="589" t="s">
        <v>522</v>
      </c>
      <c r="J36" s="590">
        <v>42922</v>
      </c>
      <c r="K36" s="589" t="s">
        <v>71</v>
      </c>
      <c r="L36" s="589" t="s">
        <v>474</v>
      </c>
    </row>
    <row r="37" spans="1:12" x14ac:dyDescent="0.2">
      <c r="A37" s="589" t="s">
        <v>611</v>
      </c>
      <c r="B37" s="589" t="s">
        <v>850</v>
      </c>
      <c r="C37" s="589" t="s">
        <v>1381</v>
      </c>
      <c r="D37" s="589" t="s">
        <v>851</v>
      </c>
      <c r="E37" s="589" t="s">
        <v>2480</v>
      </c>
      <c r="F37" s="590">
        <v>42916</v>
      </c>
      <c r="G37" s="591">
        <v>936.1</v>
      </c>
      <c r="H37" s="589" t="s">
        <v>474</v>
      </c>
      <c r="I37" s="589" t="s">
        <v>254</v>
      </c>
      <c r="J37" s="590">
        <v>42923</v>
      </c>
      <c r="K37" s="589" t="s">
        <v>71</v>
      </c>
      <c r="L37" s="589" t="s">
        <v>474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2269</v>
      </c>
      <c r="F38" s="590">
        <v>42923</v>
      </c>
      <c r="G38" s="591">
        <v>368.14</v>
      </c>
      <c r="H38" s="589" t="s">
        <v>474</v>
      </c>
      <c r="I38" s="589" t="s">
        <v>1903</v>
      </c>
      <c r="J38" s="590">
        <v>42924</v>
      </c>
      <c r="K38" s="589" t="s">
        <v>71</v>
      </c>
      <c r="L38" s="589" t="s">
        <v>2270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2271</v>
      </c>
      <c r="F39" s="590">
        <v>42923</v>
      </c>
      <c r="G39" s="591">
        <v>1209.1300000000001</v>
      </c>
      <c r="H39" s="589" t="s">
        <v>474</v>
      </c>
      <c r="I39" s="589" t="s">
        <v>1903</v>
      </c>
      <c r="J39" s="590">
        <v>42924</v>
      </c>
      <c r="K39" s="589" t="s">
        <v>71</v>
      </c>
      <c r="L39" s="589" t="s">
        <v>2272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2274</v>
      </c>
      <c r="F40" s="590">
        <v>42923</v>
      </c>
      <c r="G40" s="591">
        <v>144.27000000000001</v>
      </c>
      <c r="H40" s="589" t="s">
        <v>474</v>
      </c>
      <c r="I40" s="589" t="s">
        <v>1560</v>
      </c>
      <c r="J40" s="590">
        <v>42924</v>
      </c>
      <c r="K40" s="589" t="s">
        <v>71</v>
      </c>
      <c r="L40" s="589" t="s">
        <v>2275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2276</v>
      </c>
      <c r="F41" s="590">
        <v>42923</v>
      </c>
      <c r="G41" s="591">
        <v>41.95</v>
      </c>
      <c r="H41" s="589" t="s">
        <v>474</v>
      </c>
      <c r="I41" s="589" t="s">
        <v>226</v>
      </c>
      <c r="J41" s="590">
        <v>42924</v>
      </c>
      <c r="K41" s="589" t="s">
        <v>71</v>
      </c>
      <c r="L41" s="589" t="s">
        <v>2277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2278</v>
      </c>
      <c r="F42" s="590">
        <v>42923</v>
      </c>
      <c r="G42" s="591">
        <v>34.950000000000003</v>
      </c>
      <c r="H42" s="589" t="s">
        <v>474</v>
      </c>
      <c r="I42" s="589" t="s">
        <v>226</v>
      </c>
      <c r="J42" s="590">
        <v>42924</v>
      </c>
      <c r="K42" s="589" t="s">
        <v>71</v>
      </c>
      <c r="L42" s="589" t="s">
        <v>2277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2279</v>
      </c>
      <c r="F43" s="590">
        <v>42923</v>
      </c>
      <c r="G43" s="591">
        <v>97.85</v>
      </c>
      <c r="H43" s="589" t="s">
        <v>474</v>
      </c>
      <c r="I43" s="589" t="s">
        <v>226</v>
      </c>
      <c r="J43" s="590">
        <v>42924</v>
      </c>
      <c r="K43" s="589" t="s">
        <v>71</v>
      </c>
      <c r="L43" s="589" t="s">
        <v>2280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2281</v>
      </c>
      <c r="F44" s="590">
        <v>42923</v>
      </c>
      <c r="G44" s="591">
        <v>82.95</v>
      </c>
      <c r="H44" s="589" t="s">
        <v>474</v>
      </c>
      <c r="I44" s="589" t="s">
        <v>226</v>
      </c>
      <c r="J44" s="590">
        <v>42924</v>
      </c>
      <c r="K44" s="589" t="s">
        <v>71</v>
      </c>
      <c r="L44" s="589" t="s">
        <v>2280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2282</v>
      </c>
      <c r="F45" s="590">
        <v>42923</v>
      </c>
      <c r="G45" s="591">
        <v>94.99</v>
      </c>
      <c r="H45" s="589" t="s">
        <v>474</v>
      </c>
      <c r="I45" s="589" t="s">
        <v>1560</v>
      </c>
      <c r="J45" s="590">
        <v>42924</v>
      </c>
      <c r="K45" s="589" t="s">
        <v>71</v>
      </c>
      <c r="L45" s="589" t="s">
        <v>2275</v>
      </c>
    </row>
    <row r="46" spans="1:12" x14ac:dyDescent="0.2">
      <c r="A46" s="589" t="s">
        <v>611</v>
      </c>
      <c r="B46" s="589" t="s">
        <v>687</v>
      </c>
      <c r="C46" s="589" t="s">
        <v>2995</v>
      </c>
      <c r="D46" s="589" t="s">
        <v>689</v>
      </c>
      <c r="E46" s="589" t="s">
        <v>2283</v>
      </c>
      <c r="F46" s="590">
        <v>42923</v>
      </c>
      <c r="G46" s="591">
        <v>104.02</v>
      </c>
      <c r="H46" s="589" t="s">
        <v>474</v>
      </c>
      <c r="I46" s="589" t="s">
        <v>668</v>
      </c>
      <c r="J46" s="590">
        <v>42924</v>
      </c>
      <c r="K46" s="589" t="s">
        <v>71</v>
      </c>
      <c r="L46" s="589" t="s">
        <v>2284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2327</v>
      </c>
      <c r="F47" s="590">
        <v>42923</v>
      </c>
      <c r="G47" s="591">
        <v>108</v>
      </c>
      <c r="H47" s="589" t="s">
        <v>474</v>
      </c>
      <c r="I47" s="589" t="s">
        <v>509</v>
      </c>
      <c r="J47" s="590">
        <v>42924</v>
      </c>
      <c r="K47" s="589" t="s">
        <v>71</v>
      </c>
      <c r="L47" s="589" t="s">
        <v>2136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2328</v>
      </c>
      <c r="F48" s="590">
        <v>42923</v>
      </c>
      <c r="G48" s="591">
        <v>82.87</v>
      </c>
      <c r="H48" s="589" t="s">
        <v>474</v>
      </c>
      <c r="I48" s="589" t="s">
        <v>226</v>
      </c>
      <c r="J48" s="590">
        <v>42924</v>
      </c>
      <c r="K48" s="589" t="s">
        <v>71</v>
      </c>
      <c r="L48" s="589" t="s">
        <v>2280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2329</v>
      </c>
      <c r="F49" s="590">
        <v>42923</v>
      </c>
      <c r="G49" s="591">
        <v>65</v>
      </c>
      <c r="H49" s="589" t="s">
        <v>474</v>
      </c>
      <c r="I49" s="589" t="s">
        <v>1903</v>
      </c>
      <c r="J49" s="590">
        <v>42924</v>
      </c>
      <c r="K49" s="589" t="s">
        <v>71</v>
      </c>
      <c r="L49" s="589" t="s">
        <v>2330</v>
      </c>
    </row>
    <row r="50" spans="1:12" x14ac:dyDescent="0.2">
      <c r="A50" s="589" t="s">
        <v>611</v>
      </c>
      <c r="B50" s="589" t="s">
        <v>2483</v>
      </c>
      <c r="C50" s="589" t="s">
        <v>2484</v>
      </c>
      <c r="D50" s="589" t="s">
        <v>2485</v>
      </c>
      <c r="E50" s="589" t="s">
        <v>2486</v>
      </c>
      <c r="F50" s="590">
        <v>42916</v>
      </c>
      <c r="G50" s="591">
        <v>33.75</v>
      </c>
      <c r="H50" s="589" t="s">
        <v>2487</v>
      </c>
      <c r="I50" s="589" t="s">
        <v>2488</v>
      </c>
      <c r="J50" s="590">
        <v>42926</v>
      </c>
      <c r="K50" s="589" t="s">
        <v>71</v>
      </c>
      <c r="L50" s="589" t="s">
        <v>474</v>
      </c>
    </row>
    <row r="51" spans="1:12" x14ac:dyDescent="0.2">
      <c r="A51" s="589" t="s">
        <v>611</v>
      </c>
      <c r="B51" s="589" t="s">
        <v>158</v>
      </c>
      <c r="C51" s="589" t="s">
        <v>159</v>
      </c>
      <c r="D51" s="589" t="s">
        <v>160</v>
      </c>
      <c r="E51" s="589" t="s">
        <v>2531</v>
      </c>
      <c r="F51" s="590">
        <v>42916</v>
      </c>
      <c r="G51" s="591">
        <v>146.97999999999999</v>
      </c>
      <c r="H51" s="589" t="s">
        <v>474</v>
      </c>
      <c r="I51" s="589" t="s">
        <v>224</v>
      </c>
      <c r="J51" s="590">
        <v>42926</v>
      </c>
      <c r="K51" s="589" t="s">
        <v>71</v>
      </c>
      <c r="L51" s="589" t="s">
        <v>474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2135</v>
      </c>
      <c r="F52" s="590">
        <v>42926</v>
      </c>
      <c r="G52" s="591">
        <v>-70</v>
      </c>
      <c r="H52" s="589" t="s">
        <v>474</v>
      </c>
      <c r="I52" s="589" t="s">
        <v>509</v>
      </c>
      <c r="J52" s="590">
        <v>42927</v>
      </c>
      <c r="K52" s="589" t="s">
        <v>71</v>
      </c>
      <c r="L52" s="589" t="s">
        <v>2136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2322</v>
      </c>
      <c r="F53" s="590">
        <v>42926</v>
      </c>
      <c r="G53" s="591">
        <v>130</v>
      </c>
      <c r="H53" s="589" t="s">
        <v>474</v>
      </c>
      <c r="I53" s="589" t="s">
        <v>509</v>
      </c>
      <c r="J53" s="590">
        <v>42927</v>
      </c>
      <c r="K53" s="589" t="s">
        <v>71</v>
      </c>
      <c r="L53" s="589" t="s">
        <v>2136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2323</v>
      </c>
      <c r="F54" s="590">
        <v>42926</v>
      </c>
      <c r="G54" s="591">
        <v>93.15</v>
      </c>
      <c r="H54" s="589" t="s">
        <v>474</v>
      </c>
      <c r="I54" s="589" t="s">
        <v>398</v>
      </c>
      <c r="J54" s="590">
        <v>42927</v>
      </c>
      <c r="K54" s="589" t="s">
        <v>71</v>
      </c>
      <c r="L54" s="589" t="s">
        <v>2324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2325</v>
      </c>
      <c r="F55" s="590">
        <v>42926</v>
      </c>
      <c r="G55" s="591">
        <v>883</v>
      </c>
      <c r="H55" s="589" t="s">
        <v>474</v>
      </c>
      <c r="I55" s="589" t="s">
        <v>1903</v>
      </c>
      <c r="J55" s="590">
        <v>42927</v>
      </c>
      <c r="K55" s="589" t="s">
        <v>71</v>
      </c>
      <c r="L55" s="589" t="s">
        <v>2326</v>
      </c>
    </row>
    <row r="56" spans="1:12" x14ac:dyDescent="0.2">
      <c r="A56" s="589" t="s">
        <v>611</v>
      </c>
      <c r="B56" s="589" t="s">
        <v>838</v>
      </c>
      <c r="C56" s="589" t="s">
        <v>839</v>
      </c>
      <c r="D56" s="589" t="s">
        <v>840</v>
      </c>
      <c r="E56" s="589" t="s">
        <v>2412</v>
      </c>
      <c r="F56" s="590">
        <v>42916</v>
      </c>
      <c r="G56" s="591">
        <v>297.97000000000003</v>
      </c>
      <c r="H56" s="589" t="s">
        <v>474</v>
      </c>
      <c r="I56" s="589" t="s">
        <v>607</v>
      </c>
      <c r="J56" s="590">
        <v>42927</v>
      </c>
      <c r="K56" s="589" t="s">
        <v>71</v>
      </c>
      <c r="L56" s="589" t="s">
        <v>474</v>
      </c>
    </row>
    <row r="57" spans="1:12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2131</v>
      </c>
      <c r="F57" s="590">
        <v>42927</v>
      </c>
      <c r="G57" s="591">
        <v>-386</v>
      </c>
      <c r="H57" s="589" t="s">
        <v>474</v>
      </c>
      <c r="I57" s="589" t="s">
        <v>682</v>
      </c>
      <c r="J57" s="590">
        <v>42928</v>
      </c>
      <c r="K57" s="589" t="s">
        <v>71</v>
      </c>
      <c r="L57" s="589" t="s">
        <v>2132</v>
      </c>
    </row>
    <row r="58" spans="1:12" x14ac:dyDescent="0.2">
      <c r="A58" s="589" t="s">
        <v>611</v>
      </c>
      <c r="B58" s="589" t="s">
        <v>687</v>
      </c>
      <c r="C58" s="589" t="s">
        <v>2995</v>
      </c>
      <c r="D58" s="589" t="s">
        <v>689</v>
      </c>
      <c r="E58" s="589" t="s">
        <v>2133</v>
      </c>
      <c r="F58" s="590">
        <v>42927</v>
      </c>
      <c r="G58" s="591">
        <v>-386</v>
      </c>
      <c r="H58" s="589" t="s">
        <v>474</v>
      </c>
      <c r="I58" s="589" t="s">
        <v>682</v>
      </c>
      <c r="J58" s="590">
        <v>42928</v>
      </c>
      <c r="K58" s="589" t="s">
        <v>71</v>
      </c>
      <c r="L58" s="589" t="s">
        <v>2134</v>
      </c>
    </row>
    <row r="59" spans="1:12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2261</v>
      </c>
      <c r="F59" s="590">
        <v>42927</v>
      </c>
      <c r="G59" s="591">
        <v>34.950000000000003</v>
      </c>
      <c r="H59" s="589" t="s">
        <v>474</v>
      </c>
      <c r="I59" s="589" t="s">
        <v>1903</v>
      </c>
      <c r="J59" s="590">
        <v>42928</v>
      </c>
      <c r="K59" s="589" t="s">
        <v>71</v>
      </c>
      <c r="L59" s="589" t="s">
        <v>2262</v>
      </c>
    </row>
    <row r="60" spans="1:12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2263</v>
      </c>
      <c r="F60" s="590">
        <v>42927</v>
      </c>
      <c r="G60" s="591">
        <v>31.35</v>
      </c>
      <c r="H60" s="589" t="s">
        <v>474</v>
      </c>
      <c r="I60" s="589" t="s">
        <v>1903</v>
      </c>
      <c r="J60" s="590">
        <v>42928</v>
      </c>
      <c r="K60" s="589" t="s">
        <v>71</v>
      </c>
      <c r="L60" s="589" t="s">
        <v>2262</v>
      </c>
    </row>
    <row r="61" spans="1:12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2264</v>
      </c>
      <c r="F61" s="590">
        <v>42927</v>
      </c>
      <c r="G61" s="591">
        <v>82.95</v>
      </c>
      <c r="H61" s="589" t="s">
        <v>474</v>
      </c>
      <c r="I61" s="589" t="s">
        <v>260</v>
      </c>
      <c r="J61" s="590">
        <v>42928</v>
      </c>
      <c r="K61" s="589" t="s">
        <v>71</v>
      </c>
      <c r="L61" s="589" t="s">
        <v>2265</v>
      </c>
    </row>
    <row r="62" spans="1:12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2266</v>
      </c>
      <c r="F62" s="590">
        <v>42927</v>
      </c>
      <c r="G62" s="591">
        <v>82.95</v>
      </c>
      <c r="H62" s="589" t="s">
        <v>474</v>
      </c>
      <c r="I62" s="589" t="s">
        <v>260</v>
      </c>
      <c r="J62" s="590">
        <v>42928</v>
      </c>
      <c r="K62" s="589" t="s">
        <v>71</v>
      </c>
      <c r="L62" s="589" t="s">
        <v>2265</v>
      </c>
    </row>
    <row r="63" spans="1:12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2129</v>
      </c>
      <c r="F63" s="590">
        <v>42928</v>
      </c>
      <c r="G63" s="591">
        <v>-812</v>
      </c>
      <c r="H63" s="589" t="s">
        <v>474</v>
      </c>
      <c r="I63" s="589" t="s">
        <v>1903</v>
      </c>
      <c r="J63" s="590">
        <v>42929</v>
      </c>
      <c r="K63" s="589" t="s">
        <v>71</v>
      </c>
      <c r="L63" s="589" t="s">
        <v>2130</v>
      </c>
    </row>
    <row r="64" spans="1:12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2258</v>
      </c>
      <c r="F64" s="590">
        <v>42928</v>
      </c>
      <c r="G64" s="591">
        <v>80.569999999999993</v>
      </c>
      <c r="H64" s="589" t="s">
        <v>474</v>
      </c>
      <c r="I64" s="589" t="s">
        <v>682</v>
      </c>
      <c r="J64" s="590">
        <v>42929</v>
      </c>
      <c r="K64" s="589" t="s">
        <v>71</v>
      </c>
      <c r="L64" s="589" t="s">
        <v>2259</v>
      </c>
    </row>
    <row r="65" spans="1:12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2260</v>
      </c>
      <c r="F65" s="590">
        <v>42928</v>
      </c>
      <c r="G65" s="591">
        <v>86.69</v>
      </c>
      <c r="H65" s="589" t="s">
        <v>474</v>
      </c>
      <c r="I65" s="589" t="s">
        <v>682</v>
      </c>
      <c r="J65" s="590">
        <v>42929</v>
      </c>
      <c r="K65" s="589" t="s">
        <v>71</v>
      </c>
      <c r="L65" s="589" t="s">
        <v>2259</v>
      </c>
    </row>
    <row r="66" spans="1:12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2320</v>
      </c>
      <c r="F66" s="590">
        <v>42928</v>
      </c>
      <c r="G66" s="591">
        <v>406</v>
      </c>
      <c r="H66" s="589" t="s">
        <v>474</v>
      </c>
      <c r="I66" s="589" t="s">
        <v>1903</v>
      </c>
      <c r="J66" s="590">
        <v>42929</v>
      </c>
      <c r="K66" s="589" t="s">
        <v>71</v>
      </c>
      <c r="L66" s="589" t="s">
        <v>2130</v>
      </c>
    </row>
    <row r="67" spans="1:12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2321</v>
      </c>
      <c r="F67" s="590">
        <v>42928</v>
      </c>
      <c r="G67" s="591">
        <v>149.5</v>
      </c>
      <c r="H67" s="589" t="s">
        <v>474</v>
      </c>
      <c r="I67" s="589" t="s">
        <v>682</v>
      </c>
      <c r="J67" s="590">
        <v>42929</v>
      </c>
      <c r="K67" s="589" t="s">
        <v>71</v>
      </c>
      <c r="L67" s="589" t="s">
        <v>2259</v>
      </c>
    </row>
    <row r="68" spans="1:12" x14ac:dyDescent="0.2">
      <c r="A68" s="589" t="s">
        <v>611</v>
      </c>
      <c r="B68" s="589" t="s">
        <v>146</v>
      </c>
      <c r="C68" s="589" t="s">
        <v>397</v>
      </c>
      <c r="D68" s="589" t="s">
        <v>147</v>
      </c>
      <c r="E68" s="589" t="s">
        <v>5391</v>
      </c>
      <c r="F68" s="590">
        <v>42928</v>
      </c>
      <c r="G68" s="591">
        <v>342.88</v>
      </c>
      <c r="H68" s="589" t="s">
        <v>474</v>
      </c>
      <c r="I68" s="589" t="s">
        <v>226</v>
      </c>
      <c r="J68" s="590">
        <v>42929</v>
      </c>
      <c r="K68" s="589" t="s">
        <v>71</v>
      </c>
      <c r="L68" s="589" t="s">
        <v>474</v>
      </c>
    </row>
    <row r="69" spans="1:12" x14ac:dyDescent="0.2">
      <c r="A69" s="589" t="s">
        <v>611</v>
      </c>
      <c r="B69" s="589" t="s">
        <v>2471</v>
      </c>
      <c r="C69" s="589" t="s">
        <v>2472</v>
      </c>
      <c r="D69" s="589" t="s">
        <v>2473</v>
      </c>
      <c r="E69" s="589" t="s">
        <v>2474</v>
      </c>
      <c r="F69" s="590">
        <v>42929</v>
      </c>
      <c r="G69" s="591">
        <v>217.8</v>
      </c>
      <c r="H69" s="589" t="s">
        <v>2475</v>
      </c>
      <c r="I69" s="589" t="s">
        <v>2170</v>
      </c>
      <c r="J69" s="590">
        <v>42929</v>
      </c>
      <c r="K69" s="589" t="s">
        <v>71</v>
      </c>
      <c r="L69" s="589" t="s">
        <v>2476</v>
      </c>
    </row>
    <row r="70" spans="1:12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2255</v>
      </c>
      <c r="F70" s="590">
        <v>42929</v>
      </c>
      <c r="G70" s="591">
        <v>31.35</v>
      </c>
      <c r="H70" s="589" t="s">
        <v>474</v>
      </c>
      <c r="I70" s="589" t="s">
        <v>625</v>
      </c>
      <c r="J70" s="590">
        <v>42930</v>
      </c>
      <c r="K70" s="589" t="s">
        <v>71</v>
      </c>
      <c r="L70" s="589" t="s">
        <v>2256</v>
      </c>
    </row>
    <row r="71" spans="1:12" x14ac:dyDescent="0.2">
      <c r="A71" s="589" t="s">
        <v>611</v>
      </c>
      <c r="B71" s="589" t="s">
        <v>687</v>
      </c>
      <c r="C71" s="589" t="s">
        <v>2995</v>
      </c>
      <c r="D71" s="589" t="s">
        <v>689</v>
      </c>
      <c r="E71" s="589" t="s">
        <v>2257</v>
      </c>
      <c r="F71" s="590">
        <v>42929</v>
      </c>
      <c r="G71" s="591">
        <v>34.950000000000003</v>
      </c>
      <c r="H71" s="589" t="s">
        <v>474</v>
      </c>
      <c r="I71" s="589" t="s">
        <v>625</v>
      </c>
      <c r="J71" s="590">
        <v>42930</v>
      </c>
      <c r="K71" s="589" t="s">
        <v>71</v>
      </c>
      <c r="L71" s="589" t="s">
        <v>2256</v>
      </c>
    </row>
    <row r="72" spans="1:12" x14ac:dyDescent="0.2">
      <c r="A72" s="589" t="s">
        <v>611</v>
      </c>
      <c r="B72" s="589" t="s">
        <v>687</v>
      </c>
      <c r="C72" s="589" t="s">
        <v>2995</v>
      </c>
      <c r="D72" s="589" t="s">
        <v>689</v>
      </c>
      <c r="E72" s="589" t="s">
        <v>2318</v>
      </c>
      <c r="F72" s="590">
        <v>42929</v>
      </c>
      <c r="G72" s="591">
        <v>127.84</v>
      </c>
      <c r="H72" s="589" t="s">
        <v>474</v>
      </c>
      <c r="I72" s="589" t="s">
        <v>1903</v>
      </c>
      <c r="J72" s="590">
        <v>42930</v>
      </c>
      <c r="K72" s="589" t="s">
        <v>71</v>
      </c>
      <c r="L72" s="589" t="s">
        <v>2319</v>
      </c>
    </row>
    <row r="73" spans="1:12" x14ac:dyDescent="0.2">
      <c r="A73" s="589" t="s">
        <v>611</v>
      </c>
      <c r="B73" s="589" t="s">
        <v>687</v>
      </c>
      <c r="C73" s="589" t="s">
        <v>2995</v>
      </c>
      <c r="D73" s="589" t="s">
        <v>689</v>
      </c>
      <c r="E73" s="589" t="s">
        <v>2316</v>
      </c>
      <c r="F73" s="590">
        <v>42930</v>
      </c>
      <c r="G73" s="591">
        <v>260</v>
      </c>
      <c r="H73" s="589" t="s">
        <v>474</v>
      </c>
      <c r="I73" s="589" t="s">
        <v>682</v>
      </c>
      <c r="J73" s="590">
        <v>42931</v>
      </c>
      <c r="K73" s="589" t="s">
        <v>71</v>
      </c>
      <c r="L73" s="589" t="s">
        <v>2317</v>
      </c>
    </row>
    <row r="74" spans="1:12" x14ac:dyDescent="0.2">
      <c r="A74" s="589" t="s">
        <v>611</v>
      </c>
      <c r="B74" s="589" t="s">
        <v>2471</v>
      </c>
      <c r="C74" s="589" t="s">
        <v>2472</v>
      </c>
      <c r="D74" s="589" t="s">
        <v>2473</v>
      </c>
      <c r="E74" s="589" t="s">
        <v>2477</v>
      </c>
      <c r="F74" s="590">
        <v>42929</v>
      </c>
      <c r="G74" s="591">
        <v>127.05</v>
      </c>
      <c r="H74" s="589" t="s">
        <v>2478</v>
      </c>
      <c r="I74" s="589" t="s">
        <v>2170</v>
      </c>
      <c r="J74" s="590">
        <v>42933</v>
      </c>
      <c r="K74" s="589" t="s">
        <v>71</v>
      </c>
      <c r="L74" s="589" t="s">
        <v>2479</v>
      </c>
    </row>
    <row r="75" spans="1:12" x14ac:dyDescent="0.2">
      <c r="A75" s="589" t="s">
        <v>611</v>
      </c>
      <c r="B75" s="589" t="s">
        <v>687</v>
      </c>
      <c r="C75" s="589" t="s">
        <v>2995</v>
      </c>
      <c r="D75" s="589" t="s">
        <v>689</v>
      </c>
      <c r="E75" s="589" t="s">
        <v>2241</v>
      </c>
      <c r="F75" s="590">
        <v>42933</v>
      </c>
      <c r="G75" s="591">
        <v>203.34</v>
      </c>
      <c r="H75" s="589" t="s">
        <v>474</v>
      </c>
      <c r="I75" s="589" t="s">
        <v>1903</v>
      </c>
      <c r="J75" s="590">
        <v>42934</v>
      </c>
      <c r="K75" s="589" t="s">
        <v>71</v>
      </c>
      <c r="L75" s="589" t="s">
        <v>2242</v>
      </c>
    </row>
    <row r="76" spans="1:12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2243</v>
      </c>
      <c r="F76" s="590">
        <v>42933</v>
      </c>
      <c r="G76" s="591">
        <v>203.34</v>
      </c>
      <c r="H76" s="589" t="s">
        <v>474</v>
      </c>
      <c r="I76" s="589" t="s">
        <v>1903</v>
      </c>
      <c r="J76" s="590">
        <v>42934</v>
      </c>
      <c r="K76" s="589" t="s">
        <v>71</v>
      </c>
      <c r="L76" s="589" t="s">
        <v>2244</v>
      </c>
    </row>
    <row r="77" spans="1:12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2246</v>
      </c>
      <c r="F77" s="590">
        <v>42933</v>
      </c>
      <c r="G77" s="591">
        <v>79.98</v>
      </c>
      <c r="H77" s="589" t="s">
        <v>474</v>
      </c>
      <c r="I77" s="589" t="s">
        <v>1903</v>
      </c>
      <c r="J77" s="590">
        <v>42934</v>
      </c>
      <c r="K77" s="589" t="s">
        <v>71</v>
      </c>
      <c r="L77" s="589" t="s">
        <v>2247</v>
      </c>
    </row>
    <row r="78" spans="1:12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2248</v>
      </c>
      <c r="F78" s="590">
        <v>42933</v>
      </c>
      <c r="G78" s="591">
        <v>90.29</v>
      </c>
      <c r="H78" s="589" t="s">
        <v>474</v>
      </c>
      <c r="I78" s="589" t="s">
        <v>682</v>
      </c>
      <c r="J78" s="590">
        <v>42934</v>
      </c>
      <c r="K78" s="589" t="s">
        <v>71</v>
      </c>
      <c r="L78" s="589" t="s">
        <v>2249</v>
      </c>
    </row>
    <row r="79" spans="1:12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2250</v>
      </c>
      <c r="F79" s="590">
        <v>42933</v>
      </c>
      <c r="G79" s="591">
        <v>91.92</v>
      </c>
      <c r="H79" s="589" t="s">
        <v>474</v>
      </c>
      <c r="I79" s="589" t="s">
        <v>682</v>
      </c>
      <c r="J79" s="590">
        <v>42934</v>
      </c>
      <c r="K79" s="589" t="s">
        <v>71</v>
      </c>
      <c r="L79" s="589" t="s">
        <v>2249</v>
      </c>
    </row>
    <row r="80" spans="1:12" x14ac:dyDescent="0.2">
      <c r="A80" s="589" t="s">
        <v>611</v>
      </c>
      <c r="B80" s="589" t="s">
        <v>687</v>
      </c>
      <c r="C80" s="589" t="s">
        <v>2995</v>
      </c>
      <c r="D80" s="589" t="s">
        <v>689</v>
      </c>
      <c r="E80" s="589" t="s">
        <v>2311</v>
      </c>
      <c r="F80" s="590">
        <v>42933</v>
      </c>
      <c r="G80" s="591">
        <v>100</v>
      </c>
      <c r="H80" s="589" t="s">
        <v>474</v>
      </c>
      <c r="I80" s="589" t="s">
        <v>682</v>
      </c>
      <c r="J80" s="590">
        <v>42934</v>
      </c>
      <c r="K80" s="589" t="s">
        <v>71</v>
      </c>
      <c r="L80" s="589" t="s">
        <v>2312</v>
      </c>
    </row>
    <row r="81" spans="1:12" x14ac:dyDescent="0.2">
      <c r="A81" s="589" t="s">
        <v>611</v>
      </c>
      <c r="B81" s="589" t="s">
        <v>687</v>
      </c>
      <c r="C81" s="589" t="s">
        <v>2995</v>
      </c>
      <c r="D81" s="589" t="s">
        <v>689</v>
      </c>
      <c r="E81" s="589" t="s">
        <v>2313</v>
      </c>
      <c r="F81" s="590">
        <v>42933</v>
      </c>
      <c r="G81" s="591">
        <v>322.77</v>
      </c>
      <c r="H81" s="589" t="s">
        <v>474</v>
      </c>
      <c r="I81" s="589" t="s">
        <v>682</v>
      </c>
      <c r="J81" s="590">
        <v>42934</v>
      </c>
      <c r="K81" s="589" t="s">
        <v>71</v>
      </c>
      <c r="L81" s="589" t="s">
        <v>2249</v>
      </c>
    </row>
    <row r="82" spans="1:12" x14ac:dyDescent="0.2">
      <c r="A82" s="589" t="s">
        <v>611</v>
      </c>
      <c r="B82" s="589" t="s">
        <v>687</v>
      </c>
      <c r="C82" s="589" t="s">
        <v>2995</v>
      </c>
      <c r="D82" s="589" t="s">
        <v>689</v>
      </c>
      <c r="E82" s="589" t="s">
        <v>2314</v>
      </c>
      <c r="F82" s="590">
        <v>42933</v>
      </c>
      <c r="G82" s="591">
        <v>100</v>
      </c>
      <c r="H82" s="589" t="s">
        <v>474</v>
      </c>
      <c r="I82" s="589" t="s">
        <v>682</v>
      </c>
      <c r="J82" s="590">
        <v>42934</v>
      </c>
      <c r="K82" s="589" t="s">
        <v>71</v>
      </c>
      <c r="L82" s="589" t="s">
        <v>2315</v>
      </c>
    </row>
    <row r="83" spans="1:12" x14ac:dyDescent="0.2">
      <c r="A83" s="589" t="s">
        <v>611</v>
      </c>
      <c r="B83" s="589" t="s">
        <v>2146</v>
      </c>
      <c r="C83" s="589" t="s">
        <v>2147</v>
      </c>
      <c r="D83" s="589" t="s">
        <v>2148</v>
      </c>
      <c r="E83" s="589" t="s">
        <v>2529</v>
      </c>
      <c r="F83" s="590">
        <v>42927</v>
      </c>
      <c r="G83" s="591">
        <v>152.46</v>
      </c>
      <c r="H83" s="589" t="s">
        <v>474</v>
      </c>
      <c r="I83" s="589" t="s">
        <v>2093</v>
      </c>
      <c r="J83" s="590">
        <v>42934</v>
      </c>
      <c r="K83" s="589" t="s">
        <v>71</v>
      </c>
      <c r="L83" s="589" t="s">
        <v>474</v>
      </c>
    </row>
    <row r="84" spans="1:12" x14ac:dyDescent="0.2">
      <c r="A84" s="589" t="s">
        <v>611</v>
      </c>
      <c r="B84" s="589" t="s">
        <v>687</v>
      </c>
      <c r="C84" s="589" t="s">
        <v>2995</v>
      </c>
      <c r="D84" s="589" t="s">
        <v>689</v>
      </c>
      <c r="E84" s="589" t="s">
        <v>2126</v>
      </c>
      <c r="F84" s="590">
        <v>42934</v>
      </c>
      <c r="G84" s="591">
        <v>-37.56</v>
      </c>
      <c r="H84" s="589" t="s">
        <v>474</v>
      </c>
      <c r="I84" s="589" t="s">
        <v>394</v>
      </c>
      <c r="J84" s="590">
        <v>42935</v>
      </c>
      <c r="K84" s="589" t="s">
        <v>71</v>
      </c>
      <c r="L84" s="589" t="s">
        <v>2127</v>
      </c>
    </row>
    <row r="85" spans="1:12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2227</v>
      </c>
      <c r="F85" s="590">
        <v>42934</v>
      </c>
      <c r="G85" s="591">
        <v>107.39</v>
      </c>
      <c r="H85" s="589" t="s">
        <v>474</v>
      </c>
      <c r="I85" s="589" t="s">
        <v>1903</v>
      </c>
      <c r="J85" s="590">
        <v>42935</v>
      </c>
      <c r="K85" s="589" t="s">
        <v>71</v>
      </c>
      <c r="L85" s="589" t="s">
        <v>2228</v>
      </c>
    </row>
    <row r="86" spans="1:12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2229</v>
      </c>
      <c r="F86" s="590">
        <v>42934</v>
      </c>
      <c r="G86" s="591">
        <v>80.8</v>
      </c>
      <c r="H86" s="589" t="s">
        <v>474</v>
      </c>
      <c r="I86" s="589" t="s">
        <v>682</v>
      </c>
      <c r="J86" s="590">
        <v>42935</v>
      </c>
      <c r="K86" s="589" t="s">
        <v>71</v>
      </c>
      <c r="L86" s="589" t="s">
        <v>2230</v>
      </c>
    </row>
    <row r="87" spans="1:12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2231</v>
      </c>
      <c r="F87" s="590">
        <v>42934</v>
      </c>
      <c r="G87" s="591">
        <v>64.599999999999994</v>
      </c>
      <c r="H87" s="589" t="s">
        <v>474</v>
      </c>
      <c r="I87" s="589" t="s">
        <v>682</v>
      </c>
      <c r="J87" s="590">
        <v>42935</v>
      </c>
      <c r="K87" s="589" t="s">
        <v>71</v>
      </c>
      <c r="L87" s="589" t="s">
        <v>2230</v>
      </c>
    </row>
    <row r="88" spans="1:12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2232</v>
      </c>
      <c r="F88" s="590">
        <v>42934</v>
      </c>
      <c r="G88" s="591">
        <v>34.950000000000003</v>
      </c>
      <c r="H88" s="589" t="s">
        <v>474</v>
      </c>
      <c r="I88" s="589" t="s">
        <v>1903</v>
      </c>
      <c r="J88" s="590">
        <v>42935</v>
      </c>
      <c r="K88" s="589" t="s">
        <v>71</v>
      </c>
      <c r="L88" s="589" t="s">
        <v>2233</v>
      </c>
    </row>
    <row r="89" spans="1:12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2234</v>
      </c>
      <c r="F89" s="590">
        <v>42934</v>
      </c>
      <c r="G89" s="591">
        <v>31.35</v>
      </c>
      <c r="H89" s="589" t="s">
        <v>474</v>
      </c>
      <c r="I89" s="589" t="s">
        <v>1903</v>
      </c>
      <c r="J89" s="590">
        <v>42935</v>
      </c>
      <c r="K89" s="589" t="s">
        <v>71</v>
      </c>
      <c r="L89" s="589" t="s">
        <v>2233</v>
      </c>
    </row>
    <row r="90" spans="1:12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2235</v>
      </c>
      <c r="F90" s="590">
        <v>42934</v>
      </c>
      <c r="G90" s="591">
        <v>156.34</v>
      </c>
      <c r="H90" s="589" t="s">
        <v>474</v>
      </c>
      <c r="I90" s="589" t="s">
        <v>1073</v>
      </c>
      <c r="J90" s="590">
        <v>42935</v>
      </c>
      <c r="K90" s="589" t="s">
        <v>71</v>
      </c>
      <c r="L90" s="589" t="s">
        <v>3256</v>
      </c>
    </row>
    <row r="91" spans="1:12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2236</v>
      </c>
      <c r="F91" s="590">
        <v>42934</v>
      </c>
      <c r="G91" s="591">
        <v>156.34</v>
      </c>
      <c r="H91" s="589" t="s">
        <v>474</v>
      </c>
      <c r="I91" s="589" t="s">
        <v>1073</v>
      </c>
      <c r="J91" s="590">
        <v>42935</v>
      </c>
      <c r="K91" s="589" t="s">
        <v>71</v>
      </c>
      <c r="L91" s="589" t="s">
        <v>3256</v>
      </c>
    </row>
    <row r="92" spans="1:12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2237</v>
      </c>
      <c r="F92" s="590">
        <v>42934</v>
      </c>
      <c r="G92" s="591">
        <v>203.64</v>
      </c>
      <c r="H92" s="589" t="s">
        <v>474</v>
      </c>
      <c r="I92" s="589" t="s">
        <v>1903</v>
      </c>
      <c r="J92" s="590">
        <v>42935</v>
      </c>
      <c r="K92" s="589" t="s">
        <v>71</v>
      </c>
      <c r="L92" s="589" t="s">
        <v>2217</v>
      </c>
    </row>
    <row r="93" spans="1:12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2238</v>
      </c>
      <c r="F93" s="590">
        <v>42934</v>
      </c>
      <c r="G93" s="591">
        <v>205.11</v>
      </c>
      <c r="H93" s="589" t="s">
        <v>474</v>
      </c>
      <c r="I93" s="589" t="s">
        <v>1903</v>
      </c>
      <c r="J93" s="590">
        <v>42935</v>
      </c>
      <c r="K93" s="589" t="s">
        <v>71</v>
      </c>
      <c r="L93" s="589" t="s">
        <v>2217</v>
      </c>
    </row>
    <row r="94" spans="1:12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2239</v>
      </c>
      <c r="F94" s="590">
        <v>42934</v>
      </c>
      <c r="G94" s="591">
        <v>438.23</v>
      </c>
      <c r="H94" s="589" t="s">
        <v>474</v>
      </c>
      <c r="I94" s="589" t="s">
        <v>682</v>
      </c>
      <c r="J94" s="590">
        <v>42935</v>
      </c>
      <c r="K94" s="589" t="s">
        <v>71</v>
      </c>
      <c r="L94" s="589" t="s">
        <v>2240</v>
      </c>
    </row>
    <row r="95" spans="1:12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2305</v>
      </c>
      <c r="F95" s="590">
        <v>42934</v>
      </c>
      <c r="G95" s="591">
        <v>455</v>
      </c>
      <c r="H95" s="589" t="s">
        <v>474</v>
      </c>
      <c r="I95" s="589" t="s">
        <v>1903</v>
      </c>
      <c r="J95" s="590">
        <v>42935</v>
      </c>
      <c r="K95" s="589" t="s">
        <v>71</v>
      </c>
      <c r="L95" s="589" t="s">
        <v>2306</v>
      </c>
    </row>
    <row r="96" spans="1:12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2307</v>
      </c>
      <c r="F96" s="590">
        <v>42934</v>
      </c>
      <c r="G96" s="591">
        <v>455</v>
      </c>
      <c r="H96" s="589" t="s">
        <v>474</v>
      </c>
      <c r="I96" s="589" t="s">
        <v>1903</v>
      </c>
      <c r="J96" s="590">
        <v>42935</v>
      </c>
      <c r="K96" s="589" t="s">
        <v>71</v>
      </c>
      <c r="L96" s="589" t="s">
        <v>2308</v>
      </c>
    </row>
    <row r="97" spans="1:12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2309</v>
      </c>
      <c r="F97" s="590">
        <v>42934</v>
      </c>
      <c r="G97" s="591">
        <v>240</v>
      </c>
      <c r="H97" s="589" t="s">
        <v>474</v>
      </c>
      <c r="I97" s="589" t="s">
        <v>1903</v>
      </c>
      <c r="J97" s="590">
        <v>42935</v>
      </c>
      <c r="K97" s="589" t="s">
        <v>71</v>
      </c>
      <c r="L97" s="589" t="s">
        <v>2217</v>
      </c>
    </row>
    <row r="98" spans="1:12" x14ac:dyDescent="0.2">
      <c r="A98" s="589" t="s">
        <v>611</v>
      </c>
      <c r="B98" s="589" t="s">
        <v>687</v>
      </c>
      <c r="C98" s="589" t="s">
        <v>2995</v>
      </c>
      <c r="D98" s="589" t="s">
        <v>689</v>
      </c>
      <c r="E98" s="589" t="s">
        <v>2310</v>
      </c>
      <c r="F98" s="590">
        <v>42934</v>
      </c>
      <c r="G98" s="591">
        <v>402.3</v>
      </c>
      <c r="H98" s="589" t="s">
        <v>474</v>
      </c>
      <c r="I98" s="589" t="s">
        <v>682</v>
      </c>
      <c r="J98" s="590">
        <v>42935</v>
      </c>
      <c r="K98" s="589" t="s">
        <v>71</v>
      </c>
      <c r="L98" s="589" t="s">
        <v>2240</v>
      </c>
    </row>
    <row r="99" spans="1:12" x14ac:dyDescent="0.2">
      <c r="A99" s="589" t="s">
        <v>611</v>
      </c>
      <c r="B99" s="589" t="s">
        <v>687</v>
      </c>
      <c r="C99" s="589" t="s">
        <v>2995</v>
      </c>
      <c r="D99" s="589" t="s">
        <v>689</v>
      </c>
      <c r="E99" s="589" t="s">
        <v>2225</v>
      </c>
      <c r="F99" s="590">
        <v>42935</v>
      </c>
      <c r="G99" s="591">
        <v>1981.04</v>
      </c>
      <c r="H99" s="589" t="s">
        <v>474</v>
      </c>
      <c r="I99" s="589" t="s">
        <v>1903</v>
      </c>
      <c r="J99" s="590">
        <v>42936</v>
      </c>
      <c r="K99" s="589" t="s">
        <v>71</v>
      </c>
      <c r="L99" s="589" t="s">
        <v>2226</v>
      </c>
    </row>
    <row r="100" spans="1:12" x14ac:dyDescent="0.2">
      <c r="A100" s="589" t="s">
        <v>611</v>
      </c>
      <c r="B100" s="589" t="s">
        <v>687</v>
      </c>
      <c r="C100" s="589" t="s">
        <v>2995</v>
      </c>
      <c r="D100" s="589" t="s">
        <v>689</v>
      </c>
      <c r="E100" s="589" t="s">
        <v>2300</v>
      </c>
      <c r="F100" s="590">
        <v>42935</v>
      </c>
      <c r="G100" s="591">
        <v>70</v>
      </c>
      <c r="H100" s="589" t="s">
        <v>474</v>
      </c>
      <c r="I100" s="589" t="s">
        <v>682</v>
      </c>
      <c r="J100" s="590">
        <v>42936</v>
      </c>
      <c r="K100" s="589" t="s">
        <v>71</v>
      </c>
      <c r="L100" s="589" t="s">
        <v>2301</v>
      </c>
    </row>
    <row r="101" spans="1:12" x14ac:dyDescent="0.2">
      <c r="A101" s="589" t="s">
        <v>611</v>
      </c>
      <c r="B101" s="589" t="s">
        <v>687</v>
      </c>
      <c r="C101" s="589" t="s">
        <v>2995</v>
      </c>
      <c r="D101" s="589" t="s">
        <v>689</v>
      </c>
      <c r="E101" s="589" t="s">
        <v>2302</v>
      </c>
      <c r="F101" s="590">
        <v>42935</v>
      </c>
      <c r="G101" s="591">
        <v>70</v>
      </c>
      <c r="H101" s="589" t="s">
        <v>474</v>
      </c>
      <c r="I101" s="589" t="s">
        <v>682</v>
      </c>
      <c r="J101" s="590">
        <v>42936</v>
      </c>
      <c r="K101" s="589" t="s">
        <v>71</v>
      </c>
      <c r="L101" s="589" t="s">
        <v>2301</v>
      </c>
    </row>
    <row r="102" spans="1:12" x14ac:dyDescent="0.2">
      <c r="A102" s="589" t="s">
        <v>611</v>
      </c>
      <c r="B102" s="589" t="s">
        <v>687</v>
      </c>
      <c r="C102" s="589" t="s">
        <v>2995</v>
      </c>
      <c r="D102" s="589" t="s">
        <v>689</v>
      </c>
      <c r="E102" s="589" t="s">
        <v>2303</v>
      </c>
      <c r="F102" s="590">
        <v>42935</v>
      </c>
      <c r="G102" s="591">
        <v>70</v>
      </c>
      <c r="H102" s="589" t="s">
        <v>474</v>
      </c>
      <c r="I102" s="589" t="s">
        <v>682</v>
      </c>
      <c r="J102" s="590">
        <v>42936</v>
      </c>
      <c r="K102" s="589" t="s">
        <v>71</v>
      </c>
      <c r="L102" s="589" t="s">
        <v>2301</v>
      </c>
    </row>
    <row r="103" spans="1:12" x14ac:dyDescent="0.2">
      <c r="A103" s="589" t="s">
        <v>611</v>
      </c>
      <c r="B103" s="589" t="s">
        <v>687</v>
      </c>
      <c r="C103" s="589" t="s">
        <v>2995</v>
      </c>
      <c r="D103" s="589" t="s">
        <v>689</v>
      </c>
      <c r="E103" s="589" t="s">
        <v>2304</v>
      </c>
      <c r="F103" s="590">
        <v>42935</v>
      </c>
      <c r="G103" s="591">
        <v>70</v>
      </c>
      <c r="H103" s="589" t="s">
        <v>474</v>
      </c>
      <c r="I103" s="589" t="s">
        <v>682</v>
      </c>
      <c r="J103" s="590">
        <v>42936</v>
      </c>
      <c r="K103" s="589" t="s">
        <v>71</v>
      </c>
      <c r="L103" s="589" t="s">
        <v>2301</v>
      </c>
    </row>
    <row r="104" spans="1:12" x14ac:dyDescent="0.2">
      <c r="A104" s="589" t="s">
        <v>611</v>
      </c>
      <c r="B104" s="589" t="s">
        <v>234</v>
      </c>
      <c r="C104" s="589" t="s">
        <v>342</v>
      </c>
      <c r="D104" s="589" t="s">
        <v>235</v>
      </c>
      <c r="E104" s="589" t="s">
        <v>2409</v>
      </c>
      <c r="F104" s="590">
        <v>42936</v>
      </c>
      <c r="G104" s="591">
        <v>1004.3</v>
      </c>
      <c r="H104" s="589" t="s">
        <v>2410</v>
      </c>
      <c r="I104" s="589" t="s">
        <v>394</v>
      </c>
      <c r="J104" s="590">
        <v>42936</v>
      </c>
      <c r="K104" s="589" t="s">
        <v>71</v>
      </c>
      <c r="L104" s="589" t="s">
        <v>2411</v>
      </c>
    </row>
    <row r="105" spans="1:12" x14ac:dyDescent="0.2">
      <c r="A105" s="589" t="s">
        <v>611</v>
      </c>
      <c r="B105" s="589" t="s">
        <v>687</v>
      </c>
      <c r="C105" s="589" t="s">
        <v>2995</v>
      </c>
      <c r="D105" s="589" t="s">
        <v>689</v>
      </c>
      <c r="E105" s="589" t="s">
        <v>2216</v>
      </c>
      <c r="F105" s="590">
        <v>42936</v>
      </c>
      <c r="G105" s="591">
        <v>77</v>
      </c>
      <c r="H105" s="589" t="s">
        <v>474</v>
      </c>
      <c r="I105" s="589" t="s">
        <v>1903</v>
      </c>
      <c r="J105" s="590">
        <v>42937</v>
      </c>
      <c r="K105" s="589" t="s">
        <v>71</v>
      </c>
      <c r="L105" s="589" t="s">
        <v>2217</v>
      </c>
    </row>
    <row r="106" spans="1:12" x14ac:dyDescent="0.2">
      <c r="A106" s="589" t="s">
        <v>611</v>
      </c>
      <c r="B106" s="589" t="s">
        <v>687</v>
      </c>
      <c r="C106" s="589" t="s">
        <v>2995</v>
      </c>
      <c r="D106" s="589" t="s">
        <v>689</v>
      </c>
      <c r="E106" s="589" t="s">
        <v>2218</v>
      </c>
      <c r="F106" s="590">
        <v>42936</v>
      </c>
      <c r="G106" s="591">
        <v>154.91999999999999</v>
      </c>
      <c r="H106" s="589" t="s">
        <v>474</v>
      </c>
      <c r="I106" s="589" t="s">
        <v>1903</v>
      </c>
      <c r="J106" s="590">
        <v>42937</v>
      </c>
      <c r="K106" s="589" t="s">
        <v>71</v>
      </c>
      <c r="L106" s="589" t="s">
        <v>2219</v>
      </c>
    </row>
    <row r="107" spans="1:12" x14ac:dyDescent="0.2">
      <c r="A107" s="589" t="s">
        <v>611</v>
      </c>
      <c r="B107" s="589" t="s">
        <v>687</v>
      </c>
      <c r="C107" s="589" t="s">
        <v>2995</v>
      </c>
      <c r="D107" s="589" t="s">
        <v>689</v>
      </c>
      <c r="E107" s="589" t="s">
        <v>2220</v>
      </c>
      <c r="F107" s="590">
        <v>42936</v>
      </c>
      <c r="G107" s="591">
        <v>135.69999999999999</v>
      </c>
      <c r="H107" s="589" t="s">
        <v>474</v>
      </c>
      <c r="I107" s="589" t="s">
        <v>1903</v>
      </c>
      <c r="J107" s="590">
        <v>42937</v>
      </c>
      <c r="K107" s="589" t="s">
        <v>71</v>
      </c>
      <c r="L107" s="589" t="s">
        <v>2219</v>
      </c>
    </row>
    <row r="108" spans="1:12" x14ac:dyDescent="0.2">
      <c r="A108" s="589" t="s">
        <v>611</v>
      </c>
      <c r="B108" s="589" t="s">
        <v>687</v>
      </c>
      <c r="C108" s="589" t="s">
        <v>2995</v>
      </c>
      <c r="D108" s="589" t="s">
        <v>689</v>
      </c>
      <c r="E108" s="589" t="s">
        <v>2221</v>
      </c>
      <c r="F108" s="590">
        <v>42936</v>
      </c>
      <c r="G108" s="591">
        <v>332.87</v>
      </c>
      <c r="H108" s="589" t="s">
        <v>474</v>
      </c>
      <c r="I108" s="589" t="s">
        <v>1903</v>
      </c>
      <c r="J108" s="590">
        <v>42937</v>
      </c>
      <c r="K108" s="589" t="s">
        <v>71</v>
      </c>
      <c r="L108" s="589" t="s">
        <v>2222</v>
      </c>
    </row>
    <row r="109" spans="1:12" x14ac:dyDescent="0.2">
      <c r="A109" s="589" t="s">
        <v>611</v>
      </c>
      <c r="B109" s="589" t="s">
        <v>687</v>
      </c>
      <c r="C109" s="589" t="s">
        <v>2995</v>
      </c>
      <c r="D109" s="589" t="s">
        <v>689</v>
      </c>
      <c r="E109" s="589" t="s">
        <v>2223</v>
      </c>
      <c r="F109" s="590">
        <v>42936</v>
      </c>
      <c r="G109" s="591">
        <v>817.8</v>
      </c>
      <c r="H109" s="589" t="s">
        <v>474</v>
      </c>
      <c r="I109" s="589" t="s">
        <v>1903</v>
      </c>
      <c r="J109" s="590">
        <v>42937</v>
      </c>
      <c r="K109" s="589" t="s">
        <v>71</v>
      </c>
      <c r="L109" s="589" t="s">
        <v>2224</v>
      </c>
    </row>
    <row r="110" spans="1:12" x14ac:dyDescent="0.2">
      <c r="A110" s="589" t="s">
        <v>611</v>
      </c>
      <c r="B110" s="589" t="s">
        <v>687</v>
      </c>
      <c r="C110" s="589" t="s">
        <v>2995</v>
      </c>
      <c r="D110" s="589" t="s">
        <v>689</v>
      </c>
      <c r="E110" s="589" t="s">
        <v>2299</v>
      </c>
      <c r="F110" s="590">
        <v>42936</v>
      </c>
      <c r="G110" s="591">
        <v>132</v>
      </c>
      <c r="H110" s="589" t="s">
        <v>474</v>
      </c>
      <c r="I110" s="589" t="s">
        <v>1903</v>
      </c>
      <c r="J110" s="590">
        <v>42937</v>
      </c>
      <c r="K110" s="589" t="s">
        <v>71</v>
      </c>
      <c r="L110" s="589" t="s">
        <v>2233</v>
      </c>
    </row>
    <row r="111" spans="1:12" x14ac:dyDescent="0.2">
      <c r="A111" s="589" t="s">
        <v>611</v>
      </c>
      <c r="B111" s="589" t="s">
        <v>2430</v>
      </c>
      <c r="C111" s="589" t="s">
        <v>2431</v>
      </c>
      <c r="D111" s="589" t="s">
        <v>2432</v>
      </c>
      <c r="E111" s="589" t="s">
        <v>2433</v>
      </c>
      <c r="F111" s="590">
        <v>42936</v>
      </c>
      <c r="G111" s="591">
        <v>363</v>
      </c>
      <c r="H111" s="589" t="s">
        <v>474</v>
      </c>
      <c r="I111" s="589" t="s">
        <v>2434</v>
      </c>
      <c r="J111" s="590">
        <v>42937</v>
      </c>
      <c r="K111" s="589" t="s">
        <v>71</v>
      </c>
      <c r="L111" s="589" t="s">
        <v>474</v>
      </c>
    </row>
    <row r="112" spans="1:12" x14ac:dyDescent="0.2">
      <c r="A112" s="589" t="s">
        <v>611</v>
      </c>
      <c r="B112" s="589" t="s">
        <v>146</v>
      </c>
      <c r="C112" s="589" t="s">
        <v>397</v>
      </c>
      <c r="D112" s="589" t="s">
        <v>147</v>
      </c>
      <c r="E112" s="589" t="s">
        <v>2141</v>
      </c>
      <c r="F112" s="590">
        <v>42934</v>
      </c>
      <c r="G112" s="591">
        <v>-1252.71</v>
      </c>
      <c r="H112" s="589" t="s">
        <v>474</v>
      </c>
      <c r="I112" s="589" t="s">
        <v>226</v>
      </c>
      <c r="J112" s="590">
        <v>42940</v>
      </c>
      <c r="K112" s="589" t="s">
        <v>71</v>
      </c>
      <c r="L112" s="589" t="s">
        <v>474</v>
      </c>
    </row>
    <row r="113" spans="1:12" x14ac:dyDescent="0.2">
      <c r="A113" s="589" t="s">
        <v>611</v>
      </c>
      <c r="B113" s="589" t="s">
        <v>146</v>
      </c>
      <c r="C113" s="589" t="s">
        <v>397</v>
      </c>
      <c r="D113" s="589" t="s">
        <v>147</v>
      </c>
      <c r="E113" s="589" t="s">
        <v>2142</v>
      </c>
      <c r="F113" s="590">
        <v>42928</v>
      </c>
      <c r="G113" s="591">
        <v>-342.88</v>
      </c>
      <c r="H113" s="589" t="s">
        <v>474</v>
      </c>
      <c r="I113" s="589" t="s">
        <v>233</v>
      </c>
      <c r="J113" s="590">
        <v>42940</v>
      </c>
      <c r="K113" s="589" t="s">
        <v>71</v>
      </c>
      <c r="L113" s="589" t="s">
        <v>474</v>
      </c>
    </row>
    <row r="114" spans="1:12" x14ac:dyDescent="0.2">
      <c r="A114" s="589" t="s">
        <v>611</v>
      </c>
      <c r="B114" s="589" t="s">
        <v>2160</v>
      </c>
      <c r="C114" s="589" t="s">
        <v>2161</v>
      </c>
      <c r="D114" s="589" t="s">
        <v>2162</v>
      </c>
      <c r="E114" s="589" t="s">
        <v>2163</v>
      </c>
      <c r="F114" s="590">
        <v>42940</v>
      </c>
      <c r="G114" s="591">
        <v>92.06</v>
      </c>
      <c r="H114" s="589" t="s">
        <v>474</v>
      </c>
      <c r="I114" s="589" t="s">
        <v>375</v>
      </c>
      <c r="J114" s="590">
        <v>42941</v>
      </c>
      <c r="K114" s="589" t="s">
        <v>71</v>
      </c>
      <c r="L114" s="589" t="s">
        <v>474</v>
      </c>
    </row>
    <row r="115" spans="1:12" x14ac:dyDescent="0.2">
      <c r="A115" s="589" t="s">
        <v>611</v>
      </c>
      <c r="B115" s="589" t="s">
        <v>687</v>
      </c>
      <c r="C115" s="589" t="s">
        <v>2995</v>
      </c>
      <c r="D115" s="589" t="s">
        <v>689</v>
      </c>
      <c r="E115" s="589" t="s">
        <v>2211</v>
      </c>
      <c r="F115" s="590">
        <v>42940</v>
      </c>
      <c r="G115" s="591">
        <v>870.67</v>
      </c>
      <c r="H115" s="589" t="s">
        <v>474</v>
      </c>
      <c r="I115" s="589" t="s">
        <v>539</v>
      </c>
      <c r="J115" s="590">
        <v>42941</v>
      </c>
      <c r="K115" s="589" t="s">
        <v>71</v>
      </c>
      <c r="L115" s="589" t="s">
        <v>2212</v>
      </c>
    </row>
    <row r="116" spans="1:12" x14ac:dyDescent="0.2">
      <c r="A116" s="589" t="s">
        <v>611</v>
      </c>
      <c r="B116" s="589" t="s">
        <v>687</v>
      </c>
      <c r="C116" s="589" t="s">
        <v>2995</v>
      </c>
      <c r="D116" s="589" t="s">
        <v>689</v>
      </c>
      <c r="E116" s="589" t="s">
        <v>2213</v>
      </c>
      <c r="F116" s="590">
        <v>42940</v>
      </c>
      <c r="G116" s="591">
        <v>617.5</v>
      </c>
      <c r="H116" s="589" t="s">
        <v>474</v>
      </c>
      <c r="I116" s="589" t="s">
        <v>682</v>
      </c>
      <c r="J116" s="590">
        <v>42941</v>
      </c>
      <c r="K116" s="589" t="s">
        <v>71</v>
      </c>
      <c r="L116" s="589" t="s">
        <v>2214</v>
      </c>
    </row>
    <row r="117" spans="1:12" x14ac:dyDescent="0.2">
      <c r="A117" s="589" t="s">
        <v>611</v>
      </c>
      <c r="B117" s="589" t="s">
        <v>630</v>
      </c>
      <c r="C117" s="589" t="s">
        <v>631</v>
      </c>
      <c r="D117" s="589" t="s">
        <v>632</v>
      </c>
      <c r="E117" s="589" t="s">
        <v>2447</v>
      </c>
      <c r="F117" s="590">
        <v>42940</v>
      </c>
      <c r="G117" s="591">
        <v>92.18</v>
      </c>
      <c r="H117" s="589" t="s">
        <v>474</v>
      </c>
      <c r="I117" s="589" t="s">
        <v>237</v>
      </c>
      <c r="J117" s="590">
        <v>42941</v>
      </c>
      <c r="K117" s="589" t="s">
        <v>71</v>
      </c>
      <c r="L117" s="589" t="s">
        <v>474</v>
      </c>
    </row>
    <row r="118" spans="1:12" x14ac:dyDescent="0.2">
      <c r="A118" s="589" t="s">
        <v>611</v>
      </c>
      <c r="B118" s="589" t="s">
        <v>687</v>
      </c>
      <c r="C118" s="589" t="s">
        <v>2995</v>
      </c>
      <c r="D118" s="589" t="s">
        <v>689</v>
      </c>
      <c r="E118" s="589" t="s">
        <v>2206</v>
      </c>
      <c r="F118" s="590">
        <v>42941</v>
      </c>
      <c r="G118" s="591">
        <v>179.77</v>
      </c>
      <c r="H118" s="589" t="s">
        <v>474</v>
      </c>
      <c r="I118" s="589" t="s">
        <v>682</v>
      </c>
      <c r="J118" s="590">
        <v>42942</v>
      </c>
      <c r="K118" s="589" t="s">
        <v>71</v>
      </c>
      <c r="L118" s="589" t="s">
        <v>2202</v>
      </c>
    </row>
    <row r="119" spans="1:12" x14ac:dyDescent="0.2">
      <c r="A119" s="589" t="s">
        <v>611</v>
      </c>
      <c r="B119" s="589" t="s">
        <v>687</v>
      </c>
      <c r="C119" s="589" t="s">
        <v>2995</v>
      </c>
      <c r="D119" s="589" t="s">
        <v>689</v>
      </c>
      <c r="E119" s="589" t="s">
        <v>2207</v>
      </c>
      <c r="F119" s="590">
        <v>42941</v>
      </c>
      <c r="G119" s="591">
        <v>50.33</v>
      </c>
      <c r="H119" s="589" t="s">
        <v>474</v>
      </c>
      <c r="I119" s="589" t="s">
        <v>682</v>
      </c>
      <c r="J119" s="590">
        <v>42942</v>
      </c>
      <c r="K119" s="589" t="s">
        <v>71</v>
      </c>
      <c r="L119" s="589" t="s">
        <v>2202</v>
      </c>
    </row>
    <row r="120" spans="1:12" x14ac:dyDescent="0.2">
      <c r="A120" s="589" t="s">
        <v>611</v>
      </c>
      <c r="B120" s="589" t="s">
        <v>687</v>
      </c>
      <c r="C120" s="589" t="s">
        <v>2995</v>
      </c>
      <c r="D120" s="589" t="s">
        <v>689</v>
      </c>
      <c r="E120" s="589" t="s">
        <v>2297</v>
      </c>
      <c r="F120" s="590">
        <v>42941</v>
      </c>
      <c r="G120" s="591">
        <v>245.61</v>
      </c>
      <c r="H120" s="589" t="s">
        <v>474</v>
      </c>
      <c r="I120" s="589" t="s">
        <v>682</v>
      </c>
      <c r="J120" s="590">
        <v>42942</v>
      </c>
      <c r="K120" s="589" t="s">
        <v>71</v>
      </c>
      <c r="L120" s="589" t="s">
        <v>2202</v>
      </c>
    </row>
    <row r="121" spans="1:12" x14ac:dyDescent="0.2">
      <c r="A121" s="589" t="s">
        <v>611</v>
      </c>
      <c r="B121" s="589" t="s">
        <v>158</v>
      </c>
      <c r="C121" s="589" t="s">
        <v>159</v>
      </c>
      <c r="D121" s="589" t="s">
        <v>160</v>
      </c>
      <c r="E121" s="589" t="s">
        <v>2530</v>
      </c>
      <c r="F121" s="590">
        <v>42936</v>
      </c>
      <c r="G121" s="591">
        <v>234.28</v>
      </c>
      <c r="H121" s="589" t="s">
        <v>474</v>
      </c>
      <c r="I121" s="589" t="s">
        <v>224</v>
      </c>
      <c r="J121" s="590">
        <v>42942</v>
      </c>
      <c r="K121" s="589" t="s">
        <v>71</v>
      </c>
      <c r="L121" s="589" t="s">
        <v>474</v>
      </c>
    </row>
    <row r="122" spans="1:12" x14ac:dyDescent="0.2">
      <c r="A122" s="589" t="s">
        <v>611</v>
      </c>
      <c r="B122" s="589" t="s">
        <v>687</v>
      </c>
      <c r="C122" s="589" t="s">
        <v>2995</v>
      </c>
      <c r="D122" s="589" t="s">
        <v>689</v>
      </c>
      <c r="E122" s="589" t="s">
        <v>2196</v>
      </c>
      <c r="F122" s="590">
        <v>42942</v>
      </c>
      <c r="G122" s="591">
        <v>129</v>
      </c>
      <c r="H122" s="589" t="s">
        <v>474</v>
      </c>
      <c r="I122" s="589" t="s">
        <v>1903</v>
      </c>
      <c r="J122" s="590">
        <v>42943</v>
      </c>
      <c r="K122" s="589" t="s">
        <v>71</v>
      </c>
      <c r="L122" s="589" t="s">
        <v>2197</v>
      </c>
    </row>
    <row r="123" spans="1:12" x14ac:dyDescent="0.2">
      <c r="A123" s="589" t="s">
        <v>611</v>
      </c>
      <c r="B123" s="589" t="s">
        <v>687</v>
      </c>
      <c r="C123" s="589" t="s">
        <v>2995</v>
      </c>
      <c r="D123" s="589" t="s">
        <v>689</v>
      </c>
      <c r="E123" s="589" t="s">
        <v>2198</v>
      </c>
      <c r="F123" s="590">
        <v>42942</v>
      </c>
      <c r="G123" s="591">
        <v>75.459999999999994</v>
      </c>
      <c r="H123" s="589" t="s">
        <v>474</v>
      </c>
      <c r="I123" s="589" t="s">
        <v>2199</v>
      </c>
      <c r="J123" s="590">
        <v>42943</v>
      </c>
      <c r="K123" s="589" t="s">
        <v>71</v>
      </c>
      <c r="L123" s="589" t="s">
        <v>2200</v>
      </c>
    </row>
    <row r="124" spans="1:12" x14ac:dyDescent="0.2">
      <c r="A124" s="589" t="s">
        <v>611</v>
      </c>
      <c r="B124" s="589" t="s">
        <v>687</v>
      </c>
      <c r="C124" s="589" t="s">
        <v>2995</v>
      </c>
      <c r="D124" s="589" t="s">
        <v>689</v>
      </c>
      <c r="E124" s="589" t="s">
        <v>2201</v>
      </c>
      <c r="F124" s="590">
        <v>42942</v>
      </c>
      <c r="G124" s="591">
        <v>42.1</v>
      </c>
      <c r="H124" s="589" t="s">
        <v>474</v>
      </c>
      <c r="I124" s="589" t="s">
        <v>682</v>
      </c>
      <c r="J124" s="590">
        <v>42943</v>
      </c>
      <c r="K124" s="589" t="s">
        <v>71</v>
      </c>
      <c r="L124" s="589" t="s">
        <v>2202</v>
      </c>
    </row>
    <row r="125" spans="1:12" x14ac:dyDescent="0.2">
      <c r="A125" s="589" t="s">
        <v>611</v>
      </c>
      <c r="B125" s="589" t="s">
        <v>687</v>
      </c>
      <c r="C125" s="589" t="s">
        <v>2995</v>
      </c>
      <c r="D125" s="589" t="s">
        <v>689</v>
      </c>
      <c r="E125" s="589" t="s">
        <v>2205</v>
      </c>
      <c r="F125" s="590">
        <v>42942</v>
      </c>
      <c r="G125" s="591">
        <v>149.97999999999999</v>
      </c>
      <c r="H125" s="589" t="s">
        <v>474</v>
      </c>
      <c r="I125" s="589" t="s">
        <v>2673</v>
      </c>
      <c r="J125" s="590">
        <v>42943</v>
      </c>
      <c r="K125" s="589" t="s">
        <v>71</v>
      </c>
      <c r="L125" s="589" t="s">
        <v>2183</v>
      </c>
    </row>
    <row r="126" spans="1:12" x14ac:dyDescent="0.2">
      <c r="A126" s="589" t="s">
        <v>611</v>
      </c>
      <c r="B126" s="589" t="s">
        <v>687</v>
      </c>
      <c r="C126" s="589" t="s">
        <v>2995</v>
      </c>
      <c r="D126" s="589" t="s">
        <v>689</v>
      </c>
      <c r="E126" s="589" t="s">
        <v>2295</v>
      </c>
      <c r="F126" s="590">
        <v>42942</v>
      </c>
      <c r="G126" s="591">
        <v>175</v>
      </c>
      <c r="H126" s="589" t="s">
        <v>474</v>
      </c>
      <c r="I126" s="589" t="s">
        <v>1903</v>
      </c>
      <c r="J126" s="590">
        <v>42943</v>
      </c>
      <c r="K126" s="589" t="s">
        <v>71</v>
      </c>
      <c r="L126" s="589" t="s">
        <v>2296</v>
      </c>
    </row>
    <row r="127" spans="1:12" x14ac:dyDescent="0.2">
      <c r="A127" s="589" t="s">
        <v>611</v>
      </c>
      <c r="B127" s="589" t="s">
        <v>119</v>
      </c>
      <c r="C127" s="589" t="s">
        <v>120</v>
      </c>
      <c r="D127" s="589" t="s">
        <v>121</v>
      </c>
      <c r="E127" s="589" t="s">
        <v>2398</v>
      </c>
      <c r="F127" s="590">
        <v>42942</v>
      </c>
      <c r="G127" s="591">
        <v>18.39</v>
      </c>
      <c r="H127" s="589" t="s">
        <v>474</v>
      </c>
      <c r="I127" s="589" t="s">
        <v>629</v>
      </c>
      <c r="J127" s="590">
        <v>42943</v>
      </c>
      <c r="K127" s="589" t="s">
        <v>71</v>
      </c>
      <c r="L127" s="589" t="s">
        <v>474</v>
      </c>
    </row>
    <row r="128" spans="1:12" x14ac:dyDescent="0.2">
      <c r="A128" s="589" t="s">
        <v>611</v>
      </c>
      <c r="B128" s="589" t="s">
        <v>687</v>
      </c>
      <c r="C128" s="589" t="s">
        <v>2995</v>
      </c>
      <c r="D128" s="589" t="s">
        <v>689</v>
      </c>
      <c r="E128" s="589" t="s">
        <v>2175</v>
      </c>
      <c r="F128" s="590">
        <v>42943</v>
      </c>
      <c r="G128" s="591">
        <v>40.5</v>
      </c>
      <c r="H128" s="589" t="s">
        <v>474</v>
      </c>
      <c r="I128" s="589" t="s">
        <v>682</v>
      </c>
      <c r="J128" s="590">
        <v>42944</v>
      </c>
      <c r="K128" s="589" t="s">
        <v>71</v>
      </c>
      <c r="L128" s="589" t="s">
        <v>2176</v>
      </c>
    </row>
    <row r="129" spans="1:12" x14ac:dyDescent="0.2">
      <c r="A129" s="589" t="s">
        <v>611</v>
      </c>
      <c r="B129" s="589" t="s">
        <v>687</v>
      </c>
      <c r="C129" s="589" t="s">
        <v>2995</v>
      </c>
      <c r="D129" s="589" t="s">
        <v>689</v>
      </c>
      <c r="E129" s="589" t="s">
        <v>2177</v>
      </c>
      <c r="F129" s="590">
        <v>42943</v>
      </c>
      <c r="G129" s="591">
        <v>65</v>
      </c>
      <c r="H129" s="589" t="s">
        <v>474</v>
      </c>
      <c r="I129" s="589" t="s">
        <v>1903</v>
      </c>
      <c r="J129" s="590">
        <v>42944</v>
      </c>
      <c r="K129" s="589" t="s">
        <v>71</v>
      </c>
      <c r="L129" s="589" t="s">
        <v>2178</v>
      </c>
    </row>
    <row r="130" spans="1:12" x14ac:dyDescent="0.2">
      <c r="A130" s="589" t="s">
        <v>611</v>
      </c>
      <c r="B130" s="589" t="s">
        <v>687</v>
      </c>
      <c r="C130" s="589" t="s">
        <v>2995</v>
      </c>
      <c r="D130" s="589" t="s">
        <v>689</v>
      </c>
      <c r="E130" s="589" t="s">
        <v>2179</v>
      </c>
      <c r="F130" s="590">
        <v>42943</v>
      </c>
      <c r="G130" s="591">
        <v>65</v>
      </c>
      <c r="H130" s="589" t="s">
        <v>474</v>
      </c>
      <c r="I130" s="589" t="s">
        <v>1903</v>
      </c>
      <c r="J130" s="590">
        <v>42944</v>
      </c>
      <c r="K130" s="589" t="s">
        <v>71</v>
      </c>
      <c r="L130" s="589" t="s">
        <v>2178</v>
      </c>
    </row>
    <row r="131" spans="1:12" x14ac:dyDescent="0.2">
      <c r="A131" s="589" t="s">
        <v>611</v>
      </c>
      <c r="B131" s="589" t="s">
        <v>687</v>
      </c>
      <c r="C131" s="589" t="s">
        <v>2995</v>
      </c>
      <c r="D131" s="589" t="s">
        <v>689</v>
      </c>
      <c r="E131" s="589" t="s">
        <v>2180</v>
      </c>
      <c r="F131" s="590">
        <v>42943</v>
      </c>
      <c r="G131" s="591">
        <v>30</v>
      </c>
      <c r="H131" s="589" t="s">
        <v>474</v>
      </c>
      <c r="I131" s="589" t="s">
        <v>1903</v>
      </c>
      <c r="J131" s="590">
        <v>42944</v>
      </c>
      <c r="K131" s="589" t="s">
        <v>71</v>
      </c>
      <c r="L131" s="589" t="s">
        <v>2178</v>
      </c>
    </row>
    <row r="132" spans="1:12" x14ac:dyDescent="0.2">
      <c r="A132" s="589" t="s">
        <v>611</v>
      </c>
      <c r="B132" s="589" t="s">
        <v>687</v>
      </c>
      <c r="C132" s="589" t="s">
        <v>2995</v>
      </c>
      <c r="D132" s="589" t="s">
        <v>689</v>
      </c>
      <c r="E132" s="589" t="s">
        <v>2181</v>
      </c>
      <c r="F132" s="590">
        <v>42943</v>
      </c>
      <c r="G132" s="591">
        <v>30</v>
      </c>
      <c r="H132" s="589" t="s">
        <v>474</v>
      </c>
      <c r="I132" s="589" t="s">
        <v>1903</v>
      </c>
      <c r="J132" s="590">
        <v>42944</v>
      </c>
      <c r="K132" s="589" t="s">
        <v>71</v>
      </c>
      <c r="L132" s="589" t="s">
        <v>2178</v>
      </c>
    </row>
    <row r="133" spans="1:12" x14ac:dyDescent="0.2">
      <c r="A133" s="589" t="s">
        <v>611</v>
      </c>
      <c r="B133" s="589" t="s">
        <v>687</v>
      </c>
      <c r="C133" s="589" t="s">
        <v>2995</v>
      </c>
      <c r="D133" s="589" t="s">
        <v>689</v>
      </c>
      <c r="E133" s="589" t="s">
        <v>2182</v>
      </c>
      <c r="F133" s="590">
        <v>42943</v>
      </c>
      <c r="G133" s="591">
        <v>149.97999999999999</v>
      </c>
      <c r="H133" s="589" t="s">
        <v>474</v>
      </c>
      <c r="I133" s="589" t="s">
        <v>2673</v>
      </c>
      <c r="J133" s="590">
        <v>42944</v>
      </c>
      <c r="K133" s="589" t="s">
        <v>71</v>
      </c>
      <c r="L133" s="589" t="s">
        <v>2183</v>
      </c>
    </row>
    <row r="134" spans="1:12" x14ac:dyDescent="0.2">
      <c r="A134" s="589" t="s">
        <v>611</v>
      </c>
      <c r="B134" s="589" t="s">
        <v>687</v>
      </c>
      <c r="C134" s="589" t="s">
        <v>2995</v>
      </c>
      <c r="D134" s="589" t="s">
        <v>689</v>
      </c>
      <c r="E134" s="589" t="s">
        <v>2184</v>
      </c>
      <c r="F134" s="590">
        <v>42943</v>
      </c>
      <c r="G134" s="591">
        <v>138.94</v>
      </c>
      <c r="H134" s="589" t="s">
        <v>474</v>
      </c>
      <c r="I134" s="589" t="s">
        <v>1903</v>
      </c>
      <c r="J134" s="590">
        <v>42944</v>
      </c>
      <c r="K134" s="589" t="s">
        <v>71</v>
      </c>
      <c r="L134" s="589" t="s">
        <v>2185</v>
      </c>
    </row>
    <row r="135" spans="1:12" x14ac:dyDescent="0.2">
      <c r="A135" s="589" t="s">
        <v>611</v>
      </c>
      <c r="B135" s="589" t="s">
        <v>687</v>
      </c>
      <c r="C135" s="589" t="s">
        <v>2995</v>
      </c>
      <c r="D135" s="589" t="s">
        <v>689</v>
      </c>
      <c r="E135" s="589" t="s">
        <v>2186</v>
      </c>
      <c r="F135" s="590">
        <v>42943</v>
      </c>
      <c r="G135" s="591">
        <v>16.25</v>
      </c>
      <c r="H135" s="589" t="s">
        <v>474</v>
      </c>
      <c r="I135" s="589" t="s">
        <v>2125</v>
      </c>
      <c r="J135" s="590">
        <v>42944</v>
      </c>
      <c r="K135" s="589" t="s">
        <v>71</v>
      </c>
      <c r="L135" s="589" t="s">
        <v>2187</v>
      </c>
    </row>
    <row r="136" spans="1:12" x14ac:dyDescent="0.2">
      <c r="A136" s="589" t="s">
        <v>611</v>
      </c>
      <c r="B136" s="589" t="s">
        <v>687</v>
      </c>
      <c r="C136" s="589" t="s">
        <v>2995</v>
      </c>
      <c r="D136" s="589" t="s">
        <v>689</v>
      </c>
      <c r="E136" s="589" t="s">
        <v>2188</v>
      </c>
      <c r="F136" s="590">
        <v>42943</v>
      </c>
      <c r="G136" s="591">
        <v>14.55</v>
      </c>
      <c r="H136" s="589" t="s">
        <v>474</v>
      </c>
      <c r="I136" s="589" t="s">
        <v>2125</v>
      </c>
      <c r="J136" s="590">
        <v>42944</v>
      </c>
      <c r="K136" s="589" t="s">
        <v>71</v>
      </c>
      <c r="L136" s="589" t="s">
        <v>2187</v>
      </c>
    </row>
    <row r="137" spans="1:12" x14ac:dyDescent="0.2">
      <c r="A137" s="589" t="s">
        <v>611</v>
      </c>
      <c r="B137" s="589" t="s">
        <v>687</v>
      </c>
      <c r="C137" s="589" t="s">
        <v>2995</v>
      </c>
      <c r="D137" s="589" t="s">
        <v>689</v>
      </c>
      <c r="E137" s="589" t="s">
        <v>2189</v>
      </c>
      <c r="F137" s="590">
        <v>42943</v>
      </c>
      <c r="G137" s="591">
        <v>83.24</v>
      </c>
      <c r="H137" s="589" t="s">
        <v>474</v>
      </c>
      <c r="I137" s="589" t="s">
        <v>1903</v>
      </c>
      <c r="J137" s="590">
        <v>42944</v>
      </c>
      <c r="K137" s="589" t="s">
        <v>71</v>
      </c>
      <c r="L137" s="589" t="s">
        <v>2190</v>
      </c>
    </row>
    <row r="138" spans="1:12" x14ac:dyDescent="0.2">
      <c r="A138" s="589" t="s">
        <v>611</v>
      </c>
      <c r="B138" s="589" t="s">
        <v>687</v>
      </c>
      <c r="C138" s="589" t="s">
        <v>2995</v>
      </c>
      <c r="D138" s="589" t="s">
        <v>689</v>
      </c>
      <c r="E138" s="589" t="s">
        <v>2191</v>
      </c>
      <c r="F138" s="590">
        <v>42943</v>
      </c>
      <c r="G138" s="591">
        <v>45.92</v>
      </c>
      <c r="H138" s="589" t="s">
        <v>474</v>
      </c>
      <c r="I138" s="589" t="s">
        <v>1903</v>
      </c>
      <c r="J138" s="590">
        <v>42944</v>
      </c>
      <c r="K138" s="589" t="s">
        <v>71</v>
      </c>
      <c r="L138" s="589" t="s">
        <v>2190</v>
      </c>
    </row>
    <row r="139" spans="1:12" x14ac:dyDescent="0.2">
      <c r="A139" s="589" t="s">
        <v>611</v>
      </c>
      <c r="B139" s="589" t="s">
        <v>687</v>
      </c>
      <c r="C139" s="589" t="s">
        <v>2995</v>
      </c>
      <c r="D139" s="589" t="s">
        <v>689</v>
      </c>
      <c r="E139" s="589" t="s">
        <v>2192</v>
      </c>
      <c r="F139" s="590">
        <v>42943</v>
      </c>
      <c r="G139" s="591">
        <v>996.16</v>
      </c>
      <c r="H139" s="589" t="s">
        <v>474</v>
      </c>
      <c r="I139" s="589" t="s">
        <v>1903</v>
      </c>
      <c r="J139" s="590">
        <v>42944</v>
      </c>
      <c r="K139" s="589" t="s">
        <v>71</v>
      </c>
      <c r="L139" s="589" t="s">
        <v>2193</v>
      </c>
    </row>
    <row r="140" spans="1:12" x14ac:dyDescent="0.2">
      <c r="A140" s="589" t="s">
        <v>611</v>
      </c>
      <c r="B140" s="589" t="s">
        <v>687</v>
      </c>
      <c r="C140" s="589" t="s">
        <v>2995</v>
      </c>
      <c r="D140" s="589" t="s">
        <v>689</v>
      </c>
      <c r="E140" s="589" t="s">
        <v>2194</v>
      </c>
      <c r="F140" s="590">
        <v>42943</v>
      </c>
      <c r="G140" s="591">
        <v>996.16</v>
      </c>
      <c r="H140" s="589" t="s">
        <v>474</v>
      </c>
      <c r="I140" s="589" t="s">
        <v>1903</v>
      </c>
      <c r="J140" s="590">
        <v>42944</v>
      </c>
      <c r="K140" s="589" t="s">
        <v>71</v>
      </c>
      <c r="L140" s="589" t="s">
        <v>2178</v>
      </c>
    </row>
    <row r="141" spans="1:12" x14ac:dyDescent="0.2">
      <c r="A141" s="589" t="s">
        <v>611</v>
      </c>
      <c r="B141" s="589" t="s">
        <v>687</v>
      </c>
      <c r="C141" s="589" t="s">
        <v>2995</v>
      </c>
      <c r="D141" s="589" t="s">
        <v>689</v>
      </c>
      <c r="E141" s="589" t="s">
        <v>2292</v>
      </c>
      <c r="F141" s="590">
        <v>42943</v>
      </c>
      <c r="G141" s="591">
        <v>6.5</v>
      </c>
      <c r="H141" s="589" t="s">
        <v>474</v>
      </c>
      <c r="I141" s="589" t="s">
        <v>682</v>
      </c>
      <c r="J141" s="590">
        <v>42944</v>
      </c>
      <c r="K141" s="589" t="s">
        <v>71</v>
      </c>
      <c r="L141" s="589" t="s">
        <v>2259</v>
      </c>
    </row>
    <row r="142" spans="1:12" x14ac:dyDescent="0.2">
      <c r="A142" s="589" t="s">
        <v>611</v>
      </c>
      <c r="B142" s="589" t="s">
        <v>687</v>
      </c>
      <c r="C142" s="589" t="s">
        <v>2995</v>
      </c>
      <c r="D142" s="589" t="s">
        <v>689</v>
      </c>
      <c r="E142" s="589" t="s">
        <v>2293</v>
      </c>
      <c r="F142" s="590">
        <v>42943</v>
      </c>
      <c r="G142" s="591">
        <v>268.01</v>
      </c>
      <c r="H142" s="589" t="s">
        <v>474</v>
      </c>
      <c r="I142" s="589" t="s">
        <v>1903</v>
      </c>
      <c r="J142" s="590">
        <v>42944</v>
      </c>
      <c r="K142" s="589" t="s">
        <v>71</v>
      </c>
      <c r="L142" s="589" t="s">
        <v>2294</v>
      </c>
    </row>
    <row r="143" spans="1:12" x14ac:dyDescent="0.2">
      <c r="A143" s="589" t="s">
        <v>611</v>
      </c>
      <c r="B143" s="589" t="s">
        <v>140</v>
      </c>
      <c r="C143" s="589" t="s">
        <v>141</v>
      </c>
      <c r="D143" s="589" t="s">
        <v>474</v>
      </c>
      <c r="E143" s="589" t="s">
        <v>2461</v>
      </c>
      <c r="F143" s="590">
        <v>42937</v>
      </c>
      <c r="G143" s="591">
        <v>161.91999999999999</v>
      </c>
      <c r="H143" s="589" t="s">
        <v>474</v>
      </c>
      <c r="I143" s="589" t="s">
        <v>104</v>
      </c>
      <c r="J143" s="590">
        <v>42944</v>
      </c>
      <c r="K143" s="589" t="s">
        <v>71</v>
      </c>
      <c r="L143" s="589" t="s">
        <v>474</v>
      </c>
    </row>
    <row r="144" spans="1:12" x14ac:dyDescent="0.2">
      <c r="A144" s="589" t="s">
        <v>611</v>
      </c>
      <c r="B144" s="589" t="s">
        <v>687</v>
      </c>
      <c r="C144" s="589" t="s">
        <v>2995</v>
      </c>
      <c r="D144" s="589" t="s">
        <v>689</v>
      </c>
      <c r="E144" s="589" t="s">
        <v>2168</v>
      </c>
      <c r="F144" s="590">
        <v>42944</v>
      </c>
      <c r="G144" s="591">
        <v>229.98</v>
      </c>
      <c r="H144" s="589" t="s">
        <v>474</v>
      </c>
      <c r="I144" s="589" t="s">
        <v>682</v>
      </c>
      <c r="J144" s="590">
        <v>42945</v>
      </c>
      <c r="K144" s="589" t="s">
        <v>71</v>
      </c>
      <c r="L144" s="589" t="s">
        <v>2169</v>
      </c>
    </row>
    <row r="145" spans="1:12" x14ac:dyDescent="0.2">
      <c r="A145" s="589" t="s">
        <v>611</v>
      </c>
      <c r="B145" s="589" t="s">
        <v>687</v>
      </c>
      <c r="C145" s="589" t="s">
        <v>2995</v>
      </c>
      <c r="D145" s="589" t="s">
        <v>689</v>
      </c>
      <c r="E145" s="589" t="s">
        <v>2290</v>
      </c>
      <c r="F145" s="590">
        <v>42944</v>
      </c>
      <c r="G145" s="591">
        <v>145</v>
      </c>
      <c r="H145" s="589" t="s">
        <v>474</v>
      </c>
      <c r="I145" s="589" t="s">
        <v>156</v>
      </c>
      <c r="J145" s="590">
        <v>42945</v>
      </c>
      <c r="K145" s="589" t="s">
        <v>71</v>
      </c>
      <c r="L145" s="589" t="s">
        <v>2215</v>
      </c>
    </row>
    <row r="146" spans="1:12" x14ac:dyDescent="0.2">
      <c r="A146" s="589" t="s">
        <v>611</v>
      </c>
      <c r="B146" s="589" t="s">
        <v>146</v>
      </c>
      <c r="C146" s="589" t="s">
        <v>397</v>
      </c>
      <c r="D146" s="589" t="s">
        <v>147</v>
      </c>
      <c r="E146" s="589" t="s">
        <v>2396</v>
      </c>
      <c r="F146" s="590">
        <v>42947</v>
      </c>
      <c r="G146" s="591">
        <v>22438.880000000001</v>
      </c>
      <c r="H146" s="589" t="s">
        <v>474</v>
      </c>
      <c r="I146" s="589" t="s">
        <v>176</v>
      </c>
      <c r="J146" s="590">
        <v>42947</v>
      </c>
      <c r="K146" s="589" t="s">
        <v>71</v>
      </c>
      <c r="L146" s="589" t="s">
        <v>474</v>
      </c>
    </row>
    <row r="147" spans="1:12" x14ac:dyDescent="0.2">
      <c r="A147" s="589" t="s">
        <v>611</v>
      </c>
      <c r="B147" s="589" t="s">
        <v>146</v>
      </c>
      <c r="C147" s="589" t="s">
        <v>397</v>
      </c>
      <c r="D147" s="589" t="s">
        <v>147</v>
      </c>
      <c r="E147" s="589" t="s">
        <v>2397</v>
      </c>
      <c r="F147" s="590">
        <v>42947</v>
      </c>
      <c r="G147" s="591">
        <v>13556.03</v>
      </c>
      <c r="H147" s="589" t="s">
        <v>474</v>
      </c>
      <c r="I147" s="589" t="s">
        <v>176</v>
      </c>
      <c r="J147" s="590">
        <v>42947</v>
      </c>
      <c r="K147" s="589" t="s">
        <v>71</v>
      </c>
      <c r="L147" s="589" t="s">
        <v>474</v>
      </c>
    </row>
    <row r="148" spans="1:12" x14ac:dyDescent="0.2">
      <c r="G148" s="592">
        <f>SUM(G2:G147)</f>
        <v>64170.359999999993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topLeftCell="A15" workbookViewId="0">
      <selection activeCell="A2" sqref="A2:XFD36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23" style="589" bestFit="1" customWidth="1"/>
    <col min="6" max="6" width="15" style="589" bestFit="1" customWidth="1"/>
    <col min="7" max="7" width="9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2347</v>
      </c>
      <c r="F2" s="590">
        <v>42916</v>
      </c>
      <c r="G2" s="591">
        <v>246.64</v>
      </c>
      <c r="H2" s="589" t="s">
        <v>474</v>
      </c>
      <c r="I2" s="589" t="s">
        <v>540</v>
      </c>
      <c r="J2" s="590">
        <v>42917</v>
      </c>
      <c r="K2" s="589" t="s">
        <v>4</v>
      </c>
      <c r="L2" s="589" t="s">
        <v>2348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5392</v>
      </c>
      <c r="F3" s="590">
        <v>42878</v>
      </c>
      <c r="G3" s="591">
        <v>605</v>
      </c>
      <c r="H3" s="589" t="s">
        <v>474</v>
      </c>
      <c r="I3" s="589" t="s">
        <v>524</v>
      </c>
      <c r="J3" s="590">
        <v>42921</v>
      </c>
      <c r="K3" s="589" t="s">
        <v>4</v>
      </c>
      <c r="L3" s="589" t="s">
        <v>474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5393</v>
      </c>
      <c r="F4" s="590">
        <v>42878</v>
      </c>
      <c r="G4" s="591">
        <v>307.68</v>
      </c>
      <c r="H4" s="589" t="s">
        <v>474</v>
      </c>
      <c r="I4" s="589" t="s">
        <v>1073</v>
      </c>
      <c r="J4" s="590">
        <v>42921</v>
      </c>
      <c r="K4" s="589" t="s">
        <v>4</v>
      </c>
      <c r="L4" s="589" t="s">
        <v>3256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2362</v>
      </c>
      <c r="F5" s="590">
        <v>42877</v>
      </c>
      <c r="G5" s="591">
        <v>120</v>
      </c>
      <c r="H5" s="589" t="s">
        <v>474</v>
      </c>
      <c r="I5" s="589" t="s">
        <v>1073</v>
      </c>
      <c r="J5" s="590">
        <v>42921</v>
      </c>
      <c r="K5" s="589" t="s">
        <v>4</v>
      </c>
      <c r="L5" s="589" t="s">
        <v>2363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2364</v>
      </c>
      <c r="F6" s="590">
        <v>42877</v>
      </c>
      <c r="G6" s="591">
        <v>95</v>
      </c>
      <c r="H6" s="589" t="s">
        <v>474</v>
      </c>
      <c r="I6" s="589" t="s">
        <v>1073</v>
      </c>
      <c r="J6" s="590">
        <v>42921</v>
      </c>
      <c r="K6" s="589" t="s">
        <v>4</v>
      </c>
      <c r="L6" s="589" t="s">
        <v>2363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3831</v>
      </c>
      <c r="F7" s="590">
        <v>42877</v>
      </c>
      <c r="G7" s="591">
        <v>247.2</v>
      </c>
      <c r="H7" s="589" t="s">
        <v>474</v>
      </c>
      <c r="I7" s="589" t="s">
        <v>3832</v>
      </c>
      <c r="J7" s="590">
        <v>42921</v>
      </c>
      <c r="K7" s="589" t="s">
        <v>4</v>
      </c>
      <c r="L7" s="589" t="s">
        <v>3833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2543</v>
      </c>
      <c r="F8" s="590">
        <v>42877</v>
      </c>
      <c r="G8" s="591">
        <v>13</v>
      </c>
      <c r="H8" s="589" t="s">
        <v>474</v>
      </c>
      <c r="I8" s="589" t="s">
        <v>522</v>
      </c>
      <c r="J8" s="590">
        <v>42921</v>
      </c>
      <c r="K8" s="589" t="s">
        <v>4</v>
      </c>
      <c r="L8" s="589" t="s">
        <v>2544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2545</v>
      </c>
      <c r="F9" s="590">
        <v>42877</v>
      </c>
      <c r="G9" s="591">
        <v>71.69</v>
      </c>
      <c r="H9" s="589" t="s">
        <v>474</v>
      </c>
      <c r="I9" s="589" t="s">
        <v>522</v>
      </c>
      <c r="J9" s="590">
        <v>42921</v>
      </c>
      <c r="K9" s="589" t="s">
        <v>4</v>
      </c>
      <c r="L9" s="589" t="s">
        <v>2544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2546</v>
      </c>
      <c r="F10" s="590">
        <v>42877</v>
      </c>
      <c r="G10" s="591">
        <v>72.95</v>
      </c>
      <c r="H10" s="589" t="s">
        <v>474</v>
      </c>
      <c r="I10" s="589" t="s">
        <v>522</v>
      </c>
      <c r="J10" s="590">
        <v>42921</v>
      </c>
      <c r="K10" s="589" t="s">
        <v>4</v>
      </c>
      <c r="L10" s="589" t="s">
        <v>2544</v>
      </c>
    </row>
    <row r="11" spans="1:12" x14ac:dyDescent="0.2">
      <c r="A11" s="589" t="s">
        <v>611</v>
      </c>
      <c r="B11" s="589" t="s">
        <v>2413</v>
      </c>
      <c r="C11" s="589" t="s">
        <v>2414</v>
      </c>
      <c r="D11" s="589" t="s">
        <v>2415</v>
      </c>
      <c r="E11" s="589" t="s">
        <v>2416</v>
      </c>
      <c r="F11" s="590">
        <v>42922</v>
      </c>
      <c r="G11" s="591">
        <v>40.76</v>
      </c>
      <c r="H11" s="589" t="s">
        <v>474</v>
      </c>
      <c r="I11" s="589" t="s">
        <v>104</v>
      </c>
      <c r="J11" s="590">
        <v>42923</v>
      </c>
      <c r="K11" s="589" t="s">
        <v>4</v>
      </c>
      <c r="L11" s="589" t="s">
        <v>2417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2137</v>
      </c>
      <c r="F12" s="590">
        <v>42923</v>
      </c>
      <c r="G12" s="591">
        <v>-127.6</v>
      </c>
      <c r="H12" s="589" t="s">
        <v>474</v>
      </c>
      <c r="I12" s="589" t="s">
        <v>522</v>
      </c>
      <c r="J12" s="590">
        <v>42924</v>
      </c>
      <c r="K12" s="589" t="s">
        <v>4</v>
      </c>
      <c r="L12" s="589" t="s">
        <v>1973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2273</v>
      </c>
      <c r="F13" s="590">
        <v>42923</v>
      </c>
      <c r="G13" s="591">
        <v>179.98</v>
      </c>
      <c r="H13" s="589" t="s">
        <v>474</v>
      </c>
      <c r="I13" s="589" t="s">
        <v>509</v>
      </c>
      <c r="J13" s="590">
        <v>42924</v>
      </c>
      <c r="K13" s="589" t="s">
        <v>4</v>
      </c>
      <c r="L13" s="589" t="s">
        <v>2136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2138</v>
      </c>
      <c r="F14" s="590">
        <v>42849</v>
      </c>
      <c r="G14" s="591">
        <v>-69.36</v>
      </c>
      <c r="H14" s="589" t="s">
        <v>474</v>
      </c>
      <c r="I14" s="589" t="s">
        <v>522</v>
      </c>
      <c r="J14" s="590">
        <v>42927</v>
      </c>
      <c r="K14" s="589" t="s">
        <v>4</v>
      </c>
      <c r="L14" s="589" t="s">
        <v>2139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2268</v>
      </c>
      <c r="F15" s="590">
        <v>42926</v>
      </c>
      <c r="G15" s="591">
        <v>194.98</v>
      </c>
      <c r="H15" s="589" t="s">
        <v>474</v>
      </c>
      <c r="I15" s="589" t="s">
        <v>398</v>
      </c>
      <c r="J15" s="590">
        <v>42927</v>
      </c>
      <c r="K15" s="589" t="s">
        <v>4</v>
      </c>
      <c r="L15" s="589" t="s">
        <v>2267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5394</v>
      </c>
      <c r="F16" s="590">
        <v>42927</v>
      </c>
      <c r="G16" s="591">
        <v>237.98</v>
      </c>
      <c r="H16" s="589" t="s">
        <v>474</v>
      </c>
      <c r="I16" s="589" t="s">
        <v>674</v>
      </c>
      <c r="J16" s="590">
        <v>42928</v>
      </c>
      <c r="K16" s="589" t="s">
        <v>4</v>
      </c>
      <c r="L16" s="589" t="s">
        <v>5395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5396</v>
      </c>
      <c r="F17" s="590">
        <v>42927</v>
      </c>
      <c r="G17" s="591">
        <v>104.5</v>
      </c>
      <c r="H17" s="589" t="s">
        <v>474</v>
      </c>
      <c r="I17" s="589" t="s">
        <v>674</v>
      </c>
      <c r="J17" s="590">
        <v>42928</v>
      </c>
      <c r="K17" s="589" t="s">
        <v>4</v>
      </c>
      <c r="L17" s="589" t="s">
        <v>5395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5397</v>
      </c>
      <c r="F18" s="590">
        <v>42867</v>
      </c>
      <c r="G18" s="591">
        <v>195</v>
      </c>
      <c r="H18" s="589" t="s">
        <v>474</v>
      </c>
      <c r="I18" s="589" t="s">
        <v>1073</v>
      </c>
      <c r="J18" s="590">
        <v>42928</v>
      </c>
      <c r="K18" s="589" t="s">
        <v>4</v>
      </c>
      <c r="L18" s="589" t="s">
        <v>3256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5398</v>
      </c>
      <c r="F19" s="590">
        <v>42866</v>
      </c>
      <c r="G19" s="591">
        <v>195</v>
      </c>
      <c r="H19" s="589" t="s">
        <v>474</v>
      </c>
      <c r="I19" s="589" t="s">
        <v>1073</v>
      </c>
      <c r="J19" s="590">
        <v>42928</v>
      </c>
      <c r="K19" s="589" t="s">
        <v>4</v>
      </c>
      <c r="L19" s="589" t="s">
        <v>3256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5399</v>
      </c>
      <c r="F20" s="590">
        <v>42866</v>
      </c>
      <c r="G20" s="591">
        <v>130</v>
      </c>
      <c r="H20" s="589" t="s">
        <v>474</v>
      </c>
      <c r="I20" s="589" t="s">
        <v>1073</v>
      </c>
      <c r="J20" s="590">
        <v>42928</v>
      </c>
      <c r="K20" s="589" t="s">
        <v>4</v>
      </c>
      <c r="L20" s="589" t="s">
        <v>3256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2245</v>
      </c>
      <c r="F21" s="590">
        <v>42933</v>
      </c>
      <c r="G21" s="591">
        <v>925.1</v>
      </c>
      <c r="H21" s="589" t="s">
        <v>474</v>
      </c>
      <c r="I21" s="589" t="s">
        <v>338</v>
      </c>
      <c r="J21" s="590">
        <v>42934</v>
      </c>
      <c r="K21" s="589" t="s">
        <v>4</v>
      </c>
      <c r="L21" s="589" t="s">
        <v>1427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2251</v>
      </c>
      <c r="F22" s="590">
        <v>42933</v>
      </c>
      <c r="G22" s="591">
        <v>82.95</v>
      </c>
      <c r="H22" s="589" t="s">
        <v>474</v>
      </c>
      <c r="I22" s="589" t="s">
        <v>540</v>
      </c>
      <c r="J22" s="590">
        <v>42934</v>
      </c>
      <c r="K22" s="589" t="s">
        <v>4</v>
      </c>
      <c r="L22" s="589" t="s">
        <v>2252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2253</v>
      </c>
      <c r="F23" s="590">
        <v>42933</v>
      </c>
      <c r="G23" s="591">
        <v>97.85</v>
      </c>
      <c r="H23" s="589" t="s">
        <v>474</v>
      </c>
      <c r="I23" s="589" t="s">
        <v>540</v>
      </c>
      <c r="J23" s="590">
        <v>42934</v>
      </c>
      <c r="K23" s="589" t="s">
        <v>4</v>
      </c>
      <c r="L23" s="589" t="s">
        <v>2252</v>
      </c>
    </row>
    <row r="24" spans="1:12" x14ac:dyDescent="0.2">
      <c r="A24" s="589" t="s">
        <v>611</v>
      </c>
      <c r="B24" s="589" t="s">
        <v>215</v>
      </c>
      <c r="C24" s="589" t="s">
        <v>3828</v>
      </c>
      <c r="D24" s="589" t="s">
        <v>216</v>
      </c>
      <c r="E24" s="589" t="s">
        <v>2140</v>
      </c>
      <c r="F24" s="590">
        <v>42935</v>
      </c>
      <c r="G24" s="591">
        <v>-40.97</v>
      </c>
      <c r="H24" s="589" t="s">
        <v>474</v>
      </c>
      <c r="I24" s="589" t="s">
        <v>375</v>
      </c>
      <c r="J24" s="590">
        <v>42935</v>
      </c>
      <c r="K24" s="589" t="s">
        <v>4</v>
      </c>
      <c r="L24" s="589" t="s">
        <v>474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5400</v>
      </c>
      <c r="F25" s="590">
        <v>42937</v>
      </c>
      <c r="G25" s="591">
        <v>61.19</v>
      </c>
      <c r="H25" s="589" t="s">
        <v>474</v>
      </c>
      <c r="I25" s="589" t="s">
        <v>415</v>
      </c>
      <c r="J25" s="590">
        <v>42938</v>
      </c>
      <c r="K25" s="589" t="s">
        <v>4</v>
      </c>
      <c r="L25" s="589" t="s">
        <v>474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5401</v>
      </c>
      <c r="F26" s="590">
        <v>42937</v>
      </c>
      <c r="G26" s="591">
        <v>759.65</v>
      </c>
      <c r="H26" s="589" t="s">
        <v>474</v>
      </c>
      <c r="I26" s="589" t="s">
        <v>1639</v>
      </c>
      <c r="J26" s="590">
        <v>42938</v>
      </c>
      <c r="K26" s="589" t="s">
        <v>4</v>
      </c>
      <c r="L26" s="589" t="s">
        <v>474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5402</v>
      </c>
      <c r="F27" s="590">
        <v>42937</v>
      </c>
      <c r="G27" s="591">
        <v>759.65</v>
      </c>
      <c r="H27" s="589" t="s">
        <v>474</v>
      </c>
      <c r="I27" s="589" t="s">
        <v>1639</v>
      </c>
      <c r="J27" s="590">
        <v>42938</v>
      </c>
      <c r="K27" s="589" t="s">
        <v>4</v>
      </c>
      <c r="L27" s="589" t="s">
        <v>474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5403</v>
      </c>
      <c r="F28" s="590">
        <v>42937</v>
      </c>
      <c r="G28" s="591">
        <v>759.65</v>
      </c>
      <c r="H28" s="589" t="s">
        <v>474</v>
      </c>
      <c r="I28" s="589" t="s">
        <v>1639</v>
      </c>
      <c r="J28" s="590">
        <v>42938</v>
      </c>
      <c r="K28" s="589" t="s">
        <v>4</v>
      </c>
      <c r="L28" s="589" t="s">
        <v>474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5404</v>
      </c>
      <c r="F29" s="590">
        <v>42937</v>
      </c>
      <c r="G29" s="591">
        <v>99.26</v>
      </c>
      <c r="H29" s="589" t="s">
        <v>474</v>
      </c>
      <c r="I29" s="589" t="s">
        <v>1073</v>
      </c>
      <c r="J29" s="590">
        <v>42938</v>
      </c>
      <c r="K29" s="589" t="s">
        <v>4</v>
      </c>
      <c r="L29" s="589" t="s">
        <v>3256</v>
      </c>
    </row>
    <row r="30" spans="1:12" x14ac:dyDescent="0.2">
      <c r="A30" s="589" t="s">
        <v>611</v>
      </c>
      <c r="B30" s="589" t="s">
        <v>146</v>
      </c>
      <c r="C30" s="589" t="s">
        <v>397</v>
      </c>
      <c r="D30" s="589" t="s">
        <v>147</v>
      </c>
      <c r="E30" s="589" t="s">
        <v>3834</v>
      </c>
      <c r="F30" s="590">
        <v>42936</v>
      </c>
      <c r="G30" s="591">
        <v>5524.71</v>
      </c>
      <c r="H30" s="589" t="s">
        <v>2394</v>
      </c>
      <c r="I30" s="589" t="s">
        <v>306</v>
      </c>
      <c r="J30" s="590">
        <v>42940</v>
      </c>
      <c r="K30" s="589" t="s">
        <v>4</v>
      </c>
      <c r="L30" s="589" t="s">
        <v>2395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5405</v>
      </c>
      <c r="F31" s="590">
        <v>42940</v>
      </c>
      <c r="G31" s="591">
        <v>-280</v>
      </c>
      <c r="H31" s="589" t="s">
        <v>474</v>
      </c>
      <c r="I31" s="589" t="s">
        <v>1073</v>
      </c>
      <c r="J31" s="590">
        <v>42941</v>
      </c>
      <c r="K31" s="589" t="s">
        <v>4</v>
      </c>
      <c r="L31" s="589" t="s">
        <v>3256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3829</v>
      </c>
      <c r="F32" s="590">
        <v>42940</v>
      </c>
      <c r="G32" s="591">
        <v>297.98</v>
      </c>
      <c r="H32" s="589" t="s">
        <v>474</v>
      </c>
      <c r="I32" s="589" t="s">
        <v>674</v>
      </c>
      <c r="J32" s="590">
        <v>42941</v>
      </c>
      <c r="K32" s="589" t="s">
        <v>4</v>
      </c>
      <c r="L32" s="589" t="s">
        <v>3830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2208</v>
      </c>
      <c r="F33" s="590">
        <v>42941</v>
      </c>
      <c r="G33" s="591">
        <v>36.9</v>
      </c>
      <c r="H33" s="589" t="s">
        <v>474</v>
      </c>
      <c r="I33" s="589" t="s">
        <v>522</v>
      </c>
      <c r="J33" s="590">
        <v>42942</v>
      </c>
      <c r="K33" s="589" t="s">
        <v>4</v>
      </c>
      <c r="L33" s="589" t="s">
        <v>2209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2352</v>
      </c>
      <c r="F34" s="590">
        <v>42912</v>
      </c>
      <c r="G34" s="591">
        <v>82.95</v>
      </c>
      <c r="H34" s="589" t="s">
        <v>474</v>
      </c>
      <c r="I34" s="589" t="s">
        <v>345</v>
      </c>
      <c r="J34" s="590">
        <v>42942</v>
      </c>
      <c r="K34" s="589" t="s">
        <v>4</v>
      </c>
      <c r="L34" s="589" t="s">
        <v>2687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2204</v>
      </c>
      <c r="F35" s="590">
        <v>42942</v>
      </c>
      <c r="G35" s="591">
        <v>296.27999999999997</v>
      </c>
      <c r="H35" s="589" t="s">
        <v>474</v>
      </c>
      <c r="I35" s="589" t="s">
        <v>509</v>
      </c>
      <c r="J35" s="590">
        <v>42943</v>
      </c>
      <c r="K35" s="589" t="s">
        <v>4</v>
      </c>
      <c r="L35" s="589" t="s">
        <v>474</v>
      </c>
    </row>
    <row r="36" spans="1:12" x14ac:dyDescent="0.2">
      <c r="A36" s="589" t="s">
        <v>611</v>
      </c>
      <c r="B36" s="589" t="s">
        <v>2381</v>
      </c>
      <c r="C36" s="589" t="s">
        <v>2382</v>
      </c>
      <c r="D36" s="589" t="s">
        <v>2383</v>
      </c>
      <c r="E36" s="589" t="s">
        <v>2384</v>
      </c>
      <c r="F36" s="590">
        <v>42943</v>
      </c>
      <c r="G36" s="591">
        <v>142.78</v>
      </c>
      <c r="H36" s="589" t="s">
        <v>2385</v>
      </c>
      <c r="I36" s="589" t="s">
        <v>111</v>
      </c>
      <c r="J36" s="590">
        <v>42943</v>
      </c>
      <c r="K36" s="589" t="s">
        <v>4</v>
      </c>
      <c r="L36" s="589" t="s">
        <v>2386</v>
      </c>
    </row>
    <row r="37" spans="1:12" x14ac:dyDescent="0.2">
      <c r="G37" s="592">
        <f>SUM(G2:G36)</f>
        <v>12466.33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K1771"/>
  <sheetViews>
    <sheetView workbookViewId="0">
      <selection activeCell="A2" sqref="A2:XFD2"/>
    </sheetView>
  </sheetViews>
  <sheetFormatPr defaultColWidth="11.42578125" defaultRowHeight="12.75" x14ac:dyDescent="0.2"/>
  <cols>
    <col min="1" max="1" width="5.5703125" customWidth="1"/>
    <col min="2" max="2" width="19.42578125" customWidth="1"/>
    <col min="4" max="4" width="11.7109375" style="99" bestFit="1" customWidth="1"/>
    <col min="6" max="7" width="11.42578125" style="99"/>
  </cols>
  <sheetData>
    <row r="1" spans="1:11" x14ac:dyDescent="0.2">
      <c r="A1" s="297" t="s">
        <v>0</v>
      </c>
      <c r="B1" s="297" t="s">
        <v>1</v>
      </c>
      <c r="C1" s="297" t="s">
        <v>31</v>
      </c>
      <c r="D1" s="297" t="s">
        <v>32</v>
      </c>
      <c r="E1" s="297" t="s">
        <v>40</v>
      </c>
      <c r="F1" s="297" t="s">
        <v>33</v>
      </c>
      <c r="G1" s="294" t="s">
        <v>2</v>
      </c>
      <c r="H1" s="297" t="s">
        <v>36</v>
      </c>
      <c r="I1" s="297" t="s">
        <v>3</v>
      </c>
      <c r="J1" s="297" t="s">
        <v>34</v>
      </c>
      <c r="K1" s="297" t="s">
        <v>35</v>
      </c>
    </row>
    <row r="2" spans="1:11" x14ac:dyDescent="0.2">
      <c r="A2" s="359" t="s">
        <v>67</v>
      </c>
      <c r="B2" s="359" t="s">
        <v>88</v>
      </c>
      <c r="C2" s="359" t="s">
        <v>89</v>
      </c>
      <c r="D2" s="359" t="s">
        <v>90</v>
      </c>
      <c r="E2" s="359" t="s">
        <v>241</v>
      </c>
      <c r="F2" s="360">
        <v>41486</v>
      </c>
      <c r="G2" s="361">
        <v>464.62</v>
      </c>
      <c r="H2" s="359"/>
      <c r="I2" s="359" t="s">
        <v>242</v>
      </c>
      <c r="J2" s="360">
        <v>42075</v>
      </c>
      <c r="K2" s="359" t="s">
        <v>71</v>
      </c>
    </row>
    <row r="3" spans="1:11" x14ac:dyDescent="0.2">
      <c r="A3" s="359"/>
      <c r="B3" s="359"/>
      <c r="C3" s="359"/>
      <c r="D3" s="359"/>
      <c r="E3" s="359"/>
      <c r="F3" s="360"/>
      <c r="G3" s="361"/>
      <c r="H3" s="359"/>
      <c r="I3" s="359"/>
      <c r="J3" s="360"/>
      <c r="K3" s="359"/>
    </row>
    <row r="4" spans="1:11" x14ac:dyDescent="0.2">
      <c r="A4" s="359"/>
      <c r="B4" s="359"/>
      <c r="C4" s="359"/>
      <c r="D4" s="359"/>
      <c r="E4" s="359"/>
      <c r="F4" s="360"/>
      <c r="G4" s="361"/>
      <c r="H4" s="359"/>
      <c r="I4" s="359"/>
      <c r="J4" s="360"/>
      <c r="K4" s="359"/>
    </row>
    <row r="5" spans="1:11" x14ac:dyDescent="0.2">
      <c r="A5" s="122"/>
      <c r="B5" s="122"/>
      <c r="C5" s="123"/>
      <c r="D5" s="113"/>
      <c r="E5" s="122"/>
      <c r="F5" s="179"/>
      <c r="G5" s="233"/>
      <c r="H5" s="122"/>
    </row>
    <row r="6" spans="1:11" x14ac:dyDescent="0.2">
      <c r="A6" s="122"/>
      <c r="B6" s="122"/>
      <c r="C6" s="123"/>
      <c r="D6" s="113"/>
      <c r="E6" s="122"/>
      <c r="F6" s="179"/>
      <c r="G6" s="295"/>
      <c r="H6" s="122"/>
    </row>
    <row r="7" spans="1:11" x14ac:dyDescent="0.2">
      <c r="A7" s="467"/>
      <c r="B7" s="467"/>
      <c r="C7" s="467"/>
      <c r="D7" s="467"/>
      <c r="E7" s="467"/>
      <c r="F7" s="468"/>
      <c r="G7" s="469"/>
      <c r="H7" s="467"/>
      <c r="I7" s="467"/>
      <c r="J7" s="468"/>
      <c r="K7" s="467"/>
    </row>
    <row r="8" spans="1:11" x14ac:dyDescent="0.2">
      <c r="A8" s="467"/>
      <c r="B8" s="467"/>
      <c r="C8" s="467"/>
      <c r="D8" s="467"/>
      <c r="E8" s="467"/>
      <c r="F8" s="468"/>
      <c r="G8" s="469"/>
      <c r="H8" s="467"/>
      <c r="I8" s="467"/>
      <c r="J8" s="468"/>
      <c r="K8" s="467"/>
    </row>
    <row r="9" spans="1:11" x14ac:dyDescent="0.2">
      <c r="A9" s="467"/>
      <c r="B9" s="467"/>
      <c r="C9" s="467"/>
      <c r="D9" s="467"/>
      <c r="E9" s="467"/>
      <c r="F9" s="468"/>
      <c r="G9" s="469"/>
      <c r="H9" s="467"/>
      <c r="I9" s="467"/>
      <c r="J9" s="468"/>
      <c r="K9" s="467"/>
    </row>
    <row r="10" spans="1:11" x14ac:dyDescent="0.2">
      <c r="A10" s="527"/>
      <c r="B10" s="527"/>
      <c r="C10" s="527"/>
      <c r="D10" s="527"/>
      <c r="E10" s="527"/>
      <c r="F10" s="528"/>
      <c r="G10" s="529"/>
      <c r="H10" s="527"/>
      <c r="I10" s="527"/>
      <c r="J10" s="528"/>
      <c r="K10" s="527"/>
    </row>
    <row r="11" spans="1:11" x14ac:dyDescent="0.2">
      <c r="A11" s="527"/>
      <c r="B11" s="527"/>
      <c r="C11" s="527"/>
      <c r="D11" s="527"/>
      <c r="E11" s="527"/>
      <c r="F11" s="528"/>
      <c r="G11" s="529"/>
      <c r="H11" s="527"/>
      <c r="I11" s="527"/>
      <c r="J11" s="528"/>
      <c r="K11" s="527"/>
    </row>
    <row r="12" spans="1:11" x14ac:dyDescent="0.2">
      <c r="A12" s="527"/>
      <c r="B12" s="527"/>
      <c r="C12" s="527"/>
      <c r="D12" s="527"/>
      <c r="E12" s="527"/>
      <c r="F12" s="528"/>
      <c r="G12" s="529"/>
      <c r="H12" s="527"/>
      <c r="I12" s="527"/>
      <c r="J12" s="528"/>
      <c r="K12" s="527"/>
    </row>
    <row r="13" spans="1:11" x14ac:dyDescent="0.2">
      <c r="A13" s="527"/>
      <c r="B13" s="527"/>
      <c r="C13" s="527"/>
      <c r="D13" s="527"/>
      <c r="E13" s="527"/>
      <c r="F13" s="528"/>
      <c r="G13" s="529"/>
      <c r="H13" s="527"/>
      <c r="I13" s="527"/>
      <c r="J13" s="528"/>
      <c r="K13" s="527"/>
    </row>
    <row r="14" spans="1:11" x14ac:dyDescent="0.2">
      <c r="A14" s="393"/>
      <c r="B14" s="393"/>
      <c r="C14" s="393"/>
      <c r="D14" s="393"/>
      <c r="E14" s="393"/>
      <c r="F14" s="394"/>
      <c r="G14" s="395"/>
      <c r="H14" s="393"/>
      <c r="I14" s="393"/>
      <c r="J14" s="394"/>
      <c r="K14" s="393"/>
    </row>
    <row r="15" spans="1:11" x14ac:dyDescent="0.2">
      <c r="A15" s="122"/>
      <c r="B15" s="122"/>
      <c r="C15" s="123"/>
      <c r="D15" s="113"/>
      <c r="E15" s="122"/>
      <c r="F15" s="179"/>
      <c r="G15" s="295"/>
      <c r="H15" s="122"/>
    </row>
    <row r="16" spans="1:11" x14ac:dyDescent="0.2">
      <c r="A16" s="122"/>
      <c r="B16" s="122"/>
      <c r="C16" s="123"/>
      <c r="D16" s="113"/>
      <c r="E16" s="122"/>
      <c r="F16" s="179"/>
      <c r="G16" s="295"/>
      <c r="H16" s="122"/>
    </row>
    <row r="17" spans="1:8" x14ac:dyDescent="0.2">
      <c r="A17" s="122"/>
      <c r="B17" s="122"/>
      <c r="C17" s="123"/>
      <c r="D17" s="113"/>
      <c r="E17" s="122"/>
      <c r="F17" s="179"/>
      <c r="G17" s="295"/>
      <c r="H17" s="122"/>
    </row>
    <row r="18" spans="1:8" x14ac:dyDescent="0.2">
      <c r="A18" s="122"/>
      <c r="B18" s="122"/>
      <c r="C18" s="123"/>
      <c r="D18" s="113"/>
      <c r="E18" s="122"/>
      <c r="F18" s="179"/>
      <c r="G18" s="295"/>
      <c r="H18" s="122"/>
    </row>
    <row r="19" spans="1:8" x14ac:dyDescent="0.2">
      <c r="A19" s="122"/>
      <c r="B19" s="122"/>
      <c r="C19" s="123"/>
      <c r="D19" s="113"/>
      <c r="E19" s="122"/>
      <c r="F19" s="179"/>
      <c r="G19" s="295"/>
      <c r="H19" s="122"/>
    </row>
    <row r="20" spans="1:8" x14ac:dyDescent="0.2">
      <c r="A20" s="122"/>
      <c r="B20" s="122"/>
      <c r="C20" s="123"/>
      <c r="D20" s="113"/>
      <c r="E20" s="122"/>
      <c r="F20" s="179"/>
      <c r="G20" s="295"/>
      <c r="H20" s="122"/>
    </row>
    <row r="21" spans="1:8" x14ac:dyDescent="0.2">
      <c r="A21" s="122"/>
      <c r="B21" s="122"/>
      <c r="C21" s="123"/>
      <c r="D21" s="113"/>
      <c r="E21" s="122"/>
      <c r="F21" s="179"/>
      <c r="G21" s="295"/>
      <c r="H21" s="122"/>
    </row>
    <row r="22" spans="1:8" x14ac:dyDescent="0.2">
      <c r="A22" s="122"/>
      <c r="B22" s="122"/>
      <c r="C22" s="123"/>
      <c r="D22" s="113"/>
      <c r="E22" s="122"/>
      <c r="F22" s="179"/>
      <c r="G22" s="295"/>
      <c r="H22" s="122"/>
    </row>
    <row r="23" spans="1:8" x14ac:dyDescent="0.2">
      <c r="A23" s="122"/>
      <c r="B23" s="122"/>
      <c r="C23" s="123"/>
      <c r="D23" s="113"/>
      <c r="E23" s="122"/>
      <c r="F23" s="179"/>
      <c r="G23" s="295"/>
      <c r="H23" s="122"/>
    </row>
    <row r="24" spans="1:8" x14ac:dyDescent="0.2">
      <c r="A24" s="122"/>
      <c r="B24" s="122"/>
      <c r="C24" s="123"/>
      <c r="D24" s="113"/>
      <c r="E24" s="122"/>
      <c r="F24" s="179"/>
      <c r="G24" s="295"/>
      <c r="H24" s="122"/>
    </row>
    <row r="25" spans="1:8" x14ac:dyDescent="0.2">
      <c r="A25" s="122"/>
      <c r="B25" s="122"/>
      <c r="C25" s="123"/>
      <c r="D25" s="113"/>
      <c r="E25" s="122"/>
      <c r="F25" s="179"/>
      <c r="G25" s="295"/>
      <c r="H25" s="122"/>
    </row>
    <row r="26" spans="1:8" x14ac:dyDescent="0.2">
      <c r="A26" s="122"/>
      <c r="B26" s="122"/>
      <c r="C26" s="123"/>
      <c r="D26" s="113"/>
      <c r="E26" s="122"/>
      <c r="F26" s="179"/>
      <c r="G26" s="295"/>
      <c r="H26" s="122"/>
    </row>
    <row r="27" spans="1:8" x14ac:dyDescent="0.2">
      <c r="A27" s="122"/>
      <c r="B27" s="122"/>
      <c r="C27" s="123"/>
      <c r="D27" s="113"/>
      <c r="E27" s="122"/>
      <c r="F27" s="179"/>
      <c r="G27" s="295"/>
      <c r="H27" s="122"/>
    </row>
    <row r="28" spans="1:8" x14ac:dyDescent="0.2">
      <c r="A28" s="122"/>
      <c r="B28" s="122"/>
      <c r="C28" s="123"/>
      <c r="D28" s="113"/>
      <c r="E28" s="122"/>
      <c r="F28" s="179"/>
      <c r="G28" s="295"/>
      <c r="H28" s="122"/>
    </row>
    <row r="29" spans="1:8" x14ac:dyDescent="0.2">
      <c r="A29" s="122"/>
      <c r="B29" s="122"/>
      <c r="C29" s="123"/>
      <c r="D29" s="113"/>
      <c r="E29" s="122"/>
      <c r="F29" s="179"/>
      <c r="G29" s="295"/>
      <c r="H29" s="122"/>
    </row>
    <row r="30" spans="1:8" x14ac:dyDescent="0.2">
      <c r="A30" s="122"/>
      <c r="B30" s="122"/>
      <c r="C30" s="123"/>
      <c r="D30" s="113"/>
      <c r="E30" s="122"/>
      <c r="F30" s="179"/>
      <c r="G30" s="295"/>
      <c r="H30" s="122"/>
    </row>
    <row r="31" spans="1:8" x14ac:dyDescent="0.2">
      <c r="A31" s="122"/>
      <c r="B31" s="122"/>
      <c r="C31" s="123"/>
      <c r="D31" s="113"/>
      <c r="E31" s="122"/>
      <c r="F31" s="179"/>
      <c r="G31" s="295"/>
      <c r="H31" s="122"/>
    </row>
    <row r="32" spans="1:8" x14ac:dyDescent="0.2">
      <c r="A32" s="122"/>
      <c r="B32" s="122"/>
      <c r="C32" s="123"/>
      <c r="D32" s="113"/>
      <c r="E32" s="122"/>
      <c r="F32" s="179"/>
      <c r="G32" s="295"/>
      <c r="H32" s="122"/>
    </row>
    <row r="33" spans="1:8" x14ac:dyDescent="0.2">
      <c r="A33" s="122"/>
      <c r="B33" s="122"/>
      <c r="C33" s="123"/>
      <c r="D33" s="113"/>
      <c r="E33" s="122"/>
      <c r="F33" s="179"/>
      <c r="G33" s="295"/>
      <c r="H33" s="122"/>
    </row>
    <row r="34" spans="1:8" x14ac:dyDescent="0.2">
      <c r="A34" s="122"/>
      <c r="B34" s="122"/>
      <c r="C34" s="123"/>
      <c r="D34" s="113"/>
      <c r="E34" s="122"/>
      <c r="F34" s="179"/>
      <c r="G34" s="295"/>
      <c r="H34" s="122"/>
    </row>
    <row r="35" spans="1:8" x14ac:dyDescent="0.2">
      <c r="A35" s="122"/>
      <c r="B35" s="122"/>
      <c r="C35" s="123"/>
      <c r="D35" s="113"/>
      <c r="E35" s="122"/>
      <c r="F35" s="179"/>
      <c r="G35" s="295"/>
      <c r="H35" s="122"/>
    </row>
    <row r="36" spans="1:8" x14ac:dyDescent="0.2">
      <c r="A36" s="122"/>
      <c r="B36" s="122"/>
      <c r="C36" s="123"/>
      <c r="D36" s="113"/>
      <c r="E36" s="122"/>
      <c r="F36" s="179"/>
      <c r="G36" s="295"/>
      <c r="H36" s="122"/>
    </row>
    <row r="37" spans="1:8" x14ac:dyDescent="0.2">
      <c r="A37" s="122"/>
      <c r="B37" s="122"/>
      <c r="C37" s="123"/>
      <c r="D37" s="113"/>
      <c r="E37" s="122"/>
      <c r="F37" s="179"/>
      <c r="G37" s="295"/>
      <c r="H37" s="122"/>
    </row>
    <row r="38" spans="1:8" x14ac:dyDescent="0.2">
      <c r="A38" s="122"/>
      <c r="B38" s="122"/>
      <c r="C38" s="123"/>
      <c r="D38" s="113"/>
      <c r="E38" s="122"/>
      <c r="F38" s="179"/>
      <c r="G38" s="295"/>
      <c r="H38" s="122"/>
    </row>
    <row r="39" spans="1:8" x14ac:dyDescent="0.2">
      <c r="A39" s="122"/>
      <c r="B39" s="122"/>
      <c r="C39" s="123"/>
      <c r="D39" s="113"/>
      <c r="E39" s="122"/>
      <c r="F39" s="179"/>
      <c r="G39" s="295"/>
      <c r="H39" s="122"/>
    </row>
    <row r="40" spans="1:8" x14ac:dyDescent="0.2">
      <c r="A40" s="122"/>
      <c r="B40" s="122"/>
      <c r="C40" s="123"/>
      <c r="D40" s="113"/>
      <c r="E40" s="122"/>
      <c r="F40" s="179"/>
      <c r="G40" s="295"/>
      <c r="H40" s="122"/>
    </row>
    <row r="41" spans="1:8" x14ac:dyDescent="0.2">
      <c r="A41" s="122"/>
      <c r="B41" s="122"/>
      <c r="C41" s="123"/>
      <c r="D41" s="113"/>
      <c r="E41" s="122"/>
      <c r="F41" s="179"/>
      <c r="G41" s="295"/>
      <c r="H41" s="122"/>
    </row>
    <row r="42" spans="1:8" x14ac:dyDescent="0.2">
      <c r="A42" s="122"/>
      <c r="B42" s="122"/>
      <c r="C42" s="123"/>
      <c r="D42" s="113"/>
      <c r="E42" s="122"/>
      <c r="F42" s="179"/>
      <c r="G42" s="295"/>
      <c r="H42" s="122"/>
    </row>
    <row r="43" spans="1:8" x14ac:dyDescent="0.2">
      <c r="A43" s="122"/>
      <c r="B43" s="122"/>
      <c r="C43" s="123"/>
      <c r="D43" s="113"/>
      <c r="E43" s="122"/>
      <c r="F43" s="179"/>
      <c r="G43" s="295"/>
      <c r="H43" s="122"/>
    </row>
    <row r="44" spans="1:8" x14ac:dyDescent="0.2">
      <c r="A44" s="122"/>
      <c r="B44" s="122"/>
      <c r="C44" s="123"/>
      <c r="D44" s="113"/>
      <c r="E44" s="122"/>
      <c r="F44" s="179"/>
      <c r="G44" s="295"/>
      <c r="H44" s="122"/>
    </row>
    <row r="45" spans="1:8" x14ac:dyDescent="0.2">
      <c r="A45" s="122"/>
      <c r="B45" s="122"/>
      <c r="C45" s="123"/>
      <c r="D45" s="113"/>
      <c r="E45" s="122"/>
      <c r="F45" s="179"/>
      <c r="G45" s="295"/>
      <c r="H45" s="122"/>
    </row>
    <row r="46" spans="1:8" x14ac:dyDescent="0.2">
      <c r="A46" s="122"/>
      <c r="B46" s="122"/>
      <c r="C46" s="123"/>
      <c r="D46" s="113"/>
      <c r="E46" s="122"/>
      <c r="F46" s="179"/>
      <c r="G46" s="295"/>
      <c r="H46" s="122"/>
    </row>
    <row r="47" spans="1:8" x14ac:dyDescent="0.2">
      <c r="A47" s="122"/>
      <c r="B47" s="122"/>
      <c r="C47" s="123"/>
      <c r="D47" s="113"/>
      <c r="E47" s="122"/>
      <c r="F47" s="179"/>
      <c r="G47" s="295"/>
      <c r="H47" s="122"/>
    </row>
    <row r="48" spans="1:8" x14ac:dyDescent="0.2">
      <c r="A48" s="122"/>
      <c r="B48" s="122"/>
      <c r="C48" s="123"/>
      <c r="D48" s="113"/>
      <c r="E48" s="122"/>
      <c r="F48" s="179"/>
      <c r="G48" s="295"/>
      <c r="H48" s="122"/>
    </row>
    <row r="49" spans="1:8" x14ac:dyDescent="0.2">
      <c r="A49" s="122"/>
      <c r="B49" s="122"/>
      <c r="C49" s="123"/>
      <c r="D49" s="113"/>
      <c r="E49" s="122"/>
      <c r="F49" s="179"/>
      <c r="G49" s="295"/>
      <c r="H49" s="122"/>
    </row>
    <row r="50" spans="1:8" x14ac:dyDescent="0.2">
      <c r="A50" s="122"/>
      <c r="B50" s="122"/>
      <c r="C50" s="123"/>
      <c r="D50" s="113"/>
      <c r="E50" s="122"/>
      <c r="F50" s="179"/>
      <c r="G50" s="295"/>
      <c r="H50" s="122"/>
    </row>
    <row r="51" spans="1:8" x14ac:dyDescent="0.2">
      <c r="A51" s="122"/>
      <c r="B51" s="122"/>
      <c r="C51" s="123"/>
      <c r="D51" s="113"/>
      <c r="E51" s="122"/>
      <c r="F51" s="179"/>
      <c r="G51" s="295"/>
      <c r="H51" s="122"/>
    </row>
    <row r="52" spans="1:8" x14ac:dyDescent="0.2">
      <c r="A52" s="122"/>
      <c r="B52" s="122"/>
      <c r="C52" s="123"/>
      <c r="D52" s="113"/>
      <c r="E52" s="122"/>
      <c r="F52" s="179"/>
      <c r="G52" s="295"/>
      <c r="H52" s="122"/>
    </row>
    <row r="53" spans="1:8" x14ac:dyDescent="0.2">
      <c r="A53" s="122"/>
      <c r="B53" s="122"/>
      <c r="C53" s="123"/>
      <c r="D53" s="113"/>
      <c r="E53" s="122"/>
      <c r="F53" s="179"/>
      <c r="G53" s="295"/>
      <c r="H53" s="122"/>
    </row>
    <row r="54" spans="1:8" x14ac:dyDescent="0.2">
      <c r="A54" s="122"/>
      <c r="B54" s="122"/>
      <c r="C54" s="123"/>
      <c r="D54" s="113"/>
      <c r="E54" s="122"/>
      <c r="F54" s="179"/>
      <c r="G54" s="295"/>
      <c r="H54" s="122"/>
    </row>
    <row r="55" spans="1:8" x14ac:dyDescent="0.2">
      <c r="A55" s="122"/>
      <c r="B55" s="122"/>
      <c r="C55" s="123"/>
      <c r="D55" s="113"/>
      <c r="E55" s="122"/>
      <c r="F55" s="179"/>
      <c r="G55" s="295"/>
      <c r="H55" s="122"/>
    </row>
    <row r="56" spans="1:8" x14ac:dyDescent="0.2">
      <c r="A56" s="122"/>
      <c r="B56" s="122"/>
      <c r="C56" s="123"/>
      <c r="D56" s="113"/>
      <c r="E56" s="122"/>
      <c r="F56" s="179"/>
      <c r="G56" s="295"/>
      <c r="H56" s="122"/>
    </row>
    <row r="57" spans="1:8" x14ac:dyDescent="0.2">
      <c r="A57" s="122"/>
      <c r="B57" s="122"/>
      <c r="C57" s="123"/>
      <c r="D57" s="113"/>
      <c r="E57" s="122"/>
      <c r="F57" s="179"/>
      <c r="G57" s="295"/>
      <c r="H57" s="122"/>
    </row>
    <row r="58" spans="1:8" x14ac:dyDescent="0.2">
      <c r="A58" s="122"/>
      <c r="B58" s="122"/>
      <c r="C58" s="123"/>
      <c r="D58" s="113"/>
      <c r="E58" s="122"/>
      <c r="F58" s="179"/>
      <c r="G58" s="295"/>
      <c r="H58" s="122"/>
    </row>
    <row r="59" spans="1:8" x14ac:dyDescent="0.2">
      <c r="A59" s="122"/>
      <c r="B59" s="122"/>
      <c r="C59" s="123"/>
      <c r="D59" s="113"/>
      <c r="E59" s="122"/>
      <c r="F59" s="179"/>
      <c r="G59" s="295"/>
      <c r="H59" s="122"/>
    </row>
    <row r="60" spans="1:8" x14ac:dyDescent="0.2">
      <c r="A60" s="122"/>
      <c r="B60" s="122"/>
      <c r="C60" s="123"/>
      <c r="D60" s="113"/>
      <c r="E60" s="122"/>
      <c r="F60" s="179"/>
      <c r="G60" s="295"/>
      <c r="H60" s="122"/>
    </row>
    <row r="61" spans="1:8" x14ac:dyDescent="0.2">
      <c r="A61" s="122"/>
      <c r="B61" s="122"/>
      <c r="C61" s="123"/>
      <c r="D61" s="113"/>
      <c r="E61" s="122"/>
      <c r="F61" s="179"/>
      <c r="G61" s="295"/>
      <c r="H61" s="122"/>
    </row>
    <row r="62" spans="1:8" x14ac:dyDescent="0.2">
      <c r="A62" s="122"/>
      <c r="B62" s="122"/>
      <c r="C62" s="123"/>
      <c r="D62" s="113"/>
      <c r="E62" s="122"/>
      <c r="F62" s="179"/>
      <c r="G62" s="295"/>
      <c r="H62" s="122"/>
    </row>
    <row r="63" spans="1:8" x14ac:dyDescent="0.2">
      <c r="A63" s="122"/>
      <c r="B63" s="122"/>
      <c r="C63" s="123"/>
      <c r="D63" s="113"/>
      <c r="E63" s="122"/>
      <c r="F63" s="179"/>
      <c r="G63" s="295"/>
      <c r="H63" s="122"/>
    </row>
    <row r="64" spans="1:8" x14ac:dyDescent="0.2">
      <c r="A64" s="122"/>
      <c r="B64" s="122"/>
      <c r="C64" s="123"/>
      <c r="D64" s="113"/>
      <c r="E64" s="122"/>
      <c r="F64" s="179"/>
      <c r="G64" s="295"/>
      <c r="H64" s="122"/>
    </row>
    <row r="65" spans="1:8" x14ac:dyDescent="0.2">
      <c r="A65" s="122"/>
      <c r="B65" s="122"/>
      <c r="C65" s="123"/>
      <c r="D65" s="113"/>
      <c r="E65" s="122"/>
      <c r="F65" s="179"/>
      <c r="G65" s="295"/>
      <c r="H65" s="122"/>
    </row>
    <row r="66" spans="1:8" x14ac:dyDescent="0.2">
      <c r="A66" s="122"/>
      <c r="B66" s="122"/>
      <c r="C66" s="123"/>
      <c r="D66" s="113"/>
      <c r="E66" s="122"/>
      <c r="F66" s="179"/>
      <c r="G66" s="295"/>
      <c r="H66" s="122"/>
    </row>
    <row r="67" spans="1:8" x14ac:dyDescent="0.2">
      <c r="A67" s="122"/>
      <c r="B67" s="122"/>
      <c r="C67" s="123"/>
      <c r="D67" s="113"/>
      <c r="E67" s="122"/>
      <c r="F67" s="179"/>
      <c r="G67" s="295"/>
      <c r="H67" s="122"/>
    </row>
    <row r="68" spans="1:8" x14ac:dyDescent="0.2">
      <c r="A68" s="122"/>
      <c r="B68" s="122"/>
      <c r="C68" s="123"/>
      <c r="D68" s="113"/>
      <c r="E68" s="122"/>
      <c r="F68" s="179"/>
      <c r="G68" s="295"/>
      <c r="H68" s="122"/>
    </row>
    <row r="69" spans="1:8" x14ac:dyDescent="0.2">
      <c r="A69" s="122"/>
      <c r="B69" s="122"/>
      <c r="C69" s="123"/>
      <c r="D69" s="113"/>
      <c r="E69" s="122"/>
      <c r="F69" s="179"/>
      <c r="G69" s="295"/>
      <c r="H69" s="122"/>
    </row>
    <row r="70" spans="1:8" x14ac:dyDescent="0.2">
      <c r="A70" s="122"/>
      <c r="B70" s="122"/>
      <c r="C70" s="123"/>
      <c r="D70" s="113"/>
      <c r="E70" s="122"/>
      <c r="F70" s="179"/>
      <c r="G70" s="295"/>
      <c r="H70" s="122"/>
    </row>
    <row r="71" spans="1:8" x14ac:dyDescent="0.2">
      <c r="A71" s="122"/>
      <c r="B71" s="122"/>
      <c r="C71" s="123"/>
      <c r="D71" s="113"/>
      <c r="E71" s="122"/>
      <c r="F71" s="179"/>
      <c r="G71" s="295"/>
      <c r="H71" s="122"/>
    </row>
    <row r="72" spans="1:8" x14ac:dyDescent="0.2">
      <c r="A72" s="122"/>
      <c r="B72" s="122"/>
      <c r="C72" s="123"/>
      <c r="D72" s="113"/>
      <c r="E72" s="122"/>
      <c r="F72" s="179"/>
      <c r="G72" s="295"/>
      <c r="H72" s="122"/>
    </row>
    <row r="73" spans="1:8" x14ac:dyDescent="0.2">
      <c r="A73" s="122"/>
      <c r="B73" s="122"/>
      <c r="C73" s="123"/>
      <c r="D73" s="113"/>
      <c r="E73" s="122"/>
      <c r="F73" s="179"/>
      <c r="G73" s="295"/>
      <c r="H73" s="122"/>
    </row>
    <row r="74" spans="1:8" x14ac:dyDescent="0.2">
      <c r="A74" s="122"/>
      <c r="B74" s="122"/>
      <c r="C74" s="123"/>
      <c r="D74" s="113"/>
      <c r="E74" s="122"/>
      <c r="F74" s="179"/>
      <c r="G74" s="295"/>
      <c r="H74" s="122"/>
    </row>
    <row r="75" spans="1:8" x14ac:dyDescent="0.2">
      <c r="A75" s="122"/>
      <c r="B75" s="122"/>
      <c r="C75" s="123"/>
      <c r="D75" s="113"/>
      <c r="E75" s="122"/>
      <c r="F75" s="179"/>
      <c r="G75" s="295"/>
      <c r="H75" s="122"/>
    </row>
    <row r="76" spans="1:8" x14ac:dyDescent="0.2">
      <c r="A76" s="122"/>
      <c r="B76" s="122"/>
      <c r="C76" s="123"/>
      <c r="D76" s="113"/>
      <c r="E76" s="122"/>
      <c r="F76" s="179"/>
      <c r="G76" s="295"/>
      <c r="H76" s="122"/>
    </row>
    <row r="77" spans="1:8" x14ac:dyDescent="0.2">
      <c r="A77" s="122"/>
      <c r="B77" s="122"/>
      <c r="C77" s="123"/>
      <c r="D77" s="113"/>
      <c r="E77" s="122"/>
      <c r="F77" s="179"/>
      <c r="G77" s="295"/>
      <c r="H77" s="122"/>
    </row>
    <row r="78" spans="1:8" x14ac:dyDescent="0.2">
      <c r="A78" s="122"/>
      <c r="B78" s="122"/>
      <c r="C78" s="123"/>
      <c r="D78" s="113"/>
      <c r="E78" s="122"/>
      <c r="F78" s="179"/>
      <c r="G78" s="295"/>
      <c r="H78" s="122"/>
    </row>
    <row r="79" spans="1:8" x14ac:dyDescent="0.2">
      <c r="A79" s="122"/>
      <c r="B79" s="122"/>
      <c r="C79" s="123"/>
      <c r="D79" s="113"/>
      <c r="E79" s="122"/>
      <c r="F79" s="179"/>
      <c r="G79" s="295"/>
      <c r="H79" s="122"/>
    </row>
    <row r="80" spans="1:8" x14ac:dyDescent="0.2">
      <c r="A80" s="122"/>
      <c r="B80" s="122"/>
      <c r="C80" s="123"/>
      <c r="D80" s="113"/>
      <c r="E80" s="122"/>
      <c r="F80" s="179"/>
      <c r="G80" s="295"/>
      <c r="H80" s="122"/>
    </row>
    <row r="81" spans="1:8" x14ac:dyDescent="0.2">
      <c r="A81" s="122"/>
      <c r="B81" s="122"/>
      <c r="C81" s="123"/>
      <c r="D81" s="113"/>
      <c r="E81" s="122"/>
      <c r="F81" s="179"/>
      <c r="G81" s="295"/>
      <c r="H81" s="122"/>
    </row>
    <row r="82" spans="1:8" x14ac:dyDescent="0.2">
      <c r="A82" s="122"/>
      <c r="B82" s="122"/>
      <c r="C82" s="123"/>
      <c r="D82" s="113"/>
      <c r="E82" s="122"/>
      <c r="F82" s="179"/>
      <c r="G82" s="295"/>
      <c r="H82" s="122"/>
    </row>
    <row r="83" spans="1:8" x14ac:dyDescent="0.2">
      <c r="A83" s="122"/>
      <c r="B83" s="122"/>
      <c r="C83" s="123"/>
      <c r="D83" s="113"/>
      <c r="E83" s="122"/>
      <c r="F83" s="179"/>
      <c r="G83" s="295"/>
      <c r="H83" s="122"/>
    </row>
    <row r="84" spans="1:8" x14ac:dyDescent="0.2">
      <c r="A84" s="122"/>
      <c r="B84" s="122"/>
      <c r="C84" s="123"/>
      <c r="D84" s="113"/>
      <c r="E84" s="122"/>
      <c r="F84" s="179"/>
      <c r="G84" s="295"/>
      <c r="H84" s="122"/>
    </row>
    <row r="85" spans="1:8" x14ac:dyDescent="0.2">
      <c r="A85" s="122"/>
      <c r="B85" s="122"/>
      <c r="C85" s="123"/>
      <c r="D85" s="113"/>
      <c r="E85" s="122"/>
      <c r="F85" s="179"/>
      <c r="G85" s="295"/>
      <c r="H85" s="122"/>
    </row>
    <row r="86" spans="1:8" x14ac:dyDescent="0.2">
      <c r="A86" s="122"/>
      <c r="B86" s="122"/>
      <c r="C86" s="123"/>
      <c r="D86" s="113"/>
      <c r="E86" s="122"/>
      <c r="F86" s="179"/>
      <c r="G86" s="295"/>
      <c r="H86" s="122"/>
    </row>
    <row r="87" spans="1:8" x14ac:dyDescent="0.2">
      <c r="A87" s="122"/>
      <c r="B87" s="122"/>
      <c r="C87" s="123"/>
      <c r="D87" s="113"/>
      <c r="E87" s="122"/>
      <c r="F87" s="179"/>
      <c r="G87" s="295"/>
      <c r="H87" s="122"/>
    </row>
    <row r="88" spans="1:8" x14ac:dyDescent="0.2">
      <c r="A88" s="122"/>
      <c r="B88" s="122"/>
      <c r="C88" s="123"/>
      <c r="D88" s="113"/>
      <c r="E88" s="122"/>
      <c r="F88" s="179"/>
      <c r="G88" s="295"/>
      <c r="H88" s="122"/>
    </row>
    <row r="89" spans="1:8" x14ac:dyDescent="0.2">
      <c r="A89" s="122"/>
      <c r="B89" s="122"/>
      <c r="C89" s="123"/>
      <c r="D89" s="113"/>
      <c r="E89" s="122"/>
      <c r="F89" s="179"/>
      <c r="G89" s="295"/>
      <c r="H89" s="122"/>
    </row>
    <row r="90" spans="1:8" x14ac:dyDescent="0.2">
      <c r="A90" s="122"/>
      <c r="B90" s="122"/>
      <c r="C90" s="123"/>
      <c r="D90" s="113"/>
      <c r="E90" s="122"/>
      <c r="F90" s="179"/>
      <c r="G90" s="295"/>
      <c r="H90" s="122"/>
    </row>
    <row r="91" spans="1:8" x14ac:dyDescent="0.2">
      <c r="A91" s="122"/>
      <c r="B91" s="122"/>
      <c r="C91" s="123"/>
      <c r="D91" s="113"/>
      <c r="E91" s="122"/>
      <c r="F91" s="179"/>
      <c r="G91" s="295"/>
      <c r="H91" s="122"/>
    </row>
    <row r="92" spans="1:8" x14ac:dyDescent="0.2">
      <c r="A92" s="122"/>
      <c r="B92" s="122"/>
      <c r="C92" s="123"/>
      <c r="D92" s="113"/>
      <c r="E92" s="122"/>
      <c r="F92" s="179"/>
      <c r="G92" s="295"/>
      <c r="H92" s="122"/>
    </row>
    <row r="93" spans="1:8" x14ac:dyDescent="0.2">
      <c r="A93" s="122"/>
      <c r="B93" s="122"/>
      <c r="C93" s="123"/>
      <c r="D93" s="113"/>
      <c r="E93" s="122"/>
      <c r="F93" s="179"/>
      <c r="G93" s="295"/>
      <c r="H93" s="122"/>
    </row>
    <row r="94" spans="1:8" x14ac:dyDescent="0.2">
      <c r="A94" s="122"/>
      <c r="B94" s="122"/>
      <c r="C94" s="123"/>
      <c r="D94" s="113"/>
      <c r="E94" s="122"/>
      <c r="F94" s="179"/>
      <c r="G94" s="295"/>
      <c r="H94" s="122"/>
    </row>
    <row r="95" spans="1:8" x14ac:dyDescent="0.2">
      <c r="A95" s="122"/>
      <c r="B95" s="122"/>
      <c r="C95" s="123"/>
      <c r="D95" s="113"/>
      <c r="E95" s="122"/>
      <c r="F95" s="179"/>
      <c r="G95" s="295"/>
      <c r="H95" s="122"/>
    </row>
    <row r="96" spans="1:8" x14ac:dyDescent="0.2">
      <c r="A96" s="122"/>
      <c r="B96" s="122"/>
      <c r="C96" s="123"/>
      <c r="D96" s="113"/>
      <c r="E96" s="122"/>
      <c r="F96" s="179"/>
      <c r="G96" s="295"/>
      <c r="H96" s="122"/>
    </row>
    <row r="97" spans="1:8" x14ac:dyDescent="0.2">
      <c r="A97" s="122"/>
      <c r="B97" s="122"/>
      <c r="C97" s="123"/>
      <c r="D97" s="113"/>
      <c r="E97" s="122"/>
      <c r="F97" s="179"/>
      <c r="G97" s="295"/>
      <c r="H97" s="122"/>
    </row>
    <row r="98" spans="1:8" x14ac:dyDescent="0.2">
      <c r="A98" s="122"/>
      <c r="B98" s="122"/>
      <c r="C98" s="123"/>
      <c r="D98" s="113"/>
      <c r="E98" s="122"/>
      <c r="F98" s="179"/>
      <c r="G98" s="295"/>
      <c r="H98" s="122"/>
    </row>
    <row r="99" spans="1:8" x14ac:dyDescent="0.2">
      <c r="A99" s="122"/>
      <c r="B99" s="122"/>
      <c r="C99" s="123"/>
      <c r="D99" s="113"/>
      <c r="E99" s="122"/>
      <c r="F99" s="179"/>
      <c r="G99" s="295"/>
      <c r="H99" s="122"/>
    </row>
    <row r="100" spans="1:8" x14ac:dyDescent="0.2">
      <c r="A100" s="122"/>
      <c r="B100" s="122"/>
      <c r="C100" s="123"/>
      <c r="D100" s="113"/>
      <c r="E100" s="122"/>
      <c r="F100" s="179"/>
      <c r="G100" s="295"/>
      <c r="H100" s="122"/>
    </row>
    <row r="101" spans="1:8" x14ac:dyDescent="0.2">
      <c r="A101" s="122"/>
      <c r="B101" s="122"/>
      <c r="C101" s="123"/>
      <c r="D101" s="113"/>
      <c r="E101" s="122"/>
      <c r="F101" s="179"/>
      <c r="G101" s="295"/>
      <c r="H101" s="122"/>
    </row>
    <row r="102" spans="1:8" x14ac:dyDescent="0.2">
      <c r="A102" s="122"/>
      <c r="B102" s="122"/>
      <c r="C102" s="123"/>
      <c r="D102" s="113"/>
      <c r="E102" s="122"/>
      <c r="F102" s="179"/>
      <c r="G102" s="295"/>
      <c r="H102" s="122"/>
    </row>
    <row r="103" spans="1:8" x14ac:dyDescent="0.2">
      <c r="A103" s="122"/>
      <c r="B103" s="122"/>
      <c r="C103" s="123"/>
      <c r="D103" s="113"/>
      <c r="E103" s="122"/>
      <c r="F103" s="179"/>
      <c r="G103" s="295"/>
      <c r="H103" s="122"/>
    </row>
    <row r="104" spans="1:8" x14ac:dyDescent="0.2">
      <c r="A104" s="122"/>
      <c r="B104" s="122"/>
      <c r="C104" s="123"/>
      <c r="D104" s="113"/>
      <c r="E104" s="122"/>
      <c r="F104" s="179"/>
      <c r="G104" s="295"/>
      <c r="H104" s="122"/>
    </row>
    <row r="105" spans="1:8" x14ac:dyDescent="0.2">
      <c r="A105" s="122"/>
      <c r="B105" s="122"/>
      <c r="C105" s="123"/>
      <c r="D105" s="113"/>
      <c r="E105" s="122"/>
      <c r="F105" s="179"/>
      <c r="G105" s="295"/>
      <c r="H105" s="122"/>
    </row>
    <row r="106" spans="1:8" x14ac:dyDescent="0.2">
      <c r="A106" s="122"/>
      <c r="B106" s="122"/>
      <c r="C106" s="123"/>
      <c r="D106" s="113"/>
      <c r="E106" s="122"/>
      <c r="F106" s="179"/>
      <c r="G106" s="295"/>
      <c r="H106" s="122"/>
    </row>
    <row r="107" spans="1:8" x14ac:dyDescent="0.2">
      <c r="A107" s="122"/>
      <c r="B107" s="122"/>
      <c r="C107" s="123"/>
      <c r="D107" s="113"/>
      <c r="E107" s="122"/>
      <c r="F107" s="179"/>
      <c r="G107" s="295"/>
      <c r="H107" s="122"/>
    </row>
    <row r="108" spans="1:8" x14ac:dyDescent="0.2">
      <c r="A108" s="122"/>
      <c r="B108" s="122"/>
      <c r="C108" s="123"/>
      <c r="D108" s="113"/>
      <c r="E108" s="122"/>
      <c r="F108" s="179"/>
      <c r="G108" s="295"/>
      <c r="H108" s="122"/>
    </row>
    <row r="109" spans="1:8" x14ac:dyDescent="0.2">
      <c r="A109" s="122"/>
      <c r="B109" s="122"/>
      <c r="C109" s="123"/>
      <c r="D109" s="113"/>
      <c r="E109" s="122"/>
      <c r="F109" s="179"/>
      <c r="G109" s="295"/>
      <c r="H109" s="122"/>
    </row>
    <row r="110" spans="1:8" x14ac:dyDescent="0.2">
      <c r="A110" s="122"/>
      <c r="B110" s="122"/>
      <c r="C110" s="123"/>
      <c r="D110" s="113"/>
      <c r="E110" s="122"/>
      <c r="F110" s="179"/>
      <c r="G110" s="295"/>
      <c r="H110" s="122"/>
    </row>
    <row r="111" spans="1:8" x14ac:dyDescent="0.2">
      <c r="A111" s="122"/>
      <c r="B111" s="122"/>
      <c r="C111" s="123"/>
      <c r="D111" s="113"/>
      <c r="E111" s="122"/>
      <c r="F111" s="179"/>
      <c r="G111" s="295"/>
      <c r="H111" s="122"/>
    </row>
    <row r="112" spans="1:8" x14ac:dyDescent="0.2">
      <c r="A112" s="122"/>
      <c r="B112" s="122"/>
      <c r="C112" s="123"/>
      <c r="D112" s="113"/>
      <c r="E112" s="122"/>
      <c r="F112" s="179"/>
      <c r="G112" s="295"/>
      <c r="H112" s="122"/>
    </row>
    <row r="113" spans="1:8" x14ac:dyDescent="0.2">
      <c r="A113" s="122"/>
      <c r="B113" s="122"/>
      <c r="C113" s="123"/>
      <c r="D113" s="113"/>
      <c r="E113" s="122"/>
      <c r="F113" s="179"/>
      <c r="G113" s="295"/>
      <c r="H113" s="122"/>
    </row>
    <row r="114" spans="1:8" x14ac:dyDescent="0.2">
      <c r="A114" s="122"/>
      <c r="B114" s="122"/>
      <c r="C114" s="123"/>
      <c r="D114" s="113"/>
      <c r="E114" s="122"/>
      <c r="F114" s="179"/>
      <c r="G114" s="295"/>
      <c r="H114" s="122"/>
    </row>
    <row r="115" spans="1:8" x14ac:dyDescent="0.2">
      <c r="A115" s="122"/>
      <c r="B115" s="122"/>
      <c r="C115" s="123"/>
      <c r="D115" s="113"/>
      <c r="E115" s="122"/>
      <c r="F115" s="179"/>
      <c r="G115" s="295"/>
      <c r="H115" s="122"/>
    </row>
    <row r="116" spans="1:8" x14ac:dyDescent="0.2">
      <c r="A116" s="122"/>
      <c r="B116" s="122"/>
      <c r="C116" s="123"/>
      <c r="D116" s="113"/>
      <c r="E116" s="122"/>
      <c r="F116" s="179"/>
      <c r="G116" s="295"/>
      <c r="H116" s="122"/>
    </row>
    <row r="117" spans="1:8" x14ac:dyDescent="0.2">
      <c r="A117" s="122"/>
      <c r="B117" s="122"/>
      <c r="C117" s="123"/>
      <c r="D117" s="113"/>
      <c r="E117" s="122"/>
      <c r="F117" s="179"/>
      <c r="G117" s="295"/>
      <c r="H117" s="122"/>
    </row>
    <row r="118" spans="1:8" x14ac:dyDescent="0.2">
      <c r="A118" s="122"/>
      <c r="B118" s="122"/>
      <c r="C118" s="123"/>
      <c r="D118" s="113"/>
      <c r="E118" s="122"/>
      <c r="F118" s="179"/>
      <c r="G118" s="295"/>
      <c r="H118" s="122"/>
    </row>
    <row r="119" spans="1:8" x14ac:dyDescent="0.2">
      <c r="A119" s="122"/>
      <c r="B119" s="122"/>
      <c r="C119" s="123"/>
      <c r="D119" s="113"/>
      <c r="E119" s="122"/>
      <c r="F119" s="179"/>
      <c r="G119" s="295"/>
      <c r="H119" s="122"/>
    </row>
    <row r="120" spans="1:8" x14ac:dyDescent="0.2">
      <c r="A120" s="122"/>
      <c r="B120" s="122"/>
      <c r="C120" s="123"/>
      <c r="D120" s="113"/>
      <c r="E120" s="122"/>
      <c r="F120" s="179"/>
      <c r="G120" s="295"/>
      <c r="H120" s="122"/>
    </row>
    <row r="121" spans="1:8" x14ac:dyDescent="0.2">
      <c r="A121" s="122"/>
      <c r="B121" s="122"/>
      <c r="C121" s="123"/>
      <c r="D121" s="113"/>
      <c r="E121" s="122"/>
      <c r="F121" s="179"/>
      <c r="G121" s="295"/>
      <c r="H121" s="122"/>
    </row>
    <row r="122" spans="1:8" x14ac:dyDescent="0.2">
      <c r="A122" s="122"/>
      <c r="B122" s="122"/>
      <c r="C122" s="123"/>
      <c r="D122" s="113"/>
      <c r="E122" s="122"/>
      <c r="F122" s="179"/>
      <c r="G122" s="295"/>
      <c r="H122" s="122"/>
    </row>
    <row r="123" spans="1:8" x14ac:dyDescent="0.2">
      <c r="A123" s="122"/>
      <c r="B123" s="122"/>
      <c r="C123" s="123"/>
      <c r="D123" s="113"/>
      <c r="E123" s="122"/>
      <c r="F123" s="179"/>
      <c r="G123" s="295"/>
      <c r="H123" s="122"/>
    </row>
    <row r="124" spans="1:8" x14ac:dyDescent="0.2">
      <c r="A124" s="122"/>
      <c r="B124" s="122"/>
      <c r="C124" s="123"/>
      <c r="D124" s="113"/>
      <c r="E124" s="122"/>
      <c r="F124" s="179"/>
      <c r="G124" s="295"/>
      <c r="H124" s="122"/>
    </row>
    <row r="125" spans="1:8" x14ac:dyDescent="0.2">
      <c r="A125" s="122"/>
      <c r="B125" s="122"/>
      <c r="C125" s="123"/>
      <c r="D125" s="113"/>
      <c r="E125" s="122"/>
      <c r="F125" s="179"/>
      <c r="G125" s="295"/>
      <c r="H125" s="122"/>
    </row>
    <row r="126" spans="1:8" x14ac:dyDescent="0.2">
      <c r="A126" s="122"/>
      <c r="B126" s="122"/>
      <c r="C126" s="123"/>
      <c r="D126" s="113"/>
      <c r="E126" s="122"/>
      <c r="F126" s="179"/>
      <c r="G126" s="295"/>
      <c r="H126" s="122"/>
    </row>
    <row r="127" spans="1:8" x14ac:dyDescent="0.2">
      <c r="A127" s="122"/>
      <c r="B127" s="122"/>
      <c r="C127" s="123"/>
      <c r="D127" s="113"/>
      <c r="E127" s="122"/>
      <c r="F127" s="179"/>
      <c r="G127" s="295"/>
      <c r="H127" s="122"/>
    </row>
    <row r="128" spans="1:8" x14ac:dyDescent="0.2">
      <c r="A128" s="122"/>
      <c r="B128" s="122"/>
      <c r="C128" s="123"/>
      <c r="D128" s="113"/>
      <c r="E128" s="122"/>
      <c r="F128" s="179"/>
      <c r="G128" s="295"/>
      <c r="H128" s="122"/>
    </row>
    <row r="129" spans="1:8" x14ac:dyDescent="0.2">
      <c r="A129" s="122"/>
      <c r="B129" s="122"/>
      <c r="C129" s="123"/>
      <c r="D129" s="113"/>
      <c r="E129" s="122"/>
      <c r="F129" s="179"/>
      <c r="G129" s="295"/>
      <c r="H129" s="122"/>
    </row>
    <row r="130" spans="1:8" x14ac:dyDescent="0.2">
      <c r="A130" s="122"/>
      <c r="B130" s="122"/>
      <c r="C130" s="123"/>
      <c r="D130" s="113"/>
      <c r="E130" s="122"/>
      <c r="F130" s="179"/>
      <c r="G130" s="295"/>
      <c r="H130" s="122"/>
    </row>
    <row r="131" spans="1:8" x14ac:dyDescent="0.2">
      <c r="A131" s="122"/>
      <c r="B131" s="122"/>
      <c r="C131" s="123"/>
      <c r="D131" s="113"/>
      <c r="E131" s="122"/>
      <c r="F131" s="179"/>
      <c r="G131" s="295"/>
      <c r="H131" s="122"/>
    </row>
    <row r="132" spans="1:8" x14ac:dyDescent="0.2">
      <c r="A132" s="122"/>
      <c r="B132" s="122"/>
      <c r="C132" s="123"/>
      <c r="D132" s="113"/>
      <c r="E132" s="122"/>
      <c r="F132" s="179"/>
      <c r="G132" s="295"/>
      <c r="H132" s="122"/>
    </row>
    <row r="133" spans="1:8" x14ac:dyDescent="0.2">
      <c r="A133" s="122"/>
      <c r="B133" s="122"/>
      <c r="C133" s="123"/>
      <c r="D133" s="113"/>
      <c r="E133" s="122"/>
      <c r="F133" s="179"/>
      <c r="G133" s="295"/>
      <c r="H133" s="122"/>
    </row>
    <row r="134" spans="1:8" x14ac:dyDescent="0.2">
      <c r="A134" s="122"/>
      <c r="B134" s="122"/>
      <c r="C134" s="123"/>
      <c r="D134" s="113"/>
      <c r="E134" s="122"/>
      <c r="F134" s="179"/>
      <c r="G134" s="295"/>
      <c r="H134" s="122"/>
    </row>
    <row r="135" spans="1:8" x14ac:dyDescent="0.2">
      <c r="A135" s="122"/>
      <c r="B135" s="122"/>
      <c r="C135" s="123"/>
      <c r="D135" s="113"/>
      <c r="E135" s="122"/>
      <c r="F135" s="179"/>
      <c r="G135" s="295"/>
      <c r="H135" s="122"/>
    </row>
    <row r="136" spans="1:8" x14ac:dyDescent="0.2">
      <c r="A136" s="122"/>
      <c r="B136" s="122"/>
      <c r="C136" s="123"/>
      <c r="D136" s="113"/>
      <c r="E136" s="122"/>
      <c r="F136" s="179"/>
      <c r="G136" s="295"/>
      <c r="H136" s="122"/>
    </row>
    <row r="137" spans="1:8" x14ac:dyDescent="0.2">
      <c r="A137" s="122"/>
      <c r="B137" s="122"/>
      <c r="C137" s="123"/>
      <c r="D137" s="113"/>
      <c r="E137" s="122"/>
      <c r="F137" s="179"/>
      <c r="G137" s="295"/>
      <c r="H137" s="122"/>
    </row>
    <row r="138" spans="1:8" x14ac:dyDescent="0.2">
      <c r="A138" s="122"/>
      <c r="B138" s="122"/>
      <c r="C138" s="123"/>
      <c r="D138" s="113"/>
      <c r="E138" s="122"/>
      <c r="F138" s="179"/>
      <c r="G138" s="295"/>
      <c r="H138" s="122"/>
    </row>
    <row r="139" spans="1:8" x14ac:dyDescent="0.2">
      <c r="A139" s="122"/>
      <c r="B139" s="122"/>
      <c r="C139" s="123"/>
      <c r="D139" s="113"/>
      <c r="E139" s="122"/>
      <c r="F139" s="179"/>
      <c r="G139" s="295"/>
      <c r="H139" s="122"/>
    </row>
    <row r="140" spans="1:8" x14ac:dyDescent="0.2">
      <c r="A140" s="122"/>
      <c r="B140" s="122"/>
      <c r="C140" s="123"/>
      <c r="D140" s="113"/>
      <c r="E140" s="122"/>
      <c r="F140" s="179"/>
      <c r="G140" s="295"/>
      <c r="H140" s="122"/>
    </row>
    <row r="141" spans="1:8" x14ac:dyDescent="0.2">
      <c r="A141" s="122"/>
      <c r="B141" s="122"/>
      <c r="C141" s="123"/>
      <c r="D141" s="113"/>
      <c r="E141" s="122"/>
      <c r="F141" s="179"/>
      <c r="G141" s="295"/>
      <c r="H141" s="122"/>
    </row>
    <row r="142" spans="1:8" x14ac:dyDescent="0.2">
      <c r="A142" s="122"/>
      <c r="B142" s="122"/>
      <c r="C142" s="123"/>
      <c r="D142" s="113"/>
      <c r="E142" s="122"/>
      <c r="F142" s="179"/>
      <c r="G142" s="295"/>
      <c r="H142" s="122"/>
    </row>
    <row r="143" spans="1:8" x14ac:dyDescent="0.2">
      <c r="A143" s="122"/>
      <c r="B143" s="122"/>
      <c r="C143" s="123"/>
      <c r="D143" s="113"/>
      <c r="E143" s="122"/>
      <c r="F143" s="179"/>
      <c r="G143" s="295"/>
      <c r="H143" s="122"/>
    </row>
    <row r="144" spans="1:8" x14ac:dyDescent="0.2">
      <c r="A144" s="122"/>
      <c r="B144" s="122"/>
      <c r="C144" s="123"/>
      <c r="D144" s="113"/>
      <c r="E144" s="122"/>
      <c r="F144" s="179"/>
      <c r="G144" s="295"/>
      <c r="H144" s="122"/>
    </row>
    <row r="145" spans="1:8" x14ac:dyDescent="0.2">
      <c r="A145" s="122"/>
      <c r="B145" s="122"/>
      <c r="C145" s="123"/>
      <c r="D145" s="113"/>
      <c r="E145" s="122"/>
      <c r="F145" s="179"/>
      <c r="G145" s="295"/>
      <c r="H145" s="122"/>
    </row>
    <row r="146" spans="1:8" x14ac:dyDescent="0.2">
      <c r="A146" s="122"/>
      <c r="B146" s="122"/>
      <c r="C146" s="123"/>
      <c r="D146" s="113"/>
      <c r="E146" s="122"/>
      <c r="F146" s="179"/>
      <c r="G146" s="295"/>
      <c r="H146" s="122"/>
    </row>
    <row r="147" spans="1:8" x14ac:dyDescent="0.2">
      <c r="A147" s="122"/>
      <c r="B147" s="122"/>
      <c r="C147" s="123"/>
      <c r="D147" s="113"/>
      <c r="E147" s="122"/>
      <c r="F147" s="179"/>
      <c r="G147" s="295"/>
      <c r="H147" s="122"/>
    </row>
    <row r="148" spans="1:8" x14ac:dyDescent="0.2">
      <c r="A148" s="122"/>
      <c r="B148" s="122"/>
      <c r="C148" s="123"/>
      <c r="D148" s="113"/>
      <c r="E148" s="122"/>
      <c r="F148" s="179"/>
      <c r="G148" s="295"/>
      <c r="H148" s="122"/>
    </row>
    <row r="149" spans="1:8" x14ac:dyDescent="0.2">
      <c r="A149" s="122"/>
      <c r="B149" s="122"/>
      <c r="C149" s="123"/>
      <c r="D149" s="113"/>
      <c r="E149" s="122"/>
      <c r="F149" s="179"/>
      <c r="G149" s="295"/>
      <c r="H149" s="122"/>
    </row>
    <row r="150" spans="1:8" x14ac:dyDescent="0.2">
      <c r="A150" s="122"/>
      <c r="B150" s="122"/>
      <c r="C150" s="123"/>
      <c r="D150" s="113"/>
      <c r="E150" s="122"/>
      <c r="F150" s="179"/>
      <c r="G150" s="295"/>
      <c r="H150" s="122"/>
    </row>
    <row r="151" spans="1:8" x14ac:dyDescent="0.2">
      <c r="A151" s="122"/>
      <c r="B151" s="122"/>
      <c r="C151" s="123"/>
      <c r="D151" s="113"/>
      <c r="E151" s="122"/>
      <c r="F151" s="179"/>
      <c r="G151" s="295"/>
      <c r="H151" s="122"/>
    </row>
    <row r="152" spans="1:8" x14ac:dyDescent="0.2">
      <c r="A152" s="122"/>
      <c r="B152" s="122"/>
      <c r="C152" s="123"/>
      <c r="D152" s="113"/>
      <c r="E152" s="122"/>
      <c r="F152" s="179"/>
      <c r="G152" s="295"/>
      <c r="H152" s="122"/>
    </row>
    <row r="153" spans="1:8" x14ac:dyDescent="0.2">
      <c r="A153" s="122"/>
      <c r="B153" s="122"/>
      <c r="C153" s="123"/>
      <c r="D153" s="113"/>
      <c r="E153" s="122"/>
      <c r="F153" s="179"/>
      <c r="G153" s="295"/>
      <c r="H153" s="122"/>
    </row>
    <row r="154" spans="1:8" x14ac:dyDescent="0.2">
      <c r="A154" s="122"/>
      <c r="B154" s="122"/>
      <c r="C154" s="123"/>
      <c r="D154" s="113"/>
      <c r="E154" s="122"/>
      <c r="F154" s="179"/>
      <c r="G154" s="295"/>
      <c r="H154" s="122"/>
    </row>
    <row r="155" spans="1:8" x14ac:dyDescent="0.2">
      <c r="A155" s="122"/>
      <c r="B155" s="122"/>
      <c r="C155" s="123"/>
      <c r="D155" s="113"/>
      <c r="E155" s="122"/>
      <c r="F155" s="179"/>
      <c r="G155" s="295"/>
      <c r="H155" s="122"/>
    </row>
    <row r="156" spans="1:8" x14ac:dyDescent="0.2">
      <c r="A156" s="122"/>
      <c r="B156" s="122"/>
      <c r="C156" s="123"/>
      <c r="D156" s="113"/>
      <c r="E156" s="122"/>
      <c r="F156" s="179"/>
      <c r="G156" s="295"/>
      <c r="H156" s="122"/>
    </row>
    <row r="157" spans="1:8" x14ac:dyDescent="0.2">
      <c r="A157" s="122"/>
      <c r="B157" s="122"/>
      <c r="C157" s="123"/>
      <c r="D157" s="113"/>
      <c r="E157" s="122"/>
      <c r="F157" s="179"/>
      <c r="G157" s="295"/>
      <c r="H157" s="122"/>
    </row>
    <row r="158" spans="1:8" x14ac:dyDescent="0.2">
      <c r="A158" s="122"/>
      <c r="B158" s="122"/>
      <c r="C158" s="123"/>
      <c r="D158" s="113"/>
      <c r="E158" s="122"/>
      <c r="F158" s="179"/>
      <c r="G158" s="295"/>
      <c r="H158" s="122"/>
    </row>
    <row r="159" spans="1:8" x14ac:dyDescent="0.2">
      <c r="A159" s="122"/>
      <c r="B159" s="122"/>
      <c r="C159" s="123"/>
      <c r="D159" s="113"/>
      <c r="E159" s="122"/>
      <c r="F159" s="179"/>
      <c r="G159" s="295"/>
      <c r="H159" s="122"/>
    </row>
    <row r="160" spans="1:8" x14ac:dyDescent="0.2">
      <c r="A160" s="122"/>
      <c r="B160" s="122"/>
      <c r="C160" s="123"/>
      <c r="D160" s="113"/>
      <c r="E160" s="122"/>
      <c r="F160" s="179"/>
      <c r="G160" s="295"/>
      <c r="H160" s="122"/>
    </row>
    <row r="161" spans="1:8" x14ac:dyDescent="0.2">
      <c r="A161" s="122"/>
      <c r="B161" s="122"/>
      <c r="C161" s="123"/>
      <c r="D161" s="113"/>
      <c r="E161" s="122"/>
      <c r="F161" s="179"/>
      <c r="G161" s="295"/>
      <c r="H161" s="122"/>
    </row>
    <row r="162" spans="1:8" x14ac:dyDescent="0.2">
      <c r="A162" s="122"/>
      <c r="B162" s="122"/>
      <c r="C162" s="123"/>
      <c r="D162" s="113"/>
      <c r="E162" s="122"/>
      <c r="F162" s="179"/>
      <c r="G162" s="295"/>
      <c r="H162" s="122"/>
    </row>
    <row r="163" spans="1:8" x14ac:dyDescent="0.2">
      <c r="A163" s="122"/>
      <c r="B163" s="122"/>
      <c r="C163" s="123"/>
      <c r="D163" s="113"/>
      <c r="E163" s="122"/>
      <c r="F163" s="179"/>
      <c r="G163" s="295"/>
      <c r="H163" s="122"/>
    </row>
    <row r="164" spans="1:8" x14ac:dyDescent="0.2">
      <c r="A164" s="122"/>
      <c r="B164" s="122"/>
      <c r="C164" s="123"/>
      <c r="D164" s="113"/>
      <c r="E164" s="122"/>
      <c r="F164" s="179"/>
      <c r="G164" s="295"/>
      <c r="H164" s="122"/>
    </row>
    <row r="165" spans="1:8" x14ac:dyDescent="0.2">
      <c r="A165" s="122"/>
      <c r="B165" s="122"/>
      <c r="C165" s="123"/>
      <c r="D165" s="113"/>
      <c r="E165" s="122"/>
      <c r="F165" s="179"/>
      <c r="G165" s="295"/>
      <c r="H165" s="122"/>
    </row>
    <row r="166" spans="1:8" x14ac:dyDescent="0.2">
      <c r="A166" s="122"/>
      <c r="B166" s="122"/>
      <c r="C166" s="123"/>
      <c r="D166" s="113"/>
      <c r="E166" s="122"/>
      <c r="F166" s="179"/>
      <c r="G166" s="295"/>
      <c r="H166" s="122"/>
    </row>
    <row r="167" spans="1:8" x14ac:dyDescent="0.2">
      <c r="A167" s="122"/>
      <c r="B167" s="122"/>
      <c r="C167" s="123"/>
      <c r="D167" s="113"/>
      <c r="E167" s="122"/>
      <c r="F167" s="179"/>
      <c r="G167" s="295"/>
      <c r="H167" s="122"/>
    </row>
    <row r="168" spans="1:8" x14ac:dyDescent="0.2">
      <c r="A168" s="122"/>
      <c r="B168" s="122"/>
      <c r="C168" s="123"/>
      <c r="D168" s="113"/>
      <c r="E168" s="122"/>
      <c r="F168" s="179"/>
      <c r="G168" s="295"/>
      <c r="H168" s="122"/>
    </row>
    <row r="169" spans="1:8" x14ac:dyDescent="0.2">
      <c r="A169" s="122"/>
      <c r="B169" s="122"/>
      <c r="C169" s="123"/>
      <c r="D169" s="113"/>
      <c r="E169" s="122"/>
      <c r="F169" s="179"/>
      <c r="G169" s="295"/>
      <c r="H169" s="122"/>
    </row>
    <row r="170" spans="1:8" x14ac:dyDescent="0.2">
      <c r="A170" s="122"/>
      <c r="B170" s="122"/>
      <c r="C170" s="123"/>
      <c r="D170" s="113"/>
      <c r="E170" s="122"/>
      <c r="F170" s="179"/>
      <c r="G170" s="295"/>
      <c r="H170" s="122"/>
    </row>
    <row r="171" spans="1:8" x14ac:dyDescent="0.2">
      <c r="A171" s="122"/>
      <c r="B171" s="122"/>
      <c r="C171" s="123"/>
      <c r="D171" s="113"/>
      <c r="E171" s="122"/>
      <c r="F171" s="179"/>
      <c r="G171" s="295"/>
      <c r="H171" s="122"/>
    </row>
    <row r="172" spans="1:8" x14ac:dyDescent="0.2">
      <c r="A172" s="122"/>
      <c r="B172" s="122"/>
      <c r="C172" s="123"/>
      <c r="D172" s="113"/>
      <c r="E172" s="122"/>
      <c r="F172" s="179"/>
      <c r="G172" s="295"/>
      <c r="H172" s="122"/>
    </row>
    <row r="173" spans="1:8" x14ac:dyDescent="0.2">
      <c r="A173" s="122"/>
      <c r="B173" s="122"/>
      <c r="C173" s="123"/>
      <c r="D173" s="113"/>
      <c r="E173" s="122"/>
      <c r="F173" s="179"/>
      <c r="G173" s="295"/>
      <c r="H173" s="122"/>
    </row>
    <row r="174" spans="1:8" x14ac:dyDescent="0.2">
      <c r="A174" s="122"/>
      <c r="B174" s="122"/>
      <c r="C174" s="123"/>
      <c r="D174" s="113"/>
      <c r="E174" s="122"/>
      <c r="F174" s="179"/>
      <c r="G174" s="295"/>
      <c r="H174" s="122"/>
    </row>
    <row r="175" spans="1:8" x14ac:dyDescent="0.2">
      <c r="A175" s="122"/>
      <c r="B175" s="122"/>
      <c r="C175" s="123"/>
      <c r="D175" s="113"/>
      <c r="E175" s="122"/>
      <c r="F175" s="179"/>
      <c r="G175" s="295"/>
      <c r="H175" s="122"/>
    </row>
    <row r="176" spans="1:8" x14ac:dyDescent="0.2">
      <c r="A176" s="122"/>
      <c r="B176" s="122"/>
      <c r="C176" s="123"/>
      <c r="D176" s="113"/>
      <c r="E176" s="122"/>
      <c r="F176" s="179"/>
      <c r="G176" s="295"/>
      <c r="H176" s="122"/>
    </row>
    <row r="177" spans="1:8" x14ac:dyDescent="0.2">
      <c r="A177" s="122"/>
      <c r="B177" s="122"/>
      <c r="C177" s="123"/>
      <c r="D177" s="113"/>
      <c r="E177" s="122"/>
      <c r="F177" s="179"/>
      <c r="G177" s="295"/>
      <c r="H177" s="122"/>
    </row>
    <row r="178" spans="1:8" x14ac:dyDescent="0.2">
      <c r="A178" s="122"/>
      <c r="B178" s="122"/>
      <c r="C178" s="123"/>
      <c r="D178" s="113"/>
      <c r="E178" s="122"/>
      <c r="F178" s="179"/>
      <c r="G178" s="295"/>
      <c r="H178" s="122"/>
    </row>
    <row r="179" spans="1:8" x14ac:dyDescent="0.2">
      <c r="A179" s="122"/>
      <c r="B179" s="122"/>
      <c r="C179" s="123"/>
      <c r="D179" s="113"/>
      <c r="E179" s="122"/>
      <c r="F179" s="179"/>
      <c r="G179" s="295"/>
      <c r="H179" s="122"/>
    </row>
    <row r="180" spans="1:8" x14ac:dyDescent="0.2">
      <c r="A180" s="122"/>
      <c r="B180" s="122"/>
      <c r="C180" s="123"/>
      <c r="D180" s="113"/>
      <c r="E180" s="122"/>
      <c r="F180" s="179"/>
      <c r="G180" s="295"/>
      <c r="H180" s="122"/>
    </row>
    <row r="181" spans="1:8" x14ac:dyDescent="0.2">
      <c r="A181" s="122"/>
      <c r="B181" s="122"/>
      <c r="C181" s="123"/>
      <c r="D181" s="113"/>
      <c r="E181" s="122"/>
      <c r="F181" s="179"/>
      <c r="G181" s="295"/>
      <c r="H181" s="122"/>
    </row>
    <row r="182" spans="1:8" x14ac:dyDescent="0.2">
      <c r="A182" s="122"/>
      <c r="B182" s="122"/>
      <c r="C182" s="123"/>
      <c r="D182" s="113"/>
      <c r="E182" s="122"/>
      <c r="F182" s="179"/>
      <c r="G182" s="295"/>
      <c r="H182" s="122"/>
    </row>
    <row r="183" spans="1:8" x14ac:dyDescent="0.2">
      <c r="A183" s="122"/>
      <c r="B183" s="122"/>
      <c r="C183" s="123"/>
      <c r="D183" s="113"/>
      <c r="E183" s="122"/>
      <c r="F183" s="179"/>
      <c r="G183" s="295"/>
      <c r="H183" s="122"/>
    </row>
    <row r="184" spans="1:8" x14ac:dyDescent="0.2">
      <c r="A184" s="122"/>
      <c r="B184" s="122"/>
      <c r="C184" s="123"/>
      <c r="D184" s="113"/>
      <c r="E184" s="122"/>
      <c r="F184" s="179"/>
      <c r="G184" s="295"/>
      <c r="H184" s="122"/>
    </row>
    <row r="185" spans="1:8" x14ac:dyDescent="0.2">
      <c r="A185" s="122"/>
      <c r="B185" s="122"/>
      <c r="C185" s="123"/>
      <c r="D185" s="113"/>
      <c r="E185" s="122"/>
      <c r="F185" s="179"/>
      <c r="G185" s="295"/>
      <c r="H185" s="122"/>
    </row>
    <row r="186" spans="1:8" x14ac:dyDescent="0.2">
      <c r="A186" s="122"/>
      <c r="B186" s="122"/>
      <c r="C186" s="123"/>
      <c r="D186" s="113"/>
      <c r="E186" s="122"/>
      <c r="F186" s="179"/>
      <c r="G186" s="295"/>
      <c r="H186" s="122"/>
    </row>
    <row r="187" spans="1:8" x14ac:dyDescent="0.2">
      <c r="A187" s="122"/>
      <c r="B187" s="122"/>
      <c r="C187" s="123"/>
      <c r="D187" s="113"/>
      <c r="E187" s="122"/>
      <c r="F187" s="179"/>
      <c r="G187" s="295"/>
      <c r="H187" s="122"/>
    </row>
    <row r="188" spans="1:8" x14ac:dyDescent="0.2">
      <c r="A188" s="122"/>
      <c r="B188" s="122"/>
      <c r="C188" s="123"/>
      <c r="D188" s="113"/>
      <c r="E188" s="122"/>
      <c r="F188" s="179"/>
      <c r="G188" s="295"/>
      <c r="H188" s="122"/>
    </row>
    <row r="189" spans="1:8" x14ac:dyDescent="0.2">
      <c r="A189" s="122"/>
      <c r="B189" s="122"/>
      <c r="C189" s="123"/>
      <c r="D189" s="113"/>
      <c r="E189" s="122"/>
      <c r="F189" s="179"/>
      <c r="G189" s="295"/>
      <c r="H189" s="122"/>
    </row>
    <row r="190" spans="1:8" x14ac:dyDescent="0.2">
      <c r="A190" s="122"/>
      <c r="B190" s="122"/>
      <c r="C190" s="123"/>
      <c r="D190" s="113"/>
      <c r="E190" s="122"/>
      <c r="F190" s="179"/>
      <c r="G190" s="295"/>
      <c r="H190" s="122"/>
    </row>
    <row r="191" spans="1:8" x14ac:dyDescent="0.2">
      <c r="A191" s="122"/>
      <c r="B191" s="122"/>
      <c r="C191" s="123"/>
      <c r="D191" s="113"/>
      <c r="E191" s="122"/>
      <c r="F191" s="179"/>
      <c r="G191" s="295"/>
      <c r="H191" s="122"/>
    </row>
    <row r="192" spans="1:8" x14ac:dyDescent="0.2">
      <c r="A192" s="122"/>
      <c r="B192" s="122"/>
      <c r="C192" s="123"/>
      <c r="D192" s="113"/>
      <c r="E192" s="122"/>
      <c r="F192" s="179"/>
      <c r="G192" s="295"/>
      <c r="H192" s="122"/>
    </row>
    <row r="193" spans="1:8" x14ac:dyDescent="0.2">
      <c r="A193" s="122"/>
      <c r="B193" s="122"/>
      <c r="C193" s="123"/>
      <c r="D193" s="113"/>
      <c r="E193" s="122"/>
      <c r="F193" s="179"/>
      <c r="G193" s="295"/>
      <c r="H193" s="122"/>
    </row>
    <row r="194" spans="1:8" x14ac:dyDescent="0.2">
      <c r="A194" s="122"/>
      <c r="B194" s="122"/>
      <c r="C194" s="123"/>
      <c r="D194" s="113"/>
      <c r="E194" s="122"/>
      <c r="F194" s="179"/>
      <c r="G194" s="295"/>
      <c r="H194" s="122"/>
    </row>
    <row r="195" spans="1:8" x14ac:dyDescent="0.2">
      <c r="A195" s="122"/>
      <c r="B195" s="122"/>
      <c r="C195" s="123"/>
      <c r="D195" s="113"/>
      <c r="E195" s="122"/>
      <c r="F195" s="179"/>
      <c r="G195" s="295"/>
      <c r="H195" s="122"/>
    </row>
    <row r="196" spans="1:8" x14ac:dyDescent="0.2">
      <c r="A196" s="122"/>
      <c r="B196" s="122"/>
      <c r="C196" s="123"/>
      <c r="D196" s="113"/>
      <c r="E196" s="122"/>
      <c r="F196" s="179"/>
      <c r="G196" s="295"/>
      <c r="H196" s="122"/>
    </row>
    <row r="197" spans="1:8" x14ac:dyDescent="0.2">
      <c r="A197" s="122"/>
      <c r="B197" s="122"/>
      <c r="C197" s="123"/>
      <c r="D197" s="113"/>
      <c r="E197" s="122"/>
      <c r="F197" s="179"/>
      <c r="G197" s="295"/>
      <c r="H197" s="122"/>
    </row>
    <row r="198" spans="1:8" x14ac:dyDescent="0.2">
      <c r="A198" s="122"/>
      <c r="B198" s="122"/>
      <c r="C198" s="123"/>
      <c r="D198" s="113"/>
      <c r="E198" s="122"/>
      <c r="F198" s="179"/>
      <c r="G198" s="295"/>
      <c r="H198" s="122"/>
    </row>
    <row r="199" spans="1:8" x14ac:dyDescent="0.2">
      <c r="A199" s="122"/>
      <c r="B199" s="122"/>
      <c r="C199" s="123"/>
      <c r="D199" s="113"/>
      <c r="E199" s="122"/>
      <c r="F199" s="179"/>
      <c r="G199" s="295"/>
      <c r="H199" s="122"/>
    </row>
    <row r="200" spans="1:8" x14ac:dyDescent="0.2">
      <c r="A200" s="122"/>
      <c r="B200" s="122"/>
      <c r="C200" s="123"/>
      <c r="D200" s="113"/>
      <c r="E200" s="122"/>
      <c r="F200" s="179"/>
      <c r="G200" s="295"/>
      <c r="H200" s="122"/>
    </row>
    <row r="201" spans="1:8" x14ac:dyDescent="0.2">
      <c r="A201" s="122"/>
      <c r="B201" s="122"/>
      <c r="C201" s="123"/>
      <c r="D201" s="113"/>
      <c r="E201" s="122"/>
      <c r="F201" s="179"/>
      <c r="G201" s="295"/>
      <c r="H201" s="122"/>
    </row>
    <row r="202" spans="1:8" x14ac:dyDescent="0.2">
      <c r="A202" s="122"/>
      <c r="B202" s="122"/>
      <c r="C202" s="123"/>
      <c r="D202" s="113"/>
      <c r="E202" s="122"/>
      <c r="F202" s="179"/>
      <c r="G202" s="295"/>
      <c r="H202" s="122"/>
    </row>
    <row r="203" spans="1:8" x14ac:dyDescent="0.2">
      <c r="A203" s="122"/>
      <c r="B203" s="122"/>
      <c r="C203" s="123"/>
      <c r="D203" s="113"/>
      <c r="E203" s="122"/>
      <c r="F203" s="179"/>
      <c r="G203" s="295"/>
      <c r="H203" s="122"/>
    </row>
    <row r="204" spans="1:8" x14ac:dyDescent="0.2">
      <c r="A204" s="122"/>
      <c r="B204" s="122"/>
      <c r="C204" s="123"/>
      <c r="D204" s="113"/>
      <c r="E204" s="122"/>
      <c r="F204" s="179"/>
      <c r="G204" s="295"/>
      <c r="H204" s="122"/>
    </row>
    <row r="205" spans="1:8" x14ac:dyDescent="0.2">
      <c r="A205" s="122"/>
      <c r="B205" s="122"/>
      <c r="C205" s="123"/>
      <c r="D205" s="113"/>
      <c r="E205" s="122"/>
      <c r="F205" s="179"/>
      <c r="G205" s="295"/>
      <c r="H205" s="122"/>
    </row>
    <row r="206" spans="1:8" x14ac:dyDescent="0.2">
      <c r="A206" s="122"/>
      <c r="B206" s="122"/>
      <c r="C206" s="123"/>
      <c r="D206" s="113"/>
      <c r="E206" s="122"/>
      <c r="F206" s="179"/>
      <c r="G206" s="295"/>
      <c r="H206" s="122"/>
    </row>
    <row r="207" spans="1:8" x14ac:dyDescent="0.2">
      <c r="A207" s="122"/>
      <c r="B207" s="122"/>
      <c r="C207" s="123"/>
      <c r="D207" s="113"/>
      <c r="E207" s="122"/>
      <c r="F207" s="179"/>
      <c r="G207" s="295"/>
      <c r="H207" s="122"/>
    </row>
    <row r="208" spans="1:8" x14ac:dyDescent="0.2">
      <c r="A208" s="122"/>
      <c r="B208" s="122"/>
      <c r="C208" s="123"/>
      <c r="D208" s="113"/>
      <c r="E208" s="122"/>
      <c r="F208" s="179"/>
      <c r="G208" s="295"/>
      <c r="H208" s="122"/>
    </row>
    <row r="209" spans="1:8" x14ac:dyDescent="0.2">
      <c r="A209" s="122"/>
      <c r="B209" s="122"/>
      <c r="C209" s="123"/>
      <c r="D209" s="113"/>
      <c r="E209" s="122"/>
      <c r="F209" s="179"/>
      <c r="G209" s="295"/>
      <c r="H209" s="122"/>
    </row>
    <row r="210" spans="1:8" x14ac:dyDescent="0.2">
      <c r="A210" s="122"/>
      <c r="B210" s="122"/>
      <c r="C210" s="123"/>
      <c r="D210" s="113"/>
      <c r="E210" s="122"/>
      <c r="F210" s="179"/>
      <c r="G210" s="295"/>
      <c r="H210" s="122"/>
    </row>
    <row r="211" spans="1:8" x14ac:dyDescent="0.2">
      <c r="A211" s="122"/>
      <c r="B211" s="122"/>
      <c r="C211" s="123"/>
      <c r="D211" s="113"/>
      <c r="E211" s="122"/>
      <c r="F211" s="179"/>
      <c r="G211" s="295"/>
      <c r="H211" s="122"/>
    </row>
    <row r="212" spans="1:8" x14ac:dyDescent="0.2">
      <c r="A212" s="122"/>
      <c r="B212" s="122"/>
      <c r="C212" s="123"/>
      <c r="D212" s="113"/>
      <c r="E212" s="122"/>
      <c r="F212" s="179"/>
      <c r="G212" s="295"/>
      <c r="H212" s="122"/>
    </row>
    <row r="213" spans="1:8" x14ac:dyDescent="0.2">
      <c r="A213" s="122"/>
      <c r="B213" s="122"/>
      <c r="C213" s="123"/>
      <c r="D213" s="113"/>
      <c r="E213" s="122"/>
      <c r="F213" s="179"/>
      <c r="G213" s="295"/>
      <c r="H213" s="122"/>
    </row>
    <row r="214" spans="1:8" x14ac:dyDescent="0.2">
      <c r="A214" s="122"/>
      <c r="B214" s="122"/>
      <c r="C214" s="123"/>
      <c r="D214" s="113"/>
      <c r="E214" s="122"/>
      <c r="F214" s="179"/>
      <c r="G214" s="295"/>
      <c r="H214" s="122"/>
    </row>
    <row r="215" spans="1:8" x14ac:dyDescent="0.2">
      <c r="A215" s="122"/>
      <c r="B215" s="122"/>
      <c r="C215" s="123"/>
      <c r="D215" s="113"/>
      <c r="E215" s="122"/>
      <c r="F215" s="179"/>
      <c r="G215" s="295"/>
      <c r="H215" s="122"/>
    </row>
    <row r="216" spans="1:8" x14ac:dyDescent="0.2">
      <c r="A216" s="122"/>
      <c r="B216" s="122"/>
      <c r="C216" s="123"/>
      <c r="D216" s="113"/>
      <c r="E216" s="122"/>
      <c r="F216" s="179"/>
      <c r="G216" s="295"/>
      <c r="H216" s="122"/>
    </row>
    <row r="217" spans="1:8" x14ac:dyDescent="0.2">
      <c r="A217" s="122"/>
      <c r="B217" s="122"/>
      <c r="C217" s="123"/>
      <c r="D217" s="113"/>
      <c r="E217" s="122"/>
      <c r="F217" s="179"/>
      <c r="G217" s="295"/>
      <c r="H217" s="122"/>
    </row>
    <row r="218" spans="1:8" x14ac:dyDescent="0.2">
      <c r="A218" s="122"/>
      <c r="B218" s="122"/>
      <c r="C218" s="123"/>
      <c r="D218" s="113"/>
      <c r="E218" s="122"/>
      <c r="F218" s="179"/>
      <c r="G218" s="295"/>
      <c r="H218" s="122"/>
    </row>
    <row r="219" spans="1:8" x14ac:dyDescent="0.2">
      <c r="A219" s="122"/>
      <c r="B219" s="122"/>
      <c r="C219" s="123"/>
      <c r="D219" s="113"/>
      <c r="E219" s="122"/>
      <c r="F219" s="179"/>
      <c r="G219" s="295"/>
      <c r="H219" s="122"/>
    </row>
    <row r="220" spans="1:8" x14ac:dyDescent="0.2">
      <c r="A220" s="122"/>
      <c r="B220" s="122"/>
      <c r="C220" s="123"/>
      <c r="D220" s="113"/>
      <c r="E220" s="122"/>
      <c r="F220" s="179"/>
      <c r="G220" s="295"/>
      <c r="H220" s="122"/>
    </row>
    <row r="221" spans="1:8" x14ac:dyDescent="0.2">
      <c r="A221" s="122"/>
      <c r="B221" s="122"/>
      <c r="C221" s="123"/>
      <c r="D221" s="113"/>
      <c r="E221" s="122"/>
      <c r="F221" s="179"/>
      <c r="G221" s="295"/>
      <c r="H221" s="122"/>
    </row>
    <row r="222" spans="1:8" x14ac:dyDescent="0.2">
      <c r="A222" s="122"/>
      <c r="B222" s="122"/>
      <c r="C222" s="123"/>
      <c r="D222" s="113"/>
      <c r="E222" s="122"/>
      <c r="F222" s="179"/>
      <c r="G222" s="295"/>
      <c r="H222" s="122"/>
    </row>
    <row r="223" spans="1:8" x14ac:dyDescent="0.2">
      <c r="A223" s="122"/>
      <c r="B223" s="122"/>
      <c r="C223" s="123"/>
      <c r="D223" s="113"/>
      <c r="E223" s="122"/>
      <c r="F223" s="179"/>
      <c r="G223" s="295"/>
      <c r="H223" s="122"/>
    </row>
    <row r="224" spans="1:8" x14ac:dyDescent="0.2">
      <c r="A224" s="122"/>
      <c r="B224" s="122"/>
      <c r="C224" s="123"/>
      <c r="D224" s="113"/>
      <c r="E224" s="122"/>
      <c r="F224" s="179"/>
      <c r="G224" s="295"/>
      <c r="H224" s="122"/>
    </row>
    <row r="225" spans="1:8" x14ac:dyDescent="0.2">
      <c r="A225" s="122"/>
      <c r="B225" s="122"/>
      <c r="C225" s="123"/>
      <c r="D225" s="113"/>
      <c r="E225" s="122"/>
      <c r="F225" s="179"/>
      <c r="G225" s="295"/>
      <c r="H225" s="122"/>
    </row>
    <row r="226" spans="1:8" x14ac:dyDescent="0.2">
      <c r="A226" s="122"/>
      <c r="B226" s="122"/>
      <c r="C226" s="123"/>
      <c r="D226" s="113"/>
      <c r="E226" s="122"/>
      <c r="F226" s="179"/>
      <c r="G226" s="295"/>
      <c r="H226" s="122"/>
    </row>
    <row r="227" spans="1:8" x14ac:dyDescent="0.2">
      <c r="A227" s="122"/>
      <c r="B227" s="122"/>
      <c r="C227" s="123"/>
      <c r="D227" s="113"/>
      <c r="E227" s="122"/>
      <c r="F227" s="179"/>
      <c r="G227" s="295"/>
      <c r="H227" s="122"/>
    </row>
    <row r="228" spans="1:8" x14ac:dyDescent="0.2">
      <c r="A228" s="122"/>
      <c r="B228" s="122"/>
      <c r="C228" s="123"/>
      <c r="D228" s="113"/>
      <c r="E228" s="122"/>
      <c r="F228" s="179"/>
      <c r="G228" s="295"/>
      <c r="H228" s="122"/>
    </row>
    <row r="229" spans="1:8" x14ac:dyDescent="0.2">
      <c r="A229" s="122"/>
      <c r="B229" s="122"/>
      <c r="C229" s="123"/>
      <c r="D229" s="113"/>
      <c r="E229" s="122"/>
      <c r="F229" s="179"/>
      <c r="G229" s="295"/>
      <c r="H229" s="122"/>
    </row>
    <row r="230" spans="1:8" x14ac:dyDescent="0.2">
      <c r="A230" s="122"/>
      <c r="B230" s="122"/>
      <c r="C230" s="123"/>
      <c r="D230" s="113"/>
      <c r="E230" s="122"/>
      <c r="F230" s="179"/>
      <c r="G230" s="295"/>
      <c r="H230" s="122"/>
    </row>
    <row r="231" spans="1:8" x14ac:dyDescent="0.2">
      <c r="A231" s="122"/>
      <c r="B231" s="122"/>
      <c r="C231" s="123"/>
      <c r="D231" s="113"/>
      <c r="E231" s="122"/>
      <c r="F231" s="179"/>
      <c r="G231" s="295"/>
      <c r="H231" s="122"/>
    </row>
    <row r="232" spans="1:8" x14ac:dyDescent="0.2">
      <c r="A232" s="122"/>
      <c r="B232" s="122"/>
      <c r="C232" s="123"/>
      <c r="D232" s="113"/>
      <c r="E232" s="122"/>
      <c r="F232" s="179"/>
      <c r="G232" s="295"/>
      <c r="H232" s="122"/>
    </row>
    <row r="233" spans="1:8" x14ac:dyDescent="0.2">
      <c r="A233" s="122"/>
      <c r="B233" s="122"/>
      <c r="C233" s="123"/>
      <c r="D233" s="113"/>
      <c r="E233" s="122"/>
      <c r="F233" s="179"/>
      <c r="G233" s="295"/>
      <c r="H233" s="122"/>
    </row>
    <row r="234" spans="1:8" x14ac:dyDescent="0.2">
      <c r="A234" s="122"/>
      <c r="B234" s="122"/>
      <c r="C234" s="123"/>
      <c r="D234" s="113"/>
      <c r="E234" s="122"/>
      <c r="F234" s="179"/>
      <c r="G234" s="295"/>
      <c r="H234" s="122"/>
    </row>
    <row r="235" spans="1:8" x14ac:dyDescent="0.2">
      <c r="A235" s="122"/>
      <c r="B235" s="122"/>
      <c r="C235" s="123"/>
      <c r="D235" s="113"/>
      <c r="E235" s="122"/>
      <c r="F235" s="179"/>
      <c r="G235" s="295"/>
      <c r="H235" s="122"/>
    </row>
    <row r="236" spans="1:8" x14ac:dyDescent="0.2">
      <c r="A236" s="122"/>
      <c r="B236" s="122"/>
      <c r="C236" s="123"/>
      <c r="D236" s="113"/>
      <c r="E236" s="122"/>
      <c r="F236" s="179"/>
      <c r="G236" s="295"/>
      <c r="H236" s="122"/>
    </row>
    <row r="237" spans="1:8" x14ac:dyDescent="0.2">
      <c r="A237" s="122"/>
      <c r="B237" s="122"/>
      <c r="C237" s="123"/>
      <c r="D237" s="113"/>
      <c r="E237" s="122"/>
      <c r="F237" s="179"/>
      <c r="G237" s="295"/>
      <c r="H237" s="122"/>
    </row>
    <row r="238" spans="1:8" x14ac:dyDescent="0.2">
      <c r="A238" s="122"/>
      <c r="B238" s="122"/>
      <c r="C238" s="123"/>
      <c r="D238" s="113"/>
      <c r="E238" s="122"/>
      <c r="F238" s="179"/>
      <c r="G238" s="295"/>
      <c r="H238" s="122"/>
    </row>
    <row r="239" spans="1:8" x14ac:dyDescent="0.2">
      <c r="A239" s="122"/>
      <c r="B239" s="122"/>
      <c r="C239" s="123"/>
      <c r="D239" s="113"/>
      <c r="E239" s="122"/>
      <c r="F239" s="179"/>
      <c r="G239" s="295"/>
      <c r="H239" s="122"/>
    </row>
    <row r="240" spans="1:8" x14ac:dyDescent="0.2">
      <c r="A240" s="122"/>
      <c r="B240" s="122"/>
      <c r="C240" s="123"/>
      <c r="D240" s="113"/>
      <c r="E240" s="122"/>
      <c r="F240" s="179"/>
      <c r="G240" s="295"/>
      <c r="H240" s="122"/>
    </row>
    <row r="241" spans="1:8" x14ac:dyDescent="0.2">
      <c r="A241" s="122"/>
      <c r="B241" s="122"/>
      <c r="C241" s="123"/>
      <c r="D241" s="113"/>
      <c r="E241" s="122"/>
      <c r="F241" s="179"/>
      <c r="G241" s="295"/>
      <c r="H241" s="122"/>
    </row>
    <row r="242" spans="1:8" x14ac:dyDescent="0.2">
      <c r="A242" s="122"/>
      <c r="B242" s="122"/>
      <c r="C242" s="123"/>
      <c r="D242" s="113"/>
      <c r="E242" s="122"/>
      <c r="F242" s="179"/>
      <c r="G242" s="295"/>
      <c r="H242" s="122"/>
    </row>
    <row r="243" spans="1:8" x14ac:dyDescent="0.2">
      <c r="A243" s="122"/>
      <c r="B243" s="122"/>
      <c r="C243" s="123"/>
      <c r="D243" s="113"/>
      <c r="E243" s="122"/>
      <c r="F243" s="179"/>
      <c r="G243" s="295"/>
      <c r="H243" s="122"/>
    </row>
    <row r="244" spans="1:8" x14ac:dyDescent="0.2">
      <c r="A244" s="122"/>
      <c r="B244" s="122"/>
      <c r="C244" s="123"/>
      <c r="D244" s="113"/>
      <c r="E244" s="122"/>
      <c r="F244" s="179"/>
      <c r="G244" s="295"/>
      <c r="H244" s="122"/>
    </row>
    <row r="245" spans="1:8" x14ac:dyDescent="0.2">
      <c r="A245" s="122"/>
      <c r="B245" s="122"/>
      <c r="C245" s="123"/>
      <c r="D245" s="113"/>
      <c r="E245" s="122"/>
      <c r="F245" s="179"/>
      <c r="G245" s="295"/>
      <c r="H245" s="122"/>
    </row>
    <row r="246" spans="1:8" x14ac:dyDescent="0.2">
      <c r="A246" s="122"/>
      <c r="B246" s="122"/>
      <c r="C246" s="123"/>
      <c r="D246" s="113"/>
      <c r="E246" s="122"/>
      <c r="F246" s="179"/>
      <c r="G246" s="295"/>
      <c r="H246" s="122"/>
    </row>
    <row r="247" spans="1:8" x14ac:dyDescent="0.2">
      <c r="A247" s="122"/>
      <c r="B247" s="122"/>
      <c r="C247" s="123"/>
      <c r="D247" s="113"/>
      <c r="E247" s="122"/>
      <c r="F247" s="179"/>
      <c r="G247" s="295"/>
      <c r="H247" s="122"/>
    </row>
    <row r="248" spans="1:8" x14ac:dyDescent="0.2">
      <c r="A248" s="122"/>
      <c r="B248" s="122"/>
      <c r="C248" s="123"/>
      <c r="D248" s="113"/>
      <c r="E248" s="122"/>
      <c r="F248" s="179"/>
      <c r="G248" s="295"/>
      <c r="H248" s="122"/>
    </row>
    <row r="249" spans="1:8" x14ac:dyDescent="0.2">
      <c r="A249" s="122"/>
      <c r="B249" s="122"/>
      <c r="C249" s="123"/>
      <c r="D249" s="113"/>
      <c r="E249" s="122"/>
      <c r="F249" s="179"/>
      <c r="G249" s="295"/>
      <c r="H249" s="122"/>
    </row>
    <row r="250" spans="1:8" x14ac:dyDescent="0.2">
      <c r="A250" s="122"/>
      <c r="B250" s="122"/>
      <c r="C250" s="123"/>
      <c r="D250" s="113"/>
      <c r="E250" s="122"/>
      <c r="F250" s="179"/>
      <c r="G250" s="295"/>
      <c r="H250" s="122"/>
    </row>
    <row r="251" spans="1:8" x14ac:dyDescent="0.2">
      <c r="A251" s="122"/>
      <c r="B251" s="122"/>
      <c r="C251" s="123"/>
      <c r="D251" s="113"/>
      <c r="E251" s="122"/>
      <c r="F251" s="179"/>
      <c r="G251" s="295"/>
      <c r="H251" s="122"/>
    </row>
    <row r="252" spans="1:8" x14ac:dyDescent="0.2">
      <c r="A252" s="122"/>
      <c r="B252" s="122"/>
      <c r="C252" s="123"/>
      <c r="D252" s="113"/>
      <c r="E252" s="122"/>
      <c r="F252" s="179"/>
      <c r="G252" s="295"/>
      <c r="H252" s="122"/>
    </row>
    <row r="253" spans="1:8" x14ac:dyDescent="0.2">
      <c r="A253" s="122"/>
      <c r="B253" s="122"/>
      <c r="C253" s="123"/>
      <c r="D253" s="113"/>
      <c r="E253" s="122"/>
      <c r="F253" s="179"/>
      <c r="G253" s="295"/>
      <c r="H253" s="122"/>
    </row>
    <row r="254" spans="1:8" x14ac:dyDescent="0.2">
      <c r="A254" s="122"/>
      <c r="B254" s="122"/>
      <c r="C254" s="123"/>
      <c r="D254" s="113"/>
      <c r="E254" s="122"/>
      <c r="F254" s="179"/>
      <c r="G254" s="295"/>
      <c r="H254" s="122"/>
    </row>
    <row r="255" spans="1:8" x14ac:dyDescent="0.2">
      <c r="A255" s="122"/>
      <c r="B255" s="122"/>
      <c r="C255" s="123"/>
      <c r="D255" s="113"/>
      <c r="E255" s="122"/>
      <c r="F255" s="179"/>
      <c r="G255" s="295"/>
      <c r="H255" s="122"/>
    </row>
    <row r="256" spans="1:8" x14ac:dyDescent="0.2">
      <c r="A256" s="122"/>
      <c r="B256" s="122"/>
      <c r="C256" s="123"/>
      <c r="D256" s="113"/>
      <c r="E256" s="122"/>
      <c r="F256" s="179"/>
      <c r="G256" s="295"/>
      <c r="H256" s="122"/>
    </row>
    <row r="257" spans="1:8" x14ac:dyDescent="0.2">
      <c r="A257" s="122"/>
      <c r="B257" s="122"/>
      <c r="C257" s="123"/>
      <c r="D257" s="113"/>
      <c r="E257" s="122"/>
      <c r="F257" s="179"/>
      <c r="G257" s="295"/>
      <c r="H257" s="122"/>
    </row>
    <row r="258" spans="1:8" x14ac:dyDescent="0.2">
      <c r="A258" s="122"/>
      <c r="B258" s="122"/>
      <c r="C258" s="123"/>
      <c r="D258" s="113"/>
      <c r="E258" s="122"/>
      <c r="F258" s="179"/>
      <c r="G258" s="295"/>
      <c r="H258" s="122"/>
    </row>
    <row r="259" spans="1:8" x14ac:dyDescent="0.2">
      <c r="A259" s="122"/>
      <c r="B259" s="122"/>
      <c r="C259" s="123"/>
      <c r="D259" s="113"/>
      <c r="E259" s="122"/>
      <c r="F259" s="179"/>
      <c r="G259" s="295"/>
      <c r="H259" s="122"/>
    </row>
    <row r="260" spans="1:8" x14ac:dyDescent="0.2">
      <c r="A260" s="122"/>
      <c r="B260" s="122"/>
      <c r="C260" s="123"/>
      <c r="D260" s="113"/>
      <c r="E260" s="122"/>
      <c r="F260" s="179"/>
      <c r="G260" s="295"/>
      <c r="H260" s="122"/>
    </row>
    <row r="261" spans="1:8" x14ac:dyDescent="0.2">
      <c r="A261" s="122"/>
      <c r="B261" s="122"/>
      <c r="C261" s="123"/>
      <c r="D261" s="113"/>
      <c r="E261" s="122"/>
      <c r="F261" s="179"/>
      <c r="G261" s="295"/>
      <c r="H261" s="122"/>
    </row>
    <row r="262" spans="1:8" x14ac:dyDescent="0.2">
      <c r="A262" s="122"/>
      <c r="B262" s="122"/>
      <c r="C262" s="123"/>
      <c r="D262" s="113"/>
      <c r="E262" s="122"/>
      <c r="F262" s="179"/>
      <c r="G262" s="295"/>
      <c r="H262" s="122"/>
    </row>
    <row r="263" spans="1:8" x14ac:dyDescent="0.2">
      <c r="A263" s="122"/>
      <c r="B263" s="122"/>
      <c r="C263" s="123"/>
      <c r="D263" s="113"/>
      <c r="E263" s="122"/>
      <c r="F263" s="179"/>
      <c r="G263" s="295"/>
      <c r="H263" s="122"/>
    </row>
    <row r="264" spans="1:8" x14ac:dyDescent="0.2">
      <c r="A264" s="122"/>
      <c r="B264" s="122"/>
      <c r="C264" s="123"/>
      <c r="D264" s="113"/>
      <c r="E264" s="122"/>
      <c r="F264" s="179"/>
      <c r="G264" s="295"/>
      <c r="H264" s="122"/>
    </row>
    <row r="265" spans="1:8" x14ac:dyDescent="0.2">
      <c r="A265" s="122"/>
      <c r="B265" s="122"/>
      <c r="C265" s="123"/>
      <c r="D265" s="113"/>
      <c r="E265" s="122"/>
      <c r="F265" s="179"/>
      <c r="G265" s="295"/>
      <c r="H265" s="122"/>
    </row>
    <row r="266" spans="1:8" x14ac:dyDescent="0.2">
      <c r="A266" s="122"/>
      <c r="B266" s="122"/>
      <c r="C266" s="123"/>
      <c r="D266" s="113"/>
      <c r="E266" s="122"/>
      <c r="F266" s="179"/>
      <c r="G266" s="295"/>
      <c r="H266" s="122"/>
    </row>
    <row r="267" spans="1:8" x14ac:dyDescent="0.2">
      <c r="A267" s="122"/>
      <c r="B267" s="122"/>
      <c r="C267" s="123"/>
      <c r="D267" s="113"/>
      <c r="E267" s="122"/>
      <c r="F267" s="179"/>
      <c r="G267" s="295"/>
      <c r="H267" s="122"/>
    </row>
    <row r="268" spans="1:8" x14ac:dyDescent="0.2">
      <c r="A268" s="122"/>
      <c r="B268" s="122"/>
      <c r="C268" s="123"/>
      <c r="D268" s="113"/>
      <c r="E268" s="122"/>
      <c r="F268" s="179"/>
      <c r="G268" s="295"/>
      <c r="H268" s="122"/>
    </row>
    <row r="269" spans="1:8" x14ac:dyDescent="0.2">
      <c r="A269" s="122"/>
      <c r="B269" s="122"/>
      <c r="C269" s="123"/>
      <c r="D269" s="113"/>
      <c r="E269" s="122"/>
      <c r="F269" s="179"/>
      <c r="G269" s="295"/>
      <c r="H269" s="122"/>
    </row>
    <row r="270" spans="1:8" x14ac:dyDescent="0.2">
      <c r="A270" s="122"/>
      <c r="B270" s="122"/>
      <c r="C270" s="123"/>
      <c r="D270" s="113"/>
      <c r="E270" s="122"/>
      <c r="F270" s="179"/>
      <c r="G270" s="295"/>
      <c r="H270" s="122"/>
    </row>
    <row r="271" spans="1:8" x14ac:dyDescent="0.2">
      <c r="A271" s="122"/>
      <c r="B271" s="122"/>
      <c r="C271" s="123"/>
      <c r="D271" s="113"/>
      <c r="E271" s="122"/>
      <c r="F271" s="179"/>
      <c r="G271" s="295"/>
      <c r="H271" s="122"/>
    </row>
    <row r="272" spans="1:8" x14ac:dyDescent="0.2">
      <c r="A272" s="122"/>
      <c r="B272" s="122"/>
      <c r="C272" s="123"/>
      <c r="D272" s="113"/>
      <c r="E272" s="122"/>
      <c r="F272" s="179"/>
      <c r="G272" s="295"/>
      <c r="H272" s="122"/>
    </row>
    <row r="273" spans="1:8" x14ac:dyDescent="0.2">
      <c r="A273" s="122"/>
      <c r="B273" s="122"/>
      <c r="C273" s="123"/>
      <c r="D273" s="113"/>
      <c r="E273" s="122"/>
      <c r="F273" s="179"/>
      <c r="G273" s="295"/>
      <c r="H273" s="122"/>
    </row>
    <row r="274" spans="1:8" x14ac:dyDescent="0.2">
      <c r="A274" s="122"/>
      <c r="B274" s="122"/>
      <c r="C274" s="123"/>
      <c r="D274" s="113"/>
      <c r="E274" s="122"/>
      <c r="F274" s="179"/>
      <c r="G274" s="295"/>
      <c r="H274" s="122"/>
    </row>
    <row r="275" spans="1:8" x14ac:dyDescent="0.2">
      <c r="A275" s="122"/>
      <c r="B275" s="122"/>
      <c r="C275" s="123"/>
      <c r="D275" s="113"/>
      <c r="E275" s="122"/>
      <c r="F275" s="179"/>
      <c r="G275" s="295"/>
      <c r="H275" s="122"/>
    </row>
    <row r="276" spans="1:8" x14ac:dyDescent="0.2">
      <c r="A276" s="122"/>
      <c r="B276" s="122"/>
      <c r="C276" s="123"/>
      <c r="D276" s="113"/>
      <c r="E276" s="122"/>
      <c r="F276" s="179"/>
      <c r="G276" s="295"/>
      <c r="H276" s="122"/>
    </row>
    <row r="277" spans="1:8" x14ac:dyDescent="0.2">
      <c r="A277" s="122"/>
      <c r="B277" s="122"/>
      <c r="C277" s="123"/>
      <c r="D277" s="113"/>
      <c r="E277" s="122"/>
      <c r="F277" s="179"/>
      <c r="G277" s="295"/>
      <c r="H277" s="122"/>
    </row>
    <row r="278" spans="1:8" x14ac:dyDescent="0.2">
      <c r="A278" s="122"/>
      <c r="B278" s="122"/>
      <c r="C278" s="123"/>
      <c r="D278" s="113"/>
      <c r="E278" s="122"/>
      <c r="F278" s="179"/>
      <c r="G278" s="295"/>
      <c r="H278" s="122"/>
    </row>
    <row r="279" spans="1:8" x14ac:dyDescent="0.2">
      <c r="A279" s="122"/>
      <c r="B279" s="122"/>
      <c r="C279" s="123"/>
      <c r="D279" s="113"/>
      <c r="E279" s="122"/>
      <c r="F279" s="179"/>
      <c r="G279" s="295"/>
      <c r="H279" s="122"/>
    </row>
    <row r="280" spans="1:8" x14ac:dyDescent="0.2">
      <c r="A280" s="122"/>
      <c r="B280" s="122"/>
      <c r="C280" s="123"/>
      <c r="D280" s="113"/>
      <c r="E280" s="122"/>
      <c r="F280" s="179"/>
      <c r="G280" s="295"/>
      <c r="H280" s="122"/>
    </row>
    <row r="281" spans="1:8" x14ac:dyDescent="0.2">
      <c r="A281" s="122"/>
      <c r="B281" s="122"/>
      <c r="C281" s="123"/>
      <c r="D281" s="113"/>
      <c r="E281" s="122"/>
      <c r="F281" s="179"/>
      <c r="G281" s="295"/>
      <c r="H281" s="122"/>
    </row>
    <row r="282" spans="1:8" x14ac:dyDescent="0.2">
      <c r="A282" s="122"/>
      <c r="B282" s="122"/>
      <c r="C282" s="123"/>
      <c r="D282" s="113"/>
      <c r="E282" s="122"/>
      <c r="F282" s="179"/>
      <c r="G282" s="295"/>
      <c r="H282" s="122"/>
    </row>
    <row r="283" spans="1:8" x14ac:dyDescent="0.2">
      <c r="A283" s="122"/>
      <c r="B283" s="122"/>
      <c r="C283" s="123"/>
      <c r="D283" s="113"/>
      <c r="E283" s="122"/>
      <c r="F283" s="179"/>
      <c r="G283" s="295"/>
      <c r="H283" s="122"/>
    </row>
    <row r="284" spans="1:8" x14ac:dyDescent="0.2">
      <c r="A284" s="122"/>
      <c r="B284" s="122"/>
      <c r="C284" s="123"/>
      <c r="D284" s="113"/>
      <c r="E284" s="122"/>
      <c r="F284" s="179"/>
      <c r="G284" s="295"/>
      <c r="H284" s="122"/>
    </row>
    <row r="285" spans="1:8" x14ac:dyDescent="0.2">
      <c r="A285" s="122"/>
      <c r="B285" s="122"/>
      <c r="C285" s="123"/>
      <c r="D285" s="113"/>
      <c r="E285" s="122"/>
      <c r="F285" s="179"/>
      <c r="G285" s="295"/>
      <c r="H285" s="122"/>
    </row>
    <row r="286" spans="1:8" x14ac:dyDescent="0.2">
      <c r="A286" s="122"/>
      <c r="B286" s="122"/>
      <c r="C286" s="123"/>
      <c r="D286" s="113"/>
      <c r="E286" s="122"/>
      <c r="F286" s="179"/>
      <c r="G286" s="295"/>
      <c r="H286" s="122"/>
    </row>
    <row r="287" spans="1:8" x14ac:dyDescent="0.2">
      <c r="A287" s="122"/>
      <c r="B287" s="122"/>
      <c r="C287" s="123"/>
      <c r="D287" s="113"/>
      <c r="E287" s="122"/>
      <c r="F287" s="179"/>
      <c r="G287" s="295"/>
      <c r="H287" s="122"/>
    </row>
    <row r="288" spans="1:8" x14ac:dyDescent="0.2">
      <c r="A288" s="122"/>
      <c r="B288" s="122"/>
      <c r="C288" s="123"/>
      <c r="D288" s="113"/>
      <c r="E288" s="122"/>
      <c r="F288" s="179"/>
      <c r="G288" s="295"/>
      <c r="H288" s="122"/>
    </row>
    <row r="289" spans="1:8" x14ac:dyDescent="0.2">
      <c r="A289" s="122"/>
      <c r="B289" s="122"/>
      <c r="C289" s="123"/>
      <c r="D289" s="113"/>
      <c r="E289" s="122"/>
      <c r="F289" s="179"/>
      <c r="G289" s="295"/>
      <c r="H289" s="122"/>
    </row>
    <row r="290" spans="1:8" x14ac:dyDescent="0.2">
      <c r="A290" s="122"/>
      <c r="B290" s="122"/>
      <c r="C290" s="123"/>
      <c r="D290" s="113"/>
      <c r="E290" s="122"/>
      <c r="F290" s="179"/>
      <c r="G290" s="295"/>
      <c r="H290" s="122"/>
    </row>
    <row r="291" spans="1:8" x14ac:dyDescent="0.2">
      <c r="A291" s="122"/>
      <c r="B291" s="122"/>
      <c r="C291" s="123"/>
      <c r="D291" s="113"/>
      <c r="E291" s="122"/>
      <c r="F291" s="179"/>
      <c r="G291" s="295"/>
      <c r="H291" s="122"/>
    </row>
    <row r="292" spans="1:8" x14ac:dyDescent="0.2">
      <c r="A292" s="122"/>
      <c r="B292" s="122"/>
      <c r="C292" s="123"/>
      <c r="D292" s="113"/>
      <c r="E292" s="122"/>
      <c r="F292" s="179"/>
      <c r="G292" s="295"/>
      <c r="H292" s="122"/>
    </row>
    <row r="293" spans="1:8" x14ac:dyDescent="0.2">
      <c r="A293" s="122"/>
      <c r="B293" s="122"/>
      <c r="C293" s="123"/>
      <c r="D293" s="113"/>
      <c r="E293" s="122"/>
      <c r="F293" s="179"/>
      <c r="G293" s="295"/>
      <c r="H293" s="122"/>
    </row>
    <row r="294" spans="1:8" x14ac:dyDescent="0.2">
      <c r="A294" s="122"/>
      <c r="B294" s="122"/>
      <c r="C294" s="123"/>
      <c r="D294" s="113"/>
      <c r="E294" s="122"/>
      <c r="F294" s="179"/>
      <c r="G294" s="295"/>
      <c r="H294" s="122"/>
    </row>
    <row r="295" spans="1:8" x14ac:dyDescent="0.2">
      <c r="A295" s="122"/>
      <c r="B295" s="122"/>
      <c r="C295" s="123"/>
      <c r="D295" s="113"/>
      <c r="E295" s="122"/>
      <c r="F295" s="179"/>
      <c r="G295" s="295"/>
      <c r="H295" s="122"/>
    </row>
    <row r="296" spans="1:8" x14ac:dyDescent="0.2">
      <c r="A296" s="122"/>
      <c r="B296" s="122"/>
      <c r="C296" s="123"/>
      <c r="D296" s="113"/>
      <c r="E296" s="122"/>
      <c r="F296" s="179"/>
      <c r="G296" s="295"/>
      <c r="H296" s="122"/>
    </row>
    <row r="297" spans="1:8" x14ac:dyDescent="0.2">
      <c r="A297" s="122"/>
      <c r="B297" s="122"/>
      <c r="C297" s="123"/>
      <c r="D297" s="113"/>
      <c r="E297" s="122"/>
      <c r="F297" s="179"/>
      <c r="G297" s="295"/>
      <c r="H297" s="122"/>
    </row>
    <row r="298" spans="1:8" x14ac:dyDescent="0.2">
      <c r="A298" s="122"/>
      <c r="B298" s="122"/>
      <c r="C298" s="123"/>
      <c r="D298" s="113"/>
      <c r="E298" s="122"/>
      <c r="F298" s="179"/>
      <c r="G298" s="295"/>
      <c r="H298" s="122"/>
    </row>
    <row r="299" spans="1:8" x14ac:dyDescent="0.2">
      <c r="A299" s="122"/>
      <c r="B299" s="122"/>
      <c r="C299" s="123"/>
      <c r="D299" s="113"/>
      <c r="E299" s="122"/>
      <c r="F299" s="179"/>
      <c r="G299" s="295"/>
      <c r="H299" s="122"/>
    </row>
    <row r="300" spans="1:8" x14ac:dyDescent="0.2">
      <c r="A300" s="122"/>
      <c r="B300" s="122"/>
      <c r="C300" s="123"/>
      <c r="D300" s="113"/>
      <c r="E300" s="122"/>
      <c r="F300" s="179"/>
      <c r="G300" s="295"/>
      <c r="H300" s="122"/>
    </row>
    <row r="301" spans="1:8" x14ac:dyDescent="0.2">
      <c r="A301" s="122"/>
      <c r="B301" s="122"/>
      <c r="C301" s="123"/>
      <c r="D301" s="113"/>
      <c r="E301" s="122"/>
      <c r="F301" s="179"/>
      <c r="G301" s="295"/>
      <c r="H301" s="122"/>
    </row>
    <row r="302" spans="1:8" x14ac:dyDescent="0.2">
      <c r="A302" s="122"/>
      <c r="B302" s="122"/>
      <c r="C302" s="123"/>
      <c r="D302" s="113"/>
      <c r="E302" s="122"/>
      <c r="F302" s="179"/>
      <c r="G302" s="295"/>
      <c r="H302" s="122"/>
    </row>
    <row r="303" spans="1:8" x14ac:dyDescent="0.2">
      <c r="A303" s="122"/>
      <c r="B303" s="122"/>
      <c r="C303" s="123"/>
      <c r="D303" s="113"/>
      <c r="E303" s="122"/>
      <c r="F303" s="179"/>
      <c r="G303" s="295"/>
      <c r="H303" s="122"/>
    </row>
    <row r="304" spans="1:8" x14ac:dyDescent="0.2">
      <c r="A304" s="122"/>
      <c r="B304" s="122"/>
      <c r="C304" s="123"/>
      <c r="D304" s="113"/>
      <c r="E304" s="122"/>
      <c r="F304" s="179"/>
      <c r="G304" s="295"/>
      <c r="H304" s="122"/>
    </row>
    <row r="305" spans="1:8" x14ac:dyDescent="0.2">
      <c r="A305" s="122"/>
      <c r="B305" s="124"/>
      <c r="C305" s="123"/>
      <c r="D305" s="113"/>
      <c r="E305" s="122"/>
      <c r="F305" s="179"/>
      <c r="G305" s="295"/>
      <c r="H305" s="122"/>
    </row>
    <row r="306" spans="1:8" x14ac:dyDescent="0.2">
      <c r="A306" s="122"/>
      <c r="B306" s="122"/>
      <c r="C306" s="123"/>
      <c r="D306" s="113"/>
      <c r="E306" s="122"/>
      <c r="F306" s="179"/>
      <c r="G306" s="295"/>
      <c r="H306" s="122"/>
    </row>
    <row r="307" spans="1:8" x14ac:dyDescent="0.2">
      <c r="A307" s="122"/>
      <c r="B307" s="122"/>
      <c r="C307" s="123"/>
      <c r="D307" s="113"/>
      <c r="E307" s="122"/>
      <c r="F307" s="179"/>
      <c r="G307" s="295"/>
      <c r="H307" s="122"/>
    </row>
    <row r="308" spans="1:8" x14ac:dyDescent="0.2">
      <c r="A308" s="122"/>
      <c r="B308" s="122"/>
      <c r="C308" s="123"/>
      <c r="D308" s="113"/>
      <c r="E308" s="122"/>
      <c r="F308" s="179"/>
      <c r="G308" s="295"/>
      <c r="H308" s="122"/>
    </row>
    <row r="309" spans="1:8" x14ac:dyDescent="0.2">
      <c r="A309" s="122"/>
      <c r="B309" s="122"/>
      <c r="C309" s="123"/>
      <c r="D309" s="113"/>
      <c r="E309" s="122"/>
      <c r="F309" s="179"/>
      <c r="G309" s="295"/>
      <c r="H309" s="122"/>
    </row>
    <row r="310" spans="1:8" x14ac:dyDescent="0.2">
      <c r="A310" s="122"/>
      <c r="B310" s="122"/>
      <c r="C310" s="123"/>
      <c r="D310" s="113"/>
      <c r="E310" s="122"/>
      <c r="F310" s="179"/>
      <c r="G310" s="295"/>
      <c r="H310" s="122"/>
    </row>
    <row r="311" spans="1:8" x14ac:dyDescent="0.2">
      <c r="A311" s="122"/>
      <c r="B311" s="122"/>
      <c r="C311" s="123"/>
      <c r="D311" s="113"/>
      <c r="E311" s="122"/>
      <c r="F311" s="179"/>
      <c r="G311" s="295"/>
      <c r="H311" s="122"/>
    </row>
    <row r="312" spans="1:8" x14ac:dyDescent="0.2">
      <c r="A312" s="122"/>
      <c r="B312" s="122"/>
      <c r="C312" s="123"/>
      <c r="D312" s="113"/>
      <c r="E312" s="122"/>
      <c r="F312" s="179"/>
      <c r="G312" s="295"/>
      <c r="H312" s="122"/>
    </row>
    <row r="313" spans="1:8" x14ac:dyDescent="0.2">
      <c r="A313" s="122"/>
      <c r="B313" s="122"/>
      <c r="C313" s="123"/>
      <c r="D313" s="113"/>
      <c r="E313" s="122"/>
      <c r="F313" s="179"/>
      <c r="G313" s="295"/>
      <c r="H313" s="122"/>
    </row>
    <row r="314" spans="1:8" x14ac:dyDescent="0.2">
      <c r="A314" s="122"/>
      <c r="B314" s="122"/>
      <c r="C314" s="123"/>
      <c r="D314" s="113"/>
      <c r="E314" s="122"/>
      <c r="F314" s="179"/>
      <c r="G314" s="295"/>
      <c r="H314" s="122"/>
    </row>
    <row r="315" spans="1:8" x14ac:dyDescent="0.2">
      <c r="A315" s="122"/>
      <c r="B315" s="122"/>
      <c r="C315" s="123"/>
      <c r="D315" s="113"/>
      <c r="E315" s="122"/>
      <c r="F315" s="179"/>
      <c r="G315" s="295"/>
      <c r="H315" s="122"/>
    </row>
    <row r="316" spans="1:8" x14ac:dyDescent="0.2">
      <c r="A316" s="122"/>
      <c r="B316" s="122"/>
      <c r="C316" s="123"/>
      <c r="D316" s="113"/>
      <c r="E316" s="122"/>
      <c r="F316" s="179"/>
      <c r="G316" s="295"/>
      <c r="H316" s="122"/>
    </row>
    <row r="317" spans="1:8" x14ac:dyDescent="0.2">
      <c r="A317" s="122"/>
      <c r="B317" s="122"/>
      <c r="C317" s="123"/>
      <c r="D317" s="113"/>
      <c r="E317" s="122"/>
      <c r="F317" s="179"/>
      <c r="G317" s="295"/>
      <c r="H317" s="122"/>
    </row>
    <row r="318" spans="1:8" x14ac:dyDescent="0.2">
      <c r="A318" s="122"/>
      <c r="B318" s="122"/>
      <c r="C318" s="123"/>
      <c r="D318" s="113"/>
      <c r="E318" s="122"/>
      <c r="F318" s="179"/>
      <c r="G318" s="295"/>
      <c r="H318" s="122"/>
    </row>
    <row r="319" spans="1:8" x14ac:dyDescent="0.2">
      <c r="A319" s="122"/>
      <c r="B319" s="122"/>
      <c r="C319" s="123"/>
      <c r="D319" s="113"/>
      <c r="E319" s="122"/>
      <c r="F319" s="179"/>
      <c r="G319" s="295"/>
      <c r="H319" s="122"/>
    </row>
    <row r="320" spans="1:8" x14ac:dyDescent="0.2">
      <c r="A320" s="122"/>
      <c r="B320" s="122"/>
      <c r="C320" s="123"/>
      <c r="D320" s="113"/>
      <c r="E320" s="122"/>
      <c r="F320" s="179"/>
      <c r="G320" s="295"/>
      <c r="H320" s="122"/>
    </row>
    <row r="321" spans="1:8" x14ac:dyDescent="0.2">
      <c r="A321" s="122"/>
      <c r="B321" s="122"/>
      <c r="C321" s="123"/>
      <c r="D321" s="113"/>
      <c r="E321" s="122"/>
      <c r="F321" s="179"/>
      <c r="G321" s="295"/>
      <c r="H321" s="122"/>
    </row>
    <row r="322" spans="1:8" x14ac:dyDescent="0.2">
      <c r="A322" s="122"/>
      <c r="B322" s="122"/>
      <c r="C322" s="123"/>
      <c r="D322" s="113"/>
      <c r="E322" s="122"/>
      <c r="F322" s="179"/>
      <c r="G322" s="295"/>
      <c r="H322" s="122"/>
    </row>
    <row r="323" spans="1:8" x14ac:dyDescent="0.2">
      <c r="A323" s="122"/>
      <c r="B323" s="122"/>
      <c r="C323" s="123"/>
      <c r="D323" s="113"/>
      <c r="E323" s="122"/>
      <c r="F323" s="179"/>
      <c r="G323" s="295"/>
      <c r="H323" s="122"/>
    </row>
    <row r="324" spans="1:8" x14ac:dyDescent="0.2">
      <c r="A324" s="122"/>
      <c r="B324" s="122"/>
      <c r="C324" s="123"/>
      <c r="D324" s="113"/>
      <c r="E324" s="122"/>
      <c r="F324" s="179"/>
      <c r="G324" s="295"/>
      <c r="H324" s="122"/>
    </row>
    <row r="325" spans="1:8" x14ac:dyDescent="0.2">
      <c r="A325" s="122"/>
      <c r="B325" s="122"/>
      <c r="C325" s="123"/>
      <c r="D325" s="113"/>
      <c r="E325" s="122"/>
      <c r="F325" s="179"/>
      <c r="G325" s="295"/>
      <c r="H325" s="122"/>
    </row>
    <row r="326" spans="1:8" x14ac:dyDescent="0.2">
      <c r="A326" s="122"/>
      <c r="B326" s="122"/>
      <c r="C326" s="123"/>
      <c r="D326" s="113"/>
      <c r="E326" s="122"/>
      <c r="F326" s="179"/>
      <c r="G326" s="295"/>
      <c r="H326" s="122"/>
    </row>
    <row r="327" spans="1:8" x14ac:dyDescent="0.2">
      <c r="A327" s="122"/>
      <c r="B327" s="122"/>
      <c r="C327" s="123"/>
      <c r="D327" s="113"/>
      <c r="E327" s="122"/>
      <c r="F327" s="179"/>
      <c r="G327" s="295"/>
      <c r="H327" s="122"/>
    </row>
    <row r="328" spans="1:8" x14ac:dyDescent="0.2">
      <c r="A328" s="122"/>
      <c r="B328" s="122"/>
      <c r="C328" s="123"/>
      <c r="D328" s="113"/>
      <c r="E328" s="122"/>
      <c r="F328" s="179"/>
      <c r="G328" s="295"/>
      <c r="H328" s="122"/>
    </row>
    <row r="329" spans="1:8" x14ac:dyDescent="0.2">
      <c r="A329" s="122"/>
      <c r="B329" s="122"/>
      <c r="C329" s="123"/>
      <c r="D329" s="113"/>
      <c r="E329" s="122"/>
      <c r="F329" s="179"/>
      <c r="G329" s="295"/>
      <c r="H329" s="122"/>
    </row>
    <row r="330" spans="1:8" x14ac:dyDescent="0.2">
      <c r="A330" s="122"/>
      <c r="B330" s="122"/>
      <c r="C330" s="123"/>
      <c r="D330" s="113"/>
      <c r="E330" s="122"/>
      <c r="F330" s="179"/>
      <c r="G330" s="295"/>
      <c r="H330" s="122"/>
    </row>
    <row r="331" spans="1:8" x14ac:dyDescent="0.2">
      <c r="A331" s="122"/>
      <c r="B331" s="122"/>
      <c r="C331" s="123"/>
      <c r="D331" s="113"/>
      <c r="E331" s="122"/>
      <c r="F331" s="179"/>
      <c r="G331" s="295"/>
      <c r="H331" s="122"/>
    </row>
    <row r="332" spans="1:8" x14ac:dyDescent="0.2">
      <c r="A332" s="122"/>
      <c r="B332" s="122"/>
      <c r="C332" s="123"/>
      <c r="D332" s="113"/>
      <c r="E332" s="122"/>
      <c r="F332" s="179"/>
      <c r="G332" s="295"/>
      <c r="H332" s="122"/>
    </row>
    <row r="333" spans="1:8" x14ac:dyDescent="0.2">
      <c r="A333" s="122"/>
      <c r="B333" s="122"/>
      <c r="C333" s="123"/>
      <c r="D333" s="113"/>
      <c r="E333" s="122"/>
      <c r="F333" s="179"/>
      <c r="G333" s="295"/>
      <c r="H333" s="122"/>
    </row>
    <row r="334" spans="1:8" x14ac:dyDescent="0.2">
      <c r="A334" s="122"/>
      <c r="B334" s="122"/>
      <c r="C334" s="123"/>
      <c r="D334" s="113"/>
      <c r="E334" s="122"/>
      <c r="F334" s="179"/>
      <c r="G334" s="295"/>
      <c r="H334" s="122"/>
    </row>
    <row r="335" spans="1:8" x14ac:dyDescent="0.2">
      <c r="A335" s="122"/>
      <c r="B335" s="122"/>
      <c r="C335" s="123"/>
      <c r="D335" s="113"/>
      <c r="E335" s="122"/>
      <c r="F335" s="179"/>
      <c r="G335" s="295"/>
      <c r="H335" s="122"/>
    </row>
    <row r="336" spans="1:8" x14ac:dyDescent="0.2">
      <c r="A336" s="122"/>
      <c r="B336" s="122"/>
      <c r="C336" s="123"/>
      <c r="D336" s="113"/>
      <c r="E336" s="122"/>
      <c r="F336" s="179"/>
      <c r="G336" s="295"/>
      <c r="H336" s="122"/>
    </row>
    <row r="337" spans="1:8" x14ac:dyDescent="0.2">
      <c r="A337" s="122"/>
      <c r="B337" s="122"/>
      <c r="C337" s="123"/>
      <c r="D337" s="113"/>
      <c r="E337" s="122"/>
      <c r="F337" s="179"/>
      <c r="G337" s="295"/>
      <c r="H337" s="122"/>
    </row>
    <row r="338" spans="1:8" x14ac:dyDescent="0.2">
      <c r="A338" s="122"/>
      <c r="B338" s="122"/>
      <c r="C338" s="123"/>
      <c r="D338" s="113"/>
      <c r="E338" s="122"/>
      <c r="F338" s="179"/>
      <c r="G338" s="295"/>
      <c r="H338" s="122"/>
    </row>
    <row r="339" spans="1:8" x14ac:dyDescent="0.2">
      <c r="A339" s="122"/>
      <c r="B339" s="122"/>
      <c r="C339" s="123"/>
      <c r="D339" s="113"/>
      <c r="E339" s="122"/>
      <c r="F339" s="179"/>
      <c r="G339" s="295"/>
      <c r="H339" s="122"/>
    </row>
    <row r="340" spans="1:8" x14ac:dyDescent="0.2">
      <c r="A340" s="122"/>
      <c r="B340" s="122"/>
      <c r="C340" s="123"/>
      <c r="D340" s="113"/>
      <c r="E340" s="122"/>
      <c r="F340" s="179"/>
      <c r="G340" s="295"/>
      <c r="H340" s="122"/>
    </row>
    <row r="341" spans="1:8" x14ac:dyDescent="0.2">
      <c r="A341" s="122"/>
      <c r="B341" s="122"/>
      <c r="C341" s="123"/>
      <c r="D341" s="113"/>
      <c r="E341" s="122"/>
      <c r="F341" s="179"/>
      <c r="G341" s="295"/>
      <c r="H341" s="122"/>
    </row>
    <row r="342" spans="1:8" x14ac:dyDescent="0.2">
      <c r="A342" s="122"/>
      <c r="B342" s="122"/>
      <c r="C342" s="123"/>
      <c r="D342" s="113"/>
      <c r="E342" s="122"/>
      <c r="F342" s="179"/>
      <c r="G342" s="295"/>
      <c r="H342" s="122"/>
    </row>
    <row r="343" spans="1:8" x14ac:dyDescent="0.2">
      <c r="A343" s="122"/>
      <c r="B343" s="122"/>
      <c r="C343" s="123"/>
      <c r="D343" s="113"/>
      <c r="E343" s="122"/>
      <c r="F343" s="179"/>
      <c r="G343" s="295"/>
      <c r="H343" s="122"/>
    </row>
    <row r="344" spans="1:8" x14ac:dyDescent="0.2">
      <c r="A344" s="122"/>
      <c r="B344" s="122"/>
      <c r="C344" s="123"/>
      <c r="D344" s="113"/>
      <c r="E344" s="122"/>
      <c r="F344" s="179"/>
      <c r="G344" s="295"/>
      <c r="H344" s="122"/>
    </row>
    <row r="345" spans="1:8" x14ac:dyDescent="0.2">
      <c r="A345" s="122"/>
      <c r="B345" s="122"/>
      <c r="C345" s="123"/>
      <c r="D345" s="113"/>
      <c r="E345" s="122"/>
      <c r="F345" s="179"/>
      <c r="G345" s="295"/>
      <c r="H345" s="122"/>
    </row>
    <row r="346" spans="1:8" x14ac:dyDescent="0.2">
      <c r="A346" s="122"/>
      <c r="B346" s="122"/>
      <c r="C346" s="123"/>
      <c r="D346" s="113"/>
      <c r="E346" s="122"/>
      <c r="F346" s="179"/>
      <c r="G346" s="295"/>
      <c r="H346" s="122"/>
    </row>
    <row r="347" spans="1:8" x14ac:dyDescent="0.2">
      <c r="A347" s="122"/>
      <c r="B347" s="122"/>
      <c r="C347" s="123"/>
      <c r="D347" s="113"/>
      <c r="E347" s="122"/>
      <c r="F347" s="179"/>
      <c r="G347" s="295"/>
      <c r="H347" s="122"/>
    </row>
    <row r="348" spans="1:8" x14ac:dyDescent="0.2">
      <c r="A348" s="122"/>
      <c r="B348" s="122"/>
      <c r="C348" s="123"/>
      <c r="D348" s="113"/>
      <c r="E348" s="122"/>
      <c r="F348" s="179"/>
      <c r="G348" s="295"/>
      <c r="H348" s="122"/>
    </row>
    <row r="349" spans="1:8" x14ac:dyDescent="0.2">
      <c r="A349" s="122"/>
      <c r="B349" s="122"/>
      <c r="C349" s="123"/>
      <c r="D349" s="113"/>
      <c r="E349" s="122"/>
      <c r="F349" s="179"/>
      <c r="G349" s="295"/>
      <c r="H349" s="122"/>
    </row>
    <row r="350" spans="1:8" x14ac:dyDescent="0.2">
      <c r="A350" s="122"/>
      <c r="B350" s="122"/>
      <c r="C350" s="123"/>
      <c r="D350" s="113"/>
      <c r="E350" s="122"/>
      <c r="F350" s="179"/>
      <c r="G350" s="295"/>
      <c r="H350" s="122"/>
    </row>
    <row r="351" spans="1:8" x14ac:dyDescent="0.2">
      <c r="A351" s="122"/>
      <c r="B351" s="122"/>
      <c r="C351" s="123"/>
      <c r="D351" s="113"/>
      <c r="E351" s="122"/>
      <c r="F351" s="179"/>
      <c r="G351" s="295"/>
      <c r="H351" s="122"/>
    </row>
    <row r="352" spans="1:8" x14ac:dyDescent="0.2">
      <c r="A352" s="122"/>
      <c r="B352" s="122"/>
      <c r="C352" s="123"/>
      <c r="D352" s="113"/>
      <c r="E352" s="122"/>
      <c r="F352" s="179"/>
      <c r="G352" s="295"/>
      <c r="H352" s="122"/>
    </row>
    <row r="353" spans="1:8" x14ac:dyDescent="0.2">
      <c r="A353" s="122"/>
      <c r="B353" s="122"/>
      <c r="C353" s="123"/>
      <c r="D353" s="113"/>
      <c r="E353" s="122"/>
      <c r="F353" s="179"/>
      <c r="G353" s="295"/>
      <c r="H353" s="122"/>
    </row>
    <row r="354" spans="1:8" x14ac:dyDescent="0.2">
      <c r="A354" s="122"/>
      <c r="B354" s="122"/>
      <c r="C354" s="123"/>
      <c r="D354" s="113"/>
      <c r="E354" s="122"/>
      <c r="F354" s="179"/>
      <c r="G354" s="295"/>
      <c r="H354" s="122"/>
    </row>
    <row r="355" spans="1:8" x14ac:dyDescent="0.2">
      <c r="A355" s="122"/>
      <c r="B355" s="122"/>
      <c r="C355" s="123"/>
      <c r="D355" s="113"/>
      <c r="E355" s="122"/>
      <c r="F355" s="179"/>
      <c r="G355" s="295"/>
      <c r="H355" s="122"/>
    </row>
    <row r="356" spans="1:8" x14ac:dyDescent="0.2">
      <c r="A356" s="122"/>
      <c r="B356" s="122"/>
      <c r="C356" s="123"/>
      <c r="D356" s="113"/>
      <c r="E356" s="122"/>
      <c r="F356" s="179"/>
      <c r="G356" s="295"/>
      <c r="H356" s="122"/>
    </row>
    <row r="357" spans="1:8" x14ac:dyDescent="0.2">
      <c r="A357" s="122"/>
      <c r="B357" s="122"/>
      <c r="C357" s="123"/>
      <c r="D357" s="113"/>
      <c r="E357" s="122"/>
      <c r="F357" s="179"/>
      <c r="G357" s="295"/>
      <c r="H357" s="122"/>
    </row>
    <row r="358" spans="1:8" x14ac:dyDescent="0.2">
      <c r="A358" s="122"/>
      <c r="B358" s="122"/>
      <c r="C358" s="123"/>
      <c r="D358" s="113"/>
      <c r="E358" s="122"/>
      <c r="F358" s="179"/>
      <c r="G358" s="295"/>
      <c r="H358" s="122"/>
    </row>
    <row r="359" spans="1:8" x14ac:dyDescent="0.2">
      <c r="A359" s="122"/>
      <c r="B359" s="122"/>
      <c r="C359" s="123"/>
      <c r="D359" s="113"/>
      <c r="E359" s="122"/>
      <c r="F359" s="179"/>
      <c r="G359" s="295"/>
      <c r="H359" s="122"/>
    </row>
    <row r="360" spans="1:8" x14ac:dyDescent="0.2">
      <c r="A360" s="122"/>
      <c r="B360" s="122"/>
      <c r="C360" s="123"/>
      <c r="D360" s="113"/>
      <c r="E360" s="122"/>
      <c r="F360" s="179"/>
      <c r="G360" s="295"/>
      <c r="H360" s="122"/>
    </row>
    <row r="361" spans="1:8" x14ac:dyDescent="0.2">
      <c r="A361" s="122"/>
      <c r="B361" s="122"/>
      <c r="C361" s="123"/>
      <c r="D361" s="113"/>
      <c r="E361" s="122"/>
      <c r="F361" s="179"/>
      <c r="G361" s="295"/>
      <c r="H361" s="122"/>
    </row>
    <row r="362" spans="1:8" x14ac:dyDescent="0.2">
      <c r="A362" s="122"/>
      <c r="B362" s="122"/>
      <c r="C362" s="123"/>
      <c r="D362" s="113"/>
      <c r="E362" s="122"/>
      <c r="F362" s="179"/>
      <c r="G362" s="295"/>
      <c r="H362" s="122"/>
    </row>
    <row r="363" spans="1:8" x14ac:dyDescent="0.2">
      <c r="A363" s="122"/>
      <c r="B363" s="122"/>
      <c r="C363" s="123"/>
      <c r="D363" s="113"/>
      <c r="E363" s="122"/>
      <c r="F363" s="179"/>
      <c r="G363" s="295"/>
      <c r="H363" s="122"/>
    </row>
    <row r="364" spans="1:8" x14ac:dyDescent="0.2">
      <c r="A364" s="122"/>
      <c r="B364" s="122"/>
      <c r="C364" s="123"/>
      <c r="D364" s="113"/>
      <c r="E364" s="122"/>
      <c r="F364" s="179"/>
      <c r="G364" s="295"/>
      <c r="H364" s="122"/>
    </row>
    <row r="365" spans="1:8" x14ac:dyDescent="0.2">
      <c r="A365" s="122"/>
      <c r="B365" s="122"/>
      <c r="C365" s="123"/>
      <c r="D365" s="113"/>
      <c r="E365" s="122"/>
      <c r="F365" s="179"/>
      <c r="G365" s="295"/>
      <c r="H365" s="122"/>
    </row>
    <row r="366" spans="1:8" x14ac:dyDescent="0.2">
      <c r="A366" s="122"/>
      <c r="B366" s="122"/>
      <c r="C366" s="123"/>
      <c r="D366" s="113"/>
      <c r="E366" s="122"/>
      <c r="F366" s="179"/>
      <c r="G366" s="295"/>
      <c r="H366" s="122"/>
    </row>
    <row r="367" spans="1:8" x14ac:dyDescent="0.2">
      <c r="A367" s="122"/>
      <c r="B367" s="122"/>
      <c r="C367" s="123"/>
      <c r="D367" s="113"/>
      <c r="E367" s="122"/>
      <c r="F367" s="179"/>
      <c r="G367" s="295"/>
      <c r="H367" s="122"/>
    </row>
    <row r="368" spans="1:8" x14ac:dyDescent="0.2">
      <c r="A368" s="122"/>
      <c r="B368" s="122"/>
      <c r="C368" s="123"/>
      <c r="D368" s="113"/>
      <c r="E368" s="122"/>
      <c r="F368" s="179"/>
      <c r="G368" s="295"/>
      <c r="H368" s="122"/>
    </row>
    <row r="369" spans="1:8" x14ac:dyDescent="0.2">
      <c r="A369" s="122"/>
      <c r="B369" s="122"/>
      <c r="C369" s="123"/>
      <c r="D369" s="113"/>
      <c r="E369" s="122"/>
      <c r="F369" s="179"/>
      <c r="G369" s="295"/>
      <c r="H369" s="122"/>
    </row>
    <row r="370" spans="1:8" x14ac:dyDescent="0.2">
      <c r="A370" s="122"/>
      <c r="B370" s="122"/>
      <c r="C370" s="123"/>
      <c r="D370" s="113"/>
      <c r="E370" s="122"/>
      <c r="F370" s="179"/>
      <c r="G370" s="295"/>
      <c r="H370" s="122"/>
    </row>
    <row r="371" spans="1:8" x14ac:dyDescent="0.2">
      <c r="A371" s="122"/>
      <c r="B371" s="122"/>
      <c r="C371" s="123"/>
      <c r="D371" s="113"/>
      <c r="E371" s="122"/>
      <c r="F371" s="179"/>
      <c r="G371" s="295"/>
      <c r="H371" s="122"/>
    </row>
    <row r="372" spans="1:8" x14ac:dyDescent="0.2">
      <c r="A372" s="122"/>
      <c r="B372" s="122"/>
      <c r="C372" s="123"/>
      <c r="D372" s="113"/>
      <c r="E372" s="122"/>
      <c r="F372" s="179"/>
      <c r="G372" s="295"/>
      <c r="H372" s="122"/>
    </row>
    <row r="373" spans="1:8" x14ac:dyDescent="0.2">
      <c r="A373" s="122"/>
      <c r="B373" s="122"/>
      <c r="C373" s="123"/>
      <c r="D373" s="113"/>
      <c r="E373" s="122"/>
      <c r="F373" s="179"/>
      <c r="G373" s="295"/>
      <c r="H373" s="122"/>
    </row>
    <row r="374" spans="1:8" x14ac:dyDescent="0.2">
      <c r="A374" s="122"/>
      <c r="B374" s="122"/>
      <c r="C374" s="123"/>
      <c r="D374" s="113"/>
      <c r="E374" s="122"/>
      <c r="F374" s="179"/>
      <c r="G374" s="295"/>
      <c r="H374" s="122"/>
    </row>
    <row r="375" spans="1:8" x14ac:dyDescent="0.2">
      <c r="A375" s="122"/>
      <c r="B375" s="122"/>
      <c r="C375" s="123"/>
      <c r="D375" s="113"/>
      <c r="E375" s="122"/>
      <c r="F375" s="179"/>
      <c r="G375" s="295"/>
      <c r="H375" s="122"/>
    </row>
    <row r="376" spans="1:8" x14ac:dyDescent="0.2">
      <c r="A376" s="122"/>
      <c r="B376" s="122"/>
      <c r="C376" s="123"/>
      <c r="D376" s="113"/>
      <c r="E376" s="122"/>
      <c r="F376" s="179"/>
      <c r="G376" s="295"/>
      <c r="H376" s="122"/>
    </row>
    <row r="377" spans="1:8" x14ac:dyDescent="0.2">
      <c r="A377" s="122"/>
      <c r="B377" s="122"/>
      <c r="C377" s="123"/>
      <c r="D377" s="113"/>
      <c r="E377" s="122"/>
      <c r="F377" s="179"/>
      <c r="G377" s="295"/>
      <c r="H377" s="122"/>
    </row>
    <row r="378" spans="1:8" x14ac:dyDescent="0.2">
      <c r="A378" s="122"/>
      <c r="B378" s="122"/>
      <c r="C378" s="123"/>
      <c r="D378" s="113"/>
      <c r="E378" s="122"/>
      <c r="F378" s="179"/>
      <c r="G378" s="295"/>
      <c r="H378" s="122"/>
    </row>
    <row r="379" spans="1:8" x14ac:dyDescent="0.2">
      <c r="A379" s="122"/>
      <c r="B379" s="122"/>
      <c r="C379" s="123"/>
      <c r="D379" s="113"/>
      <c r="E379" s="122"/>
      <c r="F379" s="179"/>
      <c r="G379" s="295"/>
      <c r="H379" s="122"/>
    </row>
    <row r="380" spans="1:8" x14ac:dyDescent="0.2">
      <c r="A380" s="122"/>
      <c r="B380" s="122"/>
      <c r="C380" s="123"/>
      <c r="D380" s="113"/>
      <c r="E380" s="122"/>
      <c r="F380" s="179"/>
      <c r="G380" s="295"/>
      <c r="H380" s="122"/>
    </row>
    <row r="381" spans="1:8" x14ac:dyDescent="0.2">
      <c r="A381" s="122"/>
      <c r="B381" s="122"/>
      <c r="C381" s="123"/>
      <c r="D381" s="113"/>
      <c r="E381" s="122"/>
      <c r="F381" s="179"/>
      <c r="G381" s="295"/>
      <c r="H381" s="122"/>
    </row>
    <row r="382" spans="1:8" x14ac:dyDescent="0.2">
      <c r="A382" s="122"/>
      <c r="B382" s="122"/>
      <c r="C382" s="123"/>
      <c r="D382" s="113"/>
      <c r="E382" s="122"/>
      <c r="F382" s="179"/>
      <c r="G382" s="295"/>
      <c r="H382" s="122"/>
    </row>
    <row r="383" spans="1:8" x14ac:dyDescent="0.2">
      <c r="A383" s="122"/>
      <c r="B383" s="122"/>
      <c r="C383" s="123"/>
      <c r="D383" s="113"/>
      <c r="E383" s="122"/>
      <c r="F383" s="179"/>
      <c r="G383" s="295"/>
      <c r="H383" s="122"/>
    </row>
    <row r="384" spans="1:8" x14ac:dyDescent="0.2">
      <c r="A384" s="122"/>
      <c r="B384" s="122"/>
      <c r="C384" s="123"/>
      <c r="D384" s="113"/>
      <c r="E384" s="122"/>
      <c r="F384" s="179"/>
      <c r="G384" s="295"/>
      <c r="H384" s="122"/>
    </row>
    <row r="385" spans="1:8" x14ac:dyDescent="0.2">
      <c r="A385" s="122"/>
      <c r="B385" s="122"/>
      <c r="C385" s="123"/>
      <c r="D385" s="113"/>
      <c r="E385" s="122"/>
      <c r="F385" s="179"/>
      <c r="G385" s="295"/>
      <c r="H385" s="122"/>
    </row>
    <row r="386" spans="1:8" x14ac:dyDescent="0.2">
      <c r="A386" s="122"/>
      <c r="B386" s="122"/>
      <c r="C386" s="123"/>
      <c r="D386" s="113"/>
      <c r="E386" s="122"/>
      <c r="F386" s="179"/>
      <c r="G386" s="295"/>
      <c r="H386" s="122"/>
    </row>
    <row r="387" spans="1:8" x14ac:dyDescent="0.2">
      <c r="A387" s="122"/>
      <c r="B387" s="122"/>
      <c r="C387" s="123"/>
      <c r="D387" s="113"/>
      <c r="E387" s="122"/>
      <c r="F387" s="179"/>
      <c r="G387" s="295"/>
      <c r="H387" s="122"/>
    </row>
    <row r="388" spans="1:8" x14ac:dyDescent="0.2">
      <c r="A388" s="122"/>
      <c r="B388" s="122"/>
      <c r="C388" s="123"/>
      <c r="D388" s="113"/>
      <c r="E388" s="122"/>
      <c r="F388" s="179"/>
      <c r="G388" s="295"/>
      <c r="H388" s="122"/>
    </row>
    <row r="389" spans="1:8" x14ac:dyDescent="0.2">
      <c r="A389" s="122"/>
      <c r="B389" s="122"/>
      <c r="C389" s="123"/>
      <c r="D389" s="113"/>
      <c r="E389" s="122"/>
      <c r="F389" s="179"/>
      <c r="G389" s="295"/>
      <c r="H389" s="122"/>
    </row>
    <row r="390" spans="1:8" x14ac:dyDescent="0.2">
      <c r="A390" s="122"/>
      <c r="B390" s="122"/>
      <c r="C390" s="123"/>
      <c r="D390" s="113"/>
      <c r="E390" s="122"/>
      <c r="F390" s="179"/>
      <c r="G390" s="295"/>
      <c r="H390" s="122"/>
    </row>
    <row r="391" spans="1:8" x14ac:dyDescent="0.2">
      <c r="A391" s="122"/>
      <c r="B391" s="122"/>
      <c r="C391" s="123"/>
      <c r="D391" s="113"/>
      <c r="E391" s="122"/>
      <c r="F391" s="179"/>
      <c r="G391" s="295"/>
      <c r="H391" s="122"/>
    </row>
    <row r="392" spans="1:8" x14ac:dyDescent="0.2">
      <c r="A392" s="122"/>
      <c r="B392" s="122"/>
      <c r="C392" s="123"/>
      <c r="D392" s="113"/>
      <c r="E392" s="122"/>
      <c r="F392" s="179"/>
      <c r="G392" s="295"/>
      <c r="H392" s="122"/>
    </row>
    <row r="393" spans="1:8" x14ac:dyDescent="0.2">
      <c r="A393" s="122"/>
      <c r="B393" s="122"/>
      <c r="C393" s="123"/>
      <c r="D393" s="113"/>
      <c r="E393" s="122"/>
      <c r="F393" s="179"/>
      <c r="G393" s="295"/>
      <c r="H393" s="122"/>
    </row>
    <row r="394" spans="1:8" x14ac:dyDescent="0.2">
      <c r="A394" s="122"/>
      <c r="B394" s="122"/>
      <c r="C394" s="123"/>
      <c r="D394" s="113"/>
      <c r="E394" s="122"/>
      <c r="F394" s="179"/>
      <c r="G394" s="295"/>
      <c r="H394" s="122"/>
    </row>
    <row r="395" spans="1:8" x14ac:dyDescent="0.2">
      <c r="A395" s="122"/>
      <c r="B395" s="122"/>
      <c r="C395" s="123"/>
      <c r="D395" s="113"/>
      <c r="E395" s="122"/>
      <c r="F395" s="179"/>
      <c r="G395" s="295"/>
      <c r="H395" s="122"/>
    </row>
    <row r="396" spans="1:8" x14ac:dyDescent="0.2">
      <c r="A396" s="106"/>
      <c r="B396" s="106"/>
      <c r="C396" s="107"/>
      <c r="D396" s="112"/>
      <c r="E396" s="106"/>
      <c r="F396" s="98"/>
      <c r="G396" s="241"/>
      <c r="H396" s="106"/>
    </row>
    <row r="397" spans="1:8" x14ac:dyDescent="0.2">
      <c r="A397" s="106"/>
      <c r="B397" s="106"/>
      <c r="C397" s="107"/>
      <c r="D397" s="46"/>
      <c r="E397" s="106"/>
      <c r="F397" s="98"/>
      <c r="G397" s="241"/>
      <c r="H397" s="106"/>
    </row>
    <row r="398" spans="1:8" x14ac:dyDescent="0.2">
      <c r="A398" s="106"/>
      <c r="B398" s="106"/>
      <c r="C398" s="107"/>
      <c r="D398" s="46"/>
      <c r="E398" s="106"/>
      <c r="F398" s="98"/>
      <c r="G398" s="241"/>
      <c r="H398" s="106"/>
    </row>
    <row r="399" spans="1:8" x14ac:dyDescent="0.2">
      <c r="A399" s="106"/>
      <c r="B399" s="106"/>
      <c r="C399" s="107"/>
      <c r="D399" s="46"/>
      <c r="E399" s="106"/>
      <c r="F399" s="98"/>
      <c r="G399" s="241"/>
      <c r="H399" s="106"/>
    </row>
    <row r="400" spans="1:8" x14ac:dyDescent="0.2">
      <c r="A400" s="106"/>
      <c r="B400" s="106"/>
      <c r="C400" s="107"/>
      <c r="D400" s="46"/>
      <c r="E400" s="106"/>
      <c r="F400" s="98"/>
      <c r="G400" s="241"/>
      <c r="H400" s="106"/>
    </row>
    <row r="401" spans="1:8" x14ac:dyDescent="0.2">
      <c r="A401" s="106"/>
      <c r="B401" s="106"/>
      <c r="C401" s="107"/>
      <c r="D401" s="46"/>
      <c r="E401" s="106"/>
      <c r="F401" s="98"/>
      <c r="G401" s="241"/>
      <c r="H401" s="106"/>
    </row>
    <row r="402" spans="1:8" x14ac:dyDescent="0.2">
      <c r="A402" s="106"/>
      <c r="B402" s="106"/>
      <c r="C402" s="107"/>
      <c r="D402" s="46"/>
      <c r="E402" s="106"/>
      <c r="F402" s="98"/>
      <c r="G402" s="241"/>
      <c r="H402" s="106"/>
    </row>
    <row r="403" spans="1:8" x14ac:dyDescent="0.2">
      <c r="A403" s="106"/>
      <c r="B403" s="106"/>
      <c r="C403" s="107"/>
      <c r="D403" s="46"/>
      <c r="E403" s="106"/>
      <c r="F403" s="98"/>
      <c r="G403" s="241"/>
      <c r="H403" s="106"/>
    </row>
    <row r="404" spans="1:8" x14ac:dyDescent="0.2">
      <c r="A404" s="106"/>
      <c r="B404" s="106"/>
      <c r="C404" s="107"/>
      <c r="D404" s="46"/>
      <c r="E404" s="106"/>
      <c r="F404" s="98"/>
      <c r="G404" s="241"/>
      <c r="H404" s="106"/>
    </row>
    <row r="405" spans="1:8" x14ac:dyDescent="0.2">
      <c r="A405" s="106"/>
      <c r="B405" s="106"/>
      <c r="C405" s="107"/>
      <c r="D405" s="46"/>
      <c r="E405" s="106"/>
      <c r="F405" s="98"/>
      <c r="G405" s="241"/>
      <c r="H405" s="106"/>
    </row>
    <row r="406" spans="1:8" x14ac:dyDescent="0.2">
      <c r="A406" s="106"/>
      <c r="B406" s="106"/>
      <c r="C406" s="107"/>
      <c r="D406" s="46"/>
      <c r="E406" s="106"/>
      <c r="F406" s="98"/>
      <c r="G406" s="241"/>
      <c r="H406" s="106"/>
    </row>
    <row r="407" spans="1:8" x14ac:dyDescent="0.2">
      <c r="A407" s="106"/>
      <c r="B407" s="106"/>
      <c r="C407" s="107"/>
      <c r="D407" s="46"/>
      <c r="E407" s="106"/>
      <c r="F407" s="98"/>
      <c r="G407" s="241"/>
      <c r="H407" s="106"/>
    </row>
    <row r="408" spans="1:8" x14ac:dyDescent="0.2">
      <c r="A408" s="106"/>
      <c r="B408" s="106"/>
      <c r="C408" s="107"/>
      <c r="D408" s="46"/>
      <c r="E408" s="106"/>
      <c r="F408" s="98"/>
      <c r="G408" s="241"/>
      <c r="H408" s="106"/>
    </row>
    <row r="409" spans="1:8" x14ac:dyDescent="0.2">
      <c r="A409" s="106"/>
      <c r="B409" s="106"/>
      <c r="C409" s="107"/>
      <c r="D409" s="46"/>
      <c r="E409" s="106"/>
      <c r="F409" s="98"/>
      <c r="G409" s="241"/>
      <c r="H409" s="106"/>
    </row>
    <row r="410" spans="1:8" x14ac:dyDescent="0.2">
      <c r="A410" s="106"/>
      <c r="B410" s="106"/>
      <c r="C410" s="107"/>
      <c r="D410" s="46"/>
      <c r="E410" s="106"/>
      <c r="F410" s="98"/>
      <c r="G410" s="241"/>
      <c r="H410" s="106"/>
    </row>
    <row r="411" spans="1:8" x14ac:dyDescent="0.2">
      <c r="A411" s="106"/>
      <c r="B411" s="106"/>
      <c r="C411" s="107"/>
      <c r="D411" s="46"/>
      <c r="E411" s="106"/>
      <c r="F411" s="98"/>
      <c r="G411" s="241"/>
      <c r="H411" s="106"/>
    </row>
    <row r="412" spans="1:8" x14ac:dyDescent="0.2">
      <c r="A412" s="106"/>
      <c r="B412" s="106"/>
      <c r="C412" s="107"/>
      <c r="D412" s="46"/>
      <c r="E412" s="106"/>
      <c r="F412" s="98"/>
      <c r="G412" s="241"/>
      <c r="H412" s="106"/>
    </row>
    <row r="413" spans="1:8" x14ac:dyDescent="0.2">
      <c r="A413" s="106"/>
      <c r="B413" s="106"/>
      <c r="C413" s="107"/>
      <c r="D413" s="46"/>
      <c r="E413" s="106"/>
      <c r="F413" s="98"/>
      <c r="G413" s="241"/>
      <c r="H413" s="106"/>
    </row>
    <row r="414" spans="1:8" x14ac:dyDescent="0.2">
      <c r="A414" s="106"/>
      <c r="B414" s="106"/>
      <c r="C414" s="107"/>
      <c r="D414" s="46"/>
      <c r="E414" s="106"/>
      <c r="F414" s="98"/>
      <c r="G414" s="241"/>
      <c r="H414" s="106"/>
    </row>
    <row r="415" spans="1:8" x14ac:dyDescent="0.2">
      <c r="A415" s="106"/>
      <c r="B415" s="106"/>
      <c r="C415" s="107"/>
      <c r="D415" s="46"/>
      <c r="E415" s="106"/>
      <c r="F415" s="98"/>
      <c r="G415" s="241"/>
      <c r="H415" s="106"/>
    </row>
    <row r="416" spans="1:8" x14ac:dyDescent="0.2">
      <c r="A416" s="106"/>
      <c r="B416" s="106"/>
      <c r="C416" s="107"/>
      <c r="D416" s="46"/>
      <c r="E416" s="106"/>
      <c r="F416" s="98"/>
      <c r="G416" s="241"/>
      <c r="H416" s="106"/>
    </row>
    <row r="417" spans="1:8" x14ac:dyDescent="0.2">
      <c r="A417" s="106"/>
      <c r="B417" s="106"/>
      <c r="C417" s="107"/>
      <c r="D417" s="46"/>
      <c r="E417" s="106"/>
      <c r="F417" s="98"/>
      <c r="G417" s="241"/>
      <c r="H417" s="106"/>
    </row>
    <row r="418" spans="1:8" x14ac:dyDescent="0.2">
      <c r="A418" s="106"/>
      <c r="B418" s="106"/>
      <c r="C418" s="107"/>
      <c r="D418" s="46"/>
      <c r="E418" s="106"/>
      <c r="F418" s="98"/>
      <c r="G418" s="241"/>
      <c r="H418" s="106"/>
    </row>
    <row r="419" spans="1:8" x14ac:dyDescent="0.2">
      <c r="A419" s="106"/>
      <c r="B419" s="106"/>
      <c r="C419" s="107"/>
      <c r="D419" s="46"/>
      <c r="E419" s="106"/>
      <c r="F419" s="98"/>
      <c r="G419" s="241"/>
      <c r="H419" s="106"/>
    </row>
    <row r="420" spans="1:8" x14ac:dyDescent="0.2">
      <c r="A420" s="106"/>
      <c r="B420" s="106"/>
      <c r="C420" s="107"/>
      <c r="D420" s="46"/>
      <c r="E420" s="106"/>
      <c r="F420" s="98"/>
      <c r="G420" s="241"/>
      <c r="H420" s="106"/>
    </row>
    <row r="421" spans="1:8" x14ac:dyDescent="0.2">
      <c r="A421" s="106"/>
      <c r="B421" s="106"/>
      <c r="C421" s="107"/>
      <c r="D421" s="46"/>
      <c r="E421" s="106"/>
      <c r="F421" s="98"/>
      <c r="G421" s="241"/>
      <c r="H421" s="106"/>
    </row>
    <row r="422" spans="1:8" x14ac:dyDescent="0.2">
      <c r="A422" s="106"/>
      <c r="B422" s="106"/>
      <c r="C422" s="107"/>
      <c r="D422" s="46"/>
      <c r="E422" s="106"/>
      <c r="F422" s="98"/>
      <c r="G422" s="241"/>
      <c r="H422" s="106"/>
    </row>
    <row r="423" spans="1:8" x14ac:dyDescent="0.2">
      <c r="A423" s="106"/>
      <c r="B423" s="106"/>
      <c r="C423" s="107"/>
      <c r="D423" s="46"/>
      <c r="E423" s="106"/>
      <c r="F423" s="98"/>
      <c r="G423" s="241"/>
      <c r="H423" s="106"/>
    </row>
    <row r="424" spans="1:8" x14ac:dyDescent="0.2">
      <c r="A424" s="106"/>
      <c r="B424" s="106"/>
      <c r="C424" s="107"/>
      <c r="D424" s="46"/>
      <c r="E424" s="106"/>
      <c r="F424" s="98"/>
      <c r="G424" s="241"/>
      <c r="H424" s="106"/>
    </row>
    <row r="425" spans="1:8" x14ac:dyDescent="0.2">
      <c r="A425" s="106"/>
      <c r="B425" s="106"/>
      <c r="C425" s="107"/>
      <c r="D425" s="46"/>
      <c r="E425" s="106"/>
      <c r="F425" s="98"/>
      <c r="G425" s="241"/>
      <c r="H425" s="106"/>
    </row>
    <row r="426" spans="1:8" x14ac:dyDescent="0.2">
      <c r="A426" s="106"/>
      <c r="B426" s="106"/>
      <c r="C426" s="107"/>
      <c r="D426" s="46"/>
      <c r="E426" s="106"/>
      <c r="F426" s="98"/>
      <c r="G426" s="241"/>
      <c r="H426" s="106"/>
    </row>
    <row r="427" spans="1:8" x14ac:dyDescent="0.2">
      <c r="A427" s="106"/>
      <c r="B427" s="106"/>
      <c r="C427" s="107"/>
      <c r="D427" s="46"/>
      <c r="E427" s="106"/>
      <c r="F427" s="98"/>
      <c r="G427" s="241"/>
      <c r="H427" s="106"/>
    </row>
    <row r="428" spans="1:8" x14ac:dyDescent="0.2">
      <c r="A428" s="106"/>
      <c r="B428" s="106"/>
      <c r="C428" s="107"/>
      <c r="D428" s="46"/>
      <c r="E428" s="106"/>
      <c r="F428" s="98"/>
      <c r="G428" s="241"/>
      <c r="H428" s="106"/>
    </row>
    <row r="429" spans="1:8" x14ac:dyDescent="0.2">
      <c r="A429" s="106"/>
      <c r="B429" s="106"/>
      <c r="C429" s="107"/>
      <c r="D429" s="46"/>
      <c r="E429" s="106"/>
      <c r="F429" s="98"/>
      <c r="G429" s="241"/>
      <c r="H429" s="106"/>
    </row>
    <row r="430" spans="1:8" x14ac:dyDescent="0.2">
      <c r="A430" s="106"/>
      <c r="B430" s="106"/>
      <c r="C430" s="107"/>
      <c r="D430" s="46"/>
      <c r="E430" s="106"/>
      <c r="F430" s="98"/>
      <c r="G430" s="241"/>
      <c r="H430" s="106"/>
    </row>
    <row r="431" spans="1:8" x14ac:dyDescent="0.2">
      <c r="A431" s="106"/>
      <c r="B431" s="106"/>
      <c r="C431" s="107"/>
      <c r="D431" s="46"/>
      <c r="E431" s="106"/>
      <c r="F431" s="98"/>
      <c r="G431" s="241"/>
      <c r="H431" s="106"/>
    </row>
    <row r="432" spans="1:8" x14ac:dyDescent="0.2">
      <c r="A432" s="106"/>
      <c r="B432" s="106"/>
      <c r="C432" s="107"/>
      <c r="D432" s="46"/>
      <c r="E432" s="106"/>
      <c r="F432" s="98"/>
      <c r="G432" s="241"/>
      <c r="H432" s="106"/>
    </row>
    <row r="433" spans="1:8" x14ac:dyDescent="0.2">
      <c r="A433" s="106"/>
      <c r="B433" s="106"/>
      <c r="C433" s="107"/>
      <c r="D433" s="46"/>
      <c r="E433" s="106"/>
      <c r="F433" s="98"/>
      <c r="G433" s="241"/>
      <c r="H433" s="106"/>
    </row>
    <row r="434" spans="1:8" x14ac:dyDescent="0.2">
      <c r="A434" s="106"/>
      <c r="B434" s="106"/>
      <c r="C434" s="107"/>
      <c r="D434" s="46"/>
      <c r="E434" s="106"/>
      <c r="F434" s="98"/>
      <c r="G434" s="241"/>
      <c r="H434" s="106"/>
    </row>
    <row r="435" spans="1:8" x14ac:dyDescent="0.2">
      <c r="A435" s="106"/>
      <c r="B435" s="106"/>
      <c r="C435" s="107"/>
      <c r="D435" s="46"/>
      <c r="E435" s="106"/>
      <c r="F435" s="98"/>
      <c r="G435" s="241"/>
      <c r="H435" s="106"/>
    </row>
    <row r="436" spans="1:8" x14ac:dyDescent="0.2">
      <c r="A436" s="106"/>
      <c r="B436" s="106"/>
      <c r="C436" s="107"/>
      <c r="D436" s="46"/>
      <c r="E436" s="106"/>
      <c r="F436" s="98"/>
      <c r="G436" s="241"/>
      <c r="H436" s="106"/>
    </row>
    <row r="437" spans="1:8" x14ac:dyDescent="0.2">
      <c r="A437" s="106"/>
      <c r="B437" s="106"/>
      <c r="C437" s="107"/>
      <c r="D437" s="46"/>
      <c r="E437" s="106"/>
      <c r="F437" s="98"/>
      <c r="G437" s="241"/>
      <c r="H437" s="106"/>
    </row>
    <row r="438" spans="1:8" x14ac:dyDescent="0.2">
      <c r="A438" s="106"/>
      <c r="B438" s="106"/>
      <c r="C438" s="107"/>
      <c r="D438" s="46"/>
      <c r="E438" s="106"/>
      <c r="F438" s="98"/>
      <c r="G438" s="241"/>
      <c r="H438" s="106"/>
    </row>
    <row r="439" spans="1:8" x14ac:dyDescent="0.2">
      <c r="A439" s="106"/>
      <c r="B439" s="106"/>
      <c r="C439" s="107"/>
      <c r="D439" s="46"/>
      <c r="E439" s="106"/>
      <c r="F439" s="98"/>
      <c r="G439" s="241"/>
      <c r="H439" s="106"/>
    </row>
    <row r="440" spans="1:8" x14ac:dyDescent="0.2">
      <c r="A440" s="106"/>
      <c r="B440" s="106"/>
      <c r="C440" s="107"/>
      <c r="D440" s="46"/>
      <c r="E440" s="106"/>
      <c r="F440" s="98"/>
      <c r="G440" s="241"/>
      <c r="H440" s="106"/>
    </row>
    <row r="441" spans="1:8" x14ac:dyDescent="0.2">
      <c r="A441" s="106"/>
      <c r="B441" s="106"/>
      <c r="C441" s="107"/>
      <c r="D441" s="46"/>
      <c r="E441" s="106"/>
      <c r="F441" s="98"/>
      <c r="G441" s="241"/>
      <c r="H441" s="106"/>
    </row>
    <row r="442" spans="1:8" x14ac:dyDescent="0.2">
      <c r="A442" s="106"/>
      <c r="B442" s="106"/>
      <c r="C442" s="107"/>
      <c r="D442" s="46"/>
      <c r="E442" s="106"/>
      <c r="F442" s="98"/>
      <c r="G442" s="241"/>
      <c r="H442" s="106"/>
    </row>
    <row r="443" spans="1:8" x14ac:dyDescent="0.2">
      <c r="A443" s="106"/>
      <c r="B443" s="106"/>
      <c r="C443" s="107"/>
      <c r="D443" s="46"/>
      <c r="E443" s="106"/>
      <c r="F443" s="98"/>
      <c r="G443" s="241"/>
      <c r="H443" s="106"/>
    </row>
    <row r="444" spans="1:8" x14ac:dyDescent="0.2">
      <c r="A444" s="106"/>
      <c r="B444" s="106"/>
      <c r="C444" s="107"/>
      <c r="D444" s="46"/>
      <c r="E444" s="106"/>
      <c r="F444" s="98"/>
      <c r="G444" s="241"/>
      <c r="H444" s="106"/>
    </row>
    <row r="445" spans="1:8" x14ac:dyDescent="0.2">
      <c r="A445" s="106"/>
      <c r="B445" s="106"/>
      <c r="C445" s="107"/>
      <c r="D445" s="46"/>
      <c r="E445" s="106"/>
      <c r="F445" s="98"/>
      <c r="G445" s="241"/>
      <c r="H445" s="106"/>
    </row>
    <row r="446" spans="1:8" x14ac:dyDescent="0.2">
      <c r="A446" s="106"/>
      <c r="B446" s="106"/>
      <c r="C446" s="107"/>
      <c r="D446" s="46"/>
      <c r="E446" s="106"/>
      <c r="F446" s="98"/>
      <c r="G446" s="241"/>
      <c r="H446" s="106"/>
    </row>
    <row r="447" spans="1:8" x14ac:dyDescent="0.2">
      <c r="A447" s="106"/>
      <c r="B447" s="106"/>
      <c r="C447" s="107"/>
      <c r="D447" s="46"/>
      <c r="E447" s="106"/>
      <c r="F447" s="98"/>
      <c r="G447" s="241"/>
      <c r="H447" s="106"/>
    </row>
    <row r="448" spans="1:8" x14ac:dyDescent="0.2">
      <c r="A448" s="106"/>
      <c r="B448" s="106"/>
      <c r="C448" s="107"/>
      <c r="D448" s="46"/>
      <c r="E448" s="106"/>
      <c r="F448" s="98"/>
      <c r="G448" s="241"/>
      <c r="H448" s="106"/>
    </row>
    <row r="449" spans="1:8" x14ac:dyDescent="0.2">
      <c r="A449" s="106"/>
      <c r="B449" s="106"/>
      <c r="C449" s="107"/>
      <c r="D449" s="46"/>
      <c r="E449" s="106"/>
      <c r="F449" s="98"/>
      <c r="G449" s="241"/>
      <c r="H449" s="106"/>
    </row>
    <row r="450" spans="1:8" x14ac:dyDescent="0.2">
      <c r="A450" s="106"/>
      <c r="B450" s="106"/>
      <c r="C450" s="107"/>
      <c r="D450" s="46"/>
      <c r="E450" s="106"/>
      <c r="F450" s="98"/>
      <c r="G450" s="241"/>
      <c r="H450" s="106"/>
    </row>
    <row r="451" spans="1:8" x14ac:dyDescent="0.2">
      <c r="A451" s="106"/>
      <c r="B451" s="106"/>
      <c r="C451" s="107"/>
      <c r="D451" s="46"/>
      <c r="E451" s="106"/>
      <c r="F451" s="98"/>
      <c r="G451" s="241"/>
      <c r="H451" s="106"/>
    </row>
    <row r="452" spans="1:8" x14ac:dyDescent="0.2">
      <c r="A452" s="106"/>
      <c r="B452" s="106"/>
      <c r="C452" s="107"/>
      <c r="D452" s="46"/>
      <c r="E452" s="106"/>
      <c r="F452" s="98"/>
      <c r="G452" s="241"/>
      <c r="H452" s="106"/>
    </row>
    <row r="453" spans="1:8" x14ac:dyDescent="0.2">
      <c r="A453" s="106"/>
      <c r="B453" s="106"/>
      <c r="C453" s="107"/>
      <c r="D453" s="46"/>
      <c r="E453" s="106"/>
      <c r="F453" s="98"/>
      <c r="G453" s="241"/>
      <c r="H453" s="106"/>
    </row>
    <row r="454" spans="1:8" x14ac:dyDescent="0.2">
      <c r="A454" s="106"/>
      <c r="B454" s="106"/>
      <c r="C454" s="107"/>
      <c r="D454" s="46"/>
      <c r="E454" s="106"/>
      <c r="F454" s="98"/>
      <c r="G454" s="241"/>
      <c r="H454" s="106"/>
    </row>
    <row r="455" spans="1:8" x14ac:dyDescent="0.2">
      <c r="A455" s="106"/>
      <c r="B455" s="106"/>
      <c r="C455" s="107"/>
      <c r="D455" s="46"/>
      <c r="E455" s="106"/>
      <c r="F455" s="98"/>
      <c r="G455" s="241"/>
      <c r="H455" s="106"/>
    </row>
    <row r="456" spans="1:8" x14ac:dyDescent="0.2">
      <c r="A456" s="106"/>
      <c r="B456" s="106"/>
      <c r="C456" s="107"/>
      <c r="D456" s="46"/>
      <c r="E456" s="106"/>
      <c r="F456" s="98"/>
      <c r="G456" s="241"/>
      <c r="H456" s="106"/>
    </row>
    <row r="457" spans="1:8" x14ac:dyDescent="0.2">
      <c r="A457" s="106"/>
      <c r="B457" s="106"/>
      <c r="C457" s="107"/>
      <c r="D457" s="46"/>
      <c r="E457" s="106"/>
      <c r="F457" s="98"/>
      <c r="G457" s="241"/>
      <c r="H457" s="106"/>
    </row>
    <row r="458" spans="1:8" x14ac:dyDescent="0.2">
      <c r="A458" s="106"/>
      <c r="B458" s="106"/>
      <c r="C458" s="107"/>
      <c r="D458" s="46"/>
      <c r="E458" s="106"/>
      <c r="F458" s="98"/>
      <c r="G458" s="241"/>
      <c r="H458" s="106"/>
    </row>
    <row r="459" spans="1:8" x14ac:dyDescent="0.2">
      <c r="A459" s="106"/>
      <c r="B459" s="106"/>
      <c r="C459" s="107"/>
      <c r="D459" s="46"/>
      <c r="E459" s="106"/>
      <c r="F459" s="98"/>
      <c r="G459" s="241"/>
      <c r="H459" s="106"/>
    </row>
    <row r="460" spans="1:8" x14ac:dyDescent="0.2">
      <c r="A460" s="106"/>
      <c r="B460" s="106"/>
      <c r="C460" s="107"/>
      <c r="D460" s="46"/>
      <c r="E460" s="106"/>
      <c r="F460" s="98"/>
      <c r="G460" s="241"/>
      <c r="H460" s="106"/>
    </row>
    <row r="461" spans="1:8" x14ac:dyDescent="0.2">
      <c r="A461" s="106"/>
      <c r="B461" s="106"/>
      <c r="C461" s="107"/>
      <c r="D461" s="46"/>
      <c r="E461" s="106"/>
      <c r="F461" s="98"/>
      <c r="G461" s="241"/>
      <c r="H461" s="106"/>
    </row>
    <row r="462" spans="1:8" x14ac:dyDescent="0.2">
      <c r="A462" s="106"/>
      <c r="B462" s="106"/>
      <c r="C462" s="107"/>
      <c r="D462" s="46"/>
      <c r="E462" s="106"/>
      <c r="F462" s="98"/>
      <c r="G462" s="241"/>
      <c r="H462" s="106"/>
    </row>
    <row r="463" spans="1:8" x14ac:dyDescent="0.2">
      <c r="A463" s="106"/>
      <c r="B463" s="106"/>
      <c r="C463" s="107"/>
      <c r="D463" s="46"/>
      <c r="E463" s="106"/>
      <c r="F463" s="98"/>
      <c r="G463" s="241"/>
      <c r="H463" s="106"/>
    </row>
    <row r="464" spans="1:8" x14ac:dyDescent="0.2">
      <c r="A464" s="106"/>
      <c r="B464" s="106"/>
      <c r="C464" s="107"/>
      <c r="D464" s="46"/>
      <c r="E464" s="106"/>
      <c r="F464" s="98"/>
      <c r="G464" s="241"/>
      <c r="H464" s="106"/>
    </row>
    <row r="465" spans="1:8" x14ac:dyDescent="0.2">
      <c r="A465" s="106"/>
      <c r="B465" s="106"/>
      <c r="C465" s="107"/>
      <c r="D465" s="46"/>
      <c r="E465" s="106"/>
      <c r="F465" s="98"/>
      <c r="G465" s="241"/>
      <c r="H465" s="106"/>
    </row>
    <row r="466" spans="1:8" x14ac:dyDescent="0.2">
      <c r="A466" s="106"/>
      <c r="B466" s="106"/>
      <c r="C466" s="107"/>
      <c r="D466" s="46"/>
      <c r="E466" s="106"/>
      <c r="F466" s="98"/>
      <c r="G466" s="241"/>
      <c r="H466" s="106"/>
    </row>
    <row r="467" spans="1:8" x14ac:dyDescent="0.2">
      <c r="A467" s="106"/>
      <c r="B467" s="106"/>
      <c r="C467" s="107"/>
      <c r="D467" s="46"/>
      <c r="E467" s="106"/>
      <c r="F467" s="98"/>
      <c r="G467" s="241"/>
      <c r="H467" s="106"/>
    </row>
    <row r="468" spans="1:8" x14ac:dyDescent="0.2">
      <c r="A468" s="106"/>
      <c r="B468" s="106"/>
      <c r="C468" s="107"/>
      <c r="D468" s="46"/>
      <c r="E468" s="106"/>
      <c r="F468" s="98"/>
      <c r="G468" s="241"/>
      <c r="H468" s="106"/>
    </row>
    <row r="469" spans="1:8" x14ac:dyDescent="0.2">
      <c r="A469" s="106"/>
      <c r="B469" s="106"/>
      <c r="C469" s="107"/>
      <c r="D469" s="46"/>
      <c r="E469" s="106"/>
      <c r="F469" s="98"/>
      <c r="G469" s="241"/>
      <c r="H469" s="106"/>
    </row>
    <row r="470" spans="1:8" x14ac:dyDescent="0.2">
      <c r="A470" s="106"/>
      <c r="B470" s="106"/>
      <c r="C470" s="107"/>
      <c r="D470" s="46"/>
      <c r="E470" s="106"/>
      <c r="F470" s="98"/>
      <c r="G470" s="241"/>
      <c r="H470" s="106"/>
    </row>
    <row r="471" spans="1:8" x14ac:dyDescent="0.2">
      <c r="A471" s="106"/>
      <c r="B471" s="106"/>
      <c r="C471" s="107"/>
      <c r="D471" s="46"/>
      <c r="E471" s="106"/>
      <c r="F471" s="98"/>
      <c r="G471" s="241"/>
      <c r="H471" s="106"/>
    </row>
    <row r="472" spans="1:8" x14ac:dyDescent="0.2">
      <c r="A472" s="106"/>
      <c r="B472" s="106"/>
      <c r="C472" s="107"/>
      <c r="D472" s="46"/>
      <c r="E472" s="106"/>
      <c r="F472" s="98"/>
      <c r="G472" s="241"/>
      <c r="H472" s="106"/>
    </row>
    <row r="473" spans="1:8" x14ac:dyDescent="0.2">
      <c r="A473" s="106"/>
      <c r="B473" s="106"/>
      <c r="C473" s="107"/>
      <c r="D473" s="46"/>
      <c r="E473" s="106"/>
      <c r="F473" s="98"/>
      <c r="G473" s="241"/>
      <c r="H473" s="106"/>
    </row>
    <row r="474" spans="1:8" x14ac:dyDescent="0.2">
      <c r="A474" s="106"/>
      <c r="B474" s="106"/>
      <c r="C474" s="107"/>
      <c r="D474" s="46"/>
      <c r="E474" s="106"/>
      <c r="F474" s="98"/>
      <c r="G474" s="241"/>
      <c r="H474" s="106"/>
    </row>
    <row r="475" spans="1:8" x14ac:dyDescent="0.2">
      <c r="A475" s="106"/>
      <c r="B475" s="106"/>
      <c r="C475" s="107"/>
      <c r="D475" s="46"/>
      <c r="E475" s="106"/>
      <c r="F475" s="98"/>
      <c r="G475" s="241"/>
      <c r="H475" s="106"/>
    </row>
    <row r="476" spans="1:8" x14ac:dyDescent="0.2">
      <c r="A476" s="106"/>
      <c r="B476" s="106"/>
      <c r="C476" s="107"/>
      <c r="D476" s="46"/>
      <c r="E476" s="106"/>
      <c r="F476" s="98"/>
      <c r="G476" s="241"/>
      <c r="H476" s="106"/>
    </row>
    <row r="477" spans="1:8" x14ac:dyDescent="0.2">
      <c r="A477" s="106"/>
      <c r="B477" s="106"/>
      <c r="C477" s="107"/>
      <c r="D477" s="46"/>
      <c r="E477" s="106"/>
      <c r="F477" s="98"/>
      <c r="G477" s="241"/>
      <c r="H477" s="106"/>
    </row>
    <row r="478" spans="1:8" x14ac:dyDescent="0.2">
      <c r="A478" s="106"/>
      <c r="B478" s="106"/>
      <c r="C478" s="107"/>
      <c r="D478" s="46"/>
      <c r="E478" s="106"/>
      <c r="F478" s="98"/>
      <c r="G478" s="241"/>
      <c r="H478" s="106"/>
    </row>
    <row r="479" spans="1:8" x14ac:dyDescent="0.2">
      <c r="A479" s="106"/>
      <c r="B479" s="106"/>
      <c r="C479" s="107"/>
      <c r="D479" s="46"/>
      <c r="E479" s="106"/>
      <c r="F479" s="98"/>
      <c r="G479" s="241"/>
      <c r="H479" s="106"/>
    </row>
    <row r="480" spans="1:8" x14ac:dyDescent="0.2">
      <c r="A480" s="106"/>
      <c r="B480" s="106"/>
      <c r="C480" s="107"/>
      <c r="D480" s="46"/>
      <c r="E480" s="106"/>
      <c r="F480" s="98"/>
      <c r="G480" s="241"/>
      <c r="H480" s="106"/>
    </row>
    <row r="481" spans="1:8" x14ac:dyDescent="0.2">
      <c r="A481" s="106"/>
      <c r="B481" s="106"/>
      <c r="C481" s="107"/>
      <c r="D481" s="46"/>
      <c r="E481" s="106"/>
      <c r="F481" s="98"/>
      <c r="G481" s="241"/>
      <c r="H481" s="106"/>
    </row>
    <row r="482" spans="1:8" x14ac:dyDescent="0.2">
      <c r="A482" s="106"/>
      <c r="B482" s="106"/>
      <c r="C482" s="107"/>
      <c r="D482" s="46"/>
      <c r="E482" s="106"/>
      <c r="F482" s="98"/>
      <c r="G482" s="241"/>
      <c r="H482" s="106"/>
    </row>
    <row r="483" spans="1:8" x14ac:dyDescent="0.2">
      <c r="A483" s="106"/>
      <c r="B483" s="106"/>
      <c r="C483" s="107"/>
      <c r="D483" s="46"/>
      <c r="E483" s="106"/>
      <c r="F483" s="98"/>
      <c r="G483" s="241"/>
      <c r="H483" s="106"/>
    </row>
    <row r="484" spans="1:8" x14ac:dyDescent="0.2">
      <c r="A484" s="106"/>
      <c r="B484" s="106"/>
      <c r="C484" s="107"/>
      <c r="D484" s="46"/>
      <c r="E484" s="106"/>
      <c r="F484" s="98"/>
      <c r="G484" s="241"/>
      <c r="H484" s="106"/>
    </row>
    <row r="485" spans="1:8" x14ac:dyDescent="0.2">
      <c r="A485" s="106"/>
      <c r="B485" s="106"/>
      <c r="C485" s="107"/>
      <c r="D485" s="46"/>
      <c r="E485" s="106"/>
      <c r="F485" s="98"/>
      <c r="G485" s="241"/>
      <c r="H485" s="106"/>
    </row>
    <row r="486" spans="1:8" x14ac:dyDescent="0.2">
      <c r="A486" s="106"/>
      <c r="B486" s="106"/>
      <c r="C486" s="107"/>
      <c r="D486" s="46"/>
      <c r="E486" s="106"/>
      <c r="F486" s="98"/>
      <c r="G486" s="241"/>
      <c r="H486" s="106"/>
    </row>
    <row r="487" spans="1:8" x14ac:dyDescent="0.2">
      <c r="A487" s="106"/>
      <c r="B487" s="106"/>
      <c r="C487" s="107"/>
      <c r="D487" s="46"/>
      <c r="E487" s="106"/>
      <c r="F487" s="98"/>
      <c r="G487" s="241"/>
      <c r="H487" s="106"/>
    </row>
    <row r="488" spans="1:8" x14ac:dyDescent="0.2">
      <c r="A488" s="106"/>
      <c r="B488" s="106"/>
      <c r="C488" s="107"/>
      <c r="D488" s="46"/>
      <c r="E488" s="106"/>
      <c r="F488" s="98"/>
      <c r="G488" s="241"/>
      <c r="H488" s="106"/>
    </row>
    <row r="489" spans="1:8" x14ac:dyDescent="0.2">
      <c r="A489" s="106"/>
      <c r="B489" s="106"/>
      <c r="C489" s="107"/>
      <c r="D489" s="46"/>
      <c r="E489" s="106"/>
      <c r="F489" s="98"/>
      <c r="G489" s="241"/>
      <c r="H489" s="106"/>
    </row>
    <row r="490" spans="1:8" x14ac:dyDescent="0.2">
      <c r="A490" s="106"/>
      <c r="B490" s="106"/>
      <c r="C490" s="107"/>
      <c r="D490" s="46"/>
      <c r="E490" s="106"/>
      <c r="F490" s="98"/>
      <c r="G490" s="241"/>
      <c r="H490" s="106"/>
    </row>
    <row r="491" spans="1:8" x14ac:dyDescent="0.2">
      <c r="A491" s="106"/>
      <c r="B491" s="106"/>
      <c r="C491" s="107"/>
      <c r="D491" s="46"/>
      <c r="E491" s="106"/>
      <c r="F491" s="98"/>
      <c r="G491" s="241"/>
      <c r="H491" s="106"/>
    </row>
    <row r="492" spans="1:8" x14ac:dyDescent="0.2">
      <c r="A492" s="106"/>
      <c r="B492" s="106"/>
      <c r="C492" s="107"/>
      <c r="D492" s="46"/>
      <c r="E492" s="106"/>
      <c r="F492" s="98"/>
      <c r="G492" s="241"/>
      <c r="H492" s="106"/>
    </row>
    <row r="493" spans="1:8" x14ac:dyDescent="0.2">
      <c r="A493" s="106"/>
      <c r="B493" s="106"/>
      <c r="C493" s="107"/>
      <c r="D493" s="46"/>
      <c r="E493" s="106"/>
      <c r="F493" s="98"/>
      <c r="G493" s="241"/>
      <c r="H493" s="106"/>
    </row>
    <row r="494" spans="1:8" x14ac:dyDescent="0.2">
      <c r="A494" s="106"/>
      <c r="B494" s="106"/>
      <c r="C494" s="107"/>
      <c r="D494" s="46"/>
      <c r="E494" s="106"/>
      <c r="F494" s="98"/>
      <c r="G494" s="241"/>
      <c r="H494" s="106"/>
    </row>
    <row r="495" spans="1:8" x14ac:dyDescent="0.2">
      <c r="A495" s="106"/>
      <c r="B495" s="106"/>
      <c r="C495" s="107"/>
      <c r="D495" s="46"/>
      <c r="E495" s="106"/>
      <c r="F495" s="98"/>
      <c r="G495" s="241"/>
      <c r="H495" s="106"/>
    </row>
    <row r="496" spans="1:8" x14ac:dyDescent="0.2">
      <c r="A496" s="106"/>
      <c r="B496" s="106"/>
      <c r="C496" s="107"/>
      <c r="D496" s="46"/>
      <c r="E496" s="106"/>
      <c r="F496" s="98"/>
      <c r="G496" s="241"/>
      <c r="H496" s="106"/>
    </row>
    <row r="497" spans="1:8" x14ac:dyDescent="0.2">
      <c r="A497" s="106"/>
      <c r="B497" s="106"/>
      <c r="C497" s="107"/>
      <c r="D497" s="46"/>
      <c r="E497" s="106"/>
      <c r="F497" s="98"/>
      <c r="G497" s="241"/>
      <c r="H497" s="106"/>
    </row>
    <row r="498" spans="1:8" x14ac:dyDescent="0.2">
      <c r="A498" s="106"/>
      <c r="B498" s="106"/>
      <c r="C498" s="107"/>
      <c r="D498" s="46"/>
      <c r="E498" s="106"/>
      <c r="F498" s="98"/>
      <c r="G498" s="241"/>
      <c r="H498" s="106"/>
    </row>
    <row r="499" spans="1:8" x14ac:dyDescent="0.2">
      <c r="A499" s="106"/>
      <c r="B499" s="106"/>
      <c r="C499" s="107"/>
      <c r="D499" s="46"/>
      <c r="E499" s="106"/>
      <c r="F499" s="98"/>
      <c r="G499" s="241"/>
      <c r="H499" s="106"/>
    </row>
    <row r="500" spans="1:8" x14ac:dyDescent="0.2">
      <c r="A500" s="106"/>
      <c r="B500" s="106"/>
      <c r="C500" s="107"/>
      <c r="D500" s="46"/>
      <c r="E500" s="106"/>
      <c r="F500" s="98"/>
      <c r="G500" s="241"/>
      <c r="H500" s="106"/>
    </row>
    <row r="501" spans="1:8" x14ac:dyDescent="0.2">
      <c r="A501" s="106"/>
      <c r="B501" s="106"/>
      <c r="C501" s="107"/>
      <c r="D501" s="46"/>
      <c r="E501" s="106"/>
      <c r="F501" s="98"/>
      <c r="G501" s="241"/>
      <c r="H501" s="106"/>
    </row>
    <row r="502" spans="1:8" x14ac:dyDescent="0.2">
      <c r="A502" s="106"/>
      <c r="B502" s="106"/>
      <c r="C502" s="107"/>
      <c r="D502" s="46"/>
      <c r="E502" s="106"/>
      <c r="F502" s="98"/>
      <c r="G502" s="241"/>
      <c r="H502" s="106"/>
    </row>
    <row r="503" spans="1:8" x14ac:dyDescent="0.2">
      <c r="A503" s="106"/>
      <c r="B503" s="106"/>
      <c r="C503" s="107"/>
      <c r="D503" s="46"/>
      <c r="E503" s="106"/>
      <c r="F503" s="98"/>
      <c r="G503" s="241"/>
      <c r="H503" s="106"/>
    </row>
    <row r="504" spans="1:8" x14ac:dyDescent="0.2">
      <c r="A504" s="106"/>
      <c r="B504" s="106"/>
      <c r="C504" s="107"/>
      <c r="D504" s="46"/>
      <c r="E504" s="106"/>
      <c r="F504" s="98"/>
      <c r="G504" s="241"/>
      <c r="H504" s="106"/>
    </row>
    <row r="505" spans="1:8" x14ac:dyDescent="0.2">
      <c r="A505" s="106"/>
      <c r="B505" s="106"/>
      <c r="C505" s="107"/>
      <c r="D505" s="46"/>
      <c r="E505" s="106"/>
      <c r="F505" s="98"/>
      <c r="G505" s="241"/>
      <c r="H505" s="106"/>
    </row>
    <row r="506" spans="1:8" x14ac:dyDescent="0.2">
      <c r="A506" s="106"/>
      <c r="B506" s="106"/>
      <c r="C506" s="107"/>
      <c r="D506" s="46"/>
      <c r="E506" s="106"/>
      <c r="F506" s="98"/>
      <c r="G506" s="241"/>
      <c r="H506" s="106"/>
    </row>
    <row r="507" spans="1:8" x14ac:dyDescent="0.2">
      <c r="A507" s="106"/>
      <c r="B507" s="106"/>
      <c r="C507" s="107"/>
      <c r="D507" s="46"/>
      <c r="E507" s="106"/>
      <c r="F507" s="98"/>
      <c r="G507" s="241"/>
      <c r="H507" s="106"/>
    </row>
    <row r="508" spans="1:8" x14ac:dyDescent="0.2">
      <c r="A508" s="106"/>
      <c r="B508" s="106"/>
      <c r="C508" s="107"/>
      <c r="D508" s="46"/>
      <c r="E508" s="106"/>
      <c r="F508" s="98"/>
      <c r="G508" s="241"/>
      <c r="H508" s="106"/>
    </row>
    <row r="509" spans="1:8" x14ac:dyDescent="0.2">
      <c r="A509" s="106"/>
      <c r="B509" s="106"/>
      <c r="C509" s="107"/>
      <c r="D509" s="46"/>
      <c r="E509" s="106"/>
      <c r="F509" s="98"/>
      <c r="G509" s="241"/>
      <c r="H509" s="106"/>
    </row>
    <row r="510" spans="1:8" x14ac:dyDescent="0.2">
      <c r="A510" s="106"/>
      <c r="B510" s="106"/>
      <c r="C510" s="107"/>
      <c r="D510" s="46"/>
      <c r="E510" s="106"/>
      <c r="F510" s="98"/>
      <c r="G510" s="241"/>
      <c r="H510" s="106"/>
    </row>
    <row r="511" spans="1:8" x14ac:dyDescent="0.2">
      <c r="A511" s="106"/>
      <c r="B511" s="106"/>
      <c r="C511" s="107"/>
      <c r="D511" s="46"/>
      <c r="E511" s="106"/>
      <c r="F511" s="98"/>
      <c r="G511" s="241"/>
      <c r="H511" s="106"/>
    </row>
    <row r="512" spans="1:8" x14ac:dyDescent="0.2">
      <c r="A512" s="106"/>
      <c r="B512" s="106"/>
      <c r="C512" s="107"/>
      <c r="D512" s="46"/>
      <c r="E512" s="106"/>
      <c r="F512" s="98"/>
      <c r="G512" s="241"/>
      <c r="H512" s="106"/>
    </row>
    <row r="513" spans="1:8" x14ac:dyDescent="0.2">
      <c r="A513" s="106"/>
      <c r="B513" s="106"/>
      <c r="C513" s="107"/>
      <c r="D513" s="46"/>
      <c r="E513" s="106"/>
      <c r="F513" s="98"/>
      <c r="G513" s="241"/>
      <c r="H513" s="106"/>
    </row>
    <row r="514" spans="1:8" x14ac:dyDescent="0.2">
      <c r="A514" s="106"/>
      <c r="B514" s="106"/>
      <c r="C514" s="107"/>
      <c r="D514" s="46"/>
      <c r="E514" s="106"/>
      <c r="F514" s="98"/>
      <c r="G514" s="241"/>
      <c r="H514" s="106"/>
    </row>
    <row r="515" spans="1:8" x14ac:dyDescent="0.2">
      <c r="A515" s="106"/>
      <c r="B515" s="106"/>
      <c r="C515" s="107"/>
      <c r="D515" s="46"/>
      <c r="E515" s="106"/>
      <c r="F515" s="98"/>
      <c r="G515" s="241"/>
      <c r="H515" s="106"/>
    </row>
    <row r="516" spans="1:8" x14ac:dyDescent="0.2">
      <c r="A516" s="106"/>
      <c r="B516" s="106"/>
      <c r="C516" s="107"/>
      <c r="D516" s="46"/>
      <c r="E516" s="106"/>
      <c r="F516" s="98"/>
      <c r="G516" s="241"/>
      <c r="H516" s="106"/>
    </row>
    <row r="517" spans="1:8" x14ac:dyDescent="0.2">
      <c r="A517" s="106"/>
      <c r="B517" s="106"/>
      <c r="C517" s="107"/>
      <c r="D517" s="46"/>
      <c r="E517" s="106"/>
      <c r="F517" s="98"/>
      <c r="G517" s="241"/>
      <c r="H517" s="106"/>
    </row>
    <row r="518" spans="1:8" x14ac:dyDescent="0.2">
      <c r="A518" s="106"/>
      <c r="B518" s="106"/>
      <c r="C518" s="107"/>
      <c r="D518" s="46"/>
      <c r="E518" s="106"/>
      <c r="F518" s="98"/>
      <c r="G518" s="241"/>
      <c r="H518" s="106"/>
    </row>
    <row r="519" spans="1:8" x14ac:dyDescent="0.2">
      <c r="A519" s="106"/>
      <c r="B519" s="106"/>
      <c r="C519" s="107"/>
      <c r="D519" s="46"/>
      <c r="E519" s="106"/>
      <c r="F519" s="98"/>
      <c r="G519" s="241"/>
      <c r="H519" s="106"/>
    </row>
    <row r="520" spans="1:8" x14ac:dyDescent="0.2">
      <c r="A520" s="106"/>
      <c r="B520" s="106"/>
      <c r="C520" s="107"/>
      <c r="D520" s="46"/>
      <c r="E520" s="106"/>
      <c r="F520" s="98"/>
      <c r="G520" s="241"/>
      <c r="H520" s="106"/>
    </row>
    <row r="521" spans="1:8" x14ac:dyDescent="0.2">
      <c r="A521" s="106"/>
      <c r="B521" s="106"/>
      <c r="C521" s="107"/>
      <c r="D521" s="46"/>
      <c r="E521" s="106"/>
      <c r="F521" s="98"/>
      <c r="G521" s="241"/>
      <c r="H521" s="106"/>
    </row>
    <row r="522" spans="1:8" x14ac:dyDescent="0.2">
      <c r="A522" s="106"/>
      <c r="B522" s="106"/>
      <c r="C522" s="107"/>
      <c r="D522" s="46"/>
      <c r="E522" s="106"/>
      <c r="F522" s="98"/>
      <c r="G522" s="241"/>
      <c r="H522" s="106"/>
    </row>
    <row r="523" spans="1:8" x14ac:dyDescent="0.2">
      <c r="A523" s="106"/>
      <c r="B523" s="106"/>
      <c r="C523" s="107"/>
      <c r="D523" s="46"/>
      <c r="E523" s="106"/>
      <c r="F523" s="98"/>
      <c r="G523" s="241"/>
      <c r="H523" s="106"/>
    </row>
    <row r="524" spans="1:8" x14ac:dyDescent="0.2">
      <c r="A524" s="106"/>
      <c r="B524" s="106"/>
      <c r="C524" s="107"/>
      <c r="D524" s="46"/>
      <c r="E524" s="106"/>
      <c r="F524" s="98"/>
      <c r="G524" s="241"/>
      <c r="H524" s="106"/>
    </row>
    <row r="525" spans="1:8" x14ac:dyDescent="0.2">
      <c r="A525" s="106"/>
      <c r="B525" s="106"/>
      <c r="C525" s="107"/>
      <c r="D525" s="46"/>
      <c r="E525" s="106"/>
      <c r="F525" s="98"/>
      <c r="G525" s="241"/>
      <c r="H525" s="106"/>
    </row>
    <row r="526" spans="1:8" x14ac:dyDescent="0.2">
      <c r="A526" s="106"/>
      <c r="B526" s="106"/>
      <c r="C526" s="107"/>
      <c r="D526" s="46"/>
      <c r="E526" s="106"/>
      <c r="F526" s="98"/>
      <c r="G526" s="241"/>
      <c r="H526" s="106"/>
    </row>
    <row r="527" spans="1:8" x14ac:dyDescent="0.2">
      <c r="A527" s="106"/>
      <c r="B527" s="106"/>
      <c r="C527" s="107"/>
      <c r="D527" s="46"/>
      <c r="E527" s="106"/>
      <c r="F527" s="98"/>
      <c r="G527" s="241"/>
      <c r="H527" s="106"/>
    </row>
    <row r="528" spans="1:8" x14ac:dyDescent="0.2">
      <c r="A528" s="106"/>
      <c r="B528" s="106"/>
      <c r="C528" s="107"/>
      <c r="D528" s="46"/>
      <c r="E528" s="106"/>
      <c r="F528" s="98"/>
      <c r="G528" s="241"/>
      <c r="H528" s="106"/>
    </row>
    <row r="529" spans="1:8" x14ac:dyDescent="0.2">
      <c r="A529" s="106"/>
      <c r="B529" s="106"/>
      <c r="C529" s="107"/>
      <c r="D529" s="46"/>
      <c r="E529" s="106"/>
      <c r="F529" s="98"/>
      <c r="G529" s="241"/>
      <c r="H529" s="106"/>
    </row>
    <row r="530" spans="1:8" x14ac:dyDescent="0.2">
      <c r="A530" s="106"/>
      <c r="B530" s="106"/>
      <c r="C530" s="107"/>
      <c r="D530" s="46"/>
      <c r="E530" s="106"/>
      <c r="F530" s="98"/>
      <c r="G530" s="241"/>
      <c r="H530" s="106"/>
    </row>
    <row r="531" spans="1:8" x14ac:dyDescent="0.2">
      <c r="A531" s="106"/>
      <c r="B531" s="106"/>
      <c r="C531" s="107"/>
      <c r="D531" s="46"/>
      <c r="E531" s="106"/>
      <c r="F531" s="98"/>
      <c r="G531" s="241"/>
      <c r="H531" s="106"/>
    </row>
    <row r="532" spans="1:8" x14ac:dyDescent="0.2">
      <c r="A532" s="106"/>
      <c r="B532" s="106"/>
      <c r="C532" s="107"/>
      <c r="D532" s="46"/>
      <c r="E532" s="106"/>
      <c r="F532" s="98"/>
      <c r="G532" s="241"/>
      <c r="H532" s="106"/>
    </row>
    <row r="533" spans="1:8" x14ac:dyDescent="0.2">
      <c r="A533" s="106"/>
      <c r="B533" s="106"/>
      <c r="C533" s="107"/>
      <c r="D533" s="46"/>
      <c r="E533" s="106"/>
      <c r="F533" s="98"/>
      <c r="G533" s="241"/>
      <c r="H533" s="106"/>
    </row>
    <row r="534" spans="1:8" x14ac:dyDescent="0.2">
      <c r="A534" s="106"/>
      <c r="B534" s="106"/>
      <c r="C534" s="107"/>
      <c r="D534" s="46"/>
      <c r="E534" s="106"/>
      <c r="F534" s="98"/>
      <c r="G534" s="241"/>
      <c r="H534" s="106"/>
    </row>
    <row r="535" spans="1:8" x14ac:dyDescent="0.2">
      <c r="A535" s="106"/>
      <c r="B535" s="106"/>
      <c r="C535" s="107"/>
      <c r="D535" s="46"/>
      <c r="E535" s="106"/>
      <c r="F535" s="98"/>
      <c r="G535" s="241"/>
      <c r="H535" s="106"/>
    </row>
    <row r="536" spans="1:8" x14ac:dyDescent="0.2">
      <c r="A536" s="106"/>
      <c r="B536" s="106"/>
      <c r="C536" s="107"/>
      <c r="D536" s="46"/>
      <c r="E536" s="106"/>
      <c r="F536" s="98"/>
      <c r="G536" s="241"/>
      <c r="H536" s="106"/>
    </row>
    <row r="537" spans="1:8" x14ac:dyDescent="0.2">
      <c r="A537" s="106"/>
      <c r="B537" s="106"/>
      <c r="C537" s="107"/>
      <c r="D537" s="46"/>
      <c r="E537" s="106"/>
      <c r="F537" s="98"/>
      <c r="G537" s="241"/>
      <c r="H537" s="106"/>
    </row>
    <row r="538" spans="1:8" x14ac:dyDescent="0.2">
      <c r="A538" s="106"/>
      <c r="B538" s="106"/>
      <c r="C538" s="107"/>
      <c r="D538" s="46"/>
      <c r="E538" s="106"/>
      <c r="F538" s="98"/>
      <c r="G538" s="241"/>
      <c r="H538" s="106"/>
    </row>
    <row r="539" spans="1:8" x14ac:dyDescent="0.2">
      <c r="A539" s="106"/>
      <c r="B539" s="106"/>
      <c r="C539" s="107"/>
      <c r="D539" s="46"/>
      <c r="E539" s="106"/>
      <c r="F539" s="98"/>
      <c r="G539" s="241"/>
      <c r="H539" s="106"/>
    </row>
    <row r="540" spans="1:8" x14ac:dyDescent="0.2">
      <c r="A540" s="106"/>
      <c r="B540" s="106"/>
      <c r="C540" s="107"/>
      <c r="D540" s="46"/>
      <c r="E540" s="106"/>
      <c r="F540" s="98"/>
      <c r="G540" s="241"/>
      <c r="H540" s="106"/>
    </row>
    <row r="541" spans="1:8" x14ac:dyDescent="0.2">
      <c r="A541" s="106"/>
      <c r="B541" s="106"/>
      <c r="C541" s="107"/>
      <c r="D541" s="46"/>
      <c r="E541" s="106"/>
      <c r="F541" s="98"/>
      <c r="G541" s="241"/>
      <c r="H541" s="106"/>
    </row>
    <row r="542" spans="1:8" x14ac:dyDescent="0.2">
      <c r="A542" s="106"/>
      <c r="B542" s="106"/>
      <c r="C542" s="107"/>
      <c r="D542" s="46"/>
      <c r="E542" s="106"/>
      <c r="F542" s="98"/>
      <c r="G542" s="241"/>
      <c r="H542" s="106"/>
    </row>
    <row r="543" spans="1:8" x14ac:dyDescent="0.2">
      <c r="A543" s="106"/>
      <c r="B543" s="106"/>
      <c r="C543" s="107"/>
      <c r="D543" s="46"/>
      <c r="E543" s="106"/>
      <c r="F543" s="98"/>
      <c r="G543" s="241"/>
      <c r="H543" s="106"/>
    </row>
    <row r="544" spans="1:8" x14ac:dyDescent="0.2">
      <c r="A544" s="106"/>
      <c r="B544" s="106"/>
      <c r="C544" s="107"/>
      <c r="D544" s="46"/>
      <c r="E544" s="106"/>
      <c r="F544" s="98"/>
      <c r="G544" s="241"/>
      <c r="H544" s="106"/>
    </row>
    <row r="545" spans="1:8" x14ac:dyDescent="0.2">
      <c r="A545" s="106"/>
      <c r="B545" s="106"/>
      <c r="C545" s="107"/>
      <c r="D545" s="46"/>
      <c r="E545" s="106"/>
      <c r="F545" s="98"/>
      <c r="G545" s="241"/>
      <c r="H545" s="106"/>
    </row>
    <row r="546" spans="1:8" x14ac:dyDescent="0.2">
      <c r="A546" s="106"/>
      <c r="B546" s="106"/>
      <c r="C546" s="107"/>
      <c r="D546" s="46"/>
      <c r="E546" s="106"/>
      <c r="F546" s="98"/>
      <c r="G546" s="241"/>
      <c r="H546" s="106"/>
    </row>
    <row r="547" spans="1:8" x14ac:dyDescent="0.2">
      <c r="A547" s="106"/>
      <c r="B547" s="106"/>
      <c r="C547" s="107"/>
      <c r="D547" s="46"/>
      <c r="E547" s="106"/>
      <c r="F547" s="98"/>
      <c r="G547" s="241"/>
      <c r="H547" s="106"/>
    </row>
    <row r="548" spans="1:8" x14ac:dyDescent="0.2">
      <c r="A548" s="106"/>
      <c r="B548" s="106"/>
      <c r="C548" s="107"/>
      <c r="D548" s="46"/>
      <c r="E548" s="106"/>
      <c r="F548" s="98"/>
      <c r="G548" s="241"/>
      <c r="H548" s="106"/>
    </row>
    <row r="549" spans="1:8" x14ac:dyDescent="0.2">
      <c r="A549" s="106"/>
      <c r="B549" s="106"/>
      <c r="C549" s="107"/>
      <c r="D549" s="46"/>
      <c r="E549" s="106"/>
      <c r="F549" s="98"/>
      <c r="G549" s="241"/>
      <c r="H549" s="106"/>
    </row>
    <row r="550" spans="1:8" x14ac:dyDescent="0.2">
      <c r="A550" s="106"/>
      <c r="B550" s="106"/>
      <c r="C550" s="107"/>
      <c r="D550" s="46"/>
      <c r="E550" s="106"/>
      <c r="F550" s="98"/>
      <c r="G550" s="241"/>
      <c r="H550" s="106"/>
    </row>
    <row r="551" spans="1:8" x14ac:dyDescent="0.2">
      <c r="A551" s="106"/>
      <c r="B551" s="106"/>
      <c r="C551" s="107"/>
      <c r="D551" s="46"/>
      <c r="E551" s="106"/>
      <c r="F551" s="98"/>
      <c r="G551" s="241"/>
      <c r="H551" s="106"/>
    </row>
    <row r="552" spans="1:8" x14ac:dyDescent="0.2">
      <c r="A552" s="106"/>
      <c r="B552" s="106"/>
      <c r="C552" s="107"/>
      <c r="D552" s="46"/>
      <c r="E552" s="106"/>
      <c r="F552" s="98"/>
      <c r="G552" s="241"/>
      <c r="H552" s="106"/>
    </row>
    <row r="553" spans="1:8" x14ac:dyDescent="0.2">
      <c r="A553" s="106"/>
      <c r="B553" s="106"/>
      <c r="C553" s="107"/>
      <c r="D553" s="46"/>
      <c r="E553" s="106"/>
      <c r="F553" s="98"/>
      <c r="G553" s="241"/>
      <c r="H553" s="106"/>
    </row>
    <row r="554" spans="1:8" x14ac:dyDescent="0.2">
      <c r="A554" s="106"/>
      <c r="B554" s="106"/>
      <c r="C554" s="107"/>
      <c r="D554" s="46"/>
      <c r="E554" s="106"/>
      <c r="F554" s="98"/>
      <c r="G554" s="241"/>
      <c r="H554" s="106"/>
    </row>
    <row r="555" spans="1:8" x14ac:dyDescent="0.2">
      <c r="A555" s="106"/>
      <c r="B555" s="106"/>
      <c r="C555" s="107"/>
      <c r="D555" s="46"/>
      <c r="E555" s="106"/>
      <c r="F555" s="98"/>
      <c r="G555" s="241"/>
      <c r="H555" s="106"/>
    </row>
    <row r="556" spans="1:8" x14ac:dyDescent="0.2">
      <c r="A556" s="106"/>
      <c r="B556" s="106"/>
      <c r="C556" s="107"/>
      <c r="D556" s="46"/>
      <c r="E556" s="106"/>
      <c r="F556" s="98"/>
      <c r="G556" s="241"/>
      <c r="H556" s="106"/>
    </row>
    <row r="557" spans="1:8" x14ac:dyDescent="0.2">
      <c r="A557" s="106"/>
      <c r="B557" s="106"/>
      <c r="C557" s="107"/>
      <c r="D557" s="46"/>
      <c r="E557" s="106"/>
      <c r="F557" s="98"/>
      <c r="G557" s="241"/>
      <c r="H557" s="106"/>
    </row>
    <row r="558" spans="1:8" x14ac:dyDescent="0.2">
      <c r="A558" s="106"/>
      <c r="B558" s="106"/>
      <c r="C558" s="107"/>
      <c r="D558" s="46"/>
      <c r="E558" s="106"/>
      <c r="F558" s="98"/>
      <c r="G558" s="241"/>
      <c r="H558" s="106"/>
    </row>
    <row r="559" spans="1:8" x14ac:dyDescent="0.2">
      <c r="A559" s="106"/>
      <c r="B559" s="106"/>
      <c r="C559" s="107"/>
      <c r="D559" s="46"/>
      <c r="E559" s="106"/>
      <c r="F559" s="98"/>
      <c r="G559" s="241"/>
      <c r="H559" s="106"/>
    </row>
    <row r="560" spans="1:8" x14ac:dyDescent="0.2">
      <c r="A560" s="106"/>
      <c r="B560" s="106"/>
      <c r="C560" s="107"/>
      <c r="D560" s="46"/>
      <c r="E560" s="106"/>
      <c r="F560" s="98"/>
      <c r="G560" s="241"/>
      <c r="H560" s="106"/>
    </row>
    <row r="561" spans="1:8" x14ac:dyDescent="0.2">
      <c r="A561" s="106"/>
      <c r="B561" s="106"/>
      <c r="C561" s="107"/>
      <c r="D561" s="46"/>
      <c r="E561" s="106"/>
      <c r="F561" s="98"/>
      <c r="G561" s="241"/>
      <c r="H561" s="106"/>
    </row>
    <row r="562" spans="1:8" x14ac:dyDescent="0.2">
      <c r="A562" s="106"/>
      <c r="B562" s="106"/>
      <c r="C562" s="107"/>
      <c r="D562" s="46"/>
      <c r="E562" s="106"/>
      <c r="F562" s="98"/>
      <c r="G562" s="241"/>
      <c r="H562" s="106"/>
    </row>
    <row r="563" spans="1:8" x14ac:dyDescent="0.2">
      <c r="A563" s="106"/>
      <c r="B563" s="106"/>
      <c r="C563" s="107"/>
      <c r="D563" s="46"/>
      <c r="E563" s="106"/>
      <c r="F563" s="98"/>
      <c r="G563" s="241"/>
      <c r="H563" s="106"/>
    </row>
    <row r="564" spans="1:8" x14ac:dyDescent="0.2">
      <c r="A564" s="106"/>
      <c r="B564" s="106"/>
      <c r="C564" s="107"/>
      <c r="D564" s="46"/>
      <c r="E564" s="106"/>
      <c r="F564" s="98"/>
      <c r="G564" s="241"/>
      <c r="H564" s="106"/>
    </row>
    <row r="565" spans="1:8" x14ac:dyDescent="0.2">
      <c r="A565" s="106"/>
      <c r="B565" s="106"/>
      <c r="C565" s="107"/>
      <c r="D565" s="46"/>
      <c r="E565" s="106"/>
      <c r="F565" s="98"/>
      <c r="G565" s="241"/>
      <c r="H565" s="106"/>
    </row>
    <row r="566" spans="1:8" x14ac:dyDescent="0.2">
      <c r="A566" s="106"/>
      <c r="B566" s="106"/>
      <c r="C566" s="107"/>
      <c r="D566" s="46"/>
      <c r="E566" s="106"/>
      <c r="F566" s="98"/>
      <c r="G566" s="241"/>
      <c r="H566" s="106"/>
    </row>
    <row r="567" spans="1:8" x14ac:dyDescent="0.2">
      <c r="A567" s="106"/>
      <c r="B567" s="106"/>
      <c r="C567" s="107"/>
      <c r="D567" s="46"/>
      <c r="E567" s="106"/>
      <c r="F567" s="98"/>
      <c r="G567" s="241"/>
      <c r="H567" s="106"/>
    </row>
    <row r="568" spans="1:8" x14ac:dyDescent="0.2">
      <c r="A568" s="106"/>
      <c r="B568" s="106"/>
      <c r="C568" s="107"/>
      <c r="D568" s="46"/>
      <c r="E568" s="106"/>
      <c r="F568" s="98"/>
      <c r="G568" s="241"/>
      <c r="H568" s="106"/>
    </row>
    <row r="569" spans="1:8" x14ac:dyDescent="0.2">
      <c r="A569" s="106"/>
      <c r="B569" s="106"/>
      <c r="C569" s="107"/>
      <c r="D569" s="46"/>
      <c r="E569" s="106"/>
      <c r="F569" s="98"/>
      <c r="G569" s="241"/>
      <c r="H569" s="106"/>
    </row>
    <row r="570" spans="1:8" x14ac:dyDescent="0.2">
      <c r="A570" s="106"/>
      <c r="B570" s="106"/>
      <c r="C570" s="107"/>
      <c r="D570" s="46"/>
      <c r="E570" s="106"/>
      <c r="F570" s="98"/>
      <c r="G570" s="241"/>
      <c r="H570" s="106"/>
    </row>
    <row r="571" spans="1:8" x14ac:dyDescent="0.2">
      <c r="A571" s="106"/>
      <c r="B571" s="106"/>
      <c r="C571" s="107"/>
      <c r="D571" s="46"/>
      <c r="E571" s="106"/>
      <c r="F571" s="98"/>
      <c r="G571" s="241"/>
      <c r="H571" s="106"/>
    </row>
    <row r="572" spans="1:8" x14ac:dyDescent="0.2">
      <c r="A572" s="106"/>
      <c r="B572" s="106"/>
      <c r="C572" s="107"/>
      <c r="D572" s="46"/>
      <c r="E572" s="106"/>
      <c r="F572" s="98"/>
      <c r="G572" s="241"/>
      <c r="H572" s="106"/>
    </row>
    <row r="573" spans="1:8" x14ac:dyDescent="0.2">
      <c r="A573" s="106"/>
      <c r="B573" s="106"/>
      <c r="C573" s="107"/>
      <c r="D573" s="46"/>
      <c r="E573" s="106"/>
      <c r="F573" s="98"/>
      <c r="G573" s="241"/>
      <c r="H573" s="106"/>
    </row>
    <row r="574" spans="1:8" x14ac:dyDescent="0.2">
      <c r="A574" s="106"/>
      <c r="B574" s="106"/>
      <c r="C574" s="107"/>
      <c r="D574" s="46"/>
      <c r="E574" s="106"/>
      <c r="F574" s="98"/>
      <c r="G574" s="241"/>
      <c r="H574" s="106"/>
    </row>
    <row r="575" spans="1:8" x14ac:dyDescent="0.2">
      <c r="A575" s="106"/>
      <c r="B575" s="106"/>
      <c r="C575" s="107"/>
      <c r="D575" s="46"/>
      <c r="E575" s="106"/>
      <c r="F575" s="98"/>
      <c r="G575" s="241"/>
      <c r="H575" s="106"/>
    </row>
    <row r="576" spans="1:8" x14ac:dyDescent="0.2">
      <c r="A576" s="106"/>
      <c r="B576" s="106"/>
      <c r="C576" s="107"/>
      <c r="D576" s="46"/>
      <c r="E576" s="106"/>
      <c r="F576" s="98"/>
      <c r="G576" s="241"/>
      <c r="H576" s="106"/>
    </row>
    <row r="577" spans="1:8" x14ac:dyDescent="0.2">
      <c r="A577" s="106"/>
      <c r="B577" s="106"/>
      <c r="C577" s="107"/>
      <c r="D577" s="46"/>
      <c r="E577" s="106"/>
      <c r="F577" s="98"/>
      <c r="G577" s="241"/>
      <c r="H577" s="106"/>
    </row>
    <row r="578" spans="1:8" x14ac:dyDescent="0.2">
      <c r="A578" s="106"/>
      <c r="B578" s="106"/>
      <c r="C578" s="107"/>
      <c r="D578" s="46"/>
      <c r="E578" s="106"/>
      <c r="F578" s="98"/>
      <c r="G578" s="241"/>
      <c r="H578" s="106"/>
    </row>
    <row r="579" spans="1:8" x14ac:dyDescent="0.2">
      <c r="A579" s="106"/>
      <c r="B579" s="106"/>
      <c r="C579" s="107"/>
      <c r="D579" s="46"/>
      <c r="E579" s="106"/>
      <c r="F579" s="98"/>
      <c r="G579" s="241"/>
      <c r="H579" s="106"/>
    </row>
    <row r="580" spans="1:8" x14ac:dyDescent="0.2">
      <c r="A580" s="106"/>
      <c r="B580" s="106"/>
      <c r="C580" s="107"/>
      <c r="D580" s="46"/>
      <c r="E580" s="106"/>
      <c r="F580" s="98"/>
      <c r="G580" s="241"/>
      <c r="H580" s="106"/>
    </row>
    <row r="581" spans="1:8" x14ac:dyDescent="0.2">
      <c r="A581" s="106"/>
      <c r="B581" s="106"/>
      <c r="C581" s="107"/>
      <c r="D581" s="46"/>
      <c r="E581" s="106"/>
      <c r="F581" s="98"/>
      <c r="G581" s="241"/>
      <c r="H581" s="106"/>
    </row>
    <row r="582" spans="1:8" x14ac:dyDescent="0.2">
      <c r="A582" s="106"/>
      <c r="B582" s="106"/>
      <c r="C582" s="107"/>
      <c r="D582" s="46"/>
      <c r="E582" s="106"/>
      <c r="F582" s="98"/>
      <c r="G582" s="241"/>
      <c r="H582" s="106"/>
    </row>
    <row r="583" spans="1:8" x14ac:dyDescent="0.2">
      <c r="A583" s="106"/>
      <c r="B583" s="106"/>
      <c r="C583" s="107"/>
      <c r="D583" s="46"/>
      <c r="E583" s="106"/>
      <c r="F583" s="98"/>
      <c r="G583" s="241"/>
      <c r="H583" s="106"/>
    </row>
    <row r="584" spans="1:8" x14ac:dyDescent="0.2">
      <c r="A584" s="106"/>
      <c r="B584" s="106"/>
      <c r="C584" s="107"/>
      <c r="D584" s="46"/>
      <c r="E584" s="106"/>
      <c r="F584" s="98"/>
      <c r="G584" s="241"/>
      <c r="H584" s="106"/>
    </row>
    <row r="585" spans="1:8" x14ac:dyDescent="0.2">
      <c r="A585" s="106"/>
      <c r="B585" s="106"/>
      <c r="C585" s="107"/>
      <c r="D585" s="46"/>
      <c r="E585" s="106"/>
      <c r="F585" s="98"/>
      <c r="G585" s="241"/>
      <c r="H585" s="106"/>
    </row>
    <row r="586" spans="1:8" x14ac:dyDescent="0.2">
      <c r="A586" s="106"/>
      <c r="B586" s="106"/>
      <c r="C586" s="107"/>
      <c r="D586" s="46"/>
      <c r="E586" s="106"/>
      <c r="F586" s="98"/>
      <c r="G586" s="241"/>
      <c r="H586" s="106"/>
    </row>
    <row r="587" spans="1:8" x14ac:dyDescent="0.2">
      <c r="A587" s="106"/>
      <c r="B587" s="106"/>
      <c r="C587" s="107"/>
      <c r="D587" s="46"/>
      <c r="E587" s="106"/>
      <c r="F587" s="98"/>
      <c r="G587" s="241"/>
      <c r="H587" s="106"/>
    </row>
    <row r="588" spans="1:8" x14ac:dyDescent="0.2">
      <c r="A588" s="106"/>
      <c r="B588" s="106"/>
      <c r="C588" s="107"/>
      <c r="D588" s="46"/>
      <c r="E588" s="106"/>
      <c r="F588" s="98"/>
      <c r="G588" s="241"/>
      <c r="H588" s="106"/>
    </row>
    <row r="589" spans="1:8" x14ac:dyDescent="0.2">
      <c r="A589" s="106"/>
      <c r="B589" s="106"/>
      <c r="C589" s="107"/>
      <c r="D589" s="46"/>
      <c r="E589" s="106"/>
      <c r="F589" s="98"/>
      <c r="G589" s="241"/>
      <c r="H589" s="106"/>
    </row>
    <row r="590" spans="1:8" x14ac:dyDescent="0.2">
      <c r="A590" s="106"/>
      <c r="B590" s="106"/>
      <c r="C590" s="107"/>
      <c r="D590" s="46"/>
      <c r="E590" s="106"/>
      <c r="F590" s="98"/>
      <c r="G590" s="241"/>
      <c r="H590" s="106"/>
    </row>
    <row r="591" spans="1:8" x14ac:dyDescent="0.2">
      <c r="A591" s="106"/>
      <c r="B591" s="106"/>
      <c r="C591" s="107"/>
      <c r="D591" s="46"/>
      <c r="E591" s="106"/>
      <c r="F591" s="98"/>
      <c r="G591" s="241"/>
      <c r="H591" s="106"/>
    </row>
    <row r="592" spans="1:8" x14ac:dyDescent="0.2">
      <c r="A592" s="106"/>
      <c r="B592" s="106"/>
      <c r="C592" s="107"/>
      <c r="D592" s="46"/>
      <c r="E592" s="106"/>
      <c r="F592" s="98"/>
      <c r="G592" s="241"/>
      <c r="H592" s="106"/>
    </row>
    <row r="593" spans="1:8" x14ac:dyDescent="0.2">
      <c r="A593" s="106"/>
      <c r="B593" s="106"/>
      <c r="C593" s="107"/>
      <c r="D593" s="46"/>
      <c r="E593" s="106"/>
      <c r="F593" s="98"/>
      <c r="G593" s="241"/>
      <c r="H593" s="106"/>
    </row>
    <row r="594" spans="1:8" x14ac:dyDescent="0.2">
      <c r="A594" s="106"/>
      <c r="B594" s="106"/>
      <c r="C594" s="107"/>
      <c r="D594" s="46"/>
      <c r="E594" s="106"/>
      <c r="F594" s="98"/>
      <c r="G594" s="241"/>
      <c r="H594" s="106"/>
    </row>
    <row r="595" spans="1:8" x14ac:dyDescent="0.2">
      <c r="A595" s="106"/>
      <c r="B595" s="106"/>
      <c r="C595" s="107"/>
      <c r="D595" s="46"/>
      <c r="E595" s="106"/>
      <c r="F595" s="98"/>
      <c r="G595" s="241"/>
      <c r="H595" s="106"/>
    </row>
    <row r="596" spans="1:8" x14ac:dyDescent="0.2">
      <c r="A596" s="106"/>
      <c r="B596" s="106"/>
      <c r="C596" s="107"/>
      <c r="D596" s="46"/>
      <c r="E596" s="106"/>
      <c r="F596" s="98"/>
      <c r="G596" s="241"/>
      <c r="H596" s="106"/>
    </row>
    <row r="597" spans="1:8" x14ac:dyDescent="0.2">
      <c r="A597" s="106"/>
      <c r="B597" s="106"/>
      <c r="C597" s="107"/>
      <c r="D597" s="46"/>
      <c r="E597" s="106"/>
      <c r="F597" s="98"/>
      <c r="G597" s="241"/>
      <c r="H597" s="106"/>
    </row>
    <row r="598" spans="1:8" x14ac:dyDescent="0.2">
      <c r="A598" s="106"/>
      <c r="B598" s="106"/>
      <c r="C598" s="107"/>
      <c r="D598" s="46"/>
      <c r="E598" s="106"/>
      <c r="F598" s="98"/>
      <c r="G598" s="241"/>
      <c r="H598" s="106"/>
    </row>
    <row r="599" spans="1:8" x14ac:dyDescent="0.2">
      <c r="A599" s="106"/>
      <c r="B599" s="106"/>
      <c r="C599" s="107"/>
      <c r="D599" s="46"/>
      <c r="E599" s="106"/>
      <c r="F599" s="98"/>
      <c r="G599" s="241"/>
      <c r="H599" s="106"/>
    </row>
    <row r="600" spans="1:8" x14ac:dyDescent="0.2">
      <c r="A600" s="106"/>
      <c r="B600" s="106"/>
      <c r="C600" s="107"/>
      <c r="D600" s="46"/>
      <c r="E600" s="106"/>
      <c r="F600" s="98"/>
      <c r="G600" s="241"/>
      <c r="H600" s="106"/>
    </row>
    <row r="601" spans="1:8" x14ac:dyDescent="0.2">
      <c r="A601" s="106"/>
      <c r="B601" s="106"/>
      <c r="C601" s="107"/>
      <c r="D601" s="46"/>
      <c r="E601" s="106"/>
      <c r="F601" s="98"/>
      <c r="G601" s="241"/>
      <c r="H601" s="106"/>
    </row>
    <row r="602" spans="1:8" x14ac:dyDescent="0.2">
      <c r="A602" s="106"/>
      <c r="B602" s="106"/>
      <c r="C602" s="107"/>
      <c r="D602" s="46"/>
      <c r="E602" s="106"/>
      <c r="F602" s="98"/>
      <c r="G602" s="241"/>
      <c r="H602" s="106"/>
    </row>
    <row r="603" spans="1:8" x14ac:dyDescent="0.2">
      <c r="A603" s="106"/>
      <c r="B603" s="106"/>
      <c r="C603" s="107"/>
      <c r="D603" s="46"/>
      <c r="E603" s="106"/>
      <c r="F603" s="98"/>
      <c r="G603" s="241"/>
      <c r="H603" s="106"/>
    </row>
    <row r="604" spans="1:8" x14ac:dyDescent="0.2">
      <c r="A604" s="106"/>
      <c r="B604" s="106"/>
      <c r="C604" s="107"/>
      <c r="D604" s="46"/>
      <c r="E604" s="106"/>
      <c r="F604" s="98"/>
      <c r="G604" s="241"/>
      <c r="H604" s="106"/>
    </row>
    <row r="605" spans="1:8" x14ac:dyDescent="0.2">
      <c r="A605" s="106"/>
      <c r="B605" s="106"/>
      <c r="C605" s="107"/>
      <c r="D605" s="46"/>
      <c r="E605" s="106"/>
      <c r="F605" s="98"/>
      <c r="G605" s="241"/>
      <c r="H605" s="106"/>
    </row>
    <row r="606" spans="1:8" x14ac:dyDescent="0.2">
      <c r="A606" s="106"/>
      <c r="B606" s="106"/>
      <c r="C606" s="107"/>
      <c r="D606" s="46"/>
      <c r="E606" s="106"/>
      <c r="F606" s="98"/>
      <c r="G606" s="241"/>
      <c r="H606" s="106"/>
    </row>
    <row r="607" spans="1:8" x14ac:dyDescent="0.2">
      <c r="A607" s="106"/>
      <c r="B607" s="106"/>
      <c r="C607" s="107"/>
      <c r="D607" s="46"/>
      <c r="E607" s="106"/>
      <c r="F607" s="98"/>
      <c r="G607" s="241"/>
      <c r="H607" s="106"/>
    </row>
    <row r="608" spans="1:8" x14ac:dyDescent="0.2">
      <c r="A608" s="106"/>
      <c r="B608" s="106"/>
      <c r="C608" s="107"/>
      <c r="D608" s="46"/>
      <c r="E608" s="106"/>
      <c r="F608" s="98"/>
      <c r="G608" s="241"/>
      <c r="H608" s="106"/>
    </row>
    <row r="609" spans="1:8" x14ac:dyDescent="0.2">
      <c r="A609" s="106"/>
      <c r="B609" s="106"/>
      <c r="C609" s="107"/>
      <c r="D609" s="46"/>
      <c r="E609" s="106"/>
      <c r="F609" s="98"/>
      <c r="G609" s="241"/>
      <c r="H609" s="106"/>
    </row>
    <row r="610" spans="1:8" x14ac:dyDescent="0.2">
      <c r="A610" s="106"/>
      <c r="B610" s="106"/>
      <c r="C610" s="107"/>
      <c r="D610" s="46"/>
      <c r="E610" s="106"/>
      <c r="F610" s="98"/>
      <c r="G610" s="241"/>
      <c r="H610" s="106"/>
    </row>
    <row r="611" spans="1:8" x14ac:dyDescent="0.2">
      <c r="A611" s="106"/>
      <c r="B611" s="106"/>
      <c r="C611" s="107"/>
      <c r="D611" s="46"/>
      <c r="E611" s="106"/>
      <c r="F611" s="98"/>
      <c r="G611" s="241"/>
      <c r="H611" s="106"/>
    </row>
    <row r="612" spans="1:8" x14ac:dyDescent="0.2">
      <c r="A612" s="106"/>
      <c r="B612" s="106"/>
      <c r="C612" s="107"/>
      <c r="D612" s="46"/>
      <c r="E612" s="106"/>
      <c r="F612" s="98"/>
      <c r="G612" s="241"/>
      <c r="H612" s="106"/>
    </row>
    <row r="613" spans="1:8" x14ac:dyDescent="0.2">
      <c r="A613" s="106"/>
      <c r="B613" s="106"/>
      <c r="C613" s="107"/>
      <c r="D613" s="46"/>
      <c r="E613" s="106"/>
      <c r="F613" s="98"/>
      <c r="G613" s="241"/>
      <c r="H613" s="106"/>
    </row>
    <row r="614" spans="1:8" x14ac:dyDescent="0.2">
      <c r="A614" s="106"/>
      <c r="B614" s="106"/>
      <c r="C614" s="107"/>
      <c r="D614" s="46"/>
      <c r="E614" s="106"/>
      <c r="F614" s="98"/>
      <c r="G614" s="241"/>
      <c r="H614" s="106"/>
    </row>
    <row r="615" spans="1:8" x14ac:dyDescent="0.2">
      <c r="A615" s="106"/>
      <c r="B615" s="106"/>
      <c r="C615" s="107"/>
      <c r="D615" s="46"/>
      <c r="E615" s="106"/>
      <c r="F615" s="98"/>
      <c r="G615" s="241"/>
      <c r="H615" s="106"/>
    </row>
    <row r="616" spans="1:8" x14ac:dyDescent="0.2">
      <c r="A616" s="106"/>
      <c r="B616" s="106"/>
      <c r="C616" s="107"/>
      <c r="D616" s="46"/>
      <c r="E616" s="106"/>
      <c r="F616" s="98"/>
      <c r="G616" s="241"/>
      <c r="H616" s="106"/>
    </row>
    <row r="617" spans="1:8" x14ac:dyDescent="0.2">
      <c r="A617" s="106"/>
      <c r="B617" s="106"/>
      <c r="C617" s="107"/>
      <c r="D617" s="46"/>
      <c r="E617" s="106"/>
      <c r="F617" s="98"/>
      <c r="G617" s="241"/>
      <c r="H617" s="106"/>
    </row>
    <row r="618" spans="1:8" x14ac:dyDescent="0.2">
      <c r="A618" s="106"/>
      <c r="B618" s="106"/>
      <c r="C618" s="107"/>
      <c r="D618" s="46"/>
      <c r="E618" s="106"/>
      <c r="F618" s="98"/>
      <c r="G618" s="241"/>
      <c r="H618" s="106"/>
    </row>
    <row r="619" spans="1:8" x14ac:dyDescent="0.2">
      <c r="A619" s="106"/>
      <c r="B619" s="106"/>
      <c r="C619" s="107"/>
      <c r="D619" s="46"/>
      <c r="E619" s="106"/>
      <c r="F619" s="98"/>
      <c r="G619" s="241"/>
      <c r="H619" s="106"/>
    </row>
    <row r="620" spans="1:8" x14ac:dyDescent="0.2">
      <c r="A620" s="106"/>
      <c r="B620" s="106"/>
      <c r="C620" s="107"/>
      <c r="D620" s="46"/>
      <c r="E620" s="106"/>
      <c r="F620" s="98"/>
      <c r="G620" s="241"/>
      <c r="H620" s="106"/>
    </row>
    <row r="621" spans="1:8" x14ac:dyDescent="0.2">
      <c r="A621" s="106"/>
      <c r="B621" s="106"/>
      <c r="C621" s="107"/>
      <c r="D621" s="46"/>
      <c r="E621" s="106"/>
      <c r="F621" s="98"/>
      <c r="G621" s="241"/>
      <c r="H621" s="106"/>
    </row>
    <row r="622" spans="1:8" x14ac:dyDescent="0.2">
      <c r="A622" s="106"/>
      <c r="B622" s="106"/>
      <c r="C622" s="107"/>
      <c r="D622" s="46"/>
      <c r="E622" s="106"/>
      <c r="F622" s="98"/>
      <c r="G622" s="241"/>
      <c r="H622" s="106"/>
    </row>
    <row r="623" spans="1:8" x14ac:dyDescent="0.2">
      <c r="A623" s="106"/>
      <c r="B623" s="106"/>
      <c r="C623" s="107"/>
      <c r="D623" s="46"/>
      <c r="E623" s="106"/>
      <c r="F623" s="98"/>
      <c r="G623" s="241"/>
      <c r="H623" s="106"/>
    </row>
    <row r="624" spans="1:8" x14ac:dyDescent="0.2">
      <c r="A624" s="106"/>
      <c r="B624" s="106"/>
      <c r="C624" s="107"/>
      <c r="D624" s="46"/>
      <c r="E624" s="106"/>
      <c r="F624" s="98"/>
      <c r="G624" s="241"/>
      <c r="H624" s="106"/>
    </row>
    <row r="625" spans="1:8" x14ac:dyDescent="0.2">
      <c r="A625" s="106"/>
      <c r="B625" s="106"/>
      <c r="C625" s="107"/>
      <c r="D625" s="46"/>
      <c r="E625" s="106"/>
      <c r="F625" s="98"/>
      <c r="G625" s="241"/>
      <c r="H625" s="106"/>
    </row>
    <row r="626" spans="1:8" x14ac:dyDescent="0.2">
      <c r="A626" s="106"/>
      <c r="B626" s="106"/>
      <c r="C626" s="107"/>
      <c r="D626" s="46"/>
      <c r="E626" s="106"/>
      <c r="F626" s="98"/>
      <c r="G626" s="241"/>
      <c r="H626" s="106"/>
    </row>
    <row r="627" spans="1:8" x14ac:dyDescent="0.2">
      <c r="A627" s="106"/>
      <c r="B627" s="106"/>
      <c r="C627" s="107"/>
      <c r="D627" s="46"/>
      <c r="E627" s="106"/>
      <c r="F627" s="98"/>
      <c r="G627" s="241"/>
      <c r="H627" s="106"/>
    </row>
    <row r="628" spans="1:8" x14ac:dyDescent="0.2">
      <c r="A628" s="106"/>
      <c r="B628" s="106"/>
      <c r="C628" s="107"/>
      <c r="D628" s="46"/>
      <c r="E628" s="106"/>
      <c r="F628" s="98"/>
      <c r="G628" s="241"/>
      <c r="H628" s="106"/>
    </row>
    <row r="629" spans="1:8" x14ac:dyDescent="0.2">
      <c r="A629" s="106"/>
      <c r="B629" s="106"/>
      <c r="C629" s="107"/>
      <c r="D629" s="46"/>
      <c r="E629" s="106"/>
      <c r="F629" s="98"/>
      <c r="G629" s="241"/>
      <c r="H629" s="106"/>
    </row>
    <row r="630" spans="1:8" x14ac:dyDescent="0.2">
      <c r="A630" s="106"/>
      <c r="B630" s="106"/>
      <c r="C630" s="107"/>
      <c r="D630" s="46"/>
      <c r="E630" s="106"/>
      <c r="F630" s="98"/>
      <c r="G630" s="241"/>
      <c r="H630" s="106"/>
    </row>
    <row r="631" spans="1:8" x14ac:dyDescent="0.2">
      <c r="A631" s="106"/>
      <c r="B631" s="106"/>
      <c r="C631" s="107"/>
      <c r="D631" s="46"/>
      <c r="E631" s="106"/>
      <c r="F631" s="98"/>
      <c r="G631" s="241"/>
      <c r="H631" s="106"/>
    </row>
    <row r="632" spans="1:8" x14ac:dyDescent="0.2">
      <c r="A632" s="106"/>
      <c r="B632" s="106"/>
      <c r="C632" s="107"/>
      <c r="D632" s="46"/>
      <c r="E632" s="106"/>
      <c r="F632" s="98"/>
      <c r="G632" s="241"/>
      <c r="H632" s="106"/>
    </row>
    <row r="633" spans="1:8" x14ac:dyDescent="0.2">
      <c r="A633" s="106"/>
      <c r="B633" s="106"/>
      <c r="C633" s="107"/>
      <c r="D633" s="46"/>
      <c r="E633" s="106"/>
      <c r="F633" s="98"/>
      <c r="G633" s="241"/>
      <c r="H633" s="106"/>
    </row>
    <row r="634" spans="1:8" x14ac:dyDescent="0.2">
      <c r="A634" s="106"/>
      <c r="B634" s="106"/>
      <c r="C634" s="107"/>
      <c r="D634" s="46"/>
      <c r="E634" s="106"/>
      <c r="F634" s="98"/>
      <c r="G634" s="241"/>
      <c r="H634" s="106"/>
    </row>
    <row r="635" spans="1:8" x14ac:dyDescent="0.2">
      <c r="A635" s="106"/>
      <c r="B635" s="106"/>
      <c r="C635" s="107"/>
      <c r="D635" s="46"/>
      <c r="E635" s="106"/>
      <c r="F635" s="98"/>
      <c r="G635" s="241"/>
      <c r="H635" s="106"/>
    </row>
    <row r="636" spans="1:8" x14ac:dyDescent="0.2">
      <c r="A636" s="106"/>
      <c r="B636" s="106"/>
      <c r="C636" s="107"/>
      <c r="D636" s="46"/>
      <c r="E636" s="106"/>
      <c r="F636" s="98"/>
      <c r="G636" s="241"/>
      <c r="H636" s="106"/>
    </row>
    <row r="637" spans="1:8" x14ac:dyDescent="0.2">
      <c r="A637" s="106"/>
      <c r="B637" s="106"/>
      <c r="C637" s="107"/>
      <c r="D637" s="46"/>
      <c r="E637" s="106"/>
      <c r="F637" s="98"/>
      <c r="G637" s="241"/>
      <c r="H637" s="106"/>
    </row>
    <row r="638" spans="1:8" x14ac:dyDescent="0.2">
      <c r="A638" s="106"/>
      <c r="B638" s="106"/>
      <c r="C638" s="107"/>
      <c r="D638" s="46"/>
      <c r="E638" s="106"/>
      <c r="F638" s="98"/>
      <c r="G638" s="241"/>
      <c r="H638" s="106"/>
    </row>
    <row r="639" spans="1:8" x14ac:dyDescent="0.2">
      <c r="A639" s="106"/>
      <c r="B639" s="106"/>
      <c r="C639" s="107"/>
      <c r="D639" s="46"/>
      <c r="E639" s="106"/>
      <c r="F639" s="98"/>
      <c r="G639" s="241"/>
      <c r="H639" s="106"/>
    </row>
    <row r="640" spans="1:8" x14ac:dyDescent="0.2">
      <c r="A640" s="106"/>
      <c r="B640" s="106"/>
      <c r="C640" s="107"/>
      <c r="D640" s="46"/>
      <c r="E640" s="106"/>
      <c r="F640" s="98"/>
      <c r="G640" s="241"/>
      <c r="H640" s="106"/>
    </row>
    <row r="641" spans="1:8" x14ac:dyDescent="0.2">
      <c r="A641" s="106"/>
      <c r="B641" s="106"/>
      <c r="C641" s="107"/>
      <c r="D641" s="46"/>
      <c r="E641" s="106"/>
      <c r="F641" s="98"/>
      <c r="G641" s="241"/>
      <c r="H641" s="106"/>
    </row>
    <row r="642" spans="1:8" x14ac:dyDescent="0.2">
      <c r="A642" s="106"/>
      <c r="B642" s="106"/>
      <c r="C642" s="107"/>
      <c r="D642" s="46"/>
      <c r="E642" s="106"/>
      <c r="F642" s="98"/>
      <c r="G642" s="241"/>
      <c r="H642" s="106"/>
    </row>
    <row r="643" spans="1:8" x14ac:dyDescent="0.2">
      <c r="A643" s="106"/>
      <c r="B643" s="106"/>
      <c r="C643" s="107"/>
      <c r="D643" s="46"/>
      <c r="E643" s="106"/>
      <c r="F643" s="98"/>
      <c r="G643" s="241"/>
      <c r="H643" s="106"/>
    </row>
    <row r="644" spans="1:8" x14ac:dyDescent="0.2">
      <c r="A644" s="106"/>
      <c r="B644" s="106"/>
      <c r="C644" s="107"/>
      <c r="D644" s="46"/>
      <c r="E644" s="106"/>
      <c r="F644" s="98"/>
      <c r="G644" s="241"/>
      <c r="H644" s="106"/>
    </row>
    <row r="645" spans="1:8" x14ac:dyDescent="0.2">
      <c r="A645" s="106"/>
      <c r="B645" s="106"/>
      <c r="C645" s="107"/>
      <c r="D645" s="46"/>
      <c r="E645" s="106"/>
      <c r="F645" s="98"/>
      <c r="G645" s="241"/>
      <c r="H645" s="106"/>
    </row>
    <row r="646" spans="1:8" x14ac:dyDescent="0.2">
      <c r="A646" s="106"/>
      <c r="B646" s="106"/>
      <c r="C646" s="107"/>
      <c r="D646" s="46"/>
      <c r="E646" s="106"/>
      <c r="F646" s="98"/>
      <c r="G646" s="241"/>
      <c r="H646" s="106"/>
    </row>
    <row r="647" spans="1:8" x14ac:dyDescent="0.2">
      <c r="A647" s="106"/>
      <c r="B647" s="106"/>
      <c r="C647" s="107"/>
      <c r="D647" s="46"/>
      <c r="E647" s="106"/>
      <c r="F647" s="98"/>
      <c r="G647" s="241"/>
      <c r="H647" s="106"/>
    </row>
    <row r="648" spans="1:8" x14ac:dyDescent="0.2">
      <c r="A648" s="106"/>
      <c r="B648" s="106"/>
      <c r="C648" s="107"/>
      <c r="D648" s="46"/>
      <c r="E648" s="106"/>
      <c r="F648" s="98"/>
      <c r="G648" s="241"/>
      <c r="H648" s="106"/>
    </row>
    <row r="649" spans="1:8" x14ac:dyDescent="0.2">
      <c r="A649" s="106"/>
      <c r="B649" s="106"/>
      <c r="C649" s="107"/>
      <c r="D649" s="46"/>
      <c r="E649" s="106"/>
      <c r="F649" s="98"/>
      <c r="G649" s="241"/>
      <c r="H649" s="106"/>
    </row>
    <row r="650" spans="1:8" x14ac:dyDescent="0.2">
      <c r="A650" s="106"/>
      <c r="B650" s="106"/>
      <c r="C650" s="107"/>
      <c r="D650" s="46"/>
      <c r="E650" s="106"/>
      <c r="F650" s="98"/>
      <c r="G650" s="241"/>
      <c r="H650" s="106"/>
    </row>
    <row r="651" spans="1:8" x14ac:dyDescent="0.2">
      <c r="A651" s="106"/>
      <c r="B651" s="106"/>
      <c r="C651" s="107"/>
      <c r="D651" s="46"/>
      <c r="E651" s="106"/>
      <c r="F651" s="98"/>
      <c r="G651" s="241"/>
      <c r="H651" s="106"/>
    </row>
    <row r="652" spans="1:8" x14ac:dyDescent="0.2">
      <c r="A652" s="106"/>
      <c r="B652" s="106"/>
      <c r="C652" s="107"/>
      <c r="D652" s="46"/>
      <c r="E652" s="106"/>
      <c r="F652" s="98"/>
      <c r="G652" s="241"/>
      <c r="H652" s="106"/>
    </row>
    <row r="653" spans="1:8" x14ac:dyDescent="0.2">
      <c r="A653" s="106"/>
      <c r="B653" s="106"/>
      <c r="C653" s="107"/>
      <c r="D653" s="46"/>
      <c r="E653" s="106"/>
      <c r="F653" s="98"/>
      <c r="G653" s="241"/>
      <c r="H653" s="106"/>
    </row>
    <row r="654" spans="1:8" x14ac:dyDescent="0.2">
      <c r="A654" s="106"/>
      <c r="B654" s="106"/>
      <c r="C654" s="107"/>
      <c r="D654" s="46"/>
      <c r="E654" s="106"/>
      <c r="F654" s="98"/>
      <c r="G654" s="241"/>
      <c r="H654" s="106"/>
    </row>
    <row r="655" spans="1:8" x14ac:dyDescent="0.2">
      <c r="A655" s="106"/>
      <c r="B655" s="106"/>
      <c r="C655" s="107"/>
      <c r="D655" s="46"/>
      <c r="E655" s="106"/>
      <c r="F655" s="98"/>
      <c r="G655" s="241"/>
      <c r="H655" s="106"/>
    </row>
    <row r="656" spans="1:8" x14ac:dyDescent="0.2">
      <c r="A656" s="106"/>
      <c r="B656" s="106"/>
      <c r="C656" s="107"/>
      <c r="D656" s="46"/>
      <c r="E656" s="106"/>
      <c r="F656" s="98"/>
      <c r="G656" s="241"/>
      <c r="H656" s="106"/>
    </row>
    <row r="657" spans="1:8" x14ac:dyDescent="0.2">
      <c r="A657" s="106"/>
      <c r="B657" s="106"/>
      <c r="C657" s="107"/>
      <c r="D657" s="46"/>
      <c r="E657" s="106"/>
      <c r="F657" s="98"/>
      <c r="G657" s="241"/>
      <c r="H657" s="106"/>
    </row>
    <row r="658" spans="1:8" x14ac:dyDescent="0.2">
      <c r="A658" s="106"/>
      <c r="B658" s="106"/>
      <c r="C658" s="107"/>
      <c r="D658" s="46"/>
      <c r="E658" s="106"/>
      <c r="F658" s="98"/>
      <c r="G658" s="241"/>
      <c r="H658" s="106"/>
    </row>
    <row r="659" spans="1:8" x14ac:dyDescent="0.2">
      <c r="A659" s="106"/>
      <c r="B659" s="106"/>
      <c r="C659" s="107"/>
      <c r="D659" s="46"/>
      <c r="E659" s="106"/>
      <c r="F659" s="98"/>
      <c r="G659" s="241"/>
      <c r="H659" s="106"/>
    </row>
    <row r="660" spans="1:8" x14ac:dyDescent="0.2">
      <c r="A660" s="106"/>
      <c r="B660" s="106"/>
      <c r="C660" s="107"/>
      <c r="D660" s="46"/>
      <c r="E660" s="106"/>
      <c r="F660" s="98"/>
      <c r="G660" s="241"/>
      <c r="H660" s="106"/>
    </row>
    <row r="661" spans="1:8" x14ac:dyDescent="0.2">
      <c r="A661" s="106"/>
      <c r="B661" s="106"/>
      <c r="C661" s="107"/>
      <c r="D661" s="46"/>
      <c r="E661" s="106"/>
      <c r="F661" s="98"/>
      <c r="G661" s="241"/>
      <c r="H661" s="106"/>
    </row>
    <row r="662" spans="1:8" x14ac:dyDescent="0.2">
      <c r="A662" s="106"/>
      <c r="B662" s="106"/>
      <c r="C662" s="107"/>
      <c r="D662" s="46"/>
      <c r="E662" s="106"/>
      <c r="F662" s="98"/>
      <c r="G662" s="241"/>
      <c r="H662" s="106"/>
    </row>
    <row r="663" spans="1:8" x14ac:dyDescent="0.2">
      <c r="A663" s="106"/>
      <c r="B663" s="106"/>
      <c r="C663" s="107"/>
      <c r="D663" s="46"/>
      <c r="E663" s="106"/>
      <c r="F663" s="98"/>
      <c r="G663" s="241"/>
      <c r="H663" s="106"/>
    </row>
    <row r="664" spans="1:8" x14ac:dyDescent="0.2">
      <c r="A664" s="106"/>
      <c r="B664" s="106"/>
      <c r="C664" s="107"/>
      <c r="D664" s="46"/>
      <c r="E664" s="106"/>
      <c r="F664" s="98"/>
      <c r="G664" s="241"/>
      <c r="H664" s="106"/>
    </row>
    <row r="665" spans="1:8" x14ac:dyDescent="0.2">
      <c r="A665" s="106"/>
      <c r="B665" s="106"/>
      <c r="C665" s="107"/>
      <c r="D665" s="46"/>
      <c r="E665" s="106"/>
      <c r="F665" s="98"/>
      <c r="G665" s="241"/>
      <c r="H665" s="106"/>
    </row>
    <row r="666" spans="1:8" x14ac:dyDescent="0.2">
      <c r="A666" s="106"/>
      <c r="B666" s="106"/>
      <c r="C666" s="107"/>
      <c r="D666" s="46"/>
      <c r="E666" s="106"/>
      <c r="F666" s="98"/>
      <c r="G666" s="241"/>
      <c r="H666" s="106"/>
    </row>
    <row r="667" spans="1:8" x14ac:dyDescent="0.2">
      <c r="A667" s="106"/>
      <c r="B667" s="106"/>
      <c r="C667" s="107"/>
      <c r="D667" s="46"/>
      <c r="E667" s="106"/>
      <c r="F667" s="98"/>
      <c r="G667" s="241"/>
      <c r="H667" s="106"/>
    </row>
    <row r="668" spans="1:8" x14ac:dyDescent="0.2">
      <c r="A668" s="106"/>
      <c r="B668" s="106"/>
      <c r="C668" s="107"/>
      <c r="D668" s="46"/>
      <c r="E668" s="106"/>
      <c r="F668" s="98"/>
      <c r="G668" s="241"/>
      <c r="H668" s="106"/>
    </row>
    <row r="669" spans="1:8" x14ac:dyDescent="0.2">
      <c r="A669" s="106"/>
      <c r="B669" s="106"/>
      <c r="C669" s="107"/>
      <c r="D669" s="46"/>
      <c r="E669" s="106"/>
      <c r="F669" s="98"/>
      <c r="G669" s="241"/>
      <c r="H669" s="106"/>
    </row>
    <row r="670" spans="1:8" x14ac:dyDescent="0.2">
      <c r="A670" s="106"/>
      <c r="B670" s="106"/>
      <c r="C670" s="107"/>
      <c r="D670" s="46"/>
      <c r="E670" s="106"/>
      <c r="F670" s="98"/>
      <c r="G670" s="241"/>
      <c r="H670" s="106"/>
    </row>
    <row r="671" spans="1:8" x14ac:dyDescent="0.2">
      <c r="A671" s="106"/>
      <c r="B671" s="106"/>
      <c r="C671" s="107"/>
      <c r="D671" s="46"/>
      <c r="E671" s="106"/>
      <c r="F671" s="98"/>
      <c r="G671" s="241"/>
      <c r="H671" s="106"/>
    </row>
    <row r="672" spans="1:8" x14ac:dyDescent="0.2">
      <c r="A672" s="106"/>
      <c r="B672" s="106"/>
      <c r="C672" s="107"/>
      <c r="D672" s="46"/>
      <c r="E672" s="106"/>
      <c r="F672" s="98"/>
      <c r="G672" s="241"/>
      <c r="H672" s="106"/>
    </row>
    <row r="673" spans="1:8" x14ac:dyDescent="0.2">
      <c r="A673" s="106"/>
      <c r="B673" s="106"/>
      <c r="C673" s="107"/>
      <c r="D673" s="46"/>
      <c r="E673" s="106"/>
      <c r="F673" s="98"/>
      <c r="G673" s="241"/>
      <c r="H673" s="106"/>
    </row>
    <row r="674" spans="1:8" x14ac:dyDescent="0.2">
      <c r="A674" s="106"/>
      <c r="B674" s="106"/>
      <c r="C674" s="107"/>
      <c r="D674" s="46"/>
      <c r="E674" s="106"/>
      <c r="F674" s="98"/>
      <c r="G674" s="241"/>
      <c r="H674" s="106"/>
    </row>
    <row r="675" spans="1:8" x14ac:dyDescent="0.2">
      <c r="A675" s="106"/>
      <c r="B675" s="106"/>
      <c r="C675" s="107"/>
      <c r="D675" s="46"/>
      <c r="E675" s="106"/>
      <c r="F675" s="98"/>
      <c r="G675" s="241"/>
      <c r="H675" s="106"/>
    </row>
    <row r="676" spans="1:8" x14ac:dyDescent="0.2">
      <c r="A676" s="106"/>
      <c r="B676" s="106"/>
      <c r="C676" s="107"/>
      <c r="D676" s="46"/>
      <c r="E676" s="106"/>
      <c r="F676" s="98"/>
      <c r="G676" s="241"/>
      <c r="H676" s="106"/>
    </row>
    <row r="677" spans="1:8" x14ac:dyDescent="0.2">
      <c r="A677" s="106"/>
      <c r="B677" s="106"/>
      <c r="C677" s="107"/>
      <c r="D677" s="46"/>
      <c r="E677" s="106"/>
      <c r="F677" s="98"/>
      <c r="G677" s="241"/>
      <c r="H677" s="106"/>
    </row>
    <row r="678" spans="1:8" x14ac:dyDescent="0.2">
      <c r="A678" s="106"/>
      <c r="B678" s="106"/>
      <c r="C678" s="107"/>
      <c r="D678" s="46"/>
      <c r="E678" s="106"/>
      <c r="F678" s="98"/>
      <c r="G678" s="241"/>
      <c r="H678" s="106"/>
    </row>
    <row r="679" spans="1:8" x14ac:dyDescent="0.2">
      <c r="A679" s="106"/>
      <c r="B679" s="106"/>
      <c r="C679" s="107"/>
      <c r="D679" s="46"/>
      <c r="E679" s="106"/>
      <c r="F679" s="98"/>
      <c r="G679" s="241"/>
      <c r="H679" s="106"/>
    </row>
    <row r="680" spans="1:8" x14ac:dyDescent="0.2">
      <c r="A680" s="106"/>
      <c r="B680" s="106"/>
      <c r="C680" s="107"/>
      <c r="D680" s="46"/>
      <c r="E680" s="106"/>
      <c r="F680" s="98"/>
      <c r="G680" s="241"/>
      <c r="H680" s="106"/>
    </row>
    <row r="681" spans="1:8" x14ac:dyDescent="0.2">
      <c r="A681" s="106"/>
      <c r="B681" s="106"/>
      <c r="C681" s="107"/>
      <c r="D681" s="46"/>
      <c r="E681" s="106"/>
      <c r="F681" s="98"/>
      <c r="G681" s="241"/>
      <c r="H681" s="106"/>
    </row>
    <row r="682" spans="1:8" x14ac:dyDescent="0.2">
      <c r="A682" s="106"/>
      <c r="B682" s="106"/>
      <c r="C682" s="107"/>
      <c r="D682" s="46"/>
      <c r="E682" s="106"/>
      <c r="F682" s="98"/>
      <c r="G682" s="241"/>
      <c r="H682" s="106"/>
    </row>
    <row r="683" spans="1:8" x14ac:dyDescent="0.2">
      <c r="A683" s="106"/>
      <c r="B683" s="106"/>
      <c r="C683" s="107"/>
      <c r="D683" s="46"/>
      <c r="E683" s="106"/>
      <c r="F683" s="98"/>
      <c r="G683" s="241"/>
      <c r="H683" s="106"/>
    </row>
    <row r="684" spans="1:8" x14ac:dyDescent="0.2">
      <c r="A684" s="106"/>
      <c r="B684" s="106"/>
      <c r="C684" s="107"/>
      <c r="D684" s="46"/>
      <c r="E684" s="106"/>
      <c r="F684" s="98"/>
      <c r="G684" s="241"/>
      <c r="H684" s="106"/>
    </row>
    <row r="685" spans="1:8" x14ac:dyDescent="0.2">
      <c r="A685" s="106"/>
      <c r="B685" s="106"/>
      <c r="C685" s="107"/>
      <c r="D685" s="46"/>
      <c r="E685" s="106"/>
      <c r="F685" s="98"/>
      <c r="G685" s="241"/>
      <c r="H685" s="106"/>
    </row>
    <row r="686" spans="1:8" x14ac:dyDescent="0.2">
      <c r="A686" s="106"/>
      <c r="B686" s="106"/>
      <c r="C686" s="107"/>
      <c r="D686" s="46"/>
      <c r="E686" s="106"/>
      <c r="F686" s="98"/>
      <c r="G686" s="241"/>
      <c r="H686" s="106"/>
    </row>
    <row r="687" spans="1:8" x14ac:dyDescent="0.2">
      <c r="A687" s="106"/>
      <c r="B687" s="106"/>
      <c r="C687" s="107"/>
      <c r="D687" s="46"/>
      <c r="E687" s="106"/>
      <c r="F687" s="98"/>
      <c r="G687" s="241"/>
      <c r="H687" s="106"/>
    </row>
    <row r="688" spans="1:8" x14ac:dyDescent="0.2">
      <c r="A688" s="106"/>
      <c r="B688" s="106"/>
      <c r="C688" s="107"/>
      <c r="D688" s="46"/>
      <c r="E688" s="106"/>
      <c r="F688" s="98"/>
      <c r="G688" s="241"/>
      <c r="H688" s="106"/>
    </row>
    <row r="689" spans="1:8" x14ac:dyDescent="0.2">
      <c r="A689" s="106"/>
      <c r="B689" s="106"/>
      <c r="C689" s="107"/>
      <c r="D689" s="46"/>
      <c r="E689" s="106"/>
      <c r="F689" s="98"/>
      <c r="G689" s="241"/>
      <c r="H689" s="106"/>
    </row>
    <row r="690" spans="1:8" x14ac:dyDescent="0.2">
      <c r="A690" s="106"/>
      <c r="B690" s="106"/>
      <c r="C690" s="107"/>
      <c r="D690" s="46"/>
      <c r="E690" s="106"/>
      <c r="F690" s="98"/>
      <c r="G690" s="241"/>
      <c r="H690" s="106"/>
    </row>
    <row r="691" spans="1:8" x14ac:dyDescent="0.2">
      <c r="A691" s="106"/>
      <c r="B691" s="106"/>
      <c r="C691" s="107"/>
      <c r="D691" s="46"/>
      <c r="E691" s="106"/>
      <c r="F691" s="98"/>
      <c r="G691" s="241"/>
      <c r="H691" s="106"/>
    </row>
    <row r="692" spans="1:8" x14ac:dyDescent="0.2">
      <c r="A692" s="106"/>
      <c r="B692" s="106"/>
      <c r="C692" s="107"/>
      <c r="D692" s="46"/>
      <c r="E692" s="106"/>
      <c r="F692" s="98"/>
      <c r="G692" s="241"/>
      <c r="H692" s="106"/>
    </row>
    <row r="693" spans="1:8" x14ac:dyDescent="0.2">
      <c r="A693" s="106"/>
      <c r="B693" s="106"/>
      <c r="C693" s="107"/>
      <c r="D693" s="46"/>
      <c r="E693" s="106"/>
      <c r="F693" s="98"/>
      <c r="G693" s="241"/>
      <c r="H693" s="106"/>
    </row>
    <row r="694" spans="1:8" x14ac:dyDescent="0.2">
      <c r="A694" s="106"/>
      <c r="B694" s="106"/>
      <c r="C694" s="107"/>
      <c r="D694" s="46"/>
      <c r="E694" s="106"/>
      <c r="F694" s="98"/>
      <c r="G694" s="241"/>
      <c r="H694" s="106"/>
    </row>
    <row r="695" spans="1:8" x14ac:dyDescent="0.2">
      <c r="A695" s="106"/>
      <c r="B695" s="106"/>
      <c r="C695" s="107"/>
      <c r="D695" s="46"/>
      <c r="E695" s="106"/>
      <c r="F695" s="98"/>
      <c r="G695" s="241"/>
      <c r="H695" s="106"/>
    </row>
    <row r="696" spans="1:8" x14ac:dyDescent="0.2">
      <c r="A696" s="106"/>
      <c r="B696" s="106"/>
      <c r="C696" s="107"/>
      <c r="D696" s="46"/>
      <c r="E696" s="106"/>
      <c r="F696" s="98"/>
      <c r="G696" s="241"/>
      <c r="H696" s="106"/>
    </row>
    <row r="697" spans="1:8" x14ac:dyDescent="0.2">
      <c r="A697" s="106"/>
      <c r="B697" s="106"/>
      <c r="C697" s="107"/>
      <c r="D697" s="46"/>
      <c r="E697" s="106"/>
      <c r="F697" s="98"/>
      <c r="G697" s="241"/>
      <c r="H697" s="106"/>
    </row>
    <row r="698" spans="1:8" x14ac:dyDescent="0.2">
      <c r="A698" s="106"/>
      <c r="B698" s="106"/>
      <c r="C698" s="107"/>
      <c r="D698" s="46"/>
      <c r="E698" s="106"/>
      <c r="F698" s="98"/>
      <c r="G698" s="241"/>
      <c r="H698" s="106"/>
    </row>
    <row r="699" spans="1:8" x14ac:dyDescent="0.2">
      <c r="A699" s="106"/>
      <c r="B699" s="106"/>
      <c r="C699" s="107"/>
      <c r="D699" s="46"/>
      <c r="E699" s="106"/>
      <c r="F699" s="98"/>
      <c r="G699" s="241"/>
      <c r="H699" s="106"/>
    </row>
    <row r="700" spans="1:8" x14ac:dyDescent="0.2">
      <c r="A700" s="106"/>
      <c r="B700" s="106"/>
      <c r="C700" s="107"/>
      <c r="D700" s="46"/>
      <c r="E700" s="106"/>
      <c r="F700" s="98"/>
      <c r="G700" s="241"/>
      <c r="H700" s="106"/>
    </row>
    <row r="701" spans="1:8" x14ac:dyDescent="0.2">
      <c r="A701" s="106"/>
      <c r="B701" s="106"/>
      <c r="C701" s="107"/>
      <c r="D701" s="46"/>
      <c r="E701" s="106"/>
      <c r="F701" s="98"/>
      <c r="G701" s="241"/>
      <c r="H701" s="106"/>
    </row>
    <row r="702" spans="1:8" x14ac:dyDescent="0.2">
      <c r="A702" s="106"/>
      <c r="B702" s="106"/>
      <c r="C702" s="107"/>
      <c r="D702" s="46"/>
      <c r="E702" s="106"/>
      <c r="F702" s="98"/>
      <c r="G702" s="241"/>
      <c r="H702" s="106"/>
    </row>
    <row r="703" spans="1:8" x14ac:dyDescent="0.2">
      <c r="A703" s="106"/>
      <c r="B703" s="106"/>
      <c r="C703" s="107"/>
      <c r="D703" s="46"/>
      <c r="E703" s="106"/>
      <c r="F703" s="98"/>
      <c r="G703" s="241"/>
      <c r="H703" s="106"/>
    </row>
    <row r="704" spans="1:8" x14ac:dyDescent="0.2">
      <c r="A704" s="106"/>
      <c r="B704" s="106"/>
      <c r="C704" s="107"/>
      <c r="D704" s="46"/>
      <c r="E704" s="106"/>
      <c r="F704" s="98"/>
      <c r="G704" s="241"/>
      <c r="H704" s="106"/>
    </row>
    <row r="705" spans="1:8" x14ac:dyDescent="0.2">
      <c r="A705" s="106"/>
      <c r="B705" s="106"/>
      <c r="C705" s="107"/>
      <c r="D705" s="46"/>
      <c r="E705" s="106"/>
      <c r="F705" s="98"/>
      <c r="G705" s="241"/>
      <c r="H705" s="106"/>
    </row>
    <row r="706" spans="1:8" x14ac:dyDescent="0.2">
      <c r="A706" s="106"/>
      <c r="B706" s="106"/>
      <c r="C706" s="107"/>
      <c r="D706" s="46"/>
      <c r="E706" s="106"/>
      <c r="F706" s="98"/>
      <c r="G706" s="241"/>
      <c r="H706" s="106"/>
    </row>
    <row r="707" spans="1:8" x14ac:dyDescent="0.2">
      <c r="A707" s="106"/>
      <c r="B707" s="106"/>
      <c r="C707" s="107"/>
      <c r="D707" s="46"/>
      <c r="E707" s="106"/>
      <c r="F707" s="98"/>
      <c r="G707" s="241"/>
      <c r="H707" s="106"/>
    </row>
    <row r="708" spans="1:8" x14ac:dyDescent="0.2">
      <c r="A708" s="106"/>
      <c r="B708" s="106"/>
      <c r="C708" s="107"/>
      <c r="D708" s="46"/>
      <c r="E708" s="106"/>
      <c r="F708" s="98"/>
      <c r="G708" s="241"/>
      <c r="H708" s="106"/>
    </row>
    <row r="709" spans="1:8" x14ac:dyDescent="0.2">
      <c r="A709" s="106"/>
      <c r="B709" s="106"/>
      <c r="C709" s="107"/>
      <c r="D709" s="46"/>
      <c r="E709" s="106"/>
      <c r="F709" s="98"/>
      <c r="G709" s="241"/>
      <c r="H709" s="106"/>
    </row>
    <row r="710" spans="1:8" x14ac:dyDescent="0.2">
      <c r="A710" s="106"/>
      <c r="B710" s="106"/>
      <c r="C710" s="107"/>
      <c r="D710" s="46"/>
      <c r="E710" s="106"/>
      <c r="F710" s="98"/>
      <c r="G710" s="241"/>
      <c r="H710" s="106"/>
    </row>
    <row r="711" spans="1:8" x14ac:dyDescent="0.2">
      <c r="A711" s="106"/>
      <c r="B711" s="106"/>
      <c r="C711" s="107"/>
      <c r="D711" s="46"/>
      <c r="E711" s="106"/>
      <c r="F711" s="98"/>
      <c r="G711" s="241"/>
      <c r="H711" s="106"/>
    </row>
    <row r="712" spans="1:8" x14ac:dyDescent="0.2">
      <c r="A712" s="106"/>
      <c r="B712" s="106"/>
      <c r="C712" s="107"/>
      <c r="D712" s="46"/>
      <c r="E712" s="106"/>
      <c r="F712" s="98"/>
      <c r="G712" s="241"/>
      <c r="H712" s="106"/>
    </row>
    <row r="713" spans="1:8" x14ac:dyDescent="0.2">
      <c r="A713" s="106"/>
      <c r="B713" s="106"/>
      <c r="C713" s="107"/>
      <c r="D713" s="46"/>
      <c r="E713" s="106"/>
      <c r="F713" s="98"/>
      <c r="G713" s="241"/>
      <c r="H713" s="106"/>
    </row>
    <row r="714" spans="1:8" x14ac:dyDescent="0.2">
      <c r="A714" s="106"/>
      <c r="B714" s="106"/>
      <c r="C714" s="107"/>
      <c r="D714" s="46"/>
      <c r="E714" s="106"/>
      <c r="F714" s="98"/>
      <c r="G714" s="241"/>
      <c r="H714" s="106"/>
    </row>
    <row r="715" spans="1:8" x14ac:dyDescent="0.2">
      <c r="A715" s="106"/>
      <c r="B715" s="106"/>
      <c r="C715" s="107"/>
      <c r="D715" s="46"/>
      <c r="E715" s="106"/>
      <c r="F715" s="98"/>
      <c r="G715" s="241"/>
      <c r="H715" s="106"/>
    </row>
    <row r="716" spans="1:8" x14ac:dyDescent="0.2">
      <c r="A716" s="106"/>
      <c r="B716" s="106"/>
      <c r="C716" s="107"/>
      <c r="D716" s="46"/>
      <c r="E716" s="106"/>
      <c r="F716" s="98"/>
      <c r="G716" s="241"/>
      <c r="H716" s="106"/>
    </row>
    <row r="717" spans="1:8" x14ac:dyDescent="0.2">
      <c r="A717" s="106"/>
      <c r="B717" s="106"/>
      <c r="C717" s="107"/>
      <c r="D717" s="46"/>
      <c r="E717" s="106"/>
      <c r="F717" s="98"/>
      <c r="G717" s="241"/>
      <c r="H717" s="106"/>
    </row>
    <row r="718" spans="1:8" x14ac:dyDescent="0.2">
      <c r="A718" s="106"/>
      <c r="B718" s="106"/>
      <c r="C718" s="107"/>
      <c r="D718" s="46"/>
      <c r="E718" s="106"/>
      <c r="F718" s="98"/>
      <c r="G718" s="241"/>
      <c r="H718" s="106"/>
    </row>
    <row r="719" spans="1:8" x14ac:dyDescent="0.2">
      <c r="A719" s="106"/>
      <c r="B719" s="106"/>
      <c r="C719" s="107"/>
      <c r="D719" s="46"/>
      <c r="E719" s="106"/>
      <c r="F719" s="98"/>
      <c r="G719" s="241"/>
      <c r="H719" s="106"/>
    </row>
    <row r="720" spans="1:8" x14ac:dyDescent="0.2">
      <c r="A720" s="106"/>
      <c r="B720" s="106"/>
      <c r="C720" s="107"/>
      <c r="D720" s="46"/>
      <c r="E720" s="106"/>
      <c r="F720" s="98"/>
      <c r="G720" s="241"/>
      <c r="H720" s="106"/>
    </row>
    <row r="721" spans="1:8" x14ac:dyDescent="0.2">
      <c r="A721" s="106"/>
      <c r="B721" s="106"/>
      <c r="C721" s="107"/>
      <c r="D721" s="46"/>
      <c r="E721" s="106"/>
      <c r="F721" s="98"/>
      <c r="G721" s="241"/>
      <c r="H721" s="106"/>
    </row>
    <row r="722" spans="1:8" x14ac:dyDescent="0.2">
      <c r="A722" s="106"/>
      <c r="B722" s="106"/>
      <c r="C722" s="107"/>
      <c r="D722" s="46"/>
      <c r="E722" s="106"/>
      <c r="F722" s="98"/>
      <c r="G722" s="241"/>
      <c r="H722" s="106"/>
    </row>
    <row r="723" spans="1:8" x14ac:dyDescent="0.2">
      <c r="A723" s="106"/>
      <c r="B723" s="106"/>
      <c r="C723" s="107"/>
      <c r="D723" s="46"/>
      <c r="E723" s="106"/>
      <c r="F723" s="98"/>
      <c r="G723" s="241"/>
      <c r="H723" s="106"/>
    </row>
    <row r="724" spans="1:8" x14ac:dyDescent="0.2">
      <c r="A724" s="106"/>
      <c r="B724" s="106"/>
      <c r="C724" s="107"/>
      <c r="D724" s="46"/>
      <c r="E724" s="106"/>
      <c r="F724" s="98"/>
      <c r="G724" s="241"/>
      <c r="H724" s="106"/>
    </row>
    <row r="725" spans="1:8" x14ac:dyDescent="0.2">
      <c r="A725" s="106"/>
      <c r="B725" s="106"/>
      <c r="C725" s="107"/>
      <c r="D725" s="46"/>
      <c r="E725" s="106"/>
      <c r="F725" s="98"/>
      <c r="G725" s="241"/>
      <c r="H725" s="106"/>
    </row>
    <row r="726" spans="1:8" x14ac:dyDescent="0.2">
      <c r="A726" s="106"/>
      <c r="B726" s="106"/>
      <c r="C726" s="107"/>
      <c r="D726" s="46"/>
      <c r="E726" s="106"/>
      <c r="F726" s="98"/>
      <c r="G726" s="241"/>
      <c r="H726" s="106"/>
    </row>
    <row r="727" spans="1:8" x14ac:dyDescent="0.2">
      <c r="A727" s="106"/>
      <c r="B727" s="106"/>
      <c r="C727" s="107"/>
      <c r="D727" s="46"/>
      <c r="E727" s="106"/>
      <c r="F727" s="98"/>
      <c r="G727" s="241"/>
      <c r="H727" s="106"/>
    </row>
    <row r="728" spans="1:8" x14ac:dyDescent="0.2">
      <c r="A728" s="106"/>
      <c r="B728" s="106"/>
      <c r="C728" s="107"/>
      <c r="D728" s="46"/>
      <c r="E728" s="106"/>
      <c r="F728" s="98"/>
      <c r="G728" s="241"/>
      <c r="H728" s="106"/>
    </row>
    <row r="729" spans="1:8" x14ac:dyDescent="0.2">
      <c r="A729" s="106"/>
      <c r="B729" s="106"/>
      <c r="C729" s="107"/>
      <c r="D729" s="46"/>
      <c r="E729" s="106"/>
      <c r="F729" s="98"/>
      <c r="G729" s="241"/>
      <c r="H729" s="106"/>
    </row>
    <row r="730" spans="1:8" x14ac:dyDescent="0.2">
      <c r="A730" s="106"/>
      <c r="B730" s="106"/>
      <c r="C730" s="107"/>
      <c r="D730" s="46"/>
      <c r="E730" s="106"/>
      <c r="F730" s="98"/>
      <c r="G730" s="241"/>
      <c r="H730" s="106"/>
    </row>
    <row r="731" spans="1:8" x14ac:dyDescent="0.2">
      <c r="A731" s="106"/>
      <c r="B731" s="106"/>
      <c r="C731" s="107"/>
      <c r="D731" s="46"/>
      <c r="E731" s="106"/>
      <c r="F731" s="98"/>
      <c r="G731" s="241"/>
      <c r="H731" s="106"/>
    </row>
    <row r="732" spans="1:8" x14ac:dyDescent="0.2">
      <c r="A732" s="106"/>
      <c r="B732" s="106"/>
      <c r="C732" s="107"/>
      <c r="D732" s="46"/>
      <c r="E732" s="106"/>
      <c r="F732" s="98"/>
      <c r="G732" s="241"/>
      <c r="H732" s="106"/>
    </row>
    <row r="733" spans="1:8" x14ac:dyDescent="0.2">
      <c r="A733" s="106"/>
      <c r="B733" s="106"/>
      <c r="C733" s="107"/>
      <c r="D733" s="46"/>
      <c r="E733" s="106"/>
      <c r="F733" s="98"/>
      <c r="G733" s="241"/>
      <c r="H733" s="106"/>
    </row>
    <row r="734" spans="1:8" x14ac:dyDescent="0.2">
      <c r="A734" s="106"/>
      <c r="B734" s="106"/>
      <c r="C734" s="107"/>
      <c r="D734" s="46"/>
      <c r="E734" s="106"/>
      <c r="F734" s="98"/>
      <c r="G734" s="241"/>
      <c r="H734" s="106"/>
    </row>
    <row r="735" spans="1:8" x14ac:dyDescent="0.2">
      <c r="A735" s="106"/>
      <c r="B735" s="106"/>
      <c r="C735" s="107"/>
      <c r="D735" s="46"/>
      <c r="E735" s="106"/>
      <c r="F735" s="98"/>
      <c r="G735" s="241"/>
      <c r="H735" s="106"/>
    </row>
    <row r="736" spans="1:8" x14ac:dyDescent="0.2">
      <c r="A736" s="106"/>
      <c r="B736" s="106"/>
      <c r="C736" s="107"/>
      <c r="D736" s="46"/>
      <c r="E736" s="106"/>
      <c r="F736" s="98"/>
      <c r="G736" s="241"/>
      <c r="H736" s="106"/>
    </row>
    <row r="737" spans="1:8" x14ac:dyDescent="0.2">
      <c r="A737" s="106"/>
      <c r="B737" s="106"/>
      <c r="C737" s="107"/>
      <c r="D737" s="46"/>
      <c r="E737" s="106"/>
      <c r="F737" s="98"/>
      <c r="G737" s="241"/>
      <c r="H737" s="106"/>
    </row>
    <row r="738" spans="1:8" x14ac:dyDescent="0.2">
      <c r="A738" s="106"/>
      <c r="B738" s="106"/>
      <c r="C738" s="107"/>
      <c r="D738" s="46"/>
      <c r="E738" s="106"/>
      <c r="F738" s="98"/>
      <c r="G738" s="241"/>
      <c r="H738" s="106"/>
    </row>
    <row r="739" spans="1:8" x14ac:dyDescent="0.2">
      <c r="A739" s="106"/>
      <c r="B739" s="106"/>
      <c r="C739" s="107"/>
      <c r="D739" s="46"/>
      <c r="E739" s="106"/>
      <c r="F739" s="98"/>
      <c r="G739" s="241"/>
      <c r="H739" s="106"/>
    </row>
    <row r="740" spans="1:8" x14ac:dyDescent="0.2">
      <c r="A740" s="106"/>
      <c r="B740" s="106"/>
      <c r="C740" s="107"/>
      <c r="D740" s="46"/>
      <c r="E740" s="106"/>
      <c r="F740" s="98"/>
      <c r="G740" s="241"/>
      <c r="H740" s="106"/>
    </row>
    <row r="741" spans="1:8" x14ac:dyDescent="0.2">
      <c r="A741" s="106"/>
      <c r="B741" s="106"/>
      <c r="C741" s="107"/>
      <c r="D741" s="46"/>
      <c r="E741" s="106"/>
      <c r="F741" s="98"/>
      <c r="G741" s="241"/>
      <c r="H741" s="106"/>
    </row>
    <row r="742" spans="1:8" x14ac:dyDescent="0.2">
      <c r="A742" s="106"/>
      <c r="B742" s="106"/>
      <c r="C742" s="107"/>
      <c r="D742" s="46"/>
      <c r="E742" s="106"/>
      <c r="F742" s="98"/>
      <c r="G742" s="241"/>
      <c r="H742" s="106"/>
    </row>
    <row r="743" spans="1:8" x14ac:dyDescent="0.2">
      <c r="A743" s="106"/>
      <c r="B743" s="106"/>
      <c r="C743" s="107"/>
      <c r="D743" s="46"/>
      <c r="E743" s="106"/>
      <c r="F743" s="98"/>
      <c r="G743" s="241"/>
      <c r="H743" s="106"/>
    </row>
    <row r="744" spans="1:8" x14ac:dyDescent="0.2">
      <c r="A744" s="106"/>
      <c r="B744" s="106"/>
      <c r="C744" s="107"/>
      <c r="D744" s="46"/>
      <c r="E744" s="106"/>
      <c r="F744" s="98"/>
      <c r="G744" s="241"/>
      <c r="H744" s="106"/>
    </row>
    <row r="745" spans="1:8" x14ac:dyDescent="0.2">
      <c r="A745" s="106"/>
      <c r="B745" s="106"/>
      <c r="C745" s="107"/>
      <c r="D745" s="46"/>
      <c r="E745" s="106"/>
      <c r="F745" s="98"/>
      <c r="G745" s="241"/>
      <c r="H745" s="106"/>
    </row>
    <row r="746" spans="1:8" x14ac:dyDescent="0.2">
      <c r="A746" s="106"/>
      <c r="B746" s="106"/>
      <c r="C746" s="107"/>
      <c r="D746" s="46"/>
      <c r="E746" s="106"/>
      <c r="F746" s="98"/>
      <c r="G746" s="241"/>
      <c r="H746" s="106"/>
    </row>
    <row r="747" spans="1:8" x14ac:dyDescent="0.2">
      <c r="A747" s="106"/>
      <c r="B747" s="106"/>
      <c r="C747" s="107"/>
      <c r="D747" s="46"/>
      <c r="E747" s="106"/>
      <c r="F747" s="98"/>
      <c r="G747" s="241"/>
      <c r="H747" s="106"/>
    </row>
    <row r="748" spans="1:8" x14ac:dyDescent="0.2">
      <c r="A748" s="106"/>
      <c r="B748" s="106"/>
      <c r="C748" s="107"/>
      <c r="D748" s="46"/>
      <c r="E748" s="106"/>
      <c r="F748" s="98"/>
      <c r="G748" s="241"/>
      <c r="H748" s="106"/>
    </row>
    <row r="749" spans="1:8" x14ac:dyDescent="0.2">
      <c r="A749" s="106"/>
      <c r="B749" s="106"/>
      <c r="C749" s="107"/>
      <c r="D749" s="46"/>
      <c r="E749" s="106"/>
      <c r="F749" s="98"/>
      <c r="G749" s="241"/>
      <c r="H749" s="106"/>
    </row>
    <row r="750" spans="1:8" x14ac:dyDescent="0.2">
      <c r="A750" s="106"/>
      <c r="B750" s="106"/>
      <c r="C750" s="107"/>
      <c r="D750" s="46"/>
      <c r="E750" s="106"/>
      <c r="F750" s="98"/>
      <c r="G750" s="241"/>
      <c r="H750" s="106"/>
    </row>
    <row r="751" spans="1:8" x14ac:dyDescent="0.2">
      <c r="A751" s="106"/>
      <c r="B751" s="106"/>
      <c r="C751" s="107"/>
      <c r="D751" s="46"/>
      <c r="E751" s="106"/>
      <c r="F751" s="98"/>
      <c r="G751" s="241"/>
      <c r="H751" s="106"/>
    </row>
    <row r="752" spans="1:8" x14ac:dyDescent="0.2">
      <c r="A752" s="106"/>
      <c r="B752" s="106"/>
      <c r="C752" s="107"/>
      <c r="D752" s="46"/>
      <c r="E752" s="106"/>
      <c r="F752" s="98"/>
      <c r="G752" s="241"/>
      <c r="H752" s="106"/>
    </row>
    <row r="753" spans="1:8" x14ac:dyDescent="0.2">
      <c r="A753" s="106"/>
      <c r="B753" s="106"/>
      <c r="C753" s="107"/>
      <c r="D753" s="46"/>
      <c r="E753" s="106"/>
      <c r="F753" s="98"/>
      <c r="G753" s="241"/>
      <c r="H753" s="106"/>
    </row>
    <row r="754" spans="1:8" x14ac:dyDescent="0.2">
      <c r="A754" s="106"/>
      <c r="B754" s="106"/>
      <c r="C754" s="107"/>
      <c r="D754" s="46"/>
      <c r="E754" s="106"/>
      <c r="F754" s="98"/>
      <c r="G754" s="241"/>
      <c r="H754" s="106"/>
    </row>
    <row r="755" spans="1:8" x14ac:dyDescent="0.2">
      <c r="A755" s="106"/>
      <c r="B755" s="106"/>
      <c r="C755" s="107"/>
      <c r="D755" s="46"/>
      <c r="E755" s="106"/>
      <c r="F755" s="98"/>
      <c r="G755" s="241"/>
      <c r="H755" s="106"/>
    </row>
    <row r="756" spans="1:8" x14ac:dyDescent="0.2">
      <c r="A756" s="106"/>
      <c r="B756" s="106"/>
      <c r="C756" s="107"/>
      <c r="D756" s="46"/>
      <c r="E756" s="106"/>
      <c r="F756" s="98"/>
      <c r="G756" s="241"/>
      <c r="H756" s="106"/>
    </row>
    <row r="757" spans="1:8" x14ac:dyDescent="0.2">
      <c r="A757" s="106"/>
      <c r="B757" s="106"/>
      <c r="C757" s="107"/>
      <c r="D757" s="46"/>
      <c r="E757" s="106"/>
      <c r="F757" s="98"/>
      <c r="G757" s="241"/>
      <c r="H757" s="106"/>
    </row>
    <row r="758" spans="1:8" x14ac:dyDescent="0.2">
      <c r="A758" s="106"/>
      <c r="B758" s="106"/>
      <c r="C758" s="107"/>
      <c r="D758" s="46"/>
      <c r="E758" s="106"/>
      <c r="F758" s="98"/>
      <c r="G758" s="241"/>
      <c r="H758" s="106"/>
    </row>
    <row r="759" spans="1:8" x14ac:dyDescent="0.2">
      <c r="A759" s="106"/>
      <c r="B759" s="106"/>
      <c r="C759" s="107"/>
      <c r="D759" s="46"/>
      <c r="E759" s="106"/>
      <c r="F759" s="98"/>
      <c r="G759" s="241"/>
      <c r="H759" s="106"/>
    </row>
    <row r="760" spans="1:8" x14ac:dyDescent="0.2">
      <c r="A760" s="106"/>
      <c r="B760" s="106"/>
      <c r="C760" s="107"/>
      <c r="D760" s="46"/>
      <c r="E760" s="106"/>
      <c r="F760" s="98"/>
      <c r="G760" s="241"/>
      <c r="H760" s="106"/>
    </row>
    <row r="761" spans="1:8" x14ac:dyDescent="0.2">
      <c r="A761" s="106"/>
      <c r="B761" s="106"/>
      <c r="C761" s="107"/>
      <c r="D761" s="46"/>
      <c r="E761" s="106"/>
      <c r="F761" s="98"/>
      <c r="G761" s="241"/>
      <c r="H761" s="106"/>
    </row>
    <row r="762" spans="1:8" x14ac:dyDescent="0.2">
      <c r="A762" s="106"/>
      <c r="B762" s="106"/>
      <c r="C762" s="107"/>
      <c r="D762" s="46"/>
      <c r="E762" s="106"/>
      <c r="F762" s="98"/>
      <c r="G762" s="241"/>
      <c r="H762" s="106"/>
    </row>
    <row r="763" spans="1:8" x14ac:dyDescent="0.2">
      <c r="A763" s="106"/>
      <c r="B763" s="106"/>
      <c r="C763" s="107"/>
      <c r="D763" s="46"/>
      <c r="E763" s="106"/>
      <c r="F763" s="98"/>
      <c r="G763" s="241"/>
      <c r="H763" s="106"/>
    </row>
    <row r="764" spans="1:8" x14ac:dyDescent="0.2">
      <c r="A764" s="106"/>
      <c r="B764" s="106"/>
      <c r="C764" s="107"/>
      <c r="D764" s="46"/>
      <c r="E764" s="106"/>
      <c r="F764" s="98"/>
      <c r="G764" s="241"/>
      <c r="H764" s="106"/>
    </row>
    <row r="765" spans="1:8" x14ac:dyDescent="0.2">
      <c r="A765" s="106"/>
      <c r="B765" s="106"/>
      <c r="C765" s="107"/>
      <c r="D765" s="46"/>
      <c r="E765" s="106"/>
      <c r="F765" s="98"/>
      <c r="G765" s="241"/>
      <c r="H765" s="106"/>
    </row>
    <row r="766" spans="1:8" x14ac:dyDescent="0.2">
      <c r="A766" s="106"/>
      <c r="B766" s="106"/>
      <c r="C766" s="107"/>
      <c r="D766" s="46"/>
      <c r="E766" s="106"/>
      <c r="F766" s="98"/>
      <c r="G766" s="241"/>
      <c r="H766" s="106"/>
    </row>
    <row r="767" spans="1:8" x14ac:dyDescent="0.2">
      <c r="A767" s="106"/>
      <c r="B767" s="106"/>
      <c r="C767" s="107"/>
      <c r="D767" s="46"/>
      <c r="E767" s="106"/>
      <c r="F767" s="98"/>
      <c r="G767" s="241"/>
      <c r="H767" s="106"/>
    </row>
    <row r="768" spans="1:8" x14ac:dyDescent="0.2">
      <c r="A768" s="106"/>
      <c r="B768" s="106"/>
      <c r="C768" s="107"/>
      <c r="D768" s="46"/>
      <c r="E768" s="106"/>
      <c r="F768" s="98"/>
      <c r="G768" s="241"/>
      <c r="H768" s="106"/>
    </row>
    <row r="769" spans="1:8" x14ac:dyDescent="0.2">
      <c r="A769" s="106"/>
      <c r="B769" s="106"/>
      <c r="C769" s="107"/>
      <c r="D769" s="46"/>
      <c r="E769" s="106"/>
      <c r="F769" s="98"/>
      <c r="G769" s="241"/>
      <c r="H769" s="106"/>
    </row>
    <row r="770" spans="1:8" x14ac:dyDescent="0.2">
      <c r="A770" s="106"/>
      <c r="B770" s="106"/>
      <c r="C770" s="107"/>
      <c r="D770" s="46"/>
      <c r="E770" s="106"/>
      <c r="F770" s="98"/>
      <c r="G770" s="241"/>
      <c r="H770" s="106"/>
    </row>
    <row r="771" spans="1:8" x14ac:dyDescent="0.2">
      <c r="A771" s="106"/>
      <c r="B771" s="106"/>
      <c r="C771" s="107"/>
      <c r="D771" s="46"/>
      <c r="E771" s="106"/>
      <c r="F771" s="98"/>
      <c r="G771" s="241"/>
      <c r="H771" s="106"/>
    </row>
    <row r="772" spans="1:8" x14ac:dyDescent="0.2">
      <c r="A772" s="106"/>
      <c r="B772" s="106"/>
      <c r="C772" s="107"/>
      <c r="D772" s="46"/>
      <c r="E772" s="106"/>
      <c r="F772" s="98"/>
      <c r="G772" s="241"/>
      <c r="H772" s="106"/>
    </row>
    <row r="773" spans="1:8" x14ac:dyDescent="0.2">
      <c r="A773" s="106"/>
      <c r="B773" s="106"/>
      <c r="C773" s="107"/>
      <c r="D773" s="46"/>
      <c r="E773" s="106"/>
      <c r="F773" s="98"/>
      <c r="G773" s="241"/>
      <c r="H773" s="106"/>
    </row>
    <row r="774" spans="1:8" x14ac:dyDescent="0.2">
      <c r="A774" s="106"/>
      <c r="B774" s="106"/>
      <c r="C774" s="107"/>
      <c r="D774" s="46"/>
      <c r="E774" s="106"/>
      <c r="F774" s="98"/>
      <c r="G774" s="241"/>
      <c r="H774" s="106"/>
    </row>
    <row r="775" spans="1:8" x14ac:dyDescent="0.2">
      <c r="A775" s="106"/>
      <c r="B775" s="106"/>
      <c r="C775" s="107"/>
      <c r="D775" s="46"/>
      <c r="E775" s="106"/>
      <c r="F775" s="98"/>
      <c r="G775" s="241"/>
      <c r="H775" s="106"/>
    </row>
    <row r="776" spans="1:8" x14ac:dyDescent="0.2">
      <c r="A776" s="106"/>
      <c r="B776" s="106"/>
      <c r="C776" s="107"/>
      <c r="D776" s="46"/>
      <c r="E776" s="106"/>
      <c r="F776" s="98"/>
      <c r="G776" s="241"/>
      <c r="H776" s="106"/>
    </row>
    <row r="777" spans="1:8" x14ac:dyDescent="0.2">
      <c r="A777" s="106"/>
      <c r="B777" s="106"/>
      <c r="C777" s="107"/>
      <c r="D777" s="46"/>
      <c r="E777" s="106"/>
      <c r="F777" s="98"/>
      <c r="G777" s="241"/>
      <c r="H777" s="106"/>
    </row>
    <row r="778" spans="1:8" x14ac:dyDescent="0.2">
      <c r="A778" s="106"/>
      <c r="B778" s="106"/>
      <c r="C778" s="107"/>
      <c r="D778" s="46"/>
      <c r="E778" s="106"/>
      <c r="F778" s="98"/>
      <c r="G778" s="241"/>
      <c r="H778" s="106"/>
    </row>
    <row r="779" spans="1:8" x14ac:dyDescent="0.2">
      <c r="A779" s="106"/>
      <c r="B779" s="106"/>
      <c r="C779" s="107"/>
      <c r="D779" s="46"/>
      <c r="E779" s="106"/>
      <c r="F779" s="98"/>
      <c r="G779" s="241"/>
      <c r="H779" s="106"/>
    </row>
    <row r="780" spans="1:8" x14ac:dyDescent="0.2">
      <c r="A780" s="106"/>
      <c r="B780" s="106"/>
      <c r="C780" s="107"/>
      <c r="D780" s="46"/>
      <c r="E780" s="106"/>
      <c r="F780" s="98"/>
      <c r="G780" s="241"/>
      <c r="H780" s="106"/>
    </row>
    <row r="781" spans="1:8" x14ac:dyDescent="0.2">
      <c r="A781" s="106"/>
      <c r="B781" s="106"/>
      <c r="C781" s="107"/>
      <c r="D781" s="46"/>
      <c r="E781" s="106"/>
      <c r="F781" s="98"/>
      <c r="G781" s="241"/>
      <c r="H781" s="106"/>
    </row>
    <row r="782" spans="1:8" x14ac:dyDescent="0.2">
      <c r="A782" s="106"/>
      <c r="B782" s="106"/>
      <c r="C782" s="107"/>
      <c r="D782" s="46"/>
      <c r="E782" s="106"/>
      <c r="F782" s="98"/>
      <c r="G782" s="241"/>
      <c r="H782" s="106"/>
    </row>
    <row r="783" spans="1:8" x14ac:dyDescent="0.2">
      <c r="A783" s="106"/>
      <c r="B783" s="106"/>
      <c r="C783" s="107"/>
      <c r="D783" s="46"/>
      <c r="E783" s="106"/>
      <c r="F783" s="98"/>
      <c r="G783" s="241"/>
      <c r="H783" s="106"/>
    </row>
    <row r="784" spans="1:8" x14ac:dyDescent="0.2">
      <c r="A784" s="106"/>
      <c r="B784" s="106"/>
      <c r="C784" s="107"/>
      <c r="D784" s="46"/>
      <c r="E784" s="106"/>
      <c r="F784" s="98"/>
      <c r="G784" s="241"/>
      <c r="H784" s="106"/>
    </row>
    <row r="785" spans="1:8" x14ac:dyDescent="0.2">
      <c r="A785" s="106"/>
      <c r="B785" s="106"/>
      <c r="C785" s="107"/>
      <c r="D785" s="46"/>
      <c r="E785" s="106"/>
      <c r="F785" s="98"/>
      <c r="G785" s="241"/>
      <c r="H785" s="106"/>
    </row>
    <row r="786" spans="1:8" x14ac:dyDescent="0.2">
      <c r="A786" s="106"/>
      <c r="B786" s="106"/>
      <c r="C786" s="107"/>
      <c r="D786" s="46"/>
      <c r="E786" s="106"/>
      <c r="F786" s="98"/>
      <c r="G786" s="241"/>
      <c r="H786" s="106"/>
    </row>
    <row r="787" spans="1:8" x14ac:dyDescent="0.2">
      <c r="A787" s="106"/>
      <c r="B787" s="106"/>
      <c r="C787" s="107"/>
      <c r="D787" s="46"/>
      <c r="E787" s="106"/>
      <c r="F787" s="98"/>
      <c r="G787" s="241"/>
      <c r="H787" s="106"/>
    </row>
    <row r="788" spans="1:8" x14ac:dyDescent="0.2">
      <c r="A788" s="106"/>
      <c r="B788" s="106"/>
      <c r="C788" s="107"/>
      <c r="D788" s="46"/>
      <c r="E788" s="106"/>
      <c r="F788" s="98"/>
      <c r="G788" s="241"/>
      <c r="H788" s="106"/>
    </row>
    <row r="789" spans="1:8" x14ac:dyDescent="0.2">
      <c r="A789" s="106"/>
      <c r="B789" s="106"/>
      <c r="C789" s="107"/>
      <c r="D789" s="46"/>
      <c r="E789" s="106"/>
      <c r="F789" s="98"/>
      <c r="G789" s="241"/>
      <c r="H789" s="106"/>
    </row>
    <row r="790" spans="1:8" x14ac:dyDescent="0.2">
      <c r="A790" s="106"/>
      <c r="B790" s="106"/>
      <c r="C790" s="107"/>
      <c r="D790" s="46"/>
      <c r="E790" s="106"/>
      <c r="F790" s="98"/>
      <c r="G790" s="241"/>
      <c r="H790" s="106"/>
    </row>
    <row r="791" spans="1:8" x14ac:dyDescent="0.2">
      <c r="A791" s="106"/>
      <c r="B791" s="106"/>
      <c r="C791" s="107"/>
      <c r="D791" s="46"/>
      <c r="E791" s="106"/>
      <c r="F791" s="98"/>
      <c r="G791" s="241"/>
      <c r="H791" s="106"/>
    </row>
    <row r="792" spans="1:8" x14ac:dyDescent="0.2">
      <c r="A792" s="106"/>
      <c r="B792" s="106"/>
      <c r="C792" s="107"/>
      <c r="D792" s="46"/>
      <c r="E792" s="106"/>
      <c r="F792" s="98"/>
      <c r="G792" s="241"/>
      <c r="H792" s="106"/>
    </row>
    <row r="793" spans="1:8" x14ac:dyDescent="0.2">
      <c r="A793" s="106"/>
      <c r="B793" s="106"/>
      <c r="C793" s="107"/>
      <c r="D793" s="46"/>
      <c r="E793" s="106"/>
      <c r="F793" s="98"/>
      <c r="G793" s="241"/>
      <c r="H793" s="106"/>
    </row>
    <row r="794" spans="1:8" x14ac:dyDescent="0.2">
      <c r="A794" s="106"/>
      <c r="B794" s="106"/>
      <c r="C794" s="107"/>
      <c r="D794" s="46"/>
      <c r="E794" s="106"/>
      <c r="F794" s="98"/>
      <c r="G794" s="241"/>
      <c r="H794" s="106"/>
    </row>
    <row r="795" spans="1:8" x14ac:dyDescent="0.2">
      <c r="A795" s="106"/>
      <c r="B795" s="106"/>
      <c r="C795" s="107"/>
      <c r="D795" s="46"/>
      <c r="E795" s="106"/>
      <c r="F795" s="98"/>
      <c r="G795" s="241"/>
      <c r="H795" s="106"/>
    </row>
    <row r="796" spans="1:8" x14ac:dyDescent="0.2">
      <c r="A796" s="106"/>
      <c r="B796" s="106"/>
      <c r="C796" s="107"/>
      <c r="D796" s="46"/>
      <c r="E796" s="106"/>
      <c r="F796" s="98"/>
      <c r="G796" s="241"/>
      <c r="H796" s="106"/>
    </row>
    <row r="797" spans="1:8" x14ac:dyDescent="0.2">
      <c r="A797" s="106"/>
      <c r="B797" s="106"/>
      <c r="C797" s="107"/>
      <c r="D797" s="46"/>
      <c r="E797" s="106"/>
      <c r="F797" s="98"/>
      <c r="G797" s="241"/>
      <c r="H797" s="106"/>
    </row>
    <row r="798" spans="1:8" x14ac:dyDescent="0.2">
      <c r="A798" s="106"/>
      <c r="B798" s="106"/>
      <c r="C798" s="107"/>
      <c r="D798" s="46"/>
      <c r="E798" s="106"/>
      <c r="F798" s="98"/>
      <c r="G798" s="241"/>
      <c r="H798" s="106"/>
    </row>
    <row r="799" spans="1:8" x14ac:dyDescent="0.2">
      <c r="A799" s="106"/>
      <c r="B799" s="106"/>
      <c r="C799" s="107"/>
      <c r="D799" s="46"/>
      <c r="E799" s="106"/>
      <c r="F799" s="98"/>
      <c r="G799" s="241"/>
      <c r="H799" s="106"/>
    </row>
    <row r="800" spans="1:8" x14ac:dyDescent="0.2">
      <c r="A800" s="106"/>
      <c r="B800" s="106"/>
      <c r="C800" s="107"/>
      <c r="D800" s="46"/>
      <c r="E800" s="106"/>
      <c r="F800" s="98"/>
      <c r="G800" s="241"/>
      <c r="H800" s="106"/>
    </row>
    <row r="801" spans="1:8" x14ac:dyDescent="0.2">
      <c r="A801" s="106"/>
      <c r="B801" s="106"/>
      <c r="C801" s="107"/>
      <c r="D801" s="46"/>
      <c r="E801" s="106"/>
      <c r="F801" s="98"/>
      <c r="G801" s="241"/>
      <c r="H801" s="106"/>
    </row>
    <row r="802" spans="1:8" x14ac:dyDescent="0.2">
      <c r="A802" s="106"/>
      <c r="B802" s="106"/>
      <c r="C802" s="107"/>
      <c r="D802" s="46"/>
      <c r="E802" s="106"/>
      <c r="F802" s="98"/>
      <c r="G802" s="241"/>
      <c r="H802" s="106"/>
    </row>
    <row r="803" spans="1:8" x14ac:dyDescent="0.2">
      <c r="A803" s="106"/>
      <c r="B803" s="106"/>
      <c r="C803" s="107"/>
      <c r="D803" s="46"/>
      <c r="E803" s="106"/>
      <c r="F803" s="98"/>
      <c r="G803" s="241"/>
      <c r="H803" s="106"/>
    </row>
    <row r="804" spans="1:8" x14ac:dyDescent="0.2">
      <c r="A804" s="106"/>
      <c r="B804" s="106"/>
      <c r="C804" s="107"/>
      <c r="D804" s="46"/>
      <c r="E804" s="106"/>
      <c r="F804" s="98"/>
      <c r="G804" s="241"/>
      <c r="H804" s="106"/>
    </row>
    <row r="805" spans="1:8" x14ac:dyDescent="0.2">
      <c r="A805" s="106"/>
      <c r="B805" s="106"/>
      <c r="C805" s="107"/>
      <c r="D805" s="46"/>
      <c r="E805" s="106"/>
      <c r="F805" s="98"/>
      <c r="G805" s="241"/>
      <c r="H805" s="106"/>
    </row>
    <row r="806" spans="1:8" x14ac:dyDescent="0.2">
      <c r="A806" s="106"/>
      <c r="B806" s="106"/>
      <c r="C806" s="107"/>
      <c r="D806" s="46"/>
      <c r="E806" s="106"/>
      <c r="F806" s="98"/>
      <c r="G806" s="241"/>
      <c r="H806" s="106"/>
    </row>
    <row r="807" spans="1:8" x14ac:dyDescent="0.2">
      <c r="A807" s="106"/>
      <c r="B807" s="106"/>
      <c r="C807" s="107"/>
      <c r="D807" s="46"/>
      <c r="E807" s="106"/>
      <c r="F807" s="98"/>
      <c r="G807" s="241"/>
      <c r="H807" s="106"/>
    </row>
    <row r="808" spans="1:8" x14ac:dyDescent="0.2">
      <c r="A808" s="106"/>
      <c r="B808" s="106"/>
      <c r="C808" s="107"/>
      <c r="D808" s="46"/>
      <c r="E808" s="106"/>
      <c r="F808" s="98"/>
      <c r="G808" s="241"/>
      <c r="H808" s="106"/>
    </row>
    <row r="809" spans="1:8" x14ac:dyDescent="0.2">
      <c r="A809" s="106"/>
      <c r="B809" s="106"/>
      <c r="C809" s="107"/>
      <c r="D809" s="46"/>
      <c r="E809" s="106"/>
      <c r="F809" s="98"/>
      <c r="G809" s="241"/>
      <c r="H809" s="106"/>
    </row>
    <row r="810" spans="1:8" x14ac:dyDescent="0.2">
      <c r="A810" s="106"/>
      <c r="B810" s="106"/>
      <c r="C810" s="107"/>
      <c r="D810" s="46"/>
      <c r="E810" s="106"/>
      <c r="F810" s="98"/>
      <c r="G810" s="241"/>
      <c r="H810" s="106"/>
    </row>
    <row r="811" spans="1:8" x14ac:dyDescent="0.2">
      <c r="A811" s="106"/>
      <c r="B811" s="106"/>
      <c r="C811" s="107"/>
      <c r="D811" s="46"/>
      <c r="E811" s="106"/>
      <c r="F811" s="98"/>
      <c r="G811" s="241"/>
      <c r="H811" s="106"/>
    </row>
    <row r="812" spans="1:8" x14ac:dyDescent="0.2">
      <c r="A812" s="106"/>
      <c r="B812" s="106"/>
      <c r="C812" s="107"/>
      <c r="D812" s="46"/>
      <c r="E812" s="106"/>
      <c r="F812" s="98"/>
      <c r="G812" s="241"/>
      <c r="H812" s="106"/>
    </row>
    <row r="813" spans="1:8" x14ac:dyDescent="0.2">
      <c r="A813" s="106"/>
      <c r="B813" s="106"/>
      <c r="C813" s="107"/>
      <c r="D813" s="46"/>
      <c r="E813" s="106"/>
      <c r="F813" s="98"/>
      <c r="G813" s="241"/>
      <c r="H813" s="106"/>
    </row>
    <row r="814" spans="1:8" x14ac:dyDescent="0.2">
      <c r="A814" s="106"/>
      <c r="B814" s="106"/>
      <c r="C814" s="107"/>
      <c r="D814" s="46"/>
      <c r="E814" s="106"/>
      <c r="F814" s="98"/>
      <c r="G814" s="241"/>
      <c r="H814" s="106"/>
    </row>
    <row r="815" spans="1:8" x14ac:dyDescent="0.2">
      <c r="A815" s="106"/>
      <c r="B815" s="106"/>
      <c r="C815" s="107"/>
      <c r="D815" s="46"/>
      <c r="E815" s="106"/>
      <c r="F815" s="98"/>
      <c r="G815" s="241"/>
      <c r="H815" s="106"/>
    </row>
    <row r="816" spans="1:8" x14ac:dyDescent="0.2">
      <c r="A816" s="106"/>
      <c r="B816" s="106"/>
      <c r="C816" s="107"/>
      <c r="D816" s="46"/>
      <c r="E816" s="106"/>
      <c r="F816" s="98"/>
      <c r="G816" s="241"/>
      <c r="H816" s="106"/>
    </row>
    <row r="817" spans="1:8" x14ac:dyDescent="0.2">
      <c r="A817" s="106"/>
      <c r="B817" s="106"/>
      <c r="C817" s="107"/>
      <c r="D817" s="46"/>
      <c r="E817" s="106"/>
      <c r="F817" s="98"/>
      <c r="G817" s="241"/>
      <c r="H817" s="106"/>
    </row>
    <row r="818" spans="1:8" x14ac:dyDescent="0.2">
      <c r="A818" s="106"/>
      <c r="B818" s="106"/>
      <c r="C818" s="107"/>
      <c r="D818" s="46"/>
      <c r="E818" s="106"/>
      <c r="F818" s="98"/>
      <c r="G818" s="241"/>
      <c r="H818" s="106"/>
    </row>
    <row r="819" spans="1:8" x14ac:dyDescent="0.2">
      <c r="A819" s="106"/>
      <c r="B819" s="106"/>
      <c r="C819" s="107"/>
      <c r="D819" s="46"/>
      <c r="E819" s="106"/>
      <c r="F819" s="98"/>
      <c r="G819" s="241"/>
      <c r="H819" s="106"/>
    </row>
    <row r="820" spans="1:8" x14ac:dyDescent="0.2">
      <c r="A820" s="106"/>
      <c r="B820" s="106"/>
      <c r="C820" s="107"/>
      <c r="D820" s="46"/>
      <c r="E820" s="106"/>
      <c r="F820" s="98"/>
      <c r="G820" s="241"/>
      <c r="H820" s="106"/>
    </row>
    <row r="821" spans="1:8" x14ac:dyDescent="0.2">
      <c r="A821" s="106"/>
      <c r="B821" s="106"/>
      <c r="C821" s="107"/>
      <c r="D821" s="46"/>
      <c r="E821" s="106"/>
      <c r="F821" s="98"/>
      <c r="G821" s="241"/>
      <c r="H821" s="106"/>
    </row>
    <row r="822" spans="1:8" x14ac:dyDescent="0.2">
      <c r="A822" s="106"/>
      <c r="B822" s="106"/>
      <c r="C822" s="107"/>
      <c r="D822" s="46"/>
      <c r="E822" s="106"/>
      <c r="F822" s="98"/>
      <c r="G822" s="241"/>
      <c r="H822" s="106"/>
    </row>
    <row r="823" spans="1:8" x14ac:dyDescent="0.2">
      <c r="A823" s="106"/>
      <c r="B823" s="106"/>
      <c r="C823" s="107"/>
      <c r="D823" s="46"/>
      <c r="E823" s="106"/>
      <c r="F823" s="98"/>
      <c r="G823" s="241"/>
      <c r="H823" s="106"/>
    </row>
    <row r="824" spans="1:8" x14ac:dyDescent="0.2">
      <c r="A824" s="106"/>
      <c r="B824" s="106"/>
      <c r="C824" s="107"/>
      <c r="D824" s="46"/>
      <c r="E824" s="106"/>
      <c r="F824" s="98"/>
      <c r="G824" s="241"/>
      <c r="H824" s="106"/>
    </row>
    <row r="825" spans="1:8" x14ac:dyDescent="0.2">
      <c r="A825" s="106"/>
      <c r="B825" s="106"/>
      <c r="C825" s="107"/>
      <c r="D825" s="46"/>
      <c r="E825" s="106"/>
      <c r="F825" s="98"/>
      <c r="G825" s="241"/>
      <c r="H825" s="106"/>
    </row>
    <row r="826" spans="1:8" x14ac:dyDescent="0.2">
      <c r="A826" s="106"/>
      <c r="B826" s="106"/>
      <c r="C826" s="107"/>
      <c r="D826" s="46"/>
      <c r="E826" s="106"/>
      <c r="F826" s="98"/>
      <c r="G826" s="241"/>
      <c r="H826" s="106"/>
    </row>
    <row r="827" spans="1:8" x14ac:dyDescent="0.2">
      <c r="A827" s="106"/>
      <c r="B827" s="106"/>
      <c r="C827" s="107"/>
      <c r="D827" s="46"/>
      <c r="E827" s="106"/>
      <c r="F827" s="98"/>
      <c r="G827" s="241"/>
      <c r="H827" s="106"/>
    </row>
    <row r="828" spans="1:8" x14ac:dyDescent="0.2">
      <c r="A828" s="106"/>
      <c r="B828" s="106"/>
      <c r="C828" s="107"/>
      <c r="D828" s="46"/>
      <c r="E828" s="106"/>
      <c r="F828" s="98"/>
      <c r="G828" s="241"/>
      <c r="H828" s="106"/>
    </row>
    <row r="829" spans="1:8" x14ac:dyDescent="0.2">
      <c r="A829" s="106"/>
      <c r="B829" s="106"/>
      <c r="C829" s="107"/>
      <c r="D829" s="46"/>
      <c r="E829" s="106"/>
      <c r="F829" s="98"/>
      <c r="G829" s="241"/>
      <c r="H829" s="106"/>
    </row>
    <row r="830" spans="1:8" x14ac:dyDescent="0.2">
      <c r="A830" s="106"/>
      <c r="B830" s="106"/>
      <c r="C830" s="107"/>
      <c r="D830" s="46"/>
      <c r="E830" s="106"/>
      <c r="F830" s="98"/>
      <c r="G830" s="241"/>
      <c r="H830" s="106"/>
    </row>
    <row r="831" spans="1:8" x14ac:dyDescent="0.2">
      <c r="A831" s="106"/>
      <c r="B831" s="106"/>
      <c r="C831" s="107"/>
      <c r="D831" s="46"/>
      <c r="E831" s="106"/>
      <c r="F831" s="98"/>
      <c r="G831" s="241"/>
      <c r="H831" s="106"/>
    </row>
    <row r="832" spans="1:8" x14ac:dyDescent="0.2">
      <c r="A832" s="106"/>
      <c r="B832" s="106"/>
      <c r="C832" s="107"/>
      <c r="D832" s="46"/>
      <c r="E832" s="106"/>
      <c r="F832" s="98"/>
      <c r="G832" s="241"/>
      <c r="H832" s="106"/>
    </row>
    <row r="833" spans="1:8" x14ac:dyDescent="0.2">
      <c r="A833" s="106"/>
      <c r="B833" s="106"/>
      <c r="C833" s="107"/>
      <c r="D833" s="46"/>
      <c r="E833" s="106"/>
      <c r="F833" s="98"/>
      <c r="G833" s="241"/>
      <c r="H833" s="106"/>
    </row>
    <row r="834" spans="1:8" x14ac:dyDescent="0.2">
      <c r="A834" s="106"/>
      <c r="B834" s="106"/>
      <c r="C834" s="107"/>
      <c r="D834" s="46"/>
      <c r="E834" s="106"/>
      <c r="F834" s="98"/>
      <c r="G834" s="241"/>
      <c r="H834" s="106"/>
    </row>
    <row r="835" spans="1:8" x14ac:dyDescent="0.2">
      <c r="A835" s="106"/>
      <c r="B835" s="106"/>
      <c r="C835" s="107"/>
      <c r="D835" s="46"/>
      <c r="E835" s="106"/>
      <c r="F835" s="98"/>
      <c r="G835" s="241"/>
      <c r="H835" s="106"/>
    </row>
    <row r="836" spans="1:8" x14ac:dyDescent="0.2">
      <c r="A836" s="106"/>
      <c r="B836" s="106"/>
      <c r="C836" s="107"/>
      <c r="D836" s="46"/>
      <c r="E836" s="106"/>
      <c r="F836" s="98"/>
      <c r="G836" s="241"/>
      <c r="H836" s="106"/>
    </row>
    <row r="837" spans="1:8" x14ac:dyDescent="0.2">
      <c r="A837" s="106"/>
      <c r="B837" s="106"/>
      <c r="C837" s="107"/>
      <c r="D837" s="46"/>
      <c r="E837" s="106"/>
      <c r="F837" s="98"/>
      <c r="G837" s="241"/>
      <c r="H837" s="106"/>
    </row>
    <row r="838" spans="1:8" x14ac:dyDescent="0.2">
      <c r="A838" s="106"/>
      <c r="B838" s="106"/>
      <c r="C838" s="107"/>
      <c r="D838" s="46"/>
      <c r="E838" s="106"/>
      <c r="F838" s="98"/>
      <c r="G838" s="241"/>
      <c r="H838" s="106"/>
    </row>
    <row r="839" spans="1:8" x14ac:dyDescent="0.2">
      <c r="A839" s="106"/>
      <c r="B839" s="106"/>
      <c r="C839" s="107"/>
      <c r="D839" s="46"/>
      <c r="E839" s="106"/>
      <c r="F839" s="98"/>
      <c r="G839" s="241"/>
      <c r="H839" s="106"/>
    </row>
    <row r="840" spans="1:8" x14ac:dyDescent="0.2">
      <c r="A840" s="106"/>
      <c r="B840" s="106"/>
      <c r="C840" s="107"/>
      <c r="D840" s="46"/>
      <c r="E840" s="106"/>
      <c r="F840" s="98"/>
      <c r="G840" s="241"/>
      <c r="H840" s="106"/>
    </row>
    <row r="841" spans="1:8" x14ac:dyDescent="0.2">
      <c r="A841" s="106"/>
      <c r="B841" s="106"/>
      <c r="C841" s="107"/>
      <c r="D841" s="46"/>
      <c r="E841" s="106"/>
      <c r="F841" s="98"/>
      <c r="G841" s="241"/>
      <c r="H841" s="106"/>
    </row>
    <row r="842" spans="1:8" x14ac:dyDescent="0.2">
      <c r="A842" s="106"/>
      <c r="B842" s="106"/>
      <c r="C842" s="107"/>
      <c r="D842" s="46"/>
      <c r="E842" s="106"/>
      <c r="F842" s="98"/>
      <c r="G842" s="241"/>
      <c r="H842" s="106"/>
    </row>
    <row r="843" spans="1:8" x14ac:dyDescent="0.2">
      <c r="A843" s="106"/>
      <c r="B843" s="106"/>
      <c r="C843" s="107"/>
      <c r="D843" s="46"/>
      <c r="E843" s="106"/>
      <c r="F843" s="98"/>
      <c r="G843" s="241"/>
      <c r="H843" s="106"/>
    </row>
    <row r="844" spans="1:8" x14ac:dyDescent="0.2">
      <c r="A844" s="106"/>
      <c r="B844" s="106"/>
      <c r="C844" s="107"/>
      <c r="D844" s="46"/>
      <c r="E844" s="106"/>
      <c r="F844" s="98"/>
      <c r="G844" s="241"/>
      <c r="H844" s="106"/>
    </row>
    <row r="845" spans="1:8" x14ac:dyDescent="0.2">
      <c r="A845" s="106"/>
      <c r="B845" s="106"/>
      <c r="C845" s="107"/>
      <c r="D845" s="46"/>
      <c r="E845" s="106"/>
      <c r="F845" s="98"/>
      <c r="G845" s="241"/>
      <c r="H845" s="106"/>
    </row>
    <row r="846" spans="1:8" x14ac:dyDescent="0.2">
      <c r="A846" s="106"/>
      <c r="B846" s="106"/>
      <c r="C846" s="107"/>
      <c r="D846" s="46"/>
      <c r="E846" s="106"/>
      <c r="F846" s="98"/>
      <c r="G846" s="241"/>
      <c r="H846" s="106"/>
    </row>
    <row r="847" spans="1:8" x14ac:dyDescent="0.2">
      <c r="A847" s="106"/>
      <c r="B847" s="106"/>
      <c r="C847" s="107"/>
      <c r="D847" s="46"/>
      <c r="E847" s="106"/>
      <c r="F847" s="98"/>
      <c r="G847" s="241"/>
      <c r="H847" s="106"/>
    </row>
    <row r="848" spans="1:8" x14ac:dyDescent="0.2">
      <c r="A848" s="106"/>
      <c r="B848" s="106"/>
      <c r="C848" s="107"/>
      <c r="D848" s="46"/>
      <c r="E848" s="106"/>
      <c r="F848" s="98"/>
      <c r="G848" s="241"/>
      <c r="H848" s="106"/>
    </row>
    <row r="849" spans="1:8" x14ac:dyDescent="0.2">
      <c r="A849" s="106"/>
      <c r="B849" s="106"/>
      <c r="C849" s="107"/>
      <c r="D849" s="46"/>
      <c r="E849" s="106"/>
      <c r="F849" s="98"/>
      <c r="G849" s="241"/>
      <c r="H849" s="106"/>
    </row>
    <row r="850" spans="1:8" x14ac:dyDescent="0.2">
      <c r="A850" s="106"/>
      <c r="B850" s="106"/>
      <c r="C850" s="107"/>
      <c r="D850" s="46"/>
      <c r="E850" s="106"/>
      <c r="F850" s="98"/>
      <c r="G850" s="241"/>
      <c r="H850" s="106"/>
    </row>
    <row r="851" spans="1:8" x14ac:dyDescent="0.2">
      <c r="A851" s="106"/>
      <c r="B851" s="106"/>
      <c r="C851" s="107"/>
      <c r="D851" s="46"/>
      <c r="E851" s="106"/>
      <c r="F851" s="98"/>
      <c r="G851" s="241"/>
      <c r="H851" s="106"/>
    </row>
    <row r="852" spans="1:8" x14ac:dyDescent="0.2">
      <c r="A852" s="106"/>
      <c r="B852" s="106"/>
      <c r="C852" s="107"/>
      <c r="D852" s="46"/>
      <c r="E852" s="106"/>
      <c r="F852" s="98"/>
      <c r="G852" s="241"/>
      <c r="H852" s="106"/>
    </row>
    <row r="853" spans="1:8" x14ac:dyDescent="0.2">
      <c r="A853" s="106"/>
      <c r="B853" s="106"/>
      <c r="C853" s="107"/>
      <c r="D853" s="46"/>
      <c r="E853" s="106"/>
      <c r="F853" s="98"/>
      <c r="G853" s="241"/>
      <c r="H853" s="106"/>
    </row>
    <row r="854" spans="1:8" x14ac:dyDescent="0.2">
      <c r="A854" s="106"/>
      <c r="B854" s="106"/>
      <c r="C854" s="107"/>
      <c r="D854" s="46"/>
      <c r="E854" s="106"/>
      <c r="F854" s="98"/>
      <c r="G854" s="241"/>
      <c r="H854" s="106"/>
    </row>
    <row r="855" spans="1:8" x14ac:dyDescent="0.2">
      <c r="A855" s="106"/>
      <c r="B855" s="106"/>
      <c r="C855" s="107"/>
      <c r="D855" s="46"/>
      <c r="E855" s="106"/>
      <c r="F855" s="98"/>
      <c r="G855" s="241"/>
      <c r="H855" s="106"/>
    </row>
    <row r="856" spans="1:8" x14ac:dyDescent="0.2">
      <c r="A856" s="106"/>
      <c r="B856" s="106"/>
      <c r="C856" s="107"/>
      <c r="D856" s="46"/>
      <c r="E856" s="106"/>
      <c r="F856" s="98"/>
      <c r="G856" s="241"/>
      <c r="H856" s="106"/>
    </row>
    <row r="857" spans="1:8" x14ac:dyDescent="0.2">
      <c r="A857" s="106"/>
      <c r="B857" s="106"/>
      <c r="C857" s="107"/>
      <c r="D857" s="46"/>
      <c r="E857" s="106"/>
      <c r="F857" s="98"/>
      <c r="G857" s="241"/>
      <c r="H857" s="106"/>
    </row>
    <row r="858" spans="1:8" x14ac:dyDescent="0.2">
      <c r="A858" s="106"/>
      <c r="B858" s="106"/>
      <c r="C858" s="107"/>
      <c r="D858" s="46"/>
      <c r="E858" s="106"/>
      <c r="F858" s="98"/>
      <c r="G858" s="241"/>
      <c r="H858" s="106"/>
    </row>
    <row r="859" spans="1:8" x14ac:dyDescent="0.2">
      <c r="A859" s="106"/>
      <c r="B859" s="106"/>
      <c r="C859" s="107"/>
      <c r="D859" s="46"/>
      <c r="E859" s="106"/>
      <c r="F859" s="98"/>
      <c r="G859" s="241"/>
      <c r="H859" s="106"/>
    </row>
    <row r="860" spans="1:8" x14ac:dyDescent="0.2">
      <c r="A860" s="106"/>
      <c r="B860" s="106"/>
      <c r="C860" s="107"/>
      <c r="D860" s="46"/>
      <c r="E860" s="106"/>
      <c r="F860" s="98"/>
      <c r="G860" s="241"/>
      <c r="H860" s="106"/>
    </row>
    <row r="861" spans="1:8" x14ac:dyDescent="0.2">
      <c r="A861" s="106"/>
      <c r="B861" s="106"/>
      <c r="C861" s="107"/>
      <c r="D861" s="46"/>
      <c r="E861" s="106"/>
      <c r="F861" s="98"/>
      <c r="G861" s="241"/>
      <c r="H861" s="106"/>
    </row>
    <row r="862" spans="1:8" x14ac:dyDescent="0.2">
      <c r="A862" s="106"/>
      <c r="B862" s="106"/>
      <c r="C862" s="107"/>
      <c r="D862" s="46"/>
      <c r="E862" s="106"/>
      <c r="F862" s="98"/>
      <c r="G862" s="241"/>
      <c r="H862" s="106"/>
    </row>
    <row r="863" spans="1:8" x14ac:dyDescent="0.2">
      <c r="A863" s="106"/>
      <c r="B863" s="106"/>
      <c r="C863" s="107"/>
      <c r="D863" s="46"/>
      <c r="E863" s="106"/>
      <c r="F863" s="98"/>
      <c r="G863" s="241"/>
      <c r="H863" s="106"/>
    </row>
    <row r="864" spans="1:8" x14ac:dyDescent="0.2">
      <c r="A864" s="106"/>
      <c r="B864" s="106"/>
      <c r="C864" s="107"/>
      <c r="D864" s="46"/>
      <c r="E864" s="106"/>
      <c r="F864" s="98"/>
      <c r="G864" s="241"/>
      <c r="H864" s="106"/>
    </row>
    <row r="865" spans="1:8" x14ac:dyDescent="0.2">
      <c r="A865" s="106"/>
      <c r="B865" s="106"/>
      <c r="C865" s="107"/>
      <c r="D865" s="46"/>
      <c r="E865" s="106"/>
      <c r="F865" s="98"/>
      <c r="G865" s="241"/>
      <c r="H865" s="106"/>
    </row>
    <row r="866" spans="1:8" x14ac:dyDescent="0.2">
      <c r="A866" s="106"/>
      <c r="B866" s="106"/>
      <c r="C866" s="107"/>
      <c r="D866" s="46"/>
      <c r="E866" s="106"/>
      <c r="F866" s="98"/>
      <c r="G866" s="241"/>
      <c r="H866" s="106"/>
    </row>
    <row r="867" spans="1:8" x14ac:dyDescent="0.2">
      <c r="A867" s="106"/>
      <c r="B867" s="106"/>
      <c r="C867" s="107"/>
      <c r="D867" s="46"/>
      <c r="E867" s="106"/>
      <c r="F867" s="98"/>
      <c r="G867" s="241"/>
      <c r="H867" s="106"/>
    </row>
    <row r="868" spans="1:8" x14ac:dyDescent="0.2">
      <c r="A868" s="106"/>
      <c r="B868" s="106"/>
      <c r="C868" s="107"/>
      <c r="D868" s="46"/>
      <c r="E868" s="106"/>
      <c r="F868" s="98"/>
      <c r="G868" s="241"/>
      <c r="H868" s="106"/>
    </row>
    <row r="869" spans="1:8" x14ac:dyDescent="0.2">
      <c r="A869" s="106"/>
      <c r="B869" s="106"/>
      <c r="C869" s="107"/>
      <c r="D869" s="46"/>
      <c r="E869" s="106"/>
      <c r="F869" s="98"/>
      <c r="G869" s="241"/>
      <c r="H869" s="106"/>
    </row>
    <row r="870" spans="1:8" x14ac:dyDescent="0.2">
      <c r="A870" s="106"/>
      <c r="B870" s="106"/>
      <c r="C870" s="107"/>
      <c r="D870" s="46"/>
      <c r="E870" s="106"/>
      <c r="F870" s="98"/>
      <c r="G870" s="241"/>
      <c r="H870" s="106"/>
    </row>
    <row r="871" spans="1:8" x14ac:dyDescent="0.2">
      <c r="A871" s="106"/>
      <c r="B871" s="106"/>
      <c r="C871" s="107"/>
      <c r="D871" s="46"/>
      <c r="E871" s="106"/>
      <c r="F871" s="98"/>
      <c r="G871" s="241"/>
      <c r="H871" s="106"/>
    </row>
    <row r="872" spans="1:8" x14ac:dyDescent="0.2">
      <c r="A872" s="106"/>
      <c r="B872" s="106"/>
      <c r="C872" s="107"/>
      <c r="D872" s="46"/>
      <c r="E872" s="106"/>
      <c r="F872" s="98"/>
      <c r="G872" s="241"/>
      <c r="H872" s="106"/>
    </row>
    <row r="873" spans="1:8" x14ac:dyDescent="0.2">
      <c r="A873" s="106"/>
      <c r="B873" s="106"/>
      <c r="C873" s="107"/>
      <c r="D873" s="46"/>
      <c r="E873" s="106"/>
      <c r="F873" s="98"/>
      <c r="G873" s="241"/>
      <c r="H873" s="106"/>
    </row>
    <row r="874" spans="1:8" x14ac:dyDescent="0.2">
      <c r="A874" s="106"/>
      <c r="B874" s="106"/>
      <c r="C874" s="107"/>
      <c r="D874" s="46"/>
      <c r="E874" s="106"/>
      <c r="F874" s="98"/>
      <c r="G874" s="241"/>
      <c r="H874" s="106"/>
    </row>
    <row r="875" spans="1:8" x14ac:dyDescent="0.2">
      <c r="A875" s="106"/>
      <c r="B875" s="106"/>
      <c r="C875" s="107"/>
      <c r="D875" s="46"/>
      <c r="E875" s="106"/>
      <c r="F875" s="98"/>
      <c r="G875" s="241"/>
      <c r="H875" s="106"/>
    </row>
    <row r="876" spans="1:8" x14ac:dyDescent="0.2">
      <c r="A876" s="106"/>
      <c r="B876" s="106"/>
      <c r="C876" s="107"/>
      <c r="D876" s="46"/>
      <c r="E876" s="106"/>
      <c r="F876" s="98"/>
      <c r="G876" s="241"/>
      <c r="H876" s="106"/>
    </row>
    <row r="877" spans="1:8" x14ac:dyDescent="0.2">
      <c r="A877" s="106"/>
      <c r="B877" s="106"/>
      <c r="C877" s="107"/>
      <c r="D877" s="46"/>
      <c r="E877" s="106"/>
      <c r="F877" s="98"/>
      <c r="G877" s="241"/>
      <c r="H877" s="106"/>
    </row>
    <row r="878" spans="1:8" x14ac:dyDescent="0.2">
      <c r="A878" s="106"/>
      <c r="B878" s="106"/>
      <c r="C878" s="107"/>
      <c r="D878" s="46"/>
      <c r="E878" s="106"/>
      <c r="F878" s="98"/>
      <c r="G878" s="241"/>
      <c r="H878" s="106"/>
    </row>
    <row r="879" spans="1:8" x14ac:dyDescent="0.2">
      <c r="A879" s="106"/>
      <c r="B879" s="106"/>
      <c r="C879" s="107"/>
      <c r="D879" s="46"/>
      <c r="E879" s="106"/>
      <c r="F879" s="98"/>
      <c r="G879" s="241"/>
      <c r="H879" s="106"/>
    </row>
    <row r="880" spans="1:8" x14ac:dyDescent="0.2">
      <c r="A880" s="106"/>
      <c r="B880" s="106"/>
      <c r="C880" s="107"/>
      <c r="D880" s="46"/>
      <c r="E880" s="106"/>
      <c r="F880" s="98"/>
      <c r="G880" s="241"/>
      <c r="H880" s="106"/>
    </row>
    <row r="881" spans="1:8" x14ac:dyDescent="0.2">
      <c r="A881" s="106"/>
      <c r="B881" s="106"/>
      <c r="C881" s="107"/>
      <c r="D881" s="46"/>
      <c r="E881" s="106"/>
      <c r="F881" s="98"/>
      <c r="G881" s="241"/>
      <c r="H881" s="106"/>
    </row>
    <row r="882" spans="1:8" x14ac:dyDescent="0.2">
      <c r="A882" s="106"/>
      <c r="B882" s="106"/>
      <c r="C882" s="107"/>
      <c r="D882" s="46"/>
      <c r="E882" s="106"/>
      <c r="F882" s="98"/>
      <c r="G882" s="241"/>
      <c r="H882" s="106"/>
    </row>
    <row r="883" spans="1:8" x14ac:dyDescent="0.2">
      <c r="A883" s="106"/>
      <c r="B883" s="106"/>
      <c r="C883" s="107"/>
      <c r="D883" s="46"/>
      <c r="E883" s="106"/>
      <c r="F883" s="98"/>
      <c r="G883" s="241"/>
      <c r="H883" s="106"/>
    </row>
    <row r="884" spans="1:8" x14ac:dyDescent="0.2">
      <c r="A884" s="106"/>
      <c r="B884" s="106"/>
      <c r="C884" s="107"/>
      <c r="D884" s="46"/>
      <c r="E884" s="106"/>
      <c r="F884" s="98"/>
      <c r="G884" s="241"/>
      <c r="H884" s="106"/>
    </row>
    <row r="885" spans="1:8" x14ac:dyDescent="0.2">
      <c r="A885" s="106"/>
      <c r="B885" s="106"/>
      <c r="C885" s="107"/>
      <c r="D885" s="46"/>
      <c r="E885" s="106"/>
      <c r="F885" s="98"/>
      <c r="G885" s="241"/>
      <c r="H885" s="106"/>
    </row>
    <row r="886" spans="1:8" x14ac:dyDescent="0.2">
      <c r="A886" s="106"/>
      <c r="B886" s="106"/>
      <c r="C886" s="107"/>
      <c r="D886" s="46"/>
      <c r="E886" s="106"/>
      <c r="F886" s="98"/>
      <c r="G886" s="241"/>
      <c r="H886" s="106"/>
    </row>
    <row r="887" spans="1:8" x14ac:dyDescent="0.2">
      <c r="A887" s="106"/>
      <c r="B887" s="106"/>
      <c r="C887" s="107"/>
      <c r="D887" s="46"/>
      <c r="E887" s="106"/>
      <c r="F887" s="98"/>
      <c r="G887" s="241"/>
      <c r="H887" s="106"/>
    </row>
    <row r="888" spans="1:8" x14ac:dyDescent="0.2">
      <c r="A888" s="106"/>
      <c r="B888" s="106"/>
      <c r="C888" s="107"/>
      <c r="D888" s="46"/>
      <c r="E888" s="106"/>
      <c r="F888" s="98"/>
      <c r="G888" s="241"/>
      <c r="H888" s="106"/>
    </row>
    <row r="889" spans="1:8" x14ac:dyDescent="0.2">
      <c r="A889" s="106"/>
      <c r="B889" s="106"/>
      <c r="C889" s="107"/>
      <c r="D889" s="46"/>
      <c r="E889" s="106"/>
      <c r="F889" s="98"/>
      <c r="G889" s="241"/>
      <c r="H889" s="106"/>
    </row>
    <row r="890" spans="1:8" x14ac:dyDescent="0.2">
      <c r="A890" s="106"/>
      <c r="B890" s="106"/>
      <c r="C890" s="107"/>
      <c r="D890" s="46"/>
      <c r="E890" s="106"/>
      <c r="F890" s="98"/>
      <c r="G890" s="241"/>
      <c r="H890" s="106"/>
    </row>
    <row r="891" spans="1:8" x14ac:dyDescent="0.2">
      <c r="A891" s="106"/>
      <c r="B891" s="106"/>
      <c r="C891" s="107"/>
      <c r="D891" s="46"/>
      <c r="E891" s="106"/>
      <c r="F891" s="98"/>
      <c r="G891" s="241"/>
      <c r="H891" s="106"/>
    </row>
    <row r="892" spans="1:8" x14ac:dyDescent="0.2">
      <c r="A892" s="106"/>
      <c r="B892" s="106"/>
      <c r="C892" s="107"/>
      <c r="D892" s="46"/>
      <c r="E892" s="106"/>
      <c r="F892" s="98"/>
      <c r="G892" s="241"/>
      <c r="H892" s="106"/>
    </row>
    <row r="893" spans="1:8" x14ac:dyDescent="0.2">
      <c r="A893" s="106"/>
      <c r="B893" s="106"/>
      <c r="C893" s="107"/>
      <c r="D893" s="46"/>
      <c r="E893" s="106"/>
      <c r="F893" s="98"/>
      <c r="G893" s="241"/>
      <c r="H893" s="106"/>
    </row>
    <row r="894" spans="1:8" x14ac:dyDescent="0.2">
      <c r="A894" s="106"/>
      <c r="B894" s="106"/>
      <c r="C894" s="107"/>
      <c r="D894" s="46"/>
      <c r="E894" s="106"/>
      <c r="F894" s="98"/>
      <c r="G894" s="241"/>
      <c r="H894" s="106"/>
    </row>
    <row r="895" spans="1:8" x14ac:dyDescent="0.2">
      <c r="A895" s="106"/>
      <c r="B895" s="106"/>
      <c r="C895" s="107"/>
      <c r="D895" s="46"/>
      <c r="E895" s="106"/>
      <c r="F895" s="98"/>
      <c r="G895" s="241"/>
      <c r="H895" s="106"/>
    </row>
    <row r="896" spans="1:8" x14ac:dyDescent="0.2">
      <c r="A896" s="106"/>
      <c r="B896" s="106"/>
      <c r="C896" s="107"/>
      <c r="D896" s="46"/>
      <c r="E896" s="106"/>
      <c r="F896" s="98"/>
      <c r="G896" s="241"/>
      <c r="H896" s="106"/>
    </row>
    <row r="897" spans="1:8" x14ac:dyDescent="0.2">
      <c r="A897" s="106"/>
      <c r="B897" s="106"/>
      <c r="C897" s="107"/>
      <c r="D897" s="46"/>
      <c r="E897" s="106"/>
      <c r="F897" s="98"/>
      <c r="G897" s="241"/>
      <c r="H897" s="106"/>
    </row>
    <row r="898" spans="1:8" x14ac:dyDescent="0.2">
      <c r="A898" s="106"/>
      <c r="B898" s="106"/>
      <c r="C898" s="107"/>
      <c r="D898" s="46"/>
      <c r="E898" s="106"/>
      <c r="F898" s="98"/>
      <c r="G898" s="241"/>
      <c r="H898" s="106"/>
    </row>
    <row r="899" spans="1:8" x14ac:dyDescent="0.2">
      <c r="A899" s="106"/>
      <c r="B899" s="106"/>
      <c r="C899" s="107"/>
      <c r="D899" s="46"/>
      <c r="E899" s="106"/>
      <c r="F899" s="98"/>
      <c r="G899" s="241"/>
      <c r="H899" s="106"/>
    </row>
    <row r="900" spans="1:8" x14ac:dyDescent="0.2">
      <c r="A900" s="106"/>
      <c r="B900" s="106"/>
      <c r="C900" s="107"/>
      <c r="D900" s="46"/>
      <c r="E900" s="106"/>
      <c r="F900" s="98"/>
      <c r="G900" s="241"/>
      <c r="H900" s="106"/>
    </row>
    <row r="901" spans="1:8" x14ac:dyDescent="0.2">
      <c r="A901" s="106"/>
      <c r="B901" s="106"/>
      <c r="C901" s="107"/>
      <c r="D901" s="46"/>
      <c r="E901" s="106"/>
      <c r="F901" s="98"/>
      <c r="G901" s="241"/>
      <c r="H901" s="106"/>
    </row>
    <row r="902" spans="1:8" x14ac:dyDescent="0.2">
      <c r="A902" s="106"/>
      <c r="B902" s="106"/>
      <c r="C902" s="107"/>
      <c r="D902" s="46"/>
      <c r="E902" s="106"/>
      <c r="F902" s="98"/>
      <c r="G902" s="241"/>
      <c r="H902" s="106"/>
    </row>
    <row r="903" spans="1:8" x14ac:dyDescent="0.2">
      <c r="A903" s="106"/>
      <c r="B903" s="106"/>
      <c r="C903" s="107"/>
      <c r="D903" s="46"/>
      <c r="E903" s="106"/>
      <c r="F903" s="98"/>
      <c r="G903" s="241"/>
      <c r="H903" s="106"/>
    </row>
    <row r="904" spans="1:8" x14ac:dyDescent="0.2">
      <c r="A904" s="106"/>
      <c r="B904" s="106"/>
      <c r="C904" s="107"/>
      <c r="D904" s="46"/>
      <c r="E904" s="106"/>
      <c r="F904" s="98"/>
      <c r="G904" s="241"/>
      <c r="H904" s="106"/>
    </row>
    <row r="905" spans="1:8" x14ac:dyDescent="0.2">
      <c r="A905" s="106"/>
      <c r="B905" s="106"/>
      <c r="C905" s="107"/>
      <c r="D905" s="46"/>
      <c r="E905" s="106"/>
      <c r="F905" s="98"/>
      <c r="G905" s="241"/>
      <c r="H905" s="106"/>
    </row>
    <row r="906" spans="1:8" x14ac:dyDescent="0.2">
      <c r="A906" s="106"/>
      <c r="B906" s="106"/>
      <c r="C906" s="107"/>
      <c r="D906" s="46"/>
      <c r="E906" s="106"/>
      <c r="F906" s="98"/>
      <c r="G906" s="241"/>
      <c r="H906" s="106"/>
    </row>
    <row r="907" spans="1:8" x14ac:dyDescent="0.2">
      <c r="A907" s="106"/>
      <c r="B907" s="106"/>
      <c r="C907" s="107"/>
      <c r="D907" s="46"/>
      <c r="E907" s="106"/>
      <c r="F907" s="98"/>
      <c r="G907" s="241"/>
      <c r="H907" s="106"/>
    </row>
    <row r="908" spans="1:8" x14ac:dyDescent="0.2">
      <c r="A908" s="106"/>
      <c r="B908" s="106"/>
      <c r="C908" s="107"/>
      <c r="D908" s="46"/>
      <c r="E908" s="106"/>
      <c r="F908" s="98"/>
      <c r="G908" s="241"/>
      <c r="H908" s="106"/>
    </row>
    <row r="909" spans="1:8" x14ac:dyDescent="0.2">
      <c r="A909" s="106"/>
      <c r="B909" s="106"/>
      <c r="C909" s="107"/>
      <c r="D909" s="46"/>
      <c r="E909" s="106"/>
      <c r="F909" s="98"/>
      <c r="G909" s="241"/>
      <c r="H909" s="106"/>
    </row>
    <row r="910" spans="1:8" x14ac:dyDescent="0.2">
      <c r="A910" s="106"/>
      <c r="B910" s="106"/>
      <c r="C910" s="107"/>
      <c r="D910" s="46"/>
      <c r="E910" s="106"/>
      <c r="F910" s="98"/>
      <c r="G910" s="241"/>
      <c r="H910" s="106"/>
    </row>
    <row r="911" spans="1:8" x14ac:dyDescent="0.2">
      <c r="A911" s="106"/>
      <c r="B911" s="106"/>
      <c r="C911" s="107"/>
      <c r="D911" s="46"/>
      <c r="E911" s="106"/>
      <c r="F911" s="98"/>
      <c r="G911" s="241"/>
      <c r="H911" s="106"/>
    </row>
    <row r="912" spans="1:8" x14ac:dyDescent="0.2">
      <c r="A912" s="106"/>
      <c r="B912" s="106"/>
      <c r="C912" s="107"/>
      <c r="D912" s="46"/>
      <c r="E912" s="106"/>
      <c r="F912" s="98"/>
      <c r="G912" s="241"/>
      <c r="H912" s="106"/>
    </row>
    <row r="913" spans="1:8" x14ac:dyDescent="0.2">
      <c r="A913" s="106"/>
      <c r="B913" s="106"/>
      <c r="C913" s="107"/>
      <c r="D913" s="46"/>
      <c r="E913" s="106"/>
      <c r="F913" s="98"/>
      <c r="G913" s="241"/>
      <c r="H913" s="106"/>
    </row>
    <row r="914" spans="1:8" x14ac:dyDescent="0.2">
      <c r="A914" s="106"/>
      <c r="B914" s="106"/>
      <c r="C914" s="107"/>
      <c r="D914" s="46"/>
      <c r="E914" s="106"/>
      <c r="F914" s="98"/>
      <c r="G914" s="241"/>
      <c r="H914" s="106"/>
    </row>
    <row r="915" spans="1:8" x14ac:dyDescent="0.2">
      <c r="A915" s="106"/>
      <c r="B915" s="106"/>
      <c r="C915" s="107"/>
      <c r="D915" s="46"/>
      <c r="E915" s="106"/>
      <c r="F915" s="98"/>
      <c r="G915" s="241"/>
      <c r="H915" s="106"/>
    </row>
    <row r="916" spans="1:8" x14ac:dyDescent="0.2">
      <c r="A916" s="106"/>
      <c r="B916" s="106"/>
      <c r="C916" s="107"/>
      <c r="D916" s="46"/>
      <c r="E916" s="106"/>
      <c r="F916" s="98"/>
      <c r="G916" s="241"/>
      <c r="H916" s="106"/>
    </row>
    <row r="917" spans="1:8" x14ac:dyDescent="0.2">
      <c r="A917" s="106"/>
      <c r="B917" s="106"/>
      <c r="C917" s="107"/>
      <c r="D917" s="46"/>
      <c r="E917" s="106"/>
      <c r="F917" s="98"/>
      <c r="G917" s="241"/>
      <c r="H917" s="106"/>
    </row>
    <row r="918" spans="1:8" x14ac:dyDescent="0.2">
      <c r="A918" s="106"/>
      <c r="B918" s="106"/>
      <c r="C918" s="107"/>
      <c r="D918" s="46"/>
      <c r="E918" s="106"/>
      <c r="F918" s="98"/>
      <c r="G918" s="241"/>
      <c r="H918" s="106"/>
    </row>
    <row r="919" spans="1:8" x14ac:dyDescent="0.2">
      <c r="A919" s="106"/>
      <c r="B919" s="106"/>
      <c r="C919" s="107"/>
      <c r="D919" s="46"/>
      <c r="E919" s="106"/>
      <c r="F919" s="98"/>
      <c r="G919" s="241"/>
      <c r="H919" s="106"/>
    </row>
    <row r="920" spans="1:8" x14ac:dyDescent="0.2">
      <c r="A920" s="106"/>
      <c r="B920" s="106"/>
      <c r="C920" s="107"/>
      <c r="D920" s="46"/>
      <c r="E920" s="106"/>
      <c r="F920" s="98"/>
      <c r="G920" s="241"/>
      <c r="H920" s="106"/>
    </row>
    <row r="921" spans="1:8" x14ac:dyDescent="0.2">
      <c r="A921" s="106"/>
      <c r="B921" s="106"/>
      <c r="C921" s="107"/>
      <c r="D921" s="46"/>
      <c r="E921" s="106"/>
      <c r="F921" s="98"/>
      <c r="G921" s="241"/>
      <c r="H921" s="106"/>
    </row>
    <row r="922" spans="1:8" x14ac:dyDescent="0.2">
      <c r="A922" s="106"/>
      <c r="B922" s="106"/>
      <c r="C922" s="107"/>
      <c r="D922" s="46"/>
      <c r="E922" s="106"/>
      <c r="F922" s="98"/>
      <c r="G922" s="241"/>
      <c r="H922" s="106"/>
    </row>
    <row r="923" spans="1:8" x14ac:dyDescent="0.2">
      <c r="A923" s="106"/>
      <c r="B923" s="106"/>
      <c r="C923" s="107"/>
      <c r="D923" s="46"/>
      <c r="E923" s="106"/>
      <c r="F923" s="98"/>
      <c r="G923" s="241"/>
      <c r="H923" s="106"/>
    </row>
    <row r="924" spans="1:8" x14ac:dyDescent="0.2">
      <c r="A924" s="106"/>
      <c r="B924" s="106"/>
      <c r="C924" s="107"/>
      <c r="D924" s="46"/>
      <c r="E924" s="106"/>
      <c r="F924" s="98"/>
      <c r="G924" s="241"/>
      <c r="H924" s="106"/>
    </row>
    <row r="925" spans="1:8" x14ac:dyDescent="0.2">
      <c r="A925" s="106"/>
      <c r="B925" s="106"/>
      <c r="C925" s="107"/>
      <c r="D925" s="46"/>
      <c r="E925" s="106"/>
      <c r="F925" s="98"/>
      <c r="G925" s="241"/>
      <c r="H925" s="106"/>
    </row>
    <row r="926" spans="1:8" x14ac:dyDescent="0.2">
      <c r="A926" s="106"/>
      <c r="B926" s="106"/>
      <c r="C926" s="107"/>
      <c r="D926" s="46"/>
      <c r="E926" s="106"/>
      <c r="F926" s="98"/>
      <c r="G926" s="241"/>
      <c r="H926" s="106"/>
    </row>
    <row r="927" spans="1:8" x14ac:dyDescent="0.2">
      <c r="A927" s="106"/>
      <c r="B927" s="106"/>
      <c r="C927" s="107"/>
      <c r="D927" s="46"/>
      <c r="E927" s="106"/>
      <c r="F927" s="98"/>
      <c r="G927" s="241"/>
      <c r="H927" s="106"/>
    </row>
    <row r="928" spans="1:8" x14ac:dyDescent="0.2">
      <c r="A928" s="106"/>
      <c r="B928" s="106"/>
      <c r="C928" s="107"/>
      <c r="D928" s="46"/>
      <c r="E928" s="106"/>
      <c r="F928" s="98"/>
      <c r="G928" s="241"/>
      <c r="H928" s="106"/>
    </row>
    <row r="929" spans="1:8" x14ac:dyDescent="0.2">
      <c r="A929" s="106"/>
      <c r="B929" s="106"/>
      <c r="C929" s="107"/>
      <c r="D929" s="46"/>
      <c r="E929" s="106"/>
      <c r="F929" s="98"/>
      <c r="G929" s="241"/>
      <c r="H929" s="106"/>
    </row>
    <row r="930" spans="1:8" x14ac:dyDescent="0.2">
      <c r="A930" s="106"/>
      <c r="B930" s="106"/>
      <c r="C930" s="107"/>
      <c r="D930" s="46"/>
      <c r="E930" s="106"/>
      <c r="F930" s="98"/>
      <c r="G930" s="241"/>
      <c r="H930" s="106"/>
    </row>
    <row r="931" spans="1:8" x14ac:dyDescent="0.2">
      <c r="A931" s="106"/>
      <c r="B931" s="106"/>
      <c r="C931" s="107"/>
      <c r="D931" s="46"/>
      <c r="E931" s="106"/>
      <c r="F931" s="98"/>
      <c r="G931" s="241"/>
      <c r="H931" s="106"/>
    </row>
    <row r="932" spans="1:8" x14ac:dyDescent="0.2">
      <c r="A932" s="106"/>
      <c r="B932" s="106"/>
      <c r="C932" s="107"/>
      <c r="D932" s="46"/>
      <c r="E932" s="106"/>
      <c r="F932" s="98"/>
      <c r="G932" s="241"/>
      <c r="H932" s="106"/>
    </row>
    <row r="933" spans="1:8" x14ac:dyDescent="0.2">
      <c r="A933" s="106"/>
      <c r="B933" s="106"/>
      <c r="C933" s="107"/>
      <c r="D933" s="46"/>
      <c r="E933" s="106"/>
      <c r="F933" s="98"/>
      <c r="G933" s="241"/>
      <c r="H933" s="106"/>
    </row>
    <row r="934" spans="1:8" x14ac:dyDescent="0.2">
      <c r="A934" s="106"/>
      <c r="B934" s="106"/>
      <c r="C934" s="107"/>
      <c r="D934" s="46"/>
      <c r="E934" s="106"/>
      <c r="F934" s="98"/>
      <c r="G934" s="241"/>
      <c r="H934" s="106"/>
    </row>
    <row r="935" spans="1:8" x14ac:dyDescent="0.2">
      <c r="A935" s="106"/>
      <c r="B935" s="106"/>
      <c r="C935" s="107"/>
      <c r="D935" s="46"/>
      <c r="E935" s="106"/>
      <c r="F935" s="98"/>
      <c r="G935" s="241"/>
      <c r="H935" s="106"/>
    </row>
    <row r="936" spans="1:8" x14ac:dyDescent="0.2">
      <c r="A936" s="106"/>
      <c r="B936" s="106"/>
      <c r="C936" s="107"/>
      <c r="D936" s="46"/>
      <c r="E936" s="106"/>
      <c r="F936" s="98"/>
      <c r="G936" s="241"/>
      <c r="H936" s="106"/>
    </row>
    <row r="937" spans="1:8" x14ac:dyDescent="0.2">
      <c r="A937" s="106"/>
      <c r="B937" s="106"/>
      <c r="C937" s="107"/>
      <c r="D937" s="46"/>
      <c r="E937" s="106"/>
      <c r="F937" s="98"/>
      <c r="G937" s="241"/>
      <c r="H937" s="106"/>
    </row>
    <row r="938" spans="1:8" x14ac:dyDescent="0.2">
      <c r="A938" s="106"/>
      <c r="B938" s="106"/>
      <c r="C938" s="107"/>
      <c r="D938" s="46"/>
      <c r="E938" s="106"/>
      <c r="F938" s="98"/>
      <c r="G938" s="241"/>
      <c r="H938" s="106"/>
    </row>
    <row r="939" spans="1:8" x14ac:dyDescent="0.2">
      <c r="A939" s="106"/>
      <c r="B939" s="106"/>
      <c r="C939" s="107"/>
      <c r="D939" s="46"/>
      <c r="E939" s="106"/>
      <c r="F939" s="98"/>
      <c r="G939" s="241"/>
      <c r="H939" s="106"/>
    </row>
    <row r="940" spans="1:8" x14ac:dyDescent="0.2">
      <c r="A940" s="106"/>
      <c r="B940" s="106"/>
      <c r="C940" s="107"/>
      <c r="D940" s="46"/>
      <c r="E940" s="106"/>
      <c r="F940" s="98"/>
      <c r="G940" s="241"/>
      <c r="H940" s="106"/>
    </row>
    <row r="941" spans="1:8" x14ac:dyDescent="0.2">
      <c r="A941" s="106"/>
      <c r="B941" s="106"/>
      <c r="C941" s="107"/>
      <c r="D941" s="46"/>
      <c r="E941" s="106"/>
      <c r="F941" s="98"/>
      <c r="G941" s="241"/>
      <c r="H941" s="106"/>
    </row>
    <row r="942" spans="1:8" x14ac:dyDescent="0.2">
      <c r="A942" s="106"/>
      <c r="B942" s="106"/>
      <c r="C942" s="107"/>
      <c r="D942" s="46"/>
      <c r="E942" s="106"/>
      <c r="F942" s="98"/>
      <c r="G942" s="241"/>
      <c r="H942" s="106"/>
    </row>
    <row r="943" spans="1:8" x14ac:dyDescent="0.2">
      <c r="A943" s="106"/>
      <c r="B943" s="106"/>
      <c r="C943" s="107"/>
      <c r="D943" s="46"/>
      <c r="E943" s="106"/>
      <c r="F943" s="98"/>
      <c r="G943" s="241"/>
      <c r="H943" s="106"/>
    </row>
    <row r="944" spans="1:8" x14ac:dyDescent="0.2">
      <c r="A944" s="106"/>
      <c r="B944" s="106"/>
      <c r="C944" s="107"/>
      <c r="D944" s="46"/>
      <c r="E944" s="106"/>
      <c r="F944" s="98"/>
      <c r="G944" s="241"/>
      <c r="H944" s="106"/>
    </row>
    <row r="945" spans="1:8" x14ac:dyDescent="0.2">
      <c r="A945" s="106"/>
      <c r="B945" s="106"/>
      <c r="C945" s="107"/>
      <c r="D945" s="46"/>
      <c r="E945" s="106"/>
      <c r="F945" s="98"/>
      <c r="G945" s="241"/>
      <c r="H945" s="106"/>
    </row>
    <row r="946" spans="1:8" x14ac:dyDescent="0.2">
      <c r="A946" s="106"/>
      <c r="B946" s="106"/>
      <c r="C946" s="107"/>
      <c r="D946" s="46"/>
      <c r="E946" s="106"/>
      <c r="F946" s="98"/>
      <c r="G946" s="241"/>
      <c r="H946" s="106"/>
    </row>
    <row r="947" spans="1:8" x14ac:dyDescent="0.2">
      <c r="A947" s="106"/>
      <c r="B947" s="106"/>
      <c r="C947" s="107"/>
      <c r="D947" s="46"/>
      <c r="E947" s="106"/>
      <c r="F947" s="98"/>
      <c r="G947" s="241"/>
      <c r="H947" s="106"/>
    </row>
    <row r="948" spans="1:8" x14ac:dyDescent="0.2">
      <c r="A948" s="106"/>
      <c r="B948" s="106"/>
      <c r="C948" s="107"/>
      <c r="D948" s="46"/>
      <c r="E948" s="106"/>
      <c r="F948" s="98"/>
      <c r="G948" s="241"/>
      <c r="H948" s="106"/>
    </row>
    <row r="949" spans="1:8" x14ac:dyDescent="0.2">
      <c r="A949" s="106"/>
      <c r="B949" s="106"/>
      <c r="C949" s="107"/>
      <c r="D949" s="46"/>
      <c r="E949" s="106"/>
      <c r="F949" s="98"/>
      <c r="G949" s="241"/>
      <c r="H949" s="106"/>
    </row>
    <row r="950" spans="1:8" x14ac:dyDescent="0.2">
      <c r="A950" s="106"/>
      <c r="B950" s="106"/>
      <c r="C950" s="107"/>
      <c r="D950" s="46"/>
      <c r="E950" s="106"/>
      <c r="F950" s="98"/>
      <c r="G950" s="241"/>
      <c r="H950" s="106"/>
    </row>
    <row r="951" spans="1:8" x14ac:dyDescent="0.2">
      <c r="A951" s="106"/>
      <c r="B951" s="106"/>
      <c r="C951" s="107"/>
      <c r="D951" s="46"/>
      <c r="E951" s="106"/>
      <c r="F951" s="98"/>
      <c r="G951" s="241"/>
      <c r="H951" s="106"/>
    </row>
    <row r="952" spans="1:8" x14ac:dyDescent="0.2">
      <c r="A952" s="106"/>
      <c r="B952" s="106"/>
      <c r="C952" s="107"/>
      <c r="D952" s="46"/>
      <c r="E952" s="106"/>
      <c r="F952" s="98"/>
      <c r="G952" s="241"/>
      <c r="H952" s="106"/>
    </row>
    <row r="953" spans="1:8" x14ac:dyDescent="0.2">
      <c r="A953" s="106"/>
      <c r="B953" s="106"/>
      <c r="C953" s="107"/>
      <c r="D953" s="46"/>
      <c r="E953" s="106"/>
      <c r="F953" s="98"/>
      <c r="G953" s="241"/>
      <c r="H953" s="106"/>
    </row>
    <row r="954" spans="1:8" x14ac:dyDescent="0.2">
      <c r="A954" s="106"/>
      <c r="B954" s="106"/>
      <c r="C954" s="107"/>
      <c r="D954" s="46"/>
      <c r="E954" s="106"/>
      <c r="F954" s="98"/>
      <c r="G954" s="241"/>
      <c r="H954" s="106"/>
    </row>
    <row r="955" spans="1:8" x14ac:dyDescent="0.2">
      <c r="A955" s="106"/>
      <c r="B955" s="106"/>
      <c r="C955" s="107"/>
      <c r="D955" s="46"/>
      <c r="E955" s="106"/>
      <c r="F955" s="98"/>
      <c r="G955" s="241"/>
      <c r="H955" s="106"/>
    </row>
    <row r="956" spans="1:8" x14ac:dyDescent="0.2">
      <c r="A956" s="106"/>
      <c r="B956" s="106"/>
      <c r="C956" s="107"/>
      <c r="D956" s="46"/>
      <c r="E956" s="106"/>
      <c r="F956" s="98"/>
      <c r="G956" s="241"/>
      <c r="H956" s="106"/>
    </row>
    <row r="957" spans="1:8" x14ac:dyDescent="0.2">
      <c r="A957" s="106"/>
      <c r="B957" s="106"/>
      <c r="C957" s="107"/>
      <c r="D957" s="46"/>
      <c r="E957" s="106"/>
      <c r="F957" s="98"/>
      <c r="G957" s="241"/>
      <c r="H957" s="106"/>
    </row>
    <row r="958" spans="1:8" x14ac:dyDescent="0.2">
      <c r="A958" s="106"/>
      <c r="B958" s="106"/>
      <c r="C958" s="107"/>
      <c r="D958" s="46"/>
      <c r="E958" s="106"/>
      <c r="F958" s="98"/>
      <c r="G958" s="241"/>
      <c r="H958" s="106"/>
    </row>
    <row r="959" spans="1:8" x14ac:dyDescent="0.2">
      <c r="A959" s="106"/>
      <c r="B959" s="106"/>
      <c r="C959" s="107"/>
      <c r="D959" s="46"/>
      <c r="E959" s="106"/>
      <c r="F959" s="98"/>
      <c r="G959" s="241"/>
      <c r="H959" s="106"/>
    </row>
    <row r="960" spans="1:8" x14ac:dyDescent="0.2">
      <c r="A960" s="106"/>
      <c r="B960" s="106"/>
      <c r="C960" s="107"/>
      <c r="D960" s="46"/>
      <c r="E960" s="106"/>
      <c r="F960" s="98"/>
      <c r="G960" s="241"/>
      <c r="H960" s="106"/>
    </row>
    <row r="961" spans="1:8" x14ac:dyDescent="0.2">
      <c r="A961" s="106"/>
      <c r="B961" s="106"/>
      <c r="C961" s="107"/>
      <c r="D961" s="46"/>
      <c r="E961" s="106"/>
      <c r="F961" s="98"/>
      <c r="G961" s="241"/>
      <c r="H961" s="106"/>
    </row>
    <row r="962" spans="1:8" x14ac:dyDescent="0.2">
      <c r="A962" s="106"/>
      <c r="B962" s="106"/>
      <c r="C962" s="107"/>
      <c r="D962" s="46"/>
      <c r="E962" s="106"/>
      <c r="F962" s="98"/>
      <c r="G962" s="241"/>
      <c r="H962" s="106"/>
    </row>
    <row r="963" spans="1:8" x14ac:dyDescent="0.2">
      <c r="A963" s="106"/>
      <c r="B963" s="106"/>
      <c r="C963" s="107"/>
      <c r="D963" s="46"/>
      <c r="E963" s="106"/>
      <c r="F963" s="98"/>
      <c r="G963" s="241"/>
      <c r="H963" s="106"/>
    </row>
    <row r="964" spans="1:8" x14ac:dyDescent="0.2">
      <c r="A964" s="106"/>
      <c r="B964" s="106"/>
      <c r="C964" s="107"/>
      <c r="D964" s="46"/>
      <c r="E964" s="106"/>
      <c r="F964" s="98"/>
      <c r="G964" s="241"/>
      <c r="H964" s="106"/>
    </row>
    <row r="965" spans="1:8" x14ac:dyDescent="0.2">
      <c r="A965" s="106"/>
      <c r="B965" s="106"/>
      <c r="C965" s="107"/>
      <c r="D965" s="46"/>
      <c r="E965" s="106"/>
      <c r="F965" s="98"/>
      <c r="G965" s="241"/>
      <c r="H965" s="106"/>
    </row>
    <row r="966" spans="1:8" x14ac:dyDescent="0.2">
      <c r="A966" s="106"/>
      <c r="B966" s="106"/>
      <c r="C966" s="107"/>
      <c r="D966" s="46"/>
      <c r="E966" s="106"/>
      <c r="F966" s="98"/>
      <c r="G966" s="241"/>
      <c r="H966" s="106"/>
    </row>
    <row r="967" spans="1:8" x14ac:dyDescent="0.2">
      <c r="A967" s="106"/>
      <c r="B967" s="106"/>
      <c r="C967" s="107"/>
      <c r="D967" s="46"/>
      <c r="E967" s="106"/>
      <c r="F967" s="98"/>
      <c r="G967" s="241"/>
      <c r="H967" s="106"/>
    </row>
    <row r="968" spans="1:8" x14ac:dyDescent="0.2">
      <c r="A968" s="106"/>
      <c r="B968" s="106"/>
      <c r="C968" s="107"/>
      <c r="D968" s="46"/>
      <c r="E968" s="106"/>
      <c r="F968" s="98"/>
      <c r="G968" s="241"/>
      <c r="H968" s="106"/>
    </row>
    <row r="969" spans="1:8" x14ac:dyDescent="0.2">
      <c r="A969" s="106"/>
      <c r="B969" s="106"/>
      <c r="C969" s="107"/>
      <c r="D969" s="46"/>
      <c r="E969" s="106"/>
      <c r="F969" s="98"/>
      <c r="G969" s="241"/>
      <c r="H969" s="106"/>
    </row>
    <row r="970" spans="1:8" x14ac:dyDescent="0.2">
      <c r="A970" s="106"/>
      <c r="B970" s="106"/>
      <c r="C970" s="107"/>
      <c r="D970" s="46"/>
      <c r="E970" s="106"/>
      <c r="F970" s="98"/>
      <c r="G970" s="241"/>
      <c r="H970" s="106"/>
    </row>
    <row r="971" spans="1:8" x14ac:dyDescent="0.2">
      <c r="A971" s="106"/>
      <c r="B971" s="106"/>
      <c r="C971" s="107"/>
      <c r="D971" s="46"/>
      <c r="E971" s="106"/>
      <c r="F971" s="98"/>
      <c r="G971" s="241"/>
      <c r="H971" s="106"/>
    </row>
    <row r="972" spans="1:8" x14ac:dyDescent="0.2">
      <c r="A972" s="106"/>
      <c r="B972" s="106"/>
      <c r="C972" s="107"/>
      <c r="D972" s="46"/>
      <c r="E972" s="106"/>
      <c r="F972" s="98"/>
      <c r="G972" s="241"/>
      <c r="H972" s="106"/>
    </row>
    <row r="973" spans="1:8" x14ac:dyDescent="0.2">
      <c r="A973" s="106"/>
      <c r="B973" s="106"/>
      <c r="C973" s="107"/>
      <c r="D973" s="46"/>
      <c r="E973" s="106"/>
      <c r="F973" s="98"/>
      <c r="G973" s="241"/>
      <c r="H973" s="106"/>
    </row>
    <row r="974" spans="1:8" x14ac:dyDescent="0.2">
      <c r="A974" s="106"/>
      <c r="B974" s="106"/>
      <c r="C974" s="107"/>
      <c r="D974" s="46"/>
      <c r="E974" s="106"/>
      <c r="F974" s="98"/>
      <c r="G974" s="241"/>
      <c r="H974" s="106"/>
    </row>
    <row r="975" spans="1:8" x14ac:dyDescent="0.2">
      <c r="A975" s="106"/>
      <c r="B975" s="106"/>
      <c r="C975" s="107"/>
      <c r="D975" s="46"/>
      <c r="E975" s="106"/>
      <c r="F975" s="98"/>
      <c r="G975" s="241"/>
      <c r="H975" s="106"/>
    </row>
    <row r="976" spans="1:8" x14ac:dyDescent="0.2">
      <c r="A976" s="106"/>
      <c r="B976" s="106"/>
      <c r="C976" s="107"/>
      <c r="D976" s="46"/>
      <c r="E976" s="106"/>
      <c r="F976" s="98"/>
      <c r="G976" s="241"/>
      <c r="H976" s="106"/>
    </row>
    <row r="977" spans="1:8" x14ac:dyDescent="0.2">
      <c r="A977" s="106"/>
      <c r="B977" s="106"/>
      <c r="C977" s="107"/>
      <c r="D977" s="46"/>
      <c r="E977" s="106"/>
      <c r="F977" s="98"/>
      <c r="G977" s="241"/>
      <c r="H977" s="106"/>
    </row>
    <row r="978" spans="1:8" x14ac:dyDescent="0.2">
      <c r="A978" s="106"/>
      <c r="B978" s="106"/>
      <c r="C978" s="107"/>
      <c r="D978" s="46"/>
      <c r="E978" s="106"/>
      <c r="F978" s="98"/>
      <c r="G978" s="241"/>
      <c r="H978" s="106"/>
    </row>
    <row r="979" spans="1:8" x14ac:dyDescent="0.2">
      <c r="A979" s="106"/>
      <c r="B979" s="106"/>
      <c r="C979" s="107"/>
      <c r="D979" s="46"/>
      <c r="E979" s="106"/>
      <c r="F979" s="98"/>
      <c r="G979" s="241"/>
      <c r="H979" s="106"/>
    </row>
    <row r="980" spans="1:8" x14ac:dyDescent="0.2">
      <c r="A980" s="106"/>
      <c r="B980" s="106"/>
      <c r="C980" s="107"/>
      <c r="D980" s="46"/>
      <c r="E980" s="106"/>
      <c r="F980" s="98"/>
      <c r="G980" s="241"/>
      <c r="H980" s="106"/>
    </row>
    <row r="981" spans="1:8" x14ac:dyDescent="0.2">
      <c r="A981" s="106"/>
      <c r="B981" s="106"/>
      <c r="C981" s="107"/>
      <c r="D981" s="46"/>
      <c r="E981" s="106"/>
      <c r="F981" s="98"/>
      <c r="G981" s="241"/>
      <c r="H981" s="106"/>
    </row>
    <row r="982" spans="1:8" x14ac:dyDescent="0.2">
      <c r="A982" s="106"/>
      <c r="B982" s="106"/>
      <c r="C982" s="107"/>
      <c r="D982" s="46"/>
      <c r="E982" s="106"/>
      <c r="F982" s="98"/>
      <c r="G982" s="241"/>
      <c r="H982" s="106"/>
    </row>
    <row r="983" spans="1:8" x14ac:dyDescent="0.2">
      <c r="A983" s="106"/>
      <c r="B983" s="106"/>
      <c r="C983" s="107"/>
      <c r="D983" s="46"/>
      <c r="E983" s="106"/>
      <c r="F983" s="98"/>
      <c r="G983" s="241"/>
      <c r="H983" s="106"/>
    </row>
    <row r="984" spans="1:8" x14ac:dyDescent="0.2">
      <c r="A984" s="106"/>
      <c r="B984" s="106"/>
      <c r="C984" s="107"/>
      <c r="D984" s="46"/>
      <c r="E984" s="106"/>
      <c r="F984" s="98"/>
      <c r="G984" s="241"/>
      <c r="H984" s="106"/>
    </row>
    <row r="985" spans="1:8" x14ac:dyDescent="0.2">
      <c r="A985" s="106"/>
      <c r="B985" s="106"/>
      <c r="C985" s="107"/>
      <c r="D985" s="46"/>
      <c r="E985" s="106"/>
      <c r="F985" s="98"/>
      <c r="G985" s="241"/>
      <c r="H985" s="106"/>
    </row>
    <row r="986" spans="1:8" x14ac:dyDescent="0.2">
      <c r="A986" s="106"/>
      <c r="B986" s="106"/>
      <c r="C986" s="107"/>
      <c r="D986" s="46"/>
      <c r="E986" s="106"/>
      <c r="F986" s="98"/>
      <c r="G986" s="241"/>
      <c r="H986" s="106"/>
    </row>
    <row r="987" spans="1:8" x14ac:dyDescent="0.2">
      <c r="A987" s="106"/>
      <c r="B987" s="106"/>
      <c r="C987" s="107"/>
      <c r="D987" s="46"/>
      <c r="E987" s="106"/>
      <c r="F987" s="98"/>
      <c r="G987" s="241"/>
      <c r="H987" s="106"/>
    </row>
    <row r="988" spans="1:8" x14ac:dyDescent="0.2">
      <c r="A988" s="106"/>
      <c r="B988" s="106"/>
      <c r="C988" s="107"/>
      <c r="D988" s="46"/>
      <c r="E988" s="106"/>
      <c r="F988" s="98"/>
      <c r="G988" s="241"/>
      <c r="H988" s="106"/>
    </row>
    <row r="989" spans="1:8" x14ac:dyDescent="0.2">
      <c r="A989" s="106"/>
      <c r="B989" s="106"/>
      <c r="C989" s="107"/>
      <c r="D989" s="46"/>
      <c r="E989" s="106"/>
      <c r="F989" s="98"/>
      <c r="G989" s="241"/>
      <c r="H989" s="106"/>
    </row>
    <row r="990" spans="1:8" x14ac:dyDescent="0.2">
      <c r="A990" s="106"/>
      <c r="B990" s="106"/>
      <c r="C990" s="107"/>
      <c r="D990" s="46"/>
      <c r="E990" s="106"/>
      <c r="F990" s="98"/>
      <c r="G990" s="241"/>
      <c r="H990" s="106"/>
    </row>
    <row r="991" spans="1:8" x14ac:dyDescent="0.2">
      <c r="A991" s="106"/>
      <c r="B991" s="106"/>
      <c r="C991" s="107"/>
      <c r="D991" s="46"/>
      <c r="E991" s="106"/>
      <c r="F991" s="98"/>
      <c r="G991" s="241"/>
      <c r="H991" s="106"/>
    </row>
    <row r="992" spans="1:8" x14ac:dyDescent="0.2">
      <c r="A992" s="106"/>
      <c r="B992" s="106"/>
      <c r="C992" s="107"/>
      <c r="D992" s="46"/>
      <c r="E992" s="106"/>
      <c r="F992" s="98"/>
      <c r="G992" s="241"/>
      <c r="H992" s="106"/>
    </row>
    <row r="993" spans="1:8" x14ac:dyDescent="0.2">
      <c r="A993" s="106"/>
      <c r="B993" s="106"/>
      <c r="C993" s="107"/>
      <c r="D993" s="46"/>
      <c r="E993" s="106"/>
      <c r="F993" s="98"/>
      <c r="G993" s="241"/>
      <c r="H993" s="106"/>
    </row>
    <row r="994" spans="1:8" x14ac:dyDescent="0.2">
      <c r="A994" s="106"/>
      <c r="B994" s="106"/>
      <c r="C994" s="107"/>
      <c r="D994" s="46"/>
      <c r="E994" s="106"/>
      <c r="F994" s="98"/>
      <c r="G994" s="241"/>
      <c r="H994" s="106"/>
    </row>
    <row r="995" spans="1:8" x14ac:dyDescent="0.2">
      <c r="A995" s="106"/>
      <c r="B995" s="106"/>
      <c r="C995" s="107"/>
      <c r="D995" s="46"/>
      <c r="E995" s="106"/>
      <c r="F995" s="98"/>
      <c r="G995" s="241"/>
      <c r="H995" s="106"/>
    </row>
    <row r="996" spans="1:8" x14ac:dyDescent="0.2">
      <c r="A996" s="106"/>
      <c r="B996" s="106"/>
      <c r="C996" s="107"/>
      <c r="D996" s="46"/>
      <c r="E996" s="106"/>
      <c r="F996" s="98"/>
      <c r="G996" s="241"/>
      <c r="H996" s="106"/>
    </row>
    <row r="997" spans="1:8" x14ac:dyDescent="0.2">
      <c r="A997" s="106"/>
      <c r="B997" s="106"/>
      <c r="C997" s="107"/>
      <c r="D997" s="46"/>
      <c r="E997" s="106"/>
      <c r="F997" s="98"/>
      <c r="G997" s="241"/>
      <c r="H997" s="106"/>
    </row>
    <row r="998" spans="1:8" x14ac:dyDescent="0.2">
      <c r="A998" s="106"/>
      <c r="B998" s="106"/>
      <c r="C998" s="107"/>
      <c r="D998" s="46"/>
      <c r="E998" s="106"/>
      <c r="F998" s="98"/>
      <c r="G998" s="241"/>
      <c r="H998" s="106"/>
    </row>
    <row r="999" spans="1:8" x14ac:dyDescent="0.2">
      <c r="A999" s="106"/>
      <c r="B999" s="106"/>
      <c r="C999" s="107"/>
      <c r="D999" s="46"/>
      <c r="E999" s="106"/>
      <c r="F999" s="98"/>
      <c r="G999" s="241"/>
      <c r="H999" s="106"/>
    </row>
    <row r="1000" spans="1:8" x14ac:dyDescent="0.2">
      <c r="A1000" s="106"/>
      <c r="B1000" s="106"/>
      <c r="C1000" s="107"/>
      <c r="D1000" s="46"/>
      <c r="E1000" s="106"/>
      <c r="F1000" s="98"/>
      <c r="G1000" s="241"/>
      <c r="H1000" s="106"/>
    </row>
    <row r="1001" spans="1:8" x14ac:dyDescent="0.2">
      <c r="A1001" s="106"/>
      <c r="B1001" s="106"/>
      <c r="C1001" s="107"/>
      <c r="D1001" s="46"/>
      <c r="E1001" s="106"/>
      <c r="F1001" s="98"/>
      <c r="G1001" s="241"/>
      <c r="H1001" s="106"/>
    </row>
    <row r="1002" spans="1:8" x14ac:dyDescent="0.2">
      <c r="A1002" s="106"/>
      <c r="B1002" s="106"/>
      <c r="C1002" s="107"/>
      <c r="D1002" s="46"/>
      <c r="E1002" s="106"/>
      <c r="F1002" s="98"/>
      <c r="G1002" s="241"/>
      <c r="H1002" s="106"/>
    </row>
    <row r="1003" spans="1:8" x14ac:dyDescent="0.2">
      <c r="A1003" s="106"/>
      <c r="B1003" s="106"/>
      <c r="C1003" s="107"/>
      <c r="D1003" s="46"/>
      <c r="E1003" s="106"/>
      <c r="F1003" s="98"/>
      <c r="G1003" s="241"/>
      <c r="H1003" s="106"/>
    </row>
    <row r="1004" spans="1:8" x14ac:dyDescent="0.2">
      <c r="A1004" s="106"/>
      <c r="B1004" s="106"/>
      <c r="C1004" s="107"/>
      <c r="D1004" s="46"/>
      <c r="E1004" s="106"/>
      <c r="F1004" s="98"/>
      <c r="G1004" s="241"/>
      <c r="H1004" s="106"/>
    </row>
    <row r="1005" spans="1:8" x14ac:dyDescent="0.2">
      <c r="A1005" s="106"/>
      <c r="B1005" s="106"/>
      <c r="C1005" s="107"/>
      <c r="D1005" s="46"/>
      <c r="E1005" s="106"/>
      <c r="F1005" s="98"/>
      <c r="G1005" s="241"/>
      <c r="H1005" s="106"/>
    </row>
    <row r="1006" spans="1:8" x14ac:dyDescent="0.2">
      <c r="A1006" s="106"/>
      <c r="B1006" s="106"/>
      <c r="C1006" s="107"/>
      <c r="D1006" s="46"/>
      <c r="E1006" s="106"/>
      <c r="F1006" s="98"/>
      <c r="G1006" s="241"/>
      <c r="H1006" s="106"/>
    </row>
    <row r="1007" spans="1:8" x14ac:dyDescent="0.2">
      <c r="A1007" s="106"/>
      <c r="B1007" s="106"/>
      <c r="C1007" s="107"/>
      <c r="D1007" s="46"/>
      <c r="E1007" s="106"/>
      <c r="F1007" s="98"/>
      <c r="G1007" s="241"/>
      <c r="H1007" s="106"/>
    </row>
    <row r="1008" spans="1:8" x14ac:dyDescent="0.2">
      <c r="A1008" s="106"/>
      <c r="B1008" s="106"/>
      <c r="C1008" s="107"/>
      <c r="D1008" s="46"/>
      <c r="E1008" s="106"/>
      <c r="F1008" s="98"/>
      <c r="G1008" s="241"/>
      <c r="H1008" s="106"/>
    </row>
    <row r="1009" spans="1:8" x14ac:dyDescent="0.2">
      <c r="A1009" s="106"/>
      <c r="B1009" s="106"/>
      <c r="C1009" s="107"/>
      <c r="D1009" s="46"/>
      <c r="E1009" s="106"/>
      <c r="F1009" s="98"/>
      <c r="G1009" s="241"/>
      <c r="H1009" s="106"/>
    </row>
    <row r="1010" spans="1:8" x14ac:dyDescent="0.2">
      <c r="A1010" s="106"/>
      <c r="B1010" s="106"/>
      <c r="C1010" s="107"/>
      <c r="D1010" s="46"/>
      <c r="E1010" s="106"/>
      <c r="F1010" s="98"/>
      <c r="G1010" s="241"/>
      <c r="H1010" s="106"/>
    </row>
    <row r="1011" spans="1:8" x14ac:dyDescent="0.2">
      <c r="A1011" s="106"/>
      <c r="B1011" s="106"/>
      <c r="C1011" s="107"/>
      <c r="D1011" s="46"/>
      <c r="E1011" s="106"/>
      <c r="F1011" s="98"/>
      <c r="G1011" s="241"/>
      <c r="H1011" s="106"/>
    </row>
    <row r="1012" spans="1:8" x14ac:dyDescent="0.2">
      <c r="A1012" s="106"/>
      <c r="B1012" s="106"/>
      <c r="C1012" s="107"/>
      <c r="D1012" s="46"/>
      <c r="E1012" s="106"/>
      <c r="F1012" s="98"/>
      <c r="G1012" s="241"/>
      <c r="H1012" s="106"/>
    </row>
    <row r="1013" spans="1:8" x14ac:dyDescent="0.2">
      <c r="A1013" s="106"/>
      <c r="B1013" s="106"/>
      <c r="C1013" s="107"/>
      <c r="D1013" s="46"/>
      <c r="E1013" s="106"/>
      <c r="F1013" s="98"/>
      <c r="G1013" s="241"/>
      <c r="H1013" s="106"/>
    </row>
    <row r="1014" spans="1:8" x14ac:dyDescent="0.2">
      <c r="A1014" s="106"/>
      <c r="B1014" s="106"/>
      <c r="C1014" s="107"/>
      <c r="D1014" s="46"/>
      <c r="E1014" s="106"/>
      <c r="F1014" s="98"/>
      <c r="G1014" s="241"/>
      <c r="H1014" s="106"/>
    </row>
    <row r="1015" spans="1:8" x14ac:dyDescent="0.2">
      <c r="A1015" s="106"/>
      <c r="B1015" s="106"/>
      <c r="C1015" s="107"/>
      <c r="D1015" s="46"/>
      <c r="E1015" s="106"/>
      <c r="F1015" s="98"/>
      <c r="G1015" s="241"/>
      <c r="H1015" s="106"/>
    </row>
    <row r="1016" spans="1:8" x14ac:dyDescent="0.2">
      <c r="A1016" s="106"/>
      <c r="B1016" s="106"/>
      <c r="C1016" s="107"/>
      <c r="D1016" s="46"/>
      <c r="E1016" s="106"/>
      <c r="F1016" s="98"/>
      <c r="G1016" s="241"/>
      <c r="H1016" s="106"/>
    </row>
    <row r="1017" spans="1:8" x14ac:dyDescent="0.2">
      <c r="A1017" s="106"/>
      <c r="B1017" s="106"/>
      <c r="C1017" s="107"/>
      <c r="D1017" s="46"/>
      <c r="E1017" s="106"/>
      <c r="F1017" s="98"/>
      <c r="G1017" s="241"/>
      <c r="H1017" s="106"/>
    </row>
    <row r="1018" spans="1:8" x14ac:dyDescent="0.2">
      <c r="A1018" s="106"/>
      <c r="B1018" s="106"/>
      <c r="C1018" s="107"/>
      <c r="D1018" s="46"/>
      <c r="E1018" s="106"/>
      <c r="F1018" s="98"/>
      <c r="G1018" s="241"/>
      <c r="H1018" s="106"/>
    </row>
    <row r="1019" spans="1:8" x14ac:dyDescent="0.2">
      <c r="A1019" s="106"/>
      <c r="B1019" s="106"/>
      <c r="C1019" s="107"/>
      <c r="D1019" s="46"/>
      <c r="E1019" s="106"/>
      <c r="F1019" s="98"/>
      <c r="G1019" s="241"/>
      <c r="H1019" s="106"/>
    </row>
    <row r="1020" spans="1:8" x14ac:dyDescent="0.2">
      <c r="A1020" s="106"/>
      <c r="B1020" s="106"/>
      <c r="C1020" s="107"/>
      <c r="D1020" s="46"/>
      <c r="E1020" s="106"/>
      <c r="F1020" s="98"/>
      <c r="G1020" s="241"/>
      <c r="H1020" s="106"/>
    </row>
    <row r="1021" spans="1:8" x14ac:dyDescent="0.2">
      <c r="A1021" s="106"/>
      <c r="B1021" s="106"/>
      <c r="C1021" s="107"/>
      <c r="D1021" s="46"/>
      <c r="E1021" s="106"/>
      <c r="F1021" s="98"/>
      <c r="G1021" s="241"/>
      <c r="H1021" s="106"/>
    </row>
    <row r="1022" spans="1:8" x14ac:dyDescent="0.2">
      <c r="A1022" s="106"/>
      <c r="B1022" s="106"/>
      <c r="C1022" s="107"/>
      <c r="D1022" s="46"/>
      <c r="E1022" s="106"/>
      <c r="F1022" s="98"/>
      <c r="G1022" s="241"/>
      <c r="H1022" s="106"/>
    </row>
    <row r="1023" spans="1:8" x14ac:dyDescent="0.2">
      <c r="A1023" s="106"/>
      <c r="B1023" s="106"/>
      <c r="C1023" s="107"/>
      <c r="D1023" s="46"/>
      <c r="E1023" s="106"/>
      <c r="F1023" s="98"/>
      <c r="G1023" s="241"/>
      <c r="H1023" s="106"/>
    </row>
    <row r="1024" spans="1:8" x14ac:dyDescent="0.2">
      <c r="A1024" s="106"/>
      <c r="B1024" s="106"/>
      <c r="C1024" s="107"/>
      <c r="D1024" s="46"/>
      <c r="E1024" s="106"/>
      <c r="F1024" s="98"/>
      <c r="G1024" s="241"/>
      <c r="H1024" s="106"/>
    </row>
    <row r="1025" spans="1:8" x14ac:dyDescent="0.2">
      <c r="A1025" s="106"/>
      <c r="B1025" s="106"/>
      <c r="C1025" s="107"/>
      <c r="D1025" s="46"/>
      <c r="E1025" s="106"/>
      <c r="F1025" s="98"/>
      <c r="G1025" s="241"/>
      <c r="H1025" s="106"/>
    </row>
    <row r="1026" spans="1:8" x14ac:dyDescent="0.2">
      <c r="A1026" s="106"/>
      <c r="B1026" s="106"/>
      <c r="C1026" s="107"/>
      <c r="D1026" s="46"/>
      <c r="E1026" s="106"/>
      <c r="F1026" s="98"/>
      <c r="G1026" s="241"/>
      <c r="H1026" s="106"/>
    </row>
    <row r="1027" spans="1:8" x14ac:dyDescent="0.2">
      <c r="A1027" s="106"/>
      <c r="B1027" s="106"/>
      <c r="C1027" s="107"/>
      <c r="D1027" s="46"/>
      <c r="E1027" s="106"/>
      <c r="F1027" s="98"/>
      <c r="G1027" s="241"/>
      <c r="H1027" s="106"/>
    </row>
    <row r="1028" spans="1:8" x14ac:dyDescent="0.2">
      <c r="A1028" s="106"/>
      <c r="B1028" s="106"/>
      <c r="C1028" s="107"/>
      <c r="D1028" s="46"/>
      <c r="E1028" s="106"/>
      <c r="F1028" s="98"/>
      <c r="G1028" s="241"/>
      <c r="H1028" s="106"/>
    </row>
    <row r="1029" spans="1:8" x14ac:dyDescent="0.2">
      <c r="A1029" s="106"/>
      <c r="B1029" s="106"/>
      <c r="C1029" s="107"/>
      <c r="D1029" s="46"/>
      <c r="E1029" s="106"/>
      <c r="F1029" s="98"/>
      <c r="G1029" s="241"/>
      <c r="H1029" s="106"/>
    </row>
    <row r="1030" spans="1:8" x14ac:dyDescent="0.2">
      <c r="A1030" s="106"/>
      <c r="B1030" s="106"/>
      <c r="C1030" s="107"/>
      <c r="D1030" s="46"/>
      <c r="E1030" s="106"/>
      <c r="F1030" s="98"/>
      <c r="G1030" s="241"/>
      <c r="H1030" s="106"/>
    </row>
    <row r="1031" spans="1:8" x14ac:dyDescent="0.2">
      <c r="A1031" s="106"/>
      <c r="B1031" s="106"/>
      <c r="C1031" s="107"/>
      <c r="D1031" s="46"/>
      <c r="E1031" s="106"/>
      <c r="F1031" s="98"/>
      <c r="G1031" s="241"/>
      <c r="H1031" s="106"/>
    </row>
    <row r="1032" spans="1:8" x14ac:dyDescent="0.2">
      <c r="A1032" s="106"/>
      <c r="B1032" s="106"/>
      <c r="C1032" s="107"/>
      <c r="D1032" s="46"/>
      <c r="E1032" s="106"/>
      <c r="F1032" s="98"/>
      <c r="G1032" s="241"/>
      <c r="H1032" s="106"/>
    </row>
    <row r="1033" spans="1:8" x14ac:dyDescent="0.2">
      <c r="A1033" s="106"/>
      <c r="B1033" s="106"/>
      <c r="C1033" s="107"/>
      <c r="D1033" s="46"/>
      <c r="E1033" s="106"/>
      <c r="F1033" s="98"/>
      <c r="G1033" s="241"/>
      <c r="H1033" s="106"/>
    </row>
    <row r="1034" spans="1:8" x14ac:dyDescent="0.2">
      <c r="A1034" s="106"/>
      <c r="B1034" s="106"/>
      <c r="C1034" s="107"/>
      <c r="D1034" s="46"/>
      <c r="E1034" s="106"/>
      <c r="F1034" s="98"/>
      <c r="G1034" s="241"/>
      <c r="H1034" s="106"/>
    </row>
    <row r="1035" spans="1:8" x14ac:dyDescent="0.2">
      <c r="A1035" s="106"/>
      <c r="B1035" s="106"/>
      <c r="C1035" s="107"/>
      <c r="D1035" s="46"/>
      <c r="E1035" s="106"/>
      <c r="F1035" s="98"/>
      <c r="G1035" s="241"/>
      <c r="H1035" s="106"/>
    </row>
    <row r="1036" spans="1:8" x14ac:dyDescent="0.2">
      <c r="A1036" s="106"/>
      <c r="B1036" s="106"/>
      <c r="C1036" s="107"/>
      <c r="D1036" s="46"/>
      <c r="E1036" s="106"/>
      <c r="F1036" s="98"/>
      <c r="G1036" s="241"/>
      <c r="H1036" s="106"/>
    </row>
    <row r="1037" spans="1:8" x14ac:dyDescent="0.2">
      <c r="A1037" s="106"/>
      <c r="B1037" s="106"/>
      <c r="C1037" s="107"/>
      <c r="D1037" s="46"/>
      <c r="E1037" s="106"/>
      <c r="F1037" s="98"/>
      <c r="G1037" s="241"/>
      <c r="H1037" s="106"/>
    </row>
    <row r="1038" spans="1:8" x14ac:dyDescent="0.2">
      <c r="A1038" s="106"/>
      <c r="B1038" s="106"/>
      <c r="C1038" s="107"/>
      <c r="D1038" s="46"/>
      <c r="E1038" s="106"/>
      <c r="F1038" s="98"/>
      <c r="G1038" s="241"/>
      <c r="H1038" s="106"/>
    </row>
    <row r="1039" spans="1:8" x14ac:dyDescent="0.2">
      <c r="A1039" s="106"/>
      <c r="B1039" s="106"/>
      <c r="C1039" s="107"/>
      <c r="D1039" s="46"/>
      <c r="E1039" s="106"/>
      <c r="F1039" s="98"/>
      <c r="G1039" s="241"/>
      <c r="H1039" s="106"/>
    </row>
    <row r="1040" spans="1:8" x14ac:dyDescent="0.2">
      <c r="A1040" s="106"/>
      <c r="B1040" s="106"/>
      <c r="C1040" s="107"/>
      <c r="D1040" s="46"/>
      <c r="E1040" s="106"/>
      <c r="F1040" s="98"/>
      <c r="G1040" s="241"/>
      <c r="H1040" s="106"/>
    </row>
    <row r="1041" spans="1:8" x14ac:dyDescent="0.2">
      <c r="A1041" s="106"/>
      <c r="B1041" s="106"/>
      <c r="C1041" s="107"/>
      <c r="D1041" s="46"/>
      <c r="E1041" s="106"/>
      <c r="F1041" s="98"/>
      <c r="G1041" s="241"/>
      <c r="H1041" s="106"/>
    </row>
    <row r="1042" spans="1:8" x14ac:dyDescent="0.2">
      <c r="A1042" s="106"/>
      <c r="B1042" s="106"/>
      <c r="C1042" s="107"/>
      <c r="D1042" s="46"/>
      <c r="E1042" s="106"/>
      <c r="F1042" s="98"/>
      <c r="G1042" s="241"/>
      <c r="H1042" s="106"/>
    </row>
    <row r="1043" spans="1:8" x14ac:dyDescent="0.2">
      <c r="A1043" s="106"/>
      <c r="B1043" s="106"/>
      <c r="C1043" s="107"/>
      <c r="D1043" s="46"/>
      <c r="E1043" s="106"/>
      <c r="F1043" s="98"/>
      <c r="G1043" s="241"/>
      <c r="H1043" s="106"/>
    </row>
    <row r="1044" spans="1:8" x14ac:dyDescent="0.2">
      <c r="A1044" s="106"/>
      <c r="B1044" s="106"/>
      <c r="C1044" s="107"/>
      <c r="D1044" s="46"/>
      <c r="E1044" s="106"/>
      <c r="F1044" s="98"/>
      <c r="G1044" s="241"/>
      <c r="H1044" s="106"/>
    </row>
    <row r="1045" spans="1:8" x14ac:dyDescent="0.2">
      <c r="A1045" s="106"/>
      <c r="B1045" s="106"/>
      <c r="C1045" s="107"/>
      <c r="D1045" s="46"/>
      <c r="E1045" s="106"/>
      <c r="F1045" s="98"/>
      <c r="G1045" s="241"/>
      <c r="H1045" s="106"/>
    </row>
    <row r="1046" spans="1:8" x14ac:dyDescent="0.2">
      <c r="A1046" s="106"/>
      <c r="B1046" s="106"/>
      <c r="C1046" s="107"/>
      <c r="D1046" s="46"/>
      <c r="E1046" s="106"/>
      <c r="F1046" s="98"/>
      <c r="G1046" s="241"/>
      <c r="H1046" s="106"/>
    </row>
    <row r="1047" spans="1:8" x14ac:dyDescent="0.2">
      <c r="A1047" s="106"/>
      <c r="B1047" s="106"/>
      <c r="C1047" s="107"/>
      <c r="D1047" s="46"/>
      <c r="E1047" s="106"/>
      <c r="F1047" s="98"/>
      <c r="G1047" s="241"/>
      <c r="H1047" s="106"/>
    </row>
    <row r="1048" spans="1:8" x14ac:dyDescent="0.2">
      <c r="A1048" s="106"/>
      <c r="B1048" s="106"/>
      <c r="C1048" s="107"/>
      <c r="D1048" s="46"/>
      <c r="E1048" s="106"/>
      <c r="F1048" s="98"/>
      <c r="G1048" s="241"/>
      <c r="H1048" s="106"/>
    </row>
    <row r="1049" spans="1:8" x14ac:dyDescent="0.2">
      <c r="A1049" s="106"/>
      <c r="B1049" s="106"/>
      <c r="C1049" s="107"/>
      <c r="D1049" s="46"/>
      <c r="E1049" s="106"/>
      <c r="F1049" s="98"/>
      <c r="G1049" s="241"/>
      <c r="H1049" s="106"/>
    </row>
    <row r="1050" spans="1:8" x14ac:dyDescent="0.2">
      <c r="A1050" s="106"/>
      <c r="B1050" s="106"/>
      <c r="C1050" s="107"/>
      <c r="D1050" s="46"/>
      <c r="E1050" s="106"/>
      <c r="F1050" s="98"/>
      <c r="G1050" s="241"/>
      <c r="H1050" s="106"/>
    </row>
    <row r="1051" spans="1:8" x14ac:dyDescent="0.2">
      <c r="A1051" s="106"/>
      <c r="B1051" s="106"/>
      <c r="C1051" s="107"/>
      <c r="D1051" s="46"/>
      <c r="E1051" s="106"/>
      <c r="F1051" s="98"/>
      <c r="G1051" s="241"/>
      <c r="H1051" s="106"/>
    </row>
    <row r="1052" spans="1:8" x14ac:dyDescent="0.2">
      <c r="A1052" s="106"/>
      <c r="B1052" s="106"/>
      <c r="C1052" s="107"/>
      <c r="D1052" s="46"/>
      <c r="E1052" s="106"/>
      <c r="F1052" s="98"/>
      <c r="G1052" s="241"/>
      <c r="H1052" s="106"/>
    </row>
    <row r="1053" spans="1:8" x14ac:dyDescent="0.2">
      <c r="A1053" s="106"/>
      <c r="B1053" s="106"/>
      <c r="C1053" s="107"/>
      <c r="D1053" s="46"/>
      <c r="E1053" s="106"/>
      <c r="F1053" s="98"/>
      <c r="G1053" s="241"/>
      <c r="H1053" s="106"/>
    </row>
    <row r="1054" spans="1:8" x14ac:dyDescent="0.2">
      <c r="A1054" s="106"/>
      <c r="B1054" s="106"/>
      <c r="C1054" s="107"/>
      <c r="D1054" s="46"/>
      <c r="E1054" s="106"/>
      <c r="F1054" s="98"/>
      <c r="G1054" s="241"/>
      <c r="H1054" s="106"/>
    </row>
    <row r="1055" spans="1:8" x14ac:dyDescent="0.2">
      <c r="A1055" s="106"/>
      <c r="B1055" s="106"/>
      <c r="C1055" s="107"/>
      <c r="D1055" s="46"/>
      <c r="E1055" s="106"/>
      <c r="F1055" s="98"/>
      <c r="G1055" s="241"/>
      <c r="H1055" s="106"/>
    </row>
    <row r="1056" spans="1:8" x14ac:dyDescent="0.2">
      <c r="A1056" s="106"/>
      <c r="B1056" s="106"/>
      <c r="C1056" s="107"/>
      <c r="D1056" s="46"/>
      <c r="E1056" s="106"/>
      <c r="F1056" s="98"/>
      <c r="G1056" s="241"/>
      <c r="H1056" s="106"/>
    </row>
    <row r="1057" spans="1:8" x14ac:dyDescent="0.2">
      <c r="A1057" s="106"/>
      <c r="B1057" s="106"/>
      <c r="C1057" s="107"/>
      <c r="D1057" s="46"/>
      <c r="E1057" s="106"/>
      <c r="F1057" s="98"/>
      <c r="G1057" s="241"/>
      <c r="H1057" s="106"/>
    </row>
    <row r="1058" spans="1:8" x14ac:dyDescent="0.2">
      <c r="A1058" s="106"/>
      <c r="B1058" s="106"/>
      <c r="C1058" s="107"/>
      <c r="D1058" s="46"/>
      <c r="E1058" s="106"/>
      <c r="F1058" s="98"/>
      <c r="G1058" s="241"/>
      <c r="H1058" s="106"/>
    </row>
    <row r="1059" spans="1:8" x14ac:dyDescent="0.2">
      <c r="A1059" s="106"/>
      <c r="B1059" s="106"/>
      <c r="C1059" s="107"/>
      <c r="D1059" s="46"/>
      <c r="E1059" s="106"/>
      <c r="F1059" s="98"/>
      <c r="G1059" s="241"/>
      <c r="H1059" s="106"/>
    </row>
    <row r="1060" spans="1:8" x14ac:dyDescent="0.2">
      <c r="A1060" s="106"/>
      <c r="B1060" s="106"/>
      <c r="C1060" s="107"/>
      <c r="D1060" s="46"/>
      <c r="E1060" s="106"/>
      <c r="F1060" s="98"/>
      <c r="G1060" s="241"/>
      <c r="H1060" s="106"/>
    </row>
    <row r="1061" spans="1:8" x14ac:dyDescent="0.2">
      <c r="A1061" s="106"/>
      <c r="B1061" s="106"/>
      <c r="C1061" s="107"/>
      <c r="D1061" s="46"/>
      <c r="E1061" s="106"/>
      <c r="F1061" s="98"/>
      <c r="G1061" s="241"/>
      <c r="H1061" s="106"/>
    </row>
    <row r="1062" spans="1:8" x14ac:dyDescent="0.2">
      <c r="A1062" s="106"/>
      <c r="B1062" s="106"/>
      <c r="C1062" s="107"/>
      <c r="D1062" s="46"/>
      <c r="E1062" s="106"/>
      <c r="F1062" s="98"/>
      <c r="G1062" s="241"/>
      <c r="H1062" s="106"/>
    </row>
    <row r="1063" spans="1:8" x14ac:dyDescent="0.2">
      <c r="A1063" s="106"/>
      <c r="B1063" s="106"/>
      <c r="C1063" s="107"/>
      <c r="D1063" s="46"/>
      <c r="E1063" s="106"/>
      <c r="F1063" s="98"/>
      <c r="G1063" s="241"/>
      <c r="H1063" s="106"/>
    </row>
    <row r="1064" spans="1:8" x14ac:dyDescent="0.2">
      <c r="A1064" s="106"/>
      <c r="B1064" s="106"/>
      <c r="C1064" s="107"/>
      <c r="D1064" s="46"/>
      <c r="E1064" s="106"/>
      <c r="F1064" s="98"/>
      <c r="G1064" s="241"/>
      <c r="H1064" s="106"/>
    </row>
    <row r="1065" spans="1:8" x14ac:dyDescent="0.2">
      <c r="A1065" s="106"/>
      <c r="B1065" s="106"/>
      <c r="C1065" s="107"/>
      <c r="D1065" s="46"/>
      <c r="E1065" s="106"/>
      <c r="F1065" s="98"/>
      <c r="G1065" s="241"/>
      <c r="H1065" s="106"/>
    </row>
    <row r="1066" spans="1:8" x14ac:dyDescent="0.2">
      <c r="A1066" s="106"/>
      <c r="B1066" s="106"/>
      <c r="C1066" s="107"/>
      <c r="D1066" s="46"/>
      <c r="E1066" s="106"/>
      <c r="F1066" s="98"/>
      <c r="G1066" s="241"/>
      <c r="H1066" s="106"/>
    </row>
    <row r="1067" spans="1:8" x14ac:dyDescent="0.2">
      <c r="A1067" s="106"/>
      <c r="B1067" s="106"/>
      <c r="C1067" s="107"/>
      <c r="D1067" s="46"/>
      <c r="E1067" s="106"/>
      <c r="F1067" s="98"/>
      <c r="G1067" s="241"/>
      <c r="H1067" s="106"/>
    </row>
    <row r="1068" spans="1:8" x14ac:dyDescent="0.2">
      <c r="A1068" s="106"/>
      <c r="B1068" s="106"/>
      <c r="C1068" s="107"/>
      <c r="D1068" s="46"/>
      <c r="E1068" s="106"/>
      <c r="F1068" s="98"/>
      <c r="G1068" s="241"/>
      <c r="H1068" s="106"/>
    </row>
    <row r="1069" spans="1:8" x14ac:dyDescent="0.2">
      <c r="A1069" s="106"/>
      <c r="B1069" s="106"/>
      <c r="C1069" s="107"/>
      <c r="D1069" s="46"/>
      <c r="E1069" s="106"/>
      <c r="F1069" s="98"/>
      <c r="G1069" s="241"/>
      <c r="H1069" s="106"/>
    </row>
    <row r="1070" spans="1:8" x14ac:dyDescent="0.2">
      <c r="A1070" s="106"/>
      <c r="B1070" s="106"/>
      <c r="C1070" s="107"/>
      <c r="D1070" s="46"/>
      <c r="E1070" s="106"/>
      <c r="F1070" s="98"/>
      <c r="G1070" s="241"/>
      <c r="H1070" s="106"/>
    </row>
    <row r="1071" spans="1:8" x14ac:dyDescent="0.2">
      <c r="A1071" s="106"/>
      <c r="B1071" s="106"/>
      <c r="C1071" s="107"/>
      <c r="D1071" s="46"/>
      <c r="E1071" s="106"/>
      <c r="F1071" s="98"/>
      <c r="G1071" s="241"/>
      <c r="H1071" s="106"/>
    </row>
    <row r="1072" spans="1:8" x14ac:dyDescent="0.2">
      <c r="A1072" s="106"/>
      <c r="B1072" s="106"/>
      <c r="C1072" s="107"/>
      <c r="D1072" s="46"/>
      <c r="E1072" s="106"/>
      <c r="F1072" s="98"/>
      <c r="G1072" s="241"/>
      <c r="H1072" s="106"/>
    </row>
    <row r="1073" spans="1:8" x14ac:dyDescent="0.2">
      <c r="A1073" s="106"/>
      <c r="B1073" s="106"/>
      <c r="C1073" s="107"/>
      <c r="D1073" s="46"/>
      <c r="E1073" s="106"/>
      <c r="F1073" s="98"/>
      <c r="G1073" s="241"/>
      <c r="H1073" s="106"/>
    </row>
    <row r="1074" spans="1:8" x14ac:dyDescent="0.2">
      <c r="A1074" s="106"/>
      <c r="B1074" s="106"/>
      <c r="C1074" s="107"/>
      <c r="D1074" s="46"/>
      <c r="E1074" s="106"/>
      <c r="F1074" s="98"/>
      <c r="G1074" s="241"/>
      <c r="H1074" s="106"/>
    </row>
    <row r="1075" spans="1:8" x14ac:dyDescent="0.2">
      <c r="A1075" s="106"/>
      <c r="B1075" s="106"/>
      <c r="C1075" s="107"/>
      <c r="D1075" s="46"/>
      <c r="E1075" s="106"/>
      <c r="F1075" s="98"/>
      <c r="G1075" s="241"/>
      <c r="H1075" s="106"/>
    </row>
    <row r="1076" spans="1:8" x14ac:dyDescent="0.2">
      <c r="A1076" s="106"/>
      <c r="B1076" s="106"/>
      <c r="C1076" s="107"/>
      <c r="D1076" s="46"/>
      <c r="E1076" s="106"/>
      <c r="F1076" s="98"/>
      <c r="G1076" s="241"/>
      <c r="H1076" s="106"/>
    </row>
    <row r="1077" spans="1:8" x14ac:dyDescent="0.2">
      <c r="A1077" s="106"/>
      <c r="B1077" s="106"/>
      <c r="C1077" s="107"/>
      <c r="D1077" s="46"/>
      <c r="E1077" s="106"/>
      <c r="F1077" s="98"/>
      <c r="G1077" s="241"/>
      <c r="H1077" s="106"/>
    </row>
    <row r="1078" spans="1:8" x14ac:dyDescent="0.2">
      <c r="A1078" s="106"/>
      <c r="B1078" s="106"/>
      <c r="C1078" s="107"/>
      <c r="D1078" s="46"/>
      <c r="E1078" s="106"/>
      <c r="F1078" s="98"/>
      <c r="G1078" s="241"/>
      <c r="H1078" s="106"/>
    </row>
    <row r="1079" spans="1:8" x14ac:dyDescent="0.2">
      <c r="A1079" s="106"/>
      <c r="B1079" s="106"/>
      <c r="C1079" s="107"/>
      <c r="D1079" s="46"/>
      <c r="E1079" s="106"/>
      <c r="F1079" s="98"/>
      <c r="G1079" s="241"/>
      <c r="H1079" s="106"/>
    </row>
    <row r="1080" spans="1:8" x14ac:dyDescent="0.2">
      <c r="A1080" s="106"/>
      <c r="B1080" s="106"/>
      <c r="C1080" s="107"/>
      <c r="D1080" s="46"/>
      <c r="E1080" s="106"/>
      <c r="F1080" s="98"/>
      <c r="G1080" s="241"/>
      <c r="H1080" s="106"/>
    </row>
    <row r="1081" spans="1:8" x14ac:dyDescent="0.2">
      <c r="A1081" s="106"/>
      <c r="B1081" s="106"/>
      <c r="C1081" s="107"/>
      <c r="D1081" s="46"/>
      <c r="E1081" s="106"/>
      <c r="F1081" s="98"/>
      <c r="G1081" s="241"/>
      <c r="H1081" s="106"/>
    </row>
    <row r="1082" spans="1:8" x14ac:dyDescent="0.2">
      <c r="A1082" s="106"/>
      <c r="B1082" s="106"/>
      <c r="C1082" s="107"/>
      <c r="D1082" s="46"/>
      <c r="E1082" s="106"/>
      <c r="F1082" s="98"/>
      <c r="G1082" s="241"/>
      <c r="H1082" s="106"/>
    </row>
    <row r="1083" spans="1:8" x14ac:dyDescent="0.2">
      <c r="A1083" s="106"/>
      <c r="B1083" s="106"/>
      <c r="C1083" s="107"/>
      <c r="D1083" s="46"/>
      <c r="E1083" s="106"/>
      <c r="F1083" s="98"/>
      <c r="G1083" s="241"/>
      <c r="H1083" s="106"/>
    </row>
    <row r="1084" spans="1:8" x14ac:dyDescent="0.2">
      <c r="A1084" s="106"/>
      <c r="B1084" s="106"/>
      <c r="C1084" s="107"/>
      <c r="D1084" s="46"/>
      <c r="E1084" s="106"/>
      <c r="F1084" s="98"/>
      <c r="G1084" s="241"/>
      <c r="H1084" s="106"/>
    </row>
    <row r="1085" spans="1:8" x14ac:dyDescent="0.2">
      <c r="A1085" s="106"/>
      <c r="B1085" s="106"/>
      <c r="C1085" s="107"/>
      <c r="D1085" s="46"/>
      <c r="E1085" s="106"/>
      <c r="F1085" s="98"/>
      <c r="G1085" s="241"/>
      <c r="H1085" s="106"/>
    </row>
    <row r="1086" spans="1:8" x14ac:dyDescent="0.2">
      <c r="A1086" s="106"/>
      <c r="B1086" s="106"/>
      <c r="C1086" s="107"/>
      <c r="D1086" s="46"/>
      <c r="E1086" s="106"/>
      <c r="F1086" s="98"/>
      <c r="G1086" s="241"/>
      <c r="H1086" s="106"/>
    </row>
    <row r="1087" spans="1:8" x14ac:dyDescent="0.2">
      <c r="A1087" s="106"/>
      <c r="B1087" s="106"/>
      <c r="C1087" s="107"/>
      <c r="D1087" s="46"/>
      <c r="E1087" s="106"/>
      <c r="F1087" s="98"/>
      <c r="G1087" s="241"/>
      <c r="H1087" s="106"/>
    </row>
    <row r="1088" spans="1:8" x14ac:dyDescent="0.2">
      <c r="A1088" s="106"/>
      <c r="B1088" s="106"/>
      <c r="C1088" s="107"/>
      <c r="D1088" s="46"/>
      <c r="E1088" s="106"/>
      <c r="F1088" s="98"/>
      <c r="G1088" s="241"/>
      <c r="H1088" s="106"/>
    </row>
    <row r="1089" spans="1:8" x14ac:dyDescent="0.2">
      <c r="A1089" s="106"/>
      <c r="B1089" s="106"/>
      <c r="C1089" s="107"/>
      <c r="D1089" s="46"/>
      <c r="E1089" s="106"/>
      <c r="F1089" s="98"/>
      <c r="G1089" s="241"/>
      <c r="H1089" s="106"/>
    </row>
    <row r="1090" spans="1:8" x14ac:dyDescent="0.2">
      <c r="A1090" s="106"/>
      <c r="B1090" s="106"/>
      <c r="C1090" s="107"/>
      <c r="D1090" s="46"/>
      <c r="E1090" s="106"/>
      <c r="F1090" s="98"/>
      <c r="G1090" s="241"/>
      <c r="H1090" s="106"/>
    </row>
    <row r="1091" spans="1:8" x14ac:dyDescent="0.2">
      <c r="A1091" s="106"/>
      <c r="B1091" s="106"/>
      <c r="C1091" s="107"/>
      <c r="D1091" s="46"/>
      <c r="E1091" s="106"/>
      <c r="F1091" s="98"/>
      <c r="G1091" s="241"/>
      <c r="H1091" s="106"/>
    </row>
    <row r="1092" spans="1:8" x14ac:dyDescent="0.2">
      <c r="A1092" s="106"/>
      <c r="B1092" s="106"/>
      <c r="C1092" s="107"/>
      <c r="D1092" s="46"/>
      <c r="E1092" s="106"/>
      <c r="F1092" s="98"/>
      <c r="G1092" s="241"/>
      <c r="H1092" s="106"/>
    </row>
    <row r="1093" spans="1:8" x14ac:dyDescent="0.2">
      <c r="A1093" s="106"/>
      <c r="B1093" s="106"/>
      <c r="C1093" s="107"/>
      <c r="D1093" s="46"/>
      <c r="E1093" s="106"/>
      <c r="F1093" s="98"/>
      <c r="G1093" s="241"/>
      <c r="H1093" s="106"/>
    </row>
    <row r="1094" spans="1:8" x14ac:dyDescent="0.2">
      <c r="A1094" s="106"/>
      <c r="B1094" s="106"/>
      <c r="C1094" s="107"/>
      <c r="D1094" s="46"/>
      <c r="E1094" s="106"/>
      <c r="F1094" s="98"/>
      <c r="G1094" s="241"/>
      <c r="H1094" s="106"/>
    </row>
    <row r="1095" spans="1:8" x14ac:dyDescent="0.2">
      <c r="A1095" s="106"/>
      <c r="B1095" s="106"/>
      <c r="C1095" s="107"/>
      <c r="D1095" s="46"/>
      <c r="E1095" s="106"/>
      <c r="F1095" s="98"/>
      <c r="G1095" s="241"/>
      <c r="H1095" s="106"/>
    </row>
    <row r="1096" spans="1:8" x14ac:dyDescent="0.2">
      <c r="A1096" s="106"/>
      <c r="B1096" s="106"/>
      <c r="C1096" s="107"/>
      <c r="D1096" s="46"/>
      <c r="E1096" s="106"/>
      <c r="F1096" s="98"/>
      <c r="G1096" s="241"/>
      <c r="H1096" s="106"/>
    </row>
    <row r="1097" spans="1:8" x14ac:dyDescent="0.2">
      <c r="A1097" s="106"/>
      <c r="B1097" s="106"/>
      <c r="C1097" s="107"/>
      <c r="D1097" s="46"/>
      <c r="E1097" s="106"/>
      <c r="F1097" s="98"/>
      <c r="G1097" s="241"/>
      <c r="H1097" s="106"/>
    </row>
    <row r="1098" spans="1:8" x14ac:dyDescent="0.2">
      <c r="A1098" s="106"/>
      <c r="B1098" s="106"/>
      <c r="C1098" s="107"/>
      <c r="D1098" s="46"/>
      <c r="E1098" s="106"/>
      <c r="F1098" s="98"/>
      <c r="G1098" s="241"/>
      <c r="H1098" s="106"/>
    </row>
    <row r="1099" spans="1:8" x14ac:dyDescent="0.2">
      <c r="A1099" s="106"/>
      <c r="B1099" s="106"/>
      <c r="C1099" s="107"/>
      <c r="D1099" s="46"/>
      <c r="E1099" s="106"/>
      <c r="F1099" s="98"/>
      <c r="G1099" s="241"/>
      <c r="H1099" s="106"/>
    </row>
    <row r="1100" spans="1:8" x14ac:dyDescent="0.2">
      <c r="A1100" s="106"/>
      <c r="B1100" s="106"/>
      <c r="C1100" s="107"/>
      <c r="D1100" s="46"/>
      <c r="E1100" s="106"/>
      <c r="F1100" s="98"/>
      <c r="G1100" s="241"/>
      <c r="H1100" s="106"/>
    </row>
    <row r="1101" spans="1:8" x14ac:dyDescent="0.2">
      <c r="A1101" s="106"/>
      <c r="B1101" s="106"/>
      <c r="C1101" s="107"/>
      <c r="D1101" s="46"/>
      <c r="E1101" s="106"/>
      <c r="F1101" s="98"/>
      <c r="G1101" s="241"/>
      <c r="H1101" s="106"/>
    </row>
    <row r="1102" spans="1:8" x14ac:dyDescent="0.2">
      <c r="A1102" s="106"/>
      <c r="B1102" s="106"/>
      <c r="C1102" s="107"/>
      <c r="D1102" s="46"/>
      <c r="E1102" s="106"/>
      <c r="F1102" s="98"/>
      <c r="G1102" s="241"/>
      <c r="H1102" s="106"/>
    </row>
    <row r="1103" spans="1:8" x14ac:dyDescent="0.2">
      <c r="A1103" s="106"/>
      <c r="B1103" s="106"/>
      <c r="C1103" s="107"/>
      <c r="D1103" s="46"/>
      <c r="E1103" s="106"/>
      <c r="F1103" s="98"/>
      <c r="G1103" s="241"/>
      <c r="H1103" s="106"/>
    </row>
    <row r="1104" spans="1:8" x14ac:dyDescent="0.2">
      <c r="A1104" s="106"/>
      <c r="B1104" s="106"/>
      <c r="C1104" s="107"/>
      <c r="D1104" s="46"/>
      <c r="E1104" s="106"/>
      <c r="F1104" s="98"/>
      <c r="G1104" s="241"/>
      <c r="H1104" s="106"/>
    </row>
    <row r="1105" spans="1:8" x14ac:dyDescent="0.2">
      <c r="A1105" s="106"/>
      <c r="B1105" s="106"/>
      <c r="C1105" s="107"/>
      <c r="D1105" s="46"/>
      <c r="E1105" s="106"/>
      <c r="F1105" s="98"/>
      <c r="G1105" s="241"/>
      <c r="H1105" s="106"/>
    </row>
    <row r="1106" spans="1:8" x14ac:dyDescent="0.2">
      <c r="A1106" s="106"/>
      <c r="B1106" s="106"/>
      <c r="C1106" s="107"/>
      <c r="D1106" s="46"/>
      <c r="E1106" s="106"/>
      <c r="F1106" s="98"/>
      <c r="G1106" s="241"/>
      <c r="H1106" s="106"/>
    </row>
    <row r="1107" spans="1:8" x14ac:dyDescent="0.2">
      <c r="A1107" s="106"/>
      <c r="B1107" s="106"/>
      <c r="C1107" s="107"/>
      <c r="D1107" s="46"/>
      <c r="E1107" s="106"/>
      <c r="F1107" s="98"/>
      <c r="G1107" s="241"/>
      <c r="H1107" s="106"/>
    </row>
    <row r="1108" spans="1:8" x14ac:dyDescent="0.2">
      <c r="A1108" s="106"/>
      <c r="B1108" s="106"/>
      <c r="C1108" s="107"/>
      <c r="D1108" s="46"/>
      <c r="E1108" s="106"/>
      <c r="F1108" s="98"/>
      <c r="G1108" s="241"/>
      <c r="H1108" s="106"/>
    </row>
    <row r="1109" spans="1:8" x14ac:dyDescent="0.2">
      <c r="A1109" s="106"/>
      <c r="B1109" s="106"/>
      <c r="C1109" s="107"/>
      <c r="D1109" s="46"/>
      <c r="E1109" s="106"/>
      <c r="F1109" s="98"/>
      <c r="G1109" s="241"/>
      <c r="H1109" s="106"/>
    </row>
    <row r="1110" spans="1:8" x14ac:dyDescent="0.2">
      <c r="A1110" s="106"/>
      <c r="B1110" s="106"/>
      <c r="C1110" s="107"/>
      <c r="D1110" s="46"/>
      <c r="E1110" s="106"/>
      <c r="F1110" s="98"/>
      <c r="G1110" s="241"/>
      <c r="H1110" s="106"/>
    </row>
    <row r="1111" spans="1:8" x14ac:dyDescent="0.2">
      <c r="A1111" s="106"/>
      <c r="B1111" s="106"/>
      <c r="C1111" s="107"/>
      <c r="D1111" s="46"/>
      <c r="E1111" s="106"/>
      <c r="F1111" s="98"/>
      <c r="G1111" s="241"/>
      <c r="H1111" s="106"/>
    </row>
    <row r="1112" spans="1:8" x14ac:dyDescent="0.2">
      <c r="A1112" s="106"/>
      <c r="B1112" s="106"/>
      <c r="C1112" s="107"/>
      <c r="D1112" s="46"/>
      <c r="E1112" s="106"/>
      <c r="F1112" s="98"/>
      <c r="G1112" s="241"/>
      <c r="H1112" s="106"/>
    </row>
    <row r="1113" spans="1:8" x14ac:dyDescent="0.2">
      <c r="A1113" s="106"/>
      <c r="B1113" s="106"/>
      <c r="C1113" s="107"/>
      <c r="D1113" s="46"/>
      <c r="E1113" s="106"/>
      <c r="F1113" s="98"/>
      <c r="G1113" s="241"/>
      <c r="H1113" s="106"/>
    </row>
    <row r="1114" spans="1:8" x14ac:dyDescent="0.2">
      <c r="A1114" s="106"/>
      <c r="B1114" s="106"/>
      <c r="C1114" s="107"/>
      <c r="D1114" s="46"/>
      <c r="E1114" s="106"/>
      <c r="F1114" s="98"/>
      <c r="G1114" s="241"/>
      <c r="H1114" s="106"/>
    </row>
    <row r="1115" spans="1:8" x14ac:dyDescent="0.2">
      <c r="A1115" s="106"/>
      <c r="B1115" s="106"/>
      <c r="C1115" s="107"/>
      <c r="D1115" s="46"/>
      <c r="E1115" s="106"/>
      <c r="F1115" s="98"/>
      <c r="G1115" s="241"/>
      <c r="H1115" s="106"/>
    </row>
    <row r="1116" spans="1:8" x14ac:dyDescent="0.2">
      <c r="A1116" s="106"/>
      <c r="B1116" s="106"/>
      <c r="C1116" s="107"/>
      <c r="D1116" s="46"/>
      <c r="E1116" s="106"/>
      <c r="F1116" s="98"/>
      <c r="G1116" s="241"/>
      <c r="H1116" s="106"/>
    </row>
    <row r="1117" spans="1:8" x14ac:dyDescent="0.2">
      <c r="A1117" s="106"/>
      <c r="B1117" s="106"/>
      <c r="C1117" s="107"/>
      <c r="D1117" s="46"/>
      <c r="E1117" s="106"/>
      <c r="F1117" s="98"/>
      <c r="G1117" s="241"/>
      <c r="H1117" s="106"/>
    </row>
    <row r="1118" spans="1:8" x14ac:dyDescent="0.2">
      <c r="A1118" s="106"/>
      <c r="B1118" s="106"/>
      <c r="C1118" s="107"/>
      <c r="D1118" s="46"/>
      <c r="E1118" s="106"/>
      <c r="F1118" s="98"/>
      <c r="G1118" s="241"/>
      <c r="H1118" s="106"/>
    </row>
    <row r="1119" spans="1:8" x14ac:dyDescent="0.2">
      <c r="A1119" s="106"/>
      <c r="B1119" s="106"/>
      <c r="C1119" s="107"/>
      <c r="D1119" s="46"/>
      <c r="E1119" s="106"/>
      <c r="F1119" s="98"/>
      <c r="G1119" s="241"/>
      <c r="H1119" s="106"/>
    </row>
    <row r="1120" spans="1:8" x14ac:dyDescent="0.2">
      <c r="A1120" s="106"/>
      <c r="B1120" s="106"/>
      <c r="C1120" s="107"/>
      <c r="D1120" s="46"/>
      <c r="E1120" s="106"/>
      <c r="F1120" s="98"/>
      <c r="G1120" s="241"/>
      <c r="H1120" s="106"/>
    </row>
    <row r="1121" spans="1:8" x14ac:dyDescent="0.2">
      <c r="A1121" s="106"/>
      <c r="B1121" s="106"/>
      <c r="C1121" s="107"/>
      <c r="D1121" s="46"/>
      <c r="E1121" s="106"/>
      <c r="F1121" s="98"/>
      <c r="G1121" s="241"/>
      <c r="H1121" s="106"/>
    </row>
    <row r="1122" spans="1:8" x14ac:dyDescent="0.2">
      <c r="A1122" s="106"/>
      <c r="B1122" s="106"/>
      <c r="C1122" s="107"/>
      <c r="D1122" s="46"/>
      <c r="E1122" s="106"/>
      <c r="F1122" s="98"/>
      <c r="G1122" s="241"/>
      <c r="H1122" s="106"/>
    </row>
    <row r="1123" spans="1:8" x14ac:dyDescent="0.2">
      <c r="A1123" s="106"/>
      <c r="B1123" s="106"/>
      <c r="C1123" s="107"/>
      <c r="D1123" s="46"/>
      <c r="E1123" s="106"/>
      <c r="F1123" s="98"/>
      <c r="G1123" s="241"/>
      <c r="H1123" s="106"/>
    </row>
    <row r="1124" spans="1:8" x14ac:dyDescent="0.2">
      <c r="A1124" s="106"/>
      <c r="B1124" s="106"/>
      <c r="C1124" s="107"/>
      <c r="D1124" s="46"/>
      <c r="E1124" s="106"/>
      <c r="F1124" s="98"/>
      <c r="G1124" s="241"/>
      <c r="H1124" s="106"/>
    </row>
    <row r="1125" spans="1:8" x14ac:dyDescent="0.2">
      <c r="A1125" s="106"/>
      <c r="B1125" s="106"/>
      <c r="C1125" s="107"/>
      <c r="D1125" s="46"/>
      <c r="E1125" s="106"/>
      <c r="F1125" s="98"/>
      <c r="G1125" s="241"/>
      <c r="H1125" s="106"/>
    </row>
    <row r="1126" spans="1:8" x14ac:dyDescent="0.2">
      <c r="A1126" s="106"/>
      <c r="B1126" s="106"/>
      <c r="C1126" s="107"/>
      <c r="D1126" s="46"/>
      <c r="E1126" s="106"/>
      <c r="F1126" s="98"/>
      <c r="G1126" s="241"/>
      <c r="H1126" s="106"/>
    </row>
    <row r="1127" spans="1:8" x14ac:dyDescent="0.2">
      <c r="A1127" s="106"/>
      <c r="B1127" s="106"/>
      <c r="C1127" s="107"/>
      <c r="D1127" s="46"/>
      <c r="E1127" s="106"/>
      <c r="F1127" s="98"/>
      <c r="G1127" s="241"/>
      <c r="H1127" s="106"/>
    </row>
    <row r="1128" spans="1:8" x14ac:dyDescent="0.2">
      <c r="A1128" s="106"/>
      <c r="B1128" s="106"/>
      <c r="C1128" s="107"/>
      <c r="D1128" s="46"/>
      <c r="E1128" s="106"/>
      <c r="F1128" s="98"/>
      <c r="G1128" s="241"/>
      <c r="H1128" s="106"/>
    </row>
    <row r="1129" spans="1:8" x14ac:dyDescent="0.2">
      <c r="A1129" s="106"/>
      <c r="B1129" s="106"/>
      <c r="C1129" s="107"/>
      <c r="D1129" s="46"/>
      <c r="E1129" s="106"/>
      <c r="F1129" s="98"/>
      <c r="G1129" s="241"/>
      <c r="H1129" s="106"/>
    </row>
    <row r="1130" spans="1:8" x14ac:dyDescent="0.2">
      <c r="A1130" s="106"/>
      <c r="B1130" s="106"/>
      <c r="C1130" s="107"/>
      <c r="D1130" s="46"/>
      <c r="E1130" s="106"/>
      <c r="F1130" s="98"/>
      <c r="G1130" s="241"/>
      <c r="H1130" s="106"/>
    </row>
    <row r="1131" spans="1:8" x14ac:dyDescent="0.2">
      <c r="A1131" s="106"/>
      <c r="B1131" s="106"/>
      <c r="C1131" s="107"/>
      <c r="D1131" s="46"/>
      <c r="E1131" s="106"/>
      <c r="F1131" s="98"/>
      <c r="G1131" s="241"/>
      <c r="H1131" s="106"/>
    </row>
    <row r="1132" spans="1:8" x14ac:dyDescent="0.2">
      <c r="A1132" s="106"/>
      <c r="B1132" s="106"/>
      <c r="C1132" s="107"/>
      <c r="D1132" s="46"/>
      <c r="E1132" s="106"/>
      <c r="F1132" s="98"/>
      <c r="G1132" s="241"/>
      <c r="H1132" s="106"/>
    </row>
    <row r="1133" spans="1:8" x14ac:dyDescent="0.2">
      <c r="A1133" s="106"/>
      <c r="B1133" s="106"/>
      <c r="C1133" s="107"/>
      <c r="D1133" s="46"/>
      <c r="E1133" s="106"/>
      <c r="F1133" s="98"/>
      <c r="G1133" s="241"/>
      <c r="H1133" s="106"/>
    </row>
    <row r="1134" spans="1:8" x14ac:dyDescent="0.2">
      <c r="A1134" s="106"/>
      <c r="B1134" s="106"/>
      <c r="C1134" s="107"/>
      <c r="D1134" s="46"/>
      <c r="E1134" s="106"/>
      <c r="F1134" s="98"/>
      <c r="G1134" s="241"/>
      <c r="H1134" s="106"/>
    </row>
    <row r="1135" spans="1:8" x14ac:dyDescent="0.2">
      <c r="A1135" s="106"/>
      <c r="B1135" s="106"/>
      <c r="C1135" s="107"/>
      <c r="D1135" s="46"/>
      <c r="E1135" s="106"/>
      <c r="F1135" s="98"/>
      <c r="G1135" s="241"/>
      <c r="H1135" s="106"/>
    </row>
    <row r="1136" spans="1:8" x14ac:dyDescent="0.2">
      <c r="A1136" s="106"/>
      <c r="B1136" s="106"/>
      <c r="C1136" s="107"/>
      <c r="D1136" s="46"/>
      <c r="E1136" s="106"/>
      <c r="F1136" s="98"/>
      <c r="G1136" s="241"/>
      <c r="H1136" s="106"/>
    </row>
    <row r="1137" spans="1:8" x14ac:dyDescent="0.2">
      <c r="A1137" s="106"/>
      <c r="B1137" s="106"/>
      <c r="C1137" s="107"/>
      <c r="D1137" s="46"/>
      <c r="E1137" s="106"/>
      <c r="F1137" s="98"/>
      <c r="G1137" s="241"/>
      <c r="H1137" s="106"/>
    </row>
    <row r="1138" spans="1:8" x14ac:dyDescent="0.2">
      <c r="A1138" s="106"/>
      <c r="B1138" s="106"/>
      <c r="C1138" s="107"/>
      <c r="D1138" s="46"/>
      <c r="E1138" s="106"/>
      <c r="F1138" s="98"/>
      <c r="G1138" s="241"/>
      <c r="H1138" s="106"/>
    </row>
    <row r="1139" spans="1:8" x14ac:dyDescent="0.2">
      <c r="A1139" s="106"/>
      <c r="B1139" s="106"/>
      <c r="C1139" s="107"/>
      <c r="D1139" s="46"/>
      <c r="E1139" s="106"/>
      <c r="F1139" s="98"/>
      <c r="G1139" s="241"/>
      <c r="H1139" s="106"/>
    </row>
    <row r="1140" spans="1:8" x14ac:dyDescent="0.2">
      <c r="A1140" s="106"/>
      <c r="B1140" s="106"/>
      <c r="C1140" s="107"/>
      <c r="D1140" s="46"/>
      <c r="E1140" s="106"/>
      <c r="F1140" s="98"/>
      <c r="G1140" s="241"/>
      <c r="H1140" s="106"/>
    </row>
    <row r="1141" spans="1:8" x14ac:dyDescent="0.2">
      <c r="A1141" s="106"/>
      <c r="B1141" s="106"/>
      <c r="C1141" s="107"/>
      <c r="D1141" s="46"/>
      <c r="E1141" s="106"/>
      <c r="F1141" s="98"/>
      <c r="G1141" s="241"/>
      <c r="H1141" s="106"/>
    </row>
    <row r="1142" spans="1:8" x14ac:dyDescent="0.2">
      <c r="A1142" s="106"/>
      <c r="B1142" s="106"/>
      <c r="C1142" s="107"/>
      <c r="D1142" s="46"/>
      <c r="E1142" s="106"/>
      <c r="F1142" s="98"/>
      <c r="G1142" s="241"/>
      <c r="H1142" s="106"/>
    </row>
    <row r="1143" spans="1:8" x14ac:dyDescent="0.2">
      <c r="A1143" s="106"/>
      <c r="B1143" s="106"/>
      <c r="C1143" s="107"/>
      <c r="D1143" s="46"/>
      <c r="E1143" s="106"/>
      <c r="F1143" s="98"/>
      <c r="G1143" s="241"/>
      <c r="H1143" s="106"/>
    </row>
    <row r="1144" spans="1:8" x14ac:dyDescent="0.2">
      <c r="A1144" s="106"/>
      <c r="B1144" s="106"/>
      <c r="C1144" s="107"/>
      <c r="D1144" s="46"/>
      <c r="E1144" s="106"/>
      <c r="F1144" s="98"/>
      <c r="G1144" s="241"/>
      <c r="H1144" s="106"/>
    </row>
    <row r="1145" spans="1:8" x14ac:dyDescent="0.2">
      <c r="A1145" s="106"/>
      <c r="B1145" s="106"/>
      <c r="C1145" s="107"/>
      <c r="D1145" s="46"/>
      <c r="E1145" s="106"/>
      <c r="F1145" s="98"/>
      <c r="G1145" s="241"/>
      <c r="H1145" s="106"/>
    </row>
    <row r="1146" spans="1:8" x14ac:dyDescent="0.2">
      <c r="A1146" s="106"/>
      <c r="B1146" s="106"/>
      <c r="C1146" s="107"/>
      <c r="D1146" s="46"/>
      <c r="E1146" s="106"/>
      <c r="F1146" s="98"/>
      <c r="G1146" s="241"/>
      <c r="H1146" s="106"/>
    </row>
    <row r="1147" spans="1:8" x14ac:dyDescent="0.2">
      <c r="A1147" s="106"/>
      <c r="B1147" s="106"/>
      <c r="C1147" s="107"/>
      <c r="D1147" s="46"/>
      <c r="E1147" s="106"/>
      <c r="F1147" s="98"/>
      <c r="G1147" s="241"/>
      <c r="H1147" s="106"/>
    </row>
    <row r="1148" spans="1:8" x14ac:dyDescent="0.2">
      <c r="A1148" s="106"/>
      <c r="B1148" s="106"/>
      <c r="C1148" s="107"/>
      <c r="D1148" s="46"/>
      <c r="E1148" s="106"/>
      <c r="F1148" s="98"/>
      <c r="G1148" s="241"/>
      <c r="H1148" s="106"/>
    </row>
    <row r="1149" spans="1:8" x14ac:dyDescent="0.2">
      <c r="A1149" s="106"/>
      <c r="B1149" s="106"/>
      <c r="C1149" s="107"/>
      <c r="D1149" s="46"/>
      <c r="E1149" s="106"/>
      <c r="F1149" s="98"/>
      <c r="G1149" s="241"/>
      <c r="H1149" s="106"/>
    </row>
    <row r="1150" spans="1:8" x14ac:dyDescent="0.2">
      <c r="A1150" s="106"/>
      <c r="B1150" s="106"/>
      <c r="C1150" s="107"/>
      <c r="D1150" s="46"/>
      <c r="E1150" s="106"/>
      <c r="F1150" s="98"/>
      <c r="G1150" s="241"/>
      <c r="H1150" s="106"/>
    </row>
    <row r="1151" spans="1:8" x14ac:dyDescent="0.2">
      <c r="A1151" s="106"/>
      <c r="B1151" s="106"/>
      <c r="C1151" s="107"/>
      <c r="D1151" s="46"/>
      <c r="E1151" s="106"/>
      <c r="F1151" s="98"/>
      <c r="G1151" s="241"/>
      <c r="H1151" s="106"/>
    </row>
    <row r="1152" spans="1:8" x14ac:dyDescent="0.2">
      <c r="A1152" s="106"/>
      <c r="B1152" s="106"/>
      <c r="C1152" s="107"/>
      <c r="D1152" s="46"/>
      <c r="E1152" s="106"/>
      <c r="F1152" s="98"/>
      <c r="G1152" s="241"/>
      <c r="H1152" s="106"/>
    </row>
    <row r="1153" spans="1:8" x14ac:dyDescent="0.2">
      <c r="A1153" s="106"/>
      <c r="B1153" s="106"/>
      <c r="C1153" s="107"/>
      <c r="D1153" s="46"/>
      <c r="E1153" s="106"/>
      <c r="F1153" s="98"/>
      <c r="G1153" s="241"/>
      <c r="H1153" s="106"/>
    </row>
    <row r="1154" spans="1:8" x14ac:dyDescent="0.2">
      <c r="A1154" s="106"/>
      <c r="B1154" s="106"/>
      <c r="C1154" s="107"/>
      <c r="D1154" s="46"/>
      <c r="E1154" s="106"/>
      <c r="F1154" s="98"/>
      <c r="G1154" s="241"/>
      <c r="H1154" s="106"/>
    </row>
    <row r="1155" spans="1:8" x14ac:dyDescent="0.2">
      <c r="A1155" s="106"/>
      <c r="B1155" s="106"/>
      <c r="C1155" s="107"/>
      <c r="D1155" s="46"/>
      <c r="E1155" s="106"/>
      <c r="F1155" s="98"/>
      <c r="G1155" s="241"/>
      <c r="H1155" s="106"/>
    </row>
    <row r="1156" spans="1:8" x14ac:dyDescent="0.2">
      <c r="A1156" s="106"/>
      <c r="B1156" s="106"/>
      <c r="C1156" s="107"/>
      <c r="D1156" s="46"/>
      <c r="E1156" s="106"/>
      <c r="F1156" s="98"/>
      <c r="G1156" s="241"/>
      <c r="H1156" s="106"/>
    </row>
    <row r="1157" spans="1:8" x14ac:dyDescent="0.2">
      <c r="A1157" s="106"/>
      <c r="B1157" s="106"/>
      <c r="C1157" s="107"/>
      <c r="D1157" s="46"/>
      <c r="E1157" s="106"/>
      <c r="F1157" s="98"/>
      <c r="G1157" s="241"/>
      <c r="H1157" s="106"/>
    </row>
    <row r="1158" spans="1:8" x14ac:dyDescent="0.2">
      <c r="A1158" s="106"/>
      <c r="B1158" s="106"/>
      <c r="C1158" s="107"/>
      <c r="D1158" s="46"/>
      <c r="E1158" s="106"/>
      <c r="F1158" s="98"/>
      <c r="G1158" s="241"/>
      <c r="H1158" s="106"/>
    </row>
    <row r="1159" spans="1:8" x14ac:dyDescent="0.2">
      <c r="A1159" s="106"/>
      <c r="B1159" s="106"/>
      <c r="C1159" s="107"/>
      <c r="D1159" s="46"/>
      <c r="E1159" s="106"/>
      <c r="F1159" s="98"/>
      <c r="G1159" s="241"/>
      <c r="H1159" s="106"/>
    </row>
    <row r="1160" spans="1:8" x14ac:dyDescent="0.2">
      <c r="A1160" s="106"/>
      <c r="B1160" s="106"/>
      <c r="C1160" s="107"/>
      <c r="D1160" s="46"/>
      <c r="E1160" s="106"/>
      <c r="F1160" s="98"/>
      <c r="G1160" s="241"/>
      <c r="H1160" s="106"/>
    </row>
    <row r="1161" spans="1:8" x14ac:dyDescent="0.2">
      <c r="A1161" s="106"/>
      <c r="B1161" s="106"/>
      <c r="C1161" s="107"/>
      <c r="D1161" s="46"/>
      <c r="E1161" s="106"/>
      <c r="F1161" s="98"/>
      <c r="G1161" s="241"/>
      <c r="H1161" s="106"/>
    </row>
    <row r="1162" spans="1:8" x14ac:dyDescent="0.2">
      <c r="A1162" s="106"/>
      <c r="B1162" s="106"/>
      <c r="C1162" s="107"/>
      <c r="D1162" s="46"/>
      <c r="E1162" s="106"/>
      <c r="F1162" s="98"/>
      <c r="G1162" s="241"/>
      <c r="H1162" s="106"/>
    </row>
    <row r="1163" spans="1:8" x14ac:dyDescent="0.2">
      <c r="A1163" s="106"/>
      <c r="B1163" s="106"/>
      <c r="C1163" s="107"/>
      <c r="D1163" s="46"/>
      <c r="E1163" s="106"/>
      <c r="F1163" s="98"/>
      <c r="G1163" s="241"/>
      <c r="H1163" s="106"/>
    </row>
    <row r="1164" spans="1:8" x14ac:dyDescent="0.2">
      <c r="A1164" s="106"/>
      <c r="B1164" s="106"/>
      <c r="C1164" s="107"/>
      <c r="D1164" s="46"/>
      <c r="E1164" s="106"/>
      <c r="F1164" s="98"/>
      <c r="G1164" s="241"/>
      <c r="H1164" s="106"/>
    </row>
    <row r="1165" spans="1:8" x14ac:dyDescent="0.2">
      <c r="A1165" s="106"/>
      <c r="B1165" s="106"/>
      <c r="C1165" s="107"/>
      <c r="D1165" s="46"/>
      <c r="E1165" s="106"/>
      <c r="F1165" s="98"/>
      <c r="G1165" s="241"/>
      <c r="H1165" s="106"/>
    </row>
    <row r="1166" spans="1:8" x14ac:dyDescent="0.2">
      <c r="A1166" s="106"/>
      <c r="B1166" s="106"/>
      <c r="C1166" s="107"/>
      <c r="D1166" s="46"/>
      <c r="E1166" s="106"/>
      <c r="F1166" s="98"/>
      <c r="G1166" s="241"/>
      <c r="H1166" s="106"/>
    </row>
    <row r="1167" spans="1:8" x14ac:dyDescent="0.2">
      <c r="A1167" s="106"/>
      <c r="B1167" s="106"/>
      <c r="C1167" s="107"/>
      <c r="D1167" s="46"/>
      <c r="E1167" s="106"/>
      <c r="F1167" s="98"/>
      <c r="G1167" s="241"/>
      <c r="H1167" s="106"/>
    </row>
    <row r="1168" spans="1:8" x14ac:dyDescent="0.2">
      <c r="A1168" s="106"/>
      <c r="B1168" s="106"/>
      <c r="C1168" s="107"/>
      <c r="D1168" s="46"/>
      <c r="E1168" s="106"/>
      <c r="F1168" s="98"/>
      <c r="G1168" s="241"/>
      <c r="H1168" s="106"/>
    </row>
    <row r="1169" spans="1:8" x14ac:dyDescent="0.2">
      <c r="A1169" s="106"/>
      <c r="B1169" s="106"/>
      <c r="C1169" s="107"/>
      <c r="D1169" s="46"/>
      <c r="E1169" s="106"/>
      <c r="F1169" s="98"/>
      <c r="G1169" s="241"/>
      <c r="H1169" s="106"/>
    </row>
    <row r="1170" spans="1:8" x14ac:dyDescent="0.2">
      <c r="A1170" s="106"/>
      <c r="B1170" s="106"/>
      <c r="C1170" s="107"/>
      <c r="D1170" s="46"/>
      <c r="E1170" s="106"/>
      <c r="F1170" s="98"/>
      <c r="G1170" s="241"/>
      <c r="H1170" s="106"/>
    </row>
    <row r="1171" spans="1:8" x14ac:dyDescent="0.2">
      <c r="A1171" s="106"/>
      <c r="B1171" s="106"/>
      <c r="C1171" s="107"/>
      <c r="D1171" s="46"/>
      <c r="E1171" s="106"/>
      <c r="F1171" s="98"/>
      <c r="G1171" s="241"/>
      <c r="H1171" s="106"/>
    </row>
    <row r="1172" spans="1:8" x14ac:dyDescent="0.2">
      <c r="A1172" s="106"/>
      <c r="B1172" s="106"/>
      <c r="C1172" s="107"/>
      <c r="D1172" s="46"/>
      <c r="E1172" s="106"/>
      <c r="F1172" s="98"/>
      <c r="G1172" s="241"/>
      <c r="H1172" s="106"/>
    </row>
    <row r="1173" spans="1:8" x14ac:dyDescent="0.2">
      <c r="A1173" s="106"/>
      <c r="B1173" s="106"/>
      <c r="C1173" s="107"/>
      <c r="D1173" s="46"/>
      <c r="E1173" s="106"/>
      <c r="F1173" s="98"/>
      <c r="G1173" s="241"/>
      <c r="H1173" s="106"/>
    </row>
    <row r="1174" spans="1:8" x14ac:dyDescent="0.2">
      <c r="A1174" s="106"/>
      <c r="B1174" s="106"/>
      <c r="C1174" s="107"/>
      <c r="D1174" s="46"/>
      <c r="E1174" s="106"/>
      <c r="F1174" s="98"/>
      <c r="G1174" s="241"/>
      <c r="H1174" s="106"/>
    </row>
    <row r="1175" spans="1:8" x14ac:dyDescent="0.2">
      <c r="A1175" s="106"/>
      <c r="B1175" s="106"/>
      <c r="C1175" s="107"/>
      <c r="D1175" s="46"/>
      <c r="E1175" s="106"/>
      <c r="F1175" s="98"/>
      <c r="G1175" s="241"/>
      <c r="H1175" s="106"/>
    </row>
    <row r="1176" spans="1:8" x14ac:dyDescent="0.2">
      <c r="A1176" s="106"/>
      <c r="B1176" s="106"/>
      <c r="C1176" s="107"/>
      <c r="D1176" s="46"/>
      <c r="E1176" s="106"/>
      <c r="F1176" s="98"/>
      <c r="G1176" s="241"/>
      <c r="H1176" s="106"/>
    </row>
    <row r="1177" spans="1:8" x14ac:dyDescent="0.2">
      <c r="A1177" s="106"/>
      <c r="B1177" s="106"/>
      <c r="C1177" s="107"/>
      <c r="D1177" s="46"/>
      <c r="E1177" s="106"/>
      <c r="F1177" s="98"/>
      <c r="G1177" s="241"/>
      <c r="H1177" s="106"/>
    </row>
    <row r="1178" spans="1:8" x14ac:dyDescent="0.2">
      <c r="A1178" s="106"/>
      <c r="B1178" s="106"/>
      <c r="C1178" s="107"/>
      <c r="D1178" s="46"/>
      <c r="E1178" s="106"/>
      <c r="F1178" s="98"/>
      <c r="G1178" s="241"/>
      <c r="H1178" s="106"/>
    </row>
    <row r="1179" spans="1:8" x14ac:dyDescent="0.2">
      <c r="A1179" s="106"/>
      <c r="B1179" s="106"/>
      <c r="C1179" s="107"/>
      <c r="D1179" s="46"/>
      <c r="E1179" s="106"/>
      <c r="F1179" s="98"/>
      <c r="G1179" s="241"/>
      <c r="H1179" s="106"/>
    </row>
    <row r="1180" spans="1:8" x14ac:dyDescent="0.2">
      <c r="A1180" s="106"/>
      <c r="B1180" s="106"/>
      <c r="C1180" s="107"/>
      <c r="D1180" s="46"/>
      <c r="E1180" s="106"/>
      <c r="F1180" s="98"/>
      <c r="G1180" s="241"/>
      <c r="H1180" s="106"/>
    </row>
    <row r="1181" spans="1:8" x14ac:dyDescent="0.2">
      <c r="A1181" s="106"/>
      <c r="B1181" s="106"/>
      <c r="C1181" s="107"/>
      <c r="D1181" s="46"/>
      <c r="E1181" s="106"/>
      <c r="F1181" s="98"/>
      <c r="G1181" s="241"/>
      <c r="H1181" s="106"/>
    </row>
    <row r="1182" spans="1:8" x14ac:dyDescent="0.2">
      <c r="A1182" s="106"/>
      <c r="B1182" s="106"/>
      <c r="C1182" s="107"/>
      <c r="D1182" s="46"/>
      <c r="E1182" s="106"/>
      <c r="F1182" s="98"/>
      <c r="G1182" s="241"/>
      <c r="H1182" s="106"/>
    </row>
    <row r="1183" spans="1:8" x14ac:dyDescent="0.2">
      <c r="A1183" s="106"/>
      <c r="B1183" s="106"/>
      <c r="C1183" s="107"/>
      <c r="D1183" s="46"/>
      <c r="E1183" s="106"/>
      <c r="F1183" s="98"/>
      <c r="G1183" s="241"/>
      <c r="H1183" s="106"/>
    </row>
    <row r="1184" spans="1:8" x14ac:dyDescent="0.2">
      <c r="A1184" s="106"/>
      <c r="B1184" s="106"/>
      <c r="C1184" s="107"/>
      <c r="D1184" s="46"/>
      <c r="E1184" s="106"/>
      <c r="F1184" s="98"/>
      <c r="G1184" s="241"/>
      <c r="H1184" s="106"/>
    </row>
    <row r="1185" spans="1:8" x14ac:dyDescent="0.2">
      <c r="A1185" s="106"/>
      <c r="B1185" s="106"/>
      <c r="C1185" s="107"/>
      <c r="D1185" s="46"/>
      <c r="E1185" s="106"/>
      <c r="F1185" s="98"/>
      <c r="G1185" s="241"/>
      <c r="H1185" s="106"/>
    </row>
    <row r="1186" spans="1:8" x14ac:dyDescent="0.2">
      <c r="A1186" s="106"/>
      <c r="B1186" s="106"/>
      <c r="C1186" s="107"/>
      <c r="D1186" s="46"/>
      <c r="E1186" s="106"/>
      <c r="F1186" s="98"/>
      <c r="G1186" s="241"/>
      <c r="H1186" s="106"/>
    </row>
    <row r="1187" spans="1:8" x14ac:dyDescent="0.2">
      <c r="A1187" s="106"/>
      <c r="B1187" s="106"/>
      <c r="C1187" s="107"/>
      <c r="D1187" s="46"/>
      <c r="E1187" s="106"/>
      <c r="F1187" s="98"/>
      <c r="G1187" s="241"/>
      <c r="H1187" s="106"/>
    </row>
    <row r="1188" spans="1:8" x14ac:dyDescent="0.2">
      <c r="A1188" s="106"/>
      <c r="B1188" s="106"/>
      <c r="C1188" s="107"/>
      <c r="D1188" s="46"/>
      <c r="E1188" s="106"/>
      <c r="F1188" s="98"/>
      <c r="G1188" s="241"/>
      <c r="H1188" s="106"/>
    </row>
    <row r="1189" spans="1:8" x14ac:dyDescent="0.2">
      <c r="A1189" s="106"/>
      <c r="B1189" s="106"/>
      <c r="C1189" s="107"/>
      <c r="D1189" s="46"/>
      <c r="E1189" s="106"/>
      <c r="F1189" s="98"/>
      <c r="G1189" s="241"/>
      <c r="H1189" s="106"/>
    </row>
    <row r="1190" spans="1:8" x14ac:dyDescent="0.2">
      <c r="A1190" s="106"/>
      <c r="B1190" s="106"/>
      <c r="C1190" s="107"/>
      <c r="D1190" s="46"/>
      <c r="E1190" s="106"/>
      <c r="F1190" s="98"/>
      <c r="G1190" s="241"/>
      <c r="H1190" s="106"/>
    </row>
    <row r="1191" spans="1:8" x14ac:dyDescent="0.2">
      <c r="A1191" s="106"/>
      <c r="B1191" s="106"/>
      <c r="C1191" s="107"/>
      <c r="D1191" s="46"/>
      <c r="E1191" s="106"/>
      <c r="F1191" s="98"/>
      <c r="G1191" s="241"/>
      <c r="H1191" s="106"/>
    </row>
    <row r="1192" spans="1:8" x14ac:dyDescent="0.2">
      <c r="A1192" s="106"/>
      <c r="B1192" s="106"/>
      <c r="C1192" s="107"/>
      <c r="D1192" s="46"/>
      <c r="E1192" s="106"/>
      <c r="F1192" s="98"/>
      <c r="G1192" s="241"/>
      <c r="H1192" s="106"/>
    </row>
    <row r="1193" spans="1:8" x14ac:dyDescent="0.2">
      <c r="A1193" s="106"/>
      <c r="B1193" s="106"/>
      <c r="C1193" s="107"/>
      <c r="D1193" s="46"/>
      <c r="E1193" s="106"/>
      <c r="F1193" s="98"/>
      <c r="G1193" s="241"/>
      <c r="H1193" s="106"/>
    </row>
    <row r="1194" spans="1:8" x14ac:dyDescent="0.2">
      <c r="A1194" s="106"/>
      <c r="B1194" s="106"/>
      <c r="C1194" s="107"/>
      <c r="D1194" s="46"/>
      <c r="E1194" s="106"/>
      <c r="F1194" s="98"/>
      <c r="G1194" s="241"/>
      <c r="H1194" s="106"/>
    </row>
    <row r="1195" spans="1:8" x14ac:dyDescent="0.2">
      <c r="A1195" s="106"/>
      <c r="B1195" s="106"/>
      <c r="C1195" s="107"/>
      <c r="D1195" s="46"/>
      <c r="E1195" s="106"/>
      <c r="F1195" s="98"/>
      <c r="G1195" s="241"/>
      <c r="H1195" s="106"/>
    </row>
    <row r="1196" spans="1:8" x14ac:dyDescent="0.2">
      <c r="A1196" s="106"/>
      <c r="B1196" s="106"/>
      <c r="C1196" s="107"/>
      <c r="D1196" s="46"/>
      <c r="E1196" s="106"/>
      <c r="F1196" s="98"/>
      <c r="G1196" s="241"/>
      <c r="H1196" s="106"/>
    </row>
    <row r="1197" spans="1:8" x14ac:dyDescent="0.2">
      <c r="A1197" s="106"/>
      <c r="B1197" s="106"/>
      <c r="C1197" s="107"/>
      <c r="D1197" s="46"/>
      <c r="E1197" s="106"/>
      <c r="F1197" s="98"/>
      <c r="G1197" s="241"/>
      <c r="H1197" s="106"/>
    </row>
    <row r="1198" spans="1:8" x14ac:dyDescent="0.2">
      <c r="A1198" s="106"/>
      <c r="B1198" s="106"/>
      <c r="C1198" s="107"/>
      <c r="D1198" s="46"/>
      <c r="E1198" s="106"/>
      <c r="F1198" s="98"/>
      <c r="G1198" s="241"/>
      <c r="H1198" s="106"/>
    </row>
    <row r="1199" spans="1:8" x14ac:dyDescent="0.2">
      <c r="A1199" s="106"/>
      <c r="B1199" s="106"/>
      <c r="C1199" s="107"/>
      <c r="D1199" s="46"/>
      <c r="E1199" s="106"/>
      <c r="F1199" s="98"/>
      <c r="G1199" s="241"/>
      <c r="H1199" s="106"/>
    </row>
    <row r="1200" spans="1:8" x14ac:dyDescent="0.2">
      <c r="A1200" s="106"/>
      <c r="B1200" s="106"/>
      <c r="C1200" s="107"/>
      <c r="D1200" s="46"/>
      <c r="E1200" s="106"/>
      <c r="F1200" s="98"/>
      <c r="G1200" s="241"/>
      <c r="H1200" s="106"/>
    </row>
    <row r="1201" spans="1:8" x14ac:dyDescent="0.2">
      <c r="A1201" s="106"/>
      <c r="B1201" s="106"/>
      <c r="C1201" s="107"/>
      <c r="D1201" s="46"/>
      <c r="E1201" s="106"/>
      <c r="F1201" s="98"/>
      <c r="G1201" s="241"/>
      <c r="H1201" s="106"/>
    </row>
    <row r="1202" spans="1:8" x14ac:dyDescent="0.2">
      <c r="A1202" s="106"/>
      <c r="B1202" s="106"/>
      <c r="C1202" s="107"/>
      <c r="D1202" s="46"/>
      <c r="E1202" s="106"/>
      <c r="F1202" s="98"/>
      <c r="G1202" s="241"/>
      <c r="H1202" s="106"/>
    </row>
    <row r="1203" spans="1:8" x14ac:dyDescent="0.2">
      <c r="A1203" s="106"/>
      <c r="B1203" s="106"/>
      <c r="C1203" s="107"/>
      <c r="D1203" s="46"/>
      <c r="E1203" s="106"/>
      <c r="F1203" s="98"/>
      <c r="G1203" s="241"/>
      <c r="H1203" s="106"/>
    </row>
    <row r="1204" spans="1:8" x14ac:dyDescent="0.2">
      <c r="A1204" s="106"/>
      <c r="B1204" s="106"/>
      <c r="C1204" s="107"/>
      <c r="D1204" s="46"/>
      <c r="E1204" s="106"/>
      <c r="F1204" s="98"/>
      <c r="G1204" s="241"/>
      <c r="H1204" s="106"/>
    </row>
    <row r="1205" spans="1:8" x14ac:dyDescent="0.2">
      <c r="A1205" s="106"/>
      <c r="B1205" s="106"/>
      <c r="C1205" s="107"/>
      <c r="D1205" s="46"/>
      <c r="E1205" s="106"/>
      <c r="F1205" s="98"/>
      <c r="G1205" s="241"/>
      <c r="H1205" s="106"/>
    </row>
    <row r="1206" spans="1:8" x14ac:dyDescent="0.2">
      <c r="A1206" s="106"/>
      <c r="B1206" s="106"/>
      <c r="C1206" s="107"/>
      <c r="D1206" s="46"/>
      <c r="E1206" s="106"/>
      <c r="F1206" s="98"/>
      <c r="G1206" s="241"/>
      <c r="H1206" s="106"/>
    </row>
    <row r="1207" spans="1:8" x14ac:dyDescent="0.2">
      <c r="A1207" s="106"/>
      <c r="B1207" s="106"/>
      <c r="C1207" s="107"/>
      <c r="D1207" s="46"/>
      <c r="E1207" s="106"/>
      <c r="F1207" s="98"/>
      <c r="G1207" s="241"/>
      <c r="H1207" s="106"/>
    </row>
    <row r="1208" spans="1:8" x14ac:dyDescent="0.2">
      <c r="A1208" s="106"/>
      <c r="B1208" s="106"/>
      <c r="C1208" s="107"/>
      <c r="D1208" s="46"/>
      <c r="E1208" s="106"/>
      <c r="F1208" s="98"/>
      <c r="G1208" s="241"/>
      <c r="H1208" s="106"/>
    </row>
    <row r="1209" spans="1:8" x14ac:dyDescent="0.2">
      <c r="A1209" s="106"/>
      <c r="B1209" s="106"/>
      <c r="C1209" s="107"/>
      <c r="D1209" s="46"/>
      <c r="E1209" s="106"/>
      <c r="F1209" s="98"/>
      <c r="G1209" s="241"/>
      <c r="H1209" s="106"/>
    </row>
    <row r="1210" spans="1:8" x14ac:dyDescent="0.2">
      <c r="A1210" s="106"/>
      <c r="B1210" s="106"/>
      <c r="C1210" s="107"/>
      <c r="D1210" s="46"/>
      <c r="E1210" s="106"/>
      <c r="F1210" s="98"/>
      <c r="G1210" s="241"/>
      <c r="H1210" s="106"/>
    </row>
    <row r="1211" spans="1:8" x14ac:dyDescent="0.2">
      <c r="A1211" s="106"/>
      <c r="B1211" s="106"/>
      <c r="C1211" s="107"/>
      <c r="D1211" s="46"/>
      <c r="E1211" s="106"/>
      <c r="F1211" s="98"/>
      <c r="G1211" s="241"/>
      <c r="H1211" s="106"/>
    </row>
    <row r="1212" spans="1:8" x14ac:dyDescent="0.2">
      <c r="A1212" s="106"/>
      <c r="B1212" s="106"/>
      <c r="C1212" s="107"/>
      <c r="D1212" s="46"/>
      <c r="E1212" s="106"/>
      <c r="F1212" s="98"/>
      <c r="G1212" s="241"/>
      <c r="H1212" s="106"/>
    </row>
    <row r="1213" spans="1:8" x14ac:dyDescent="0.2">
      <c r="A1213" s="106"/>
      <c r="B1213" s="106"/>
      <c r="C1213" s="107"/>
      <c r="D1213" s="46"/>
      <c r="E1213" s="106"/>
      <c r="F1213" s="98"/>
      <c r="G1213" s="241"/>
      <c r="H1213" s="106"/>
    </row>
    <row r="1214" spans="1:8" x14ac:dyDescent="0.2">
      <c r="A1214" s="106"/>
      <c r="B1214" s="106"/>
      <c r="C1214" s="107"/>
      <c r="D1214" s="46"/>
      <c r="E1214" s="106"/>
      <c r="F1214" s="98"/>
      <c r="G1214" s="241"/>
      <c r="H1214" s="106"/>
    </row>
    <row r="1215" spans="1:8" x14ac:dyDescent="0.2">
      <c r="A1215" s="106"/>
      <c r="B1215" s="106"/>
      <c r="C1215" s="107"/>
      <c r="D1215" s="46"/>
      <c r="E1215" s="106"/>
      <c r="F1215" s="98"/>
      <c r="G1215" s="241"/>
      <c r="H1215" s="106"/>
    </row>
    <row r="1216" spans="1:8" x14ac:dyDescent="0.2">
      <c r="A1216" s="106"/>
      <c r="B1216" s="106"/>
      <c r="C1216" s="107"/>
      <c r="D1216" s="46"/>
      <c r="E1216" s="106"/>
      <c r="F1216" s="98"/>
      <c r="G1216" s="241"/>
      <c r="H1216" s="106"/>
    </row>
    <row r="1217" spans="1:8" x14ac:dyDescent="0.2">
      <c r="A1217" s="106"/>
      <c r="B1217" s="106"/>
      <c r="C1217" s="107"/>
      <c r="D1217" s="46"/>
      <c r="E1217" s="106"/>
      <c r="F1217" s="98"/>
      <c r="G1217" s="241"/>
      <c r="H1217" s="106"/>
    </row>
    <row r="1218" spans="1:8" x14ac:dyDescent="0.2">
      <c r="A1218" s="106"/>
      <c r="B1218" s="106"/>
      <c r="C1218" s="107"/>
      <c r="D1218" s="46"/>
      <c r="E1218" s="106"/>
      <c r="F1218" s="98"/>
      <c r="G1218" s="241"/>
      <c r="H1218" s="106"/>
    </row>
    <row r="1219" spans="1:8" x14ac:dyDescent="0.2">
      <c r="A1219" s="106"/>
      <c r="B1219" s="106"/>
      <c r="C1219" s="107"/>
      <c r="D1219" s="46"/>
      <c r="E1219" s="106"/>
      <c r="F1219" s="98"/>
      <c r="G1219" s="241"/>
      <c r="H1219" s="106"/>
    </row>
    <row r="1220" spans="1:8" x14ac:dyDescent="0.2">
      <c r="A1220" s="106"/>
      <c r="B1220" s="106"/>
      <c r="C1220" s="107"/>
      <c r="D1220" s="46"/>
      <c r="E1220" s="106"/>
      <c r="F1220" s="98"/>
      <c r="G1220" s="241"/>
      <c r="H1220" s="106"/>
    </row>
    <row r="1221" spans="1:8" x14ac:dyDescent="0.2">
      <c r="A1221" s="106"/>
      <c r="B1221" s="106"/>
      <c r="C1221" s="107"/>
      <c r="D1221" s="46"/>
      <c r="E1221" s="106"/>
      <c r="F1221" s="98"/>
      <c r="G1221" s="241"/>
      <c r="H1221" s="106"/>
    </row>
    <row r="1222" spans="1:8" x14ac:dyDescent="0.2">
      <c r="A1222" s="106"/>
      <c r="B1222" s="106"/>
      <c r="C1222" s="107"/>
      <c r="D1222" s="46"/>
      <c r="E1222" s="106"/>
      <c r="F1222" s="98"/>
      <c r="G1222" s="241"/>
      <c r="H1222" s="106"/>
    </row>
    <row r="1223" spans="1:8" x14ac:dyDescent="0.2">
      <c r="A1223" s="106"/>
      <c r="B1223" s="106"/>
      <c r="C1223" s="107"/>
      <c r="D1223" s="46"/>
      <c r="E1223" s="106"/>
      <c r="F1223" s="98"/>
      <c r="G1223" s="241"/>
      <c r="H1223" s="106"/>
    </row>
    <row r="1224" spans="1:8" x14ac:dyDescent="0.2">
      <c r="A1224" s="106"/>
      <c r="B1224" s="106"/>
      <c r="C1224" s="107"/>
      <c r="D1224" s="46"/>
      <c r="E1224" s="106"/>
      <c r="F1224" s="98"/>
      <c r="G1224" s="241"/>
      <c r="H1224" s="106"/>
    </row>
    <row r="1225" spans="1:8" x14ac:dyDescent="0.2">
      <c r="A1225" s="106"/>
      <c r="B1225" s="106"/>
      <c r="C1225" s="107"/>
      <c r="D1225" s="46"/>
      <c r="E1225" s="106"/>
      <c r="F1225" s="98"/>
      <c r="G1225" s="241"/>
      <c r="H1225" s="106"/>
    </row>
    <row r="1226" spans="1:8" x14ac:dyDescent="0.2">
      <c r="A1226" s="106"/>
      <c r="B1226" s="106"/>
      <c r="C1226" s="107"/>
      <c r="D1226" s="46"/>
      <c r="E1226" s="106"/>
      <c r="F1226" s="98"/>
      <c r="G1226" s="241"/>
      <c r="H1226" s="106"/>
    </row>
    <row r="1227" spans="1:8" x14ac:dyDescent="0.2">
      <c r="A1227" s="106"/>
      <c r="B1227" s="106"/>
      <c r="C1227" s="107"/>
      <c r="D1227" s="46"/>
      <c r="E1227" s="106"/>
      <c r="F1227" s="98"/>
      <c r="G1227" s="241"/>
      <c r="H1227" s="106"/>
    </row>
    <row r="1228" spans="1:8" x14ac:dyDescent="0.2">
      <c r="A1228" s="106"/>
      <c r="B1228" s="106"/>
      <c r="C1228" s="107"/>
      <c r="D1228" s="46"/>
      <c r="E1228" s="106"/>
      <c r="F1228" s="98"/>
      <c r="G1228" s="241"/>
      <c r="H1228" s="106"/>
    </row>
    <row r="1229" spans="1:8" x14ac:dyDescent="0.2">
      <c r="A1229" s="106"/>
      <c r="B1229" s="106"/>
      <c r="C1229" s="107"/>
      <c r="D1229" s="46"/>
      <c r="E1229" s="106"/>
      <c r="F1229" s="98"/>
      <c r="G1229" s="241"/>
      <c r="H1229" s="106"/>
    </row>
    <row r="1230" spans="1:8" x14ac:dyDescent="0.2">
      <c r="A1230" s="106"/>
      <c r="B1230" s="106"/>
      <c r="C1230" s="107"/>
      <c r="D1230" s="46"/>
      <c r="E1230" s="106"/>
      <c r="F1230" s="98"/>
      <c r="G1230" s="241"/>
      <c r="H1230" s="106"/>
    </row>
    <row r="1231" spans="1:8" x14ac:dyDescent="0.2">
      <c r="A1231" s="106"/>
      <c r="B1231" s="106"/>
      <c r="C1231" s="107"/>
      <c r="D1231" s="46"/>
      <c r="E1231" s="106"/>
      <c r="F1231" s="98"/>
      <c r="G1231" s="241"/>
      <c r="H1231" s="106"/>
    </row>
    <row r="1232" spans="1:8" x14ac:dyDescent="0.2">
      <c r="A1232" s="106"/>
      <c r="B1232" s="106"/>
      <c r="C1232" s="107"/>
      <c r="D1232" s="46"/>
      <c r="E1232" s="106"/>
      <c r="F1232" s="98"/>
      <c r="G1232" s="241"/>
      <c r="H1232" s="106"/>
    </row>
    <row r="1233" spans="1:8" x14ac:dyDescent="0.2">
      <c r="A1233" s="106"/>
      <c r="B1233" s="106"/>
      <c r="C1233" s="107"/>
      <c r="D1233" s="46"/>
      <c r="E1233" s="106"/>
      <c r="F1233" s="98"/>
      <c r="G1233" s="241"/>
      <c r="H1233" s="106"/>
    </row>
    <row r="1234" spans="1:8" x14ac:dyDescent="0.2">
      <c r="A1234" s="106"/>
      <c r="B1234" s="106"/>
      <c r="C1234" s="107"/>
      <c r="D1234" s="46"/>
      <c r="E1234" s="106"/>
      <c r="F1234" s="98"/>
      <c r="G1234" s="241"/>
      <c r="H1234" s="106"/>
    </row>
    <row r="1235" spans="1:8" x14ac:dyDescent="0.2">
      <c r="A1235" s="106"/>
      <c r="B1235" s="106"/>
      <c r="C1235" s="107"/>
      <c r="D1235" s="46"/>
      <c r="E1235" s="106"/>
      <c r="F1235" s="98"/>
      <c r="G1235" s="241"/>
      <c r="H1235" s="106"/>
    </row>
    <row r="1236" spans="1:8" x14ac:dyDescent="0.2">
      <c r="A1236" s="106"/>
      <c r="B1236" s="106"/>
      <c r="C1236" s="107"/>
      <c r="D1236" s="46"/>
      <c r="E1236" s="106"/>
      <c r="F1236" s="98"/>
      <c r="G1236" s="241"/>
      <c r="H1236" s="106"/>
    </row>
    <row r="1237" spans="1:8" x14ac:dyDescent="0.2">
      <c r="A1237" s="106"/>
      <c r="B1237" s="106"/>
      <c r="C1237" s="107"/>
      <c r="D1237" s="46"/>
      <c r="E1237" s="106"/>
      <c r="F1237" s="98"/>
      <c r="G1237" s="241"/>
      <c r="H1237" s="106"/>
    </row>
    <row r="1238" spans="1:8" x14ac:dyDescent="0.2">
      <c r="A1238" s="106"/>
      <c r="B1238" s="106"/>
      <c r="C1238" s="107"/>
      <c r="D1238" s="46"/>
      <c r="E1238" s="106"/>
      <c r="F1238" s="98"/>
      <c r="G1238" s="241"/>
      <c r="H1238" s="106"/>
    </row>
    <row r="1239" spans="1:8" x14ac:dyDescent="0.2">
      <c r="A1239" s="106"/>
      <c r="B1239" s="106"/>
      <c r="C1239" s="107"/>
      <c r="D1239" s="46"/>
      <c r="E1239" s="106"/>
      <c r="F1239" s="98"/>
      <c r="G1239" s="241"/>
      <c r="H1239" s="106"/>
    </row>
    <row r="1240" spans="1:8" x14ac:dyDescent="0.2">
      <c r="A1240" s="106"/>
      <c r="B1240" s="106"/>
      <c r="C1240" s="107"/>
      <c r="D1240" s="46"/>
      <c r="E1240" s="106"/>
      <c r="F1240" s="98"/>
      <c r="G1240" s="241"/>
      <c r="H1240" s="106"/>
    </row>
    <row r="1241" spans="1:8" x14ac:dyDescent="0.2">
      <c r="A1241" s="106"/>
      <c r="B1241" s="106"/>
      <c r="C1241" s="107"/>
      <c r="D1241" s="46"/>
      <c r="E1241" s="106"/>
      <c r="F1241" s="98"/>
      <c r="G1241" s="241"/>
      <c r="H1241" s="106"/>
    </row>
    <row r="1242" spans="1:8" x14ac:dyDescent="0.2">
      <c r="A1242" s="106"/>
      <c r="B1242" s="106"/>
      <c r="C1242" s="107"/>
      <c r="D1242" s="46"/>
      <c r="E1242" s="106"/>
      <c r="F1242" s="98"/>
      <c r="G1242" s="241"/>
      <c r="H1242" s="106"/>
    </row>
    <row r="1243" spans="1:8" x14ac:dyDescent="0.2">
      <c r="A1243" s="106"/>
      <c r="B1243" s="106"/>
      <c r="C1243" s="107"/>
      <c r="D1243" s="46"/>
      <c r="E1243" s="106"/>
      <c r="F1243" s="98"/>
      <c r="G1243" s="241"/>
      <c r="H1243" s="106"/>
    </row>
    <row r="1244" spans="1:8" x14ac:dyDescent="0.2">
      <c r="A1244" s="106"/>
      <c r="B1244" s="106"/>
      <c r="C1244" s="107"/>
      <c r="D1244" s="46"/>
      <c r="E1244" s="106"/>
      <c r="F1244" s="98"/>
      <c r="G1244" s="241"/>
      <c r="H1244" s="106"/>
    </row>
    <row r="1245" spans="1:8" x14ac:dyDescent="0.2">
      <c r="A1245" s="106"/>
      <c r="B1245" s="106"/>
      <c r="C1245" s="107"/>
      <c r="D1245" s="46"/>
      <c r="E1245" s="106"/>
      <c r="F1245" s="98"/>
      <c r="G1245" s="241"/>
      <c r="H1245" s="106"/>
    </row>
    <row r="1246" spans="1:8" x14ac:dyDescent="0.2">
      <c r="A1246" s="106"/>
      <c r="B1246" s="106"/>
      <c r="C1246" s="107"/>
      <c r="D1246" s="46"/>
      <c r="E1246" s="106"/>
      <c r="F1246" s="98"/>
      <c r="G1246" s="241"/>
      <c r="H1246" s="106"/>
    </row>
    <row r="1247" spans="1:8" x14ac:dyDescent="0.2">
      <c r="A1247" s="106"/>
      <c r="B1247" s="106"/>
      <c r="C1247" s="107"/>
      <c r="D1247" s="46"/>
      <c r="E1247" s="106"/>
      <c r="F1247" s="98"/>
      <c r="G1247" s="241"/>
      <c r="H1247" s="106"/>
    </row>
    <row r="1248" spans="1:8" x14ac:dyDescent="0.2">
      <c r="A1248" s="106"/>
      <c r="B1248" s="106"/>
      <c r="C1248" s="107"/>
      <c r="D1248" s="46"/>
      <c r="E1248" s="106"/>
      <c r="F1248" s="98"/>
      <c r="G1248" s="241"/>
      <c r="H1248" s="106"/>
    </row>
    <row r="1249" spans="1:8" x14ac:dyDescent="0.2">
      <c r="A1249" s="106"/>
      <c r="B1249" s="106"/>
      <c r="C1249" s="107"/>
      <c r="D1249" s="46"/>
      <c r="E1249" s="106"/>
      <c r="F1249" s="98"/>
      <c r="G1249" s="241"/>
      <c r="H1249" s="106"/>
    </row>
    <row r="1250" spans="1:8" x14ac:dyDescent="0.2">
      <c r="A1250" s="106"/>
      <c r="B1250" s="106"/>
      <c r="C1250" s="107"/>
      <c r="D1250" s="46"/>
      <c r="E1250" s="106"/>
      <c r="F1250" s="98"/>
      <c r="G1250" s="241"/>
      <c r="H1250" s="106"/>
    </row>
    <row r="1251" spans="1:8" x14ac:dyDescent="0.2">
      <c r="A1251" s="106"/>
      <c r="B1251" s="106"/>
      <c r="C1251" s="107"/>
      <c r="D1251" s="46"/>
      <c r="E1251" s="106"/>
      <c r="F1251" s="98"/>
      <c r="G1251" s="241"/>
      <c r="H1251" s="106"/>
    </row>
    <row r="1252" spans="1:8" x14ac:dyDescent="0.2">
      <c r="A1252" s="106"/>
      <c r="B1252" s="106"/>
      <c r="C1252" s="107"/>
      <c r="D1252" s="46"/>
      <c r="E1252" s="106"/>
      <c r="F1252" s="98"/>
      <c r="G1252" s="241"/>
      <c r="H1252" s="106"/>
    </row>
    <row r="1253" spans="1:8" x14ac:dyDescent="0.2">
      <c r="A1253" s="106"/>
      <c r="B1253" s="106"/>
      <c r="C1253" s="107"/>
      <c r="D1253" s="46"/>
      <c r="E1253" s="106"/>
      <c r="F1253" s="98"/>
      <c r="G1253" s="241"/>
      <c r="H1253" s="106"/>
    </row>
    <row r="1254" spans="1:8" x14ac:dyDescent="0.2">
      <c r="A1254" s="106"/>
      <c r="B1254" s="106"/>
      <c r="C1254" s="107"/>
      <c r="D1254" s="46"/>
      <c r="E1254" s="106"/>
      <c r="F1254" s="98"/>
      <c r="G1254" s="241"/>
      <c r="H1254" s="106"/>
    </row>
    <row r="1255" spans="1:8" x14ac:dyDescent="0.2">
      <c r="A1255" s="106"/>
      <c r="B1255" s="106"/>
      <c r="C1255" s="107"/>
      <c r="D1255" s="46"/>
      <c r="E1255" s="106"/>
      <c r="F1255" s="98"/>
      <c r="G1255" s="241"/>
      <c r="H1255" s="106"/>
    </row>
    <row r="1256" spans="1:8" x14ac:dyDescent="0.2">
      <c r="A1256" s="106"/>
      <c r="B1256" s="106"/>
      <c r="C1256" s="107"/>
      <c r="D1256" s="46"/>
      <c r="E1256" s="106"/>
      <c r="F1256" s="98"/>
      <c r="G1256" s="241"/>
      <c r="H1256" s="106"/>
    </row>
    <row r="1257" spans="1:8" x14ac:dyDescent="0.2">
      <c r="A1257" s="106"/>
      <c r="B1257" s="106"/>
      <c r="C1257" s="107"/>
      <c r="D1257" s="46"/>
      <c r="E1257" s="106"/>
      <c r="F1257" s="98"/>
      <c r="G1257" s="241"/>
      <c r="H1257" s="106"/>
    </row>
    <row r="1258" spans="1:8" x14ac:dyDescent="0.2">
      <c r="A1258" s="106"/>
      <c r="B1258" s="106"/>
      <c r="C1258" s="107"/>
      <c r="D1258" s="46"/>
      <c r="E1258" s="106"/>
      <c r="F1258" s="98"/>
      <c r="G1258" s="241"/>
      <c r="H1258" s="106"/>
    </row>
    <row r="1259" spans="1:8" x14ac:dyDescent="0.2">
      <c r="A1259" s="106"/>
      <c r="B1259" s="106"/>
      <c r="C1259" s="107"/>
      <c r="D1259" s="46"/>
      <c r="E1259" s="106"/>
      <c r="F1259" s="98"/>
      <c r="G1259" s="241"/>
      <c r="H1259" s="106"/>
    </row>
    <row r="1260" spans="1:8" x14ac:dyDescent="0.2">
      <c r="A1260" s="106"/>
      <c r="B1260" s="106"/>
      <c r="C1260" s="107"/>
      <c r="D1260" s="46"/>
      <c r="E1260" s="106"/>
      <c r="F1260" s="98"/>
      <c r="G1260" s="241"/>
      <c r="H1260" s="106"/>
    </row>
    <row r="1261" spans="1:8" x14ac:dyDescent="0.2">
      <c r="A1261" s="106"/>
      <c r="B1261" s="106"/>
      <c r="C1261" s="107"/>
      <c r="D1261" s="46"/>
      <c r="E1261" s="106"/>
      <c r="F1261" s="98"/>
      <c r="G1261" s="241"/>
      <c r="H1261" s="106"/>
    </row>
    <row r="1262" spans="1:8" x14ac:dyDescent="0.2">
      <c r="A1262" s="106"/>
      <c r="B1262" s="106"/>
      <c r="C1262" s="107"/>
      <c r="D1262" s="46"/>
      <c r="E1262" s="106"/>
      <c r="F1262" s="98"/>
      <c r="G1262" s="241"/>
      <c r="H1262" s="106"/>
    </row>
    <row r="1263" spans="1:8" x14ac:dyDescent="0.2">
      <c r="A1263" s="106"/>
      <c r="B1263" s="106"/>
      <c r="C1263" s="107"/>
      <c r="D1263" s="46"/>
      <c r="E1263" s="106"/>
      <c r="F1263" s="98"/>
      <c r="G1263" s="241"/>
      <c r="H1263" s="106"/>
    </row>
    <row r="1264" spans="1:8" x14ac:dyDescent="0.2">
      <c r="A1264" s="106"/>
      <c r="B1264" s="106"/>
      <c r="C1264" s="107"/>
      <c r="D1264" s="46"/>
      <c r="E1264" s="106"/>
      <c r="F1264" s="98"/>
      <c r="G1264" s="241"/>
      <c r="H1264" s="106"/>
    </row>
    <row r="1265" spans="1:8" x14ac:dyDescent="0.2">
      <c r="A1265" s="106"/>
      <c r="B1265" s="106"/>
      <c r="C1265" s="107"/>
      <c r="D1265" s="46"/>
      <c r="E1265" s="106"/>
      <c r="F1265" s="98"/>
      <c r="G1265" s="241"/>
      <c r="H1265" s="106"/>
    </row>
    <row r="1266" spans="1:8" x14ac:dyDescent="0.2">
      <c r="A1266" s="106"/>
      <c r="B1266" s="106"/>
      <c r="C1266" s="107"/>
      <c r="D1266" s="46"/>
      <c r="E1266" s="106"/>
      <c r="F1266" s="98"/>
      <c r="G1266" s="241"/>
      <c r="H1266" s="106"/>
    </row>
    <row r="1267" spans="1:8" x14ac:dyDescent="0.2">
      <c r="A1267" s="106"/>
      <c r="B1267" s="106"/>
      <c r="C1267" s="107"/>
      <c r="D1267" s="46"/>
      <c r="E1267" s="106"/>
      <c r="F1267" s="98"/>
      <c r="G1267" s="241"/>
      <c r="H1267" s="106"/>
    </row>
    <row r="1268" spans="1:8" x14ac:dyDescent="0.2">
      <c r="A1268" s="106"/>
      <c r="B1268" s="106"/>
      <c r="C1268" s="107"/>
      <c r="D1268" s="46"/>
      <c r="E1268" s="106"/>
      <c r="F1268" s="98"/>
      <c r="G1268" s="241"/>
      <c r="H1268" s="106"/>
    </row>
    <row r="1269" spans="1:8" x14ac:dyDescent="0.2">
      <c r="A1269" s="106"/>
      <c r="B1269" s="106"/>
      <c r="C1269" s="107"/>
      <c r="D1269" s="46"/>
      <c r="E1269" s="106"/>
      <c r="F1269" s="98"/>
      <c r="G1269" s="241"/>
      <c r="H1269" s="106"/>
    </row>
    <row r="1270" spans="1:8" x14ac:dyDescent="0.2">
      <c r="A1270" s="106"/>
      <c r="B1270" s="106"/>
      <c r="C1270" s="107"/>
      <c r="D1270" s="46"/>
      <c r="E1270" s="106"/>
      <c r="F1270" s="98"/>
      <c r="G1270" s="241"/>
      <c r="H1270" s="106"/>
    </row>
    <row r="1271" spans="1:8" x14ac:dyDescent="0.2">
      <c r="A1271" s="106"/>
      <c r="B1271" s="106"/>
      <c r="C1271" s="107"/>
      <c r="D1271" s="46"/>
      <c r="E1271" s="106"/>
      <c r="F1271" s="98"/>
      <c r="G1271" s="241"/>
      <c r="H1271" s="106"/>
    </row>
    <row r="1272" spans="1:8" x14ac:dyDescent="0.2">
      <c r="A1272" s="106"/>
      <c r="B1272" s="106"/>
      <c r="C1272" s="107"/>
      <c r="D1272" s="46"/>
      <c r="E1272" s="106"/>
      <c r="F1272" s="98"/>
      <c r="G1272" s="241"/>
      <c r="H1272" s="106"/>
    </row>
    <row r="1273" spans="1:8" x14ac:dyDescent="0.2">
      <c r="A1273" s="106"/>
      <c r="B1273" s="106"/>
      <c r="C1273" s="107"/>
      <c r="D1273" s="46"/>
      <c r="E1273" s="106"/>
      <c r="F1273" s="98"/>
      <c r="G1273" s="241"/>
      <c r="H1273" s="106"/>
    </row>
    <row r="1274" spans="1:8" x14ac:dyDescent="0.2">
      <c r="A1274" s="106"/>
      <c r="B1274" s="106"/>
      <c r="C1274" s="107"/>
      <c r="D1274" s="46"/>
      <c r="E1274" s="106"/>
      <c r="F1274" s="98"/>
      <c r="G1274" s="241"/>
      <c r="H1274" s="106"/>
    </row>
    <row r="1275" spans="1:8" x14ac:dyDescent="0.2">
      <c r="A1275" s="106"/>
      <c r="B1275" s="106"/>
      <c r="C1275" s="107"/>
      <c r="D1275" s="46"/>
      <c r="E1275" s="106"/>
      <c r="F1275" s="98"/>
      <c r="G1275" s="241"/>
      <c r="H1275" s="106"/>
    </row>
    <row r="1276" spans="1:8" x14ac:dyDescent="0.2">
      <c r="A1276" s="106"/>
      <c r="B1276" s="106"/>
      <c r="C1276" s="107"/>
      <c r="D1276" s="46"/>
      <c r="E1276" s="106"/>
      <c r="F1276" s="98"/>
      <c r="G1276" s="241"/>
      <c r="H1276" s="106"/>
    </row>
    <row r="1277" spans="1:8" x14ac:dyDescent="0.2">
      <c r="A1277" s="106"/>
      <c r="B1277" s="106"/>
      <c r="C1277" s="107"/>
      <c r="D1277" s="46"/>
      <c r="E1277" s="106"/>
      <c r="F1277" s="98"/>
      <c r="G1277" s="241"/>
      <c r="H1277" s="106"/>
    </row>
    <row r="1278" spans="1:8" x14ac:dyDescent="0.2">
      <c r="A1278" s="106"/>
      <c r="B1278" s="106"/>
      <c r="C1278" s="107"/>
      <c r="D1278" s="46"/>
      <c r="E1278" s="106"/>
      <c r="F1278" s="98"/>
      <c r="G1278" s="241"/>
      <c r="H1278" s="106"/>
    </row>
    <row r="1279" spans="1:8" x14ac:dyDescent="0.2">
      <c r="A1279" s="106"/>
      <c r="B1279" s="106"/>
      <c r="C1279" s="107"/>
      <c r="D1279" s="46"/>
      <c r="E1279" s="106"/>
      <c r="F1279" s="98"/>
      <c r="G1279" s="241"/>
      <c r="H1279" s="106"/>
    </row>
    <row r="1280" spans="1:8" x14ac:dyDescent="0.2">
      <c r="A1280" s="106"/>
      <c r="B1280" s="106"/>
      <c r="C1280" s="107"/>
      <c r="D1280" s="46"/>
      <c r="E1280" s="106"/>
      <c r="F1280" s="98"/>
      <c r="G1280" s="241"/>
      <c r="H1280" s="106"/>
    </row>
    <row r="1281" spans="1:8" x14ac:dyDescent="0.2">
      <c r="A1281" s="106"/>
      <c r="B1281" s="106"/>
      <c r="C1281" s="107"/>
      <c r="D1281" s="46"/>
      <c r="E1281" s="106"/>
      <c r="F1281" s="98"/>
      <c r="G1281" s="241"/>
      <c r="H1281" s="106"/>
    </row>
    <row r="1282" spans="1:8" x14ac:dyDescent="0.2">
      <c r="A1282" s="106"/>
      <c r="B1282" s="106"/>
      <c r="C1282" s="107"/>
      <c r="D1282" s="46"/>
      <c r="E1282" s="106"/>
      <c r="F1282" s="98"/>
      <c r="G1282" s="241"/>
      <c r="H1282" s="106"/>
    </row>
    <row r="1283" spans="1:8" x14ac:dyDescent="0.2">
      <c r="A1283" s="106"/>
      <c r="B1283" s="106"/>
      <c r="C1283" s="107"/>
      <c r="D1283" s="46"/>
      <c r="E1283" s="106"/>
      <c r="F1283" s="98"/>
      <c r="G1283" s="241"/>
      <c r="H1283" s="106"/>
    </row>
    <row r="1284" spans="1:8" x14ac:dyDescent="0.2">
      <c r="A1284" s="106"/>
      <c r="B1284" s="106"/>
      <c r="C1284" s="107"/>
      <c r="D1284" s="46"/>
      <c r="E1284" s="106"/>
      <c r="F1284" s="98"/>
      <c r="G1284" s="241"/>
      <c r="H1284" s="106"/>
    </row>
    <row r="1285" spans="1:8" x14ac:dyDescent="0.2">
      <c r="A1285" s="106"/>
      <c r="B1285" s="106"/>
      <c r="C1285" s="107"/>
      <c r="D1285" s="46"/>
      <c r="E1285" s="106"/>
      <c r="F1285" s="98"/>
      <c r="G1285" s="241"/>
      <c r="H1285" s="106"/>
    </row>
    <row r="1286" spans="1:8" x14ac:dyDescent="0.2">
      <c r="A1286" s="106"/>
      <c r="B1286" s="106"/>
      <c r="C1286" s="107"/>
      <c r="D1286" s="46"/>
      <c r="E1286" s="106"/>
      <c r="F1286" s="98"/>
      <c r="G1286" s="241"/>
      <c r="H1286" s="106"/>
    </row>
    <row r="1287" spans="1:8" x14ac:dyDescent="0.2">
      <c r="A1287" s="106"/>
      <c r="B1287" s="106"/>
      <c r="C1287" s="107"/>
      <c r="D1287" s="46"/>
      <c r="E1287" s="106"/>
      <c r="F1287" s="98"/>
      <c r="G1287" s="241"/>
      <c r="H1287" s="106"/>
    </row>
    <row r="1288" spans="1:8" x14ac:dyDescent="0.2">
      <c r="A1288" s="106"/>
      <c r="B1288" s="106"/>
      <c r="C1288" s="107"/>
      <c r="D1288" s="46"/>
      <c r="E1288" s="106"/>
      <c r="F1288" s="98"/>
      <c r="G1288" s="241"/>
      <c r="H1288" s="106"/>
    </row>
    <row r="1289" spans="1:8" x14ac:dyDescent="0.2">
      <c r="A1289" s="106"/>
      <c r="B1289" s="106"/>
      <c r="C1289" s="107"/>
      <c r="D1289" s="46"/>
      <c r="E1289" s="106"/>
      <c r="F1289" s="98"/>
      <c r="G1289" s="241"/>
      <c r="H1289" s="106"/>
    </row>
    <row r="1290" spans="1:8" x14ac:dyDescent="0.2">
      <c r="A1290" s="106"/>
      <c r="B1290" s="106"/>
      <c r="C1290" s="107"/>
      <c r="D1290" s="46"/>
      <c r="E1290" s="106"/>
      <c r="F1290" s="98"/>
      <c r="G1290" s="241"/>
      <c r="H1290" s="106"/>
    </row>
    <row r="1291" spans="1:8" x14ac:dyDescent="0.2">
      <c r="A1291" s="106"/>
      <c r="B1291" s="106"/>
      <c r="C1291" s="107"/>
      <c r="D1291" s="46"/>
      <c r="E1291" s="106"/>
      <c r="F1291" s="98"/>
      <c r="G1291" s="241"/>
      <c r="H1291" s="106"/>
    </row>
    <row r="1292" spans="1:8" x14ac:dyDescent="0.2">
      <c r="A1292" s="106"/>
      <c r="B1292" s="106"/>
      <c r="C1292" s="107"/>
      <c r="D1292" s="46"/>
      <c r="E1292" s="106"/>
      <c r="F1292" s="98"/>
      <c r="G1292" s="241"/>
      <c r="H1292" s="106"/>
    </row>
    <row r="1293" spans="1:8" x14ac:dyDescent="0.2">
      <c r="A1293" s="106"/>
      <c r="B1293" s="106"/>
      <c r="C1293" s="107"/>
      <c r="D1293" s="46"/>
      <c r="E1293" s="106"/>
      <c r="F1293" s="98"/>
      <c r="G1293" s="241"/>
      <c r="H1293" s="106"/>
    </row>
    <row r="1294" spans="1:8" x14ac:dyDescent="0.2">
      <c r="A1294" s="106"/>
      <c r="B1294" s="106"/>
      <c r="C1294" s="107"/>
      <c r="D1294" s="46"/>
      <c r="E1294" s="106"/>
      <c r="F1294" s="98"/>
      <c r="G1294" s="241"/>
      <c r="H1294" s="106"/>
    </row>
    <row r="1295" spans="1:8" x14ac:dyDescent="0.2">
      <c r="A1295" s="106"/>
      <c r="B1295" s="106"/>
      <c r="C1295" s="107"/>
      <c r="D1295" s="46"/>
      <c r="E1295" s="106"/>
      <c r="F1295" s="98"/>
      <c r="G1295" s="241"/>
      <c r="H1295" s="106"/>
    </row>
    <row r="1296" spans="1:8" x14ac:dyDescent="0.2">
      <c r="A1296" s="106"/>
      <c r="B1296" s="106"/>
      <c r="C1296" s="107"/>
      <c r="D1296" s="46"/>
      <c r="E1296" s="106"/>
      <c r="F1296" s="98"/>
      <c r="G1296" s="241"/>
      <c r="H1296" s="106"/>
    </row>
    <row r="1297" spans="1:8" x14ac:dyDescent="0.2">
      <c r="A1297" s="106"/>
      <c r="B1297" s="106"/>
      <c r="C1297" s="107"/>
      <c r="D1297" s="46"/>
      <c r="E1297" s="106"/>
      <c r="F1297" s="98"/>
      <c r="G1297" s="241"/>
      <c r="H1297" s="106"/>
    </row>
    <row r="1298" spans="1:8" x14ac:dyDescent="0.2">
      <c r="A1298" s="106"/>
      <c r="B1298" s="106"/>
      <c r="C1298" s="107"/>
      <c r="D1298" s="46"/>
      <c r="E1298" s="106"/>
      <c r="F1298" s="98"/>
      <c r="G1298" s="241"/>
      <c r="H1298" s="106"/>
    </row>
    <row r="1299" spans="1:8" x14ac:dyDescent="0.2">
      <c r="A1299" s="106"/>
      <c r="B1299" s="106"/>
      <c r="C1299" s="107"/>
      <c r="D1299" s="46"/>
      <c r="E1299" s="106"/>
      <c r="F1299" s="98"/>
      <c r="G1299" s="241"/>
      <c r="H1299" s="106"/>
    </row>
    <row r="1300" spans="1:8" x14ac:dyDescent="0.2">
      <c r="A1300" s="106"/>
      <c r="B1300" s="106"/>
      <c r="C1300" s="107"/>
      <c r="D1300" s="46"/>
      <c r="E1300" s="106"/>
      <c r="F1300" s="98"/>
      <c r="G1300" s="241"/>
      <c r="H1300" s="106"/>
    </row>
    <row r="1301" spans="1:8" x14ac:dyDescent="0.2">
      <c r="A1301" s="106"/>
      <c r="B1301" s="106"/>
      <c r="C1301" s="107"/>
      <c r="D1301" s="46"/>
      <c r="E1301" s="106"/>
      <c r="F1301" s="98"/>
      <c r="G1301" s="241"/>
      <c r="H1301" s="106"/>
    </row>
    <row r="1302" spans="1:8" x14ac:dyDescent="0.2">
      <c r="A1302" s="106"/>
      <c r="B1302" s="106"/>
      <c r="C1302" s="107"/>
      <c r="D1302" s="46"/>
      <c r="E1302" s="106"/>
      <c r="F1302" s="98"/>
      <c r="G1302" s="241"/>
      <c r="H1302" s="106"/>
    </row>
    <row r="1303" spans="1:8" x14ac:dyDescent="0.2">
      <c r="A1303" s="106"/>
      <c r="B1303" s="106"/>
      <c r="C1303" s="107"/>
      <c r="D1303" s="46"/>
      <c r="E1303" s="106"/>
      <c r="F1303" s="98"/>
      <c r="G1303" s="241"/>
      <c r="H1303" s="106"/>
    </row>
    <row r="1304" spans="1:8" x14ac:dyDescent="0.2">
      <c r="A1304" s="106"/>
      <c r="B1304" s="106"/>
      <c r="C1304" s="107"/>
      <c r="D1304" s="46"/>
      <c r="E1304" s="106"/>
      <c r="F1304" s="98"/>
      <c r="G1304" s="241"/>
      <c r="H1304" s="106"/>
    </row>
    <row r="1305" spans="1:8" x14ac:dyDescent="0.2">
      <c r="A1305" s="106"/>
      <c r="B1305" s="106"/>
      <c r="C1305" s="107"/>
      <c r="D1305" s="46"/>
      <c r="E1305" s="106"/>
      <c r="F1305" s="98"/>
      <c r="G1305" s="241"/>
      <c r="H1305" s="106"/>
    </row>
    <row r="1306" spans="1:8" x14ac:dyDescent="0.2">
      <c r="A1306" s="106"/>
      <c r="B1306" s="106"/>
      <c r="C1306" s="107"/>
      <c r="D1306" s="46"/>
      <c r="E1306" s="106"/>
      <c r="F1306" s="98"/>
      <c r="G1306" s="241"/>
      <c r="H1306" s="106"/>
    </row>
    <row r="1307" spans="1:8" x14ac:dyDescent="0.2">
      <c r="A1307" s="106"/>
      <c r="B1307" s="106"/>
      <c r="C1307" s="107"/>
      <c r="D1307" s="46"/>
      <c r="E1307" s="106"/>
      <c r="F1307" s="98"/>
      <c r="G1307" s="241"/>
      <c r="H1307" s="106"/>
    </row>
    <row r="1308" spans="1:8" x14ac:dyDescent="0.2">
      <c r="A1308" s="106"/>
      <c r="B1308" s="106"/>
      <c r="C1308" s="107"/>
      <c r="D1308" s="46"/>
      <c r="E1308" s="106"/>
      <c r="F1308" s="98"/>
      <c r="G1308" s="241"/>
      <c r="H1308" s="106"/>
    </row>
    <row r="1309" spans="1:8" x14ac:dyDescent="0.2">
      <c r="A1309" s="106"/>
      <c r="B1309" s="106"/>
      <c r="C1309" s="107"/>
      <c r="D1309" s="46"/>
      <c r="E1309" s="106"/>
      <c r="F1309" s="98"/>
      <c r="G1309" s="241"/>
      <c r="H1309" s="106"/>
    </row>
    <row r="1310" spans="1:8" x14ac:dyDescent="0.2">
      <c r="A1310" s="106"/>
      <c r="B1310" s="106"/>
      <c r="C1310" s="107"/>
      <c r="D1310" s="46"/>
      <c r="E1310" s="106"/>
      <c r="F1310" s="98"/>
      <c r="G1310" s="241"/>
      <c r="H1310" s="106"/>
    </row>
    <row r="1311" spans="1:8" x14ac:dyDescent="0.2">
      <c r="A1311" s="106"/>
      <c r="B1311" s="106"/>
      <c r="C1311" s="107"/>
      <c r="D1311" s="46"/>
      <c r="E1311" s="106"/>
      <c r="F1311" s="98"/>
      <c r="G1311" s="241"/>
      <c r="H1311" s="106"/>
    </row>
    <row r="1312" spans="1:8" x14ac:dyDescent="0.2">
      <c r="A1312" s="106"/>
      <c r="B1312" s="106"/>
      <c r="C1312" s="107"/>
      <c r="D1312" s="46"/>
      <c r="E1312" s="106"/>
      <c r="F1312" s="98"/>
      <c r="G1312" s="241"/>
      <c r="H1312" s="106"/>
    </row>
    <row r="1313" spans="1:8" x14ac:dyDescent="0.2">
      <c r="A1313" s="106"/>
      <c r="B1313" s="106"/>
      <c r="C1313" s="107"/>
      <c r="D1313" s="46"/>
      <c r="E1313" s="106"/>
      <c r="F1313" s="98"/>
      <c r="G1313" s="241"/>
      <c r="H1313" s="106"/>
    </row>
    <row r="1314" spans="1:8" x14ac:dyDescent="0.2">
      <c r="A1314" s="106"/>
      <c r="B1314" s="106"/>
      <c r="C1314" s="107"/>
      <c r="D1314" s="46"/>
      <c r="E1314" s="106"/>
      <c r="F1314" s="98"/>
      <c r="G1314" s="241"/>
      <c r="H1314" s="106"/>
    </row>
    <row r="1315" spans="1:8" x14ac:dyDescent="0.2">
      <c r="A1315" s="106"/>
      <c r="B1315" s="106"/>
      <c r="C1315" s="107"/>
      <c r="D1315" s="46"/>
      <c r="E1315" s="106"/>
      <c r="F1315" s="98"/>
      <c r="G1315" s="241"/>
      <c r="H1315" s="106"/>
    </row>
    <row r="1316" spans="1:8" x14ac:dyDescent="0.2">
      <c r="A1316" s="106"/>
      <c r="B1316" s="106"/>
      <c r="C1316" s="107"/>
      <c r="D1316" s="46"/>
      <c r="E1316" s="106"/>
      <c r="F1316" s="98"/>
      <c r="G1316" s="241"/>
      <c r="H1316" s="106"/>
    </row>
    <row r="1317" spans="1:8" x14ac:dyDescent="0.2">
      <c r="A1317" s="106"/>
      <c r="B1317" s="106"/>
      <c r="C1317" s="107"/>
      <c r="D1317" s="46"/>
      <c r="E1317" s="106"/>
      <c r="F1317" s="98"/>
      <c r="G1317" s="241"/>
      <c r="H1317" s="106"/>
    </row>
    <row r="1318" spans="1:8" x14ac:dyDescent="0.2">
      <c r="A1318" s="106"/>
      <c r="B1318" s="106"/>
      <c r="C1318" s="107"/>
      <c r="D1318" s="46"/>
      <c r="E1318" s="106"/>
      <c r="F1318" s="98"/>
      <c r="G1318" s="241"/>
      <c r="H1318" s="106"/>
    </row>
    <row r="1319" spans="1:8" x14ac:dyDescent="0.2">
      <c r="A1319" s="106"/>
      <c r="B1319" s="106"/>
      <c r="C1319" s="107"/>
      <c r="D1319" s="46"/>
      <c r="E1319" s="106"/>
      <c r="F1319" s="98"/>
      <c r="G1319" s="241"/>
      <c r="H1319" s="106"/>
    </row>
    <row r="1320" spans="1:8" x14ac:dyDescent="0.2">
      <c r="A1320" s="106"/>
      <c r="B1320" s="106"/>
      <c r="C1320" s="107"/>
      <c r="D1320" s="46"/>
      <c r="E1320" s="106"/>
      <c r="F1320" s="98"/>
      <c r="G1320" s="241"/>
      <c r="H1320" s="106"/>
    </row>
    <row r="1321" spans="1:8" x14ac:dyDescent="0.2">
      <c r="A1321" s="106"/>
      <c r="B1321" s="106"/>
      <c r="C1321" s="107"/>
      <c r="D1321" s="46"/>
      <c r="E1321" s="106"/>
      <c r="F1321" s="98"/>
      <c r="G1321" s="241"/>
      <c r="H1321" s="106"/>
    </row>
    <row r="1322" spans="1:8" x14ac:dyDescent="0.2">
      <c r="A1322" s="106"/>
      <c r="B1322" s="106"/>
      <c r="C1322" s="107"/>
      <c r="D1322" s="46"/>
      <c r="E1322" s="106"/>
      <c r="F1322" s="98"/>
      <c r="G1322" s="241"/>
      <c r="H1322" s="106"/>
    </row>
    <row r="1323" spans="1:8" x14ac:dyDescent="0.2">
      <c r="A1323" s="106"/>
      <c r="B1323" s="106"/>
      <c r="C1323" s="107"/>
      <c r="D1323" s="46"/>
      <c r="E1323" s="106"/>
      <c r="F1323" s="98"/>
      <c r="G1323" s="241"/>
      <c r="H1323" s="106"/>
    </row>
    <row r="1324" spans="1:8" x14ac:dyDescent="0.2">
      <c r="A1324" s="106"/>
      <c r="B1324" s="106"/>
      <c r="C1324" s="107"/>
      <c r="D1324" s="46"/>
      <c r="E1324" s="106"/>
      <c r="F1324" s="98"/>
      <c r="G1324" s="241"/>
      <c r="H1324" s="106"/>
    </row>
    <row r="1325" spans="1:8" x14ac:dyDescent="0.2">
      <c r="A1325" s="106"/>
      <c r="B1325" s="106"/>
      <c r="C1325" s="107"/>
      <c r="D1325" s="46"/>
      <c r="E1325" s="106"/>
      <c r="F1325" s="98"/>
      <c r="G1325" s="241"/>
      <c r="H1325" s="106"/>
    </row>
    <row r="1326" spans="1:8" x14ac:dyDescent="0.2">
      <c r="A1326" s="106"/>
      <c r="B1326" s="106"/>
      <c r="C1326" s="107"/>
      <c r="D1326" s="46"/>
      <c r="E1326" s="106"/>
      <c r="F1326" s="98"/>
      <c r="G1326" s="241"/>
      <c r="H1326" s="106"/>
    </row>
    <row r="1327" spans="1:8" x14ac:dyDescent="0.2">
      <c r="A1327" s="106"/>
      <c r="B1327" s="106"/>
      <c r="C1327" s="107"/>
      <c r="D1327" s="46"/>
      <c r="E1327" s="106"/>
      <c r="F1327" s="98"/>
      <c r="G1327" s="241"/>
      <c r="H1327" s="106"/>
    </row>
    <row r="1328" spans="1:8" x14ac:dyDescent="0.2">
      <c r="A1328" s="106"/>
      <c r="B1328" s="106"/>
      <c r="C1328" s="107"/>
      <c r="D1328" s="46"/>
      <c r="E1328" s="106"/>
      <c r="F1328" s="98"/>
      <c r="G1328" s="241"/>
      <c r="H1328" s="106"/>
    </row>
    <row r="1329" spans="1:8" x14ac:dyDescent="0.2">
      <c r="A1329" s="106"/>
      <c r="B1329" s="106"/>
      <c r="C1329" s="107"/>
      <c r="D1329" s="46"/>
      <c r="E1329" s="106"/>
      <c r="F1329" s="98"/>
      <c r="G1329" s="241"/>
      <c r="H1329" s="106"/>
    </row>
    <row r="1330" spans="1:8" x14ac:dyDescent="0.2">
      <c r="A1330" s="106"/>
      <c r="B1330" s="106"/>
      <c r="C1330" s="107"/>
      <c r="D1330" s="46"/>
      <c r="E1330" s="106"/>
      <c r="F1330" s="98"/>
      <c r="G1330" s="241"/>
      <c r="H1330" s="106"/>
    </row>
    <row r="1331" spans="1:8" x14ac:dyDescent="0.2">
      <c r="A1331" s="106"/>
      <c r="B1331" s="106"/>
      <c r="C1331" s="107"/>
      <c r="D1331" s="46"/>
      <c r="E1331" s="106"/>
      <c r="F1331" s="98"/>
      <c r="G1331" s="241"/>
      <c r="H1331" s="106"/>
    </row>
    <row r="1332" spans="1:8" x14ac:dyDescent="0.2">
      <c r="A1332" s="106"/>
      <c r="B1332" s="106"/>
      <c r="C1332" s="107"/>
      <c r="D1332" s="46"/>
      <c r="E1332" s="106"/>
      <c r="F1332" s="98"/>
      <c r="G1332" s="241"/>
      <c r="H1332" s="106"/>
    </row>
    <row r="1333" spans="1:8" x14ac:dyDescent="0.2">
      <c r="A1333" s="106"/>
      <c r="B1333" s="106"/>
      <c r="C1333" s="107"/>
      <c r="D1333" s="46"/>
      <c r="E1333" s="106"/>
      <c r="F1333" s="98"/>
      <c r="G1333" s="241"/>
      <c r="H1333" s="106"/>
    </row>
    <row r="1334" spans="1:8" x14ac:dyDescent="0.2">
      <c r="A1334" s="106"/>
      <c r="B1334" s="106"/>
      <c r="C1334" s="107"/>
      <c r="D1334" s="46"/>
      <c r="E1334" s="106"/>
      <c r="F1334" s="98"/>
      <c r="G1334" s="241"/>
      <c r="H1334" s="106"/>
    </row>
    <row r="1335" spans="1:8" x14ac:dyDescent="0.2">
      <c r="A1335" s="106"/>
      <c r="B1335" s="106"/>
      <c r="C1335" s="107"/>
      <c r="D1335" s="46"/>
      <c r="E1335" s="106"/>
      <c r="F1335" s="98"/>
      <c r="G1335" s="241"/>
      <c r="H1335" s="106"/>
    </row>
    <row r="1336" spans="1:8" x14ac:dyDescent="0.2">
      <c r="A1336" s="106"/>
      <c r="B1336" s="106"/>
      <c r="C1336" s="107"/>
      <c r="D1336" s="46"/>
      <c r="E1336" s="106"/>
      <c r="F1336" s="98"/>
      <c r="G1336" s="241"/>
      <c r="H1336" s="106"/>
    </row>
    <row r="1337" spans="1:8" x14ac:dyDescent="0.2">
      <c r="A1337" s="106"/>
      <c r="B1337" s="106"/>
      <c r="C1337" s="107"/>
      <c r="D1337" s="46"/>
      <c r="E1337" s="106"/>
      <c r="F1337" s="98"/>
      <c r="G1337" s="241"/>
      <c r="H1337" s="106"/>
    </row>
    <row r="1338" spans="1:8" x14ac:dyDescent="0.2">
      <c r="A1338" s="106"/>
      <c r="B1338" s="106"/>
      <c r="C1338" s="107"/>
      <c r="D1338" s="46"/>
      <c r="E1338" s="106"/>
      <c r="F1338" s="98"/>
      <c r="G1338" s="241"/>
      <c r="H1338" s="106"/>
    </row>
    <row r="1339" spans="1:8" x14ac:dyDescent="0.2">
      <c r="A1339" s="106"/>
      <c r="B1339" s="106"/>
      <c r="C1339" s="107"/>
      <c r="D1339" s="46"/>
      <c r="E1339" s="106"/>
      <c r="F1339" s="98"/>
      <c r="G1339" s="241"/>
      <c r="H1339" s="106"/>
    </row>
    <row r="1340" spans="1:8" x14ac:dyDescent="0.2">
      <c r="A1340" s="106"/>
      <c r="B1340" s="106"/>
      <c r="C1340" s="107"/>
      <c r="D1340" s="46"/>
      <c r="E1340" s="106"/>
      <c r="F1340" s="98"/>
      <c r="G1340" s="241"/>
      <c r="H1340" s="106"/>
    </row>
    <row r="1341" spans="1:8" x14ac:dyDescent="0.2">
      <c r="A1341" s="106"/>
      <c r="B1341" s="106"/>
      <c r="C1341" s="107"/>
      <c r="D1341" s="46"/>
      <c r="E1341" s="106"/>
      <c r="F1341" s="98"/>
      <c r="G1341" s="241"/>
      <c r="H1341" s="106"/>
    </row>
    <row r="1342" spans="1:8" x14ac:dyDescent="0.2">
      <c r="A1342" s="106"/>
      <c r="B1342" s="106"/>
      <c r="C1342" s="107"/>
      <c r="D1342" s="46"/>
      <c r="E1342" s="106"/>
      <c r="F1342" s="98"/>
      <c r="G1342" s="241"/>
      <c r="H1342" s="106"/>
    </row>
    <row r="1343" spans="1:8" x14ac:dyDescent="0.2">
      <c r="A1343" s="106"/>
      <c r="B1343" s="106"/>
      <c r="C1343" s="107"/>
      <c r="D1343" s="46"/>
      <c r="E1343" s="106"/>
      <c r="F1343" s="98"/>
      <c r="G1343" s="241"/>
      <c r="H1343" s="106"/>
    </row>
    <row r="1344" spans="1:8" x14ac:dyDescent="0.2">
      <c r="A1344" s="106"/>
      <c r="B1344" s="106"/>
      <c r="C1344" s="107"/>
      <c r="D1344" s="46"/>
      <c r="E1344" s="106"/>
      <c r="F1344" s="98"/>
      <c r="G1344" s="241"/>
      <c r="H1344" s="106"/>
    </row>
    <row r="1345" spans="1:8" x14ac:dyDescent="0.2">
      <c r="A1345" s="106"/>
      <c r="B1345" s="106"/>
      <c r="C1345" s="107"/>
      <c r="D1345" s="46"/>
      <c r="E1345" s="106"/>
      <c r="F1345" s="98"/>
      <c r="G1345" s="241"/>
      <c r="H1345" s="106"/>
    </row>
    <row r="1346" spans="1:8" x14ac:dyDescent="0.2">
      <c r="A1346" s="106"/>
      <c r="B1346" s="106"/>
      <c r="C1346" s="107"/>
      <c r="D1346" s="46"/>
      <c r="E1346" s="106"/>
      <c r="F1346" s="98"/>
      <c r="G1346" s="241"/>
      <c r="H1346" s="106"/>
    </row>
    <row r="1347" spans="1:8" x14ac:dyDescent="0.2">
      <c r="A1347" s="106"/>
      <c r="B1347" s="106"/>
      <c r="C1347" s="107"/>
      <c r="D1347" s="46"/>
      <c r="E1347" s="106"/>
      <c r="F1347" s="98"/>
      <c r="G1347" s="241"/>
      <c r="H1347" s="106"/>
    </row>
    <row r="1348" spans="1:8" x14ac:dyDescent="0.2">
      <c r="A1348" s="106"/>
      <c r="B1348" s="106"/>
      <c r="C1348" s="107"/>
      <c r="D1348" s="46"/>
      <c r="E1348" s="106"/>
      <c r="F1348" s="98"/>
      <c r="G1348" s="241"/>
      <c r="H1348" s="106"/>
    </row>
    <row r="1349" spans="1:8" x14ac:dyDescent="0.2">
      <c r="A1349" s="106"/>
      <c r="B1349" s="106"/>
      <c r="C1349" s="107"/>
      <c r="D1349" s="46"/>
      <c r="E1349" s="106"/>
      <c r="F1349" s="98"/>
      <c r="G1349" s="241"/>
      <c r="H1349" s="106"/>
    </row>
    <row r="1350" spans="1:8" x14ac:dyDescent="0.2">
      <c r="A1350" s="106"/>
      <c r="B1350" s="106"/>
      <c r="C1350" s="107"/>
      <c r="D1350" s="46"/>
      <c r="E1350" s="106"/>
      <c r="F1350" s="98"/>
      <c r="G1350" s="241"/>
      <c r="H1350" s="106"/>
    </row>
    <row r="1351" spans="1:8" x14ac:dyDescent="0.2">
      <c r="A1351" s="106"/>
      <c r="B1351" s="106"/>
      <c r="C1351" s="107"/>
      <c r="D1351" s="46"/>
      <c r="E1351" s="106"/>
      <c r="F1351" s="98"/>
      <c r="G1351" s="241"/>
      <c r="H1351" s="106"/>
    </row>
    <row r="1352" spans="1:8" x14ac:dyDescent="0.2">
      <c r="A1352" s="106"/>
      <c r="B1352" s="106"/>
      <c r="C1352" s="107"/>
      <c r="D1352" s="46"/>
      <c r="E1352" s="106"/>
      <c r="F1352" s="98"/>
      <c r="G1352" s="241"/>
      <c r="H1352" s="106"/>
    </row>
    <row r="1353" spans="1:8" x14ac:dyDescent="0.2">
      <c r="A1353" s="106"/>
      <c r="B1353" s="106"/>
      <c r="C1353" s="107"/>
      <c r="D1353" s="46"/>
      <c r="E1353" s="106"/>
      <c r="F1353" s="98"/>
      <c r="G1353" s="241"/>
      <c r="H1353" s="106"/>
    </row>
    <row r="1354" spans="1:8" x14ac:dyDescent="0.2">
      <c r="A1354" s="106"/>
      <c r="B1354" s="106"/>
      <c r="C1354" s="107"/>
      <c r="D1354" s="46"/>
      <c r="E1354" s="106"/>
      <c r="F1354" s="98"/>
      <c r="G1354" s="241"/>
      <c r="H1354" s="106"/>
    </row>
    <row r="1355" spans="1:8" x14ac:dyDescent="0.2">
      <c r="A1355" s="106"/>
      <c r="B1355" s="106"/>
      <c r="C1355" s="107"/>
      <c r="D1355" s="46"/>
      <c r="E1355" s="106"/>
      <c r="F1355" s="98"/>
      <c r="G1355" s="241"/>
      <c r="H1355" s="106"/>
    </row>
    <row r="1356" spans="1:8" x14ac:dyDescent="0.2">
      <c r="A1356" s="106"/>
      <c r="B1356" s="106"/>
      <c r="C1356" s="107"/>
      <c r="D1356" s="46"/>
      <c r="E1356" s="106"/>
      <c r="F1356" s="98"/>
      <c r="G1356" s="241"/>
      <c r="H1356" s="106"/>
    </row>
    <row r="1357" spans="1:8" x14ac:dyDescent="0.2">
      <c r="A1357" s="106"/>
      <c r="B1357" s="106"/>
      <c r="C1357" s="107"/>
      <c r="D1357" s="46"/>
      <c r="E1357" s="106"/>
      <c r="F1357" s="98"/>
      <c r="G1357" s="241"/>
      <c r="H1357" s="106"/>
    </row>
    <row r="1358" spans="1:8" x14ac:dyDescent="0.2">
      <c r="A1358" s="106"/>
      <c r="B1358" s="106"/>
      <c r="C1358" s="107"/>
      <c r="D1358" s="46"/>
      <c r="E1358" s="106"/>
      <c r="F1358" s="98"/>
      <c r="G1358" s="241"/>
      <c r="H1358" s="106"/>
    </row>
    <row r="1359" spans="1:8" x14ac:dyDescent="0.2">
      <c r="A1359" s="106"/>
      <c r="B1359" s="106"/>
      <c r="C1359" s="107"/>
      <c r="D1359" s="46"/>
      <c r="E1359" s="106"/>
      <c r="F1359" s="98"/>
      <c r="G1359" s="241"/>
      <c r="H1359" s="106"/>
    </row>
    <row r="1360" spans="1:8" x14ac:dyDescent="0.2">
      <c r="A1360" s="106"/>
      <c r="B1360" s="106"/>
      <c r="C1360" s="107"/>
      <c r="D1360" s="46"/>
      <c r="E1360" s="106"/>
      <c r="F1360" s="98"/>
      <c r="G1360" s="241"/>
      <c r="H1360" s="106"/>
    </row>
    <row r="1361" spans="1:8" x14ac:dyDescent="0.2">
      <c r="A1361" s="106"/>
      <c r="B1361" s="106"/>
      <c r="C1361" s="107"/>
      <c r="D1361" s="46"/>
      <c r="E1361" s="106"/>
      <c r="F1361" s="98"/>
      <c r="G1361" s="241"/>
      <c r="H1361" s="106"/>
    </row>
    <row r="1362" spans="1:8" x14ac:dyDescent="0.2">
      <c r="A1362" s="106"/>
      <c r="B1362" s="106"/>
      <c r="C1362" s="107"/>
      <c r="D1362" s="46"/>
      <c r="E1362" s="106"/>
      <c r="F1362" s="98"/>
      <c r="G1362" s="241"/>
      <c r="H1362" s="106"/>
    </row>
    <row r="1363" spans="1:8" x14ac:dyDescent="0.2">
      <c r="A1363" s="106"/>
      <c r="B1363" s="106"/>
      <c r="C1363" s="107"/>
      <c r="D1363" s="46"/>
      <c r="E1363" s="106"/>
      <c r="F1363" s="98"/>
      <c r="G1363" s="241"/>
      <c r="H1363" s="106"/>
    </row>
    <row r="1364" spans="1:8" x14ac:dyDescent="0.2">
      <c r="A1364" s="106"/>
      <c r="B1364" s="106"/>
      <c r="C1364" s="107"/>
      <c r="D1364" s="46"/>
      <c r="E1364" s="106"/>
      <c r="F1364" s="98"/>
      <c r="G1364" s="241"/>
      <c r="H1364" s="106"/>
    </row>
    <row r="1365" spans="1:8" x14ac:dyDescent="0.2">
      <c r="A1365" s="106"/>
      <c r="B1365" s="106"/>
      <c r="C1365" s="107"/>
      <c r="D1365" s="46"/>
      <c r="E1365" s="106"/>
      <c r="F1365" s="98"/>
      <c r="G1365" s="241"/>
      <c r="H1365" s="106"/>
    </row>
    <row r="1366" spans="1:8" x14ac:dyDescent="0.2">
      <c r="A1366" s="106"/>
      <c r="B1366" s="106"/>
      <c r="C1366" s="107"/>
      <c r="D1366" s="46"/>
      <c r="E1366" s="106"/>
      <c r="F1366" s="98"/>
      <c r="G1366" s="241"/>
      <c r="H1366" s="106"/>
    </row>
    <row r="1367" spans="1:8" x14ac:dyDescent="0.2">
      <c r="A1367" s="106"/>
      <c r="B1367" s="106"/>
      <c r="C1367" s="107"/>
      <c r="D1367" s="46"/>
      <c r="E1367" s="106"/>
      <c r="F1367" s="98"/>
      <c r="G1367" s="241"/>
      <c r="H1367" s="106"/>
    </row>
    <row r="1368" spans="1:8" x14ac:dyDescent="0.2">
      <c r="A1368" s="106"/>
      <c r="B1368" s="106"/>
      <c r="C1368" s="107"/>
      <c r="D1368" s="46"/>
      <c r="E1368" s="106"/>
      <c r="F1368" s="98"/>
      <c r="G1368" s="241"/>
      <c r="H1368" s="106"/>
    </row>
    <row r="1369" spans="1:8" x14ac:dyDescent="0.2">
      <c r="A1369" s="106"/>
      <c r="B1369" s="106"/>
      <c r="C1369" s="107"/>
      <c r="D1369" s="46"/>
      <c r="E1369" s="106"/>
      <c r="F1369" s="98"/>
      <c r="G1369" s="241"/>
      <c r="H1369" s="106"/>
    </row>
    <row r="1370" spans="1:8" x14ac:dyDescent="0.2">
      <c r="A1370" s="106"/>
      <c r="B1370" s="106"/>
      <c r="C1370" s="107"/>
      <c r="D1370" s="46"/>
      <c r="E1370" s="106"/>
      <c r="F1370" s="98"/>
      <c r="G1370" s="241"/>
      <c r="H1370" s="106"/>
    </row>
    <row r="1371" spans="1:8" x14ac:dyDescent="0.2">
      <c r="A1371" s="106"/>
      <c r="B1371" s="106"/>
      <c r="C1371" s="107"/>
      <c r="D1371" s="46"/>
      <c r="E1371" s="106"/>
      <c r="F1371" s="98"/>
      <c r="G1371" s="241"/>
      <c r="H1371" s="106"/>
    </row>
    <row r="1372" spans="1:8" x14ac:dyDescent="0.2">
      <c r="A1372" s="106"/>
      <c r="B1372" s="106"/>
      <c r="C1372" s="107"/>
      <c r="D1372" s="46"/>
      <c r="E1372" s="106"/>
      <c r="F1372" s="98"/>
      <c r="G1372" s="241"/>
      <c r="H1372" s="106"/>
    </row>
    <row r="1373" spans="1:8" x14ac:dyDescent="0.2">
      <c r="A1373" s="106"/>
      <c r="B1373" s="106"/>
      <c r="C1373" s="107"/>
      <c r="D1373" s="46"/>
      <c r="E1373" s="106"/>
      <c r="F1373" s="98"/>
      <c r="G1373" s="241"/>
      <c r="H1373" s="106"/>
    </row>
    <row r="1374" spans="1:8" x14ac:dyDescent="0.2">
      <c r="A1374" s="106"/>
      <c r="B1374" s="106"/>
      <c r="C1374" s="107"/>
      <c r="D1374" s="46"/>
      <c r="E1374" s="106"/>
      <c r="F1374" s="98"/>
      <c r="G1374" s="241"/>
      <c r="H1374" s="106"/>
    </row>
    <row r="1375" spans="1:8" x14ac:dyDescent="0.2">
      <c r="A1375" s="106"/>
      <c r="B1375" s="106"/>
      <c r="C1375" s="107"/>
      <c r="D1375" s="46"/>
      <c r="E1375" s="106"/>
      <c r="F1375" s="98"/>
      <c r="G1375" s="241"/>
      <c r="H1375" s="106"/>
    </row>
    <row r="1376" spans="1:8" x14ac:dyDescent="0.2">
      <c r="A1376" s="106"/>
      <c r="B1376" s="106"/>
      <c r="C1376" s="107"/>
      <c r="D1376" s="46"/>
      <c r="E1376" s="106"/>
      <c r="F1376" s="98"/>
      <c r="G1376" s="241"/>
      <c r="H1376" s="106"/>
    </row>
    <row r="1377" spans="1:8" x14ac:dyDescent="0.2">
      <c r="A1377" s="106"/>
      <c r="B1377" s="106"/>
      <c r="C1377" s="107"/>
      <c r="D1377" s="46"/>
      <c r="E1377" s="106"/>
      <c r="F1377" s="98"/>
      <c r="G1377" s="241"/>
      <c r="H1377" s="106"/>
    </row>
    <row r="1378" spans="1:8" x14ac:dyDescent="0.2">
      <c r="A1378" s="106"/>
      <c r="B1378" s="106"/>
      <c r="C1378" s="107"/>
      <c r="D1378" s="46"/>
      <c r="E1378" s="106"/>
      <c r="F1378" s="98"/>
      <c r="G1378" s="241"/>
      <c r="H1378" s="106"/>
    </row>
    <row r="1379" spans="1:8" x14ac:dyDescent="0.2">
      <c r="A1379" s="106"/>
      <c r="B1379" s="106"/>
      <c r="C1379" s="107"/>
      <c r="D1379" s="46"/>
      <c r="E1379" s="106"/>
      <c r="F1379" s="98"/>
      <c r="G1379" s="241"/>
      <c r="H1379" s="106"/>
    </row>
    <row r="1380" spans="1:8" x14ac:dyDescent="0.2">
      <c r="A1380" s="106"/>
      <c r="B1380" s="106"/>
      <c r="C1380" s="107"/>
      <c r="D1380" s="46"/>
      <c r="E1380" s="106"/>
      <c r="F1380" s="98"/>
      <c r="G1380" s="241"/>
      <c r="H1380" s="106"/>
    </row>
    <row r="1381" spans="1:8" x14ac:dyDescent="0.2">
      <c r="A1381" s="106"/>
      <c r="B1381" s="106"/>
      <c r="C1381" s="107"/>
      <c r="D1381" s="46"/>
      <c r="E1381" s="106"/>
      <c r="F1381" s="98"/>
      <c r="G1381" s="241"/>
      <c r="H1381" s="106"/>
    </row>
    <row r="1382" spans="1:8" x14ac:dyDescent="0.2">
      <c r="A1382" s="106"/>
      <c r="B1382" s="106"/>
      <c r="C1382" s="107"/>
      <c r="D1382" s="46"/>
      <c r="E1382" s="106"/>
      <c r="F1382" s="98"/>
      <c r="G1382" s="241"/>
      <c r="H1382" s="106"/>
    </row>
    <row r="1383" spans="1:8" x14ac:dyDescent="0.2">
      <c r="A1383" s="106"/>
      <c r="B1383" s="106"/>
      <c r="C1383" s="107"/>
      <c r="D1383" s="46"/>
      <c r="E1383" s="106"/>
      <c r="F1383" s="98"/>
      <c r="G1383" s="241"/>
      <c r="H1383" s="106"/>
    </row>
    <row r="1384" spans="1:8" x14ac:dyDescent="0.2">
      <c r="A1384" s="106"/>
      <c r="B1384" s="106"/>
      <c r="C1384" s="107"/>
      <c r="D1384" s="46"/>
      <c r="E1384" s="106"/>
      <c r="F1384" s="98"/>
      <c r="G1384" s="241"/>
      <c r="H1384" s="106"/>
    </row>
    <row r="1385" spans="1:8" x14ac:dyDescent="0.2">
      <c r="A1385" s="106"/>
      <c r="B1385" s="106"/>
      <c r="C1385" s="107"/>
      <c r="D1385" s="46"/>
      <c r="E1385" s="106"/>
      <c r="F1385" s="98"/>
      <c r="G1385" s="241"/>
      <c r="H1385" s="106"/>
    </row>
    <row r="1386" spans="1:8" x14ac:dyDescent="0.2">
      <c r="A1386" s="106"/>
      <c r="B1386" s="106"/>
      <c r="C1386" s="107"/>
      <c r="D1386" s="46"/>
      <c r="E1386" s="106"/>
      <c r="F1386" s="98"/>
      <c r="G1386" s="241"/>
      <c r="H1386" s="106"/>
    </row>
    <row r="1387" spans="1:8" x14ac:dyDescent="0.2">
      <c r="A1387" s="106"/>
      <c r="B1387" s="106"/>
      <c r="C1387" s="107"/>
      <c r="D1387" s="46"/>
      <c r="E1387" s="106"/>
      <c r="F1387" s="98"/>
      <c r="G1387" s="241"/>
      <c r="H1387" s="106"/>
    </row>
    <row r="1388" spans="1:8" x14ac:dyDescent="0.2">
      <c r="A1388" s="106"/>
      <c r="B1388" s="106"/>
      <c r="C1388" s="107"/>
      <c r="D1388" s="46"/>
      <c r="E1388" s="106"/>
      <c r="F1388" s="98"/>
      <c r="G1388" s="241"/>
      <c r="H1388" s="106"/>
    </row>
    <row r="1389" spans="1:8" x14ac:dyDescent="0.2">
      <c r="A1389" s="106"/>
      <c r="B1389" s="106"/>
      <c r="C1389" s="107"/>
      <c r="D1389" s="46"/>
      <c r="E1389" s="106"/>
      <c r="F1389" s="98"/>
      <c r="G1389" s="241"/>
      <c r="H1389" s="106"/>
    </row>
    <row r="1390" spans="1:8" x14ac:dyDescent="0.2">
      <c r="A1390" s="106"/>
      <c r="B1390" s="106"/>
      <c r="C1390" s="107"/>
      <c r="D1390" s="46"/>
      <c r="E1390" s="106"/>
      <c r="F1390" s="98"/>
      <c r="G1390" s="241"/>
      <c r="H1390" s="106"/>
    </row>
    <row r="1391" spans="1:8" x14ac:dyDescent="0.2">
      <c r="A1391" s="106"/>
      <c r="B1391" s="106"/>
      <c r="C1391" s="107"/>
      <c r="D1391" s="46"/>
      <c r="E1391" s="106"/>
      <c r="F1391" s="98"/>
      <c r="G1391" s="241"/>
      <c r="H1391" s="106"/>
    </row>
    <row r="1392" spans="1:8" x14ac:dyDescent="0.2">
      <c r="A1392" s="106"/>
      <c r="B1392" s="106"/>
      <c r="C1392" s="107"/>
      <c r="D1392" s="46"/>
      <c r="E1392" s="106"/>
      <c r="F1392" s="98"/>
      <c r="G1392" s="241"/>
      <c r="H1392" s="106"/>
    </row>
    <row r="1393" spans="1:8" x14ac:dyDescent="0.2">
      <c r="A1393" s="106"/>
      <c r="B1393" s="106"/>
      <c r="C1393" s="107"/>
      <c r="D1393" s="46"/>
      <c r="E1393" s="106"/>
      <c r="F1393" s="98"/>
      <c r="G1393" s="241"/>
      <c r="H1393" s="106"/>
    </row>
    <row r="1394" spans="1:8" x14ac:dyDescent="0.2">
      <c r="A1394" s="106"/>
      <c r="B1394" s="106"/>
      <c r="C1394" s="107"/>
      <c r="D1394" s="46"/>
      <c r="E1394" s="106"/>
      <c r="F1394" s="98"/>
      <c r="G1394" s="241"/>
      <c r="H1394" s="106"/>
    </row>
    <row r="1395" spans="1:8" x14ac:dyDescent="0.2">
      <c r="A1395" s="106"/>
      <c r="B1395" s="106"/>
      <c r="C1395" s="107"/>
      <c r="D1395" s="46"/>
      <c r="E1395" s="106"/>
      <c r="F1395" s="98"/>
      <c r="G1395" s="241"/>
      <c r="H1395" s="106"/>
    </row>
    <row r="1396" spans="1:8" x14ac:dyDescent="0.2">
      <c r="A1396" s="106"/>
      <c r="B1396" s="106"/>
      <c r="C1396" s="107"/>
      <c r="D1396" s="46"/>
      <c r="E1396" s="106"/>
      <c r="F1396" s="98"/>
      <c r="G1396" s="241"/>
      <c r="H1396" s="106"/>
    </row>
    <row r="1397" spans="1:8" x14ac:dyDescent="0.2">
      <c r="A1397" s="106"/>
      <c r="B1397" s="106"/>
      <c r="C1397" s="107"/>
      <c r="D1397" s="46"/>
      <c r="E1397" s="106"/>
      <c r="F1397" s="98"/>
      <c r="G1397" s="241"/>
      <c r="H1397" s="106"/>
    </row>
    <row r="1398" spans="1:8" x14ac:dyDescent="0.2">
      <c r="A1398" s="106"/>
      <c r="B1398" s="106"/>
      <c r="C1398" s="107"/>
      <c r="D1398" s="46"/>
      <c r="E1398" s="106"/>
      <c r="F1398" s="98"/>
      <c r="G1398" s="241"/>
      <c r="H1398" s="106"/>
    </row>
    <row r="1399" spans="1:8" x14ac:dyDescent="0.2">
      <c r="A1399" s="106"/>
      <c r="B1399" s="106"/>
      <c r="C1399" s="107"/>
      <c r="D1399" s="46"/>
      <c r="E1399" s="106"/>
      <c r="F1399" s="98"/>
      <c r="G1399" s="241"/>
      <c r="H1399" s="106"/>
    </row>
    <row r="1400" spans="1:8" x14ac:dyDescent="0.2">
      <c r="A1400" s="106"/>
      <c r="B1400" s="106"/>
      <c r="C1400" s="107"/>
      <c r="D1400" s="46"/>
      <c r="E1400" s="106"/>
      <c r="F1400" s="98"/>
      <c r="G1400" s="241"/>
      <c r="H1400" s="106"/>
    </row>
    <row r="1401" spans="1:8" x14ac:dyDescent="0.2">
      <c r="A1401" s="106"/>
      <c r="B1401" s="106"/>
      <c r="C1401" s="107"/>
      <c r="D1401" s="46"/>
      <c r="E1401" s="106"/>
      <c r="F1401" s="98"/>
      <c r="G1401" s="241"/>
      <c r="H1401" s="106"/>
    </row>
    <row r="1402" spans="1:8" x14ac:dyDescent="0.2">
      <c r="A1402" s="106"/>
      <c r="B1402" s="106"/>
      <c r="C1402" s="107"/>
      <c r="D1402" s="46"/>
      <c r="E1402" s="106"/>
      <c r="F1402" s="98"/>
      <c r="G1402" s="241"/>
      <c r="H1402" s="106"/>
    </row>
    <row r="1403" spans="1:8" x14ac:dyDescent="0.2">
      <c r="A1403" s="106"/>
      <c r="B1403" s="106"/>
      <c r="C1403" s="107"/>
      <c r="D1403" s="46"/>
      <c r="E1403" s="106"/>
      <c r="F1403" s="98"/>
      <c r="G1403" s="241"/>
      <c r="H1403" s="106"/>
    </row>
    <row r="1404" spans="1:8" x14ac:dyDescent="0.2">
      <c r="A1404" s="106"/>
      <c r="B1404" s="106"/>
      <c r="C1404" s="107"/>
      <c r="D1404" s="46"/>
      <c r="E1404" s="106"/>
      <c r="F1404" s="98"/>
      <c r="G1404" s="241"/>
      <c r="H1404" s="106"/>
    </row>
    <row r="1405" spans="1:8" x14ac:dyDescent="0.2">
      <c r="A1405" s="106"/>
      <c r="B1405" s="106"/>
      <c r="C1405" s="107"/>
      <c r="D1405" s="46"/>
      <c r="E1405" s="106"/>
      <c r="F1405" s="98"/>
      <c r="G1405" s="241"/>
      <c r="H1405" s="106"/>
    </row>
    <row r="1406" spans="1:8" x14ac:dyDescent="0.2">
      <c r="A1406" s="106"/>
      <c r="B1406" s="106"/>
      <c r="C1406" s="107"/>
      <c r="D1406" s="46"/>
      <c r="E1406" s="106"/>
      <c r="F1406" s="98"/>
      <c r="G1406" s="241"/>
      <c r="H1406" s="106"/>
    </row>
    <row r="1407" spans="1:8" x14ac:dyDescent="0.2">
      <c r="A1407" s="106"/>
      <c r="B1407" s="106"/>
      <c r="C1407" s="107"/>
      <c r="D1407" s="46"/>
      <c r="E1407" s="106"/>
      <c r="F1407" s="98"/>
      <c r="G1407" s="241"/>
      <c r="H1407" s="106"/>
    </row>
    <row r="1408" spans="1:8" x14ac:dyDescent="0.2">
      <c r="A1408" s="106"/>
      <c r="B1408" s="106"/>
      <c r="C1408" s="107"/>
      <c r="D1408" s="46"/>
      <c r="E1408" s="106"/>
      <c r="F1408" s="98"/>
      <c r="G1408" s="241"/>
      <c r="H1408" s="106"/>
    </row>
    <row r="1409" spans="1:8" x14ac:dyDescent="0.2">
      <c r="A1409" s="106"/>
      <c r="B1409" s="106"/>
      <c r="C1409" s="107"/>
      <c r="D1409" s="46"/>
      <c r="E1409" s="106"/>
      <c r="F1409" s="98"/>
      <c r="G1409" s="241"/>
      <c r="H1409" s="106"/>
    </row>
    <row r="1410" spans="1:8" x14ac:dyDescent="0.2">
      <c r="A1410" s="106"/>
      <c r="B1410" s="106"/>
      <c r="C1410" s="107"/>
      <c r="D1410" s="46"/>
      <c r="E1410" s="106"/>
      <c r="F1410" s="98"/>
      <c r="G1410" s="241"/>
      <c r="H1410" s="106"/>
    </row>
    <row r="1411" spans="1:8" x14ac:dyDescent="0.2">
      <c r="A1411" s="106"/>
      <c r="B1411" s="106"/>
      <c r="C1411" s="107"/>
      <c r="D1411" s="46"/>
      <c r="E1411" s="106"/>
      <c r="F1411" s="98"/>
      <c r="G1411" s="241"/>
      <c r="H1411" s="106"/>
    </row>
    <row r="1412" spans="1:8" x14ac:dyDescent="0.2">
      <c r="A1412" s="106"/>
      <c r="B1412" s="106"/>
      <c r="C1412" s="107"/>
      <c r="D1412" s="46"/>
      <c r="E1412" s="106"/>
      <c r="F1412" s="98"/>
      <c r="G1412" s="241"/>
      <c r="H1412" s="106"/>
    </row>
    <row r="1413" spans="1:8" x14ac:dyDescent="0.2">
      <c r="A1413" s="106"/>
      <c r="B1413" s="106"/>
      <c r="C1413" s="107"/>
      <c r="D1413" s="46"/>
      <c r="E1413" s="106"/>
      <c r="F1413" s="98"/>
      <c r="G1413" s="241"/>
      <c r="H1413" s="106"/>
    </row>
    <row r="1414" spans="1:8" x14ac:dyDescent="0.2">
      <c r="A1414" s="106"/>
      <c r="B1414" s="106"/>
      <c r="C1414" s="107"/>
      <c r="D1414" s="46"/>
      <c r="E1414" s="106"/>
      <c r="F1414" s="98"/>
      <c r="G1414" s="241"/>
      <c r="H1414" s="106"/>
    </row>
    <row r="1415" spans="1:8" x14ac:dyDescent="0.2">
      <c r="A1415" s="106"/>
      <c r="B1415" s="108"/>
      <c r="C1415" s="107"/>
      <c r="D1415" s="46"/>
      <c r="E1415" s="106"/>
      <c r="F1415" s="98"/>
      <c r="G1415" s="241"/>
      <c r="H1415" s="106"/>
    </row>
    <row r="1416" spans="1:8" x14ac:dyDescent="0.2">
      <c r="A1416" s="106"/>
      <c r="B1416" s="106"/>
      <c r="C1416" s="107"/>
      <c r="D1416" s="46"/>
      <c r="E1416" s="106"/>
      <c r="F1416" s="98"/>
      <c r="G1416" s="241"/>
      <c r="H1416" s="106"/>
    </row>
    <row r="1417" spans="1:8" x14ac:dyDescent="0.2">
      <c r="A1417" s="106"/>
      <c r="B1417" s="106"/>
      <c r="C1417" s="107"/>
      <c r="D1417" s="46"/>
      <c r="E1417" s="106"/>
      <c r="F1417" s="98"/>
      <c r="G1417" s="241"/>
      <c r="H1417" s="106"/>
    </row>
    <row r="1418" spans="1:8" x14ac:dyDescent="0.2">
      <c r="A1418" s="106"/>
      <c r="B1418" s="106"/>
      <c r="C1418" s="107"/>
      <c r="D1418" s="46"/>
      <c r="E1418" s="106"/>
      <c r="F1418" s="98"/>
      <c r="G1418" s="241"/>
      <c r="H1418" s="106"/>
    </row>
    <row r="1419" spans="1:8" x14ac:dyDescent="0.2">
      <c r="A1419" s="106"/>
      <c r="B1419" s="106"/>
      <c r="C1419" s="107"/>
      <c r="D1419" s="46"/>
      <c r="E1419" s="106"/>
      <c r="F1419" s="98"/>
      <c r="G1419" s="241"/>
      <c r="H1419" s="106"/>
    </row>
    <row r="1420" spans="1:8" x14ac:dyDescent="0.2">
      <c r="A1420" s="106"/>
      <c r="B1420" s="106"/>
      <c r="C1420" s="107"/>
      <c r="D1420" s="46"/>
      <c r="E1420" s="106"/>
      <c r="F1420" s="98"/>
      <c r="G1420" s="241"/>
      <c r="H1420" s="106"/>
    </row>
    <row r="1421" spans="1:8" x14ac:dyDescent="0.2">
      <c r="A1421" s="106"/>
      <c r="B1421" s="106"/>
      <c r="C1421" s="107"/>
      <c r="D1421" s="46"/>
      <c r="E1421" s="106"/>
      <c r="F1421" s="98"/>
      <c r="G1421" s="241"/>
      <c r="H1421" s="106"/>
    </row>
    <row r="1422" spans="1:8" x14ac:dyDescent="0.2">
      <c r="A1422" s="106"/>
      <c r="B1422" s="106"/>
      <c r="C1422" s="107"/>
      <c r="D1422" s="46"/>
      <c r="E1422" s="106"/>
      <c r="F1422" s="98"/>
      <c r="G1422" s="241"/>
      <c r="H1422" s="106"/>
    </row>
    <row r="1423" spans="1:8" x14ac:dyDescent="0.2">
      <c r="A1423" s="106"/>
      <c r="B1423" s="106"/>
      <c r="C1423" s="107"/>
      <c r="D1423" s="46"/>
      <c r="E1423" s="106"/>
      <c r="F1423" s="98"/>
      <c r="G1423" s="241"/>
      <c r="H1423" s="106"/>
    </row>
    <row r="1424" spans="1:8" x14ac:dyDescent="0.2">
      <c r="A1424" s="106"/>
      <c r="B1424" s="106"/>
      <c r="C1424" s="107"/>
      <c r="D1424" s="46"/>
      <c r="E1424" s="106"/>
      <c r="F1424" s="98"/>
      <c r="G1424" s="241"/>
      <c r="H1424" s="106"/>
    </row>
    <row r="1425" spans="1:8" x14ac:dyDescent="0.2">
      <c r="A1425" s="106"/>
      <c r="B1425" s="106"/>
      <c r="C1425" s="107"/>
      <c r="D1425" s="46"/>
      <c r="E1425" s="106"/>
      <c r="F1425" s="98"/>
      <c r="G1425" s="241"/>
      <c r="H1425" s="106"/>
    </row>
    <row r="1426" spans="1:8" x14ac:dyDescent="0.2">
      <c r="A1426" s="106"/>
      <c r="B1426" s="106"/>
      <c r="C1426" s="107"/>
      <c r="D1426" s="46"/>
      <c r="E1426" s="106"/>
      <c r="F1426" s="98"/>
      <c r="G1426" s="241"/>
      <c r="H1426" s="106"/>
    </row>
    <row r="1427" spans="1:8" x14ac:dyDescent="0.2">
      <c r="A1427" s="106"/>
      <c r="B1427" s="106"/>
      <c r="C1427" s="107"/>
      <c r="D1427" s="46"/>
      <c r="E1427" s="106"/>
      <c r="F1427" s="98"/>
      <c r="G1427" s="241"/>
      <c r="H1427" s="106"/>
    </row>
    <row r="1428" spans="1:8" x14ac:dyDescent="0.2">
      <c r="A1428" s="106"/>
      <c r="B1428" s="106"/>
      <c r="C1428" s="107"/>
      <c r="D1428" s="46"/>
      <c r="E1428" s="106"/>
      <c r="F1428" s="98"/>
      <c r="G1428" s="241"/>
      <c r="H1428" s="106"/>
    </row>
    <row r="1429" spans="1:8" x14ac:dyDescent="0.2">
      <c r="A1429" s="106"/>
      <c r="B1429" s="106"/>
      <c r="C1429" s="107"/>
      <c r="D1429" s="46"/>
      <c r="E1429" s="106"/>
      <c r="F1429" s="98"/>
      <c r="G1429" s="241"/>
      <c r="H1429" s="106"/>
    </row>
    <row r="1430" spans="1:8" x14ac:dyDescent="0.2">
      <c r="A1430" s="106"/>
      <c r="B1430" s="106"/>
      <c r="C1430" s="107"/>
      <c r="D1430" s="46"/>
      <c r="E1430" s="106"/>
      <c r="F1430" s="98"/>
      <c r="G1430" s="241"/>
      <c r="H1430" s="106"/>
    </row>
    <row r="1431" spans="1:8" x14ac:dyDescent="0.2">
      <c r="A1431" s="106"/>
      <c r="B1431" s="106"/>
      <c r="C1431" s="107"/>
      <c r="D1431" s="46"/>
      <c r="E1431" s="106"/>
      <c r="F1431" s="98"/>
      <c r="G1431" s="241"/>
      <c r="H1431" s="106"/>
    </row>
    <row r="1432" spans="1:8" x14ac:dyDescent="0.2">
      <c r="A1432" s="106"/>
      <c r="B1432" s="106"/>
      <c r="C1432" s="107"/>
      <c r="D1432" s="46"/>
      <c r="E1432" s="106"/>
      <c r="F1432" s="98"/>
      <c r="G1432" s="241"/>
      <c r="H1432" s="106"/>
    </row>
    <row r="1433" spans="1:8" x14ac:dyDescent="0.2">
      <c r="A1433" s="106"/>
      <c r="B1433" s="106"/>
      <c r="C1433" s="107"/>
      <c r="D1433" s="46"/>
      <c r="E1433" s="106"/>
      <c r="F1433" s="98"/>
      <c r="G1433" s="241"/>
      <c r="H1433" s="106"/>
    </row>
    <row r="1434" spans="1:8" x14ac:dyDescent="0.2">
      <c r="A1434" s="106"/>
      <c r="B1434" s="106"/>
      <c r="C1434" s="107"/>
      <c r="D1434" s="46"/>
      <c r="E1434" s="106"/>
      <c r="F1434" s="98"/>
      <c r="G1434" s="241"/>
      <c r="H1434" s="106"/>
    </row>
    <row r="1435" spans="1:8" x14ac:dyDescent="0.2">
      <c r="A1435" s="106"/>
      <c r="B1435" s="106"/>
      <c r="C1435" s="107"/>
      <c r="D1435" s="46"/>
      <c r="E1435" s="106"/>
      <c r="F1435" s="98"/>
      <c r="G1435" s="241"/>
      <c r="H1435" s="106"/>
    </row>
    <row r="1436" spans="1:8" x14ac:dyDescent="0.2">
      <c r="A1436" s="106"/>
      <c r="B1436" s="106"/>
      <c r="C1436" s="107"/>
      <c r="D1436" s="46"/>
      <c r="E1436" s="106"/>
      <c r="F1436" s="98"/>
      <c r="G1436" s="241"/>
      <c r="H1436" s="106"/>
    </row>
    <row r="1437" spans="1:8" x14ac:dyDescent="0.2">
      <c r="A1437" s="106"/>
      <c r="B1437" s="106"/>
      <c r="C1437" s="107"/>
      <c r="D1437" s="46"/>
      <c r="E1437" s="106"/>
      <c r="F1437" s="98"/>
      <c r="G1437" s="241"/>
      <c r="H1437" s="106"/>
    </row>
    <row r="1438" spans="1:8" x14ac:dyDescent="0.2">
      <c r="A1438" s="106"/>
      <c r="B1438" s="106"/>
      <c r="C1438" s="107"/>
      <c r="D1438" s="46"/>
      <c r="E1438" s="106"/>
      <c r="F1438" s="98"/>
      <c r="G1438" s="241"/>
      <c r="H1438" s="106"/>
    </row>
    <row r="1439" spans="1:8" x14ac:dyDescent="0.2">
      <c r="A1439" s="106"/>
      <c r="B1439" s="106"/>
      <c r="C1439" s="107"/>
      <c r="D1439" s="46"/>
      <c r="E1439" s="106"/>
      <c r="F1439" s="98"/>
      <c r="G1439" s="241"/>
      <c r="H1439" s="106"/>
    </row>
    <row r="1440" spans="1:8" x14ac:dyDescent="0.2">
      <c r="A1440" s="106"/>
      <c r="B1440" s="106"/>
      <c r="C1440" s="107"/>
      <c r="D1440" s="46"/>
      <c r="E1440" s="106"/>
      <c r="F1440" s="98"/>
      <c r="G1440" s="241"/>
      <c r="H1440" s="106"/>
    </row>
    <row r="1441" spans="1:8" x14ac:dyDescent="0.2">
      <c r="A1441" s="106"/>
      <c r="B1441" s="106"/>
      <c r="C1441" s="107"/>
      <c r="D1441" s="46"/>
      <c r="E1441" s="106"/>
      <c r="F1441" s="98"/>
      <c r="G1441" s="241"/>
      <c r="H1441" s="106"/>
    </row>
    <row r="1442" spans="1:8" x14ac:dyDescent="0.2">
      <c r="A1442" s="106"/>
      <c r="B1442" s="106"/>
      <c r="C1442" s="107"/>
      <c r="D1442" s="46"/>
      <c r="E1442" s="106"/>
      <c r="F1442" s="98"/>
      <c r="G1442" s="241"/>
      <c r="H1442" s="106"/>
    </row>
    <row r="1443" spans="1:8" x14ac:dyDescent="0.2">
      <c r="A1443" s="106"/>
      <c r="B1443" s="106"/>
      <c r="C1443" s="107"/>
      <c r="D1443" s="46"/>
      <c r="E1443" s="106"/>
      <c r="F1443" s="98"/>
      <c r="G1443" s="241"/>
      <c r="H1443" s="106"/>
    </row>
    <row r="1444" spans="1:8" x14ac:dyDescent="0.2">
      <c r="A1444" s="106"/>
      <c r="B1444" s="106"/>
      <c r="C1444" s="107"/>
      <c r="D1444" s="46"/>
      <c r="E1444" s="106"/>
      <c r="F1444" s="98"/>
      <c r="G1444" s="241"/>
      <c r="H1444" s="106"/>
    </row>
    <row r="1445" spans="1:8" x14ac:dyDescent="0.2">
      <c r="A1445" s="106"/>
      <c r="B1445" s="106"/>
      <c r="C1445" s="107"/>
      <c r="D1445" s="46"/>
      <c r="E1445" s="106"/>
      <c r="F1445" s="98"/>
      <c r="G1445" s="241"/>
      <c r="H1445" s="106"/>
    </row>
    <row r="1446" spans="1:8" x14ac:dyDescent="0.2">
      <c r="A1446" s="106"/>
      <c r="B1446" s="106"/>
      <c r="C1446" s="107"/>
      <c r="D1446" s="46"/>
      <c r="E1446" s="106"/>
      <c r="F1446" s="98"/>
      <c r="G1446" s="241"/>
      <c r="H1446" s="106"/>
    </row>
    <row r="1447" spans="1:8" x14ac:dyDescent="0.2">
      <c r="A1447" s="106"/>
      <c r="B1447" s="106"/>
      <c r="C1447" s="107"/>
      <c r="D1447" s="46"/>
      <c r="E1447" s="106"/>
      <c r="F1447" s="98"/>
      <c r="G1447" s="241"/>
      <c r="H1447" s="106"/>
    </row>
    <row r="1448" spans="1:8" x14ac:dyDescent="0.2">
      <c r="A1448" s="106"/>
      <c r="B1448" s="106"/>
      <c r="C1448" s="107"/>
      <c r="D1448" s="46"/>
      <c r="E1448" s="106"/>
      <c r="F1448" s="98"/>
      <c r="G1448" s="241"/>
      <c r="H1448" s="106"/>
    </row>
    <row r="1449" spans="1:8" x14ac:dyDescent="0.2">
      <c r="A1449" s="106"/>
      <c r="B1449" s="106"/>
      <c r="C1449" s="107"/>
      <c r="D1449" s="46"/>
      <c r="E1449" s="106"/>
      <c r="F1449" s="98"/>
      <c r="G1449" s="241"/>
      <c r="H1449" s="106"/>
    </row>
    <row r="1450" spans="1:8" x14ac:dyDescent="0.2">
      <c r="A1450" s="106"/>
      <c r="B1450" s="106"/>
      <c r="C1450" s="107"/>
      <c r="D1450" s="46"/>
      <c r="E1450" s="106"/>
      <c r="F1450" s="98"/>
      <c r="G1450" s="241"/>
      <c r="H1450" s="106"/>
    </row>
    <row r="1451" spans="1:8" x14ac:dyDescent="0.2">
      <c r="A1451" s="106"/>
      <c r="B1451" s="106"/>
      <c r="C1451" s="107"/>
      <c r="D1451" s="46"/>
      <c r="E1451" s="106"/>
      <c r="F1451" s="98"/>
      <c r="G1451" s="241"/>
      <c r="H1451" s="106"/>
    </row>
    <row r="1452" spans="1:8" x14ac:dyDescent="0.2">
      <c r="A1452" s="106"/>
      <c r="B1452" s="106"/>
      <c r="C1452" s="107"/>
      <c r="D1452" s="46"/>
      <c r="E1452" s="106"/>
      <c r="F1452" s="98"/>
      <c r="G1452" s="241"/>
      <c r="H1452" s="106"/>
    </row>
    <row r="1453" spans="1:8" x14ac:dyDescent="0.2">
      <c r="A1453" s="106"/>
      <c r="B1453" s="106"/>
      <c r="C1453" s="107"/>
      <c r="D1453" s="46"/>
      <c r="E1453" s="106"/>
      <c r="F1453" s="98"/>
      <c r="G1453" s="241"/>
      <c r="H1453" s="106"/>
    </row>
    <row r="1454" spans="1:8" x14ac:dyDescent="0.2">
      <c r="A1454" s="106"/>
      <c r="B1454" s="106"/>
      <c r="C1454" s="107"/>
      <c r="D1454" s="46"/>
      <c r="E1454" s="106"/>
      <c r="F1454" s="98"/>
      <c r="G1454" s="241"/>
      <c r="H1454" s="106"/>
    </row>
    <row r="1455" spans="1:8" x14ac:dyDescent="0.2">
      <c r="A1455" s="106"/>
      <c r="B1455" s="106"/>
      <c r="C1455" s="107"/>
      <c r="D1455" s="46"/>
      <c r="E1455" s="106"/>
      <c r="F1455" s="98"/>
      <c r="G1455" s="241"/>
      <c r="H1455" s="106"/>
    </row>
    <row r="1456" spans="1:8" x14ac:dyDescent="0.2">
      <c r="A1456" s="106"/>
      <c r="B1456" s="106"/>
      <c r="C1456" s="107"/>
      <c r="D1456" s="46"/>
      <c r="E1456" s="106"/>
      <c r="F1456" s="98"/>
      <c r="G1456" s="241"/>
      <c r="H1456" s="106"/>
    </row>
    <row r="1457" spans="1:8" x14ac:dyDescent="0.2">
      <c r="A1457" s="106"/>
      <c r="B1457" s="106"/>
      <c r="C1457" s="107"/>
      <c r="D1457" s="46"/>
      <c r="E1457" s="106"/>
      <c r="F1457" s="98"/>
      <c r="G1457" s="241"/>
      <c r="H1457" s="106"/>
    </row>
    <row r="1458" spans="1:8" x14ac:dyDescent="0.2">
      <c r="A1458" s="106"/>
      <c r="B1458" s="106"/>
      <c r="C1458" s="107"/>
      <c r="D1458" s="46"/>
      <c r="E1458" s="106"/>
      <c r="F1458" s="98"/>
      <c r="G1458" s="241"/>
      <c r="H1458" s="106"/>
    </row>
    <row r="1459" spans="1:8" x14ac:dyDescent="0.2">
      <c r="A1459" s="106"/>
      <c r="B1459" s="106"/>
      <c r="C1459" s="107"/>
      <c r="D1459" s="46"/>
      <c r="E1459" s="106"/>
      <c r="F1459" s="98"/>
      <c r="G1459" s="241"/>
      <c r="H1459" s="106"/>
    </row>
    <row r="1460" spans="1:8" x14ac:dyDescent="0.2">
      <c r="A1460" s="106"/>
      <c r="B1460" s="106"/>
      <c r="C1460" s="107"/>
      <c r="D1460" s="46"/>
      <c r="E1460" s="106"/>
      <c r="F1460" s="98"/>
      <c r="G1460" s="241"/>
      <c r="H1460" s="106"/>
    </row>
    <row r="1461" spans="1:8" x14ac:dyDescent="0.2">
      <c r="A1461" s="106"/>
      <c r="B1461" s="106"/>
      <c r="C1461" s="107"/>
      <c r="D1461" s="46"/>
      <c r="E1461" s="106"/>
      <c r="F1461" s="98"/>
      <c r="G1461" s="241"/>
      <c r="H1461" s="106"/>
    </row>
    <row r="1462" spans="1:8" x14ac:dyDescent="0.2">
      <c r="A1462" s="106"/>
      <c r="B1462" s="106"/>
      <c r="C1462" s="107"/>
      <c r="D1462" s="46"/>
      <c r="E1462" s="106"/>
      <c r="F1462" s="98"/>
      <c r="G1462" s="241"/>
      <c r="H1462" s="106"/>
    </row>
    <row r="1463" spans="1:8" x14ac:dyDescent="0.2">
      <c r="A1463" s="106"/>
      <c r="B1463" s="106"/>
      <c r="C1463" s="107"/>
      <c r="D1463" s="46"/>
      <c r="E1463" s="106"/>
      <c r="F1463" s="98"/>
      <c r="G1463" s="241"/>
      <c r="H1463" s="106"/>
    </row>
    <row r="1464" spans="1:8" x14ac:dyDescent="0.2">
      <c r="A1464" s="106"/>
      <c r="B1464" s="106"/>
      <c r="C1464" s="107"/>
      <c r="D1464" s="46"/>
      <c r="E1464" s="106"/>
      <c r="F1464" s="98"/>
      <c r="G1464" s="241"/>
      <c r="H1464" s="106"/>
    </row>
    <row r="1465" spans="1:8" x14ac:dyDescent="0.2">
      <c r="A1465" s="106"/>
      <c r="B1465" s="106"/>
      <c r="C1465" s="107"/>
      <c r="D1465" s="46"/>
      <c r="E1465" s="106"/>
      <c r="F1465" s="98"/>
      <c r="G1465" s="241"/>
      <c r="H1465" s="106"/>
    </row>
    <row r="1466" spans="1:8" x14ac:dyDescent="0.2">
      <c r="A1466" s="106"/>
      <c r="B1466" s="106"/>
      <c r="C1466" s="107"/>
      <c r="D1466" s="46"/>
      <c r="E1466" s="106"/>
      <c r="F1466" s="98"/>
      <c r="G1466" s="241"/>
      <c r="H1466" s="106"/>
    </row>
    <row r="1467" spans="1:8" x14ac:dyDescent="0.2">
      <c r="A1467" s="106"/>
      <c r="B1467" s="106"/>
      <c r="C1467" s="107"/>
      <c r="D1467" s="46"/>
      <c r="E1467" s="106"/>
      <c r="F1467" s="98"/>
      <c r="G1467" s="241"/>
      <c r="H1467" s="106"/>
    </row>
    <row r="1468" spans="1:8" x14ac:dyDescent="0.2">
      <c r="A1468" s="106"/>
      <c r="B1468" s="106"/>
      <c r="C1468" s="107"/>
      <c r="D1468" s="46"/>
      <c r="E1468" s="106"/>
      <c r="F1468" s="98"/>
      <c r="G1468" s="241"/>
      <c r="H1468" s="106"/>
    </row>
    <row r="1469" spans="1:8" x14ac:dyDescent="0.2">
      <c r="A1469" s="106"/>
      <c r="B1469" s="106"/>
      <c r="C1469" s="107"/>
      <c r="D1469" s="46"/>
      <c r="E1469" s="106"/>
      <c r="F1469" s="98"/>
      <c r="G1469" s="241"/>
      <c r="H1469" s="106"/>
    </row>
    <row r="1470" spans="1:8" x14ac:dyDescent="0.2">
      <c r="A1470" s="106"/>
      <c r="B1470" s="106"/>
      <c r="C1470" s="107"/>
      <c r="D1470" s="46"/>
      <c r="E1470" s="106"/>
      <c r="F1470" s="98"/>
      <c r="G1470" s="241"/>
      <c r="H1470" s="106"/>
    </row>
    <row r="1471" spans="1:8" x14ac:dyDescent="0.2">
      <c r="A1471" s="106"/>
      <c r="B1471" s="106"/>
      <c r="C1471" s="107"/>
      <c r="D1471" s="46"/>
      <c r="E1471" s="106"/>
      <c r="F1471" s="98"/>
      <c r="G1471" s="241"/>
      <c r="H1471" s="106"/>
    </row>
    <row r="1472" spans="1:8" x14ac:dyDescent="0.2">
      <c r="A1472" s="106"/>
      <c r="B1472" s="106"/>
      <c r="C1472" s="107"/>
      <c r="D1472" s="46"/>
      <c r="E1472" s="106"/>
      <c r="F1472" s="98"/>
      <c r="G1472" s="241"/>
      <c r="H1472" s="106"/>
    </row>
    <row r="1473" spans="1:8" x14ac:dyDescent="0.2">
      <c r="A1473" s="106"/>
      <c r="B1473" s="106"/>
      <c r="C1473" s="107"/>
      <c r="D1473" s="46"/>
      <c r="E1473" s="106"/>
      <c r="F1473" s="98"/>
      <c r="G1473" s="241"/>
      <c r="H1473" s="106"/>
    </row>
    <row r="1474" spans="1:8" x14ac:dyDescent="0.2">
      <c r="A1474" s="106"/>
      <c r="B1474" s="106"/>
      <c r="C1474" s="107"/>
      <c r="D1474" s="46"/>
      <c r="E1474" s="106"/>
      <c r="F1474" s="98"/>
      <c r="G1474" s="241"/>
      <c r="H1474" s="106"/>
    </row>
    <row r="1475" spans="1:8" x14ac:dyDescent="0.2">
      <c r="A1475" s="106"/>
      <c r="B1475" s="106"/>
      <c r="C1475" s="107"/>
      <c r="D1475" s="46"/>
      <c r="E1475" s="106"/>
      <c r="F1475" s="98"/>
      <c r="G1475" s="241"/>
      <c r="H1475" s="106"/>
    </row>
    <row r="1476" spans="1:8" x14ac:dyDescent="0.2">
      <c r="A1476" s="106"/>
      <c r="B1476" s="106"/>
      <c r="C1476" s="107"/>
      <c r="D1476" s="46"/>
      <c r="E1476" s="106"/>
      <c r="F1476" s="98"/>
      <c r="G1476" s="241"/>
      <c r="H1476" s="106"/>
    </row>
    <row r="1477" spans="1:8" x14ac:dyDescent="0.2">
      <c r="A1477" s="106"/>
      <c r="B1477" s="106"/>
      <c r="C1477" s="107"/>
      <c r="D1477" s="46"/>
      <c r="E1477" s="106"/>
      <c r="F1477" s="98"/>
      <c r="G1477" s="241"/>
      <c r="H1477" s="106"/>
    </row>
    <row r="1478" spans="1:8" x14ac:dyDescent="0.2">
      <c r="A1478" s="106"/>
      <c r="B1478" s="106"/>
      <c r="C1478" s="107"/>
      <c r="D1478" s="46"/>
      <c r="E1478" s="106"/>
      <c r="F1478" s="98"/>
      <c r="G1478" s="241"/>
      <c r="H1478" s="106"/>
    </row>
    <row r="1479" spans="1:8" x14ac:dyDescent="0.2">
      <c r="A1479" s="106"/>
      <c r="B1479" s="106"/>
      <c r="C1479" s="107"/>
      <c r="D1479" s="46"/>
      <c r="E1479" s="106"/>
      <c r="F1479" s="98"/>
      <c r="G1479" s="241"/>
      <c r="H1479" s="106"/>
    </row>
    <row r="1480" spans="1:8" x14ac:dyDescent="0.2">
      <c r="A1480" s="106"/>
      <c r="B1480" s="106"/>
      <c r="C1480" s="107"/>
      <c r="D1480" s="46"/>
      <c r="E1480" s="106"/>
      <c r="F1480" s="98"/>
      <c r="G1480" s="241"/>
      <c r="H1480" s="106"/>
    </row>
    <row r="1481" spans="1:8" x14ac:dyDescent="0.2">
      <c r="A1481" s="106"/>
      <c r="B1481" s="106"/>
      <c r="C1481" s="107"/>
      <c r="D1481" s="46"/>
      <c r="E1481" s="106"/>
      <c r="F1481" s="98"/>
      <c r="G1481" s="241"/>
      <c r="H1481" s="106"/>
    </row>
    <row r="1482" spans="1:8" x14ac:dyDescent="0.2">
      <c r="A1482" s="106"/>
      <c r="B1482" s="106"/>
      <c r="C1482" s="107"/>
      <c r="D1482" s="46"/>
      <c r="E1482" s="106"/>
      <c r="F1482" s="98"/>
      <c r="G1482" s="241"/>
      <c r="H1482" s="106"/>
    </row>
    <row r="1483" spans="1:8" x14ac:dyDescent="0.2">
      <c r="A1483" s="106"/>
      <c r="B1483" s="106"/>
      <c r="C1483" s="107"/>
      <c r="D1483" s="46"/>
      <c r="E1483" s="106"/>
      <c r="F1483" s="98"/>
      <c r="G1483" s="241"/>
      <c r="H1483" s="106"/>
    </row>
    <row r="1484" spans="1:8" x14ac:dyDescent="0.2">
      <c r="A1484" s="106"/>
      <c r="B1484" s="106"/>
      <c r="C1484" s="107"/>
      <c r="D1484" s="46"/>
      <c r="E1484" s="106"/>
      <c r="F1484" s="98"/>
      <c r="G1484" s="241"/>
      <c r="H1484" s="106"/>
    </row>
    <row r="1485" spans="1:8" x14ac:dyDescent="0.2">
      <c r="A1485" s="106"/>
      <c r="B1485" s="106"/>
      <c r="C1485" s="107"/>
      <c r="D1485" s="46"/>
      <c r="E1485" s="106"/>
      <c r="F1485" s="98"/>
      <c r="G1485" s="241"/>
      <c r="H1485" s="106"/>
    </row>
    <row r="1486" spans="1:8" x14ac:dyDescent="0.2">
      <c r="A1486" s="106"/>
      <c r="B1486" s="106"/>
      <c r="C1486" s="107"/>
      <c r="D1486" s="46"/>
      <c r="E1486" s="106"/>
      <c r="F1486" s="98"/>
      <c r="G1486" s="241"/>
      <c r="H1486" s="106"/>
    </row>
    <row r="1487" spans="1:8" x14ac:dyDescent="0.2">
      <c r="A1487" s="106"/>
      <c r="B1487" s="106"/>
      <c r="C1487" s="107"/>
      <c r="D1487" s="46"/>
      <c r="E1487" s="106"/>
      <c r="F1487" s="98"/>
      <c r="G1487" s="241"/>
      <c r="H1487" s="106"/>
    </row>
    <row r="1488" spans="1:8" x14ac:dyDescent="0.2">
      <c r="A1488" s="106"/>
      <c r="B1488" s="106"/>
      <c r="C1488" s="107"/>
      <c r="D1488" s="46"/>
      <c r="E1488" s="106"/>
      <c r="F1488" s="98"/>
      <c r="G1488" s="241"/>
      <c r="H1488" s="106"/>
    </row>
    <row r="1489" spans="1:8" x14ac:dyDescent="0.2">
      <c r="A1489" s="106"/>
      <c r="B1489" s="106"/>
      <c r="C1489" s="107"/>
      <c r="D1489" s="46"/>
      <c r="E1489" s="106"/>
      <c r="F1489" s="98"/>
      <c r="G1489" s="241"/>
      <c r="H1489" s="106"/>
    </row>
    <row r="1490" spans="1:8" x14ac:dyDescent="0.2">
      <c r="A1490" s="106"/>
      <c r="B1490" s="106"/>
      <c r="C1490" s="107"/>
      <c r="D1490" s="46"/>
      <c r="E1490" s="106"/>
      <c r="F1490" s="98"/>
      <c r="G1490" s="241"/>
      <c r="H1490" s="106"/>
    </row>
    <row r="1491" spans="1:8" x14ac:dyDescent="0.2">
      <c r="A1491" s="106"/>
      <c r="B1491" s="106"/>
      <c r="C1491" s="107"/>
      <c r="D1491" s="46"/>
      <c r="E1491" s="106"/>
      <c r="F1491" s="98"/>
      <c r="G1491" s="241"/>
      <c r="H1491" s="106"/>
    </row>
    <row r="1492" spans="1:8" x14ac:dyDescent="0.2">
      <c r="A1492" s="106"/>
      <c r="B1492" s="106"/>
      <c r="C1492" s="107"/>
      <c r="D1492" s="46"/>
      <c r="E1492" s="106"/>
      <c r="F1492" s="98"/>
      <c r="G1492" s="241"/>
      <c r="H1492" s="106"/>
    </row>
    <row r="1493" spans="1:8" x14ac:dyDescent="0.2">
      <c r="A1493" s="106"/>
      <c r="B1493" s="106"/>
      <c r="C1493" s="107"/>
      <c r="D1493" s="46"/>
      <c r="E1493" s="106"/>
      <c r="F1493" s="98"/>
      <c r="G1493" s="241"/>
      <c r="H1493" s="106"/>
    </row>
    <row r="1494" spans="1:8" x14ac:dyDescent="0.2">
      <c r="A1494" s="106"/>
      <c r="B1494" s="106"/>
      <c r="C1494" s="107"/>
      <c r="D1494" s="46"/>
      <c r="E1494" s="106"/>
      <c r="F1494" s="98"/>
      <c r="G1494" s="241"/>
      <c r="H1494" s="106"/>
    </row>
    <row r="1495" spans="1:8" x14ac:dyDescent="0.2">
      <c r="A1495" s="106"/>
      <c r="B1495" s="106"/>
      <c r="C1495" s="107"/>
      <c r="D1495" s="46"/>
      <c r="E1495" s="106"/>
      <c r="F1495" s="98"/>
      <c r="G1495" s="241"/>
      <c r="H1495" s="106"/>
    </row>
    <row r="1496" spans="1:8" x14ac:dyDescent="0.2">
      <c r="A1496" s="106"/>
      <c r="B1496" s="106"/>
      <c r="C1496" s="107"/>
      <c r="D1496" s="46"/>
      <c r="E1496" s="106"/>
      <c r="F1496" s="98"/>
      <c r="G1496" s="241"/>
      <c r="H1496" s="106"/>
    </row>
    <row r="1497" spans="1:8" x14ac:dyDescent="0.2">
      <c r="A1497" s="106"/>
      <c r="B1497" s="106"/>
      <c r="C1497" s="107"/>
      <c r="D1497" s="46"/>
      <c r="E1497" s="106"/>
      <c r="F1497" s="98"/>
      <c r="G1497" s="241"/>
      <c r="H1497" s="106"/>
    </row>
    <row r="1498" spans="1:8" x14ac:dyDescent="0.2">
      <c r="A1498" s="106"/>
      <c r="B1498" s="106"/>
      <c r="C1498" s="107"/>
      <c r="D1498" s="46"/>
      <c r="E1498" s="106"/>
      <c r="F1498" s="98"/>
      <c r="G1498" s="241"/>
      <c r="H1498" s="106"/>
    </row>
    <row r="1499" spans="1:8" x14ac:dyDescent="0.2">
      <c r="A1499" s="106"/>
      <c r="B1499" s="106"/>
      <c r="C1499" s="107"/>
      <c r="D1499" s="46"/>
      <c r="E1499" s="106"/>
      <c r="F1499" s="98"/>
      <c r="G1499" s="241"/>
      <c r="H1499" s="106"/>
    </row>
    <row r="1500" spans="1:8" x14ac:dyDescent="0.2">
      <c r="A1500" s="106"/>
      <c r="B1500" s="106"/>
      <c r="C1500" s="107"/>
      <c r="D1500" s="46"/>
      <c r="E1500" s="106"/>
      <c r="F1500" s="98"/>
      <c r="G1500" s="241"/>
      <c r="H1500" s="106"/>
    </row>
    <row r="1501" spans="1:8" x14ac:dyDescent="0.2">
      <c r="A1501" s="106"/>
      <c r="B1501" s="106"/>
      <c r="C1501" s="107"/>
      <c r="D1501" s="46"/>
      <c r="E1501" s="106"/>
      <c r="F1501" s="98"/>
      <c r="G1501" s="241"/>
      <c r="H1501" s="106"/>
    </row>
    <row r="1502" spans="1:8" x14ac:dyDescent="0.2">
      <c r="A1502" s="106"/>
      <c r="B1502" s="106"/>
      <c r="C1502" s="107"/>
      <c r="D1502" s="46"/>
      <c r="E1502" s="106"/>
      <c r="F1502" s="98"/>
      <c r="G1502" s="241"/>
      <c r="H1502" s="106"/>
    </row>
    <row r="1503" spans="1:8" x14ac:dyDescent="0.2">
      <c r="A1503" s="106"/>
      <c r="B1503" s="106"/>
      <c r="C1503" s="107"/>
      <c r="D1503" s="46"/>
      <c r="E1503" s="106"/>
      <c r="F1503" s="98"/>
      <c r="G1503" s="241"/>
      <c r="H1503" s="106"/>
    </row>
    <row r="1504" spans="1:8" x14ac:dyDescent="0.2">
      <c r="A1504" s="106"/>
      <c r="B1504" s="106"/>
      <c r="C1504" s="107"/>
      <c r="D1504" s="46"/>
      <c r="E1504" s="106"/>
      <c r="F1504" s="98"/>
      <c r="G1504" s="241"/>
      <c r="H1504" s="106"/>
    </row>
    <row r="1505" spans="1:8" x14ac:dyDescent="0.2">
      <c r="A1505" s="106"/>
      <c r="B1505" s="106"/>
      <c r="C1505" s="107"/>
      <c r="D1505" s="46"/>
      <c r="E1505" s="106"/>
      <c r="F1505" s="98"/>
      <c r="G1505" s="241"/>
      <c r="H1505" s="106"/>
    </row>
    <row r="1506" spans="1:8" x14ac:dyDescent="0.2">
      <c r="A1506" s="106"/>
      <c r="B1506" s="106"/>
      <c r="C1506" s="107"/>
      <c r="D1506" s="46"/>
      <c r="E1506" s="106"/>
      <c r="F1506" s="98"/>
      <c r="G1506" s="241"/>
      <c r="H1506" s="106"/>
    </row>
    <row r="1507" spans="1:8" x14ac:dyDescent="0.2">
      <c r="A1507" s="106"/>
      <c r="B1507" s="106"/>
      <c r="C1507" s="107"/>
      <c r="D1507" s="46"/>
      <c r="E1507" s="106"/>
      <c r="F1507" s="98"/>
      <c r="G1507" s="241"/>
      <c r="H1507" s="106"/>
    </row>
    <row r="1508" spans="1:8" x14ac:dyDescent="0.2">
      <c r="A1508" s="106"/>
      <c r="B1508" s="106"/>
      <c r="C1508" s="107"/>
      <c r="D1508" s="46"/>
      <c r="E1508" s="106"/>
      <c r="F1508" s="98"/>
      <c r="G1508" s="241"/>
      <c r="H1508" s="106"/>
    </row>
    <row r="1509" spans="1:8" x14ac:dyDescent="0.2">
      <c r="A1509" s="106"/>
      <c r="B1509" s="106"/>
      <c r="C1509" s="107"/>
      <c r="D1509" s="46"/>
      <c r="E1509" s="106"/>
      <c r="F1509" s="98"/>
      <c r="G1509" s="241"/>
      <c r="H1509" s="106"/>
    </row>
    <row r="1510" spans="1:8" x14ac:dyDescent="0.2">
      <c r="A1510" s="106"/>
      <c r="B1510" s="106"/>
      <c r="C1510" s="107"/>
      <c r="D1510" s="46"/>
      <c r="E1510" s="106"/>
      <c r="F1510" s="98"/>
      <c r="G1510" s="241"/>
      <c r="H1510" s="106"/>
    </row>
    <row r="1511" spans="1:8" x14ac:dyDescent="0.2">
      <c r="A1511" s="106"/>
      <c r="B1511" s="106"/>
      <c r="C1511" s="107"/>
      <c r="D1511" s="46"/>
      <c r="E1511" s="106"/>
      <c r="F1511" s="98"/>
      <c r="G1511" s="241"/>
      <c r="H1511" s="106"/>
    </row>
    <row r="1512" spans="1:8" x14ac:dyDescent="0.2">
      <c r="A1512" s="106"/>
      <c r="B1512" s="106"/>
      <c r="C1512" s="107"/>
      <c r="D1512" s="46"/>
      <c r="E1512" s="106"/>
      <c r="F1512" s="98"/>
      <c r="G1512" s="241"/>
      <c r="H1512" s="106"/>
    </row>
    <row r="1513" spans="1:8" x14ac:dyDescent="0.2">
      <c r="A1513" s="106"/>
      <c r="B1513" s="106"/>
      <c r="C1513" s="107"/>
      <c r="D1513" s="46"/>
      <c r="E1513" s="106"/>
      <c r="F1513" s="98"/>
      <c r="G1513" s="241"/>
      <c r="H1513" s="106"/>
    </row>
    <row r="1514" spans="1:8" x14ac:dyDescent="0.2">
      <c r="A1514" s="106"/>
      <c r="B1514" s="106"/>
      <c r="C1514" s="107"/>
      <c r="D1514" s="46"/>
      <c r="E1514" s="106"/>
      <c r="F1514" s="98"/>
      <c r="G1514" s="241"/>
      <c r="H1514" s="106"/>
    </row>
    <row r="1515" spans="1:8" x14ac:dyDescent="0.2">
      <c r="A1515" s="106"/>
      <c r="B1515" s="106"/>
      <c r="C1515" s="107"/>
      <c r="D1515" s="46"/>
      <c r="E1515" s="106"/>
      <c r="F1515" s="98"/>
      <c r="G1515" s="241"/>
      <c r="H1515" s="106"/>
    </row>
    <row r="1516" spans="1:8" x14ac:dyDescent="0.2">
      <c r="A1516" s="106"/>
      <c r="B1516" s="106"/>
      <c r="C1516" s="107"/>
      <c r="D1516" s="46"/>
      <c r="E1516" s="106"/>
      <c r="F1516" s="98"/>
      <c r="G1516" s="241"/>
      <c r="H1516" s="106"/>
    </row>
    <row r="1517" spans="1:8" x14ac:dyDescent="0.2">
      <c r="A1517" s="106"/>
      <c r="B1517" s="106"/>
      <c r="C1517" s="107"/>
      <c r="D1517" s="46"/>
      <c r="E1517" s="106"/>
      <c r="F1517" s="98"/>
      <c r="G1517" s="241"/>
      <c r="H1517" s="106"/>
    </row>
    <row r="1518" spans="1:8" x14ac:dyDescent="0.2">
      <c r="A1518" s="106"/>
      <c r="B1518" s="106"/>
      <c r="C1518" s="107"/>
      <c r="D1518" s="46"/>
      <c r="E1518" s="106"/>
      <c r="F1518" s="98"/>
      <c r="G1518" s="241"/>
      <c r="H1518" s="106"/>
    </row>
    <row r="1519" spans="1:8" x14ac:dyDescent="0.2">
      <c r="A1519" s="106"/>
      <c r="B1519" s="106"/>
      <c r="C1519" s="107"/>
      <c r="D1519" s="46"/>
      <c r="E1519" s="106"/>
      <c r="F1519" s="98"/>
      <c r="G1519" s="241"/>
      <c r="H1519" s="106"/>
    </row>
    <row r="1520" spans="1:8" x14ac:dyDescent="0.2">
      <c r="A1520" s="106"/>
      <c r="B1520" s="106"/>
      <c r="C1520" s="107"/>
      <c r="D1520" s="46"/>
      <c r="E1520" s="106"/>
      <c r="F1520" s="98"/>
      <c r="G1520" s="241"/>
      <c r="H1520" s="106"/>
    </row>
    <row r="1521" spans="1:8" x14ac:dyDescent="0.2">
      <c r="A1521" s="106"/>
      <c r="B1521" s="106"/>
      <c r="C1521" s="107"/>
      <c r="D1521" s="46"/>
      <c r="E1521" s="106"/>
      <c r="F1521" s="98"/>
      <c r="G1521" s="241"/>
      <c r="H1521" s="106"/>
    </row>
    <row r="1522" spans="1:8" x14ac:dyDescent="0.2">
      <c r="A1522" s="106"/>
      <c r="B1522" s="106"/>
      <c r="C1522" s="107"/>
      <c r="D1522" s="46"/>
      <c r="E1522" s="106"/>
      <c r="F1522" s="98"/>
      <c r="G1522" s="241"/>
      <c r="H1522" s="106"/>
    </row>
    <row r="1523" spans="1:8" x14ac:dyDescent="0.2">
      <c r="A1523" s="106"/>
      <c r="B1523" s="106"/>
      <c r="C1523" s="107"/>
      <c r="D1523" s="46"/>
      <c r="E1523" s="106"/>
      <c r="F1523" s="98"/>
      <c r="G1523" s="241"/>
      <c r="H1523" s="106"/>
    </row>
    <row r="1524" spans="1:8" x14ac:dyDescent="0.2">
      <c r="A1524" s="106"/>
      <c r="B1524" s="106"/>
      <c r="C1524" s="107"/>
      <c r="D1524" s="46"/>
      <c r="E1524" s="106"/>
      <c r="F1524" s="98"/>
      <c r="G1524" s="241"/>
      <c r="H1524" s="106"/>
    </row>
    <row r="1525" spans="1:8" x14ac:dyDescent="0.2">
      <c r="A1525" s="106"/>
      <c r="B1525" s="106"/>
      <c r="C1525" s="107"/>
      <c r="D1525" s="46"/>
      <c r="E1525" s="106"/>
      <c r="F1525" s="98"/>
      <c r="G1525" s="241"/>
      <c r="H1525" s="106"/>
    </row>
    <row r="1526" spans="1:8" x14ac:dyDescent="0.2">
      <c r="A1526" s="106"/>
      <c r="B1526" s="106"/>
      <c r="C1526" s="107"/>
      <c r="D1526" s="46"/>
      <c r="E1526" s="106"/>
      <c r="F1526" s="98"/>
      <c r="G1526" s="241"/>
      <c r="H1526" s="106"/>
    </row>
    <row r="1527" spans="1:8" x14ac:dyDescent="0.2">
      <c r="A1527" s="106"/>
      <c r="B1527" s="106"/>
      <c r="C1527" s="107"/>
      <c r="D1527" s="46"/>
      <c r="E1527" s="106"/>
      <c r="F1527" s="98"/>
      <c r="G1527" s="241"/>
      <c r="H1527" s="106"/>
    </row>
    <row r="1528" spans="1:8" x14ac:dyDescent="0.2">
      <c r="A1528" s="106"/>
      <c r="B1528" s="106"/>
      <c r="C1528" s="107"/>
      <c r="D1528" s="46"/>
      <c r="E1528" s="106"/>
      <c r="F1528" s="98"/>
      <c r="G1528" s="241"/>
      <c r="H1528" s="106"/>
    </row>
    <row r="1529" spans="1:8" x14ac:dyDescent="0.2">
      <c r="A1529" s="106"/>
      <c r="B1529" s="106"/>
      <c r="C1529" s="107"/>
      <c r="D1529" s="46"/>
      <c r="E1529" s="106"/>
      <c r="F1529" s="98"/>
      <c r="G1529" s="241"/>
      <c r="H1529" s="106"/>
    </row>
    <row r="1530" spans="1:8" x14ac:dyDescent="0.2">
      <c r="A1530" s="106"/>
      <c r="B1530" s="106"/>
      <c r="C1530" s="107"/>
      <c r="D1530" s="46"/>
      <c r="E1530" s="106"/>
      <c r="F1530" s="98"/>
      <c r="G1530" s="241"/>
      <c r="H1530" s="106"/>
    </row>
    <row r="1531" spans="1:8" x14ac:dyDescent="0.2">
      <c r="A1531" s="106"/>
      <c r="B1531" s="106"/>
      <c r="C1531" s="107"/>
      <c r="D1531" s="46"/>
      <c r="E1531" s="106"/>
      <c r="F1531" s="98"/>
      <c r="G1531" s="241"/>
      <c r="H1531" s="106"/>
    </row>
    <row r="1532" spans="1:8" x14ac:dyDescent="0.2">
      <c r="A1532" s="106"/>
      <c r="B1532" s="106"/>
      <c r="C1532" s="107"/>
      <c r="D1532" s="46"/>
      <c r="E1532" s="106"/>
      <c r="F1532" s="98"/>
      <c r="G1532" s="241"/>
      <c r="H1532" s="106"/>
    </row>
    <row r="1533" spans="1:8" x14ac:dyDescent="0.2">
      <c r="A1533" s="106"/>
      <c r="B1533" s="106"/>
      <c r="C1533" s="107"/>
      <c r="D1533" s="46"/>
      <c r="E1533" s="106"/>
      <c r="F1533" s="98"/>
      <c r="G1533" s="241"/>
      <c r="H1533" s="106"/>
    </row>
    <row r="1534" spans="1:8" x14ac:dyDescent="0.2">
      <c r="A1534" s="106"/>
      <c r="B1534" s="106"/>
      <c r="C1534" s="107"/>
      <c r="D1534" s="46"/>
      <c r="E1534" s="106"/>
      <c r="F1534" s="98"/>
      <c r="G1534" s="241"/>
      <c r="H1534" s="106"/>
    </row>
    <row r="1535" spans="1:8" x14ac:dyDescent="0.2">
      <c r="A1535" s="106"/>
      <c r="B1535" s="106"/>
      <c r="C1535" s="107"/>
      <c r="D1535" s="46"/>
      <c r="E1535" s="106"/>
      <c r="F1535" s="98"/>
      <c r="G1535" s="241"/>
      <c r="H1535" s="106"/>
    </row>
    <row r="1536" spans="1:8" x14ac:dyDescent="0.2">
      <c r="A1536" s="106"/>
      <c r="B1536" s="106"/>
      <c r="C1536" s="107"/>
      <c r="D1536" s="46"/>
      <c r="E1536" s="106"/>
      <c r="F1536" s="98"/>
      <c r="G1536" s="241"/>
      <c r="H1536" s="106"/>
    </row>
    <row r="1537" spans="1:8" x14ac:dyDescent="0.2">
      <c r="A1537" s="106"/>
      <c r="B1537" s="106"/>
      <c r="C1537" s="107"/>
      <c r="D1537" s="46"/>
      <c r="E1537" s="106"/>
      <c r="F1537" s="98"/>
      <c r="G1537" s="241"/>
      <c r="H1537" s="106"/>
    </row>
    <row r="1538" spans="1:8" x14ac:dyDescent="0.2">
      <c r="A1538" s="106"/>
      <c r="B1538" s="106"/>
      <c r="C1538" s="107"/>
      <c r="D1538" s="46"/>
      <c r="E1538" s="106"/>
      <c r="F1538" s="98"/>
      <c r="G1538" s="241"/>
      <c r="H1538" s="106"/>
    </row>
    <row r="1539" spans="1:8" x14ac:dyDescent="0.2">
      <c r="A1539" s="106"/>
      <c r="B1539" s="106"/>
      <c r="C1539" s="107"/>
      <c r="D1539" s="46"/>
      <c r="E1539" s="106"/>
      <c r="F1539" s="98"/>
      <c r="G1539" s="241"/>
      <c r="H1539" s="106"/>
    </row>
    <row r="1540" spans="1:8" x14ac:dyDescent="0.2">
      <c r="A1540" s="106"/>
      <c r="B1540" s="106"/>
      <c r="C1540" s="107"/>
      <c r="D1540" s="46"/>
      <c r="E1540" s="106"/>
      <c r="F1540" s="98"/>
      <c r="G1540" s="241"/>
      <c r="H1540" s="106"/>
    </row>
    <row r="1541" spans="1:8" x14ac:dyDescent="0.2">
      <c r="A1541" s="106"/>
      <c r="B1541" s="106"/>
      <c r="C1541" s="107"/>
      <c r="D1541" s="46"/>
      <c r="E1541" s="106"/>
      <c r="F1541" s="98"/>
      <c r="G1541" s="241"/>
      <c r="H1541" s="106"/>
    </row>
    <row r="1542" spans="1:8" x14ac:dyDescent="0.2">
      <c r="A1542" s="106"/>
      <c r="B1542" s="106"/>
      <c r="C1542" s="107"/>
      <c r="D1542" s="46"/>
      <c r="E1542" s="106"/>
      <c r="F1542" s="98"/>
      <c r="G1542" s="241"/>
      <c r="H1542" s="106"/>
    </row>
    <row r="1543" spans="1:8" x14ac:dyDescent="0.2">
      <c r="A1543" s="106"/>
      <c r="B1543" s="106"/>
      <c r="C1543" s="107"/>
      <c r="D1543" s="46"/>
      <c r="E1543" s="106"/>
      <c r="F1543" s="98"/>
      <c r="G1543" s="241"/>
      <c r="H1543" s="106"/>
    </row>
    <row r="1544" spans="1:8" x14ac:dyDescent="0.2">
      <c r="A1544" s="106"/>
      <c r="B1544" s="106"/>
      <c r="C1544" s="107"/>
      <c r="D1544" s="46"/>
      <c r="E1544" s="106"/>
      <c r="F1544" s="98"/>
      <c r="G1544" s="241"/>
      <c r="H1544" s="106"/>
    </row>
    <row r="1545" spans="1:8" x14ac:dyDescent="0.2">
      <c r="A1545" s="106"/>
      <c r="B1545" s="106"/>
      <c r="C1545" s="107"/>
      <c r="D1545" s="46"/>
      <c r="E1545" s="106"/>
      <c r="F1545" s="98"/>
      <c r="G1545" s="241"/>
      <c r="H1545" s="106"/>
    </row>
    <row r="1546" spans="1:8" x14ac:dyDescent="0.2">
      <c r="A1546" s="106"/>
      <c r="B1546" s="106"/>
      <c r="C1546" s="107"/>
      <c r="D1546" s="46"/>
      <c r="E1546" s="106"/>
      <c r="F1546" s="98"/>
      <c r="G1546" s="241"/>
      <c r="H1546" s="106"/>
    </row>
    <row r="1547" spans="1:8" x14ac:dyDescent="0.2">
      <c r="A1547" s="106"/>
      <c r="B1547" s="106"/>
      <c r="C1547" s="107"/>
      <c r="D1547" s="46"/>
      <c r="E1547" s="106"/>
      <c r="F1547" s="98"/>
      <c r="G1547" s="241"/>
      <c r="H1547" s="106"/>
    </row>
    <row r="1548" spans="1:8" x14ac:dyDescent="0.2">
      <c r="A1548" s="106"/>
      <c r="B1548" s="106"/>
      <c r="C1548" s="107"/>
      <c r="D1548" s="46"/>
      <c r="E1548" s="106"/>
      <c r="F1548" s="98"/>
      <c r="G1548" s="241"/>
      <c r="H1548" s="106"/>
    </row>
    <row r="1549" spans="1:8" x14ac:dyDescent="0.2">
      <c r="A1549" s="106"/>
      <c r="B1549" s="106"/>
      <c r="C1549" s="107"/>
      <c r="D1549" s="46"/>
      <c r="E1549" s="106"/>
      <c r="F1549" s="98"/>
      <c r="G1549" s="241"/>
      <c r="H1549" s="106"/>
    </row>
    <row r="1550" spans="1:8" x14ac:dyDescent="0.2">
      <c r="A1550" s="106"/>
      <c r="B1550" s="106"/>
      <c r="C1550" s="107"/>
      <c r="D1550" s="46"/>
      <c r="E1550" s="106"/>
      <c r="F1550" s="98"/>
      <c r="G1550" s="241"/>
      <c r="H1550" s="106"/>
    </row>
    <row r="1551" spans="1:8" x14ac:dyDescent="0.2">
      <c r="A1551" s="106"/>
      <c r="B1551" s="106"/>
      <c r="C1551" s="107"/>
      <c r="D1551" s="46"/>
      <c r="E1551" s="106"/>
      <c r="F1551" s="98"/>
      <c r="G1551" s="241"/>
      <c r="H1551" s="106"/>
    </row>
    <row r="1552" spans="1:8" x14ac:dyDescent="0.2">
      <c r="A1552" s="106"/>
      <c r="B1552" s="106"/>
      <c r="C1552" s="107"/>
      <c r="D1552" s="46"/>
      <c r="E1552" s="106"/>
      <c r="F1552" s="98"/>
      <c r="G1552" s="241"/>
      <c r="H1552" s="106"/>
    </row>
    <row r="1553" spans="1:8" x14ac:dyDescent="0.2">
      <c r="A1553" s="106"/>
      <c r="B1553" s="106"/>
      <c r="C1553" s="107"/>
      <c r="D1553" s="46"/>
      <c r="E1553" s="106"/>
      <c r="F1553" s="98"/>
      <c r="G1553" s="241"/>
      <c r="H1553" s="106"/>
    </row>
    <row r="1554" spans="1:8" x14ac:dyDescent="0.2">
      <c r="A1554" s="106"/>
      <c r="B1554" s="106"/>
      <c r="C1554" s="107"/>
      <c r="D1554" s="46"/>
      <c r="E1554" s="106"/>
      <c r="F1554" s="98"/>
      <c r="G1554" s="241"/>
      <c r="H1554" s="106"/>
    </row>
    <row r="1555" spans="1:8" x14ac:dyDescent="0.2">
      <c r="A1555" s="106"/>
      <c r="B1555" s="106"/>
      <c r="C1555" s="107"/>
      <c r="D1555" s="46"/>
      <c r="E1555" s="106"/>
      <c r="F1555" s="98"/>
      <c r="G1555" s="241"/>
      <c r="H1555" s="106"/>
    </row>
    <row r="1556" spans="1:8" x14ac:dyDescent="0.2">
      <c r="A1556" s="106"/>
      <c r="B1556" s="106"/>
      <c r="C1556" s="107"/>
      <c r="D1556" s="46"/>
      <c r="E1556" s="106"/>
      <c r="F1556" s="98"/>
      <c r="G1556" s="241"/>
      <c r="H1556" s="106"/>
    </row>
    <row r="1557" spans="1:8" x14ac:dyDescent="0.2">
      <c r="A1557" s="106"/>
      <c r="B1557" s="106"/>
      <c r="C1557" s="107"/>
      <c r="D1557" s="46"/>
      <c r="E1557" s="106"/>
      <c r="F1557" s="98"/>
      <c r="G1557" s="241"/>
      <c r="H1557" s="106"/>
    </row>
    <row r="1558" spans="1:8" x14ac:dyDescent="0.2">
      <c r="A1558" s="106"/>
      <c r="B1558" s="106"/>
      <c r="C1558" s="107"/>
      <c r="D1558" s="46"/>
      <c r="E1558" s="106"/>
      <c r="F1558" s="98"/>
      <c r="G1558" s="241"/>
      <c r="H1558" s="106"/>
    </row>
    <row r="1559" spans="1:8" x14ac:dyDescent="0.2">
      <c r="A1559" s="106"/>
      <c r="B1559" s="106"/>
      <c r="C1559" s="107"/>
      <c r="D1559" s="46"/>
      <c r="E1559" s="106"/>
      <c r="F1559" s="98"/>
      <c r="G1559" s="241"/>
      <c r="H1559" s="106"/>
    </row>
    <row r="1560" spans="1:8" x14ac:dyDescent="0.2">
      <c r="A1560" s="106"/>
      <c r="B1560" s="106"/>
      <c r="C1560" s="107"/>
      <c r="D1560" s="46"/>
      <c r="E1560" s="106"/>
      <c r="F1560" s="98"/>
      <c r="G1560" s="241"/>
      <c r="H1560" s="106"/>
    </row>
    <row r="1561" spans="1:8" x14ac:dyDescent="0.2">
      <c r="A1561" s="106"/>
      <c r="B1561" s="106"/>
      <c r="C1561" s="107"/>
      <c r="D1561" s="46"/>
      <c r="E1561" s="106"/>
      <c r="F1561" s="98"/>
      <c r="G1561" s="241"/>
      <c r="H1561" s="106"/>
    </row>
    <row r="1562" spans="1:8" x14ac:dyDescent="0.2">
      <c r="A1562" s="106"/>
      <c r="B1562" s="106"/>
      <c r="C1562" s="107"/>
      <c r="D1562" s="46"/>
      <c r="E1562" s="106"/>
      <c r="F1562" s="98"/>
      <c r="G1562" s="241"/>
      <c r="H1562" s="106"/>
    </row>
    <row r="1563" spans="1:8" x14ac:dyDescent="0.2">
      <c r="A1563" s="106"/>
      <c r="B1563" s="106"/>
      <c r="C1563" s="107"/>
      <c r="D1563" s="46"/>
      <c r="E1563" s="106"/>
      <c r="F1563" s="98"/>
      <c r="G1563" s="241"/>
      <c r="H1563" s="106"/>
    </row>
    <row r="1564" spans="1:8" x14ac:dyDescent="0.2">
      <c r="A1564" s="106"/>
      <c r="B1564" s="106"/>
      <c r="C1564" s="107"/>
      <c r="D1564" s="46"/>
      <c r="E1564" s="106"/>
      <c r="F1564" s="98"/>
      <c r="G1564" s="241"/>
      <c r="H1564" s="106"/>
    </row>
    <row r="1565" spans="1:8" x14ac:dyDescent="0.2">
      <c r="A1565" s="106"/>
      <c r="B1565" s="106"/>
      <c r="C1565" s="107"/>
      <c r="D1565" s="46"/>
      <c r="E1565" s="106"/>
      <c r="F1565" s="98"/>
      <c r="G1565" s="241"/>
      <c r="H1565" s="106"/>
    </row>
    <row r="1566" spans="1:8" x14ac:dyDescent="0.2">
      <c r="A1566" s="106"/>
      <c r="B1566" s="106"/>
      <c r="C1566" s="107"/>
      <c r="D1566" s="46"/>
      <c r="E1566" s="106"/>
      <c r="F1566" s="98"/>
      <c r="G1566" s="241"/>
      <c r="H1566" s="106"/>
    </row>
    <row r="1567" spans="1:8" x14ac:dyDescent="0.2">
      <c r="A1567" s="106"/>
      <c r="B1567" s="106"/>
      <c r="C1567" s="107"/>
      <c r="D1567" s="46"/>
      <c r="E1567" s="106"/>
      <c r="F1567" s="98"/>
      <c r="G1567" s="241"/>
      <c r="H1567" s="106"/>
    </row>
    <row r="1568" spans="1:8" x14ac:dyDescent="0.2">
      <c r="A1568" s="106"/>
      <c r="B1568" s="106"/>
      <c r="C1568" s="107"/>
      <c r="D1568" s="46"/>
      <c r="E1568" s="106"/>
      <c r="F1568" s="98"/>
      <c r="G1568" s="241"/>
      <c r="H1568" s="106"/>
    </row>
    <row r="1569" spans="1:8" x14ac:dyDescent="0.2">
      <c r="A1569" s="106"/>
      <c r="B1569" s="106"/>
      <c r="C1569" s="107"/>
      <c r="D1569" s="46"/>
      <c r="E1569" s="106"/>
      <c r="F1569" s="98"/>
      <c r="G1569" s="241"/>
      <c r="H1569" s="106"/>
    </row>
    <row r="1570" spans="1:8" x14ac:dyDescent="0.2">
      <c r="A1570" s="106"/>
      <c r="B1570" s="106"/>
      <c r="C1570" s="107"/>
      <c r="D1570" s="46"/>
      <c r="E1570" s="106"/>
      <c r="F1570" s="98"/>
      <c r="G1570" s="241"/>
      <c r="H1570" s="106"/>
    </row>
    <row r="1571" spans="1:8" x14ac:dyDescent="0.2">
      <c r="A1571" s="106"/>
      <c r="B1571" s="106"/>
      <c r="C1571" s="107"/>
      <c r="D1571" s="46"/>
      <c r="E1571" s="106"/>
      <c r="F1571" s="98"/>
      <c r="G1571" s="241"/>
      <c r="H1571" s="106"/>
    </row>
    <row r="1572" spans="1:8" x14ac:dyDescent="0.2">
      <c r="A1572" s="106"/>
      <c r="B1572" s="106"/>
      <c r="C1572" s="107"/>
      <c r="D1572" s="46"/>
      <c r="E1572" s="106"/>
      <c r="F1572" s="98"/>
      <c r="G1572" s="241"/>
      <c r="H1572" s="106"/>
    </row>
    <row r="1573" spans="1:8" x14ac:dyDescent="0.2">
      <c r="A1573" s="106"/>
      <c r="B1573" s="106"/>
      <c r="C1573" s="107"/>
      <c r="D1573" s="46"/>
      <c r="E1573" s="106"/>
      <c r="F1573" s="98"/>
      <c r="G1573" s="241"/>
      <c r="H1573" s="106"/>
    </row>
    <row r="1574" spans="1:8" x14ac:dyDescent="0.2">
      <c r="A1574" s="106"/>
      <c r="B1574" s="106"/>
      <c r="C1574" s="107"/>
      <c r="D1574" s="46"/>
      <c r="E1574" s="106"/>
      <c r="F1574" s="98"/>
      <c r="G1574" s="241"/>
      <c r="H1574" s="106"/>
    </row>
    <row r="1575" spans="1:8" x14ac:dyDescent="0.2">
      <c r="A1575" s="106"/>
      <c r="B1575" s="106"/>
      <c r="C1575" s="107"/>
      <c r="D1575" s="46"/>
      <c r="E1575" s="106"/>
      <c r="F1575" s="98"/>
      <c r="G1575" s="241"/>
      <c r="H1575" s="106"/>
    </row>
    <row r="1576" spans="1:8" x14ac:dyDescent="0.2">
      <c r="A1576" s="106"/>
      <c r="B1576" s="106"/>
      <c r="C1576" s="107"/>
      <c r="D1576" s="46"/>
      <c r="E1576" s="106"/>
      <c r="F1576" s="98"/>
      <c r="G1576" s="241"/>
      <c r="H1576" s="106"/>
    </row>
    <row r="1577" spans="1:8" x14ac:dyDescent="0.2">
      <c r="A1577" s="106"/>
      <c r="B1577" s="106"/>
      <c r="C1577" s="107"/>
      <c r="D1577" s="46"/>
      <c r="E1577" s="106"/>
      <c r="F1577" s="98"/>
      <c r="G1577" s="241"/>
      <c r="H1577" s="106"/>
    </row>
    <row r="1578" spans="1:8" x14ac:dyDescent="0.2">
      <c r="A1578" s="106"/>
      <c r="B1578" s="106"/>
      <c r="C1578" s="107"/>
      <c r="D1578" s="46"/>
      <c r="E1578" s="106"/>
      <c r="F1578" s="98"/>
      <c r="G1578" s="241"/>
      <c r="H1578" s="106"/>
    </row>
    <row r="1579" spans="1:8" x14ac:dyDescent="0.2">
      <c r="A1579" s="106"/>
      <c r="B1579" s="106"/>
      <c r="C1579" s="107"/>
      <c r="D1579" s="46"/>
      <c r="E1579" s="106"/>
      <c r="F1579" s="98"/>
      <c r="G1579" s="241"/>
      <c r="H1579" s="106"/>
    </row>
    <row r="1580" spans="1:8" x14ac:dyDescent="0.2">
      <c r="A1580" s="106"/>
      <c r="B1580" s="106"/>
      <c r="C1580" s="107"/>
      <c r="D1580" s="46"/>
      <c r="E1580" s="106"/>
      <c r="F1580" s="98"/>
      <c r="G1580" s="241"/>
      <c r="H1580" s="106"/>
    </row>
    <row r="1581" spans="1:8" x14ac:dyDescent="0.2">
      <c r="A1581" s="106"/>
      <c r="B1581" s="106"/>
      <c r="C1581" s="107"/>
      <c r="D1581" s="46"/>
      <c r="E1581" s="106"/>
      <c r="F1581" s="98"/>
      <c r="G1581" s="241"/>
      <c r="H1581" s="106"/>
    </row>
    <row r="1582" spans="1:8" x14ac:dyDescent="0.2">
      <c r="A1582" s="106"/>
      <c r="B1582" s="106"/>
      <c r="C1582" s="107"/>
      <c r="D1582" s="46"/>
      <c r="E1582" s="106"/>
      <c r="F1582" s="98"/>
      <c r="G1582" s="241"/>
      <c r="H1582" s="106"/>
    </row>
    <row r="1583" spans="1:8" x14ac:dyDescent="0.2">
      <c r="A1583" s="106"/>
      <c r="B1583" s="106"/>
      <c r="C1583" s="107"/>
      <c r="D1583" s="46"/>
      <c r="E1583" s="106"/>
      <c r="F1583" s="98"/>
      <c r="G1583" s="241"/>
      <c r="H1583" s="106"/>
    </row>
    <row r="1584" spans="1:8" x14ac:dyDescent="0.2">
      <c r="A1584" s="106"/>
      <c r="B1584" s="106"/>
      <c r="C1584" s="107"/>
      <c r="D1584" s="46"/>
      <c r="E1584" s="106"/>
      <c r="F1584" s="98"/>
      <c r="G1584" s="241"/>
      <c r="H1584" s="106"/>
    </row>
    <row r="1585" spans="1:8" x14ac:dyDescent="0.2">
      <c r="A1585" s="106"/>
      <c r="B1585" s="106"/>
      <c r="C1585" s="107"/>
      <c r="D1585" s="46"/>
      <c r="E1585" s="106"/>
      <c r="F1585" s="98"/>
      <c r="G1585" s="241"/>
      <c r="H1585" s="106"/>
    </row>
    <row r="1586" spans="1:8" x14ac:dyDescent="0.2">
      <c r="A1586" s="106"/>
      <c r="B1586" s="106"/>
      <c r="C1586" s="107"/>
      <c r="D1586" s="46"/>
      <c r="E1586" s="106"/>
      <c r="F1586" s="98"/>
      <c r="G1586" s="241"/>
      <c r="H1586" s="106"/>
    </row>
    <row r="1587" spans="1:8" x14ac:dyDescent="0.2">
      <c r="A1587" s="106"/>
      <c r="B1587" s="106"/>
      <c r="C1587" s="107"/>
      <c r="D1587" s="46"/>
      <c r="E1587" s="106"/>
      <c r="F1587" s="98"/>
      <c r="G1587" s="241"/>
      <c r="H1587" s="106"/>
    </row>
    <row r="1588" spans="1:8" x14ac:dyDescent="0.2">
      <c r="A1588" s="106"/>
      <c r="B1588" s="106"/>
      <c r="C1588" s="107"/>
      <c r="D1588" s="46"/>
      <c r="E1588" s="106"/>
      <c r="F1588" s="98"/>
      <c r="G1588" s="241"/>
      <c r="H1588" s="106"/>
    </row>
    <row r="1589" spans="1:8" x14ac:dyDescent="0.2">
      <c r="A1589" s="106"/>
      <c r="B1589" s="106"/>
      <c r="C1589" s="107"/>
      <c r="D1589" s="46"/>
      <c r="E1589" s="106"/>
      <c r="F1589" s="98"/>
      <c r="G1589" s="241"/>
      <c r="H1589" s="106"/>
    </row>
    <row r="1590" spans="1:8" x14ac:dyDescent="0.2">
      <c r="A1590" s="106"/>
      <c r="B1590" s="106"/>
      <c r="C1590" s="107"/>
      <c r="D1590" s="46"/>
      <c r="E1590" s="106"/>
      <c r="F1590" s="98"/>
      <c r="G1590" s="241"/>
      <c r="H1590" s="106"/>
    </row>
    <row r="1591" spans="1:8" x14ac:dyDescent="0.2">
      <c r="A1591" s="106"/>
      <c r="B1591" s="106"/>
      <c r="C1591" s="107"/>
      <c r="D1591" s="46"/>
      <c r="E1591" s="106"/>
      <c r="F1591" s="98"/>
      <c r="G1591" s="241"/>
      <c r="H1591" s="106"/>
    </row>
    <row r="1592" spans="1:8" x14ac:dyDescent="0.2">
      <c r="A1592" s="106"/>
      <c r="B1592" s="106"/>
      <c r="C1592" s="107"/>
      <c r="D1592" s="46"/>
      <c r="E1592" s="106"/>
      <c r="F1592" s="98"/>
      <c r="G1592" s="241"/>
      <c r="H1592" s="106"/>
    </row>
    <row r="1593" spans="1:8" x14ac:dyDescent="0.2">
      <c r="A1593" s="106"/>
      <c r="B1593" s="106"/>
      <c r="C1593" s="107"/>
      <c r="D1593" s="46"/>
      <c r="E1593" s="106"/>
      <c r="F1593" s="98"/>
      <c r="G1593" s="241"/>
      <c r="H1593" s="106"/>
    </row>
    <row r="1594" spans="1:8" x14ac:dyDescent="0.2">
      <c r="A1594" s="106"/>
      <c r="B1594" s="106"/>
      <c r="C1594" s="107"/>
      <c r="D1594" s="46"/>
      <c r="E1594" s="106"/>
      <c r="F1594" s="98"/>
      <c r="G1594" s="241"/>
      <c r="H1594" s="106"/>
    </row>
    <row r="1595" spans="1:8" x14ac:dyDescent="0.2">
      <c r="A1595" s="106"/>
      <c r="B1595" s="106"/>
      <c r="C1595" s="107"/>
      <c r="D1595" s="46"/>
      <c r="E1595" s="106"/>
      <c r="F1595" s="98"/>
      <c r="G1595" s="241"/>
      <c r="H1595" s="106"/>
    </row>
    <row r="1596" spans="1:8" x14ac:dyDescent="0.2">
      <c r="A1596" s="106"/>
      <c r="B1596" s="106"/>
      <c r="C1596" s="107"/>
      <c r="D1596" s="46"/>
      <c r="E1596" s="106"/>
      <c r="F1596" s="98"/>
      <c r="G1596" s="241"/>
      <c r="H1596" s="106"/>
    </row>
    <row r="1597" spans="1:8" x14ac:dyDescent="0.2">
      <c r="A1597" s="106"/>
      <c r="B1597" s="106"/>
      <c r="C1597" s="107"/>
      <c r="D1597" s="46"/>
      <c r="E1597" s="106"/>
      <c r="F1597" s="98"/>
      <c r="G1597" s="241"/>
      <c r="H1597" s="106"/>
    </row>
    <row r="1598" spans="1:8" x14ac:dyDescent="0.2">
      <c r="A1598" s="106"/>
      <c r="B1598" s="106"/>
      <c r="C1598" s="107"/>
      <c r="D1598" s="46"/>
      <c r="E1598" s="106"/>
      <c r="F1598" s="98"/>
      <c r="G1598" s="241"/>
      <c r="H1598" s="106"/>
    </row>
    <row r="1599" spans="1:8" x14ac:dyDescent="0.2">
      <c r="A1599" s="106"/>
      <c r="B1599" s="106"/>
      <c r="C1599" s="107"/>
      <c r="D1599" s="46"/>
      <c r="E1599" s="106"/>
      <c r="F1599" s="98"/>
      <c r="G1599" s="241"/>
      <c r="H1599" s="106"/>
    </row>
    <row r="1600" spans="1:8" x14ac:dyDescent="0.2">
      <c r="A1600" s="106"/>
      <c r="B1600" s="106"/>
      <c r="C1600" s="107"/>
      <c r="D1600" s="46"/>
      <c r="E1600" s="106"/>
      <c r="F1600" s="98"/>
      <c r="G1600" s="241"/>
      <c r="H1600" s="106"/>
    </row>
    <row r="1601" spans="1:8" x14ac:dyDescent="0.2">
      <c r="A1601" s="106"/>
      <c r="B1601" s="106"/>
      <c r="C1601" s="107"/>
      <c r="D1601" s="46"/>
      <c r="E1601" s="106"/>
      <c r="F1601" s="98"/>
      <c r="G1601" s="241"/>
      <c r="H1601" s="106"/>
    </row>
    <row r="1602" spans="1:8" x14ac:dyDescent="0.2">
      <c r="A1602" s="106"/>
      <c r="B1602" s="106"/>
      <c r="C1602" s="107"/>
      <c r="D1602" s="46"/>
      <c r="E1602" s="106"/>
      <c r="F1602" s="98"/>
      <c r="G1602" s="241"/>
      <c r="H1602" s="106"/>
    </row>
    <row r="1603" spans="1:8" x14ac:dyDescent="0.2">
      <c r="A1603" s="106"/>
      <c r="B1603" s="106"/>
      <c r="C1603" s="107"/>
      <c r="D1603" s="46"/>
      <c r="E1603" s="106"/>
      <c r="F1603" s="98"/>
      <c r="G1603" s="241"/>
      <c r="H1603" s="106"/>
    </row>
    <row r="1604" spans="1:8" x14ac:dyDescent="0.2">
      <c r="A1604" s="106"/>
      <c r="B1604" s="106"/>
      <c r="C1604" s="107"/>
      <c r="D1604" s="46"/>
      <c r="E1604" s="106"/>
      <c r="F1604" s="98"/>
      <c r="G1604" s="241"/>
      <c r="H1604" s="106"/>
    </row>
    <row r="1605" spans="1:8" x14ac:dyDescent="0.2">
      <c r="A1605" s="106"/>
      <c r="B1605" s="106"/>
      <c r="C1605" s="107"/>
      <c r="D1605" s="46"/>
      <c r="E1605" s="106"/>
      <c r="F1605" s="98"/>
      <c r="G1605" s="241"/>
      <c r="H1605" s="106"/>
    </row>
    <row r="1606" spans="1:8" x14ac:dyDescent="0.2">
      <c r="A1606" s="106"/>
      <c r="B1606" s="106"/>
      <c r="C1606" s="107"/>
      <c r="D1606" s="46"/>
      <c r="E1606" s="106"/>
      <c r="F1606" s="98"/>
      <c r="G1606" s="241"/>
      <c r="H1606" s="106"/>
    </row>
    <row r="1607" spans="1:8" x14ac:dyDescent="0.2">
      <c r="A1607" s="106"/>
      <c r="B1607" s="106"/>
      <c r="C1607" s="107"/>
      <c r="D1607" s="46"/>
      <c r="E1607" s="106"/>
      <c r="F1607" s="98"/>
      <c r="G1607" s="241"/>
      <c r="H1607" s="106"/>
    </row>
    <row r="1608" spans="1:8" x14ac:dyDescent="0.2">
      <c r="A1608" s="106"/>
      <c r="B1608" s="106"/>
      <c r="C1608" s="107"/>
      <c r="D1608" s="46"/>
      <c r="E1608" s="106"/>
      <c r="F1608" s="98"/>
      <c r="G1608" s="241"/>
      <c r="H1608" s="106"/>
    </row>
    <row r="1609" spans="1:8" x14ac:dyDescent="0.2">
      <c r="A1609" s="106"/>
      <c r="B1609" s="106"/>
      <c r="C1609" s="107"/>
      <c r="D1609" s="46"/>
      <c r="E1609" s="106"/>
      <c r="F1609" s="98"/>
      <c r="G1609" s="241"/>
      <c r="H1609" s="106"/>
    </row>
    <row r="1610" spans="1:8" x14ac:dyDescent="0.2">
      <c r="A1610" s="106"/>
      <c r="B1610" s="106"/>
      <c r="C1610" s="107"/>
      <c r="D1610" s="46"/>
      <c r="E1610" s="106"/>
      <c r="F1610" s="98"/>
      <c r="G1610" s="241"/>
      <c r="H1610" s="106"/>
    </row>
    <row r="1611" spans="1:8" x14ac:dyDescent="0.2">
      <c r="A1611" s="106"/>
      <c r="B1611" s="106"/>
      <c r="C1611" s="107"/>
      <c r="D1611" s="46"/>
      <c r="E1611" s="106"/>
      <c r="F1611" s="98"/>
      <c r="G1611" s="241"/>
      <c r="H1611" s="106"/>
    </row>
    <row r="1612" spans="1:8" x14ac:dyDescent="0.2">
      <c r="A1612" s="106"/>
      <c r="B1612" s="106"/>
      <c r="C1612" s="107"/>
      <c r="D1612" s="46"/>
      <c r="E1612" s="106"/>
      <c r="F1612" s="98"/>
      <c r="G1612" s="241"/>
      <c r="H1612" s="106"/>
    </row>
    <row r="1613" spans="1:8" x14ac:dyDescent="0.2">
      <c r="A1613" s="106"/>
      <c r="B1613" s="106"/>
      <c r="C1613" s="107"/>
      <c r="D1613" s="46"/>
      <c r="E1613" s="106"/>
      <c r="F1613" s="98"/>
      <c r="G1613" s="241"/>
      <c r="H1613" s="106"/>
    </row>
    <row r="1614" spans="1:8" x14ac:dyDescent="0.2">
      <c r="A1614" s="106"/>
      <c r="B1614" s="106"/>
      <c r="C1614" s="107"/>
      <c r="D1614" s="46"/>
      <c r="E1614" s="106"/>
      <c r="F1614" s="98"/>
      <c r="G1614" s="241"/>
      <c r="H1614" s="106"/>
    </row>
    <row r="1615" spans="1:8" x14ac:dyDescent="0.2">
      <c r="A1615" s="106"/>
      <c r="B1615" s="106"/>
      <c r="C1615" s="107"/>
      <c r="D1615" s="46"/>
      <c r="E1615" s="106"/>
      <c r="F1615" s="98"/>
      <c r="G1615" s="241"/>
      <c r="H1615" s="106"/>
    </row>
    <row r="1616" spans="1:8" x14ac:dyDescent="0.2">
      <c r="A1616" s="106"/>
      <c r="B1616" s="106"/>
      <c r="C1616" s="107"/>
      <c r="D1616" s="46"/>
      <c r="E1616" s="106"/>
      <c r="F1616" s="98"/>
      <c r="G1616" s="241"/>
      <c r="H1616" s="106"/>
    </row>
    <row r="1617" spans="1:8" x14ac:dyDescent="0.2">
      <c r="A1617" s="106"/>
      <c r="B1617" s="106"/>
      <c r="C1617" s="107"/>
      <c r="D1617" s="46"/>
      <c r="E1617" s="106"/>
      <c r="F1617" s="98"/>
      <c r="G1617" s="241"/>
      <c r="H1617" s="106"/>
    </row>
    <row r="1618" spans="1:8" x14ac:dyDescent="0.2">
      <c r="A1618" s="106"/>
      <c r="B1618" s="106"/>
      <c r="C1618" s="107"/>
      <c r="D1618" s="46"/>
      <c r="E1618" s="106"/>
      <c r="F1618" s="98"/>
      <c r="G1618" s="241"/>
      <c r="H1618" s="106"/>
    </row>
    <row r="1619" spans="1:8" x14ac:dyDescent="0.2">
      <c r="A1619" s="106"/>
      <c r="B1619" s="106"/>
      <c r="C1619" s="107"/>
      <c r="D1619" s="46"/>
      <c r="E1619" s="106"/>
      <c r="F1619" s="98"/>
      <c r="G1619" s="241"/>
      <c r="H1619" s="106"/>
    </row>
    <row r="1620" spans="1:8" x14ac:dyDescent="0.2">
      <c r="A1620" s="106"/>
      <c r="B1620" s="106"/>
      <c r="C1620" s="107"/>
      <c r="D1620" s="46"/>
      <c r="E1620" s="106"/>
      <c r="F1620" s="98"/>
      <c r="G1620" s="241"/>
      <c r="H1620" s="106"/>
    </row>
    <row r="1621" spans="1:8" x14ac:dyDescent="0.2">
      <c r="A1621" s="106"/>
      <c r="B1621" s="106"/>
      <c r="C1621" s="107"/>
      <c r="D1621" s="46"/>
      <c r="E1621" s="106"/>
      <c r="F1621" s="98"/>
      <c r="G1621" s="241"/>
      <c r="H1621" s="106"/>
    </row>
    <row r="1622" spans="1:8" x14ac:dyDescent="0.2">
      <c r="A1622" s="106"/>
      <c r="B1622" s="106"/>
      <c r="C1622" s="107"/>
      <c r="D1622" s="46"/>
      <c r="E1622" s="106"/>
      <c r="F1622" s="98"/>
      <c r="G1622" s="241"/>
      <c r="H1622" s="106"/>
    </row>
    <row r="1623" spans="1:8" x14ac:dyDescent="0.2">
      <c r="A1623" s="106"/>
      <c r="B1623" s="106"/>
      <c r="C1623" s="107"/>
      <c r="D1623" s="46"/>
      <c r="E1623" s="106"/>
      <c r="F1623" s="98"/>
      <c r="G1623" s="241"/>
      <c r="H1623" s="106"/>
    </row>
    <row r="1624" spans="1:8" x14ac:dyDescent="0.2">
      <c r="A1624" s="106"/>
      <c r="B1624" s="106"/>
      <c r="C1624" s="107"/>
      <c r="D1624" s="46"/>
      <c r="E1624" s="106"/>
      <c r="F1624" s="98"/>
      <c r="G1624" s="241"/>
      <c r="H1624" s="106"/>
    </row>
    <row r="1625" spans="1:8" x14ac:dyDescent="0.2">
      <c r="A1625" s="106"/>
      <c r="B1625" s="106"/>
      <c r="C1625" s="107"/>
      <c r="D1625" s="46"/>
      <c r="E1625" s="106"/>
      <c r="F1625" s="98"/>
      <c r="G1625" s="241"/>
      <c r="H1625" s="106"/>
    </row>
    <row r="1626" spans="1:8" x14ac:dyDescent="0.2">
      <c r="A1626" s="106"/>
      <c r="B1626" s="106"/>
      <c r="C1626" s="107"/>
      <c r="D1626" s="46"/>
      <c r="E1626" s="106"/>
      <c r="F1626" s="98"/>
      <c r="G1626" s="241"/>
      <c r="H1626" s="106"/>
    </row>
    <row r="1627" spans="1:8" x14ac:dyDescent="0.2">
      <c r="A1627" s="106"/>
      <c r="B1627" s="106"/>
      <c r="C1627" s="107"/>
      <c r="D1627" s="46"/>
      <c r="E1627" s="106"/>
      <c r="F1627" s="98"/>
      <c r="G1627" s="241"/>
      <c r="H1627" s="106"/>
    </row>
    <row r="1628" spans="1:8" x14ac:dyDescent="0.2">
      <c r="A1628" s="106"/>
      <c r="B1628" s="106"/>
      <c r="C1628" s="107"/>
      <c r="D1628" s="46"/>
      <c r="E1628" s="106"/>
      <c r="F1628" s="98"/>
      <c r="G1628" s="241"/>
      <c r="H1628" s="106"/>
    </row>
    <row r="1629" spans="1:8" x14ac:dyDescent="0.2">
      <c r="A1629" s="106"/>
      <c r="B1629" s="106"/>
      <c r="C1629" s="107"/>
      <c r="D1629" s="46"/>
      <c r="E1629" s="106"/>
      <c r="F1629" s="98"/>
      <c r="G1629" s="241"/>
      <c r="H1629" s="106"/>
    </row>
    <row r="1630" spans="1:8" x14ac:dyDescent="0.2">
      <c r="A1630" s="106"/>
      <c r="B1630" s="106"/>
      <c r="C1630" s="107"/>
      <c r="D1630" s="46"/>
      <c r="E1630" s="106"/>
      <c r="F1630" s="98"/>
      <c r="G1630" s="241"/>
      <c r="H1630" s="106"/>
    </row>
    <row r="1631" spans="1:8" x14ac:dyDescent="0.2">
      <c r="A1631" s="106"/>
      <c r="B1631" s="106"/>
      <c r="C1631" s="107"/>
      <c r="D1631" s="46"/>
      <c r="E1631" s="106"/>
      <c r="F1631" s="98"/>
      <c r="G1631" s="241"/>
      <c r="H1631" s="106"/>
    </row>
    <row r="1632" spans="1:8" x14ac:dyDescent="0.2">
      <c r="A1632" s="106"/>
      <c r="B1632" s="106"/>
      <c r="C1632" s="107"/>
      <c r="D1632" s="46"/>
      <c r="E1632" s="106"/>
      <c r="F1632" s="98"/>
      <c r="G1632" s="241"/>
      <c r="H1632" s="106"/>
    </row>
    <row r="1633" spans="1:8" x14ac:dyDescent="0.2">
      <c r="A1633" s="106"/>
      <c r="B1633" s="106"/>
      <c r="C1633" s="107"/>
      <c r="D1633" s="46"/>
      <c r="E1633" s="106"/>
      <c r="F1633" s="98"/>
      <c r="G1633" s="241"/>
      <c r="H1633" s="106"/>
    </row>
    <row r="1634" spans="1:8" x14ac:dyDescent="0.2">
      <c r="A1634" s="106"/>
      <c r="B1634" s="106"/>
      <c r="C1634" s="107"/>
      <c r="D1634" s="46"/>
      <c r="E1634" s="106"/>
      <c r="F1634" s="98"/>
      <c r="G1634" s="241"/>
      <c r="H1634" s="106"/>
    </row>
    <row r="1635" spans="1:8" x14ac:dyDescent="0.2">
      <c r="A1635" s="106"/>
      <c r="B1635" s="106"/>
      <c r="C1635" s="107"/>
      <c r="D1635" s="46"/>
      <c r="E1635" s="106"/>
      <c r="F1635" s="98"/>
      <c r="G1635" s="241"/>
      <c r="H1635" s="106"/>
    </row>
    <row r="1636" spans="1:8" x14ac:dyDescent="0.2">
      <c r="A1636" s="106"/>
      <c r="B1636" s="106"/>
      <c r="C1636" s="107"/>
      <c r="D1636" s="46"/>
      <c r="E1636" s="106"/>
      <c r="F1636" s="98"/>
      <c r="G1636" s="241"/>
      <c r="H1636" s="106"/>
    </row>
    <row r="1637" spans="1:8" x14ac:dyDescent="0.2">
      <c r="A1637" s="106"/>
      <c r="B1637" s="106"/>
      <c r="C1637" s="107"/>
      <c r="D1637" s="46"/>
      <c r="E1637" s="106"/>
      <c r="F1637" s="98"/>
      <c r="G1637" s="241"/>
      <c r="H1637" s="106"/>
    </row>
    <row r="1638" spans="1:8" x14ac:dyDescent="0.2">
      <c r="A1638" s="106"/>
      <c r="B1638" s="106"/>
      <c r="C1638" s="107"/>
      <c r="D1638" s="46"/>
      <c r="E1638" s="106"/>
      <c r="F1638" s="98"/>
      <c r="G1638" s="241"/>
      <c r="H1638" s="106"/>
    </row>
    <row r="1639" spans="1:8" x14ac:dyDescent="0.2">
      <c r="A1639" s="106"/>
      <c r="B1639" s="106"/>
      <c r="C1639" s="107"/>
      <c r="D1639" s="46"/>
      <c r="E1639" s="106"/>
      <c r="F1639" s="98"/>
      <c r="G1639" s="241"/>
      <c r="H1639" s="106"/>
    </row>
    <row r="1640" spans="1:8" x14ac:dyDescent="0.2">
      <c r="A1640" s="106"/>
      <c r="B1640" s="106"/>
      <c r="C1640" s="107"/>
      <c r="D1640" s="46"/>
      <c r="E1640" s="106"/>
      <c r="F1640" s="98"/>
      <c r="G1640" s="241"/>
      <c r="H1640" s="106"/>
    </row>
    <row r="1641" spans="1:8" x14ac:dyDescent="0.2">
      <c r="A1641" s="106"/>
      <c r="B1641" s="106"/>
      <c r="C1641" s="107"/>
      <c r="D1641" s="46"/>
      <c r="E1641" s="106"/>
      <c r="F1641" s="98"/>
      <c r="G1641" s="241"/>
      <c r="H1641" s="106"/>
    </row>
    <row r="1642" spans="1:8" x14ac:dyDescent="0.2">
      <c r="A1642" s="106"/>
      <c r="B1642" s="106"/>
      <c r="C1642" s="107"/>
      <c r="D1642" s="46"/>
      <c r="E1642" s="106"/>
      <c r="F1642" s="98"/>
      <c r="G1642" s="241"/>
      <c r="H1642" s="106"/>
    </row>
    <row r="1643" spans="1:8" x14ac:dyDescent="0.2">
      <c r="A1643" s="106"/>
      <c r="B1643" s="106"/>
      <c r="C1643" s="107"/>
      <c r="D1643" s="46"/>
      <c r="E1643" s="106"/>
      <c r="F1643" s="98"/>
      <c r="G1643" s="241"/>
      <c r="H1643" s="106"/>
    </row>
    <row r="1644" spans="1:8" x14ac:dyDescent="0.2">
      <c r="A1644" s="106"/>
      <c r="B1644" s="106"/>
      <c r="C1644" s="107"/>
      <c r="D1644" s="46"/>
      <c r="E1644" s="106"/>
      <c r="F1644" s="98"/>
      <c r="G1644" s="241"/>
      <c r="H1644" s="106"/>
    </row>
    <row r="1645" spans="1:8" x14ac:dyDescent="0.2">
      <c r="A1645" s="106"/>
      <c r="B1645" s="106"/>
      <c r="C1645" s="107"/>
      <c r="D1645" s="46"/>
      <c r="E1645" s="106"/>
      <c r="F1645" s="98"/>
      <c r="G1645" s="241"/>
      <c r="H1645" s="106"/>
    </row>
    <row r="1646" spans="1:8" x14ac:dyDescent="0.2">
      <c r="A1646" s="106"/>
      <c r="B1646" s="106"/>
      <c r="C1646" s="107"/>
      <c r="D1646" s="46"/>
      <c r="E1646" s="106"/>
      <c r="F1646" s="98"/>
      <c r="G1646" s="241"/>
      <c r="H1646" s="106"/>
    </row>
    <row r="1647" spans="1:8" x14ac:dyDescent="0.2">
      <c r="A1647" s="106"/>
      <c r="B1647" s="106"/>
      <c r="C1647" s="107"/>
      <c r="D1647" s="46"/>
      <c r="E1647" s="106"/>
      <c r="F1647" s="98"/>
      <c r="G1647" s="241"/>
      <c r="H1647" s="106"/>
    </row>
    <row r="1648" spans="1:8" x14ac:dyDescent="0.2">
      <c r="A1648" s="106"/>
      <c r="B1648" s="106"/>
      <c r="C1648" s="107"/>
      <c r="D1648" s="46"/>
      <c r="E1648" s="106"/>
      <c r="F1648" s="98"/>
      <c r="G1648" s="241"/>
      <c r="H1648" s="106"/>
    </row>
    <row r="1649" spans="1:8" x14ac:dyDescent="0.2">
      <c r="A1649" s="106"/>
      <c r="B1649" s="106"/>
      <c r="C1649" s="107"/>
      <c r="D1649" s="46"/>
      <c r="E1649" s="106"/>
      <c r="F1649" s="98"/>
      <c r="G1649" s="241"/>
      <c r="H1649" s="106"/>
    </row>
    <row r="1650" spans="1:8" x14ac:dyDescent="0.2">
      <c r="A1650" s="106"/>
      <c r="B1650" s="106"/>
      <c r="C1650" s="107"/>
      <c r="D1650" s="46"/>
      <c r="E1650" s="106"/>
      <c r="F1650" s="98"/>
      <c r="G1650" s="241"/>
      <c r="H1650" s="106"/>
    </row>
    <row r="1651" spans="1:8" x14ac:dyDescent="0.2">
      <c r="A1651" s="106"/>
      <c r="B1651" s="106"/>
      <c r="C1651" s="107"/>
      <c r="D1651" s="46"/>
      <c r="E1651" s="106"/>
      <c r="F1651" s="98"/>
      <c r="G1651" s="241"/>
      <c r="H1651" s="106"/>
    </row>
    <row r="1652" spans="1:8" x14ac:dyDescent="0.2">
      <c r="A1652" s="106"/>
      <c r="B1652" s="106"/>
      <c r="C1652" s="107"/>
      <c r="D1652" s="46"/>
      <c r="E1652" s="106"/>
      <c r="F1652" s="98"/>
      <c r="G1652" s="241"/>
      <c r="H1652" s="106"/>
    </row>
    <row r="1653" spans="1:8" x14ac:dyDescent="0.2">
      <c r="A1653" s="106"/>
      <c r="B1653" s="106"/>
      <c r="C1653" s="107"/>
      <c r="D1653" s="46"/>
      <c r="E1653" s="106"/>
      <c r="F1653" s="98"/>
      <c r="G1653" s="241"/>
      <c r="H1653" s="106"/>
    </row>
    <row r="1654" spans="1:8" x14ac:dyDescent="0.2">
      <c r="A1654" s="106"/>
      <c r="B1654" s="106"/>
      <c r="C1654" s="107"/>
      <c r="D1654" s="46"/>
      <c r="E1654" s="106"/>
      <c r="F1654" s="98"/>
      <c r="G1654" s="241"/>
      <c r="H1654" s="106"/>
    </row>
    <row r="1655" spans="1:8" x14ac:dyDescent="0.2">
      <c r="A1655" s="106"/>
      <c r="B1655" s="106"/>
      <c r="C1655" s="107"/>
      <c r="D1655" s="46"/>
      <c r="E1655" s="106"/>
      <c r="F1655" s="98"/>
      <c r="G1655" s="241"/>
      <c r="H1655" s="106"/>
    </row>
    <row r="1656" spans="1:8" x14ac:dyDescent="0.2">
      <c r="A1656" s="106"/>
      <c r="B1656" s="106"/>
      <c r="C1656" s="107"/>
      <c r="D1656" s="46"/>
      <c r="E1656" s="106"/>
      <c r="F1656" s="98"/>
      <c r="G1656" s="241"/>
      <c r="H1656" s="106"/>
    </row>
    <row r="1657" spans="1:8" x14ac:dyDescent="0.2">
      <c r="A1657" s="106"/>
      <c r="B1657" s="106"/>
      <c r="C1657" s="107"/>
      <c r="D1657" s="46"/>
      <c r="E1657" s="106"/>
      <c r="F1657" s="98"/>
      <c r="G1657" s="241"/>
      <c r="H1657" s="106"/>
    </row>
    <row r="1658" spans="1:8" x14ac:dyDescent="0.2">
      <c r="A1658" s="106"/>
      <c r="B1658" s="106"/>
      <c r="C1658" s="107"/>
      <c r="D1658" s="46"/>
      <c r="E1658" s="106"/>
      <c r="F1658" s="98"/>
      <c r="G1658" s="241"/>
      <c r="H1658" s="106"/>
    </row>
    <row r="1659" spans="1:8" x14ac:dyDescent="0.2">
      <c r="A1659" s="106"/>
      <c r="B1659" s="106"/>
      <c r="C1659" s="107"/>
      <c r="D1659" s="46"/>
      <c r="E1659" s="106"/>
      <c r="F1659" s="98"/>
      <c r="G1659" s="241"/>
      <c r="H1659" s="106"/>
    </row>
    <row r="1660" spans="1:8" x14ac:dyDescent="0.2">
      <c r="A1660" s="106"/>
      <c r="B1660" s="106"/>
      <c r="C1660" s="107"/>
      <c r="D1660" s="46"/>
      <c r="E1660" s="106"/>
      <c r="F1660" s="98"/>
      <c r="G1660" s="241"/>
      <c r="H1660" s="106"/>
    </row>
    <row r="1661" spans="1:8" x14ac:dyDescent="0.2">
      <c r="A1661" s="106"/>
      <c r="B1661" s="106"/>
      <c r="C1661" s="107"/>
      <c r="D1661" s="46"/>
      <c r="E1661" s="106"/>
      <c r="F1661" s="98"/>
      <c r="G1661" s="241"/>
      <c r="H1661" s="106"/>
    </row>
    <row r="1662" spans="1:8" x14ac:dyDescent="0.2">
      <c r="A1662" s="106"/>
      <c r="B1662" s="106"/>
      <c r="C1662" s="107"/>
      <c r="D1662" s="46"/>
      <c r="E1662" s="106"/>
      <c r="F1662" s="98"/>
      <c r="G1662" s="241"/>
      <c r="H1662" s="106"/>
    </row>
    <row r="1663" spans="1:8" x14ac:dyDescent="0.2">
      <c r="A1663" s="106"/>
      <c r="B1663" s="106"/>
      <c r="C1663" s="107"/>
      <c r="D1663" s="46"/>
      <c r="E1663" s="106"/>
      <c r="F1663" s="98"/>
      <c r="G1663" s="241"/>
      <c r="H1663" s="106"/>
    </row>
    <row r="1664" spans="1:8" x14ac:dyDescent="0.2">
      <c r="A1664" s="106"/>
      <c r="B1664" s="106"/>
      <c r="C1664" s="107"/>
      <c r="D1664" s="46"/>
      <c r="E1664" s="106"/>
      <c r="F1664" s="98"/>
      <c r="G1664" s="241"/>
      <c r="H1664" s="106"/>
    </row>
    <row r="1665" spans="1:8" x14ac:dyDescent="0.2">
      <c r="A1665" s="106"/>
      <c r="B1665" s="106"/>
      <c r="C1665" s="107"/>
      <c r="D1665" s="46"/>
      <c r="E1665" s="106"/>
      <c r="F1665" s="98"/>
      <c r="G1665" s="241"/>
      <c r="H1665" s="106"/>
    </row>
    <row r="1666" spans="1:8" x14ac:dyDescent="0.2">
      <c r="A1666" s="106"/>
      <c r="B1666" s="106"/>
      <c r="C1666" s="107"/>
      <c r="D1666" s="46"/>
      <c r="E1666" s="106"/>
      <c r="F1666" s="98"/>
      <c r="G1666" s="241"/>
      <c r="H1666" s="106"/>
    </row>
    <row r="1667" spans="1:8" x14ac:dyDescent="0.2">
      <c r="A1667" s="106"/>
      <c r="B1667" s="106"/>
      <c r="C1667" s="107"/>
      <c r="D1667" s="46"/>
      <c r="E1667" s="106"/>
      <c r="F1667" s="98"/>
      <c r="G1667" s="241"/>
      <c r="H1667" s="106"/>
    </row>
    <row r="1668" spans="1:8" x14ac:dyDescent="0.2">
      <c r="A1668" s="106"/>
      <c r="B1668" s="106"/>
      <c r="C1668" s="107"/>
      <c r="D1668" s="46"/>
      <c r="E1668" s="106"/>
      <c r="F1668" s="98"/>
      <c r="G1668" s="241"/>
      <c r="H1668" s="106"/>
    </row>
    <row r="1669" spans="1:8" x14ac:dyDescent="0.2">
      <c r="A1669" s="106"/>
      <c r="B1669" s="106"/>
      <c r="C1669" s="107"/>
      <c r="D1669" s="46"/>
      <c r="E1669" s="106"/>
      <c r="F1669" s="98"/>
      <c r="G1669" s="241"/>
      <c r="H1669" s="106"/>
    </row>
    <row r="1670" spans="1:8" x14ac:dyDescent="0.2">
      <c r="A1670" s="106"/>
      <c r="B1670" s="106"/>
      <c r="C1670" s="107"/>
      <c r="D1670" s="46"/>
      <c r="E1670" s="106"/>
      <c r="F1670" s="98"/>
      <c r="G1670" s="241"/>
      <c r="H1670" s="106"/>
    </row>
    <row r="1671" spans="1:8" x14ac:dyDescent="0.2">
      <c r="A1671" s="106"/>
      <c r="B1671" s="106"/>
      <c r="C1671" s="107"/>
      <c r="D1671" s="46"/>
      <c r="E1671" s="106"/>
      <c r="F1671" s="98"/>
      <c r="G1671" s="241"/>
      <c r="H1671" s="106"/>
    </row>
    <row r="1672" spans="1:8" x14ac:dyDescent="0.2">
      <c r="A1672" s="106"/>
      <c r="B1672" s="106"/>
      <c r="C1672" s="107"/>
      <c r="D1672" s="46"/>
      <c r="E1672" s="106"/>
      <c r="F1672" s="98"/>
      <c r="G1672" s="241"/>
      <c r="H1672" s="106"/>
    </row>
    <row r="1673" spans="1:8" x14ac:dyDescent="0.2">
      <c r="A1673" s="106"/>
      <c r="B1673" s="106"/>
      <c r="C1673" s="107"/>
      <c r="D1673" s="46"/>
      <c r="E1673" s="106"/>
      <c r="F1673" s="98"/>
      <c r="G1673" s="241"/>
      <c r="H1673" s="106"/>
    </row>
    <row r="1674" spans="1:8" x14ac:dyDescent="0.2">
      <c r="A1674" s="106"/>
      <c r="B1674" s="106"/>
      <c r="C1674" s="107"/>
      <c r="D1674" s="46"/>
      <c r="E1674" s="106"/>
      <c r="F1674" s="98"/>
      <c r="G1674" s="241"/>
      <c r="H1674" s="106"/>
    </row>
    <row r="1675" spans="1:8" x14ac:dyDescent="0.2">
      <c r="A1675" s="106"/>
      <c r="B1675" s="106"/>
      <c r="C1675" s="107"/>
      <c r="D1675" s="46"/>
      <c r="E1675" s="106"/>
      <c r="F1675" s="98"/>
      <c r="G1675" s="241"/>
      <c r="H1675" s="106"/>
    </row>
    <row r="1676" spans="1:8" x14ac:dyDescent="0.2">
      <c r="A1676" s="106"/>
      <c r="B1676" s="106"/>
      <c r="C1676" s="107"/>
      <c r="D1676" s="46"/>
      <c r="E1676" s="106"/>
      <c r="F1676" s="98"/>
      <c r="G1676" s="241"/>
      <c r="H1676" s="106"/>
    </row>
    <row r="1677" spans="1:8" x14ac:dyDescent="0.2">
      <c r="A1677" s="106"/>
      <c r="B1677" s="106"/>
      <c r="C1677" s="107"/>
      <c r="D1677" s="46"/>
      <c r="E1677" s="106"/>
      <c r="F1677" s="98"/>
      <c r="G1677" s="241"/>
      <c r="H1677" s="106"/>
    </row>
    <row r="1678" spans="1:8" x14ac:dyDescent="0.2">
      <c r="A1678" s="106"/>
      <c r="B1678" s="106"/>
      <c r="C1678" s="107"/>
      <c r="D1678" s="46"/>
      <c r="E1678" s="106"/>
      <c r="F1678" s="98"/>
      <c r="G1678" s="241"/>
      <c r="H1678" s="106"/>
    </row>
    <row r="1679" spans="1:8" x14ac:dyDescent="0.2">
      <c r="A1679" s="106"/>
      <c r="B1679" s="106"/>
      <c r="C1679" s="107"/>
      <c r="D1679" s="46"/>
      <c r="E1679" s="106"/>
      <c r="F1679" s="98"/>
      <c r="G1679" s="241"/>
      <c r="H1679" s="106"/>
    </row>
    <row r="1680" spans="1:8" x14ac:dyDescent="0.2">
      <c r="A1680" s="106"/>
      <c r="B1680" s="106"/>
      <c r="C1680" s="107"/>
      <c r="D1680" s="46"/>
      <c r="E1680" s="106"/>
      <c r="F1680" s="98"/>
      <c r="G1680" s="241"/>
      <c r="H1680" s="106"/>
    </row>
    <row r="1681" spans="1:8" x14ac:dyDescent="0.2">
      <c r="A1681" s="106"/>
      <c r="B1681" s="106"/>
      <c r="C1681" s="107"/>
      <c r="D1681" s="46"/>
      <c r="E1681" s="106"/>
      <c r="F1681" s="98"/>
      <c r="G1681" s="241"/>
      <c r="H1681" s="106"/>
    </row>
    <row r="1682" spans="1:8" x14ac:dyDescent="0.2">
      <c r="A1682" s="106"/>
      <c r="B1682" s="106"/>
      <c r="C1682" s="107"/>
      <c r="D1682" s="46"/>
      <c r="E1682" s="106"/>
      <c r="F1682" s="98"/>
      <c r="G1682" s="241"/>
      <c r="H1682" s="106"/>
    </row>
    <row r="1683" spans="1:8" x14ac:dyDescent="0.2">
      <c r="A1683" s="106"/>
      <c r="B1683" s="106"/>
      <c r="C1683" s="107"/>
      <c r="D1683" s="46"/>
      <c r="E1683" s="106"/>
      <c r="F1683" s="98"/>
      <c r="G1683" s="241"/>
      <c r="H1683" s="106"/>
    </row>
    <row r="1684" spans="1:8" x14ac:dyDescent="0.2">
      <c r="A1684" s="106"/>
      <c r="B1684" s="106"/>
      <c r="C1684" s="107"/>
      <c r="D1684" s="46"/>
      <c r="E1684" s="106"/>
      <c r="F1684" s="98"/>
      <c r="G1684" s="241"/>
      <c r="H1684" s="106"/>
    </row>
    <row r="1685" spans="1:8" x14ac:dyDescent="0.2">
      <c r="A1685" s="106"/>
      <c r="B1685" s="106"/>
      <c r="C1685" s="107"/>
      <c r="D1685" s="46"/>
      <c r="E1685" s="106"/>
      <c r="F1685" s="98"/>
      <c r="G1685" s="241"/>
      <c r="H1685" s="106"/>
    </row>
    <row r="1686" spans="1:8" x14ac:dyDescent="0.2">
      <c r="A1686" s="106"/>
      <c r="B1686" s="106"/>
      <c r="C1686" s="107"/>
      <c r="D1686" s="46"/>
      <c r="E1686" s="106"/>
      <c r="F1686" s="98"/>
      <c r="G1686" s="241"/>
      <c r="H1686" s="106"/>
    </row>
    <row r="1687" spans="1:8" x14ac:dyDescent="0.2">
      <c r="A1687" s="106"/>
      <c r="B1687" s="106"/>
      <c r="C1687" s="107"/>
      <c r="D1687" s="46"/>
      <c r="E1687" s="106"/>
      <c r="F1687" s="98"/>
      <c r="G1687" s="241"/>
      <c r="H1687" s="106"/>
    </row>
    <row r="1688" spans="1:8" x14ac:dyDescent="0.2">
      <c r="A1688" s="106"/>
      <c r="B1688" s="106"/>
      <c r="C1688" s="107"/>
      <c r="D1688" s="46"/>
      <c r="E1688" s="106"/>
      <c r="F1688" s="98"/>
      <c r="G1688" s="241"/>
      <c r="H1688" s="106"/>
    </row>
    <row r="1689" spans="1:8" x14ac:dyDescent="0.2">
      <c r="A1689" s="106"/>
      <c r="B1689" s="106"/>
      <c r="C1689" s="107"/>
      <c r="D1689" s="46"/>
      <c r="E1689" s="106"/>
      <c r="F1689" s="98"/>
      <c r="G1689" s="241"/>
      <c r="H1689" s="106"/>
    </row>
    <row r="1690" spans="1:8" x14ac:dyDescent="0.2">
      <c r="A1690" s="106"/>
      <c r="B1690" s="106"/>
      <c r="C1690" s="107"/>
      <c r="D1690" s="46"/>
      <c r="E1690" s="106"/>
      <c r="F1690" s="98"/>
      <c r="G1690" s="241"/>
      <c r="H1690" s="106"/>
    </row>
    <row r="1691" spans="1:8" x14ac:dyDescent="0.2">
      <c r="A1691" s="106"/>
      <c r="B1691" s="106"/>
      <c r="C1691" s="107"/>
      <c r="D1691" s="46"/>
      <c r="E1691" s="106"/>
      <c r="F1691" s="98"/>
      <c r="G1691" s="241"/>
      <c r="H1691" s="106"/>
    </row>
    <row r="1692" spans="1:8" x14ac:dyDescent="0.2">
      <c r="A1692" s="106"/>
      <c r="B1692" s="106"/>
      <c r="C1692" s="107"/>
      <c r="D1692" s="46"/>
      <c r="E1692" s="106"/>
      <c r="F1692" s="98"/>
      <c r="G1692" s="241"/>
      <c r="H1692" s="106"/>
    </row>
    <row r="1693" spans="1:8" x14ac:dyDescent="0.2">
      <c r="A1693" s="106"/>
      <c r="B1693" s="106"/>
      <c r="C1693" s="107"/>
      <c r="D1693" s="46"/>
      <c r="E1693" s="106"/>
      <c r="F1693" s="98"/>
      <c r="G1693" s="241"/>
      <c r="H1693" s="106"/>
    </row>
    <row r="1694" spans="1:8" x14ac:dyDescent="0.2">
      <c r="A1694" s="106"/>
      <c r="B1694" s="106"/>
      <c r="C1694" s="107"/>
      <c r="D1694" s="46"/>
      <c r="E1694" s="106"/>
      <c r="F1694" s="98"/>
      <c r="G1694" s="241"/>
      <c r="H1694" s="106"/>
    </row>
    <row r="1695" spans="1:8" x14ac:dyDescent="0.2">
      <c r="A1695" s="106"/>
      <c r="B1695" s="106"/>
      <c r="C1695" s="107"/>
      <c r="D1695" s="46"/>
      <c r="E1695" s="106"/>
      <c r="F1695" s="98"/>
      <c r="G1695" s="241"/>
      <c r="H1695" s="106"/>
    </row>
    <row r="1696" spans="1:8" x14ac:dyDescent="0.2">
      <c r="A1696" s="106"/>
      <c r="B1696" s="106"/>
      <c r="C1696" s="107"/>
      <c r="D1696" s="46"/>
      <c r="E1696" s="106"/>
      <c r="F1696" s="98"/>
      <c r="G1696" s="241"/>
      <c r="H1696" s="106"/>
    </row>
    <row r="1697" spans="1:8" x14ac:dyDescent="0.2">
      <c r="A1697" s="106"/>
      <c r="B1697" s="106"/>
      <c r="C1697" s="107"/>
      <c r="D1697" s="46"/>
      <c r="E1697" s="106"/>
      <c r="F1697" s="98"/>
      <c r="G1697" s="241"/>
      <c r="H1697" s="106"/>
    </row>
    <row r="1698" spans="1:8" x14ac:dyDescent="0.2">
      <c r="A1698" s="106"/>
      <c r="B1698" s="106"/>
      <c r="C1698" s="107"/>
      <c r="D1698" s="46"/>
      <c r="E1698" s="106"/>
      <c r="F1698" s="98"/>
      <c r="G1698" s="241"/>
      <c r="H1698" s="106"/>
    </row>
    <row r="1699" spans="1:8" x14ac:dyDescent="0.2">
      <c r="A1699" s="106"/>
      <c r="B1699" s="106"/>
      <c r="C1699" s="107"/>
      <c r="D1699" s="46"/>
      <c r="E1699" s="106"/>
      <c r="F1699" s="98"/>
      <c r="G1699" s="241"/>
      <c r="H1699" s="106"/>
    </row>
    <row r="1700" spans="1:8" x14ac:dyDescent="0.2">
      <c r="A1700" s="106"/>
      <c r="B1700" s="106"/>
      <c r="C1700" s="107"/>
      <c r="D1700" s="46"/>
      <c r="E1700" s="106"/>
      <c r="F1700" s="98"/>
      <c r="G1700" s="241"/>
      <c r="H1700" s="106"/>
    </row>
    <row r="1701" spans="1:8" x14ac:dyDescent="0.2">
      <c r="A1701" s="106"/>
      <c r="B1701" s="106"/>
      <c r="C1701" s="107"/>
      <c r="D1701" s="46"/>
      <c r="E1701" s="106"/>
      <c r="F1701" s="98"/>
      <c r="G1701" s="241"/>
      <c r="H1701" s="106"/>
    </row>
    <row r="1702" spans="1:8" x14ac:dyDescent="0.2">
      <c r="A1702" s="106"/>
      <c r="B1702" s="106"/>
      <c r="C1702" s="107"/>
      <c r="D1702" s="46"/>
      <c r="E1702" s="106"/>
      <c r="F1702" s="98"/>
      <c r="G1702" s="241"/>
      <c r="H1702" s="106"/>
    </row>
    <row r="1703" spans="1:8" x14ac:dyDescent="0.2">
      <c r="A1703" s="106"/>
      <c r="B1703" s="106"/>
      <c r="C1703" s="107"/>
      <c r="D1703" s="46"/>
      <c r="E1703" s="106"/>
      <c r="F1703" s="98"/>
      <c r="G1703" s="241"/>
      <c r="H1703" s="106"/>
    </row>
    <row r="1704" spans="1:8" x14ac:dyDescent="0.2">
      <c r="A1704" s="106"/>
      <c r="B1704" s="106"/>
      <c r="C1704" s="107"/>
      <c r="D1704" s="46"/>
      <c r="E1704" s="106"/>
      <c r="F1704" s="98"/>
      <c r="G1704" s="241"/>
      <c r="H1704" s="106"/>
    </row>
    <row r="1705" spans="1:8" x14ac:dyDescent="0.2">
      <c r="A1705" s="106"/>
      <c r="B1705" s="106"/>
      <c r="C1705" s="107"/>
      <c r="D1705" s="46"/>
      <c r="E1705" s="106"/>
      <c r="F1705" s="98"/>
      <c r="G1705" s="241"/>
      <c r="H1705" s="106"/>
    </row>
    <row r="1706" spans="1:8" x14ac:dyDescent="0.2">
      <c r="A1706" s="106"/>
      <c r="B1706" s="106"/>
      <c r="C1706" s="107"/>
      <c r="D1706" s="46"/>
      <c r="E1706" s="106"/>
      <c r="F1706" s="98"/>
      <c r="G1706" s="241"/>
      <c r="H1706" s="106"/>
    </row>
    <row r="1707" spans="1:8" x14ac:dyDescent="0.2">
      <c r="A1707" s="106"/>
      <c r="B1707" s="106"/>
      <c r="C1707" s="107"/>
      <c r="D1707" s="46"/>
      <c r="E1707" s="106"/>
      <c r="F1707" s="98"/>
      <c r="G1707" s="241"/>
      <c r="H1707" s="106"/>
    </row>
    <row r="1708" spans="1:8" x14ac:dyDescent="0.2">
      <c r="A1708" s="106"/>
      <c r="B1708" s="106"/>
      <c r="C1708" s="107"/>
      <c r="D1708" s="46"/>
      <c r="E1708" s="106"/>
      <c r="F1708" s="98"/>
      <c r="G1708" s="241"/>
      <c r="H1708" s="106"/>
    </row>
    <row r="1709" spans="1:8" x14ac:dyDescent="0.2">
      <c r="A1709" s="106"/>
      <c r="B1709" s="106"/>
      <c r="C1709" s="107"/>
      <c r="D1709" s="46"/>
      <c r="E1709" s="106"/>
      <c r="F1709" s="98"/>
      <c r="G1709" s="241"/>
      <c r="H1709" s="106"/>
    </row>
    <row r="1710" spans="1:8" x14ac:dyDescent="0.2">
      <c r="A1710" s="106"/>
      <c r="B1710" s="106"/>
      <c r="C1710" s="107"/>
      <c r="D1710" s="46"/>
      <c r="E1710" s="106"/>
      <c r="F1710" s="98"/>
      <c r="G1710" s="241"/>
      <c r="H1710" s="106"/>
    </row>
    <row r="1711" spans="1:8" x14ac:dyDescent="0.2">
      <c r="A1711" s="106"/>
      <c r="B1711" s="106"/>
      <c r="C1711" s="107"/>
      <c r="D1711" s="46"/>
      <c r="E1711" s="106"/>
      <c r="F1711" s="98"/>
      <c r="G1711" s="241"/>
      <c r="H1711" s="106"/>
    </row>
    <row r="1712" spans="1:8" x14ac:dyDescent="0.2">
      <c r="A1712" s="106"/>
      <c r="B1712" s="106"/>
      <c r="C1712" s="107"/>
      <c r="D1712" s="46"/>
      <c r="E1712" s="106"/>
      <c r="F1712" s="98"/>
      <c r="G1712" s="241"/>
      <c r="H1712" s="106"/>
    </row>
    <row r="1713" spans="1:8" x14ac:dyDescent="0.2">
      <c r="A1713" s="106"/>
      <c r="B1713" s="106"/>
      <c r="C1713" s="107"/>
      <c r="D1713" s="46"/>
      <c r="E1713" s="106"/>
      <c r="F1713" s="98"/>
      <c r="G1713" s="241"/>
      <c r="H1713" s="106"/>
    </row>
    <row r="1714" spans="1:8" x14ac:dyDescent="0.2">
      <c r="A1714" s="106"/>
      <c r="B1714" s="106"/>
      <c r="C1714" s="107"/>
      <c r="D1714" s="46"/>
      <c r="E1714" s="106"/>
      <c r="F1714" s="98"/>
      <c r="G1714" s="241"/>
      <c r="H1714" s="106"/>
    </row>
    <row r="1715" spans="1:8" x14ac:dyDescent="0.2">
      <c r="A1715" s="106"/>
      <c r="B1715" s="106"/>
      <c r="C1715" s="107"/>
      <c r="D1715" s="46"/>
      <c r="E1715" s="106"/>
      <c r="F1715" s="98"/>
      <c r="G1715" s="241"/>
      <c r="H1715" s="106"/>
    </row>
    <row r="1716" spans="1:8" x14ac:dyDescent="0.2">
      <c r="A1716" s="106"/>
      <c r="B1716" s="106"/>
      <c r="C1716" s="107"/>
      <c r="D1716" s="46"/>
      <c r="E1716" s="106"/>
      <c r="F1716" s="98"/>
      <c r="G1716" s="241"/>
      <c r="H1716" s="106"/>
    </row>
    <row r="1717" spans="1:8" x14ac:dyDescent="0.2">
      <c r="A1717" s="106"/>
      <c r="B1717" s="106"/>
      <c r="C1717" s="107"/>
      <c r="D1717" s="46"/>
      <c r="E1717" s="106"/>
      <c r="F1717" s="98"/>
      <c r="G1717" s="241"/>
      <c r="H1717" s="106"/>
    </row>
    <row r="1718" spans="1:8" x14ac:dyDescent="0.2">
      <c r="A1718" s="106"/>
      <c r="B1718" s="106"/>
      <c r="C1718" s="107"/>
      <c r="D1718" s="46"/>
      <c r="E1718" s="106"/>
      <c r="F1718" s="98"/>
      <c r="G1718" s="241"/>
      <c r="H1718" s="106"/>
    </row>
    <row r="1719" spans="1:8" x14ac:dyDescent="0.2">
      <c r="A1719" s="106"/>
      <c r="B1719" s="106"/>
      <c r="C1719" s="107"/>
      <c r="D1719" s="46"/>
      <c r="E1719" s="106"/>
      <c r="F1719" s="98"/>
      <c r="G1719" s="241"/>
      <c r="H1719" s="106"/>
    </row>
    <row r="1720" spans="1:8" x14ac:dyDescent="0.2">
      <c r="A1720" s="106"/>
      <c r="B1720" s="106"/>
      <c r="C1720" s="107"/>
      <c r="D1720" s="46"/>
      <c r="E1720" s="106"/>
      <c r="F1720" s="98"/>
      <c r="G1720" s="241"/>
      <c r="H1720" s="106"/>
    </row>
    <row r="1721" spans="1:8" x14ac:dyDescent="0.2">
      <c r="A1721" s="106"/>
      <c r="B1721" s="106"/>
      <c r="C1721" s="107"/>
      <c r="D1721" s="46"/>
      <c r="E1721" s="106"/>
      <c r="F1721" s="98"/>
      <c r="G1721" s="241"/>
      <c r="H1721" s="106"/>
    </row>
    <row r="1722" spans="1:8" x14ac:dyDescent="0.2">
      <c r="A1722" s="106"/>
      <c r="B1722" s="106"/>
      <c r="C1722" s="107"/>
      <c r="D1722" s="46"/>
      <c r="E1722" s="106"/>
      <c r="F1722" s="98"/>
      <c r="G1722" s="241"/>
      <c r="H1722" s="106"/>
    </row>
    <row r="1723" spans="1:8" x14ac:dyDescent="0.2">
      <c r="A1723" s="106"/>
      <c r="B1723" s="106"/>
      <c r="C1723" s="107"/>
      <c r="D1723" s="46"/>
      <c r="E1723" s="106"/>
      <c r="F1723" s="98"/>
      <c r="G1723" s="241"/>
      <c r="H1723" s="106"/>
    </row>
    <row r="1724" spans="1:8" x14ac:dyDescent="0.2">
      <c r="A1724" s="106"/>
      <c r="B1724" s="106"/>
      <c r="C1724" s="107"/>
      <c r="D1724" s="46"/>
      <c r="E1724" s="106"/>
      <c r="F1724" s="98"/>
      <c r="G1724" s="241"/>
      <c r="H1724" s="106"/>
    </row>
    <row r="1725" spans="1:8" x14ac:dyDescent="0.2">
      <c r="A1725" s="106"/>
      <c r="B1725" s="106"/>
      <c r="C1725" s="107"/>
      <c r="D1725" s="46"/>
      <c r="E1725" s="106"/>
      <c r="F1725" s="98"/>
      <c r="G1725" s="241"/>
      <c r="H1725" s="106"/>
    </row>
    <row r="1726" spans="1:8" x14ac:dyDescent="0.2">
      <c r="A1726" s="106"/>
      <c r="B1726" s="106"/>
      <c r="C1726" s="107"/>
      <c r="D1726" s="46"/>
      <c r="E1726" s="106"/>
      <c r="F1726" s="98"/>
      <c r="G1726" s="241"/>
      <c r="H1726" s="106"/>
    </row>
    <row r="1727" spans="1:8" x14ac:dyDescent="0.2">
      <c r="A1727" s="106"/>
      <c r="B1727" s="106"/>
      <c r="C1727" s="107"/>
      <c r="D1727" s="46"/>
      <c r="E1727" s="106"/>
      <c r="F1727" s="98"/>
      <c r="G1727" s="241"/>
      <c r="H1727" s="106"/>
    </row>
    <row r="1728" spans="1:8" x14ac:dyDescent="0.2">
      <c r="A1728" s="106"/>
      <c r="B1728" s="106"/>
      <c r="C1728" s="107"/>
      <c r="D1728" s="46"/>
      <c r="E1728" s="106"/>
      <c r="F1728" s="98"/>
      <c r="G1728" s="241"/>
      <c r="H1728" s="106"/>
    </row>
    <row r="1729" spans="1:8" x14ac:dyDescent="0.2">
      <c r="A1729" s="106"/>
      <c r="B1729" s="106"/>
      <c r="C1729" s="107"/>
      <c r="D1729" s="46"/>
      <c r="E1729" s="106"/>
      <c r="F1729" s="98"/>
      <c r="G1729" s="241"/>
      <c r="H1729" s="106"/>
    </row>
    <row r="1730" spans="1:8" x14ac:dyDescent="0.2">
      <c r="A1730" s="106"/>
      <c r="B1730" s="106"/>
      <c r="C1730" s="107"/>
      <c r="D1730" s="46"/>
      <c r="E1730" s="106"/>
      <c r="F1730" s="98"/>
      <c r="G1730" s="241"/>
      <c r="H1730" s="106"/>
    </row>
    <row r="1731" spans="1:8" x14ac:dyDescent="0.2">
      <c r="A1731" s="106"/>
      <c r="B1731" s="106"/>
      <c r="C1731" s="107"/>
      <c r="D1731" s="46"/>
      <c r="E1731" s="106"/>
      <c r="F1731" s="98"/>
      <c r="G1731" s="241"/>
      <c r="H1731" s="106"/>
    </row>
    <row r="1732" spans="1:8" x14ac:dyDescent="0.2">
      <c r="A1732" s="106"/>
      <c r="B1732" s="106"/>
      <c r="C1732" s="107"/>
      <c r="D1732" s="46"/>
      <c r="E1732" s="106"/>
      <c r="F1732" s="98"/>
      <c r="G1732" s="241"/>
      <c r="H1732" s="106"/>
    </row>
    <row r="1733" spans="1:8" x14ac:dyDescent="0.2">
      <c r="A1733" s="106"/>
      <c r="B1733" s="106"/>
      <c r="C1733" s="107"/>
      <c r="D1733" s="46"/>
      <c r="E1733" s="106"/>
      <c r="F1733" s="98"/>
      <c r="G1733" s="241"/>
      <c r="H1733" s="106"/>
    </row>
    <row r="1734" spans="1:8" x14ac:dyDescent="0.2">
      <c r="A1734" s="106"/>
      <c r="B1734" s="106"/>
      <c r="C1734" s="107"/>
      <c r="D1734" s="46"/>
      <c r="E1734" s="106"/>
      <c r="F1734" s="98"/>
      <c r="G1734" s="241"/>
      <c r="H1734" s="106"/>
    </row>
    <row r="1735" spans="1:8" x14ac:dyDescent="0.2">
      <c r="A1735" s="106"/>
      <c r="B1735" s="106"/>
      <c r="C1735" s="107"/>
      <c r="D1735" s="46"/>
      <c r="E1735" s="106"/>
      <c r="F1735" s="98"/>
      <c r="G1735" s="241"/>
      <c r="H1735" s="106"/>
    </row>
    <row r="1736" spans="1:8" x14ac:dyDescent="0.2">
      <c r="A1736" s="106"/>
      <c r="B1736" s="106"/>
      <c r="C1736" s="107"/>
      <c r="D1736" s="46"/>
      <c r="E1736" s="106"/>
      <c r="F1736" s="98"/>
      <c r="G1736" s="241"/>
      <c r="H1736" s="106"/>
    </row>
    <row r="1737" spans="1:8" x14ac:dyDescent="0.2">
      <c r="A1737" s="106"/>
      <c r="B1737" s="106"/>
      <c r="C1737" s="107"/>
      <c r="D1737" s="46"/>
      <c r="E1737" s="106"/>
      <c r="F1737" s="98"/>
      <c r="G1737" s="241"/>
      <c r="H1737" s="106"/>
    </row>
    <row r="1738" spans="1:8" x14ac:dyDescent="0.2">
      <c r="A1738" s="106"/>
      <c r="B1738" s="106"/>
      <c r="C1738" s="107"/>
      <c r="D1738" s="46"/>
      <c r="E1738" s="106"/>
      <c r="F1738" s="98"/>
      <c r="G1738" s="241"/>
      <c r="H1738" s="106"/>
    </row>
    <row r="1739" spans="1:8" x14ac:dyDescent="0.2">
      <c r="A1739" s="106"/>
      <c r="B1739" s="106"/>
      <c r="C1739" s="107"/>
      <c r="D1739" s="46"/>
      <c r="E1739" s="106"/>
      <c r="F1739" s="98"/>
      <c r="G1739" s="241"/>
      <c r="H1739" s="106"/>
    </row>
    <row r="1740" spans="1:8" x14ac:dyDescent="0.2">
      <c r="A1740" s="106"/>
      <c r="B1740" s="106"/>
      <c r="C1740" s="107"/>
      <c r="D1740" s="46"/>
      <c r="E1740" s="106"/>
      <c r="F1740" s="98"/>
      <c r="G1740" s="241"/>
      <c r="H1740" s="106"/>
    </row>
    <row r="1741" spans="1:8" x14ac:dyDescent="0.2">
      <c r="A1741" s="106"/>
      <c r="B1741" s="106"/>
      <c r="C1741" s="107"/>
      <c r="D1741" s="46"/>
      <c r="E1741" s="106"/>
      <c r="F1741" s="98"/>
      <c r="G1741" s="241"/>
      <c r="H1741" s="106"/>
    </row>
    <row r="1742" spans="1:8" x14ac:dyDescent="0.2">
      <c r="A1742" s="106"/>
      <c r="B1742" s="106"/>
      <c r="C1742" s="107"/>
      <c r="D1742" s="46"/>
      <c r="E1742" s="106"/>
      <c r="F1742" s="98"/>
      <c r="G1742" s="241"/>
      <c r="H1742" s="106"/>
    </row>
    <row r="1743" spans="1:8" x14ac:dyDescent="0.2">
      <c r="A1743" s="106"/>
      <c r="B1743" s="106"/>
      <c r="C1743" s="107"/>
      <c r="D1743" s="46"/>
      <c r="E1743" s="106"/>
      <c r="F1743" s="98"/>
      <c r="G1743" s="241"/>
      <c r="H1743" s="106"/>
    </row>
    <row r="1744" spans="1:8" x14ac:dyDescent="0.2">
      <c r="A1744" s="106"/>
      <c r="B1744" s="106"/>
      <c r="C1744" s="107"/>
      <c r="D1744" s="46"/>
      <c r="E1744" s="106"/>
      <c r="F1744" s="98"/>
      <c r="G1744" s="241"/>
      <c r="H1744" s="106"/>
    </row>
    <row r="1745" spans="1:8" x14ac:dyDescent="0.2">
      <c r="A1745" s="106"/>
      <c r="B1745" s="106"/>
      <c r="C1745" s="107"/>
      <c r="D1745" s="46"/>
      <c r="E1745" s="106"/>
      <c r="F1745" s="98"/>
      <c r="G1745" s="241"/>
      <c r="H1745" s="106"/>
    </row>
    <row r="1746" spans="1:8" x14ac:dyDescent="0.2">
      <c r="A1746" s="106"/>
      <c r="B1746" s="106"/>
      <c r="C1746" s="107"/>
      <c r="D1746" s="46"/>
      <c r="E1746" s="106"/>
      <c r="F1746" s="98"/>
      <c r="G1746" s="241"/>
      <c r="H1746" s="106"/>
    </row>
    <row r="1747" spans="1:8" x14ac:dyDescent="0.2">
      <c r="A1747" s="106"/>
      <c r="B1747" s="106"/>
      <c r="C1747" s="107"/>
      <c r="D1747" s="46"/>
      <c r="E1747" s="106"/>
      <c r="F1747" s="98"/>
      <c r="G1747" s="241"/>
      <c r="H1747" s="106"/>
    </row>
    <row r="1748" spans="1:8" x14ac:dyDescent="0.2">
      <c r="A1748" s="106"/>
      <c r="B1748" s="106"/>
      <c r="C1748" s="107"/>
      <c r="D1748" s="46"/>
      <c r="E1748" s="106"/>
      <c r="F1748" s="98"/>
      <c r="G1748" s="241"/>
      <c r="H1748" s="106"/>
    </row>
    <row r="1749" spans="1:8" x14ac:dyDescent="0.2">
      <c r="A1749" s="106"/>
      <c r="B1749" s="106"/>
      <c r="C1749" s="107"/>
      <c r="D1749" s="46"/>
      <c r="E1749" s="106"/>
      <c r="F1749" s="98"/>
      <c r="G1749" s="241"/>
      <c r="H1749" s="106"/>
    </row>
    <row r="1750" spans="1:8" x14ac:dyDescent="0.2">
      <c r="A1750" s="106"/>
      <c r="B1750" s="106"/>
      <c r="C1750" s="107"/>
      <c r="D1750" s="46"/>
      <c r="E1750" s="106"/>
      <c r="F1750" s="98"/>
      <c r="G1750" s="241"/>
      <c r="H1750" s="106"/>
    </row>
    <row r="1751" spans="1:8" x14ac:dyDescent="0.2">
      <c r="A1751" s="106"/>
      <c r="B1751" s="106"/>
      <c r="C1751" s="107"/>
      <c r="D1751" s="46"/>
      <c r="E1751" s="106"/>
      <c r="F1751" s="98"/>
      <c r="G1751" s="241"/>
      <c r="H1751" s="106"/>
    </row>
    <row r="1752" spans="1:8" x14ac:dyDescent="0.2">
      <c r="A1752" s="106"/>
      <c r="B1752" s="106"/>
      <c r="C1752" s="107"/>
      <c r="D1752" s="46"/>
      <c r="E1752" s="106"/>
      <c r="F1752" s="98"/>
      <c r="G1752" s="241"/>
      <c r="H1752" s="106"/>
    </row>
    <row r="1753" spans="1:8" x14ac:dyDescent="0.2">
      <c r="A1753" s="106"/>
      <c r="B1753" s="106"/>
      <c r="C1753" s="107"/>
      <c r="D1753" s="46"/>
      <c r="E1753" s="106"/>
      <c r="F1753" s="98"/>
      <c r="G1753" s="241"/>
      <c r="H1753" s="106"/>
    </row>
    <row r="1754" spans="1:8" x14ac:dyDescent="0.2">
      <c r="A1754" s="106"/>
      <c r="B1754" s="106"/>
      <c r="C1754" s="107"/>
      <c r="D1754" s="46"/>
      <c r="E1754" s="106"/>
      <c r="F1754" s="98"/>
      <c r="G1754" s="241"/>
      <c r="H1754" s="106"/>
    </row>
    <row r="1755" spans="1:8" x14ac:dyDescent="0.2">
      <c r="A1755" s="106"/>
      <c r="B1755" s="106"/>
      <c r="C1755" s="107"/>
      <c r="D1755" s="46"/>
      <c r="E1755" s="106"/>
      <c r="F1755" s="98"/>
      <c r="G1755" s="241"/>
      <c r="H1755" s="106"/>
    </row>
    <row r="1756" spans="1:8" x14ac:dyDescent="0.2">
      <c r="A1756" s="106"/>
      <c r="B1756" s="106"/>
      <c r="C1756" s="107"/>
      <c r="D1756" s="46"/>
      <c r="E1756" s="106"/>
      <c r="F1756" s="98"/>
      <c r="G1756" s="241"/>
      <c r="H1756" s="106"/>
    </row>
    <row r="1757" spans="1:8" x14ac:dyDescent="0.2">
      <c r="A1757" s="106"/>
      <c r="B1757" s="106"/>
      <c r="C1757" s="107"/>
      <c r="D1757" s="46"/>
      <c r="E1757" s="106"/>
      <c r="F1757" s="98"/>
      <c r="G1757" s="241"/>
      <c r="H1757" s="106"/>
    </row>
    <row r="1758" spans="1:8" x14ac:dyDescent="0.2">
      <c r="A1758" s="106"/>
      <c r="B1758" s="106"/>
      <c r="C1758" s="107"/>
      <c r="D1758" s="46"/>
      <c r="E1758" s="106"/>
      <c r="F1758" s="98"/>
      <c r="G1758" s="241"/>
      <c r="H1758" s="106"/>
    </row>
    <row r="1759" spans="1:8" x14ac:dyDescent="0.2">
      <c r="A1759" s="106"/>
      <c r="B1759" s="106"/>
      <c r="C1759" s="107"/>
      <c r="D1759" s="46"/>
      <c r="E1759" s="106"/>
      <c r="F1759" s="98"/>
      <c r="G1759" s="241"/>
      <c r="H1759" s="106"/>
    </row>
    <row r="1760" spans="1:8" x14ac:dyDescent="0.2">
      <c r="A1760" s="106"/>
      <c r="B1760" s="106"/>
      <c r="C1760" s="107"/>
      <c r="D1760" s="46"/>
      <c r="E1760" s="106"/>
      <c r="F1760" s="98"/>
      <c r="G1760" s="241"/>
      <c r="H1760" s="106"/>
    </row>
    <row r="1761" spans="1:8" x14ac:dyDescent="0.2">
      <c r="A1761" s="106"/>
      <c r="B1761" s="106"/>
      <c r="C1761" s="107"/>
      <c r="D1761" s="46"/>
      <c r="E1761" s="106"/>
      <c r="F1761" s="98"/>
      <c r="G1761" s="241"/>
      <c r="H1761" s="106"/>
    </row>
    <row r="1762" spans="1:8" x14ac:dyDescent="0.2">
      <c r="A1762" s="106"/>
      <c r="B1762" s="106"/>
      <c r="C1762" s="107"/>
      <c r="D1762" s="46"/>
      <c r="E1762" s="106"/>
      <c r="F1762" s="98"/>
      <c r="G1762" s="241"/>
      <c r="H1762" s="106"/>
    </row>
    <row r="1763" spans="1:8" x14ac:dyDescent="0.2">
      <c r="A1763" s="106"/>
      <c r="B1763" s="106"/>
      <c r="C1763" s="107"/>
      <c r="D1763" s="46"/>
      <c r="E1763" s="106"/>
      <c r="F1763" s="98"/>
      <c r="G1763" s="241"/>
      <c r="H1763" s="106"/>
    </row>
    <row r="1764" spans="1:8" x14ac:dyDescent="0.2">
      <c r="A1764" s="106"/>
      <c r="B1764" s="106"/>
      <c r="C1764" s="107"/>
      <c r="D1764" s="46"/>
      <c r="E1764" s="106"/>
      <c r="F1764" s="98"/>
      <c r="G1764" s="241"/>
      <c r="H1764" s="106"/>
    </row>
    <row r="1765" spans="1:8" x14ac:dyDescent="0.2">
      <c r="A1765" s="106"/>
      <c r="B1765" s="106"/>
      <c r="C1765" s="107"/>
      <c r="D1765" s="46"/>
      <c r="E1765" s="106"/>
      <c r="F1765" s="98"/>
      <c r="G1765" s="241"/>
      <c r="H1765" s="106"/>
    </row>
    <row r="1766" spans="1:8" x14ac:dyDescent="0.2">
      <c r="A1766" s="106"/>
      <c r="B1766" s="106"/>
      <c r="C1766" s="107"/>
      <c r="D1766" s="46"/>
      <c r="E1766" s="106"/>
      <c r="F1766" s="98"/>
      <c r="G1766" s="241"/>
      <c r="H1766" s="106"/>
    </row>
    <row r="1767" spans="1:8" x14ac:dyDescent="0.2">
      <c r="A1767" s="106"/>
      <c r="B1767" s="106"/>
      <c r="C1767" s="107"/>
      <c r="D1767" s="46"/>
      <c r="E1767" s="106"/>
      <c r="F1767" s="98"/>
      <c r="G1767" s="241"/>
      <c r="H1767" s="106"/>
    </row>
    <row r="1768" spans="1:8" x14ac:dyDescent="0.2">
      <c r="A1768" s="106"/>
      <c r="B1768" s="106"/>
      <c r="C1768" s="107"/>
      <c r="D1768" s="46"/>
      <c r="E1768" s="106"/>
      <c r="F1768" s="98"/>
      <c r="G1768" s="241"/>
      <c r="H1768" s="106"/>
    </row>
    <row r="1769" spans="1:8" x14ac:dyDescent="0.2">
      <c r="A1769" s="106"/>
      <c r="B1769" s="106"/>
      <c r="C1769" s="107"/>
      <c r="D1769" s="46"/>
      <c r="E1769" s="106"/>
      <c r="F1769" s="98"/>
      <c r="G1769" s="241"/>
      <c r="H1769" s="106"/>
    </row>
    <row r="1770" spans="1:8" x14ac:dyDescent="0.2">
      <c r="A1770" s="106"/>
      <c r="B1770" s="106"/>
      <c r="C1770" s="107"/>
      <c r="D1770" s="46"/>
      <c r="E1770" s="106"/>
      <c r="F1770" s="98"/>
      <c r="G1770" s="241"/>
      <c r="H1770" s="106"/>
    </row>
    <row r="1771" spans="1:8" x14ac:dyDescent="0.2">
      <c r="D1771" s="62"/>
    </row>
  </sheetData>
  <sortState ref="A2:M2112">
    <sortCondition ref="A2:A2112"/>
  </sortState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topLeftCell="A44" workbookViewId="0">
      <selection activeCell="A2" sqref="A2:XFD61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4" style="589" bestFit="1" customWidth="1"/>
    <col min="6" max="6" width="15" style="589" bestFit="1" customWidth="1"/>
    <col min="7" max="7" width="8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2589</v>
      </c>
      <c r="F2" s="590">
        <v>42947</v>
      </c>
      <c r="G2" s="591">
        <v>71.39</v>
      </c>
      <c r="H2" s="589" t="s">
        <v>474</v>
      </c>
      <c r="I2" s="589" t="s">
        <v>522</v>
      </c>
      <c r="J2" s="590">
        <v>42948</v>
      </c>
      <c r="K2" s="589" t="s">
        <v>71</v>
      </c>
      <c r="L2" s="589" t="s">
        <v>2590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2591</v>
      </c>
      <c r="F3" s="590">
        <v>42947</v>
      </c>
      <c r="G3" s="591">
        <v>64.989999999999995</v>
      </c>
      <c r="H3" s="589" t="s">
        <v>474</v>
      </c>
      <c r="I3" s="589" t="s">
        <v>522</v>
      </c>
      <c r="J3" s="590">
        <v>42948</v>
      </c>
      <c r="K3" s="589" t="s">
        <v>71</v>
      </c>
      <c r="L3" s="589" t="s">
        <v>2590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2592</v>
      </c>
      <c r="F4" s="590">
        <v>42947</v>
      </c>
      <c r="G4" s="591">
        <v>119.98</v>
      </c>
      <c r="H4" s="589" t="s">
        <v>474</v>
      </c>
      <c r="I4" s="589" t="s">
        <v>682</v>
      </c>
      <c r="J4" s="590">
        <v>42948</v>
      </c>
      <c r="K4" s="589" t="s">
        <v>71</v>
      </c>
      <c r="L4" s="589" t="s">
        <v>2593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2595</v>
      </c>
      <c r="F5" s="590">
        <v>42947</v>
      </c>
      <c r="G5" s="591">
        <v>149.97999999999999</v>
      </c>
      <c r="H5" s="589" t="s">
        <v>474</v>
      </c>
      <c r="I5" s="589" t="s">
        <v>682</v>
      </c>
      <c r="J5" s="590">
        <v>42948</v>
      </c>
      <c r="K5" s="589" t="s">
        <v>71</v>
      </c>
      <c r="L5" s="589" t="s">
        <v>2596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2597</v>
      </c>
      <c r="F6" s="590">
        <v>42947</v>
      </c>
      <c r="G6" s="591">
        <v>109.98</v>
      </c>
      <c r="H6" s="589" t="s">
        <v>474</v>
      </c>
      <c r="I6" s="589" t="s">
        <v>682</v>
      </c>
      <c r="J6" s="590">
        <v>42948</v>
      </c>
      <c r="K6" s="589" t="s">
        <v>71</v>
      </c>
      <c r="L6" s="589" t="s">
        <v>2598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2599</v>
      </c>
      <c r="F7" s="590">
        <v>42947</v>
      </c>
      <c r="G7" s="591">
        <v>109.98</v>
      </c>
      <c r="H7" s="589" t="s">
        <v>474</v>
      </c>
      <c r="I7" s="589" t="s">
        <v>682</v>
      </c>
      <c r="J7" s="590">
        <v>42948</v>
      </c>
      <c r="K7" s="589" t="s">
        <v>71</v>
      </c>
      <c r="L7" s="589" t="s">
        <v>2600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2601</v>
      </c>
      <c r="F8" s="590">
        <v>42947</v>
      </c>
      <c r="G8" s="591">
        <v>236.66</v>
      </c>
      <c r="H8" s="589" t="s">
        <v>474</v>
      </c>
      <c r="I8" s="589" t="s">
        <v>1903</v>
      </c>
      <c r="J8" s="590">
        <v>42948</v>
      </c>
      <c r="K8" s="589" t="s">
        <v>71</v>
      </c>
      <c r="L8" s="589" t="s">
        <v>2602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2603</v>
      </c>
      <c r="F9" s="590">
        <v>42947</v>
      </c>
      <c r="G9" s="591">
        <v>236.66</v>
      </c>
      <c r="H9" s="589" t="s">
        <v>474</v>
      </c>
      <c r="I9" s="589" t="s">
        <v>1903</v>
      </c>
      <c r="J9" s="590">
        <v>42948</v>
      </c>
      <c r="K9" s="589" t="s">
        <v>71</v>
      </c>
      <c r="L9" s="589" t="s">
        <v>2604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2605</v>
      </c>
      <c r="F10" s="590">
        <v>42947</v>
      </c>
      <c r="G10" s="591">
        <v>236.66</v>
      </c>
      <c r="H10" s="589" t="s">
        <v>474</v>
      </c>
      <c r="I10" s="589" t="s">
        <v>1903</v>
      </c>
      <c r="J10" s="590">
        <v>42948</v>
      </c>
      <c r="K10" s="589" t="s">
        <v>71</v>
      </c>
      <c r="L10" s="589" t="s">
        <v>2606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2607</v>
      </c>
      <c r="F11" s="590">
        <v>42947</v>
      </c>
      <c r="G11" s="591">
        <v>211.48</v>
      </c>
      <c r="H11" s="589" t="s">
        <v>474</v>
      </c>
      <c r="I11" s="589" t="s">
        <v>848</v>
      </c>
      <c r="J11" s="590">
        <v>42948</v>
      </c>
      <c r="K11" s="589" t="s">
        <v>71</v>
      </c>
      <c r="L11" s="589" t="s">
        <v>2608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2612</v>
      </c>
      <c r="F12" s="590">
        <v>42947</v>
      </c>
      <c r="G12" s="591">
        <v>14.55</v>
      </c>
      <c r="H12" s="589" t="s">
        <v>474</v>
      </c>
      <c r="I12" s="589" t="s">
        <v>2610</v>
      </c>
      <c r="J12" s="590">
        <v>42948</v>
      </c>
      <c r="K12" s="589" t="s">
        <v>71</v>
      </c>
      <c r="L12" s="589" t="s">
        <v>2187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2613</v>
      </c>
      <c r="F13" s="590">
        <v>42947</v>
      </c>
      <c r="G13" s="591">
        <v>14.55</v>
      </c>
      <c r="H13" s="589" t="s">
        <v>474</v>
      </c>
      <c r="I13" s="589" t="s">
        <v>2610</v>
      </c>
      <c r="J13" s="590">
        <v>42948</v>
      </c>
      <c r="K13" s="589" t="s">
        <v>71</v>
      </c>
      <c r="L13" s="589" t="s">
        <v>2187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2614</v>
      </c>
      <c r="F14" s="590">
        <v>42947</v>
      </c>
      <c r="G14" s="591">
        <v>310.86</v>
      </c>
      <c r="H14" s="589" t="s">
        <v>474</v>
      </c>
      <c r="I14" s="589" t="s">
        <v>1903</v>
      </c>
      <c r="J14" s="590">
        <v>42948</v>
      </c>
      <c r="K14" s="589" t="s">
        <v>71</v>
      </c>
      <c r="L14" s="589" t="s">
        <v>2615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2640</v>
      </c>
      <c r="F15" s="590">
        <v>42947</v>
      </c>
      <c r="G15" s="591">
        <v>70</v>
      </c>
      <c r="H15" s="589" t="s">
        <v>474</v>
      </c>
      <c r="I15" s="589" t="s">
        <v>522</v>
      </c>
      <c r="J15" s="590">
        <v>42948</v>
      </c>
      <c r="K15" s="589" t="s">
        <v>71</v>
      </c>
      <c r="L15" s="589" t="s">
        <v>2590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2641</v>
      </c>
      <c r="F16" s="590">
        <v>42947</v>
      </c>
      <c r="G16" s="591">
        <v>145.12</v>
      </c>
      <c r="H16" s="589" t="s">
        <v>474</v>
      </c>
      <c r="I16" s="589" t="s">
        <v>682</v>
      </c>
      <c r="J16" s="590">
        <v>42948</v>
      </c>
      <c r="K16" s="589" t="s">
        <v>71</v>
      </c>
      <c r="L16" s="589" t="s">
        <v>2593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2642</v>
      </c>
      <c r="F17" s="590">
        <v>42947</v>
      </c>
      <c r="G17" s="591">
        <v>140</v>
      </c>
      <c r="H17" s="589" t="s">
        <v>474</v>
      </c>
      <c r="I17" s="589" t="s">
        <v>682</v>
      </c>
      <c r="J17" s="590">
        <v>42948</v>
      </c>
      <c r="K17" s="589" t="s">
        <v>71</v>
      </c>
      <c r="L17" s="589" t="s">
        <v>2596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2643</v>
      </c>
      <c r="F18" s="590">
        <v>42947</v>
      </c>
      <c r="G18" s="591">
        <v>170</v>
      </c>
      <c r="H18" s="589" t="s">
        <v>474</v>
      </c>
      <c r="I18" s="589" t="s">
        <v>682</v>
      </c>
      <c r="J18" s="590">
        <v>42948</v>
      </c>
      <c r="K18" s="589" t="s">
        <v>71</v>
      </c>
      <c r="L18" s="589" t="s">
        <v>2598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2644</v>
      </c>
      <c r="F19" s="590">
        <v>42947</v>
      </c>
      <c r="G19" s="591">
        <v>170</v>
      </c>
      <c r="H19" s="589" t="s">
        <v>474</v>
      </c>
      <c r="I19" s="589" t="s">
        <v>682</v>
      </c>
      <c r="J19" s="590">
        <v>42948</v>
      </c>
      <c r="K19" s="589" t="s">
        <v>71</v>
      </c>
      <c r="L19" s="589" t="s">
        <v>2600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2609</v>
      </c>
      <c r="F20" s="590">
        <v>42947</v>
      </c>
      <c r="G20" s="591">
        <v>-16.25</v>
      </c>
      <c r="H20" s="589" t="s">
        <v>474</v>
      </c>
      <c r="I20" s="589" t="s">
        <v>2610</v>
      </c>
      <c r="J20" s="590">
        <v>42948</v>
      </c>
      <c r="K20" s="589" t="s">
        <v>71</v>
      </c>
      <c r="L20" s="589" t="s">
        <v>2187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2611</v>
      </c>
      <c r="F21" s="590">
        <v>42947</v>
      </c>
      <c r="G21" s="591">
        <v>-14.55</v>
      </c>
      <c r="H21" s="589" t="s">
        <v>474</v>
      </c>
      <c r="I21" s="589" t="s">
        <v>2610</v>
      </c>
      <c r="J21" s="590">
        <v>42948</v>
      </c>
      <c r="K21" s="589" t="s">
        <v>71</v>
      </c>
      <c r="L21" s="589" t="s">
        <v>2187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2571</v>
      </c>
      <c r="F22" s="590">
        <v>42948</v>
      </c>
      <c r="G22" s="591">
        <v>53.52</v>
      </c>
      <c r="H22" s="589" t="s">
        <v>474</v>
      </c>
      <c r="I22" s="589" t="s">
        <v>2999</v>
      </c>
      <c r="J22" s="590">
        <v>42949</v>
      </c>
      <c r="K22" s="589" t="s">
        <v>71</v>
      </c>
      <c r="L22" s="589" t="s">
        <v>2572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2574</v>
      </c>
      <c r="F23" s="590">
        <v>42948</v>
      </c>
      <c r="G23" s="591">
        <v>271.33</v>
      </c>
      <c r="H23" s="589" t="s">
        <v>474</v>
      </c>
      <c r="I23" s="589" t="s">
        <v>682</v>
      </c>
      <c r="J23" s="590">
        <v>42949</v>
      </c>
      <c r="K23" s="589" t="s">
        <v>71</v>
      </c>
      <c r="L23" s="589" t="s">
        <v>2575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2577</v>
      </c>
      <c r="F24" s="590">
        <v>42948</v>
      </c>
      <c r="G24" s="591">
        <v>158.65</v>
      </c>
      <c r="H24" s="589" t="s">
        <v>474</v>
      </c>
      <c r="I24" s="589" t="s">
        <v>587</v>
      </c>
      <c r="J24" s="590">
        <v>42949</v>
      </c>
      <c r="K24" s="589" t="s">
        <v>71</v>
      </c>
      <c r="L24" s="589" t="s">
        <v>2578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2587</v>
      </c>
      <c r="F25" s="590">
        <v>42948</v>
      </c>
      <c r="G25" s="591">
        <v>97.85</v>
      </c>
      <c r="H25" s="589" t="s">
        <v>474</v>
      </c>
      <c r="I25" s="589" t="s">
        <v>522</v>
      </c>
      <c r="J25" s="590">
        <v>42949</v>
      </c>
      <c r="K25" s="589" t="s">
        <v>71</v>
      </c>
      <c r="L25" s="589" t="s">
        <v>2354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2588</v>
      </c>
      <c r="F26" s="590">
        <v>42948</v>
      </c>
      <c r="G26" s="591">
        <v>97.85</v>
      </c>
      <c r="H26" s="589" t="s">
        <v>474</v>
      </c>
      <c r="I26" s="589" t="s">
        <v>522</v>
      </c>
      <c r="J26" s="590">
        <v>42949</v>
      </c>
      <c r="K26" s="589" t="s">
        <v>71</v>
      </c>
      <c r="L26" s="589" t="s">
        <v>2354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2628</v>
      </c>
      <c r="F27" s="590">
        <v>42948</v>
      </c>
      <c r="G27" s="591">
        <v>80</v>
      </c>
      <c r="H27" s="589" t="s">
        <v>474</v>
      </c>
      <c r="I27" s="589" t="s">
        <v>682</v>
      </c>
      <c r="J27" s="590">
        <v>42949</v>
      </c>
      <c r="K27" s="589" t="s">
        <v>71</v>
      </c>
      <c r="L27" s="589" t="s">
        <v>2629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2630</v>
      </c>
      <c r="F28" s="590">
        <v>42948</v>
      </c>
      <c r="G28" s="591">
        <v>80</v>
      </c>
      <c r="H28" s="589" t="s">
        <v>474</v>
      </c>
      <c r="I28" s="589" t="s">
        <v>682</v>
      </c>
      <c r="J28" s="590">
        <v>42949</v>
      </c>
      <c r="K28" s="589" t="s">
        <v>71</v>
      </c>
      <c r="L28" s="589" t="s">
        <v>2629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2631</v>
      </c>
      <c r="F29" s="590">
        <v>42948</v>
      </c>
      <c r="G29" s="591">
        <v>80</v>
      </c>
      <c r="H29" s="589" t="s">
        <v>474</v>
      </c>
      <c r="I29" s="589" t="s">
        <v>682</v>
      </c>
      <c r="J29" s="590">
        <v>42949</v>
      </c>
      <c r="K29" s="589" t="s">
        <v>71</v>
      </c>
      <c r="L29" s="589" t="s">
        <v>2629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2632</v>
      </c>
      <c r="F30" s="590">
        <v>42948</v>
      </c>
      <c r="G30" s="591">
        <v>80</v>
      </c>
      <c r="H30" s="589" t="s">
        <v>474</v>
      </c>
      <c r="I30" s="589" t="s">
        <v>682</v>
      </c>
      <c r="J30" s="590">
        <v>42949</v>
      </c>
      <c r="K30" s="589" t="s">
        <v>71</v>
      </c>
      <c r="L30" s="589" t="s">
        <v>2629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2633</v>
      </c>
      <c r="F31" s="590">
        <v>42948</v>
      </c>
      <c r="G31" s="591">
        <v>80</v>
      </c>
      <c r="H31" s="589" t="s">
        <v>474</v>
      </c>
      <c r="I31" s="589" t="s">
        <v>682</v>
      </c>
      <c r="J31" s="590">
        <v>42949</v>
      </c>
      <c r="K31" s="589" t="s">
        <v>71</v>
      </c>
      <c r="L31" s="589" t="s">
        <v>2629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2634</v>
      </c>
      <c r="F32" s="590">
        <v>42948</v>
      </c>
      <c r="G32" s="591">
        <v>360</v>
      </c>
      <c r="H32" s="589" t="s">
        <v>474</v>
      </c>
      <c r="I32" s="589" t="s">
        <v>682</v>
      </c>
      <c r="J32" s="590">
        <v>42949</v>
      </c>
      <c r="K32" s="589" t="s">
        <v>71</v>
      </c>
      <c r="L32" s="589" t="s">
        <v>2635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2637</v>
      </c>
      <c r="F33" s="590">
        <v>42948</v>
      </c>
      <c r="G33" s="591">
        <v>254.8</v>
      </c>
      <c r="H33" s="589" t="s">
        <v>474</v>
      </c>
      <c r="I33" s="589" t="s">
        <v>156</v>
      </c>
      <c r="J33" s="590">
        <v>42949</v>
      </c>
      <c r="K33" s="589" t="s">
        <v>71</v>
      </c>
      <c r="L33" s="589" t="s">
        <v>2638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2639</v>
      </c>
      <c r="F34" s="590">
        <v>42948</v>
      </c>
      <c r="G34" s="591">
        <v>240</v>
      </c>
      <c r="H34" s="589" t="s">
        <v>474</v>
      </c>
      <c r="I34" s="589" t="s">
        <v>522</v>
      </c>
      <c r="J34" s="590">
        <v>42949</v>
      </c>
      <c r="K34" s="589" t="s">
        <v>71</v>
      </c>
      <c r="L34" s="589" t="s">
        <v>2590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2576</v>
      </c>
      <c r="F35" s="590">
        <v>42948</v>
      </c>
      <c r="G35" s="591">
        <v>-271.33</v>
      </c>
      <c r="H35" s="589" t="s">
        <v>474</v>
      </c>
      <c r="I35" s="589" t="s">
        <v>682</v>
      </c>
      <c r="J35" s="590">
        <v>42949</v>
      </c>
      <c r="K35" s="589" t="s">
        <v>71</v>
      </c>
      <c r="L35" s="589" t="s">
        <v>2575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2580</v>
      </c>
      <c r="F36" s="590">
        <v>42948</v>
      </c>
      <c r="G36" s="591">
        <v>-10.3</v>
      </c>
      <c r="H36" s="589" t="s">
        <v>474</v>
      </c>
      <c r="I36" s="589" t="s">
        <v>1073</v>
      </c>
      <c r="J36" s="590">
        <v>42949</v>
      </c>
      <c r="K36" s="589" t="s">
        <v>71</v>
      </c>
      <c r="L36" s="589" t="s">
        <v>1865</v>
      </c>
    </row>
    <row r="37" spans="1:12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2581</v>
      </c>
      <c r="F37" s="590">
        <v>42948</v>
      </c>
      <c r="G37" s="591">
        <v>-10.3</v>
      </c>
      <c r="H37" s="589" t="s">
        <v>474</v>
      </c>
      <c r="I37" s="589" t="s">
        <v>1073</v>
      </c>
      <c r="J37" s="590">
        <v>42949</v>
      </c>
      <c r="K37" s="589" t="s">
        <v>71</v>
      </c>
      <c r="L37" s="589" t="s">
        <v>1865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2582</v>
      </c>
      <c r="F38" s="590">
        <v>42948</v>
      </c>
      <c r="G38" s="591">
        <v>-97.85</v>
      </c>
      <c r="H38" s="589" t="s">
        <v>474</v>
      </c>
      <c r="I38" s="589" t="s">
        <v>1073</v>
      </c>
      <c r="J38" s="590">
        <v>42949</v>
      </c>
      <c r="K38" s="589" t="s">
        <v>71</v>
      </c>
      <c r="L38" s="589" t="s">
        <v>1865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2583</v>
      </c>
      <c r="F39" s="590">
        <v>42948</v>
      </c>
      <c r="G39" s="591">
        <v>-97.85</v>
      </c>
      <c r="H39" s="589" t="s">
        <v>474</v>
      </c>
      <c r="I39" s="589" t="s">
        <v>1073</v>
      </c>
      <c r="J39" s="590">
        <v>42949</v>
      </c>
      <c r="K39" s="589" t="s">
        <v>71</v>
      </c>
      <c r="L39" s="589" t="s">
        <v>1865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2584</v>
      </c>
      <c r="F40" s="590">
        <v>42948</v>
      </c>
      <c r="G40" s="591">
        <v>-12.7</v>
      </c>
      <c r="H40" s="589" t="s">
        <v>474</v>
      </c>
      <c r="I40" s="589" t="s">
        <v>522</v>
      </c>
      <c r="J40" s="590">
        <v>42949</v>
      </c>
      <c r="K40" s="589" t="s">
        <v>71</v>
      </c>
      <c r="L40" s="589" t="s">
        <v>2354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2585</v>
      </c>
      <c r="F41" s="590">
        <v>42948</v>
      </c>
      <c r="G41" s="591">
        <v>-82.95</v>
      </c>
      <c r="H41" s="589" t="s">
        <v>474</v>
      </c>
      <c r="I41" s="589" t="s">
        <v>522</v>
      </c>
      <c r="J41" s="590">
        <v>42949</v>
      </c>
      <c r="K41" s="589" t="s">
        <v>71</v>
      </c>
      <c r="L41" s="589" t="s">
        <v>2354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2586</v>
      </c>
      <c r="F42" s="590">
        <v>42948</v>
      </c>
      <c r="G42" s="591">
        <v>-97.85</v>
      </c>
      <c r="H42" s="589" t="s">
        <v>474</v>
      </c>
      <c r="I42" s="589" t="s">
        <v>522</v>
      </c>
      <c r="J42" s="590">
        <v>42949</v>
      </c>
      <c r="K42" s="589" t="s">
        <v>71</v>
      </c>
      <c r="L42" s="589" t="s">
        <v>2354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2636</v>
      </c>
      <c r="F43" s="590">
        <v>42948</v>
      </c>
      <c r="G43" s="591">
        <v>-90</v>
      </c>
      <c r="H43" s="589" t="s">
        <v>474</v>
      </c>
      <c r="I43" s="589" t="s">
        <v>682</v>
      </c>
      <c r="J43" s="590">
        <v>42949</v>
      </c>
      <c r="K43" s="589" t="s">
        <v>71</v>
      </c>
      <c r="L43" s="589" t="s">
        <v>2635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2569</v>
      </c>
      <c r="F44" s="590">
        <v>42949</v>
      </c>
      <c r="G44" s="591">
        <v>75.459999999999994</v>
      </c>
      <c r="H44" s="589" t="s">
        <v>474</v>
      </c>
      <c r="I44" s="589" t="s">
        <v>2199</v>
      </c>
      <c r="J44" s="590">
        <v>42950</v>
      </c>
      <c r="K44" s="589" t="s">
        <v>71</v>
      </c>
      <c r="L44" s="589" t="s">
        <v>2200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2625</v>
      </c>
      <c r="F45" s="590">
        <v>42949</v>
      </c>
      <c r="G45" s="591">
        <v>455</v>
      </c>
      <c r="H45" s="589" t="s">
        <v>474</v>
      </c>
      <c r="I45" s="589" t="s">
        <v>1903</v>
      </c>
      <c r="J45" s="590">
        <v>42950</v>
      </c>
      <c r="K45" s="589" t="s">
        <v>71</v>
      </c>
      <c r="L45" s="589" t="s">
        <v>2626</v>
      </c>
    </row>
    <row r="46" spans="1:12" x14ac:dyDescent="0.2">
      <c r="A46" s="589" t="s">
        <v>611</v>
      </c>
      <c r="B46" s="589" t="s">
        <v>838</v>
      </c>
      <c r="C46" s="589" t="s">
        <v>839</v>
      </c>
      <c r="D46" s="589" t="s">
        <v>840</v>
      </c>
      <c r="E46" s="589" t="s">
        <v>2656</v>
      </c>
      <c r="F46" s="590">
        <v>42947</v>
      </c>
      <c r="G46" s="591">
        <v>78.709999999999994</v>
      </c>
      <c r="H46" s="589" t="s">
        <v>474</v>
      </c>
      <c r="I46" s="589" t="s">
        <v>476</v>
      </c>
      <c r="J46" s="590">
        <v>42950</v>
      </c>
      <c r="K46" s="589" t="s">
        <v>71</v>
      </c>
      <c r="L46" s="589" t="s">
        <v>474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2570</v>
      </c>
      <c r="F47" s="590">
        <v>42949</v>
      </c>
      <c r="G47" s="591">
        <v>-75.459999999999994</v>
      </c>
      <c r="H47" s="589" t="s">
        <v>474</v>
      </c>
      <c r="I47" s="589" t="s">
        <v>2199</v>
      </c>
      <c r="J47" s="590">
        <v>42950</v>
      </c>
      <c r="K47" s="589" t="s">
        <v>71</v>
      </c>
      <c r="L47" s="589" t="s">
        <v>2200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2621</v>
      </c>
      <c r="F48" s="590">
        <v>42950</v>
      </c>
      <c r="G48" s="591">
        <v>363.07</v>
      </c>
      <c r="H48" s="589" t="s">
        <v>474</v>
      </c>
      <c r="I48" s="589" t="s">
        <v>1560</v>
      </c>
      <c r="J48" s="590">
        <v>42951</v>
      </c>
      <c r="K48" s="589" t="s">
        <v>71</v>
      </c>
      <c r="L48" s="589" t="s">
        <v>2622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2623</v>
      </c>
      <c r="F49" s="590">
        <v>42950</v>
      </c>
      <c r="G49" s="591">
        <v>435</v>
      </c>
      <c r="H49" s="589" t="s">
        <v>474</v>
      </c>
      <c r="I49" s="589" t="s">
        <v>5406</v>
      </c>
      <c r="J49" s="590">
        <v>42951</v>
      </c>
      <c r="K49" s="589" t="s">
        <v>71</v>
      </c>
      <c r="L49" s="589" t="s">
        <v>2624</v>
      </c>
    </row>
    <row r="50" spans="1:12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2620</v>
      </c>
      <c r="F50" s="590">
        <v>42950</v>
      </c>
      <c r="G50" s="591">
        <v>-122.87</v>
      </c>
      <c r="H50" s="589" t="s">
        <v>474</v>
      </c>
      <c r="I50" s="589" t="s">
        <v>682</v>
      </c>
      <c r="J50" s="590">
        <v>42951</v>
      </c>
      <c r="K50" s="589" t="s">
        <v>71</v>
      </c>
      <c r="L50" s="589" t="s">
        <v>2012</v>
      </c>
    </row>
    <row r="51" spans="1:12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2563</v>
      </c>
      <c r="F51" s="590">
        <v>42951</v>
      </c>
      <c r="G51" s="591">
        <v>984.64</v>
      </c>
      <c r="H51" s="589" t="s">
        <v>474</v>
      </c>
      <c r="I51" s="589" t="s">
        <v>848</v>
      </c>
      <c r="J51" s="590">
        <v>42952</v>
      </c>
      <c r="K51" s="589" t="s">
        <v>71</v>
      </c>
      <c r="L51" s="589" t="s">
        <v>2564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2618</v>
      </c>
      <c r="F52" s="590">
        <v>42954</v>
      </c>
      <c r="G52" s="591">
        <v>81</v>
      </c>
      <c r="H52" s="589" t="s">
        <v>474</v>
      </c>
      <c r="I52" s="589" t="s">
        <v>368</v>
      </c>
      <c r="J52" s="590">
        <v>42955</v>
      </c>
      <c r="K52" s="589" t="s">
        <v>71</v>
      </c>
      <c r="L52" s="589" t="s">
        <v>2619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2561</v>
      </c>
      <c r="F53" s="590">
        <v>42957</v>
      </c>
      <c r="G53" s="591">
        <v>49.99</v>
      </c>
      <c r="H53" s="589" t="s">
        <v>474</v>
      </c>
      <c r="I53" s="589" t="s">
        <v>682</v>
      </c>
      <c r="J53" s="590">
        <v>42959</v>
      </c>
      <c r="K53" s="589" t="s">
        <v>71</v>
      </c>
      <c r="L53" s="589" t="s">
        <v>1472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2645</v>
      </c>
      <c r="F54" s="590">
        <v>42913</v>
      </c>
      <c r="G54" s="591">
        <v>113</v>
      </c>
      <c r="H54" s="589" t="s">
        <v>474</v>
      </c>
      <c r="I54" s="589" t="s">
        <v>2436</v>
      </c>
      <c r="J54" s="590">
        <v>42959</v>
      </c>
      <c r="K54" s="589" t="s">
        <v>71</v>
      </c>
      <c r="L54" s="589" t="s">
        <v>2646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2617</v>
      </c>
      <c r="F55" s="590">
        <v>42971</v>
      </c>
      <c r="G55" s="591">
        <v>24</v>
      </c>
      <c r="H55" s="589" t="s">
        <v>474</v>
      </c>
      <c r="I55" s="589" t="s">
        <v>1903</v>
      </c>
      <c r="J55" s="590">
        <v>42972</v>
      </c>
      <c r="K55" s="589" t="s">
        <v>71</v>
      </c>
      <c r="L55" s="589" t="s">
        <v>2217</v>
      </c>
    </row>
    <row r="56" spans="1:12" x14ac:dyDescent="0.2">
      <c r="A56" s="589" t="s">
        <v>611</v>
      </c>
      <c r="B56" s="589" t="s">
        <v>81</v>
      </c>
      <c r="C56" s="589" t="s">
        <v>82</v>
      </c>
      <c r="D56" s="589" t="s">
        <v>83</v>
      </c>
      <c r="E56" s="589" t="s">
        <v>2664</v>
      </c>
      <c r="F56" s="590">
        <v>42947</v>
      </c>
      <c r="G56" s="591">
        <v>45.01</v>
      </c>
      <c r="H56" s="589" t="s">
        <v>474</v>
      </c>
      <c r="I56" s="589" t="s">
        <v>476</v>
      </c>
      <c r="J56" s="590">
        <v>42976</v>
      </c>
      <c r="K56" s="589" t="s">
        <v>71</v>
      </c>
      <c r="L56" s="589" t="s">
        <v>474</v>
      </c>
    </row>
    <row r="57" spans="1:12" x14ac:dyDescent="0.2">
      <c r="A57" s="589" t="s">
        <v>611</v>
      </c>
      <c r="B57" s="589" t="s">
        <v>661</v>
      </c>
      <c r="C57" s="589" t="s">
        <v>662</v>
      </c>
      <c r="D57" s="589" t="s">
        <v>663</v>
      </c>
      <c r="E57" s="589" t="s">
        <v>2672</v>
      </c>
      <c r="F57" s="590">
        <v>42947</v>
      </c>
      <c r="G57" s="591">
        <v>38.26</v>
      </c>
      <c r="H57" s="589" t="s">
        <v>474</v>
      </c>
      <c r="I57" s="589" t="s">
        <v>111</v>
      </c>
      <c r="J57" s="590">
        <v>42976</v>
      </c>
      <c r="K57" s="589" t="s">
        <v>71</v>
      </c>
      <c r="L57" s="589" t="s">
        <v>474</v>
      </c>
    </row>
    <row r="58" spans="1:12" x14ac:dyDescent="0.2">
      <c r="A58" s="589" t="s">
        <v>611</v>
      </c>
      <c r="B58" s="589" t="s">
        <v>841</v>
      </c>
      <c r="C58" s="589" t="s">
        <v>842</v>
      </c>
      <c r="D58" s="589" t="s">
        <v>843</v>
      </c>
      <c r="E58" s="589" t="s">
        <v>2657</v>
      </c>
      <c r="F58" s="590">
        <v>42947</v>
      </c>
      <c r="G58" s="591">
        <v>43.54</v>
      </c>
      <c r="H58" s="589" t="s">
        <v>474</v>
      </c>
      <c r="I58" s="589" t="s">
        <v>225</v>
      </c>
      <c r="J58" s="590">
        <v>42977</v>
      </c>
      <c r="K58" s="589" t="s">
        <v>71</v>
      </c>
      <c r="L58" s="589" t="s">
        <v>474</v>
      </c>
    </row>
    <row r="59" spans="1:12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2558</v>
      </c>
      <c r="F59" s="590">
        <v>42977</v>
      </c>
      <c r="G59" s="591">
        <v>84.99</v>
      </c>
      <c r="H59" s="589" t="s">
        <v>474</v>
      </c>
      <c r="I59" s="589" t="s">
        <v>1903</v>
      </c>
      <c r="J59" s="590">
        <v>42978</v>
      </c>
      <c r="K59" s="589" t="s">
        <v>71</v>
      </c>
      <c r="L59" s="589" t="s">
        <v>2559</v>
      </c>
    </row>
    <row r="60" spans="1:12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2560</v>
      </c>
      <c r="F60" s="590">
        <v>42977</v>
      </c>
      <c r="G60" s="591">
        <v>31.2</v>
      </c>
      <c r="H60" s="589" t="s">
        <v>474</v>
      </c>
      <c r="I60" s="589" t="s">
        <v>1903</v>
      </c>
      <c r="J60" s="590">
        <v>42978</v>
      </c>
      <c r="K60" s="589" t="s">
        <v>71</v>
      </c>
      <c r="L60" s="589" t="s">
        <v>2559</v>
      </c>
    </row>
    <row r="61" spans="1:12" x14ac:dyDescent="0.2">
      <c r="A61" s="589" t="s">
        <v>611</v>
      </c>
      <c r="B61" s="589" t="s">
        <v>850</v>
      </c>
      <c r="C61" s="589" t="s">
        <v>1381</v>
      </c>
      <c r="D61" s="589" t="s">
        <v>851</v>
      </c>
      <c r="E61" s="589" t="s">
        <v>2663</v>
      </c>
      <c r="F61" s="590">
        <v>42947</v>
      </c>
      <c r="G61" s="591">
        <v>820.6</v>
      </c>
      <c r="H61" s="589" t="s">
        <v>474</v>
      </c>
      <c r="I61" s="589" t="s">
        <v>254</v>
      </c>
      <c r="J61" s="590">
        <v>42978</v>
      </c>
      <c r="K61" s="589" t="s">
        <v>71</v>
      </c>
      <c r="L61" s="589" t="s">
        <v>474</v>
      </c>
    </row>
    <row r="62" spans="1:12" x14ac:dyDescent="0.2">
      <c r="G62" s="592">
        <f>SUM(G2:G61)</f>
        <v>7240.05</v>
      </c>
    </row>
  </sheetData>
  <sortState ref="A2:N1804">
    <sortCondition descending="1" ref="C2:C1804"/>
  </sortState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A2" sqref="A2:XFD23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4" style="589" bestFit="1" customWidth="1"/>
    <col min="6" max="6" width="15" style="589" bestFit="1" customWidth="1"/>
    <col min="7" max="7" width="10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5407</v>
      </c>
      <c r="F2" s="590">
        <v>42949</v>
      </c>
      <c r="G2" s="591">
        <v>-759.65</v>
      </c>
      <c r="H2" s="589" t="s">
        <v>474</v>
      </c>
      <c r="I2" s="589" t="s">
        <v>1639</v>
      </c>
      <c r="J2" s="590">
        <v>42950</v>
      </c>
      <c r="K2" s="589" t="s">
        <v>4</v>
      </c>
      <c r="L2" s="589" t="s">
        <v>474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5408</v>
      </c>
      <c r="F3" s="590">
        <v>42949</v>
      </c>
      <c r="G3" s="591">
        <v>-759.65</v>
      </c>
      <c r="H3" s="589" t="s">
        <v>474</v>
      </c>
      <c r="I3" s="589" t="s">
        <v>1639</v>
      </c>
      <c r="J3" s="590">
        <v>42950</v>
      </c>
      <c r="K3" s="589" t="s">
        <v>4</v>
      </c>
      <c r="L3" s="589" t="s">
        <v>474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5409</v>
      </c>
      <c r="F4" s="590">
        <v>42949</v>
      </c>
      <c r="G4" s="591">
        <v>-759.65</v>
      </c>
      <c r="H4" s="589" t="s">
        <v>474</v>
      </c>
      <c r="I4" s="589" t="s">
        <v>1639</v>
      </c>
      <c r="J4" s="590">
        <v>42950</v>
      </c>
      <c r="K4" s="589" t="s">
        <v>4</v>
      </c>
      <c r="L4" s="589" t="s">
        <v>474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2565</v>
      </c>
      <c r="F5" s="590">
        <v>42949</v>
      </c>
      <c r="G5" s="591">
        <v>245.2</v>
      </c>
      <c r="H5" s="589" t="s">
        <v>474</v>
      </c>
      <c r="I5" s="589" t="s">
        <v>668</v>
      </c>
      <c r="J5" s="590">
        <v>42950</v>
      </c>
      <c r="K5" s="589" t="s">
        <v>4</v>
      </c>
      <c r="L5" s="589" t="s">
        <v>2566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2567</v>
      </c>
      <c r="F6" s="590">
        <v>42949</v>
      </c>
      <c r="G6" s="591">
        <v>245.2</v>
      </c>
      <c r="H6" s="589" t="s">
        <v>474</v>
      </c>
      <c r="I6" s="589" t="s">
        <v>668</v>
      </c>
      <c r="J6" s="590">
        <v>42950</v>
      </c>
      <c r="K6" s="589" t="s">
        <v>4</v>
      </c>
      <c r="L6" s="589" t="s">
        <v>2568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5410</v>
      </c>
      <c r="F7" s="590">
        <v>42949</v>
      </c>
      <c r="G7" s="591">
        <v>555</v>
      </c>
      <c r="H7" s="589" t="s">
        <v>474</v>
      </c>
      <c r="I7" s="589" t="s">
        <v>1639</v>
      </c>
      <c r="J7" s="590">
        <v>42950</v>
      </c>
      <c r="K7" s="589" t="s">
        <v>4</v>
      </c>
      <c r="L7" s="589" t="s">
        <v>474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5411</v>
      </c>
      <c r="F8" s="590">
        <v>42949</v>
      </c>
      <c r="G8" s="591">
        <v>581</v>
      </c>
      <c r="H8" s="589" t="s">
        <v>474</v>
      </c>
      <c r="I8" s="589" t="s">
        <v>1639</v>
      </c>
      <c r="J8" s="590">
        <v>42950</v>
      </c>
      <c r="K8" s="589" t="s">
        <v>4</v>
      </c>
      <c r="L8" s="589" t="s">
        <v>474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5412</v>
      </c>
      <c r="F9" s="590">
        <v>42949</v>
      </c>
      <c r="G9" s="591">
        <v>581</v>
      </c>
      <c r="H9" s="589" t="s">
        <v>474</v>
      </c>
      <c r="I9" s="589" t="s">
        <v>1639</v>
      </c>
      <c r="J9" s="590">
        <v>42950</v>
      </c>
      <c r="K9" s="589" t="s">
        <v>4</v>
      </c>
      <c r="L9" s="589" t="s">
        <v>474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5413</v>
      </c>
      <c r="F10" s="590">
        <v>42949</v>
      </c>
      <c r="G10" s="591">
        <v>581</v>
      </c>
      <c r="H10" s="589" t="s">
        <v>474</v>
      </c>
      <c r="I10" s="589" t="s">
        <v>1639</v>
      </c>
      <c r="J10" s="590">
        <v>42950</v>
      </c>
      <c r="K10" s="589" t="s">
        <v>4</v>
      </c>
      <c r="L10" s="589" t="s">
        <v>474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5414</v>
      </c>
      <c r="F11" s="590">
        <v>42950</v>
      </c>
      <c r="G11" s="591">
        <v>164</v>
      </c>
      <c r="H11" s="589" t="s">
        <v>474</v>
      </c>
      <c r="I11" s="589" t="s">
        <v>1073</v>
      </c>
      <c r="J11" s="590">
        <v>42951</v>
      </c>
      <c r="K11" s="589" t="s">
        <v>4</v>
      </c>
      <c r="L11" s="589" t="s">
        <v>3256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2562</v>
      </c>
      <c r="F12" s="590">
        <v>42951</v>
      </c>
      <c r="G12" s="591">
        <v>-361.92</v>
      </c>
      <c r="H12" s="589" t="s">
        <v>474</v>
      </c>
      <c r="I12" s="589" t="s">
        <v>338</v>
      </c>
      <c r="J12" s="590">
        <v>42952</v>
      </c>
      <c r="K12" s="589" t="s">
        <v>4</v>
      </c>
      <c r="L12" s="589" t="s">
        <v>1427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5415</v>
      </c>
      <c r="F13" s="590">
        <v>42958</v>
      </c>
      <c r="G13" s="591">
        <v>-197.93</v>
      </c>
      <c r="H13" s="589" t="s">
        <v>474</v>
      </c>
      <c r="I13" s="589" t="s">
        <v>1073</v>
      </c>
      <c r="J13" s="590">
        <v>42959</v>
      </c>
      <c r="K13" s="589" t="s">
        <v>4</v>
      </c>
      <c r="L13" s="589" t="s">
        <v>3256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5416</v>
      </c>
      <c r="F14" s="590">
        <v>42958</v>
      </c>
      <c r="G14" s="591">
        <v>-197.93</v>
      </c>
      <c r="H14" s="589" t="s">
        <v>474</v>
      </c>
      <c r="I14" s="589" t="s">
        <v>1073</v>
      </c>
      <c r="J14" s="590">
        <v>42959</v>
      </c>
      <c r="K14" s="589" t="s">
        <v>4</v>
      </c>
      <c r="L14" s="589" t="s">
        <v>3256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5417</v>
      </c>
      <c r="F15" s="590">
        <v>42958</v>
      </c>
      <c r="G15" s="591">
        <v>197.93</v>
      </c>
      <c r="H15" s="589" t="s">
        <v>474</v>
      </c>
      <c r="I15" s="589" t="s">
        <v>1073</v>
      </c>
      <c r="J15" s="590">
        <v>42959</v>
      </c>
      <c r="K15" s="589" t="s">
        <v>4</v>
      </c>
      <c r="L15" s="589" t="s">
        <v>3256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5418</v>
      </c>
      <c r="F16" s="590">
        <v>42958</v>
      </c>
      <c r="G16" s="591">
        <v>197.93</v>
      </c>
      <c r="H16" s="589" t="s">
        <v>474</v>
      </c>
      <c r="I16" s="589" t="s">
        <v>1073</v>
      </c>
      <c r="J16" s="590">
        <v>42959</v>
      </c>
      <c r="K16" s="589" t="s">
        <v>4</v>
      </c>
      <c r="L16" s="589" t="s">
        <v>3256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5419</v>
      </c>
      <c r="F17" s="590">
        <v>42965</v>
      </c>
      <c r="G17" s="591">
        <v>110</v>
      </c>
      <c r="H17" s="589" t="s">
        <v>474</v>
      </c>
      <c r="I17" s="589" t="s">
        <v>1073</v>
      </c>
      <c r="J17" s="590">
        <v>42966</v>
      </c>
      <c r="K17" s="589" t="s">
        <v>4</v>
      </c>
      <c r="L17" s="589" t="s">
        <v>3256</v>
      </c>
    </row>
    <row r="18" spans="1:12" x14ac:dyDescent="0.2">
      <c r="A18" s="589" t="s">
        <v>611</v>
      </c>
      <c r="B18" s="589" t="s">
        <v>2516</v>
      </c>
      <c r="C18" s="589" t="s">
        <v>2517</v>
      </c>
      <c r="D18" s="589" t="s">
        <v>2518</v>
      </c>
      <c r="E18" s="589" t="s">
        <v>2653</v>
      </c>
      <c r="F18" s="590">
        <v>42970</v>
      </c>
      <c r="G18" s="591">
        <v>15093.15</v>
      </c>
      <c r="H18" s="589" t="s">
        <v>2654</v>
      </c>
      <c r="I18" s="589" t="s">
        <v>111</v>
      </c>
      <c r="J18" s="590">
        <v>42970</v>
      </c>
      <c r="K18" s="589" t="s">
        <v>4</v>
      </c>
      <c r="L18" s="589" t="s">
        <v>2655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5420</v>
      </c>
      <c r="F19" s="590">
        <v>42975</v>
      </c>
      <c r="G19" s="591">
        <v>-61.19</v>
      </c>
      <c r="H19" s="589" t="s">
        <v>474</v>
      </c>
      <c r="I19" s="589" t="s">
        <v>415</v>
      </c>
      <c r="J19" s="590">
        <v>42976</v>
      </c>
      <c r="K19" s="589" t="s">
        <v>4</v>
      </c>
      <c r="L19" s="589" t="s">
        <v>474</v>
      </c>
    </row>
    <row r="20" spans="1:12" x14ac:dyDescent="0.2">
      <c r="A20" s="589" t="s">
        <v>611</v>
      </c>
      <c r="B20" s="589" t="s">
        <v>105</v>
      </c>
      <c r="C20" s="589" t="s">
        <v>106</v>
      </c>
      <c r="D20" s="589" t="s">
        <v>107</v>
      </c>
      <c r="E20" s="589" t="s">
        <v>2667</v>
      </c>
      <c r="F20" s="590">
        <v>42947</v>
      </c>
      <c r="G20" s="591">
        <v>-307.29000000000002</v>
      </c>
      <c r="H20" s="589" t="s">
        <v>2496</v>
      </c>
      <c r="I20" s="589" t="s">
        <v>104</v>
      </c>
      <c r="J20" s="590">
        <v>42976</v>
      </c>
      <c r="K20" s="589" t="s">
        <v>4</v>
      </c>
      <c r="L20" s="589" t="s">
        <v>2497</v>
      </c>
    </row>
    <row r="21" spans="1:12" x14ac:dyDescent="0.2">
      <c r="A21" s="589" t="s">
        <v>611</v>
      </c>
      <c r="B21" s="589" t="s">
        <v>105</v>
      </c>
      <c r="C21" s="589" t="s">
        <v>106</v>
      </c>
      <c r="D21" s="589" t="s">
        <v>107</v>
      </c>
      <c r="E21" s="589" t="s">
        <v>2666</v>
      </c>
      <c r="F21" s="590">
        <v>42947</v>
      </c>
      <c r="G21" s="591">
        <v>307.29000000000002</v>
      </c>
      <c r="H21" s="589" t="s">
        <v>474</v>
      </c>
      <c r="I21" s="589" t="s">
        <v>104</v>
      </c>
      <c r="J21" s="590">
        <v>42976</v>
      </c>
      <c r="K21" s="589" t="s">
        <v>4</v>
      </c>
      <c r="L21" s="589" t="s">
        <v>2497</v>
      </c>
    </row>
    <row r="22" spans="1:12" x14ac:dyDescent="0.2">
      <c r="A22" s="589" t="s">
        <v>611</v>
      </c>
      <c r="B22" s="589" t="s">
        <v>105</v>
      </c>
      <c r="C22" s="589" t="s">
        <v>106</v>
      </c>
      <c r="D22" s="589" t="s">
        <v>107</v>
      </c>
      <c r="E22" s="589" t="s">
        <v>2665</v>
      </c>
      <c r="F22" s="590">
        <v>42947</v>
      </c>
      <c r="G22" s="591">
        <v>3.41</v>
      </c>
      <c r="H22" s="589" t="s">
        <v>474</v>
      </c>
      <c r="I22" s="589" t="s">
        <v>104</v>
      </c>
      <c r="J22" s="590">
        <v>42977</v>
      </c>
      <c r="K22" s="589" t="s">
        <v>4</v>
      </c>
      <c r="L22" s="589" t="s">
        <v>474</v>
      </c>
    </row>
    <row r="23" spans="1:12" x14ac:dyDescent="0.2">
      <c r="A23" s="589" t="s">
        <v>611</v>
      </c>
      <c r="B23" s="589" t="s">
        <v>168</v>
      </c>
      <c r="C23" s="589" t="s">
        <v>475</v>
      </c>
      <c r="D23" s="589" t="s">
        <v>169</v>
      </c>
      <c r="E23" s="589" t="s">
        <v>2658</v>
      </c>
      <c r="F23" s="590">
        <v>42968</v>
      </c>
      <c r="G23" s="591">
        <v>67.03</v>
      </c>
      <c r="H23" s="589" t="s">
        <v>2425</v>
      </c>
      <c r="I23" s="589" t="s">
        <v>111</v>
      </c>
      <c r="J23" s="590">
        <v>42978</v>
      </c>
      <c r="K23" s="589" t="s">
        <v>4</v>
      </c>
      <c r="L23" s="589" t="s">
        <v>2426</v>
      </c>
    </row>
    <row r="24" spans="1:12" x14ac:dyDescent="0.2">
      <c r="G24" s="592">
        <f>SUM(G2:G23)</f>
        <v>15523.93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2"/>
  <sheetViews>
    <sheetView topLeftCell="A168" workbookViewId="0">
      <selection activeCell="A2" sqref="A2:XFD181"/>
    </sheetView>
  </sheetViews>
  <sheetFormatPr defaultColWidth="12.7109375" defaultRowHeight="12.75" x14ac:dyDescent="0.2"/>
  <cols>
    <col min="1" max="16384" width="12.7109375" style="589"/>
  </cols>
  <sheetData>
    <row r="1" spans="1:12" ht="38.2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75</v>
      </c>
      <c r="C2" s="589" t="s">
        <v>76</v>
      </c>
      <c r="D2" s="589" t="s">
        <v>77</v>
      </c>
      <c r="E2" s="589" t="s">
        <v>2736</v>
      </c>
      <c r="F2" s="590">
        <v>42968</v>
      </c>
      <c r="G2" s="591">
        <v>-192.93</v>
      </c>
      <c r="H2" s="589" t="s">
        <v>2085</v>
      </c>
      <c r="I2" s="589" t="s">
        <v>94</v>
      </c>
      <c r="J2" s="590">
        <v>42979</v>
      </c>
      <c r="K2" s="589" t="s">
        <v>71</v>
      </c>
      <c r="L2" s="589" t="s">
        <v>2086</v>
      </c>
    </row>
    <row r="3" spans="1:12" x14ac:dyDescent="0.2">
      <c r="A3" s="589" t="s">
        <v>611</v>
      </c>
      <c r="B3" s="589" t="s">
        <v>75</v>
      </c>
      <c r="C3" s="589" t="s">
        <v>76</v>
      </c>
      <c r="D3" s="589" t="s">
        <v>77</v>
      </c>
      <c r="E3" s="589" t="s">
        <v>2737</v>
      </c>
      <c r="F3" s="590">
        <v>42968</v>
      </c>
      <c r="G3" s="591">
        <v>-411.35</v>
      </c>
      <c r="H3" s="589" t="s">
        <v>2388</v>
      </c>
      <c r="I3" s="589" t="s">
        <v>94</v>
      </c>
      <c r="J3" s="590">
        <v>42979</v>
      </c>
      <c r="K3" s="589" t="s">
        <v>71</v>
      </c>
      <c r="L3" s="589" t="s">
        <v>2389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2814</v>
      </c>
      <c r="F4" s="590">
        <v>42978</v>
      </c>
      <c r="G4" s="591">
        <v>142.78</v>
      </c>
      <c r="H4" s="589" t="s">
        <v>474</v>
      </c>
      <c r="I4" s="589" t="s">
        <v>1903</v>
      </c>
      <c r="J4" s="590">
        <v>42979</v>
      </c>
      <c r="K4" s="589" t="s">
        <v>71</v>
      </c>
      <c r="L4" s="589" t="s">
        <v>2272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2815</v>
      </c>
      <c r="F5" s="590">
        <v>42978</v>
      </c>
      <c r="G5" s="591">
        <v>142.78</v>
      </c>
      <c r="H5" s="589" t="s">
        <v>474</v>
      </c>
      <c r="I5" s="589" t="s">
        <v>1500</v>
      </c>
      <c r="J5" s="590">
        <v>42979</v>
      </c>
      <c r="K5" s="589" t="s">
        <v>71</v>
      </c>
      <c r="L5" s="589" t="s">
        <v>2816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2817</v>
      </c>
      <c r="F6" s="590">
        <v>42978</v>
      </c>
      <c r="G6" s="591">
        <v>101.75</v>
      </c>
      <c r="H6" s="589" t="s">
        <v>474</v>
      </c>
      <c r="I6" s="589" t="s">
        <v>524</v>
      </c>
      <c r="J6" s="590">
        <v>42979</v>
      </c>
      <c r="K6" s="589" t="s">
        <v>71</v>
      </c>
      <c r="L6" s="589" t="s">
        <v>1849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2818</v>
      </c>
      <c r="F7" s="590">
        <v>42978</v>
      </c>
      <c r="G7" s="591">
        <v>40</v>
      </c>
      <c r="H7" s="589" t="s">
        <v>474</v>
      </c>
      <c r="I7" s="589" t="s">
        <v>524</v>
      </c>
      <c r="J7" s="590">
        <v>42979</v>
      </c>
      <c r="K7" s="589" t="s">
        <v>71</v>
      </c>
      <c r="L7" s="589" t="s">
        <v>1849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2865</v>
      </c>
      <c r="F8" s="590">
        <v>42978</v>
      </c>
      <c r="G8" s="591">
        <v>40.74</v>
      </c>
      <c r="H8" s="589" t="s">
        <v>474</v>
      </c>
      <c r="I8" s="589" t="s">
        <v>1806</v>
      </c>
      <c r="J8" s="590">
        <v>42979</v>
      </c>
      <c r="K8" s="589" t="s">
        <v>71</v>
      </c>
      <c r="L8" s="589" t="s">
        <v>2813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2866</v>
      </c>
      <c r="F9" s="590">
        <v>42978</v>
      </c>
      <c r="G9" s="591">
        <v>118.8</v>
      </c>
      <c r="H9" s="589" t="s">
        <v>474</v>
      </c>
      <c r="I9" s="589" t="s">
        <v>1500</v>
      </c>
      <c r="J9" s="590">
        <v>42979</v>
      </c>
      <c r="K9" s="589" t="s">
        <v>71</v>
      </c>
      <c r="L9" s="589" t="s">
        <v>2816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2867</v>
      </c>
      <c r="F10" s="590">
        <v>42978</v>
      </c>
      <c r="G10" s="591">
        <v>90</v>
      </c>
      <c r="H10" s="589" t="s">
        <v>474</v>
      </c>
      <c r="I10" s="589" t="s">
        <v>682</v>
      </c>
      <c r="J10" s="590">
        <v>42979</v>
      </c>
      <c r="K10" s="589" t="s">
        <v>71</v>
      </c>
      <c r="L10" s="589" t="s">
        <v>2635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2863</v>
      </c>
      <c r="F11" s="590">
        <v>42979</v>
      </c>
      <c r="G11" s="591">
        <v>145.13999999999999</v>
      </c>
      <c r="H11" s="589" t="s">
        <v>474</v>
      </c>
      <c r="I11" s="589" t="s">
        <v>1500</v>
      </c>
      <c r="J11" s="590">
        <v>42980</v>
      </c>
      <c r="K11" s="589" t="s">
        <v>71</v>
      </c>
      <c r="L11" s="589" t="s">
        <v>2812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2864</v>
      </c>
      <c r="F12" s="590">
        <v>42979</v>
      </c>
      <c r="G12" s="591">
        <v>149.22</v>
      </c>
      <c r="H12" s="589" t="s">
        <v>474</v>
      </c>
      <c r="I12" s="589" t="s">
        <v>1500</v>
      </c>
      <c r="J12" s="590">
        <v>42980</v>
      </c>
      <c r="K12" s="589" t="s">
        <v>71</v>
      </c>
      <c r="L12" s="589" t="s">
        <v>2812</v>
      </c>
    </row>
    <row r="13" spans="1:12" x14ac:dyDescent="0.2">
      <c r="A13" s="589" t="s">
        <v>611</v>
      </c>
      <c r="B13" s="589" t="s">
        <v>1065</v>
      </c>
      <c r="C13" s="589" t="s">
        <v>1066</v>
      </c>
      <c r="D13" s="589" t="s">
        <v>1067</v>
      </c>
      <c r="E13" s="589" t="s">
        <v>2738</v>
      </c>
      <c r="F13" s="590">
        <v>42976</v>
      </c>
      <c r="G13" s="591">
        <v>44.77</v>
      </c>
      <c r="H13" s="589" t="s">
        <v>2739</v>
      </c>
      <c r="I13" s="589" t="s">
        <v>375</v>
      </c>
      <c r="J13" s="590">
        <v>42982</v>
      </c>
      <c r="K13" s="589" t="s">
        <v>71</v>
      </c>
      <c r="L13" s="589" t="s">
        <v>2740</v>
      </c>
    </row>
    <row r="14" spans="1:12" x14ac:dyDescent="0.2">
      <c r="A14" s="589" t="s">
        <v>611</v>
      </c>
      <c r="B14" s="589" t="s">
        <v>661</v>
      </c>
      <c r="C14" s="589" t="s">
        <v>662</v>
      </c>
      <c r="D14" s="589" t="s">
        <v>663</v>
      </c>
      <c r="E14" s="589" t="s">
        <v>2957</v>
      </c>
      <c r="F14" s="590">
        <v>42947</v>
      </c>
      <c r="G14" s="591">
        <v>38.26</v>
      </c>
      <c r="H14" s="589" t="s">
        <v>474</v>
      </c>
      <c r="I14" s="589" t="s">
        <v>3827</v>
      </c>
      <c r="J14" s="590">
        <v>42982</v>
      </c>
      <c r="K14" s="589" t="s">
        <v>71</v>
      </c>
      <c r="L14" s="589" t="s">
        <v>474</v>
      </c>
    </row>
    <row r="15" spans="1:12" x14ac:dyDescent="0.2">
      <c r="A15" s="589" t="s">
        <v>611</v>
      </c>
      <c r="B15" s="589" t="s">
        <v>115</v>
      </c>
      <c r="C15" s="589" t="s">
        <v>116</v>
      </c>
      <c r="D15" s="589" t="s">
        <v>117</v>
      </c>
      <c r="E15" s="589" t="s">
        <v>2958</v>
      </c>
      <c r="F15" s="590">
        <v>42976</v>
      </c>
      <c r="G15" s="591">
        <v>188.76</v>
      </c>
      <c r="H15" s="589" t="s">
        <v>2959</v>
      </c>
      <c r="I15" s="589" t="s">
        <v>438</v>
      </c>
      <c r="J15" s="590">
        <v>42982</v>
      </c>
      <c r="K15" s="589" t="s">
        <v>71</v>
      </c>
      <c r="L15" s="589" t="s">
        <v>2960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2731</v>
      </c>
      <c r="F16" s="590">
        <v>42951</v>
      </c>
      <c r="G16" s="591">
        <v>-450.22</v>
      </c>
      <c r="H16" s="589" t="s">
        <v>474</v>
      </c>
      <c r="I16" s="589" t="s">
        <v>515</v>
      </c>
      <c r="J16" s="590">
        <v>42983</v>
      </c>
      <c r="K16" s="589" t="s">
        <v>71</v>
      </c>
      <c r="L16" s="589" t="s">
        <v>474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2733</v>
      </c>
      <c r="F17" s="590">
        <v>42949</v>
      </c>
      <c r="G17" s="591">
        <v>-59.17</v>
      </c>
      <c r="H17" s="589" t="s">
        <v>474</v>
      </c>
      <c r="I17" s="589" t="s">
        <v>1073</v>
      </c>
      <c r="J17" s="590">
        <v>42983</v>
      </c>
      <c r="K17" s="589" t="s">
        <v>71</v>
      </c>
      <c r="L17" s="589" t="s">
        <v>3256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2734</v>
      </c>
      <c r="F18" s="590">
        <v>42949</v>
      </c>
      <c r="G18" s="591">
        <v>-59.17</v>
      </c>
      <c r="H18" s="589" t="s">
        <v>474</v>
      </c>
      <c r="I18" s="589" t="s">
        <v>1073</v>
      </c>
      <c r="J18" s="590">
        <v>42983</v>
      </c>
      <c r="K18" s="589" t="s">
        <v>71</v>
      </c>
      <c r="L18" s="589" t="s">
        <v>3256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2735</v>
      </c>
      <c r="F19" s="590">
        <v>42949</v>
      </c>
      <c r="G19" s="591">
        <v>-59.17</v>
      </c>
      <c r="H19" s="589" t="s">
        <v>474</v>
      </c>
      <c r="I19" s="589" t="s">
        <v>1073</v>
      </c>
      <c r="J19" s="590">
        <v>42983</v>
      </c>
      <c r="K19" s="589" t="s">
        <v>71</v>
      </c>
      <c r="L19" s="589" t="s">
        <v>3256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2810</v>
      </c>
      <c r="F20" s="590">
        <v>42982</v>
      </c>
      <c r="G20" s="591">
        <v>149.97999999999999</v>
      </c>
      <c r="H20" s="589" t="s">
        <v>474</v>
      </c>
      <c r="I20" s="589" t="s">
        <v>682</v>
      </c>
      <c r="J20" s="590">
        <v>42983</v>
      </c>
      <c r="K20" s="589" t="s">
        <v>71</v>
      </c>
      <c r="L20" s="589" t="s">
        <v>2811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2860</v>
      </c>
      <c r="F21" s="590">
        <v>42982</v>
      </c>
      <c r="G21" s="591">
        <v>464.78</v>
      </c>
      <c r="H21" s="589" t="s">
        <v>474</v>
      </c>
      <c r="I21" s="589" t="s">
        <v>682</v>
      </c>
      <c r="J21" s="590">
        <v>42983</v>
      </c>
      <c r="K21" s="589" t="s">
        <v>71</v>
      </c>
      <c r="L21" s="589" t="s">
        <v>2861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2862</v>
      </c>
      <c r="F22" s="590">
        <v>42982</v>
      </c>
      <c r="G22" s="591">
        <v>145</v>
      </c>
      <c r="H22" s="589" t="s">
        <v>474</v>
      </c>
      <c r="I22" s="589" t="s">
        <v>682</v>
      </c>
      <c r="J22" s="590">
        <v>42983</v>
      </c>
      <c r="K22" s="589" t="s">
        <v>71</v>
      </c>
      <c r="L22" s="589" t="s">
        <v>2811</v>
      </c>
    </row>
    <row r="23" spans="1:12" x14ac:dyDescent="0.2">
      <c r="A23" s="589" t="s">
        <v>611</v>
      </c>
      <c r="B23" s="589" t="s">
        <v>2462</v>
      </c>
      <c r="C23" s="589" t="s">
        <v>2463</v>
      </c>
      <c r="D23" s="589" t="s">
        <v>474</v>
      </c>
      <c r="E23" s="589" t="s">
        <v>2903</v>
      </c>
      <c r="F23" s="590">
        <v>42956</v>
      </c>
      <c r="G23" s="591">
        <v>341</v>
      </c>
      <c r="H23" s="589" t="s">
        <v>474</v>
      </c>
      <c r="I23" s="589" t="s">
        <v>520</v>
      </c>
      <c r="J23" s="590">
        <v>42983</v>
      </c>
      <c r="K23" s="589" t="s">
        <v>71</v>
      </c>
      <c r="L23" s="589" t="s">
        <v>474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2924</v>
      </c>
      <c r="F24" s="590">
        <v>42951</v>
      </c>
      <c r="G24" s="591">
        <v>209.98</v>
      </c>
      <c r="H24" s="589" t="s">
        <v>474</v>
      </c>
      <c r="I24" s="589" t="s">
        <v>394</v>
      </c>
      <c r="J24" s="590">
        <v>42983</v>
      </c>
      <c r="K24" s="589" t="s">
        <v>71</v>
      </c>
      <c r="L24" s="589" t="s">
        <v>474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2925</v>
      </c>
      <c r="F25" s="590">
        <v>42786</v>
      </c>
      <c r="G25" s="591">
        <v>1634.65</v>
      </c>
      <c r="H25" s="589" t="s">
        <v>474</v>
      </c>
      <c r="I25" s="589" t="s">
        <v>609</v>
      </c>
      <c r="J25" s="590">
        <v>42983</v>
      </c>
      <c r="K25" s="589" t="s">
        <v>71</v>
      </c>
      <c r="L25" s="589" t="s">
        <v>5421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2935</v>
      </c>
      <c r="F26" s="590">
        <v>42955</v>
      </c>
      <c r="G26" s="591">
        <v>249.68</v>
      </c>
      <c r="H26" s="589" t="s">
        <v>474</v>
      </c>
      <c r="I26" s="589" t="s">
        <v>142</v>
      </c>
      <c r="J26" s="590">
        <v>42983</v>
      </c>
      <c r="K26" s="589" t="s">
        <v>71</v>
      </c>
      <c r="L26" s="589" t="s">
        <v>474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2936</v>
      </c>
      <c r="F27" s="590">
        <v>42955</v>
      </c>
      <c r="G27" s="591">
        <v>612</v>
      </c>
      <c r="H27" s="589" t="s">
        <v>474</v>
      </c>
      <c r="I27" s="589" t="s">
        <v>398</v>
      </c>
      <c r="J27" s="590">
        <v>42983</v>
      </c>
      <c r="K27" s="589" t="s">
        <v>71</v>
      </c>
      <c r="L27" s="589" t="s">
        <v>474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2938</v>
      </c>
      <c r="F28" s="590">
        <v>42951</v>
      </c>
      <c r="G28" s="591">
        <v>79</v>
      </c>
      <c r="H28" s="589" t="s">
        <v>474</v>
      </c>
      <c r="I28" s="589" t="s">
        <v>2482</v>
      </c>
      <c r="J28" s="590">
        <v>42983</v>
      </c>
      <c r="K28" s="589" t="s">
        <v>71</v>
      </c>
      <c r="L28" s="589" t="s">
        <v>474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2939</v>
      </c>
      <c r="F29" s="590">
        <v>42949</v>
      </c>
      <c r="G29" s="591">
        <v>208.8</v>
      </c>
      <c r="H29" s="589" t="s">
        <v>474</v>
      </c>
      <c r="I29" s="589" t="s">
        <v>3002</v>
      </c>
      <c r="J29" s="590">
        <v>42983</v>
      </c>
      <c r="K29" s="589" t="s">
        <v>71</v>
      </c>
      <c r="L29" s="589" t="s">
        <v>474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2940</v>
      </c>
      <c r="F30" s="590">
        <v>42948</v>
      </c>
      <c r="G30" s="591">
        <v>592.12</v>
      </c>
      <c r="H30" s="589" t="s">
        <v>474</v>
      </c>
      <c r="I30" s="589" t="s">
        <v>2451</v>
      </c>
      <c r="J30" s="590">
        <v>42983</v>
      </c>
      <c r="K30" s="589" t="s">
        <v>71</v>
      </c>
      <c r="L30" s="589" t="s">
        <v>474</v>
      </c>
    </row>
    <row r="31" spans="1:12" x14ac:dyDescent="0.2">
      <c r="A31" s="589" t="s">
        <v>611</v>
      </c>
      <c r="B31" s="589" t="s">
        <v>661</v>
      </c>
      <c r="C31" s="589" t="s">
        <v>662</v>
      </c>
      <c r="D31" s="589" t="s">
        <v>663</v>
      </c>
      <c r="E31" s="589" t="s">
        <v>2954</v>
      </c>
      <c r="F31" s="590">
        <v>42978</v>
      </c>
      <c r="G31" s="591">
        <v>101.64</v>
      </c>
      <c r="H31" s="589" t="s">
        <v>474</v>
      </c>
      <c r="I31" s="589" t="s">
        <v>476</v>
      </c>
      <c r="J31" s="590">
        <v>42983</v>
      </c>
      <c r="K31" s="589" t="s">
        <v>71</v>
      </c>
      <c r="L31" s="589" t="s">
        <v>474</v>
      </c>
    </row>
    <row r="32" spans="1:12" x14ac:dyDescent="0.2">
      <c r="A32" s="589" t="s">
        <v>611</v>
      </c>
      <c r="B32" s="589" t="s">
        <v>661</v>
      </c>
      <c r="C32" s="589" t="s">
        <v>662</v>
      </c>
      <c r="D32" s="589" t="s">
        <v>663</v>
      </c>
      <c r="E32" s="589" t="s">
        <v>2956</v>
      </c>
      <c r="F32" s="590">
        <v>42978</v>
      </c>
      <c r="G32" s="591">
        <v>38.26</v>
      </c>
      <c r="H32" s="589" t="s">
        <v>474</v>
      </c>
      <c r="I32" s="589" t="s">
        <v>3826</v>
      </c>
      <c r="J32" s="590">
        <v>42983</v>
      </c>
      <c r="K32" s="589" t="s">
        <v>71</v>
      </c>
      <c r="L32" s="589" t="s">
        <v>474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2721</v>
      </c>
      <c r="F33" s="590">
        <v>42983</v>
      </c>
      <c r="G33" s="591">
        <v>-22.2</v>
      </c>
      <c r="H33" s="589" t="s">
        <v>474</v>
      </c>
      <c r="I33" s="589" t="s">
        <v>522</v>
      </c>
      <c r="J33" s="590">
        <v>42984</v>
      </c>
      <c r="K33" s="589" t="s">
        <v>71</v>
      </c>
      <c r="L33" s="589" t="s">
        <v>2254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2730</v>
      </c>
      <c r="F34" s="590">
        <v>42978</v>
      </c>
      <c r="G34" s="591">
        <v>-273.18</v>
      </c>
      <c r="H34" s="589" t="s">
        <v>474</v>
      </c>
      <c r="I34" s="589" t="s">
        <v>1073</v>
      </c>
      <c r="J34" s="590">
        <v>42984</v>
      </c>
      <c r="K34" s="589" t="s">
        <v>71</v>
      </c>
      <c r="L34" s="589" t="s">
        <v>474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2732</v>
      </c>
      <c r="F35" s="590">
        <v>42961</v>
      </c>
      <c r="G35" s="591">
        <v>-275</v>
      </c>
      <c r="H35" s="589" t="s">
        <v>474</v>
      </c>
      <c r="I35" s="589" t="s">
        <v>225</v>
      </c>
      <c r="J35" s="590">
        <v>42984</v>
      </c>
      <c r="K35" s="589" t="s">
        <v>71</v>
      </c>
      <c r="L35" s="589" t="s">
        <v>3836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2858</v>
      </c>
      <c r="F36" s="590">
        <v>42983</v>
      </c>
      <c r="G36" s="591">
        <v>298.7</v>
      </c>
      <c r="H36" s="589" t="s">
        <v>474</v>
      </c>
      <c r="I36" s="589" t="s">
        <v>1903</v>
      </c>
      <c r="J36" s="590">
        <v>42984</v>
      </c>
      <c r="K36" s="589" t="s">
        <v>71</v>
      </c>
      <c r="L36" s="589" t="s">
        <v>2859</v>
      </c>
    </row>
    <row r="37" spans="1:12" x14ac:dyDescent="0.2">
      <c r="A37" s="589" t="s">
        <v>611</v>
      </c>
      <c r="B37" s="589" t="s">
        <v>215</v>
      </c>
      <c r="C37" s="589" t="s">
        <v>3828</v>
      </c>
      <c r="D37" s="589" t="s">
        <v>216</v>
      </c>
      <c r="E37" s="589" t="s">
        <v>2878</v>
      </c>
      <c r="F37" s="590">
        <v>42983</v>
      </c>
      <c r="G37" s="591">
        <v>98.49</v>
      </c>
      <c r="H37" s="589" t="s">
        <v>2876</v>
      </c>
      <c r="I37" s="589" t="s">
        <v>237</v>
      </c>
      <c r="J37" s="590">
        <v>42984</v>
      </c>
      <c r="K37" s="589" t="s">
        <v>71</v>
      </c>
      <c r="L37" s="589" t="s">
        <v>2877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2912</v>
      </c>
      <c r="F38" s="590">
        <v>42977</v>
      </c>
      <c r="G38" s="591">
        <v>65</v>
      </c>
      <c r="H38" s="589" t="s">
        <v>474</v>
      </c>
      <c r="I38" s="589" t="s">
        <v>2195</v>
      </c>
      <c r="J38" s="590">
        <v>42984</v>
      </c>
      <c r="K38" s="589" t="s">
        <v>71</v>
      </c>
      <c r="L38" s="589" t="s">
        <v>474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2913</v>
      </c>
      <c r="F39" s="590">
        <v>42972</v>
      </c>
      <c r="G39" s="591">
        <v>59.15</v>
      </c>
      <c r="H39" s="589" t="s">
        <v>474</v>
      </c>
      <c r="I39" s="589" t="s">
        <v>394</v>
      </c>
      <c r="J39" s="590">
        <v>42984</v>
      </c>
      <c r="K39" s="589" t="s">
        <v>71</v>
      </c>
      <c r="L39" s="589" t="s">
        <v>3838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2914</v>
      </c>
      <c r="F40" s="590">
        <v>42972</v>
      </c>
      <c r="G40" s="591">
        <v>59.15</v>
      </c>
      <c r="H40" s="589" t="s">
        <v>474</v>
      </c>
      <c r="I40" s="589" t="s">
        <v>394</v>
      </c>
      <c r="J40" s="590">
        <v>42984</v>
      </c>
      <c r="K40" s="589" t="s">
        <v>71</v>
      </c>
      <c r="L40" s="589" t="s">
        <v>3838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2915</v>
      </c>
      <c r="F41" s="590">
        <v>42971</v>
      </c>
      <c r="G41" s="591">
        <v>45.92</v>
      </c>
      <c r="H41" s="589" t="s">
        <v>474</v>
      </c>
      <c r="I41" s="589" t="s">
        <v>394</v>
      </c>
      <c r="J41" s="590">
        <v>42984</v>
      </c>
      <c r="K41" s="589" t="s">
        <v>71</v>
      </c>
      <c r="L41" s="589" t="s">
        <v>3839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2916</v>
      </c>
      <c r="F42" s="590">
        <v>42971</v>
      </c>
      <c r="G42" s="591">
        <v>84.99</v>
      </c>
      <c r="H42" s="589" t="s">
        <v>474</v>
      </c>
      <c r="I42" s="589" t="s">
        <v>394</v>
      </c>
      <c r="J42" s="590">
        <v>42984</v>
      </c>
      <c r="K42" s="589" t="s">
        <v>71</v>
      </c>
      <c r="L42" s="589" t="s">
        <v>3839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2917</v>
      </c>
      <c r="F43" s="590">
        <v>42971</v>
      </c>
      <c r="G43" s="591">
        <v>559.16</v>
      </c>
      <c r="H43" s="589" t="s">
        <v>474</v>
      </c>
      <c r="I43" s="589" t="s">
        <v>157</v>
      </c>
      <c r="J43" s="590">
        <v>42984</v>
      </c>
      <c r="K43" s="589" t="s">
        <v>71</v>
      </c>
      <c r="L43" s="589" t="s">
        <v>474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2918</v>
      </c>
      <c r="F44" s="590">
        <v>42969</v>
      </c>
      <c r="G44" s="591">
        <v>45</v>
      </c>
      <c r="H44" s="589" t="s">
        <v>474</v>
      </c>
      <c r="I44" s="589" t="s">
        <v>377</v>
      </c>
      <c r="J44" s="590">
        <v>42984</v>
      </c>
      <c r="K44" s="589" t="s">
        <v>71</v>
      </c>
      <c r="L44" s="589" t="s">
        <v>474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2919</v>
      </c>
      <c r="F45" s="590">
        <v>42969</v>
      </c>
      <c r="G45" s="591">
        <v>82.95</v>
      </c>
      <c r="H45" s="589" t="s">
        <v>474</v>
      </c>
      <c r="I45" s="589" t="s">
        <v>260</v>
      </c>
      <c r="J45" s="590">
        <v>42984</v>
      </c>
      <c r="K45" s="589" t="s">
        <v>71</v>
      </c>
      <c r="L45" s="589" t="s">
        <v>474</v>
      </c>
    </row>
    <row r="46" spans="1:12" x14ac:dyDescent="0.2">
      <c r="A46" s="589" t="s">
        <v>611</v>
      </c>
      <c r="B46" s="589" t="s">
        <v>687</v>
      </c>
      <c r="C46" s="589" t="s">
        <v>2995</v>
      </c>
      <c r="D46" s="589" t="s">
        <v>689</v>
      </c>
      <c r="E46" s="589" t="s">
        <v>2920</v>
      </c>
      <c r="F46" s="590">
        <v>42969</v>
      </c>
      <c r="G46" s="591">
        <v>82.95</v>
      </c>
      <c r="H46" s="589" t="s">
        <v>474</v>
      </c>
      <c r="I46" s="589" t="s">
        <v>260</v>
      </c>
      <c r="J46" s="590">
        <v>42984</v>
      </c>
      <c r="K46" s="589" t="s">
        <v>71</v>
      </c>
      <c r="L46" s="589" t="s">
        <v>474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2921</v>
      </c>
      <c r="F47" s="590">
        <v>42964</v>
      </c>
      <c r="G47" s="591">
        <v>1024.93</v>
      </c>
      <c r="H47" s="589" t="s">
        <v>474</v>
      </c>
      <c r="I47" s="589" t="s">
        <v>2035</v>
      </c>
      <c r="J47" s="590">
        <v>42984</v>
      </c>
      <c r="K47" s="589" t="s">
        <v>71</v>
      </c>
      <c r="L47" s="589" t="s">
        <v>474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2922</v>
      </c>
      <c r="F48" s="590">
        <v>42957</v>
      </c>
      <c r="G48" s="591">
        <v>273.18</v>
      </c>
      <c r="H48" s="589" t="s">
        <v>474</v>
      </c>
      <c r="I48" s="589" t="s">
        <v>1073</v>
      </c>
      <c r="J48" s="590">
        <v>42984</v>
      </c>
      <c r="K48" s="589" t="s">
        <v>71</v>
      </c>
      <c r="L48" s="589" t="s">
        <v>474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2923</v>
      </c>
      <c r="F49" s="590">
        <v>42955</v>
      </c>
      <c r="G49" s="591">
        <v>283.62</v>
      </c>
      <c r="H49" s="589" t="s">
        <v>474</v>
      </c>
      <c r="I49" s="589" t="s">
        <v>398</v>
      </c>
      <c r="J49" s="590">
        <v>42984</v>
      </c>
      <c r="K49" s="589" t="s">
        <v>71</v>
      </c>
      <c r="L49" s="589" t="s">
        <v>474</v>
      </c>
    </row>
    <row r="50" spans="1:12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2928</v>
      </c>
      <c r="F50" s="590">
        <v>42975</v>
      </c>
      <c r="G50" s="591">
        <v>66</v>
      </c>
      <c r="H50" s="589" t="s">
        <v>474</v>
      </c>
      <c r="I50" s="589" t="s">
        <v>394</v>
      </c>
      <c r="J50" s="590">
        <v>42984</v>
      </c>
      <c r="K50" s="589" t="s">
        <v>71</v>
      </c>
      <c r="L50" s="589" t="s">
        <v>3838</v>
      </c>
    </row>
    <row r="51" spans="1:12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2929</v>
      </c>
      <c r="F51" s="590">
        <v>42975</v>
      </c>
      <c r="G51" s="591">
        <v>294</v>
      </c>
      <c r="H51" s="589" t="s">
        <v>474</v>
      </c>
      <c r="I51" s="589" t="s">
        <v>394</v>
      </c>
      <c r="J51" s="590">
        <v>42984</v>
      </c>
      <c r="K51" s="589" t="s">
        <v>71</v>
      </c>
      <c r="L51" s="589" t="s">
        <v>3838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2930</v>
      </c>
      <c r="F52" s="590">
        <v>42975</v>
      </c>
      <c r="G52" s="591">
        <v>170</v>
      </c>
      <c r="H52" s="589" t="s">
        <v>474</v>
      </c>
      <c r="I52" s="589" t="s">
        <v>394</v>
      </c>
      <c r="J52" s="590">
        <v>42984</v>
      </c>
      <c r="K52" s="589" t="s">
        <v>71</v>
      </c>
      <c r="L52" s="589" t="s">
        <v>3838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2931</v>
      </c>
      <c r="F53" s="590">
        <v>42971</v>
      </c>
      <c r="G53" s="591">
        <v>181.26</v>
      </c>
      <c r="H53" s="589" t="s">
        <v>474</v>
      </c>
      <c r="I53" s="589" t="s">
        <v>394</v>
      </c>
      <c r="J53" s="590">
        <v>42984</v>
      </c>
      <c r="K53" s="589" t="s">
        <v>71</v>
      </c>
      <c r="L53" s="589" t="s">
        <v>3839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2932</v>
      </c>
      <c r="F54" s="590">
        <v>42963</v>
      </c>
      <c r="G54" s="591">
        <v>650</v>
      </c>
      <c r="H54" s="589" t="s">
        <v>474</v>
      </c>
      <c r="I54" s="589" t="s">
        <v>394</v>
      </c>
      <c r="J54" s="590">
        <v>42984</v>
      </c>
      <c r="K54" s="589" t="s">
        <v>71</v>
      </c>
      <c r="L54" s="589" t="s">
        <v>3838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2933</v>
      </c>
      <c r="F55" s="590">
        <v>42956</v>
      </c>
      <c r="G55" s="591">
        <v>262.48</v>
      </c>
      <c r="H55" s="589" t="s">
        <v>474</v>
      </c>
      <c r="I55" s="589" t="s">
        <v>465</v>
      </c>
      <c r="J55" s="590">
        <v>42984</v>
      </c>
      <c r="K55" s="589" t="s">
        <v>71</v>
      </c>
      <c r="L55" s="589" t="s">
        <v>474</v>
      </c>
    </row>
    <row r="56" spans="1:12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2934</v>
      </c>
      <c r="F56" s="590">
        <v>42955</v>
      </c>
      <c r="G56" s="591">
        <v>679.59</v>
      </c>
      <c r="H56" s="589" t="s">
        <v>474</v>
      </c>
      <c r="I56" s="589" t="s">
        <v>398</v>
      </c>
      <c r="J56" s="590">
        <v>42984</v>
      </c>
      <c r="K56" s="589" t="s">
        <v>71</v>
      </c>
      <c r="L56" s="589" t="s">
        <v>474</v>
      </c>
    </row>
    <row r="57" spans="1:12" x14ac:dyDescent="0.2">
      <c r="A57" s="589" t="s">
        <v>611</v>
      </c>
      <c r="B57" s="589" t="s">
        <v>2511</v>
      </c>
      <c r="C57" s="589" t="s">
        <v>3840</v>
      </c>
      <c r="D57" s="589" t="s">
        <v>2512</v>
      </c>
      <c r="E57" s="589" t="s">
        <v>2961</v>
      </c>
      <c r="F57" s="590">
        <v>42950</v>
      </c>
      <c r="G57" s="591">
        <v>1512.5</v>
      </c>
      <c r="H57" s="589" t="s">
        <v>474</v>
      </c>
      <c r="I57" s="589" t="s">
        <v>247</v>
      </c>
      <c r="J57" s="590">
        <v>42984</v>
      </c>
      <c r="K57" s="589" t="s">
        <v>71</v>
      </c>
      <c r="L57" s="589" t="s">
        <v>474</v>
      </c>
    </row>
    <row r="58" spans="1:12" x14ac:dyDescent="0.2">
      <c r="A58" s="589" t="s">
        <v>611</v>
      </c>
      <c r="B58" s="589" t="s">
        <v>2511</v>
      </c>
      <c r="C58" s="589" t="s">
        <v>3840</v>
      </c>
      <c r="D58" s="589" t="s">
        <v>2512</v>
      </c>
      <c r="E58" s="589" t="s">
        <v>2962</v>
      </c>
      <c r="F58" s="590">
        <v>42950</v>
      </c>
      <c r="G58" s="591">
        <v>60.5</v>
      </c>
      <c r="H58" s="589" t="s">
        <v>474</v>
      </c>
      <c r="I58" s="589" t="s">
        <v>247</v>
      </c>
      <c r="J58" s="590">
        <v>42984</v>
      </c>
      <c r="K58" s="589" t="s">
        <v>71</v>
      </c>
      <c r="L58" s="589" t="s">
        <v>474</v>
      </c>
    </row>
    <row r="59" spans="1:12" x14ac:dyDescent="0.2">
      <c r="A59" s="589" t="s">
        <v>611</v>
      </c>
      <c r="B59" s="589" t="s">
        <v>2511</v>
      </c>
      <c r="C59" s="589" t="s">
        <v>3840</v>
      </c>
      <c r="D59" s="589" t="s">
        <v>2512</v>
      </c>
      <c r="E59" s="589" t="s">
        <v>2963</v>
      </c>
      <c r="F59" s="590">
        <v>42950</v>
      </c>
      <c r="G59" s="591">
        <v>847</v>
      </c>
      <c r="H59" s="589" t="s">
        <v>474</v>
      </c>
      <c r="I59" s="589" t="s">
        <v>247</v>
      </c>
      <c r="J59" s="590">
        <v>42984</v>
      </c>
      <c r="K59" s="589" t="s">
        <v>71</v>
      </c>
      <c r="L59" s="589" t="s">
        <v>474</v>
      </c>
    </row>
    <row r="60" spans="1:12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2795</v>
      </c>
      <c r="F60" s="590">
        <v>42984</v>
      </c>
      <c r="G60" s="591">
        <v>62.85</v>
      </c>
      <c r="H60" s="589" t="s">
        <v>474</v>
      </c>
      <c r="I60" s="589" t="s">
        <v>377</v>
      </c>
      <c r="J60" s="590">
        <v>42985</v>
      </c>
      <c r="K60" s="589" t="s">
        <v>71</v>
      </c>
      <c r="L60" s="589" t="s">
        <v>2594</v>
      </c>
    </row>
    <row r="61" spans="1:12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2796</v>
      </c>
      <c r="F61" s="590">
        <v>42984</v>
      </c>
      <c r="G61" s="591">
        <v>97.85</v>
      </c>
      <c r="H61" s="589" t="s">
        <v>474</v>
      </c>
      <c r="I61" s="589" t="s">
        <v>682</v>
      </c>
      <c r="J61" s="590">
        <v>42985</v>
      </c>
      <c r="K61" s="589" t="s">
        <v>71</v>
      </c>
      <c r="L61" s="589" t="s">
        <v>2797</v>
      </c>
    </row>
    <row r="62" spans="1:12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2798</v>
      </c>
      <c r="F62" s="590">
        <v>42984</v>
      </c>
      <c r="G62" s="591">
        <v>75</v>
      </c>
      <c r="H62" s="589" t="s">
        <v>474</v>
      </c>
      <c r="I62" s="589" t="s">
        <v>682</v>
      </c>
      <c r="J62" s="590">
        <v>42985</v>
      </c>
      <c r="K62" s="589" t="s">
        <v>71</v>
      </c>
      <c r="L62" s="589" t="s">
        <v>2797</v>
      </c>
    </row>
    <row r="63" spans="1:12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2799</v>
      </c>
      <c r="F63" s="590">
        <v>42984</v>
      </c>
      <c r="G63" s="591">
        <v>97.85</v>
      </c>
      <c r="H63" s="589" t="s">
        <v>474</v>
      </c>
      <c r="I63" s="589" t="s">
        <v>682</v>
      </c>
      <c r="J63" s="590">
        <v>42985</v>
      </c>
      <c r="K63" s="589" t="s">
        <v>71</v>
      </c>
      <c r="L63" s="589" t="s">
        <v>2800</v>
      </c>
    </row>
    <row r="64" spans="1:12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2801</v>
      </c>
      <c r="F64" s="590">
        <v>42984</v>
      </c>
      <c r="G64" s="591">
        <v>75</v>
      </c>
      <c r="H64" s="589" t="s">
        <v>474</v>
      </c>
      <c r="I64" s="589" t="s">
        <v>682</v>
      </c>
      <c r="J64" s="590">
        <v>42985</v>
      </c>
      <c r="K64" s="589" t="s">
        <v>71</v>
      </c>
      <c r="L64" s="589" t="s">
        <v>2800</v>
      </c>
    </row>
    <row r="65" spans="1:12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2802</v>
      </c>
      <c r="F65" s="590">
        <v>42984</v>
      </c>
      <c r="G65" s="591">
        <v>104.99</v>
      </c>
      <c r="H65" s="589" t="s">
        <v>474</v>
      </c>
      <c r="I65" s="589" t="s">
        <v>377</v>
      </c>
      <c r="J65" s="590">
        <v>42985</v>
      </c>
      <c r="K65" s="589" t="s">
        <v>71</v>
      </c>
      <c r="L65" s="589" t="s">
        <v>2594</v>
      </c>
    </row>
    <row r="66" spans="1:12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2804</v>
      </c>
      <c r="F66" s="590">
        <v>42984</v>
      </c>
      <c r="G66" s="591">
        <v>89.63</v>
      </c>
      <c r="H66" s="589" t="s">
        <v>474</v>
      </c>
      <c r="I66" s="589" t="s">
        <v>522</v>
      </c>
      <c r="J66" s="590">
        <v>42985</v>
      </c>
      <c r="K66" s="589" t="s">
        <v>71</v>
      </c>
      <c r="L66" s="589" t="s">
        <v>2803</v>
      </c>
    </row>
    <row r="67" spans="1:12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2805</v>
      </c>
      <c r="F67" s="590">
        <v>42984</v>
      </c>
      <c r="G67" s="591">
        <v>59.98</v>
      </c>
      <c r="H67" s="589" t="s">
        <v>474</v>
      </c>
      <c r="I67" s="589" t="s">
        <v>1903</v>
      </c>
      <c r="J67" s="590">
        <v>42985</v>
      </c>
      <c r="K67" s="589" t="s">
        <v>71</v>
      </c>
      <c r="L67" s="589" t="s">
        <v>2806</v>
      </c>
    </row>
    <row r="68" spans="1:12" x14ac:dyDescent="0.2">
      <c r="A68" s="589" t="s">
        <v>611</v>
      </c>
      <c r="B68" s="589" t="s">
        <v>687</v>
      </c>
      <c r="C68" s="589" t="s">
        <v>2995</v>
      </c>
      <c r="D68" s="589" t="s">
        <v>689</v>
      </c>
      <c r="E68" s="589" t="s">
        <v>2807</v>
      </c>
      <c r="F68" s="590">
        <v>42984</v>
      </c>
      <c r="G68" s="591">
        <v>54.99</v>
      </c>
      <c r="H68" s="589" t="s">
        <v>474</v>
      </c>
      <c r="I68" s="589" t="s">
        <v>1903</v>
      </c>
      <c r="J68" s="590">
        <v>42985</v>
      </c>
      <c r="K68" s="589" t="s">
        <v>71</v>
      </c>
      <c r="L68" s="589" t="s">
        <v>2808</v>
      </c>
    </row>
    <row r="69" spans="1:12" x14ac:dyDescent="0.2">
      <c r="A69" s="589" t="s">
        <v>611</v>
      </c>
      <c r="B69" s="589" t="s">
        <v>687</v>
      </c>
      <c r="C69" s="589" t="s">
        <v>2995</v>
      </c>
      <c r="D69" s="589" t="s">
        <v>689</v>
      </c>
      <c r="E69" s="589" t="s">
        <v>2809</v>
      </c>
      <c r="F69" s="590">
        <v>42984</v>
      </c>
      <c r="G69" s="591">
        <v>24.78</v>
      </c>
      <c r="H69" s="589" t="s">
        <v>474</v>
      </c>
      <c r="I69" s="589" t="s">
        <v>1903</v>
      </c>
      <c r="J69" s="590">
        <v>42985</v>
      </c>
      <c r="K69" s="589" t="s">
        <v>71</v>
      </c>
      <c r="L69" s="589" t="s">
        <v>2808</v>
      </c>
    </row>
    <row r="70" spans="1:12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2855</v>
      </c>
      <c r="F70" s="590">
        <v>42984</v>
      </c>
      <c r="G70" s="591">
        <v>68</v>
      </c>
      <c r="H70" s="589" t="s">
        <v>474</v>
      </c>
      <c r="I70" s="589" t="s">
        <v>682</v>
      </c>
      <c r="J70" s="590">
        <v>42985</v>
      </c>
      <c r="K70" s="589" t="s">
        <v>71</v>
      </c>
      <c r="L70" s="589" t="s">
        <v>2797</v>
      </c>
    </row>
    <row r="71" spans="1:12" x14ac:dyDescent="0.2">
      <c r="A71" s="589" t="s">
        <v>611</v>
      </c>
      <c r="B71" s="589" t="s">
        <v>687</v>
      </c>
      <c r="C71" s="589" t="s">
        <v>2995</v>
      </c>
      <c r="D71" s="589" t="s">
        <v>689</v>
      </c>
      <c r="E71" s="589" t="s">
        <v>2856</v>
      </c>
      <c r="F71" s="590">
        <v>42984</v>
      </c>
      <c r="G71" s="591">
        <v>68</v>
      </c>
      <c r="H71" s="589" t="s">
        <v>474</v>
      </c>
      <c r="I71" s="589" t="s">
        <v>682</v>
      </c>
      <c r="J71" s="590">
        <v>42985</v>
      </c>
      <c r="K71" s="589" t="s">
        <v>71</v>
      </c>
      <c r="L71" s="589" t="s">
        <v>2800</v>
      </c>
    </row>
    <row r="72" spans="1:12" x14ac:dyDescent="0.2">
      <c r="A72" s="589" t="s">
        <v>611</v>
      </c>
      <c r="B72" s="589" t="s">
        <v>687</v>
      </c>
      <c r="C72" s="589" t="s">
        <v>2995</v>
      </c>
      <c r="D72" s="589" t="s">
        <v>689</v>
      </c>
      <c r="E72" s="589" t="s">
        <v>2857</v>
      </c>
      <c r="F72" s="590">
        <v>42984</v>
      </c>
      <c r="G72" s="591">
        <v>125.52</v>
      </c>
      <c r="H72" s="589" t="s">
        <v>474</v>
      </c>
      <c r="I72" s="589" t="s">
        <v>1903</v>
      </c>
      <c r="J72" s="590">
        <v>42985</v>
      </c>
      <c r="K72" s="589" t="s">
        <v>71</v>
      </c>
      <c r="L72" s="589" t="s">
        <v>2808</v>
      </c>
    </row>
    <row r="73" spans="1:12" x14ac:dyDescent="0.2">
      <c r="A73" s="589" t="s">
        <v>611</v>
      </c>
      <c r="B73" s="589" t="s">
        <v>153</v>
      </c>
      <c r="C73" s="589" t="s">
        <v>154</v>
      </c>
      <c r="D73" s="589" t="s">
        <v>155</v>
      </c>
      <c r="E73" s="589" t="s">
        <v>2897</v>
      </c>
      <c r="F73" s="590">
        <v>42984</v>
      </c>
      <c r="G73" s="591">
        <v>7.26</v>
      </c>
      <c r="H73" s="589" t="s">
        <v>474</v>
      </c>
      <c r="I73" s="589" t="s">
        <v>233</v>
      </c>
      <c r="J73" s="590">
        <v>42985</v>
      </c>
      <c r="K73" s="589" t="s">
        <v>71</v>
      </c>
      <c r="L73" s="589" t="s">
        <v>474</v>
      </c>
    </row>
    <row r="74" spans="1:12" x14ac:dyDescent="0.2">
      <c r="A74" s="589" t="s">
        <v>611</v>
      </c>
      <c r="B74" s="589" t="s">
        <v>661</v>
      </c>
      <c r="C74" s="589" t="s">
        <v>662</v>
      </c>
      <c r="D74" s="589" t="s">
        <v>663</v>
      </c>
      <c r="E74" s="589" t="s">
        <v>2955</v>
      </c>
      <c r="F74" s="590">
        <v>42978</v>
      </c>
      <c r="G74" s="591">
        <v>38.26</v>
      </c>
      <c r="H74" s="589" t="s">
        <v>474</v>
      </c>
      <c r="I74" s="589" t="s">
        <v>3827</v>
      </c>
      <c r="J74" s="590">
        <v>42985</v>
      </c>
      <c r="K74" s="589" t="s">
        <v>71</v>
      </c>
      <c r="L74" s="589" t="s">
        <v>474</v>
      </c>
    </row>
    <row r="75" spans="1:12" x14ac:dyDescent="0.2">
      <c r="A75" s="589" t="s">
        <v>611</v>
      </c>
      <c r="B75" s="589" t="s">
        <v>108</v>
      </c>
      <c r="C75" s="589" t="s">
        <v>109</v>
      </c>
      <c r="D75" s="589" t="s">
        <v>110</v>
      </c>
      <c r="E75" s="589" t="s">
        <v>2964</v>
      </c>
      <c r="F75" s="590">
        <v>42980</v>
      </c>
      <c r="G75" s="591">
        <v>48.4</v>
      </c>
      <c r="H75" s="589" t="s">
        <v>474</v>
      </c>
      <c r="I75" s="589" t="s">
        <v>396</v>
      </c>
      <c r="J75" s="590">
        <v>42985</v>
      </c>
      <c r="K75" s="589" t="s">
        <v>71</v>
      </c>
      <c r="L75" s="589" t="s">
        <v>474</v>
      </c>
    </row>
    <row r="76" spans="1:12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2719</v>
      </c>
      <c r="F76" s="590">
        <v>42985</v>
      </c>
      <c r="G76" s="591">
        <v>-62.85</v>
      </c>
      <c r="H76" s="589" t="s">
        <v>474</v>
      </c>
      <c r="I76" s="589" t="s">
        <v>377</v>
      </c>
      <c r="J76" s="590">
        <v>42986</v>
      </c>
      <c r="K76" s="589" t="s">
        <v>71</v>
      </c>
      <c r="L76" s="589" t="s">
        <v>2594</v>
      </c>
    </row>
    <row r="77" spans="1:12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2720</v>
      </c>
      <c r="F77" s="590">
        <v>42985</v>
      </c>
      <c r="G77" s="591">
        <v>-104.99</v>
      </c>
      <c r="H77" s="589" t="s">
        <v>474</v>
      </c>
      <c r="I77" s="589" t="s">
        <v>377</v>
      </c>
      <c r="J77" s="590">
        <v>42986</v>
      </c>
      <c r="K77" s="589" t="s">
        <v>71</v>
      </c>
      <c r="L77" s="589" t="s">
        <v>2594</v>
      </c>
    </row>
    <row r="78" spans="1:12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2728</v>
      </c>
      <c r="F78" s="590">
        <v>42985</v>
      </c>
      <c r="G78" s="591">
        <v>-48</v>
      </c>
      <c r="H78" s="589" t="s">
        <v>474</v>
      </c>
      <c r="I78" s="589" t="s">
        <v>522</v>
      </c>
      <c r="J78" s="590">
        <v>42986</v>
      </c>
      <c r="K78" s="589" t="s">
        <v>71</v>
      </c>
      <c r="L78" s="589" t="s">
        <v>2729</v>
      </c>
    </row>
    <row r="79" spans="1:12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2854</v>
      </c>
      <c r="F79" s="590">
        <v>42985</v>
      </c>
      <c r="G79" s="591">
        <v>35</v>
      </c>
      <c r="H79" s="589" t="s">
        <v>474</v>
      </c>
      <c r="I79" s="589" t="s">
        <v>377</v>
      </c>
      <c r="J79" s="590">
        <v>42986</v>
      </c>
      <c r="K79" s="589" t="s">
        <v>71</v>
      </c>
      <c r="L79" s="589" t="s">
        <v>1947</v>
      </c>
    </row>
    <row r="80" spans="1:12" x14ac:dyDescent="0.2">
      <c r="A80" s="589" t="s">
        <v>611</v>
      </c>
      <c r="B80" s="589" t="s">
        <v>2892</v>
      </c>
      <c r="C80" s="589" t="s">
        <v>2893</v>
      </c>
      <c r="D80" s="589" t="s">
        <v>474</v>
      </c>
      <c r="E80" s="589" t="s">
        <v>2894</v>
      </c>
      <c r="F80" s="590">
        <v>42984</v>
      </c>
      <c r="G80" s="591">
        <v>204.85</v>
      </c>
      <c r="H80" s="589" t="s">
        <v>474</v>
      </c>
      <c r="I80" s="589" t="s">
        <v>640</v>
      </c>
      <c r="J80" s="590">
        <v>42986</v>
      </c>
      <c r="K80" s="589" t="s">
        <v>71</v>
      </c>
      <c r="L80" s="589" t="s">
        <v>474</v>
      </c>
    </row>
    <row r="81" spans="1:12" x14ac:dyDescent="0.2">
      <c r="A81" s="589" t="s">
        <v>611</v>
      </c>
      <c r="B81" s="589" t="s">
        <v>544</v>
      </c>
      <c r="C81" s="589" t="s">
        <v>545</v>
      </c>
      <c r="D81" s="589" t="s">
        <v>546</v>
      </c>
      <c r="E81" s="589" t="s">
        <v>2950</v>
      </c>
      <c r="F81" s="590">
        <v>42978</v>
      </c>
      <c r="G81" s="591">
        <v>16.940000000000001</v>
      </c>
      <c r="H81" s="589" t="s">
        <v>474</v>
      </c>
      <c r="I81" s="589" t="s">
        <v>531</v>
      </c>
      <c r="J81" s="590">
        <v>42986</v>
      </c>
      <c r="K81" s="589" t="s">
        <v>71</v>
      </c>
      <c r="L81" s="589" t="s">
        <v>474</v>
      </c>
    </row>
    <row r="82" spans="1:12" x14ac:dyDescent="0.2">
      <c r="A82" s="589" t="s">
        <v>611</v>
      </c>
      <c r="B82" s="589" t="s">
        <v>687</v>
      </c>
      <c r="C82" s="589" t="s">
        <v>2995</v>
      </c>
      <c r="D82" s="589" t="s">
        <v>689</v>
      </c>
      <c r="E82" s="589" t="s">
        <v>2791</v>
      </c>
      <c r="F82" s="590">
        <v>42986</v>
      </c>
      <c r="G82" s="591">
        <v>202.66</v>
      </c>
      <c r="H82" s="589" t="s">
        <v>474</v>
      </c>
      <c r="I82" s="589" t="s">
        <v>682</v>
      </c>
      <c r="J82" s="590">
        <v>42987</v>
      </c>
      <c r="K82" s="589" t="s">
        <v>71</v>
      </c>
      <c r="L82" s="589" t="s">
        <v>2792</v>
      </c>
    </row>
    <row r="83" spans="1:12" x14ac:dyDescent="0.2">
      <c r="A83" s="589" t="s">
        <v>611</v>
      </c>
      <c r="B83" s="589" t="s">
        <v>687</v>
      </c>
      <c r="C83" s="589" t="s">
        <v>2995</v>
      </c>
      <c r="D83" s="589" t="s">
        <v>689</v>
      </c>
      <c r="E83" s="589" t="s">
        <v>2793</v>
      </c>
      <c r="F83" s="590">
        <v>42986</v>
      </c>
      <c r="G83" s="591">
        <v>202.66</v>
      </c>
      <c r="H83" s="589" t="s">
        <v>474</v>
      </c>
      <c r="I83" s="589" t="s">
        <v>682</v>
      </c>
      <c r="J83" s="590">
        <v>42987</v>
      </c>
      <c r="K83" s="589" t="s">
        <v>71</v>
      </c>
      <c r="L83" s="589" t="s">
        <v>2794</v>
      </c>
    </row>
    <row r="84" spans="1:12" x14ac:dyDescent="0.2">
      <c r="A84" s="589" t="s">
        <v>611</v>
      </c>
      <c r="B84" s="589" t="s">
        <v>687</v>
      </c>
      <c r="C84" s="589" t="s">
        <v>2995</v>
      </c>
      <c r="D84" s="589" t="s">
        <v>689</v>
      </c>
      <c r="E84" s="589" t="s">
        <v>2851</v>
      </c>
      <c r="F84" s="590">
        <v>42986</v>
      </c>
      <c r="G84" s="591">
        <v>13.14</v>
      </c>
      <c r="H84" s="589" t="s">
        <v>474</v>
      </c>
      <c r="I84" s="589" t="s">
        <v>682</v>
      </c>
      <c r="J84" s="590">
        <v>42987</v>
      </c>
      <c r="K84" s="589" t="s">
        <v>71</v>
      </c>
      <c r="L84" s="589" t="s">
        <v>2012</v>
      </c>
    </row>
    <row r="85" spans="1:12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2852</v>
      </c>
      <c r="F85" s="590">
        <v>42986</v>
      </c>
      <c r="G85" s="591">
        <v>160.47999999999999</v>
      </c>
      <c r="H85" s="589" t="s">
        <v>474</v>
      </c>
      <c r="I85" s="589" t="s">
        <v>522</v>
      </c>
      <c r="J85" s="590">
        <v>42987</v>
      </c>
      <c r="K85" s="589" t="s">
        <v>71</v>
      </c>
      <c r="L85" s="589" t="s">
        <v>2853</v>
      </c>
    </row>
    <row r="86" spans="1:12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2927</v>
      </c>
      <c r="F86" s="590">
        <v>42986</v>
      </c>
      <c r="G86" s="591">
        <v>75.28</v>
      </c>
      <c r="H86" s="589" t="s">
        <v>474</v>
      </c>
      <c r="I86" s="589" t="s">
        <v>398</v>
      </c>
      <c r="J86" s="590">
        <v>42990</v>
      </c>
      <c r="K86" s="589" t="s">
        <v>71</v>
      </c>
      <c r="L86" s="589" t="s">
        <v>474</v>
      </c>
    </row>
    <row r="87" spans="1:12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2937</v>
      </c>
      <c r="F87" s="590">
        <v>42951</v>
      </c>
      <c r="G87" s="591">
        <v>140</v>
      </c>
      <c r="H87" s="589" t="s">
        <v>474</v>
      </c>
      <c r="I87" s="589" t="s">
        <v>394</v>
      </c>
      <c r="J87" s="590">
        <v>42990</v>
      </c>
      <c r="K87" s="589" t="s">
        <v>71</v>
      </c>
      <c r="L87" s="589" t="s">
        <v>474</v>
      </c>
    </row>
    <row r="88" spans="1:12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2849</v>
      </c>
      <c r="F88" s="590">
        <v>42990</v>
      </c>
      <c r="G88" s="591">
        <v>360</v>
      </c>
      <c r="H88" s="589" t="s">
        <v>474</v>
      </c>
      <c r="I88" s="589" t="s">
        <v>539</v>
      </c>
      <c r="J88" s="590">
        <v>42991</v>
      </c>
      <c r="K88" s="589" t="s">
        <v>71</v>
      </c>
      <c r="L88" s="589" t="s">
        <v>2850</v>
      </c>
    </row>
    <row r="89" spans="1:12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2908</v>
      </c>
      <c r="F89" s="590">
        <v>42969</v>
      </c>
      <c r="G89" s="591">
        <v>46.35</v>
      </c>
      <c r="H89" s="589" t="s">
        <v>474</v>
      </c>
      <c r="I89" s="589" t="s">
        <v>538</v>
      </c>
      <c r="J89" s="590">
        <v>42991</v>
      </c>
      <c r="K89" s="589" t="s">
        <v>71</v>
      </c>
      <c r="L89" s="589" t="s">
        <v>474</v>
      </c>
    </row>
    <row r="90" spans="1:12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2909</v>
      </c>
      <c r="F90" s="590">
        <v>42955</v>
      </c>
      <c r="G90" s="591">
        <v>201.96</v>
      </c>
      <c r="H90" s="589" t="s">
        <v>474</v>
      </c>
      <c r="I90" s="589" t="s">
        <v>524</v>
      </c>
      <c r="J90" s="590">
        <v>42991</v>
      </c>
      <c r="K90" s="589" t="s">
        <v>71</v>
      </c>
      <c r="L90" s="589" t="s">
        <v>474</v>
      </c>
    </row>
    <row r="91" spans="1:12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2926</v>
      </c>
      <c r="F91" s="590">
        <v>42951</v>
      </c>
      <c r="G91" s="591">
        <v>140</v>
      </c>
      <c r="H91" s="589" t="s">
        <v>474</v>
      </c>
      <c r="I91" s="589" t="s">
        <v>394</v>
      </c>
      <c r="J91" s="590">
        <v>42991</v>
      </c>
      <c r="K91" s="589" t="s">
        <v>71</v>
      </c>
      <c r="L91" s="589" t="s">
        <v>474</v>
      </c>
    </row>
    <row r="92" spans="1:12" x14ac:dyDescent="0.2">
      <c r="A92" s="589" t="s">
        <v>611</v>
      </c>
      <c r="B92" s="589" t="s">
        <v>448</v>
      </c>
      <c r="C92" s="589" t="s">
        <v>449</v>
      </c>
      <c r="D92" s="589" t="s">
        <v>450</v>
      </c>
      <c r="E92" s="589" t="s">
        <v>5422</v>
      </c>
      <c r="F92" s="590">
        <v>42986</v>
      </c>
      <c r="G92" s="591">
        <v>339.01</v>
      </c>
      <c r="H92" s="589" t="s">
        <v>2951</v>
      </c>
      <c r="I92" s="589" t="s">
        <v>306</v>
      </c>
      <c r="J92" s="590">
        <v>42991</v>
      </c>
      <c r="K92" s="589" t="s">
        <v>71</v>
      </c>
      <c r="L92" s="589" t="s">
        <v>2952</v>
      </c>
    </row>
    <row r="93" spans="1:12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2715</v>
      </c>
      <c r="F93" s="590">
        <v>42992</v>
      </c>
      <c r="G93" s="591">
        <v>-167.51</v>
      </c>
      <c r="H93" s="589" t="s">
        <v>474</v>
      </c>
      <c r="I93" s="589" t="s">
        <v>1073</v>
      </c>
      <c r="J93" s="590">
        <v>42993</v>
      </c>
      <c r="K93" s="589" t="s">
        <v>71</v>
      </c>
      <c r="L93" s="589" t="s">
        <v>2716</v>
      </c>
    </row>
    <row r="94" spans="1:12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2717</v>
      </c>
      <c r="F94" s="590">
        <v>42992</v>
      </c>
      <c r="G94" s="591">
        <v>-12.7</v>
      </c>
      <c r="H94" s="589" t="s">
        <v>474</v>
      </c>
      <c r="I94" s="589" t="s">
        <v>378</v>
      </c>
      <c r="J94" s="590">
        <v>42993</v>
      </c>
      <c r="K94" s="589" t="s">
        <v>71</v>
      </c>
      <c r="L94" s="589" t="s">
        <v>2718</v>
      </c>
    </row>
    <row r="95" spans="1:12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2773</v>
      </c>
      <c r="F95" s="590">
        <v>42992</v>
      </c>
      <c r="G95" s="591">
        <v>76.849999999999994</v>
      </c>
      <c r="H95" s="589" t="s">
        <v>474</v>
      </c>
      <c r="I95" s="589" t="s">
        <v>682</v>
      </c>
      <c r="J95" s="590">
        <v>42993</v>
      </c>
      <c r="K95" s="589" t="s">
        <v>71</v>
      </c>
      <c r="L95" s="589" t="s">
        <v>2774</v>
      </c>
    </row>
    <row r="96" spans="1:12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2775</v>
      </c>
      <c r="F96" s="590">
        <v>42992</v>
      </c>
      <c r="G96" s="591">
        <v>119.98</v>
      </c>
      <c r="H96" s="589" t="s">
        <v>474</v>
      </c>
      <c r="I96" s="589" t="s">
        <v>682</v>
      </c>
      <c r="J96" s="590">
        <v>42993</v>
      </c>
      <c r="K96" s="589" t="s">
        <v>71</v>
      </c>
      <c r="L96" s="589" t="s">
        <v>2776</v>
      </c>
    </row>
    <row r="97" spans="1:12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2777</v>
      </c>
      <c r="F97" s="590">
        <v>42992</v>
      </c>
      <c r="G97" s="591">
        <v>130.62</v>
      </c>
      <c r="H97" s="589" t="s">
        <v>474</v>
      </c>
      <c r="I97" s="589" t="s">
        <v>682</v>
      </c>
      <c r="J97" s="590">
        <v>42993</v>
      </c>
      <c r="K97" s="589" t="s">
        <v>71</v>
      </c>
      <c r="L97" s="589" t="s">
        <v>2778</v>
      </c>
    </row>
    <row r="98" spans="1:12" x14ac:dyDescent="0.2">
      <c r="A98" s="589" t="s">
        <v>611</v>
      </c>
      <c r="B98" s="589" t="s">
        <v>687</v>
      </c>
      <c r="C98" s="589" t="s">
        <v>2995</v>
      </c>
      <c r="D98" s="589" t="s">
        <v>689</v>
      </c>
      <c r="E98" s="589" t="s">
        <v>2779</v>
      </c>
      <c r="F98" s="590">
        <v>42992</v>
      </c>
      <c r="G98" s="591">
        <v>80.8</v>
      </c>
      <c r="H98" s="589" t="s">
        <v>474</v>
      </c>
      <c r="I98" s="589" t="s">
        <v>682</v>
      </c>
      <c r="J98" s="590">
        <v>42993</v>
      </c>
      <c r="K98" s="589" t="s">
        <v>71</v>
      </c>
      <c r="L98" s="589" t="s">
        <v>2780</v>
      </c>
    </row>
    <row r="99" spans="1:12" x14ac:dyDescent="0.2">
      <c r="A99" s="589" t="s">
        <v>611</v>
      </c>
      <c r="B99" s="589" t="s">
        <v>687</v>
      </c>
      <c r="C99" s="589" t="s">
        <v>2995</v>
      </c>
      <c r="D99" s="589" t="s">
        <v>689</v>
      </c>
      <c r="E99" s="589" t="s">
        <v>2781</v>
      </c>
      <c r="F99" s="590">
        <v>42992</v>
      </c>
      <c r="G99" s="591">
        <v>64.599999999999994</v>
      </c>
      <c r="H99" s="589" t="s">
        <v>474</v>
      </c>
      <c r="I99" s="589" t="s">
        <v>682</v>
      </c>
      <c r="J99" s="590">
        <v>42993</v>
      </c>
      <c r="K99" s="589" t="s">
        <v>71</v>
      </c>
      <c r="L99" s="589" t="s">
        <v>2780</v>
      </c>
    </row>
    <row r="100" spans="1:12" x14ac:dyDescent="0.2">
      <c r="A100" s="589" t="s">
        <v>611</v>
      </c>
      <c r="B100" s="589" t="s">
        <v>687</v>
      </c>
      <c r="C100" s="589" t="s">
        <v>2995</v>
      </c>
      <c r="D100" s="589" t="s">
        <v>689</v>
      </c>
      <c r="E100" s="589" t="s">
        <v>2782</v>
      </c>
      <c r="F100" s="590">
        <v>42992</v>
      </c>
      <c r="G100" s="591">
        <v>114.99</v>
      </c>
      <c r="H100" s="589" t="s">
        <v>474</v>
      </c>
      <c r="I100" s="589" t="s">
        <v>682</v>
      </c>
      <c r="J100" s="590">
        <v>42993</v>
      </c>
      <c r="K100" s="589" t="s">
        <v>71</v>
      </c>
      <c r="L100" s="589" t="s">
        <v>2783</v>
      </c>
    </row>
    <row r="101" spans="1:12" x14ac:dyDescent="0.2">
      <c r="A101" s="589" t="s">
        <v>611</v>
      </c>
      <c r="B101" s="589" t="s">
        <v>687</v>
      </c>
      <c r="C101" s="589" t="s">
        <v>2995</v>
      </c>
      <c r="D101" s="589" t="s">
        <v>689</v>
      </c>
      <c r="E101" s="589" t="s">
        <v>2784</v>
      </c>
      <c r="F101" s="590">
        <v>42992</v>
      </c>
      <c r="G101" s="591">
        <v>114.99</v>
      </c>
      <c r="H101" s="589" t="s">
        <v>474</v>
      </c>
      <c r="I101" s="589" t="s">
        <v>682</v>
      </c>
      <c r="J101" s="590">
        <v>42993</v>
      </c>
      <c r="K101" s="589" t="s">
        <v>71</v>
      </c>
      <c r="L101" s="589" t="s">
        <v>2785</v>
      </c>
    </row>
    <row r="102" spans="1:12" x14ac:dyDescent="0.2">
      <c r="A102" s="589" t="s">
        <v>611</v>
      </c>
      <c r="B102" s="589" t="s">
        <v>687</v>
      </c>
      <c r="C102" s="589" t="s">
        <v>2995</v>
      </c>
      <c r="D102" s="589" t="s">
        <v>689</v>
      </c>
      <c r="E102" s="589" t="s">
        <v>2786</v>
      </c>
      <c r="F102" s="590">
        <v>42992</v>
      </c>
      <c r="G102" s="591">
        <v>105.92</v>
      </c>
      <c r="H102" s="589" t="s">
        <v>474</v>
      </c>
      <c r="I102" s="589" t="s">
        <v>682</v>
      </c>
      <c r="J102" s="590">
        <v>42993</v>
      </c>
      <c r="K102" s="589" t="s">
        <v>71</v>
      </c>
      <c r="L102" s="589" t="s">
        <v>2785</v>
      </c>
    </row>
    <row r="103" spans="1:12" x14ac:dyDescent="0.2">
      <c r="A103" s="589" t="s">
        <v>611</v>
      </c>
      <c r="B103" s="589" t="s">
        <v>687</v>
      </c>
      <c r="C103" s="589" t="s">
        <v>2995</v>
      </c>
      <c r="D103" s="589" t="s">
        <v>689</v>
      </c>
      <c r="E103" s="589" t="s">
        <v>2787</v>
      </c>
      <c r="F103" s="590">
        <v>42992</v>
      </c>
      <c r="G103" s="591">
        <v>115.92</v>
      </c>
      <c r="H103" s="589" t="s">
        <v>474</v>
      </c>
      <c r="I103" s="589" t="s">
        <v>682</v>
      </c>
      <c r="J103" s="590">
        <v>42993</v>
      </c>
      <c r="K103" s="589" t="s">
        <v>71</v>
      </c>
      <c r="L103" s="589" t="s">
        <v>2783</v>
      </c>
    </row>
    <row r="104" spans="1:12" x14ac:dyDescent="0.2">
      <c r="A104" s="589" t="s">
        <v>611</v>
      </c>
      <c r="B104" s="589" t="s">
        <v>687</v>
      </c>
      <c r="C104" s="589" t="s">
        <v>2995</v>
      </c>
      <c r="D104" s="589" t="s">
        <v>689</v>
      </c>
      <c r="E104" s="589" t="s">
        <v>2789</v>
      </c>
      <c r="F104" s="590">
        <v>42992</v>
      </c>
      <c r="G104" s="591">
        <v>303.79000000000002</v>
      </c>
      <c r="H104" s="589" t="s">
        <v>474</v>
      </c>
      <c r="I104" s="589" t="s">
        <v>522</v>
      </c>
      <c r="J104" s="590">
        <v>42993</v>
      </c>
      <c r="K104" s="589" t="s">
        <v>71</v>
      </c>
      <c r="L104" s="589" t="s">
        <v>2790</v>
      </c>
    </row>
    <row r="105" spans="1:12" x14ac:dyDescent="0.2">
      <c r="A105" s="589" t="s">
        <v>611</v>
      </c>
      <c r="B105" s="589" t="s">
        <v>687</v>
      </c>
      <c r="C105" s="589" t="s">
        <v>2995</v>
      </c>
      <c r="D105" s="589" t="s">
        <v>689</v>
      </c>
      <c r="E105" s="589" t="s">
        <v>2840</v>
      </c>
      <c r="F105" s="590">
        <v>42992</v>
      </c>
      <c r="G105" s="591">
        <v>228.6</v>
      </c>
      <c r="H105" s="589" t="s">
        <v>474</v>
      </c>
      <c r="I105" s="589" t="s">
        <v>682</v>
      </c>
      <c r="J105" s="590">
        <v>42993</v>
      </c>
      <c r="K105" s="589" t="s">
        <v>71</v>
      </c>
      <c r="L105" s="589" t="s">
        <v>2776</v>
      </c>
    </row>
    <row r="106" spans="1:12" x14ac:dyDescent="0.2">
      <c r="A106" s="589" t="s">
        <v>611</v>
      </c>
      <c r="B106" s="589" t="s">
        <v>687</v>
      </c>
      <c r="C106" s="589" t="s">
        <v>2995</v>
      </c>
      <c r="D106" s="589" t="s">
        <v>689</v>
      </c>
      <c r="E106" s="589" t="s">
        <v>2841</v>
      </c>
      <c r="F106" s="590">
        <v>42992</v>
      </c>
      <c r="G106" s="591">
        <v>72</v>
      </c>
      <c r="H106" s="589" t="s">
        <v>474</v>
      </c>
      <c r="I106" s="589" t="s">
        <v>2195</v>
      </c>
      <c r="J106" s="590">
        <v>42993</v>
      </c>
      <c r="K106" s="589" t="s">
        <v>71</v>
      </c>
      <c r="L106" s="589" t="s">
        <v>2842</v>
      </c>
    </row>
    <row r="107" spans="1:12" x14ac:dyDescent="0.2">
      <c r="A107" s="589" t="s">
        <v>611</v>
      </c>
      <c r="B107" s="589" t="s">
        <v>687</v>
      </c>
      <c r="C107" s="589" t="s">
        <v>2995</v>
      </c>
      <c r="D107" s="589" t="s">
        <v>689</v>
      </c>
      <c r="E107" s="589" t="s">
        <v>2843</v>
      </c>
      <c r="F107" s="590">
        <v>42992</v>
      </c>
      <c r="G107" s="591">
        <v>72</v>
      </c>
      <c r="H107" s="589" t="s">
        <v>474</v>
      </c>
      <c r="I107" s="589" t="s">
        <v>2195</v>
      </c>
      <c r="J107" s="590">
        <v>42993</v>
      </c>
      <c r="K107" s="589" t="s">
        <v>71</v>
      </c>
      <c r="L107" s="589" t="s">
        <v>2844</v>
      </c>
    </row>
    <row r="108" spans="1:12" x14ac:dyDescent="0.2">
      <c r="A108" s="589" t="s">
        <v>611</v>
      </c>
      <c r="B108" s="589" t="s">
        <v>687</v>
      </c>
      <c r="C108" s="589" t="s">
        <v>2995</v>
      </c>
      <c r="D108" s="589" t="s">
        <v>689</v>
      </c>
      <c r="E108" s="589" t="s">
        <v>2845</v>
      </c>
      <c r="F108" s="590">
        <v>42992</v>
      </c>
      <c r="G108" s="591">
        <v>72</v>
      </c>
      <c r="H108" s="589" t="s">
        <v>474</v>
      </c>
      <c r="I108" s="589" t="s">
        <v>2195</v>
      </c>
      <c r="J108" s="590">
        <v>42993</v>
      </c>
      <c r="K108" s="589" t="s">
        <v>71</v>
      </c>
      <c r="L108" s="589" t="s">
        <v>2846</v>
      </c>
    </row>
    <row r="109" spans="1:12" x14ac:dyDescent="0.2">
      <c r="A109" s="589" t="s">
        <v>611</v>
      </c>
      <c r="B109" s="589" t="s">
        <v>687</v>
      </c>
      <c r="C109" s="589" t="s">
        <v>2995</v>
      </c>
      <c r="D109" s="589" t="s">
        <v>689</v>
      </c>
      <c r="E109" s="589" t="s">
        <v>2847</v>
      </c>
      <c r="F109" s="590">
        <v>42992</v>
      </c>
      <c r="G109" s="591">
        <v>19</v>
      </c>
      <c r="H109" s="589" t="s">
        <v>474</v>
      </c>
      <c r="I109" s="589" t="s">
        <v>2379</v>
      </c>
      <c r="J109" s="590">
        <v>42993</v>
      </c>
      <c r="K109" s="589" t="s">
        <v>71</v>
      </c>
      <c r="L109" s="589" t="s">
        <v>2848</v>
      </c>
    </row>
    <row r="110" spans="1:12" x14ac:dyDescent="0.2">
      <c r="A110" s="589" t="s">
        <v>611</v>
      </c>
      <c r="B110" s="589" t="s">
        <v>687</v>
      </c>
      <c r="C110" s="589" t="s">
        <v>2995</v>
      </c>
      <c r="D110" s="589" t="s">
        <v>689</v>
      </c>
      <c r="E110" s="589" t="s">
        <v>2993</v>
      </c>
      <c r="F110" s="590">
        <v>42993</v>
      </c>
      <c r="G110" s="591">
        <v>-82.33</v>
      </c>
      <c r="H110" s="589" t="s">
        <v>474</v>
      </c>
      <c r="I110" s="589" t="s">
        <v>345</v>
      </c>
      <c r="J110" s="590">
        <v>42994</v>
      </c>
      <c r="K110" s="589" t="s">
        <v>71</v>
      </c>
      <c r="L110" s="589" t="s">
        <v>2171</v>
      </c>
    </row>
    <row r="111" spans="1:12" x14ac:dyDescent="0.2">
      <c r="A111" s="589" t="s">
        <v>611</v>
      </c>
      <c r="B111" s="589" t="s">
        <v>687</v>
      </c>
      <c r="C111" s="589" t="s">
        <v>2995</v>
      </c>
      <c r="D111" s="589" t="s">
        <v>689</v>
      </c>
      <c r="E111" s="589" t="s">
        <v>2763</v>
      </c>
      <c r="F111" s="590">
        <v>42993</v>
      </c>
      <c r="G111" s="591">
        <v>100</v>
      </c>
      <c r="H111" s="589" t="s">
        <v>474</v>
      </c>
      <c r="I111" s="589" t="s">
        <v>682</v>
      </c>
      <c r="J111" s="590">
        <v>42994</v>
      </c>
      <c r="K111" s="589" t="s">
        <v>71</v>
      </c>
      <c r="L111" s="589" t="s">
        <v>2764</v>
      </c>
    </row>
    <row r="112" spans="1:12" x14ac:dyDescent="0.2">
      <c r="A112" s="589" t="s">
        <v>611</v>
      </c>
      <c r="B112" s="589" t="s">
        <v>687</v>
      </c>
      <c r="C112" s="589" t="s">
        <v>2995</v>
      </c>
      <c r="D112" s="589" t="s">
        <v>689</v>
      </c>
      <c r="E112" s="589" t="s">
        <v>2765</v>
      </c>
      <c r="F112" s="590">
        <v>42993</v>
      </c>
      <c r="G112" s="591">
        <v>677.64</v>
      </c>
      <c r="H112" s="589" t="s">
        <v>474</v>
      </c>
      <c r="I112" s="589" t="s">
        <v>377</v>
      </c>
      <c r="J112" s="590">
        <v>42994</v>
      </c>
      <c r="K112" s="589" t="s">
        <v>71</v>
      </c>
      <c r="L112" s="589" t="s">
        <v>2766</v>
      </c>
    </row>
    <row r="113" spans="1:12" x14ac:dyDescent="0.2">
      <c r="A113" s="589" t="s">
        <v>611</v>
      </c>
      <c r="B113" s="589" t="s">
        <v>687</v>
      </c>
      <c r="C113" s="589" t="s">
        <v>2995</v>
      </c>
      <c r="D113" s="589" t="s">
        <v>689</v>
      </c>
      <c r="E113" s="589" t="s">
        <v>2767</v>
      </c>
      <c r="F113" s="590">
        <v>42993</v>
      </c>
      <c r="G113" s="591">
        <v>544.61</v>
      </c>
      <c r="H113" s="589" t="s">
        <v>474</v>
      </c>
      <c r="I113" s="589" t="s">
        <v>1903</v>
      </c>
      <c r="J113" s="590">
        <v>42994</v>
      </c>
      <c r="K113" s="589" t="s">
        <v>71</v>
      </c>
      <c r="L113" s="589" t="s">
        <v>2768</v>
      </c>
    </row>
    <row r="114" spans="1:12" x14ac:dyDescent="0.2">
      <c r="A114" s="589" t="s">
        <v>611</v>
      </c>
      <c r="B114" s="589" t="s">
        <v>687</v>
      </c>
      <c r="C114" s="589" t="s">
        <v>2995</v>
      </c>
      <c r="D114" s="589" t="s">
        <v>689</v>
      </c>
      <c r="E114" s="589" t="s">
        <v>2769</v>
      </c>
      <c r="F114" s="590">
        <v>42993</v>
      </c>
      <c r="G114" s="591">
        <v>722.33</v>
      </c>
      <c r="H114" s="589" t="s">
        <v>474</v>
      </c>
      <c r="I114" s="589" t="s">
        <v>1903</v>
      </c>
      <c r="J114" s="590">
        <v>42994</v>
      </c>
      <c r="K114" s="589" t="s">
        <v>71</v>
      </c>
      <c r="L114" s="589" t="s">
        <v>2770</v>
      </c>
    </row>
    <row r="115" spans="1:12" x14ac:dyDescent="0.2">
      <c r="A115" s="589" t="s">
        <v>611</v>
      </c>
      <c r="B115" s="589" t="s">
        <v>687</v>
      </c>
      <c r="C115" s="589" t="s">
        <v>2995</v>
      </c>
      <c r="D115" s="589" t="s">
        <v>689</v>
      </c>
      <c r="E115" s="589" t="s">
        <v>2771</v>
      </c>
      <c r="F115" s="590">
        <v>42993</v>
      </c>
      <c r="G115" s="591">
        <v>227.77</v>
      </c>
      <c r="H115" s="589" t="s">
        <v>474</v>
      </c>
      <c r="I115" s="589" t="s">
        <v>156</v>
      </c>
      <c r="J115" s="590">
        <v>42994</v>
      </c>
      <c r="K115" s="589" t="s">
        <v>71</v>
      </c>
      <c r="L115" s="589" t="s">
        <v>2772</v>
      </c>
    </row>
    <row r="116" spans="1:12" x14ac:dyDescent="0.2">
      <c r="A116" s="589" t="s">
        <v>611</v>
      </c>
      <c r="B116" s="589" t="s">
        <v>687</v>
      </c>
      <c r="C116" s="589" t="s">
        <v>2995</v>
      </c>
      <c r="D116" s="589" t="s">
        <v>689</v>
      </c>
      <c r="E116" s="589" t="s">
        <v>2839</v>
      </c>
      <c r="F116" s="590">
        <v>42993</v>
      </c>
      <c r="G116" s="591">
        <v>99</v>
      </c>
      <c r="H116" s="589" t="s">
        <v>474</v>
      </c>
      <c r="I116" s="589" t="s">
        <v>156</v>
      </c>
      <c r="J116" s="590">
        <v>42994</v>
      </c>
      <c r="K116" s="589" t="s">
        <v>71</v>
      </c>
      <c r="L116" s="589" t="s">
        <v>2772</v>
      </c>
    </row>
    <row r="117" spans="1:12" x14ac:dyDescent="0.2">
      <c r="A117" s="589" t="s">
        <v>611</v>
      </c>
      <c r="B117" s="589" t="s">
        <v>661</v>
      </c>
      <c r="C117" s="589" t="s">
        <v>662</v>
      </c>
      <c r="D117" s="589" t="s">
        <v>663</v>
      </c>
      <c r="E117" s="589" t="s">
        <v>2953</v>
      </c>
      <c r="F117" s="590">
        <v>42993</v>
      </c>
      <c r="G117" s="591">
        <v>101.64</v>
      </c>
      <c r="H117" s="589" t="s">
        <v>474</v>
      </c>
      <c r="I117" s="589" t="s">
        <v>3826</v>
      </c>
      <c r="J117" s="590">
        <v>42996</v>
      </c>
      <c r="K117" s="589" t="s">
        <v>71</v>
      </c>
      <c r="L117" s="589" t="s">
        <v>474</v>
      </c>
    </row>
    <row r="118" spans="1:12" x14ac:dyDescent="0.2">
      <c r="A118" s="589" t="s">
        <v>611</v>
      </c>
      <c r="B118" s="589" t="s">
        <v>184</v>
      </c>
      <c r="C118" s="589" t="s">
        <v>185</v>
      </c>
      <c r="D118" s="589" t="s">
        <v>186</v>
      </c>
      <c r="E118" s="589" t="s">
        <v>2971</v>
      </c>
      <c r="F118" s="590">
        <v>42990</v>
      </c>
      <c r="G118" s="591">
        <v>40.46</v>
      </c>
      <c r="H118" s="589" t="s">
        <v>2972</v>
      </c>
      <c r="I118" s="589" t="s">
        <v>403</v>
      </c>
      <c r="J118" s="590">
        <v>42996</v>
      </c>
      <c r="K118" s="589" t="s">
        <v>71</v>
      </c>
      <c r="L118" s="589" t="s">
        <v>2973</v>
      </c>
    </row>
    <row r="119" spans="1:12" x14ac:dyDescent="0.2">
      <c r="A119" s="589" t="s">
        <v>307</v>
      </c>
      <c r="B119" s="589" t="s">
        <v>2982</v>
      </c>
      <c r="C119" s="589" t="s">
        <v>2983</v>
      </c>
      <c r="D119" s="589" t="s">
        <v>2984</v>
      </c>
      <c r="E119" s="589" t="s">
        <v>2985</v>
      </c>
      <c r="F119" s="590">
        <v>42565</v>
      </c>
      <c r="G119" s="591">
        <v>3800</v>
      </c>
      <c r="H119" s="589" t="s">
        <v>474</v>
      </c>
      <c r="I119" s="589" t="s">
        <v>2647</v>
      </c>
      <c r="J119" s="590">
        <v>42996</v>
      </c>
      <c r="K119" s="589" t="s">
        <v>71</v>
      </c>
      <c r="L119" s="589" t="s">
        <v>474</v>
      </c>
    </row>
    <row r="120" spans="1:12" x14ac:dyDescent="0.2">
      <c r="A120" s="589" t="s">
        <v>307</v>
      </c>
      <c r="B120" s="589" t="s">
        <v>72</v>
      </c>
      <c r="C120" s="589" t="s">
        <v>73</v>
      </c>
      <c r="D120" s="589" t="s">
        <v>74</v>
      </c>
      <c r="E120" s="589" t="s">
        <v>2990</v>
      </c>
      <c r="F120" s="590">
        <v>42550</v>
      </c>
      <c r="G120" s="591">
        <v>169.4</v>
      </c>
      <c r="H120" s="589" t="s">
        <v>474</v>
      </c>
      <c r="I120" s="589" t="s">
        <v>196</v>
      </c>
      <c r="J120" s="590">
        <v>42996</v>
      </c>
      <c r="K120" s="589" t="s">
        <v>71</v>
      </c>
      <c r="L120" s="589" t="s">
        <v>474</v>
      </c>
    </row>
    <row r="121" spans="1:12" x14ac:dyDescent="0.2">
      <c r="A121" s="589" t="s">
        <v>307</v>
      </c>
      <c r="B121" s="589" t="s">
        <v>72</v>
      </c>
      <c r="C121" s="589" t="s">
        <v>73</v>
      </c>
      <c r="D121" s="589" t="s">
        <v>74</v>
      </c>
      <c r="E121" s="589" t="s">
        <v>2991</v>
      </c>
      <c r="F121" s="590">
        <v>42704</v>
      </c>
      <c r="G121" s="591">
        <v>91.1</v>
      </c>
      <c r="H121" s="589" t="s">
        <v>474</v>
      </c>
      <c r="I121" s="589" t="s">
        <v>2992</v>
      </c>
      <c r="J121" s="590">
        <v>42996</v>
      </c>
      <c r="K121" s="589" t="s">
        <v>71</v>
      </c>
      <c r="L121" s="589" t="s">
        <v>474</v>
      </c>
    </row>
    <row r="122" spans="1:12" x14ac:dyDescent="0.2">
      <c r="A122" s="589" t="s">
        <v>611</v>
      </c>
      <c r="B122" s="589" t="s">
        <v>630</v>
      </c>
      <c r="C122" s="589" t="s">
        <v>631</v>
      </c>
      <c r="D122" s="589" t="s">
        <v>632</v>
      </c>
      <c r="E122" s="589" t="s">
        <v>2896</v>
      </c>
      <c r="F122" s="590">
        <v>42996</v>
      </c>
      <c r="G122" s="591">
        <v>26.77</v>
      </c>
      <c r="H122" s="589" t="s">
        <v>474</v>
      </c>
      <c r="I122" s="589" t="s">
        <v>237</v>
      </c>
      <c r="J122" s="590">
        <v>42997</v>
      </c>
      <c r="K122" s="589" t="s">
        <v>71</v>
      </c>
      <c r="L122" s="589" t="s">
        <v>474</v>
      </c>
    </row>
    <row r="123" spans="1:12" x14ac:dyDescent="0.2">
      <c r="A123" s="589" t="s">
        <v>611</v>
      </c>
      <c r="B123" s="589" t="s">
        <v>203</v>
      </c>
      <c r="C123" s="589" t="s">
        <v>204</v>
      </c>
      <c r="D123" s="589" t="s">
        <v>205</v>
      </c>
      <c r="E123" s="589" t="s">
        <v>2879</v>
      </c>
      <c r="F123" s="590">
        <v>42997</v>
      </c>
      <c r="G123" s="591">
        <v>276.97000000000003</v>
      </c>
      <c r="H123" s="589" t="s">
        <v>2880</v>
      </c>
      <c r="I123" s="589" t="s">
        <v>237</v>
      </c>
      <c r="J123" s="590">
        <v>42998</v>
      </c>
      <c r="K123" s="589" t="s">
        <v>71</v>
      </c>
      <c r="L123" s="589" t="s">
        <v>2881</v>
      </c>
    </row>
    <row r="124" spans="1:12" x14ac:dyDescent="0.2">
      <c r="A124" s="589" t="s">
        <v>611</v>
      </c>
      <c r="B124" s="589" t="s">
        <v>168</v>
      </c>
      <c r="C124" s="589" t="s">
        <v>475</v>
      </c>
      <c r="D124" s="589" t="s">
        <v>169</v>
      </c>
      <c r="E124" s="589" t="s">
        <v>2886</v>
      </c>
      <c r="F124" s="590">
        <v>42991</v>
      </c>
      <c r="G124" s="591">
        <v>147.15</v>
      </c>
      <c r="H124" s="589" t="s">
        <v>2887</v>
      </c>
      <c r="I124" s="589" t="s">
        <v>438</v>
      </c>
      <c r="J124" s="590">
        <v>42998</v>
      </c>
      <c r="K124" s="589" t="s">
        <v>71</v>
      </c>
      <c r="L124" s="589" t="s">
        <v>2888</v>
      </c>
    </row>
    <row r="125" spans="1:12" x14ac:dyDescent="0.2">
      <c r="A125" s="589" t="s">
        <v>611</v>
      </c>
      <c r="B125" s="589" t="s">
        <v>2900</v>
      </c>
      <c r="C125" s="589" t="s">
        <v>2901</v>
      </c>
      <c r="D125" s="589" t="s">
        <v>474</v>
      </c>
      <c r="E125" s="589" t="s">
        <v>2902</v>
      </c>
      <c r="F125" s="590">
        <v>42965</v>
      </c>
      <c r="G125" s="591">
        <v>52</v>
      </c>
      <c r="H125" s="589" t="s">
        <v>474</v>
      </c>
      <c r="I125" s="589" t="s">
        <v>612</v>
      </c>
      <c r="J125" s="590">
        <v>42998</v>
      </c>
      <c r="K125" s="589" t="s">
        <v>71</v>
      </c>
      <c r="L125" s="589" t="s">
        <v>474</v>
      </c>
    </row>
    <row r="126" spans="1:12" x14ac:dyDescent="0.2">
      <c r="A126" s="589" t="s">
        <v>611</v>
      </c>
      <c r="B126" s="589" t="s">
        <v>687</v>
      </c>
      <c r="C126" s="589" t="s">
        <v>2995</v>
      </c>
      <c r="D126" s="589" t="s">
        <v>689</v>
      </c>
      <c r="E126" s="589" t="s">
        <v>2750</v>
      </c>
      <c r="F126" s="590">
        <v>42998</v>
      </c>
      <c r="G126" s="591">
        <v>224.6</v>
      </c>
      <c r="H126" s="589" t="s">
        <v>474</v>
      </c>
      <c r="I126" s="589" t="s">
        <v>1903</v>
      </c>
      <c r="J126" s="590">
        <v>42999</v>
      </c>
      <c r="K126" s="589" t="s">
        <v>71</v>
      </c>
      <c r="L126" s="589" t="s">
        <v>2751</v>
      </c>
    </row>
    <row r="127" spans="1:12" x14ac:dyDescent="0.2">
      <c r="A127" s="589" t="s">
        <v>611</v>
      </c>
      <c r="B127" s="589" t="s">
        <v>687</v>
      </c>
      <c r="C127" s="589" t="s">
        <v>2995</v>
      </c>
      <c r="D127" s="589" t="s">
        <v>689</v>
      </c>
      <c r="E127" s="589" t="s">
        <v>2752</v>
      </c>
      <c r="F127" s="590">
        <v>42998</v>
      </c>
      <c r="G127" s="591">
        <v>224.6</v>
      </c>
      <c r="H127" s="589" t="s">
        <v>474</v>
      </c>
      <c r="I127" s="589" t="s">
        <v>1903</v>
      </c>
      <c r="J127" s="590">
        <v>42999</v>
      </c>
      <c r="K127" s="589" t="s">
        <v>71</v>
      </c>
      <c r="L127" s="589" t="s">
        <v>2753</v>
      </c>
    </row>
    <row r="128" spans="1:12" x14ac:dyDescent="0.2">
      <c r="A128" s="589" t="s">
        <v>611</v>
      </c>
      <c r="B128" s="589" t="s">
        <v>687</v>
      </c>
      <c r="C128" s="589" t="s">
        <v>2995</v>
      </c>
      <c r="D128" s="589" t="s">
        <v>689</v>
      </c>
      <c r="E128" s="589" t="s">
        <v>2754</v>
      </c>
      <c r="F128" s="590">
        <v>42998</v>
      </c>
      <c r="G128" s="591">
        <v>224.6</v>
      </c>
      <c r="H128" s="589" t="s">
        <v>474</v>
      </c>
      <c r="I128" s="589" t="s">
        <v>1903</v>
      </c>
      <c r="J128" s="590">
        <v>42999</v>
      </c>
      <c r="K128" s="589" t="s">
        <v>71</v>
      </c>
      <c r="L128" s="589" t="s">
        <v>2755</v>
      </c>
    </row>
    <row r="129" spans="1:12" x14ac:dyDescent="0.2">
      <c r="A129" s="589" t="s">
        <v>611</v>
      </c>
      <c r="B129" s="589" t="s">
        <v>687</v>
      </c>
      <c r="C129" s="589" t="s">
        <v>2995</v>
      </c>
      <c r="D129" s="589" t="s">
        <v>689</v>
      </c>
      <c r="E129" s="589" t="s">
        <v>2756</v>
      </c>
      <c r="F129" s="590">
        <v>42998</v>
      </c>
      <c r="G129" s="591">
        <v>84.98</v>
      </c>
      <c r="H129" s="589" t="s">
        <v>474</v>
      </c>
      <c r="I129" s="589" t="s">
        <v>682</v>
      </c>
      <c r="J129" s="590">
        <v>42999</v>
      </c>
      <c r="K129" s="589" t="s">
        <v>71</v>
      </c>
      <c r="L129" s="589" t="s">
        <v>2757</v>
      </c>
    </row>
    <row r="130" spans="1:12" x14ac:dyDescent="0.2">
      <c r="A130" s="589" t="s">
        <v>611</v>
      </c>
      <c r="B130" s="589" t="s">
        <v>687</v>
      </c>
      <c r="C130" s="589" t="s">
        <v>2995</v>
      </c>
      <c r="D130" s="589" t="s">
        <v>689</v>
      </c>
      <c r="E130" s="589" t="s">
        <v>2758</v>
      </c>
      <c r="F130" s="590">
        <v>42998</v>
      </c>
      <c r="G130" s="591">
        <v>117.9</v>
      </c>
      <c r="H130" s="589" t="s">
        <v>474</v>
      </c>
      <c r="I130" s="589" t="s">
        <v>682</v>
      </c>
      <c r="J130" s="590">
        <v>42999</v>
      </c>
      <c r="K130" s="589" t="s">
        <v>71</v>
      </c>
      <c r="L130" s="589" t="s">
        <v>2759</v>
      </c>
    </row>
    <row r="131" spans="1:12" x14ac:dyDescent="0.2">
      <c r="A131" s="589" t="s">
        <v>611</v>
      </c>
      <c r="B131" s="589" t="s">
        <v>687</v>
      </c>
      <c r="C131" s="589" t="s">
        <v>2995</v>
      </c>
      <c r="D131" s="589" t="s">
        <v>689</v>
      </c>
      <c r="E131" s="589" t="s">
        <v>2760</v>
      </c>
      <c r="F131" s="590">
        <v>42998</v>
      </c>
      <c r="G131" s="591">
        <v>116.79</v>
      </c>
      <c r="H131" s="589" t="s">
        <v>474</v>
      </c>
      <c r="I131" s="589" t="s">
        <v>682</v>
      </c>
      <c r="J131" s="590">
        <v>42999</v>
      </c>
      <c r="K131" s="589" t="s">
        <v>71</v>
      </c>
      <c r="L131" s="589" t="s">
        <v>2759</v>
      </c>
    </row>
    <row r="132" spans="1:12" x14ac:dyDescent="0.2">
      <c r="A132" s="589" t="s">
        <v>611</v>
      </c>
      <c r="B132" s="589" t="s">
        <v>687</v>
      </c>
      <c r="C132" s="589" t="s">
        <v>2995</v>
      </c>
      <c r="D132" s="589" t="s">
        <v>689</v>
      </c>
      <c r="E132" s="589" t="s">
        <v>2761</v>
      </c>
      <c r="F132" s="590">
        <v>42998</v>
      </c>
      <c r="G132" s="591">
        <v>94.99</v>
      </c>
      <c r="H132" s="589" t="s">
        <v>474</v>
      </c>
      <c r="I132" s="589" t="s">
        <v>226</v>
      </c>
      <c r="J132" s="590">
        <v>42999</v>
      </c>
      <c r="K132" s="589" t="s">
        <v>71</v>
      </c>
      <c r="L132" s="589" t="s">
        <v>3237</v>
      </c>
    </row>
    <row r="133" spans="1:12" x14ac:dyDescent="0.2">
      <c r="A133" s="589" t="s">
        <v>611</v>
      </c>
      <c r="B133" s="589" t="s">
        <v>687</v>
      </c>
      <c r="C133" s="589" t="s">
        <v>2995</v>
      </c>
      <c r="D133" s="589" t="s">
        <v>689</v>
      </c>
      <c r="E133" s="589" t="s">
        <v>2821</v>
      </c>
      <c r="F133" s="590">
        <v>42769</v>
      </c>
      <c r="G133" s="591">
        <v>668.23</v>
      </c>
      <c r="H133" s="589" t="s">
        <v>474</v>
      </c>
      <c r="I133" s="589" t="s">
        <v>682</v>
      </c>
      <c r="J133" s="590">
        <v>42999</v>
      </c>
      <c r="K133" s="589" t="s">
        <v>71</v>
      </c>
      <c r="L133" s="589" t="s">
        <v>2822</v>
      </c>
    </row>
    <row r="134" spans="1:12" x14ac:dyDescent="0.2">
      <c r="A134" s="589" t="s">
        <v>611</v>
      </c>
      <c r="B134" s="589" t="s">
        <v>687</v>
      </c>
      <c r="C134" s="589" t="s">
        <v>2995</v>
      </c>
      <c r="D134" s="589" t="s">
        <v>689</v>
      </c>
      <c r="E134" s="589" t="s">
        <v>2830</v>
      </c>
      <c r="F134" s="590">
        <v>42998</v>
      </c>
      <c r="G134" s="591">
        <v>130.5</v>
      </c>
      <c r="H134" s="589" t="s">
        <v>474</v>
      </c>
      <c r="I134" s="589" t="s">
        <v>522</v>
      </c>
      <c r="J134" s="590">
        <v>42999</v>
      </c>
      <c r="K134" s="589" t="s">
        <v>71</v>
      </c>
      <c r="L134" s="589" t="s">
        <v>2831</v>
      </c>
    </row>
    <row r="135" spans="1:12" x14ac:dyDescent="0.2">
      <c r="A135" s="589" t="s">
        <v>611</v>
      </c>
      <c r="B135" s="589" t="s">
        <v>687</v>
      </c>
      <c r="C135" s="589" t="s">
        <v>2995</v>
      </c>
      <c r="D135" s="589" t="s">
        <v>689</v>
      </c>
      <c r="E135" s="589" t="s">
        <v>2832</v>
      </c>
      <c r="F135" s="590">
        <v>42998</v>
      </c>
      <c r="G135" s="591">
        <v>130.5</v>
      </c>
      <c r="H135" s="589" t="s">
        <v>474</v>
      </c>
      <c r="I135" s="589" t="s">
        <v>682</v>
      </c>
      <c r="J135" s="590">
        <v>42999</v>
      </c>
      <c r="K135" s="589" t="s">
        <v>71</v>
      </c>
      <c r="L135" s="589" t="s">
        <v>2833</v>
      </c>
    </row>
    <row r="136" spans="1:12" x14ac:dyDescent="0.2">
      <c r="A136" s="589" t="s">
        <v>611</v>
      </c>
      <c r="B136" s="589" t="s">
        <v>687</v>
      </c>
      <c r="C136" s="589" t="s">
        <v>2995</v>
      </c>
      <c r="D136" s="589" t="s">
        <v>689</v>
      </c>
      <c r="E136" s="589" t="s">
        <v>2835</v>
      </c>
      <c r="F136" s="590">
        <v>42998</v>
      </c>
      <c r="G136" s="591">
        <v>130</v>
      </c>
      <c r="H136" s="589" t="s">
        <v>474</v>
      </c>
      <c r="I136" s="589" t="s">
        <v>377</v>
      </c>
      <c r="J136" s="590">
        <v>42999</v>
      </c>
      <c r="K136" s="589" t="s">
        <v>71</v>
      </c>
      <c r="L136" s="589" t="s">
        <v>2836</v>
      </c>
    </row>
    <row r="137" spans="1:12" x14ac:dyDescent="0.2">
      <c r="A137" s="589" t="s">
        <v>611</v>
      </c>
      <c r="B137" s="589" t="s">
        <v>687</v>
      </c>
      <c r="C137" s="589" t="s">
        <v>2995</v>
      </c>
      <c r="D137" s="589" t="s">
        <v>689</v>
      </c>
      <c r="E137" s="589" t="s">
        <v>2837</v>
      </c>
      <c r="F137" s="590">
        <v>42998</v>
      </c>
      <c r="G137" s="591">
        <v>480</v>
      </c>
      <c r="H137" s="589" t="s">
        <v>474</v>
      </c>
      <c r="I137" s="589" t="s">
        <v>350</v>
      </c>
      <c r="J137" s="590">
        <v>42999</v>
      </c>
      <c r="K137" s="589" t="s">
        <v>71</v>
      </c>
      <c r="L137" s="589" t="s">
        <v>2838</v>
      </c>
    </row>
    <row r="138" spans="1:12" x14ac:dyDescent="0.2">
      <c r="A138" s="589" t="s">
        <v>611</v>
      </c>
      <c r="B138" s="589" t="s">
        <v>687</v>
      </c>
      <c r="C138" s="589" t="s">
        <v>2995</v>
      </c>
      <c r="D138" s="589" t="s">
        <v>689</v>
      </c>
      <c r="E138" s="589" t="s">
        <v>2868</v>
      </c>
      <c r="F138" s="590">
        <v>42852</v>
      </c>
      <c r="G138" s="591">
        <v>12.95</v>
      </c>
      <c r="H138" s="589" t="s">
        <v>474</v>
      </c>
      <c r="I138" s="589" t="s">
        <v>682</v>
      </c>
      <c r="J138" s="590">
        <v>42999</v>
      </c>
      <c r="K138" s="589" t="s">
        <v>71</v>
      </c>
      <c r="L138" s="589" t="s">
        <v>2869</v>
      </c>
    </row>
    <row r="139" spans="1:12" x14ac:dyDescent="0.2">
      <c r="A139" s="589" t="s">
        <v>611</v>
      </c>
      <c r="B139" s="589" t="s">
        <v>687</v>
      </c>
      <c r="C139" s="589" t="s">
        <v>2995</v>
      </c>
      <c r="D139" s="589" t="s">
        <v>689</v>
      </c>
      <c r="E139" s="589" t="s">
        <v>2870</v>
      </c>
      <c r="F139" s="590">
        <v>42852</v>
      </c>
      <c r="G139" s="591">
        <v>12.95</v>
      </c>
      <c r="H139" s="589" t="s">
        <v>474</v>
      </c>
      <c r="I139" s="589" t="s">
        <v>682</v>
      </c>
      <c r="J139" s="590">
        <v>42999</v>
      </c>
      <c r="K139" s="589" t="s">
        <v>71</v>
      </c>
      <c r="L139" s="589" t="s">
        <v>2869</v>
      </c>
    </row>
    <row r="140" spans="1:12" x14ac:dyDescent="0.2">
      <c r="A140" s="589" t="s">
        <v>611</v>
      </c>
      <c r="B140" s="589" t="s">
        <v>687</v>
      </c>
      <c r="C140" s="589" t="s">
        <v>2995</v>
      </c>
      <c r="D140" s="589" t="s">
        <v>689</v>
      </c>
      <c r="E140" s="589" t="s">
        <v>2871</v>
      </c>
      <c r="F140" s="590">
        <v>42822</v>
      </c>
      <c r="G140" s="591">
        <v>81.349999999999994</v>
      </c>
      <c r="H140" s="589" t="s">
        <v>474</v>
      </c>
      <c r="I140" s="589" t="s">
        <v>682</v>
      </c>
      <c r="J140" s="590">
        <v>42999</v>
      </c>
      <c r="K140" s="589" t="s">
        <v>71</v>
      </c>
      <c r="L140" s="589" t="s">
        <v>2872</v>
      </c>
    </row>
    <row r="141" spans="1:12" x14ac:dyDescent="0.2">
      <c r="A141" s="589" t="s">
        <v>611</v>
      </c>
      <c r="B141" s="589" t="s">
        <v>687</v>
      </c>
      <c r="C141" s="589" t="s">
        <v>2995</v>
      </c>
      <c r="D141" s="589" t="s">
        <v>689</v>
      </c>
      <c r="E141" s="589" t="s">
        <v>2873</v>
      </c>
      <c r="F141" s="590">
        <v>42822</v>
      </c>
      <c r="G141" s="591">
        <v>81.349999999999994</v>
      </c>
      <c r="H141" s="589" t="s">
        <v>474</v>
      </c>
      <c r="I141" s="589" t="s">
        <v>682</v>
      </c>
      <c r="J141" s="590">
        <v>42999</v>
      </c>
      <c r="K141" s="589" t="s">
        <v>71</v>
      </c>
      <c r="L141" s="589" t="s">
        <v>2872</v>
      </c>
    </row>
    <row r="142" spans="1:12" x14ac:dyDescent="0.2">
      <c r="A142" s="589" t="s">
        <v>611</v>
      </c>
      <c r="B142" s="589" t="s">
        <v>687</v>
      </c>
      <c r="C142" s="589" t="s">
        <v>2995</v>
      </c>
      <c r="D142" s="589" t="s">
        <v>689</v>
      </c>
      <c r="E142" s="589" t="s">
        <v>2911</v>
      </c>
      <c r="F142" s="590">
        <v>42998</v>
      </c>
      <c r="G142" s="591">
        <v>94.99</v>
      </c>
      <c r="H142" s="589" t="s">
        <v>474</v>
      </c>
      <c r="I142" s="589" t="s">
        <v>683</v>
      </c>
      <c r="J142" s="590">
        <v>42999</v>
      </c>
      <c r="K142" s="589" t="s">
        <v>71</v>
      </c>
      <c r="L142" s="589" t="s">
        <v>474</v>
      </c>
    </row>
    <row r="143" spans="1:12" x14ac:dyDescent="0.2">
      <c r="A143" s="589" t="s">
        <v>611</v>
      </c>
      <c r="B143" s="589" t="s">
        <v>687</v>
      </c>
      <c r="C143" s="589" t="s">
        <v>2995</v>
      </c>
      <c r="D143" s="589" t="s">
        <v>689</v>
      </c>
      <c r="E143" s="589" t="s">
        <v>2712</v>
      </c>
      <c r="F143" s="590">
        <v>42999</v>
      </c>
      <c r="G143" s="591">
        <v>-3.65</v>
      </c>
      <c r="H143" s="589" t="s">
        <v>474</v>
      </c>
      <c r="I143" s="589" t="s">
        <v>2610</v>
      </c>
      <c r="J143" s="590">
        <v>43000</v>
      </c>
      <c r="K143" s="589" t="s">
        <v>71</v>
      </c>
      <c r="L143" s="589" t="s">
        <v>2713</v>
      </c>
    </row>
    <row r="144" spans="1:12" x14ac:dyDescent="0.2">
      <c r="A144" s="589" t="s">
        <v>611</v>
      </c>
      <c r="B144" s="589" t="s">
        <v>687</v>
      </c>
      <c r="C144" s="589" t="s">
        <v>2995</v>
      </c>
      <c r="D144" s="589" t="s">
        <v>689</v>
      </c>
      <c r="E144" s="589" t="s">
        <v>2724</v>
      </c>
      <c r="F144" s="590">
        <v>42999</v>
      </c>
      <c r="G144" s="591">
        <v>-364.41</v>
      </c>
      <c r="H144" s="589" t="s">
        <v>474</v>
      </c>
      <c r="I144" s="589" t="s">
        <v>539</v>
      </c>
      <c r="J144" s="590">
        <v>43000</v>
      </c>
      <c r="K144" s="589" t="s">
        <v>71</v>
      </c>
      <c r="L144" s="589" t="s">
        <v>2616</v>
      </c>
    </row>
    <row r="145" spans="1:12" x14ac:dyDescent="0.2">
      <c r="A145" s="589" t="s">
        <v>611</v>
      </c>
      <c r="B145" s="589" t="s">
        <v>687</v>
      </c>
      <c r="C145" s="589" t="s">
        <v>2995</v>
      </c>
      <c r="D145" s="589" t="s">
        <v>689</v>
      </c>
      <c r="E145" s="589" t="s">
        <v>2725</v>
      </c>
      <c r="F145" s="590">
        <v>42999</v>
      </c>
      <c r="G145" s="591">
        <v>-616.33000000000004</v>
      </c>
      <c r="H145" s="589" t="s">
        <v>474</v>
      </c>
      <c r="I145" s="589" t="s">
        <v>539</v>
      </c>
      <c r="J145" s="590">
        <v>43000</v>
      </c>
      <c r="K145" s="589" t="s">
        <v>71</v>
      </c>
      <c r="L145" s="589" t="s">
        <v>3111</v>
      </c>
    </row>
    <row r="146" spans="1:12" x14ac:dyDescent="0.2">
      <c r="A146" s="589" t="s">
        <v>611</v>
      </c>
      <c r="B146" s="589" t="s">
        <v>687</v>
      </c>
      <c r="C146" s="589" t="s">
        <v>2995</v>
      </c>
      <c r="D146" s="589" t="s">
        <v>689</v>
      </c>
      <c r="E146" s="589" t="s">
        <v>2726</v>
      </c>
      <c r="F146" s="590">
        <v>42999</v>
      </c>
      <c r="G146" s="591">
        <v>-102.3</v>
      </c>
      <c r="H146" s="589" t="s">
        <v>474</v>
      </c>
      <c r="I146" s="589" t="s">
        <v>1073</v>
      </c>
      <c r="J146" s="590">
        <v>43000</v>
      </c>
      <c r="K146" s="589" t="s">
        <v>71</v>
      </c>
      <c r="L146" s="589" t="s">
        <v>2727</v>
      </c>
    </row>
    <row r="147" spans="1:12" x14ac:dyDescent="0.2">
      <c r="A147" s="589" t="s">
        <v>611</v>
      </c>
      <c r="B147" s="589" t="s">
        <v>687</v>
      </c>
      <c r="C147" s="589" t="s">
        <v>2995</v>
      </c>
      <c r="D147" s="589" t="s">
        <v>689</v>
      </c>
      <c r="E147" s="589" t="s">
        <v>2749</v>
      </c>
      <c r="F147" s="590">
        <v>42999</v>
      </c>
      <c r="G147" s="591">
        <v>40.5</v>
      </c>
      <c r="H147" s="589" t="s">
        <v>474</v>
      </c>
      <c r="I147" s="589" t="s">
        <v>2610</v>
      </c>
      <c r="J147" s="590">
        <v>43000</v>
      </c>
      <c r="K147" s="589" t="s">
        <v>71</v>
      </c>
      <c r="L147" s="589" t="s">
        <v>2713</v>
      </c>
    </row>
    <row r="148" spans="1:12" x14ac:dyDescent="0.2">
      <c r="A148" s="589" t="s">
        <v>611</v>
      </c>
      <c r="B148" s="589" t="s">
        <v>687</v>
      </c>
      <c r="C148" s="589" t="s">
        <v>2995</v>
      </c>
      <c r="D148" s="589" t="s">
        <v>689</v>
      </c>
      <c r="E148" s="589" t="s">
        <v>2826</v>
      </c>
      <c r="F148" s="590">
        <v>42999</v>
      </c>
      <c r="G148" s="591">
        <v>109.35</v>
      </c>
      <c r="H148" s="589" t="s">
        <v>474</v>
      </c>
      <c r="I148" s="589" t="s">
        <v>682</v>
      </c>
      <c r="J148" s="590">
        <v>43000</v>
      </c>
      <c r="K148" s="589" t="s">
        <v>71</v>
      </c>
      <c r="L148" s="589" t="s">
        <v>2827</v>
      </c>
    </row>
    <row r="149" spans="1:12" x14ac:dyDescent="0.2">
      <c r="A149" s="589" t="s">
        <v>611</v>
      </c>
      <c r="B149" s="589" t="s">
        <v>687</v>
      </c>
      <c r="C149" s="589" t="s">
        <v>2995</v>
      </c>
      <c r="D149" s="589" t="s">
        <v>689</v>
      </c>
      <c r="E149" s="589" t="s">
        <v>2828</v>
      </c>
      <c r="F149" s="590">
        <v>42999</v>
      </c>
      <c r="G149" s="591">
        <v>97.2</v>
      </c>
      <c r="H149" s="589" t="s">
        <v>474</v>
      </c>
      <c r="I149" s="589" t="s">
        <v>682</v>
      </c>
      <c r="J149" s="590">
        <v>43000</v>
      </c>
      <c r="K149" s="589" t="s">
        <v>71</v>
      </c>
      <c r="L149" s="589" t="s">
        <v>2827</v>
      </c>
    </row>
    <row r="150" spans="1:12" x14ac:dyDescent="0.2">
      <c r="A150" s="589" t="s">
        <v>611</v>
      </c>
      <c r="B150" s="589" t="s">
        <v>687</v>
      </c>
      <c r="C150" s="589" t="s">
        <v>2995</v>
      </c>
      <c r="D150" s="589" t="s">
        <v>689</v>
      </c>
      <c r="E150" s="589" t="s">
        <v>2829</v>
      </c>
      <c r="F150" s="590">
        <v>42999</v>
      </c>
      <c r="G150" s="591">
        <v>622</v>
      </c>
      <c r="H150" s="589" t="s">
        <v>474</v>
      </c>
      <c r="I150" s="589" t="s">
        <v>377</v>
      </c>
      <c r="J150" s="590">
        <v>43000</v>
      </c>
      <c r="K150" s="589" t="s">
        <v>71</v>
      </c>
      <c r="L150" s="589" t="s">
        <v>2766</v>
      </c>
    </row>
    <row r="151" spans="1:12" x14ac:dyDescent="0.2">
      <c r="A151" s="589" t="s">
        <v>611</v>
      </c>
      <c r="B151" s="589" t="s">
        <v>687</v>
      </c>
      <c r="C151" s="589" t="s">
        <v>2995</v>
      </c>
      <c r="D151" s="589" t="s">
        <v>689</v>
      </c>
      <c r="E151" s="589" t="s">
        <v>2910</v>
      </c>
      <c r="F151" s="590">
        <v>42999</v>
      </c>
      <c r="G151" s="591">
        <v>8.99</v>
      </c>
      <c r="H151" s="589" t="s">
        <v>474</v>
      </c>
      <c r="I151" s="589" t="s">
        <v>396</v>
      </c>
      <c r="J151" s="590">
        <v>43000</v>
      </c>
      <c r="K151" s="589" t="s">
        <v>71</v>
      </c>
      <c r="L151" s="589" t="s">
        <v>474</v>
      </c>
    </row>
    <row r="152" spans="1:12" x14ac:dyDescent="0.2">
      <c r="A152" s="589" t="s">
        <v>611</v>
      </c>
      <c r="B152" s="589" t="s">
        <v>158</v>
      </c>
      <c r="C152" s="589" t="s">
        <v>159</v>
      </c>
      <c r="D152" s="589" t="s">
        <v>160</v>
      </c>
      <c r="E152" s="589" t="s">
        <v>2974</v>
      </c>
      <c r="F152" s="590">
        <v>42998</v>
      </c>
      <c r="G152" s="591">
        <v>41.38</v>
      </c>
      <c r="H152" s="589" t="s">
        <v>474</v>
      </c>
      <c r="I152" s="589" t="s">
        <v>587</v>
      </c>
      <c r="J152" s="590">
        <v>43000</v>
      </c>
      <c r="K152" s="589" t="s">
        <v>71</v>
      </c>
      <c r="L152" s="589" t="s">
        <v>474</v>
      </c>
    </row>
    <row r="153" spans="1:12" x14ac:dyDescent="0.2">
      <c r="A153" s="589" t="s">
        <v>611</v>
      </c>
      <c r="B153" s="589" t="s">
        <v>687</v>
      </c>
      <c r="C153" s="589" t="s">
        <v>2995</v>
      </c>
      <c r="D153" s="589" t="s">
        <v>689</v>
      </c>
      <c r="E153" s="589" t="s">
        <v>2696</v>
      </c>
      <c r="F153" s="590">
        <v>43000</v>
      </c>
      <c r="G153" s="591">
        <v>-192</v>
      </c>
      <c r="H153" s="589" t="s">
        <v>474</v>
      </c>
      <c r="I153" s="589" t="s">
        <v>1073</v>
      </c>
      <c r="J153" s="590">
        <v>43001</v>
      </c>
      <c r="K153" s="589" t="s">
        <v>71</v>
      </c>
      <c r="L153" s="589" t="s">
        <v>2697</v>
      </c>
    </row>
    <row r="154" spans="1:12" x14ac:dyDescent="0.2">
      <c r="A154" s="589" t="s">
        <v>611</v>
      </c>
      <c r="B154" s="589" t="s">
        <v>687</v>
      </c>
      <c r="C154" s="589" t="s">
        <v>2995</v>
      </c>
      <c r="D154" s="589" t="s">
        <v>689</v>
      </c>
      <c r="E154" s="589" t="s">
        <v>2698</v>
      </c>
      <c r="F154" s="590">
        <v>43000</v>
      </c>
      <c r="G154" s="591">
        <v>-82.95</v>
      </c>
      <c r="H154" s="589" t="s">
        <v>474</v>
      </c>
      <c r="I154" s="589" t="s">
        <v>2436</v>
      </c>
      <c r="J154" s="590">
        <v>43001</v>
      </c>
      <c r="K154" s="589" t="s">
        <v>71</v>
      </c>
      <c r="L154" s="589" t="s">
        <v>2699</v>
      </c>
    </row>
    <row r="155" spans="1:12" x14ac:dyDescent="0.2">
      <c r="A155" s="589" t="s">
        <v>611</v>
      </c>
      <c r="B155" s="589" t="s">
        <v>687</v>
      </c>
      <c r="C155" s="589" t="s">
        <v>2995</v>
      </c>
      <c r="D155" s="589" t="s">
        <v>689</v>
      </c>
      <c r="E155" s="589" t="s">
        <v>2700</v>
      </c>
      <c r="F155" s="590">
        <v>43000</v>
      </c>
      <c r="G155" s="591">
        <v>-82.95</v>
      </c>
      <c r="H155" s="589" t="s">
        <v>474</v>
      </c>
      <c r="I155" s="589" t="s">
        <v>1073</v>
      </c>
      <c r="J155" s="590">
        <v>43001</v>
      </c>
      <c r="K155" s="589" t="s">
        <v>71</v>
      </c>
      <c r="L155" s="589" t="s">
        <v>71</v>
      </c>
    </row>
    <row r="156" spans="1:12" x14ac:dyDescent="0.2">
      <c r="A156" s="589" t="s">
        <v>611</v>
      </c>
      <c r="B156" s="589" t="s">
        <v>687</v>
      </c>
      <c r="C156" s="589" t="s">
        <v>2995</v>
      </c>
      <c r="D156" s="589" t="s">
        <v>689</v>
      </c>
      <c r="E156" s="589" t="s">
        <v>2701</v>
      </c>
      <c r="F156" s="590">
        <v>43000</v>
      </c>
      <c r="G156" s="591">
        <v>-82.95</v>
      </c>
      <c r="H156" s="589" t="s">
        <v>474</v>
      </c>
      <c r="I156" s="589" t="s">
        <v>1073</v>
      </c>
      <c r="J156" s="590">
        <v>43001</v>
      </c>
      <c r="K156" s="589" t="s">
        <v>71</v>
      </c>
      <c r="L156" s="589" t="s">
        <v>71</v>
      </c>
    </row>
    <row r="157" spans="1:12" x14ac:dyDescent="0.2">
      <c r="A157" s="589" t="s">
        <v>611</v>
      </c>
      <c r="B157" s="589" t="s">
        <v>687</v>
      </c>
      <c r="C157" s="589" t="s">
        <v>2995</v>
      </c>
      <c r="D157" s="589" t="s">
        <v>689</v>
      </c>
      <c r="E157" s="589" t="s">
        <v>2702</v>
      </c>
      <c r="F157" s="590">
        <v>43000</v>
      </c>
      <c r="G157" s="591">
        <v>-262.39</v>
      </c>
      <c r="H157" s="589" t="s">
        <v>474</v>
      </c>
      <c r="I157" s="589" t="s">
        <v>1073</v>
      </c>
      <c r="J157" s="590">
        <v>43001</v>
      </c>
      <c r="K157" s="589" t="s">
        <v>71</v>
      </c>
      <c r="L157" s="589" t="s">
        <v>2695</v>
      </c>
    </row>
    <row r="158" spans="1:12" x14ac:dyDescent="0.2">
      <c r="A158" s="589" t="s">
        <v>611</v>
      </c>
      <c r="B158" s="589" t="s">
        <v>687</v>
      </c>
      <c r="C158" s="589" t="s">
        <v>2995</v>
      </c>
      <c r="D158" s="589" t="s">
        <v>689</v>
      </c>
      <c r="E158" s="589" t="s">
        <v>2704</v>
      </c>
      <c r="F158" s="590">
        <v>43000</v>
      </c>
      <c r="G158" s="591">
        <v>-129</v>
      </c>
      <c r="H158" s="589" t="s">
        <v>474</v>
      </c>
      <c r="I158" s="589" t="s">
        <v>1903</v>
      </c>
      <c r="J158" s="590">
        <v>43001</v>
      </c>
      <c r="K158" s="589" t="s">
        <v>71</v>
      </c>
      <c r="L158" s="589" t="s">
        <v>2197</v>
      </c>
    </row>
    <row r="159" spans="1:12" x14ac:dyDescent="0.2">
      <c r="A159" s="589" t="s">
        <v>611</v>
      </c>
      <c r="B159" s="589" t="s">
        <v>687</v>
      </c>
      <c r="C159" s="589" t="s">
        <v>2995</v>
      </c>
      <c r="D159" s="589" t="s">
        <v>689</v>
      </c>
      <c r="E159" s="589" t="s">
        <v>2705</v>
      </c>
      <c r="F159" s="590">
        <v>43000</v>
      </c>
      <c r="G159" s="591">
        <v>-90.7</v>
      </c>
      <c r="H159" s="589" t="s">
        <v>474</v>
      </c>
      <c r="I159" s="589" t="s">
        <v>2436</v>
      </c>
      <c r="J159" s="590">
        <v>43001</v>
      </c>
      <c r="K159" s="589" t="s">
        <v>71</v>
      </c>
      <c r="L159" s="589" t="s">
        <v>2706</v>
      </c>
    </row>
    <row r="160" spans="1:12" x14ac:dyDescent="0.2">
      <c r="A160" s="589" t="s">
        <v>611</v>
      </c>
      <c r="B160" s="589" t="s">
        <v>687</v>
      </c>
      <c r="C160" s="589" t="s">
        <v>2995</v>
      </c>
      <c r="D160" s="589" t="s">
        <v>689</v>
      </c>
      <c r="E160" s="589" t="s">
        <v>2707</v>
      </c>
      <c r="F160" s="590">
        <v>43000</v>
      </c>
      <c r="G160" s="591">
        <v>-82.95</v>
      </c>
      <c r="H160" s="589" t="s">
        <v>474</v>
      </c>
      <c r="I160" s="589" t="s">
        <v>1073</v>
      </c>
      <c r="J160" s="590">
        <v>43001</v>
      </c>
      <c r="K160" s="589" t="s">
        <v>71</v>
      </c>
      <c r="L160" s="589" t="s">
        <v>2708</v>
      </c>
    </row>
    <row r="161" spans="1:12" x14ac:dyDescent="0.2">
      <c r="A161" s="589" t="s">
        <v>611</v>
      </c>
      <c r="B161" s="589" t="s">
        <v>687</v>
      </c>
      <c r="C161" s="589" t="s">
        <v>2995</v>
      </c>
      <c r="D161" s="589" t="s">
        <v>689</v>
      </c>
      <c r="E161" s="589" t="s">
        <v>2709</v>
      </c>
      <c r="F161" s="590">
        <v>43000</v>
      </c>
      <c r="G161" s="591">
        <v>-1.45</v>
      </c>
      <c r="H161" s="589" t="s">
        <v>474</v>
      </c>
      <c r="I161" s="589" t="s">
        <v>2610</v>
      </c>
      <c r="J161" s="590">
        <v>43001</v>
      </c>
      <c r="K161" s="589" t="s">
        <v>71</v>
      </c>
      <c r="L161" s="589" t="s">
        <v>2187</v>
      </c>
    </row>
    <row r="162" spans="1:12" x14ac:dyDescent="0.2">
      <c r="A162" s="589" t="s">
        <v>611</v>
      </c>
      <c r="B162" s="589" t="s">
        <v>687</v>
      </c>
      <c r="C162" s="589" t="s">
        <v>2995</v>
      </c>
      <c r="D162" s="589" t="s">
        <v>689</v>
      </c>
      <c r="E162" s="589" t="s">
        <v>2710</v>
      </c>
      <c r="F162" s="590">
        <v>43000</v>
      </c>
      <c r="G162" s="591">
        <v>-14.55</v>
      </c>
      <c r="H162" s="589" t="s">
        <v>474</v>
      </c>
      <c r="I162" s="589" t="s">
        <v>2610</v>
      </c>
      <c r="J162" s="590">
        <v>43001</v>
      </c>
      <c r="K162" s="589" t="s">
        <v>71</v>
      </c>
      <c r="L162" s="589" t="s">
        <v>2187</v>
      </c>
    </row>
    <row r="163" spans="1:12" x14ac:dyDescent="0.2">
      <c r="A163" s="589" t="s">
        <v>611</v>
      </c>
      <c r="B163" s="589" t="s">
        <v>687</v>
      </c>
      <c r="C163" s="589" t="s">
        <v>2995</v>
      </c>
      <c r="D163" s="589" t="s">
        <v>689</v>
      </c>
      <c r="E163" s="589" t="s">
        <v>2711</v>
      </c>
      <c r="F163" s="590">
        <v>43000</v>
      </c>
      <c r="G163" s="591">
        <v>-14.55</v>
      </c>
      <c r="H163" s="589" t="s">
        <v>474</v>
      </c>
      <c r="I163" s="589" t="s">
        <v>2610</v>
      </c>
      <c r="J163" s="590">
        <v>43001</v>
      </c>
      <c r="K163" s="589" t="s">
        <v>71</v>
      </c>
      <c r="L163" s="589" t="s">
        <v>2187</v>
      </c>
    </row>
    <row r="164" spans="1:12" x14ac:dyDescent="0.2">
      <c r="A164" s="589" t="s">
        <v>611</v>
      </c>
      <c r="B164" s="589" t="s">
        <v>687</v>
      </c>
      <c r="C164" s="589" t="s">
        <v>2995</v>
      </c>
      <c r="D164" s="589" t="s">
        <v>689</v>
      </c>
      <c r="E164" s="589" t="s">
        <v>2722</v>
      </c>
      <c r="F164" s="590">
        <v>43000</v>
      </c>
      <c r="G164" s="591">
        <v>-223.2</v>
      </c>
      <c r="H164" s="589" t="s">
        <v>474</v>
      </c>
      <c r="I164" s="589" t="s">
        <v>1073</v>
      </c>
      <c r="J164" s="590">
        <v>43001</v>
      </c>
      <c r="K164" s="589" t="s">
        <v>71</v>
      </c>
      <c r="L164" s="589" t="s">
        <v>2723</v>
      </c>
    </row>
    <row r="165" spans="1:12" x14ac:dyDescent="0.2">
      <c r="A165" s="589" t="s">
        <v>611</v>
      </c>
      <c r="B165" s="589" t="s">
        <v>687</v>
      </c>
      <c r="C165" s="589" t="s">
        <v>2995</v>
      </c>
      <c r="D165" s="589" t="s">
        <v>689</v>
      </c>
      <c r="E165" s="589" t="s">
        <v>2743</v>
      </c>
      <c r="F165" s="590">
        <v>43000</v>
      </c>
      <c r="G165" s="591">
        <v>115.94</v>
      </c>
      <c r="H165" s="589" t="s">
        <v>474</v>
      </c>
      <c r="I165" s="589" t="s">
        <v>156</v>
      </c>
      <c r="J165" s="590">
        <v>43001</v>
      </c>
      <c r="K165" s="589" t="s">
        <v>71</v>
      </c>
      <c r="L165" s="589" t="s">
        <v>2298</v>
      </c>
    </row>
    <row r="166" spans="1:12" x14ac:dyDescent="0.2">
      <c r="A166" s="589" t="s">
        <v>611</v>
      </c>
      <c r="B166" s="589" t="s">
        <v>687</v>
      </c>
      <c r="C166" s="589" t="s">
        <v>2995</v>
      </c>
      <c r="D166" s="589" t="s">
        <v>689</v>
      </c>
      <c r="E166" s="589" t="s">
        <v>2744</v>
      </c>
      <c r="F166" s="590">
        <v>43000</v>
      </c>
      <c r="G166" s="591">
        <v>30.59</v>
      </c>
      <c r="H166" s="589" t="s">
        <v>474</v>
      </c>
      <c r="I166" s="589" t="s">
        <v>377</v>
      </c>
      <c r="J166" s="590">
        <v>43001</v>
      </c>
      <c r="K166" s="589" t="s">
        <v>71</v>
      </c>
      <c r="L166" s="589" t="s">
        <v>2573</v>
      </c>
    </row>
    <row r="167" spans="1:12" x14ac:dyDescent="0.2">
      <c r="A167" s="589" t="s">
        <v>611</v>
      </c>
      <c r="B167" s="589" t="s">
        <v>687</v>
      </c>
      <c r="C167" s="589" t="s">
        <v>2995</v>
      </c>
      <c r="D167" s="589" t="s">
        <v>689</v>
      </c>
      <c r="E167" s="589" t="s">
        <v>2746</v>
      </c>
      <c r="F167" s="590">
        <v>43000</v>
      </c>
      <c r="G167" s="591">
        <v>135.38</v>
      </c>
      <c r="H167" s="589" t="s">
        <v>474</v>
      </c>
      <c r="I167" s="589" t="s">
        <v>1903</v>
      </c>
      <c r="J167" s="590">
        <v>43001</v>
      </c>
      <c r="K167" s="589" t="s">
        <v>71</v>
      </c>
      <c r="L167" s="589" t="s">
        <v>2197</v>
      </c>
    </row>
    <row r="168" spans="1:12" x14ac:dyDescent="0.2">
      <c r="A168" s="589" t="s">
        <v>611</v>
      </c>
      <c r="B168" s="589" t="s">
        <v>687</v>
      </c>
      <c r="C168" s="589" t="s">
        <v>2995</v>
      </c>
      <c r="D168" s="589" t="s">
        <v>689</v>
      </c>
      <c r="E168" s="589" t="s">
        <v>2748</v>
      </c>
      <c r="F168" s="590">
        <v>43000</v>
      </c>
      <c r="G168" s="591">
        <v>14.55</v>
      </c>
      <c r="H168" s="589" t="s">
        <v>474</v>
      </c>
      <c r="I168" s="589" t="s">
        <v>2610</v>
      </c>
      <c r="J168" s="590">
        <v>43001</v>
      </c>
      <c r="K168" s="589" t="s">
        <v>71</v>
      </c>
      <c r="L168" s="589" t="s">
        <v>2187</v>
      </c>
    </row>
    <row r="169" spans="1:12" x14ac:dyDescent="0.2">
      <c r="A169" s="589" t="s">
        <v>611</v>
      </c>
      <c r="B169" s="589" t="s">
        <v>687</v>
      </c>
      <c r="C169" s="589" t="s">
        <v>2995</v>
      </c>
      <c r="D169" s="589" t="s">
        <v>689</v>
      </c>
      <c r="E169" s="589" t="s">
        <v>2823</v>
      </c>
      <c r="F169" s="590">
        <v>43000</v>
      </c>
      <c r="G169" s="591">
        <v>675.06</v>
      </c>
      <c r="H169" s="589" t="s">
        <v>474</v>
      </c>
      <c r="I169" s="589" t="s">
        <v>1903</v>
      </c>
      <c r="J169" s="590">
        <v>43001</v>
      </c>
      <c r="K169" s="589" t="s">
        <v>71</v>
      </c>
      <c r="L169" s="589" t="s">
        <v>2751</v>
      </c>
    </row>
    <row r="170" spans="1:12" x14ac:dyDescent="0.2">
      <c r="A170" s="589" t="s">
        <v>611</v>
      </c>
      <c r="B170" s="589" t="s">
        <v>687</v>
      </c>
      <c r="C170" s="589" t="s">
        <v>2995</v>
      </c>
      <c r="D170" s="589" t="s">
        <v>689</v>
      </c>
      <c r="E170" s="589" t="s">
        <v>2824</v>
      </c>
      <c r="F170" s="590">
        <v>43000</v>
      </c>
      <c r="G170" s="591">
        <v>675.06</v>
      </c>
      <c r="H170" s="589" t="s">
        <v>474</v>
      </c>
      <c r="I170" s="589" t="s">
        <v>1903</v>
      </c>
      <c r="J170" s="590">
        <v>43001</v>
      </c>
      <c r="K170" s="589" t="s">
        <v>71</v>
      </c>
      <c r="L170" s="589" t="s">
        <v>2755</v>
      </c>
    </row>
    <row r="171" spans="1:12" x14ac:dyDescent="0.2">
      <c r="A171" s="589" t="s">
        <v>611</v>
      </c>
      <c r="B171" s="589" t="s">
        <v>687</v>
      </c>
      <c r="C171" s="589" t="s">
        <v>2995</v>
      </c>
      <c r="D171" s="589" t="s">
        <v>689</v>
      </c>
      <c r="E171" s="589" t="s">
        <v>2825</v>
      </c>
      <c r="F171" s="590">
        <v>43000</v>
      </c>
      <c r="G171" s="591">
        <v>1350.12</v>
      </c>
      <c r="H171" s="589" t="s">
        <v>474</v>
      </c>
      <c r="I171" s="589" t="s">
        <v>1903</v>
      </c>
      <c r="J171" s="590">
        <v>43001</v>
      </c>
      <c r="K171" s="589" t="s">
        <v>71</v>
      </c>
      <c r="L171" s="589" t="s">
        <v>2753</v>
      </c>
    </row>
    <row r="172" spans="1:12" x14ac:dyDescent="0.2">
      <c r="A172" s="589" t="s">
        <v>611</v>
      </c>
      <c r="B172" s="589" t="s">
        <v>687</v>
      </c>
      <c r="C172" s="589" t="s">
        <v>2995</v>
      </c>
      <c r="D172" s="589" t="s">
        <v>689</v>
      </c>
      <c r="E172" s="589" t="s">
        <v>2747</v>
      </c>
      <c r="F172" s="590">
        <v>43000</v>
      </c>
      <c r="G172" s="591">
        <v>16.25</v>
      </c>
      <c r="H172" s="589" t="s">
        <v>474</v>
      </c>
      <c r="I172" s="589" t="s">
        <v>2610</v>
      </c>
      <c r="J172" s="590">
        <v>43003</v>
      </c>
      <c r="K172" s="589" t="s">
        <v>71</v>
      </c>
      <c r="L172" s="589" t="s">
        <v>2187</v>
      </c>
    </row>
    <row r="173" spans="1:12" x14ac:dyDescent="0.2">
      <c r="A173" s="589" t="s">
        <v>611</v>
      </c>
      <c r="B173" s="589" t="s">
        <v>91</v>
      </c>
      <c r="C173" s="589" t="s">
        <v>92</v>
      </c>
      <c r="D173" s="589" t="s">
        <v>93</v>
      </c>
      <c r="E173" s="589" t="s">
        <v>2874</v>
      </c>
      <c r="F173" s="590">
        <v>43003</v>
      </c>
      <c r="G173" s="591">
        <v>740.52</v>
      </c>
      <c r="H173" s="589" t="s">
        <v>474</v>
      </c>
      <c r="I173" s="589" t="s">
        <v>232</v>
      </c>
      <c r="J173" s="590">
        <v>43003</v>
      </c>
      <c r="K173" s="589" t="s">
        <v>71</v>
      </c>
      <c r="L173" s="589" t="s">
        <v>474</v>
      </c>
    </row>
    <row r="174" spans="1:12" x14ac:dyDescent="0.2">
      <c r="A174" s="589" t="s">
        <v>611</v>
      </c>
      <c r="B174" s="589" t="s">
        <v>2421</v>
      </c>
      <c r="C174" s="589" t="s">
        <v>2422</v>
      </c>
      <c r="D174" s="589" t="s">
        <v>2423</v>
      </c>
      <c r="E174" s="589" t="s">
        <v>2885</v>
      </c>
      <c r="F174" s="590">
        <v>43003</v>
      </c>
      <c r="G174" s="591">
        <v>101.64</v>
      </c>
      <c r="H174" s="589" t="s">
        <v>474</v>
      </c>
      <c r="I174" s="589" t="s">
        <v>2522</v>
      </c>
      <c r="J174" s="590">
        <v>43003</v>
      </c>
      <c r="K174" s="589" t="s">
        <v>71</v>
      </c>
      <c r="L174" s="589" t="s">
        <v>474</v>
      </c>
    </row>
    <row r="175" spans="1:12" x14ac:dyDescent="0.2">
      <c r="A175" s="589" t="s">
        <v>611</v>
      </c>
      <c r="B175" s="589" t="s">
        <v>630</v>
      </c>
      <c r="C175" s="589" t="s">
        <v>631</v>
      </c>
      <c r="D175" s="589" t="s">
        <v>632</v>
      </c>
      <c r="E175" s="589" t="s">
        <v>2895</v>
      </c>
      <c r="F175" s="590">
        <v>43003</v>
      </c>
      <c r="G175" s="591">
        <v>19.12</v>
      </c>
      <c r="H175" s="589" t="s">
        <v>474</v>
      </c>
      <c r="I175" s="589" t="s">
        <v>237</v>
      </c>
      <c r="J175" s="590">
        <v>43004</v>
      </c>
      <c r="K175" s="589" t="s">
        <v>71</v>
      </c>
      <c r="L175" s="589" t="s">
        <v>474</v>
      </c>
    </row>
    <row r="176" spans="1:12" x14ac:dyDescent="0.2">
      <c r="A176" s="589" t="s">
        <v>611</v>
      </c>
      <c r="B176" s="589" t="s">
        <v>215</v>
      </c>
      <c r="C176" s="589" t="s">
        <v>3828</v>
      </c>
      <c r="D176" s="589" t="s">
        <v>216</v>
      </c>
      <c r="E176" s="589" t="s">
        <v>2875</v>
      </c>
      <c r="F176" s="590">
        <v>42984</v>
      </c>
      <c r="G176" s="591">
        <v>54.38</v>
      </c>
      <c r="H176" s="589" t="s">
        <v>2876</v>
      </c>
      <c r="I176" s="589" t="s">
        <v>237</v>
      </c>
      <c r="J176" s="590">
        <v>43006</v>
      </c>
      <c r="K176" s="589" t="s">
        <v>71</v>
      </c>
      <c r="L176" s="589" t="s">
        <v>2877</v>
      </c>
    </row>
    <row r="177" spans="1:12" x14ac:dyDescent="0.2">
      <c r="A177" s="589" t="s">
        <v>611</v>
      </c>
      <c r="B177" s="589" t="s">
        <v>687</v>
      </c>
      <c r="C177" s="589" t="s">
        <v>2995</v>
      </c>
      <c r="D177" s="589" t="s">
        <v>689</v>
      </c>
      <c r="E177" s="589" t="s">
        <v>2693</v>
      </c>
      <c r="F177" s="590">
        <v>43006</v>
      </c>
      <c r="G177" s="591">
        <v>-20.8</v>
      </c>
      <c r="H177" s="589" t="s">
        <v>474</v>
      </c>
      <c r="I177" s="589" t="s">
        <v>1073</v>
      </c>
      <c r="J177" s="590">
        <v>43007</v>
      </c>
      <c r="K177" s="589" t="s">
        <v>71</v>
      </c>
      <c r="L177" s="589" t="s">
        <v>2690</v>
      </c>
    </row>
    <row r="178" spans="1:12" x14ac:dyDescent="0.2">
      <c r="A178" s="589" t="s">
        <v>611</v>
      </c>
      <c r="B178" s="589" t="s">
        <v>687</v>
      </c>
      <c r="C178" s="589" t="s">
        <v>2995</v>
      </c>
      <c r="D178" s="589" t="s">
        <v>689</v>
      </c>
      <c r="E178" s="589" t="s">
        <v>2694</v>
      </c>
      <c r="F178" s="590">
        <v>43006</v>
      </c>
      <c r="G178" s="591">
        <v>-25.05</v>
      </c>
      <c r="H178" s="589" t="s">
        <v>474</v>
      </c>
      <c r="I178" s="589" t="s">
        <v>1073</v>
      </c>
      <c r="J178" s="590">
        <v>43007</v>
      </c>
      <c r="K178" s="589" t="s">
        <v>71</v>
      </c>
      <c r="L178" s="589" t="s">
        <v>2695</v>
      </c>
    </row>
    <row r="179" spans="1:12" x14ac:dyDescent="0.2">
      <c r="A179" s="589" t="s">
        <v>611</v>
      </c>
      <c r="B179" s="589" t="s">
        <v>1827</v>
      </c>
      <c r="C179" s="589" t="s">
        <v>3001</v>
      </c>
      <c r="D179" s="589" t="s">
        <v>1828</v>
      </c>
      <c r="E179" s="589" t="s">
        <v>2907</v>
      </c>
      <c r="F179" s="590">
        <v>43006</v>
      </c>
      <c r="G179" s="591">
        <v>25</v>
      </c>
      <c r="H179" s="589" t="s">
        <v>474</v>
      </c>
      <c r="I179" s="589" t="s">
        <v>85</v>
      </c>
      <c r="J179" s="590">
        <v>43007</v>
      </c>
      <c r="K179" s="589" t="s">
        <v>71</v>
      </c>
      <c r="L179" s="589" t="s">
        <v>474</v>
      </c>
    </row>
    <row r="180" spans="1:12" x14ac:dyDescent="0.2">
      <c r="A180" s="589" t="s">
        <v>611</v>
      </c>
      <c r="B180" s="589" t="s">
        <v>687</v>
      </c>
      <c r="C180" s="589" t="s">
        <v>2995</v>
      </c>
      <c r="D180" s="589" t="s">
        <v>689</v>
      </c>
      <c r="E180" s="589" t="s">
        <v>2689</v>
      </c>
      <c r="F180" s="590">
        <v>43007</v>
      </c>
      <c r="G180" s="591">
        <v>-78.8</v>
      </c>
      <c r="H180" s="589" t="s">
        <v>474</v>
      </c>
      <c r="I180" s="589" t="s">
        <v>1073</v>
      </c>
      <c r="J180" s="590">
        <v>43008</v>
      </c>
      <c r="K180" s="589" t="s">
        <v>71</v>
      </c>
      <c r="L180" s="589" t="s">
        <v>2690</v>
      </c>
    </row>
    <row r="181" spans="1:12" x14ac:dyDescent="0.2">
      <c r="A181" s="589" t="s">
        <v>611</v>
      </c>
      <c r="B181" s="589" t="s">
        <v>687</v>
      </c>
      <c r="C181" s="589" t="s">
        <v>2995</v>
      </c>
      <c r="D181" s="589" t="s">
        <v>689</v>
      </c>
      <c r="E181" s="589" t="s">
        <v>2691</v>
      </c>
      <c r="F181" s="590">
        <v>43007</v>
      </c>
      <c r="G181" s="591">
        <v>-92.95</v>
      </c>
      <c r="H181" s="589" t="s">
        <v>474</v>
      </c>
      <c r="I181" s="589" t="s">
        <v>1073</v>
      </c>
      <c r="J181" s="590">
        <v>43008</v>
      </c>
      <c r="K181" s="589" t="s">
        <v>71</v>
      </c>
      <c r="L181" s="589" t="s">
        <v>2690</v>
      </c>
    </row>
    <row r="182" spans="1:12" x14ac:dyDescent="0.2">
      <c r="G182" s="592">
        <f>SUM(G2:G181)</f>
        <v>28801.61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A2" sqref="A2:XFD17"/>
    </sheetView>
  </sheetViews>
  <sheetFormatPr defaultColWidth="9.140625" defaultRowHeight="12.75" x14ac:dyDescent="0.2"/>
  <cols>
    <col min="1" max="2" width="10" style="589" bestFit="1" customWidth="1"/>
    <col min="3" max="3" width="36" style="589" bestFit="1" customWidth="1"/>
    <col min="4" max="4" width="11" style="589" bestFit="1" customWidth="1"/>
    <col min="5" max="5" width="14" style="589" bestFit="1" customWidth="1"/>
    <col min="6" max="6" width="15" style="589" bestFit="1" customWidth="1"/>
    <col min="7" max="7" width="12.42578125" style="589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5423</v>
      </c>
      <c r="F2" s="590">
        <v>42984</v>
      </c>
      <c r="G2" s="591">
        <v>40.9</v>
      </c>
      <c r="H2" s="589" t="s">
        <v>474</v>
      </c>
      <c r="I2" s="589" t="s">
        <v>1073</v>
      </c>
      <c r="J2" s="590">
        <v>42985</v>
      </c>
      <c r="K2" s="589" t="s">
        <v>4</v>
      </c>
      <c r="L2" s="589" t="s">
        <v>3256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5424</v>
      </c>
      <c r="F3" s="590">
        <v>42984</v>
      </c>
      <c r="G3" s="591">
        <v>35.450000000000003</v>
      </c>
      <c r="H3" s="589" t="s">
        <v>474</v>
      </c>
      <c r="I3" s="589" t="s">
        <v>1073</v>
      </c>
      <c r="J3" s="590">
        <v>42985</v>
      </c>
      <c r="K3" s="589" t="s">
        <v>4</v>
      </c>
      <c r="L3" s="589" t="s">
        <v>3256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5425</v>
      </c>
      <c r="F4" s="590">
        <v>42985</v>
      </c>
      <c r="G4" s="591">
        <v>-40.9</v>
      </c>
      <c r="H4" s="589" t="s">
        <v>474</v>
      </c>
      <c r="I4" s="589" t="s">
        <v>1073</v>
      </c>
      <c r="J4" s="590">
        <v>42986</v>
      </c>
      <c r="K4" s="589" t="s">
        <v>4</v>
      </c>
      <c r="L4" s="589" t="s">
        <v>3256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5426</v>
      </c>
      <c r="F5" s="590">
        <v>42985</v>
      </c>
      <c r="G5" s="591">
        <v>-35.450000000000003</v>
      </c>
      <c r="H5" s="589" t="s">
        <v>474</v>
      </c>
      <c r="I5" s="589" t="s">
        <v>1073</v>
      </c>
      <c r="J5" s="590">
        <v>42986</v>
      </c>
      <c r="K5" s="589" t="s">
        <v>4</v>
      </c>
      <c r="L5" s="589" t="s">
        <v>3256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2714</v>
      </c>
      <c r="F6" s="590">
        <v>42993</v>
      </c>
      <c r="G6" s="591">
        <v>-88.35</v>
      </c>
      <c r="H6" s="589" t="s">
        <v>474</v>
      </c>
      <c r="I6" s="589" t="s">
        <v>407</v>
      </c>
      <c r="J6" s="590">
        <v>42994</v>
      </c>
      <c r="K6" s="589" t="s">
        <v>4</v>
      </c>
      <c r="L6" s="589" t="s">
        <v>1991</v>
      </c>
    </row>
    <row r="7" spans="1:12" x14ac:dyDescent="0.2">
      <c r="A7" s="589" t="s">
        <v>307</v>
      </c>
      <c r="B7" s="589" t="s">
        <v>2986</v>
      </c>
      <c r="C7" s="589" t="s">
        <v>2987</v>
      </c>
      <c r="D7" s="589" t="s">
        <v>2988</v>
      </c>
      <c r="E7" s="589" t="s">
        <v>2989</v>
      </c>
      <c r="F7" s="590">
        <v>42552</v>
      </c>
      <c r="G7" s="591">
        <v>1439.9</v>
      </c>
      <c r="H7" s="589" t="s">
        <v>474</v>
      </c>
      <c r="I7" s="589" t="s">
        <v>224</v>
      </c>
      <c r="J7" s="590">
        <v>42998</v>
      </c>
      <c r="K7" s="589" t="s">
        <v>4</v>
      </c>
      <c r="L7" s="589" t="s">
        <v>474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2819</v>
      </c>
      <c r="F8" s="590">
        <v>42822</v>
      </c>
      <c r="G8" s="591">
        <v>257.31</v>
      </c>
      <c r="H8" s="589" t="s">
        <v>474</v>
      </c>
      <c r="I8" s="589" t="s">
        <v>682</v>
      </c>
      <c r="J8" s="590">
        <v>42999</v>
      </c>
      <c r="K8" s="589" t="s">
        <v>4</v>
      </c>
      <c r="L8" s="589" t="s">
        <v>2820</v>
      </c>
    </row>
    <row r="9" spans="1:12" x14ac:dyDescent="0.2">
      <c r="A9" s="589" t="s">
        <v>611</v>
      </c>
      <c r="B9" s="589" t="s">
        <v>409</v>
      </c>
      <c r="C9" s="589" t="s">
        <v>410</v>
      </c>
      <c r="D9" s="589" t="s">
        <v>411</v>
      </c>
      <c r="E9" s="589" t="s">
        <v>2968</v>
      </c>
      <c r="F9" s="590">
        <v>42998</v>
      </c>
      <c r="G9" s="591">
        <v>415.03</v>
      </c>
      <c r="H9" s="589" t="s">
        <v>2969</v>
      </c>
      <c r="I9" s="589" t="s">
        <v>617</v>
      </c>
      <c r="J9" s="590">
        <v>42999</v>
      </c>
      <c r="K9" s="589" t="s">
        <v>4</v>
      </c>
      <c r="L9" s="589" t="s">
        <v>2970</v>
      </c>
    </row>
    <row r="10" spans="1:12" x14ac:dyDescent="0.2">
      <c r="A10" s="589" t="s">
        <v>611</v>
      </c>
      <c r="B10" s="589" t="s">
        <v>1065</v>
      </c>
      <c r="C10" s="589" t="s">
        <v>1066</v>
      </c>
      <c r="D10" s="589" t="s">
        <v>1067</v>
      </c>
      <c r="E10" s="589" t="s">
        <v>2688</v>
      </c>
      <c r="F10" s="590">
        <v>42997</v>
      </c>
      <c r="G10" s="591">
        <v>-30.25</v>
      </c>
      <c r="H10" s="589" t="s">
        <v>2149</v>
      </c>
      <c r="I10" s="589" t="s">
        <v>104</v>
      </c>
      <c r="J10" s="590">
        <v>43000</v>
      </c>
      <c r="K10" s="589" t="s">
        <v>4</v>
      </c>
      <c r="L10" s="589" t="s">
        <v>2150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2742</v>
      </c>
      <c r="F11" s="590">
        <v>43000</v>
      </c>
      <c r="G11" s="591">
        <v>22.85</v>
      </c>
      <c r="H11" s="589" t="s">
        <v>474</v>
      </c>
      <c r="I11" s="589" t="s">
        <v>2648</v>
      </c>
      <c r="J11" s="590">
        <v>43001</v>
      </c>
      <c r="K11" s="589" t="s">
        <v>4</v>
      </c>
      <c r="L11" s="589" t="s">
        <v>2741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2745</v>
      </c>
      <c r="F12" s="590">
        <v>43000</v>
      </c>
      <c r="G12" s="591">
        <v>213.91</v>
      </c>
      <c r="H12" s="589" t="s">
        <v>474</v>
      </c>
      <c r="I12" s="589" t="s">
        <v>3835</v>
      </c>
      <c r="J12" s="590">
        <v>43001</v>
      </c>
      <c r="K12" s="589" t="s">
        <v>4</v>
      </c>
      <c r="L12" s="589" t="s">
        <v>474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2703</v>
      </c>
      <c r="F13" s="590">
        <v>43000</v>
      </c>
      <c r="G13" s="591">
        <v>-213.79</v>
      </c>
      <c r="H13" s="589" t="s">
        <v>474</v>
      </c>
      <c r="I13" s="589" t="s">
        <v>625</v>
      </c>
      <c r="J13" s="590">
        <v>43001</v>
      </c>
      <c r="K13" s="589" t="s">
        <v>4</v>
      </c>
      <c r="L13" s="589" t="s">
        <v>474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5427</v>
      </c>
      <c r="F14" s="590">
        <v>43000</v>
      </c>
      <c r="G14" s="591">
        <v>-46.35</v>
      </c>
      <c r="H14" s="589" t="s">
        <v>474</v>
      </c>
      <c r="I14" s="589" t="s">
        <v>524</v>
      </c>
      <c r="J14" s="590">
        <v>43001</v>
      </c>
      <c r="K14" s="589" t="s">
        <v>4</v>
      </c>
      <c r="L14" s="589" t="s">
        <v>474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5428</v>
      </c>
      <c r="F15" s="590">
        <v>43000</v>
      </c>
      <c r="G15" s="591">
        <v>55.6</v>
      </c>
      <c r="H15" s="589" t="s">
        <v>474</v>
      </c>
      <c r="I15" s="589" t="s">
        <v>524</v>
      </c>
      <c r="J15" s="590">
        <v>43001</v>
      </c>
      <c r="K15" s="589" t="s">
        <v>4</v>
      </c>
      <c r="L15" s="589" t="s">
        <v>474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5429</v>
      </c>
      <c r="F16" s="590">
        <v>43005</v>
      </c>
      <c r="G16" s="591">
        <v>280</v>
      </c>
      <c r="H16" s="589" t="s">
        <v>474</v>
      </c>
      <c r="I16" s="589" t="s">
        <v>1073</v>
      </c>
      <c r="J16" s="590">
        <v>43006</v>
      </c>
      <c r="K16" s="589" t="s">
        <v>4</v>
      </c>
      <c r="L16" s="589" t="s">
        <v>3256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2692</v>
      </c>
      <c r="F17" s="590">
        <v>43006</v>
      </c>
      <c r="G17" s="591">
        <v>-900.7</v>
      </c>
      <c r="H17" s="589" t="s">
        <v>474</v>
      </c>
      <c r="I17" s="589" t="s">
        <v>1073</v>
      </c>
      <c r="J17" s="590">
        <v>43007</v>
      </c>
      <c r="K17" s="589" t="s">
        <v>4</v>
      </c>
      <c r="L17" s="589" t="s">
        <v>3256</v>
      </c>
    </row>
    <row r="18" spans="1:12" x14ac:dyDescent="0.2">
      <c r="G18" s="592">
        <f>SUM(G2:G17)</f>
        <v>1405.16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1"/>
  <sheetViews>
    <sheetView topLeftCell="A377" workbookViewId="0">
      <selection sqref="A1:XFD1048576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22" style="589" bestFit="1" customWidth="1"/>
    <col min="6" max="6" width="15" style="589" bestFit="1" customWidth="1"/>
    <col min="7" max="7" width="10" style="589" bestFit="1" customWidth="1"/>
    <col min="8" max="8" width="10" style="589" customWidth="1"/>
    <col min="9" max="9" width="11.5703125" style="589" customWidth="1"/>
    <col min="10" max="10" width="21" style="589" bestFit="1" customWidth="1"/>
    <col min="11" max="11" width="16" style="589" bestFit="1" customWidth="1"/>
    <col min="12" max="12" width="13" style="589" bestFit="1" customWidth="1"/>
    <col min="13" max="13" width="14" style="589" bestFit="1" customWidth="1"/>
    <col min="14" max="14" width="19" style="589" bestFit="1" customWidth="1"/>
    <col min="15" max="16384" width="9.140625" style="589"/>
  </cols>
  <sheetData>
    <row r="1" spans="1:14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/>
      <c r="I1" s="594"/>
      <c r="J1" s="594" t="s">
        <v>36</v>
      </c>
      <c r="K1" s="594" t="s">
        <v>3</v>
      </c>
      <c r="L1" s="595" t="s">
        <v>34</v>
      </c>
      <c r="M1" s="595" t="s">
        <v>35</v>
      </c>
      <c r="N1" s="594" t="s">
        <v>760</v>
      </c>
    </row>
    <row r="2" spans="1:14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3005</v>
      </c>
      <c r="F2" s="590">
        <v>43038</v>
      </c>
      <c r="G2" s="591">
        <v>95.2</v>
      </c>
      <c r="H2" s="591">
        <v>-1</v>
      </c>
      <c r="I2" s="591">
        <f>G2*H2</f>
        <v>-95.2</v>
      </c>
      <c r="J2" s="589" t="s">
        <v>474</v>
      </c>
      <c r="K2" s="589" t="s">
        <v>682</v>
      </c>
      <c r="L2" s="590">
        <v>43039</v>
      </c>
      <c r="M2" s="589" t="s">
        <v>71</v>
      </c>
      <c r="N2" s="589" t="s">
        <v>3006</v>
      </c>
    </row>
    <row r="3" spans="1:14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3007</v>
      </c>
      <c r="F3" s="590">
        <v>43035</v>
      </c>
      <c r="G3" s="591">
        <v>622.16</v>
      </c>
      <c r="H3" s="591">
        <v>-1</v>
      </c>
      <c r="I3" s="591">
        <f t="shared" ref="I3:I66" si="0">G3*H3</f>
        <v>-622.16</v>
      </c>
      <c r="J3" s="589" t="s">
        <v>474</v>
      </c>
      <c r="K3" s="589" t="s">
        <v>682</v>
      </c>
      <c r="L3" s="590">
        <v>43038</v>
      </c>
      <c r="M3" s="589" t="s">
        <v>71</v>
      </c>
      <c r="N3" s="589" t="s">
        <v>3008</v>
      </c>
    </row>
    <row r="4" spans="1:14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3010</v>
      </c>
      <c r="F4" s="590">
        <v>43034</v>
      </c>
      <c r="G4" s="591">
        <v>31.19</v>
      </c>
      <c r="H4" s="591">
        <v>-1</v>
      </c>
      <c r="I4" s="591">
        <f t="shared" si="0"/>
        <v>-31.19</v>
      </c>
      <c r="J4" s="589" t="s">
        <v>474</v>
      </c>
      <c r="K4" s="589" t="s">
        <v>377</v>
      </c>
      <c r="L4" s="590">
        <v>43035</v>
      </c>
      <c r="M4" s="589" t="s">
        <v>71</v>
      </c>
      <c r="N4" s="589" t="s">
        <v>2573</v>
      </c>
    </row>
    <row r="5" spans="1:14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3011</v>
      </c>
      <c r="F5" s="590">
        <v>43027</v>
      </c>
      <c r="G5" s="591">
        <v>1268.1099999999999</v>
      </c>
      <c r="H5" s="591">
        <v>-1</v>
      </c>
      <c r="I5" s="591">
        <f t="shared" si="0"/>
        <v>-1268.1099999999999</v>
      </c>
      <c r="J5" s="589" t="s">
        <v>474</v>
      </c>
      <c r="K5" s="589" t="s">
        <v>1073</v>
      </c>
      <c r="L5" s="590">
        <v>43028</v>
      </c>
      <c r="M5" s="589" t="s">
        <v>71</v>
      </c>
      <c r="N5" s="589" t="s">
        <v>2690</v>
      </c>
    </row>
    <row r="6" spans="1:14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3012</v>
      </c>
      <c r="F6" s="590">
        <v>43027</v>
      </c>
      <c r="G6" s="591">
        <v>38.15</v>
      </c>
      <c r="H6" s="591">
        <v>-1</v>
      </c>
      <c r="I6" s="591">
        <f t="shared" si="0"/>
        <v>-38.15</v>
      </c>
      <c r="J6" s="589" t="s">
        <v>474</v>
      </c>
      <c r="K6" s="589" t="s">
        <v>230</v>
      </c>
      <c r="L6" s="590">
        <v>43028</v>
      </c>
      <c r="M6" s="589" t="s">
        <v>71</v>
      </c>
      <c r="N6" s="589" t="s">
        <v>3013</v>
      </c>
    </row>
    <row r="7" spans="1:14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3014</v>
      </c>
      <c r="F7" s="590">
        <v>43027</v>
      </c>
      <c r="G7" s="591">
        <v>61.85</v>
      </c>
      <c r="H7" s="591">
        <v>-1</v>
      </c>
      <c r="I7" s="591">
        <f t="shared" si="0"/>
        <v>-61.85</v>
      </c>
      <c r="J7" s="589" t="s">
        <v>474</v>
      </c>
      <c r="K7" s="589" t="s">
        <v>524</v>
      </c>
      <c r="L7" s="590">
        <v>43028</v>
      </c>
      <c r="M7" s="589" t="s">
        <v>71</v>
      </c>
      <c r="N7" s="589" t="s">
        <v>3015</v>
      </c>
    </row>
    <row r="8" spans="1:14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3016</v>
      </c>
      <c r="F8" s="590">
        <v>43021</v>
      </c>
      <c r="G8" s="591">
        <v>1353.68</v>
      </c>
      <c r="H8" s="591">
        <v>-1</v>
      </c>
      <c r="I8" s="591">
        <f t="shared" si="0"/>
        <v>-1353.68</v>
      </c>
      <c r="J8" s="589" t="s">
        <v>474</v>
      </c>
      <c r="K8" s="589" t="s">
        <v>1073</v>
      </c>
      <c r="L8" s="590">
        <v>43022</v>
      </c>
      <c r="M8" s="589" t="s">
        <v>71</v>
      </c>
      <c r="N8" s="589" t="s">
        <v>2690</v>
      </c>
    </row>
    <row r="9" spans="1:14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3017</v>
      </c>
      <c r="F9" s="590">
        <v>43018</v>
      </c>
      <c r="G9" s="591">
        <v>461.16</v>
      </c>
      <c r="H9" s="591">
        <v>-1</v>
      </c>
      <c r="I9" s="591">
        <f t="shared" si="0"/>
        <v>-461.16</v>
      </c>
      <c r="J9" s="589" t="s">
        <v>474</v>
      </c>
      <c r="K9" s="589" t="s">
        <v>1073</v>
      </c>
      <c r="L9" s="590">
        <v>43019</v>
      </c>
      <c r="M9" s="589" t="s">
        <v>71</v>
      </c>
      <c r="N9" s="589" t="s">
        <v>2690</v>
      </c>
    </row>
    <row r="10" spans="1:14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3018</v>
      </c>
      <c r="F10" s="590">
        <v>43018</v>
      </c>
      <c r="G10" s="591">
        <v>54.99</v>
      </c>
      <c r="H10" s="591">
        <v>-1</v>
      </c>
      <c r="I10" s="591">
        <f t="shared" si="0"/>
        <v>-54.99</v>
      </c>
      <c r="J10" s="589" t="s">
        <v>474</v>
      </c>
      <c r="K10" s="589" t="s">
        <v>1903</v>
      </c>
      <c r="L10" s="590">
        <v>43019</v>
      </c>
      <c r="M10" s="589" t="s">
        <v>71</v>
      </c>
      <c r="N10" s="589" t="s">
        <v>2808</v>
      </c>
    </row>
    <row r="11" spans="1:14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3019</v>
      </c>
      <c r="F11" s="590">
        <v>43018</v>
      </c>
      <c r="G11" s="591">
        <v>24.78</v>
      </c>
      <c r="H11" s="591">
        <v>-1</v>
      </c>
      <c r="I11" s="591">
        <f t="shared" si="0"/>
        <v>-24.78</v>
      </c>
      <c r="J11" s="589" t="s">
        <v>474</v>
      </c>
      <c r="K11" s="589" t="s">
        <v>1903</v>
      </c>
      <c r="L11" s="590">
        <v>43019</v>
      </c>
      <c r="M11" s="589" t="s">
        <v>71</v>
      </c>
      <c r="N11" s="589" t="s">
        <v>2808</v>
      </c>
    </row>
    <row r="12" spans="1:14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3020</v>
      </c>
      <c r="F12" s="590">
        <v>43014</v>
      </c>
      <c r="G12" s="591">
        <v>94.99</v>
      </c>
      <c r="H12" s="591">
        <v>-1</v>
      </c>
      <c r="I12" s="591">
        <f t="shared" si="0"/>
        <v>-94.99</v>
      </c>
      <c r="J12" s="589" t="s">
        <v>474</v>
      </c>
      <c r="K12" s="589" t="s">
        <v>226</v>
      </c>
      <c r="L12" s="590">
        <v>43015</v>
      </c>
      <c r="M12" s="589" t="s">
        <v>71</v>
      </c>
      <c r="N12" s="589" t="s">
        <v>2762</v>
      </c>
    </row>
    <row r="13" spans="1:14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3021</v>
      </c>
      <c r="F13" s="590">
        <v>43014</v>
      </c>
      <c r="G13" s="591">
        <v>73.97</v>
      </c>
      <c r="H13" s="591">
        <v>-1</v>
      </c>
      <c r="I13" s="591">
        <f t="shared" si="0"/>
        <v>-73.97</v>
      </c>
      <c r="J13" s="589" t="s">
        <v>474</v>
      </c>
      <c r="K13" s="589" t="s">
        <v>1500</v>
      </c>
      <c r="L13" s="590">
        <v>43015</v>
      </c>
      <c r="M13" s="589" t="s">
        <v>71</v>
      </c>
      <c r="N13" s="589" t="s">
        <v>3022</v>
      </c>
    </row>
    <row r="14" spans="1:14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3023</v>
      </c>
      <c r="F14" s="590">
        <v>43014</v>
      </c>
      <c r="G14" s="591">
        <v>82.95</v>
      </c>
      <c r="H14" s="591">
        <v>-1</v>
      </c>
      <c r="I14" s="591">
        <f t="shared" si="0"/>
        <v>-82.95</v>
      </c>
      <c r="J14" s="589" t="s">
        <v>474</v>
      </c>
      <c r="K14" s="589" t="s">
        <v>1500</v>
      </c>
      <c r="L14" s="590">
        <v>43015</v>
      </c>
      <c r="M14" s="589" t="s">
        <v>71</v>
      </c>
      <c r="N14" s="589" t="s">
        <v>3022</v>
      </c>
    </row>
    <row r="15" spans="1:14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3024</v>
      </c>
      <c r="F15" s="590">
        <v>43014</v>
      </c>
      <c r="G15" s="591">
        <v>100.97</v>
      </c>
      <c r="H15" s="591">
        <v>-1</v>
      </c>
      <c r="I15" s="591">
        <f t="shared" si="0"/>
        <v>-100.97</v>
      </c>
      <c r="J15" s="589" t="s">
        <v>474</v>
      </c>
      <c r="K15" s="589" t="s">
        <v>1073</v>
      </c>
      <c r="L15" s="590">
        <v>43015</v>
      </c>
      <c r="M15" s="589" t="s">
        <v>71</v>
      </c>
      <c r="N15" s="589" t="s">
        <v>3025</v>
      </c>
    </row>
    <row r="16" spans="1:14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3026</v>
      </c>
      <c r="F16" s="590">
        <v>43012</v>
      </c>
      <c r="G16" s="591">
        <v>92.95</v>
      </c>
      <c r="H16" s="591">
        <v>-1</v>
      </c>
      <c r="I16" s="591">
        <f t="shared" si="0"/>
        <v>-92.95</v>
      </c>
      <c r="J16" s="589" t="s">
        <v>474</v>
      </c>
      <c r="K16" s="589" t="s">
        <v>1073</v>
      </c>
      <c r="L16" s="590">
        <v>43013</v>
      </c>
      <c r="M16" s="589" t="s">
        <v>71</v>
      </c>
      <c r="N16" s="589" t="s">
        <v>2690</v>
      </c>
    </row>
    <row r="17" spans="1:14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3027</v>
      </c>
      <c r="F17" s="590">
        <v>43012</v>
      </c>
      <c r="G17" s="591">
        <v>78.8</v>
      </c>
      <c r="H17" s="591">
        <v>-1</v>
      </c>
      <c r="I17" s="591">
        <f t="shared" si="0"/>
        <v>-78.8</v>
      </c>
      <c r="J17" s="589" t="s">
        <v>474</v>
      </c>
      <c r="K17" s="589" t="s">
        <v>1073</v>
      </c>
      <c r="L17" s="590">
        <v>43013</v>
      </c>
      <c r="M17" s="589" t="s">
        <v>71</v>
      </c>
      <c r="N17" s="589" t="s">
        <v>2690</v>
      </c>
    </row>
    <row r="18" spans="1:14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3029</v>
      </c>
      <c r="F18" s="590">
        <v>43010</v>
      </c>
      <c r="G18" s="591">
        <v>1091.4000000000001</v>
      </c>
      <c r="H18" s="591">
        <v>-1</v>
      </c>
      <c r="I18" s="591">
        <f t="shared" si="0"/>
        <v>-1091.4000000000001</v>
      </c>
      <c r="J18" s="589" t="s">
        <v>474</v>
      </c>
      <c r="K18" s="589" t="s">
        <v>1073</v>
      </c>
      <c r="L18" s="590">
        <v>43011</v>
      </c>
      <c r="M18" s="589" t="s">
        <v>71</v>
      </c>
      <c r="N18" s="589" t="s">
        <v>2690</v>
      </c>
    </row>
    <row r="19" spans="1:14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3030</v>
      </c>
      <c r="F19" s="590">
        <v>43010</v>
      </c>
      <c r="G19" s="591">
        <v>156.34</v>
      </c>
      <c r="H19" s="591">
        <v>-1</v>
      </c>
      <c r="I19" s="591">
        <f t="shared" si="0"/>
        <v>-156.34</v>
      </c>
      <c r="J19" s="589" t="s">
        <v>474</v>
      </c>
      <c r="K19" s="589" t="s">
        <v>1073</v>
      </c>
      <c r="L19" s="590">
        <v>43011</v>
      </c>
      <c r="M19" s="589" t="s">
        <v>71</v>
      </c>
      <c r="N19" s="589" t="s">
        <v>2690</v>
      </c>
    </row>
    <row r="20" spans="1:14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3031</v>
      </c>
      <c r="F20" s="590">
        <v>43010</v>
      </c>
      <c r="G20" s="591">
        <v>156.34</v>
      </c>
      <c r="H20" s="591">
        <v>-1</v>
      </c>
      <c r="I20" s="591">
        <f t="shared" si="0"/>
        <v>-156.34</v>
      </c>
      <c r="J20" s="589" t="s">
        <v>474</v>
      </c>
      <c r="K20" s="589" t="s">
        <v>1073</v>
      </c>
      <c r="L20" s="590">
        <v>43011</v>
      </c>
      <c r="M20" s="589" t="s">
        <v>71</v>
      </c>
      <c r="N20" s="589" t="s">
        <v>2690</v>
      </c>
    </row>
    <row r="21" spans="1:14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3033</v>
      </c>
      <c r="F21" s="590">
        <v>43034</v>
      </c>
      <c r="G21" s="591">
        <v>506</v>
      </c>
      <c r="H21" s="591">
        <v>-1</v>
      </c>
      <c r="I21" s="591">
        <f t="shared" si="0"/>
        <v>-506</v>
      </c>
      <c r="J21" s="589" t="s">
        <v>474</v>
      </c>
      <c r="K21" s="589" t="s">
        <v>1073</v>
      </c>
      <c r="L21" s="590">
        <v>43035</v>
      </c>
      <c r="M21" s="589" t="s">
        <v>71</v>
      </c>
      <c r="N21" s="589" t="s">
        <v>2690</v>
      </c>
    </row>
    <row r="22" spans="1:14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3034</v>
      </c>
      <c r="F22" s="590">
        <v>43034</v>
      </c>
      <c r="G22" s="591">
        <v>116.4</v>
      </c>
      <c r="H22" s="591">
        <v>-1</v>
      </c>
      <c r="I22" s="591">
        <f t="shared" si="0"/>
        <v>-116.4</v>
      </c>
      <c r="J22" s="589" t="s">
        <v>474</v>
      </c>
      <c r="K22" s="589" t="s">
        <v>1073</v>
      </c>
      <c r="L22" s="590">
        <v>43035</v>
      </c>
      <c r="M22" s="589" t="s">
        <v>71</v>
      </c>
      <c r="N22" s="589" t="s">
        <v>3035</v>
      </c>
    </row>
    <row r="23" spans="1:14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3036</v>
      </c>
      <c r="F23" s="590">
        <v>43034</v>
      </c>
      <c r="G23" s="591">
        <v>109.18</v>
      </c>
      <c r="H23" s="591">
        <v>-1</v>
      </c>
      <c r="I23" s="591">
        <f t="shared" si="0"/>
        <v>-109.18</v>
      </c>
      <c r="J23" s="589" t="s">
        <v>474</v>
      </c>
      <c r="K23" s="589" t="s">
        <v>682</v>
      </c>
      <c r="L23" s="590">
        <v>43035</v>
      </c>
      <c r="M23" s="589" t="s">
        <v>71</v>
      </c>
      <c r="N23" s="589" t="s">
        <v>1798</v>
      </c>
    </row>
    <row r="24" spans="1:14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3038</v>
      </c>
      <c r="F24" s="590">
        <v>43027</v>
      </c>
      <c r="G24" s="591">
        <v>110</v>
      </c>
      <c r="H24" s="591">
        <v>-1</v>
      </c>
      <c r="I24" s="591">
        <f t="shared" si="0"/>
        <v>-110</v>
      </c>
      <c r="J24" s="589" t="s">
        <v>474</v>
      </c>
      <c r="K24" s="589" t="s">
        <v>230</v>
      </c>
      <c r="L24" s="590">
        <v>43028</v>
      </c>
      <c r="M24" s="589" t="s">
        <v>71</v>
      </c>
      <c r="N24" s="589" t="s">
        <v>3013</v>
      </c>
    </row>
    <row r="25" spans="1:14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3041</v>
      </c>
      <c r="F25" s="590">
        <v>43026</v>
      </c>
      <c r="G25" s="591">
        <v>42</v>
      </c>
      <c r="H25" s="591">
        <v>-1</v>
      </c>
      <c r="I25" s="591">
        <f t="shared" si="0"/>
        <v>-42</v>
      </c>
      <c r="J25" s="589" t="s">
        <v>474</v>
      </c>
      <c r="K25" s="589" t="s">
        <v>682</v>
      </c>
      <c r="L25" s="590">
        <v>43027</v>
      </c>
      <c r="M25" s="589" t="s">
        <v>71</v>
      </c>
      <c r="N25" s="589" t="s">
        <v>3042</v>
      </c>
    </row>
    <row r="26" spans="1:14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3043</v>
      </c>
      <c r="F26" s="590">
        <v>43026</v>
      </c>
      <c r="G26" s="591">
        <v>37.32</v>
      </c>
      <c r="H26" s="591">
        <v>-1</v>
      </c>
      <c r="I26" s="591">
        <f t="shared" si="0"/>
        <v>-37.32</v>
      </c>
      <c r="J26" s="589" t="s">
        <v>474</v>
      </c>
      <c r="K26" s="589" t="s">
        <v>682</v>
      </c>
      <c r="L26" s="590">
        <v>43027</v>
      </c>
      <c r="M26" s="589" t="s">
        <v>71</v>
      </c>
      <c r="N26" s="589" t="s">
        <v>3044</v>
      </c>
    </row>
    <row r="27" spans="1:14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3045</v>
      </c>
      <c r="F27" s="590">
        <v>43018</v>
      </c>
      <c r="G27" s="591">
        <v>125.52</v>
      </c>
      <c r="H27" s="591">
        <v>-1</v>
      </c>
      <c r="I27" s="591">
        <f t="shared" si="0"/>
        <v>-125.52</v>
      </c>
      <c r="J27" s="589" t="s">
        <v>474</v>
      </c>
      <c r="K27" s="589" t="s">
        <v>1903</v>
      </c>
      <c r="L27" s="590">
        <v>43019</v>
      </c>
      <c r="M27" s="589" t="s">
        <v>71</v>
      </c>
      <c r="N27" s="589" t="s">
        <v>2808</v>
      </c>
    </row>
    <row r="28" spans="1:14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3046</v>
      </c>
      <c r="F28" s="590">
        <v>43014</v>
      </c>
      <c r="G28" s="591">
        <v>145</v>
      </c>
      <c r="H28" s="591">
        <v>-1</v>
      </c>
      <c r="I28" s="591">
        <f t="shared" si="0"/>
        <v>-145</v>
      </c>
      <c r="J28" s="589" t="s">
        <v>474</v>
      </c>
      <c r="K28" s="589" t="s">
        <v>156</v>
      </c>
      <c r="L28" s="590">
        <v>43015</v>
      </c>
      <c r="M28" s="589" t="s">
        <v>71</v>
      </c>
      <c r="N28" s="589" t="s">
        <v>2215</v>
      </c>
    </row>
    <row r="29" spans="1:14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3047</v>
      </c>
      <c r="F29" s="590">
        <v>43014</v>
      </c>
      <c r="G29" s="591">
        <v>40.200000000000003</v>
      </c>
      <c r="H29" s="591">
        <v>-1</v>
      </c>
      <c r="I29" s="591">
        <f t="shared" si="0"/>
        <v>-40.200000000000003</v>
      </c>
      <c r="J29" s="589" t="s">
        <v>474</v>
      </c>
      <c r="K29" s="589" t="s">
        <v>682</v>
      </c>
      <c r="L29" s="590">
        <v>43015</v>
      </c>
      <c r="M29" s="589" t="s">
        <v>71</v>
      </c>
      <c r="N29" s="589" t="s">
        <v>2240</v>
      </c>
    </row>
    <row r="30" spans="1:14" x14ac:dyDescent="0.2">
      <c r="A30" s="589" t="s">
        <v>611</v>
      </c>
      <c r="B30" s="589" t="s">
        <v>838</v>
      </c>
      <c r="C30" s="589" t="s">
        <v>839</v>
      </c>
      <c r="D30" s="589" t="s">
        <v>840</v>
      </c>
      <c r="E30" s="589" t="s">
        <v>3048</v>
      </c>
      <c r="F30" s="590">
        <v>43028</v>
      </c>
      <c r="G30" s="591">
        <v>176.77</v>
      </c>
      <c r="H30" s="591">
        <v>-1</v>
      </c>
      <c r="I30" s="591">
        <f t="shared" si="0"/>
        <v>-176.77</v>
      </c>
      <c r="J30" s="589" t="s">
        <v>474</v>
      </c>
      <c r="K30" s="589" t="s">
        <v>476</v>
      </c>
      <c r="L30" s="590">
        <v>43032</v>
      </c>
      <c r="M30" s="589" t="s">
        <v>71</v>
      </c>
      <c r="N30" s="589" t="s">
        <v>474</v>
      </c>
    </row>
    <row r="31" spans="1:14" x14ac:dyDescent="0.2">
      <c r="A31" s="589" t="s">
        <v>611</v>
      </c>
      <c r="B31" s="589" t="s">
        <v>220</v>
      </c>
      <c r="C31" s="589" t="s">
        <v>221</v>
      </c>
      <c r="D31" s="589" t="s">
        <v>222</v>
      </c>
      <c r="E31" s="589" t="s">
        <v>3049</v>
      </c>
      <c r="F31" s="590">
        <v>43017</v>
      </c>
      <c r="G31" s="591">
        <v>5.51</v>
      </c>
      <c r="H31" s="591">
        <v>-1</v>
      </c>
      <c r="I31" s="591">
        <f t="shared" si="0"/>
        <v>-5.51</v>
      </c>
      <c r="J31" s="589" t="s">
        <v>474</v>
      </c>
      <c r="K31" s="589" t="s">
        <v>224</v>
      </c>
      <c r="L31" s="590">
        <v>43025</v>
      </c>
      <c r="M31" s="589" t="s">
        <v>71</v>
      </c>
      <c r="N31" s="589" t="s">
        <v>474</v>
      </c>
    </row>
    <row r="32" spans="1:14" x14ac:dyDescent="0.2">
      <c r="A32" s="589" t="s">
        <v>611</v>
      </c>
      <c r="B32" s="589" t="s">
        <v>158</v>
      </c>
      <c r="C32" s="589" t="s">
        <v>159</v>
      </c>
      <c r="D32" s="589" t="s">
        <v>160</v>
      </c>
      <c r="E32" s="589" t="s">
        <v>3050</v>
      </c>
      <c r="F32" s="590">
        <v>43031</v>
      </c>
      <c r="G32" s="591">
        <v>13</v>
      </c>
      <c r="H32" s="591">
        <v>-1</v>
      </c>
      <c r="I32" s="591">
        <f t="shared" si="0"/>
        <v>-13</v>
      </c>
      <c r="J32" s="589" t="s">
        <v>474</v>
      </c>
      <c r="K32" s="589" t="s">
        <v>587</v>
      </c>
      <c r="L32" s="590">
        <v>43039</v>
      </c>
      <c r="M32" s="589" t="s">
        <v>71</v>
      </c>
      <c r="N32" s="589" t="s">
        <v>474</v>
      </c>
    </row>
    <row r="33" spans="1:14" x14ac:dyDescent="0.2">
      <c r="A33" s="589" t="s">
        <v>611</v>
      </c>
      <c r="B33" s="589" t="s">
        <v>3051</v>
      </c>
      <c r="C33" s="589" t="s">
        <v>3052</v>
      </c>
      <c r="D33" s="589" t="s">
        <v>3053</v>
      </c>
      <c r="E33" s="589" t="s">
        <v>3054</v>
      </c>
      <c r="F33" s="590">
        <v>43019</v>
      </c>
      <c r="G33" s="591">
        <v>21390.23</v>
      </c>
      <c r="H33" s="591">
        <v>1</v>
      </c>
      <c r="I33" s="591">
        <f t="shared" si="0"/>
        <v>21390.23</v>
      </c>
      <c r="J33" s="589" t="s">
        <v>3055</v>
      </c>
      <c r="K33" s="589" t="s">
        <v>161</v>
      </c>
      <c r="L33" s="590">
        <v>43026</v>
      </c>
      <c r="M33" s="589" t="s">
        <v>71</v>
      </c>
      <c r="N33" s="589" t="s">
        <v>3056</v>
      </c>
    </row>
    <row r="34" spans="1:14" x14ac:dyDescent="0.2">
      <c r="A34" s="589" t="s">
        <v>611</v>
      </c>
      <c r="B34" s="589" t="s">
        <v>217</v>
      </c>
      <c r="C34" s="589" t="s">
        <v>218</v>
      </c>
      <c r="D34" s="589" t="s">
        <v>219</v>
      </c>
      <c r="E34" s="589" t="s">
        <v>3060</v>
      </c>
      <c r="F34" s="590">
        <v>43014</v>
      </c>
      <c r="G34" s="591">
        <v>439.24</v>
      </c>
      <c r="H34" s="591">
        <v>1</v>
      </c>
      <c r="I34" s="591">
        <f t="shared" si="0"/>
        <v>439.24</v>
      </c>
      <c r="J34" s="589" t="s">
        <v>3061</v>
      </c>
      <c r="K34" s="589" t="s">
        <v>457</v>
      </c>
      <c r="L34" s="590">
        <v>43025</v>
      </c>
      <c r="M34" s="589" t="s">
        <v>71</v>
      </c>
      <c r="N34" s="589" t="s">
        <v>3062</v>
      </c>
    </row>
    <row r="35" spans="1:14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3063</v>
      </c>
      <c r="F35" s="590">
        <v>43038</v>
      </c>
      <c r="G35" s="591">
        <v>119.98</v>
      </c>
      <c r="H35" s="591">
        <v>1</v>
      </c>
      <c r="I35" s="591">
        <f t="shared" si="0"/>
        <v>119.98</v>
      </c>
      <c r="J35" s="589" t="s">
        <v>474</v>
      </c>
      <c r="K35" s="589" t="s">
        <v>682</v>
      </c>
      <c r="L35" s="590">
        <v>43039</v>
      </c>
      <c r="M35" s="589" t="s">
        <v>71</v>
      </c>
      <c r="N35" s="589" t="s">
        <v>3064</v>
      </c>
    </row>
    <row r="36" spans="1:14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3065</v>
      </c>
      <c r="F36" s="590">
        <v>43038</v>
      </c>
      <c r="G36" s="591">
        <v>15.9</v>
      </c>
      <c r="H36" s="591">
        <v>1</v>
      </c>
      <c r="I36" s="591">
        <f t="shared" si="0"/>
        <v>15.9</v>
      </c>
      <c r="J36" s="589" t="s">
        <v>474</v>
      </c>
      <c r="K36" s="589" t="s">
        <v>668</v>
      </c>
      <c r="L36" s="590">
        <v>43039</v>
      </c>
      <c r="M36" s="589" t="s">
        <v>71</v>
      </c>
      <c r="N36" s="589" t="s">
        <v>3066</v>
      </c>
    </row>
    <row r="37" spans="1:14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3067</v>
      </c>
      <c r="F37" s="590">
        <v>43038</v>
      </c>
      <c r="G37" s="591">
        <v>30.55</v>
      </c>
      <c r="H37" s="591">
        <v>1</v>
      </c>
      <c r="I37" s="591">
        <f t="shared" si="0"/>
        <v>30.55</v>
      </c>
      <c r="J37" s="589" t="s">
        <v>474</v>
      </c>
      <c r="K37" s="589" t="s">
        <v>668</v>
      </c>
      <c r="L37" s="590">
        <v>43039</v>
      </c>
      <c r="M37" s="589" t="s">
        <v>71</v>
      </c>
      <c r="N37" s="589" t="s">
        <v>3066</v>
      </c>
    </row>
    <row r="38" spans="1:14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3068</v>
      </c>
      <c r="F38" s="590">
        <v>43038</v>
      </c>
      <c r="G38" s="591">
        <v>15.9</v>
      </c>
      <c r="H38" s="591">
        <v>1</v>
      </c>
      <c r="I38" s="591">
        <f t="shared" si="0"/>
        <v>15.9</v>
      </c>
      <c r="J38" s="589" t="s">
        <v>474</v>
      </c>
      <c r="K38" s="589" t="s">
        <v>668</v>
      </c>
      <c r="L38" s="590">
        <v>43039</v>
      </c>
      <c r="M38" s="589" t="s">
        <v>71</v>
      </c>
      <c r="N38" s="589" t="s">
        <v>3069</v>
      </c>
    </row>
    <row r="39" spans="1:14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3070</v>
      </c>
      <c r="F39" s="590">
        <v>43038</v>
      </c>
      <c r="G39" s="591">
        <v>30.55</v>
      </c>
      <c r="H39" s="591">
        <v>1</v>
      </c>
      <c r="I39" s="591">
        <f t="shared" si="0"/>
        <v>30.55</v>
      </c>
      <c r="J39" s="589" t="s">
        <v>474</v>
      </c>
      <c r="K39" s="589" t="s">
        <v>668</v>
      </c>
      <c r="L39" s="590">
        <v>43039</v>
      </c>
      <c r="M39" s="589" t="s">
        <v>71</v>
      </c>
      <c r="N39" s="589" t="s">
        <v>3071</v>
      </c>
    </row>
    <row r="40" spans="1:14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3072</v>
      </c>
      <c r="F40" s="590">
        <v>43038</v>
      </c>
      <c r="G40" s="591">
        <v>24.95</v>
      </c>
      <c r="H40" s="591">
        <v>1</v>
      </c>
      <c r="I40" s="591">
        <f t="shared" si="0"/>
        <v>24.95</v>
      </c>
      <c r="J40" s="589" t="s">
        <v>474</v>
      </c>
      <c r="K40" s="589" t="s">
        <v>668</v>
      </c>
      <c r="L40" s="590">
        <v>43039</v>
      </c>
      <c r="M40" s="589" t="s">
        <v>71</v>
      </c>
      <c r="N40" s="589" t="s">
        <v>3071</v>
      </c>
    </row>
    <row r="41" spans="1:14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3073</v>
      </c>
      <c r="F41" s="590">
        <v>43038</v>
      </c>
      <c r="G41" s="591">
        <v>31.35</v>
      </c>
      <c r="H41" s="591">
        <v>1</v>
      </c>
      <c r="I41" s="591">
        <f t="shared" si="0"/>
        <v>31.35</v>
      </c>
      <c r="J41" s="589" t="s">
        <v>474</v>
      </c>
      <c r="K41" s="589" t="s">
        <v>668</v>
      </c>
      <c r="L41" s="590">
        <v>43039</v>
      </c>
      <c r="M41" s="589" t="s">
        <v>71</v>
      </c>
      <c r="N41" s="589" t="s">
        <v>3069</v>
      </c>
    </row>
    <row r="42" spans="1:14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3074</v>
      </c>
      <c r="F42" s="590">
        <v>43038</v>
      </c>
      <c r="G42" s="591">
        <v>95.2</v>
      </c>
      <c r="H42" s="591">
        <v>1</v>
      </c>
      <c r="I42" s="591">
        <f t="shared" si="0"/>
        <v>95.2</v>
      </c>
      <c r="J42" s="589" t="s">
        <v>474</v>
      </c>
      <c r="K42" s="589" t="s">
        <v>682</v>
      </c>
      <c r="L42" s="590">
        <v>43039</v>
      </c>
      <c r="M42" s="589" t="s">
        <v>71</v>
      </c>
      <c r="N42" s="589" t="s">
        <v>3006</v>
      </c>
    </row>
    <row r="43" spans="1:14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3075</v>
      </c>
      <c r="F43" s="590">
        <v>43038</v>
      </c>
      <c r="G43" s="591">
        <v>95.2</v>
      </c>
      <c r="H43" s="591">
        <v>1</v>
      </c>
      <c r="I43" s="591">
        <f t="shared" si="0"/>
        <v>95.2</v>
      </c>
      <c r="J43" s="589" t="s">
        <v>474</v>
      </c>
      <c r="K43" s="589" t="s">
        <v>682</v>
      </c>
      <c r="L43" s="590">
        <v>43039</v>
      </c>
      <c r="M43" s="589" t="s">
        <v>71</v>
      </c>
      <c r="N43" s="589" t="s">
        <v>3006</v>
      </c>
    </row>
    <row r="44" spans="1:14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3077</v>
      </c>
      <c r="F44" s="590">
        <v>43038</v>
      </c>
      <c r="G44" s="591">
        <v>14.9</v>
      </c>
      <c r="H44" s="591">
        <v>1</v>
      </c>
      <c r="I44" s="591">
        <f t="shared" si="0"/>
        <v>14.9</v>
      </c>
      <c r="J44" s="589" t="s">
        <v>474</v>
      </c>
      <c r="K44" s="589" t="s">
        <v>1500</v>
      </c>
      <c r="L44" s="590">
        <v>43039</v>
      </c>
      <c r="M44" s="589" t="s">
        <v>71</v>
      </c>
      <c r="N44" s="589" t="s">
        <v>3078</v>
      </c>
    </row>
    <row r="45" spans="1:14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3079</v>
      </c>
      <c r="F45" s="590">
        <v>43038</v>
      </c>
      <c r="G45" s="591">
        <v>73.5</v>
      </c>
      <c r="H45" s="591">
        <v>1</v>
      </c>
      <c r="I45" s="591">
        <f t="shared" si="0"/>
        <v>73.5</v>
      </c>
      <c r="J45" s="589" t="s">
        <v>474</v>
      </c>
      <c r="K45" s="589" t="s">
        <v>682</v>
      </c>
      <c r="L45" s="590">
        <v>43039</v>
      </c>
      <c r="M45" s="589" t="s">
        <v>71</v>
      </c>
      <c r="N45" s="589" t="s">
        <v>3080</v>
      </c>
    </row>
    <row r="46" spans="1:14" x14ac:dyDescent="0.2">
      <c r="A46" s="589" t="s">
        <v>611</v>
      </c>
      <c r="B46" s="589" t="s">
        <v>687</v>
      </c>
      <c r="C46" s="589" t="s">
        <v>2995</v>
      </c>
      <c r="D46" s="589" t="s">
        <v>689</v>
      </c>
      <c r="E46" s="589" t="s">
        <v>3081</v>
      </c>
      <c r="F46" s="590">
        <v>43038</v>
      </c>
      <c r="G46" s="591">
        <v>65.92</v>
      </c>
      <c r="H46" s="591">
        <v>1</v>
      </c>
      <c r="I46" s="591">
        <f t="shared" si="0"/>
        <v>65.92</v>
      </c>
      <c r="J46" s="589" t="s">
        <v>474</v>
      </c>
      <c r="K46" s="589" t="s">
        <v>682</v>
      </c>
      <c r="L46" s="590">
        <v>43039</v>
      </c>
      <c r="M46" s="589" t="s">
        <v>71</v>
      </c>
      <c r="N46" s="589" t="s">
        <v>3080</v>
      </c>
    </row>
    <row r="47" spans="1:14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3084</v>
      </c>
      <c r="F47" s="590">
        <v>43038</v>
      </c>
      <c r="G47" s="591">
        <v>99.99</v>
      </c>
      <c r="H47" s="591">
        <v>1</v>
      </c>
      <c r="I47" s="591">
        <f t="shared" si="0"/>
        <v>99.99</v>
      </c>
      <c r="J47" s="589" t="s">
        <v>474</v>
      </c>
      <c r="K47" s="589" t="s">
        <v>1903</v>
      </c>
      <c r="L47" s="590">
        <v>43039</v>
      </c>
      <c r="M47" s="589" t="s">
        <v>71</v>
      </c>
      <c r="N47" s="589" t="s">
        <v>3085</v>
      </c>
    </row>
    <row r="48" spans="1:14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3086</v>
      </c>
      <c r="F48" s="590">
        <v>43038</v>
      </c>
      <c r="G48" s="591">
        <v>84.99</v>
      </c>
      <c r="H48" s="591">
        <v>1</v>
      </c>
      <c r="I48" s="591">
        <f t="shared" si="0"/>
        <v>84.99</v>
      </c>
      <c r="J48" s="589" t="s">
        <v>474</v>
      </c>
      <c r="K48" s="589" t="s">
        <v>1903</v>
      </c>
      <c r="L48" s="590">
        <v>43039</v>
      </c>
      <c r="M48" s="589" t="s">
        <v>71</v>
      </c>
      <c r="N48" s="589" t="s">
        <v>3085</v>
      </c>
    </row>
    <row r="49" spans="1:14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3087</v>
      </c>
      <c r="F49" s="590">
        <v>43038</v>
      </c>
      <c r="G49" s="591">
        <v>82.95</v>
      </c>
      <c r="H49" s="591">
        <v>1</v>
      </c>
      <c r="I49" s="591">
        <f t="shared" si="0"/>
        <v>82.95</v>
      </c>
      <c r="J49" s="589" t="s">
        <v>474</v>
      </c>
      <c r="K49" s="589" t="s">
        <v>260</v>
      </c>
      <c r="L49" s="590">
        <v>43039</v>
      </c>
      <c r="M49" s="589" t="s">
        <v>71</v>
      </c>
      <c r="N49" s="589" t="s">
        <v>3088</v>
      </c>
    </row>
    <row r="50" spans="1:14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3089</v>
      </c>
      <c r="F50" s="590">
        <v>43038</v>
      </c>
      <c r="G50" s="591">
        <v>75.400000000000006</v>
      </c>
      <c r="H50" s="591">
        <v>1</v>
      </c>
      <c r="I50" s="591">
        <f t="shared" si="0"/>
        <v>75.400000000000006</v>
      </c>
      <c r="J50" s="589" t="s">
        <v>474</v>
      </c>
      <c r="K50" s="589" t="s">
        <v>260</v>
      </c>
      <c r="L50" s="590">
        <v>43039</v>
      </c>
      <c r="M50" s="589" t="s">
        <v>71</v>
      </c>
      <c r="N50" s="589" t="s">
        <v>3088</v>
      </c>
    </row>
    <row r="51" spans="1:14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3090</v>
      </c>
      <c r="F51" s="590">
        <v>43038</v>
      </c>
      <c r="G51" s="591">
        <v>75.400000000000006</v>
      </c>
      <c r="H51" s="591">
        <v>1</v>
      </c>
      <c r="I51" s="591">
        <f t="shared" si="0"/>
        <v>75.400000000000006</v>
      </c>
      <c r="J51" s="589" t="s">
        <v>474</v>
      </c>
      <c r="K51" s="589" t="s">
        <v>260</v>
      </c>
      <c r="L51" s="590">
        <v>43039</v>
      </c>
      <c r="M51" s="589" t="s">
        <v>71</v>
      </c>
      <c r="N51" s="589" t="s">
        <v>3091</v>
      </c>
    </row>
    <row r="52" spans="1:14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3092</v>
      </c>
      <c r="F52" s="590">
        <v>43038</v>
      </c>
      <c r="G52" s="591">
        <v>82.95</v>
      </c>
      <c r="H52" s="591">
        <v>1</v>
      </c>
      <c r="I52" s="591">
        <f t="shared" si="0"/>
        <v>82.95</v>
      </c>
      <c r="J52" s="589" t="s">
        <v>474</v>
      </c>
      <c r="K52" s="589" t="s">
        <v>260</v>
      </c>
      <c r="L52" s="590">
        <v>43039</v>
      </c>
      <c r="M52" s="589" t="s">
        <v>71</v>
      </c>
      <c r="N52" s="589" t="s">
        <v>3091</v>
      </c>
    </row>
    <row r="53" spans="1:14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3093</v>
      </c>
      <c r="F53" s="590">
        <v>43035</v>
      </c>
      <c r="G53" s="591">
        <v>41.95</v>
      </c>
      <c r="H53" s="591">
        <v>1</v>
      </c>
      <c r="I53" s="591">
        <f t="shared" si="0"/>
        <v>41.95</v>
      </c>
      <c r="J53" s="589" t="s">
        <v>474</v>
      </c>
      <c r="K53" s="589" t="s">
        <v>377</v>
      </c>
      <c r="L53" s="590">
        <v>43038</v>
      </c>
      <c r="M53" s="589" t="s">
        <v>71</v>
      </c>
      <c r="N53" s="589" t="s">
        <v>3094</v>
      </c>
    </row>
    <row r="54" spans="1:14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3095</v>
      </c>
      <c r="F54" s="590">
        <v>43035</v>
      </c>
      <c r="G54" s="591">
        <v>34.950000000000003</v>
      </c>
      <c r="H54" s="591">
        <v>1</v>
      </c>
      <c r="I54" s="591">
        <f t="shared" si="0"/>
        <v>34.950000000000003</v>
      </c>
      <c r="J54" s="589" t="s">
        <v>474</v>
      </c>
      <c r="K54" s="589" t="s">
        <v>377</v>
      </c>
      <c r="L54" s="590">
        <v>43038</v>
      </c>
      <c r="M54" s="589" t="s">
        <v>71</v>
      </c>
      <c r="N54" s="589" t="s">
        <v>3094</v>
      </c>
    </row>
    <row r="55" spans="1:14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3096</v>
      </c>
      <c r="F55" s="590">
        <v>43035</v>
      </c>
      <c r="G55" s="591">
        <v>85.92</v>
      </c>
      <c r="H55" s="591">
        <v>1</v>
      </c>
      <c r="I55" s="591">
        <f t="shared" si="0"/>
        <v>85.92</v>
      </c>
      <c r="J55" s="589" t="s">
        <v>474</v>
      </c>
      <c r="K55" s="589" t="s">
        <v>682</v>
      </c>
      <c r="L55" s="590">
        <v>43038</v>
      </c>
      <c r="M55" s="589" t="s">
        <v>71</v>
      </c>
      <c r="N55" s="589" t="s">
        <v>3097</v>
      </c>
    </row>
    <row r="56" spans="1:14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3098</v>
      </c>
      <c r="F56" s="590">
        <v>43035</v>
      </c>
      <c r="G56" s="591">
        <v>67.84</v>
      </c>
      <c r="H56" s="591">
        <v>1</v>
      </c>
      <c r="I56" s="591">
        <f t="shared" si="0"/>
        <v>67.84</v>
      </c>
      <c r="J56" s="589" t="s">
        <v>474</v>
      </c>
      <c r="K56" s="589" t="s">
        <v>682</v>
      </c>
      <c r="L56" s="590">
        <v>43038</v>
      </c>
      <c r="M56" s="589" t="s">
        <v>71</v>
      </c>
      <c r="N56" s="589" t="s">
        <v>3097</v>
      </c>
    </row>
    <row r="57" spans="1:14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3099</v>
      </c>
      <c r="F57" s="590">
        <v>43035</v>
      </c>
      <c r="G57" s="591">
        <v>97.85</v>
      </c>
      <c r="H57" s="591">
        <v>1</v>
      </c>
      <c r="I57" s="591">
        <f t="shared" si="0"/>
        <v>97.85</v>
      </c>
      <c r="J57" s="589" t="s">
        <v>474</v>
      </c>
      <c r="K57" s="589" t="s">
        <v>682</v>
      </c>
      <c r="L57" s="590">
        <v>43038</v>
      </c>
      <c r="M57" s="589" t="s">
        <v>71</v>
      </c>
      <c r="N57" s="589" t="s">
        <v>3100</v>
      </c>
    </row>
    <row r="58" spans="1:14" x14ac:dyDescent="0.2">
      <c r="A58" s="589" t="s">
        <v>611</v>
      </c>
      <c r="B58" s="589" t="s">
        <v>687</v>
      </c>
      <c r="C58" s="589" t="s">
        <v>2995</v>
      </c>
      <c r="D58" s="589" t="s">
        <v>689</v>
      </c>
      <c r="E58" s="589" t="s">
        <v>3101</v>
      </c>
      <c r="F58" s="590">
        <v>43035</v>
      </c>
      <c r="G58" s="591">
        <v>97.85</v>
      </c>
      <c r="H58" s="591">
        <v>1</v>
      </c>
      <c r="I58" s="591">
        <f t="shared" si="0"/>
        <v>97.85</v>
      </c>
      <c r="J58" s="589" t="s">
        <v>474</v>
      </c>
      <c r="K58" s="589" t="s">
        <v>682</v>
      </c>
      <c r="L58" s="590">
        <v>43038</v>
      </c>
      <c r="M58" s="589" t="s">
        <v>71</v>
      </c>
      <c r="N58" s="589" t="s">
        <v>3100</v>
      </c>
    </row>
    <row r="59" spans="1:14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3102</v>
      </c>
      <c r="F59" s="590">
        <v>43035</v>
      </c>
      <c r="G59" s="591">
        <v>311.08</v>
      </c>
      <c r="H59" s="591">
        <v>1</v>
      </c>
      <c r="I59" s="591">
        <f t="shared" si="0"/>
        <v>311.08</v>
      </c>
      <c r="J59" s="589" t="s">
        <v>474</v>
      </c>
      <c r="K59" s="589" t="s">
        <v>682</v>
      </c>
      <c r="L59" s="590">
        <v>43038</v>
      </c>
      <c r="M59" s="589" t="s">
        <v>71</v>
      </c>
      <c r="N59" s="589" t="s">
        <v>3103</v>
      </c>
    </row>
    <row r="60" spans="1:14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3104</v>
      </c>
      <c r="F60" s="590">
        <v>43035</v>
      </c>
      <c r="G60" s="591">
        <v>311.08</v>
      </c>
      <c r="H60" s="591">
        <v>1</v>
      </c>
      <c r="I60" s="591">
        <f t="shared" si="0"/>
        <v>311.08</v>
      </c>
      <c r="J60" s="589" t="s">
        <v>474</v>
      </c>
      <c r="K60" s="589" t="s">
        <v>682</v>
      </c>
      <c r="L60" s="590">
        <v>43038</v>
      </c>
      <c r="M60" s="589" t="s">
        <v>71</v>
      </c>
      <c r="N60" s="589" t="s">
        <v>3008</v>
      </c>
    </row>
    <row r="61" spans="1:14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3105</v>
      </c>
      <c r="F61" s="590">
        <v>43035</v>
      </c>
      <c r="G61" s="591">
        <v>179.98</v>
      </c>
      <c r="H61" s="591">
        <v>1</v>
      </c>
      <c r="I61" s="591">
        <f t="shared" si="0"/>
        <v>179.98</v>
      </c>
      <c r="J61" s="589" t="s">
        <v>474</v>
      </c>
      <c r="K61" s="589" t="s">
        <v>682</v>
      </c>
      <c r="L61" s="590">
        <v>43038</v>
      </c>
      <c r="M61" s="589" t="s">
        <v>71</v>
      </c>
      <c r="N61" s="589" t="s">
        <v>3106</v>
      </c>
    </row>
    <row r="62" spans="1:14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3107</v>
      </c>
      <c r="F62" s="590">
        <v>43034</v>
      </c>
      <c r="G62" s="591">
        <v>114.99</v>
      </c>
      <c r="H62" s="591">
        <v>1</v>
      </c>
      <c r="I62" s="591">
        <f t="shared" si="0"/>
        <v>114.99</v>
      </c>
      <c r="J62" s="589" t="s">
        <v>474</v>
      </c>
      <c r="K62" s="589" t="s">
        <v>682</v>
      </c>
      <c r="L62" s="590">
        <v>43035</v>
      </c>
      <c r="M62" s="589" t="s">
        <v>71</v>
      </c>
      <c r="N62" s="589" t="s">
        <v>3108</v>
      </c>
    </row>
    <row r="63" spans="1:14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3109</v>
      </c>
      <c r="F63" s="590">
        <v>43034</v>
      </c>
      <c r="G63" s="591">
        <v>40.369999999999997</v>
      </c>
      <c r="H63" s="591">
        <v>1</v>
      </c>
      <c r="I63" s="591">
        <f t="shared" si="0"/>
        <v>40.369999999999997</v>
      </c>
      <c r="J63" s="589" t="s">
        <v>474</v>
      </c>
      <c r="K63" s="589" t="s">
        <v>682</v>
      </c>
      <c r="L63" s="590">
        <v>43035</v>
      </c>
      <c r="M63" s="589" t="s">
        <v>71</v>
      </c>
      <c r="N63" s="589" t="s">
        <v>3110</v>
      </c>
    </row>
    <row r="64" spans="1:14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3112</v>
      </c>
      <c r="F64" s="590">
        <v>43034</v>
      </c>
      <c r="G64" s="591">
        <v>622.16</v>
      </c>
      <c r="H64" s="591">
        <v>1</v>
      </c>
      <c r="I64" s="591">
        <f t="shared" si="0"/>
        <v>622.16</v>
      </c>
      <c r="J64" s="589" t="s">
        <v>474</v>
      </c>
      <c r="K64" s="589" t="s">
        <v>682</v>
      </c>
      <c r="L64" s="590">
        <v>43035</v>
      </c>
      <c r="M64" s="589" t="s">
        <v>71</v>
      </c>
      <c r="N64" s="589" t="s">
        <v>3008</v>
      </c>
    </row>
    <row r="65" spans="1:14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3113</v>
      </c>
      <c r="F65" s="590">
        <v>43034</v>
      </c>
      <c r="G65" s="591">
        <v>119.98</v>
      </c>
      <c r="H65" s="591">
        <v>1</v>
      </c>
      <c r="I65" s="591">
        <f t="shared" si="0"/>
        <v>119.98</v>
      </c>
      <c r="J65" s="589" t="s">
        <v>474</v>
      </c>
      <c r="K65" s="589" t="s">
        <v>539</v>
      </c>
      <c r="L65" s="590">
        <v>43035</v>
      </c>
      <c r="M65" s="589" t="s">
        <v>71</v>
      </c>
      <c r="N65" s="589" t="s">
        <v>3114</v>
      </c>
    </row>
    <row r="66" spans="1:14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3115</v>
      </c>
      <c r="F66" s="590">
        <v>43034</v>
      </c>
      <c r="G66" s="591">
        <v>31.19</v>
      </c>
      <c r="H66" s="591">
        <v>1</v>
      </c>
      <c r="I66" s="591">
        <f t="shared" si="0"/>
        <v>31.19</v>
      </c>
      <c r="J66" s="589" t="s">
        <v>474</v>
      </c>
      <c r="K66" s="589" t="s">
        <v>377</v>
      </c>
      <c r="L66" s="590">
        <v>43035</v>
      </c>
      <c r="M66" s="589" t="s">
        <v>71</v>
      </c>
      <c r="N66" s="589" t="s">
        <v>2573</v>
      </c>
    </row>
    <row r="67" spans="1:14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3116</v>
      </c>
      <c r="F67" s="590">
        <v>43034</v>
      </c>
      <c r="G67" s="591">
        <v>60</v>
      </c>
      <c r="H67" s="591">
        <v>1</v>
      </c>
      <c r="I67" s="591">
        <f t="shared" ref="I67:I130" si="1">G67*H67</f>
        <v>60</v>
      </c>
      <c r="J67" s="589" t="s">
        <v>474</v>
      </c>
      <c r="K67" s="589" t="s">
        <v>668</v>
      </c>
      <c r="L67" s="590">
        <v>43035</v>
      </c>
      <c r="M67" s="589" t="s">
        <v>71</v>
      </c>
      <c r="N67" s="589" t="s">
        <v>3117</v>
      </c>
    </row>
    <row r="68" spans="1:14" x14ac:dyDescent="0.2">
      <c r="A68" s="589" t="s">
        <v>611</v>
      </c>
      <c r="B68" s="589" t="s">
        <v>687</v>
      </c>
      <c r="C68" s="589" t="s">
        <v>2995</v>
      </c>
      <c r="D68" s="589" t="s">
        <v>689</v>
      </c>
      <c r="E68" s="589" t="s">
        <v>3119</v>
      </c>
      <c r="F68" s="590">
        <v>43033</v>
      </c>
      <c r="G68" s="591">
        <v>82.95</v>
      </c>
      <c r="H68" s="591">
        <v>1</v>
      </c>
      <c r="I68" s="591">
        <f t="shared" si="1"/>
        <v>82.95</v>
      </c>
      <c r="J68" s="589" t="s">
        <v>474</v>
      </c>
      <c r="K68" s="589" t="s">
        <v>682</v>
      </c>
      <c r="L68" s="590">
        <v>43034</v>
      </c>
      <c r="M68" s="589" t="s">
        <v>71</v>
      </c>
      <c r="N68" s="589" t="s">
        <v>3120</v>
      </c>
    </row>
    <row r="69" spans="1:14" x14ac:dyDescent="0.2">
      <c r="A69" s="589" t="s">
        <v>611</v>
      </c>
      <c r="B69" s="589" t="s">
        <v>687</v>
      </c>
      <c r="C69" s="589" t="s">
        <v>2995</v>
      </c>
      <c r="D69" s="589" t="s">
        <v>689</v>
      </c>
      <c r="E69" s="589" t="s">
        <v>3121</v>
      </c>
      <c r="F69" s="590">
        <v>43033</v>
      </c>
      <c r="G69" s="591">
        <v>97.85</v>
      </c>
      <c r="H69" s="591">
        <v>1</v>
      </c>
      <c r="I69" s="591">
        <f t="shared" si="1"/>
        <v>97.85</v>
      </c>
      <c r="J69" s="589" t="s">
        <v>474</v>
      </c>
      <c r="K69" s="589" t="s">
        <v>682</v>
      </c>
      <c r="L69" s="590">
        <v>43034</v>
      </c>
      <c r="M69" s="589" t="s">
        <v>71</v>
      </c>
      <c r="N69" s="589" t="s">
        <v>3120</v>
      </c>
    </row>
    <row r="70" spans="1:14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3122</v>
      </c>
      <c r="F70" s="590">
        <v>43033</v>
      </c>
      <c r="G70" s="591">
        <v>82.95</v>
      </c>
      <c r="H70" s="591">
        <v>1</v>
      </c>
      <c r="I70" s="591">
        <f t="shared" si="1"/>
        <v>82.95</v>
      </c>
      <c r="J70" s="589" t="s">
        <v>474</v>
      </c>
      <c r="K70" s="589" t="s">
        <v>1500</v>
      </c>
      <c r="L70" s="590">
        <v>43034</v>
      </c>
      <c r="M70" s="589" t="s">
        <v>71</v>
      </c>
      <c r="N70" s="589" t="s">
        <v>3078</v>
      </c>
    </row>
    <row r="71" spans="1:14" x14ac:dyDescent="0.2">
      <c r="A71" s="589" t="s">
        <v>611</v>
      </c>
      <c r="B71" s="589" t="s">
        <v>687</v>
      </c>
      <c r="C71" s="589" t="s">
        <v>2995</v>
      </c>
      <c r="D71" s="589" t="s">
        <v>689</v>
      </c>
      <c r="E71" s="589" t="s">
        <v>3123</v>
      </c>
      <c r="F71" s="590">
        <v>43031</v>
      </c>
      <c r="G71" s="591">
        <v>319.56</v>
      </c>
      <c r="H71" s="591">
        <v>1</v>
      </c>
      <c r="I71" s="591">
        <f t="shared" si="1"/>
        <v>319.56</v>
      </c>
      <c r="J71" s="589" t="s">
        <v>474</v>
      </c>
      <c r="K71" s="589" t="s">
        <v>682</v>
      </c>
      <c r="L71" s="590">
        <v>43032</v>
      </c>
      <c r="M71" s="589" t="s">
        <v>71</v>
      </c>
      <c r="N71" s="589" t="s">
        <v>3124</v>
      </c>
    </row>
    <row r="72" spans="1:14" x14ac:dyDescent="0.2">
      <c r="A72" s="589" t="s">
        <v>611</v>
      </c>
      <c r="B72" s="589" t="s">
        <v>687</v>
      </c>
      <c r="C72" s="589" t="s">
        <v>2995</v>
      </c>
      <c r="D72" s="589" t="s">
        <v>689</v>
      </c>
      <c r="E72" s="589" t="s">
        <v>3125</v>
      </c>
      <c r="F72" s="590">
        <v>43031</v>
      </c>
      <c r="G72" s="591">
        <v>215.16</v>
      </c>
      <c r="H72" s="591">
        <v>1</v>
      </c>
      <c r="I72" s="591">
        <f t="shared" si="1"/>
        <v>215.16</v>
      </c>
      <c r="J72" s="589" t="s">
        <v>474</v>
      </c>
      <c r="K72" s="589" t="s">
        <v>682</v>
      </c>
      <c r="L72" s="590">
        <v>43032</v>
      </c>
      <c r="M72" s="589" t="s">
        <v>71</v>
      </c>
      <c r="N72" s="589" t="s">
        <v>3126</v>
      </c>
    </row>
    <row r="73" spans="1:14" x14ac:dyDescent="0.2">
      <c r="A73" s="589" t="s">
        <v>611</v>
      </c>
      <c r="B73" s="589" t="s">
        <v>687</v>
      </c>
      <c r="C73" s="589" t="s">
        <v>2995</v>
      </c>
      <c r="D73" s="589" t="s">
        <v>689</v>
      </c>
      <c r="E73" s="589" t="s">
        <v>3127</v>
      </c>
      <c r="F73" s="590">
        <v>43031</v>
      </c>
      <c r="G73" s="591">
        <v>49.98</v>
      </c>
      <c r="H73" s="591">
        <v>1</v>
      </c>
      <c r="I73" s="591">
        <f t="shared" si="1"/>
        <v>49.98</v>
      </c>
      <c r="J73" s="589" t="s">
        <v>474</v>
      </c>
      <c r="K73" s="589" t="s">
        <v>682</v>
      </c>
      <c r="L73" s="590">
        <v>43032</v>
      </c>
      <c r="M73" s="589" t="s">
        <v>71</v>
      </c>
      <c r="N73" s="589" t="s">
        <v>3128</v>
      </c>
    </row>
    <row r="74" spans="1:14" x14ac:dyDescent="0.2">
      <c r="A74" s="589" t="s">
        <v>611</v>
      </c>
      <c r="B74" s="589" t="s">
        <v>687</v>
      </c>
      <c r="C74" s="589" t="s">
        <v>2995</v>
      </c>
      <c r="D74" s="589" t="s">
        <v>689</v>
      </c>
      <c r="E74" s="589" t="s">
        <v>3129</v>
      </c>
      <c r="F74" s="590">
        <v>43031</v>
      </c>
      <c r="G74" s="591">
        <v>56.3</v>
      </c>
      <c r="H74" s="591">
        <v>1</v>
      </c>
      <c r="I74" s="591">
        <f t="shared" si="1"/>
        <v>56.3</v>
      </c>
      <c r="J74" s="589" t="s">
        <v>474</v>
      </c>
      <c r="K74" s="589" t="s">
        <v>682</v>
      </c>
      <c r="L74" s="590">
        <v>43032</v>
      </c>
      <c r="M74" s="589" t="s">
        <v>71</v>
      </c>
      <c r="N74" s="589" t="s">
        <v>3130</v>
      </c>
    </row>
    <row r="75" spans="1:14" x14ac:dyDescent="0.2">
      <c r="A75" s="589" t="s">
        <v>611</v>
      </c>
      <c r="B75" s="589" t="s">
        <v>687</v>
      </c>
      <c r="C75" s="589" t="s">
        <v>2995</v>
      </c>
      <c r="D75" s="589" t="s">
        <v>689</v>
      </c>
      <c r="E75" s="589" t="s">
        <v>3131</v>
      </c>
      <c r="F75" s="590">
        <v>43031</v>
      </c>
      <c r="G75" s="591">
        <v>56.3</v>
      </c>
      <c r="H75" s="591">
        <v>1</v>
      </c>
      <c r="I75" s="591">
        <f t="shared" si="1"/>
        <v>56.3</v>
      </c>
      <c r="J75" s="589" t="s">
        <v>474</v>
      </c>
      <c r="K75" s="589" t="s">
        <v>682</v>
      </c>
      <c r="L75" s="590">
        <v>43032</v>
      </c>
      <c r="M75" s="589" t="s">
        <v>71</v>
      </c>
      <c r="N75" s="589" t="s">
        <v>3130</v>
      </c>
    </row>
    <row r="76" spans="1:14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3132</v>
      </c>
      <c r="F76" s="590">
        <v>43031</v>
      </c>
      <c r="G76" s="591">
        <v>82.95</v>
      </c>
      <c r="H76" s="591">
        <v>1</v>
      </c>
      <c r="I76" s="591">
        <f t="shared" si="1"/>
        <v>82.95</v>
      </c>
      <c r="J76" s="589" t="s">
        <v>474</v>
      </c>
      <c r="K76" s="589" t="s">
        <v>2203</v>
      </c>
      <c r="L76" s="590">
        <v>43032</v>
      </c>
      <c r="M76" s="589" t="s">
        <v>71</v>
      </c>
      <c r="N76" s="589" t="s">
        <v>3133</v>
      </c>
    </row>
    <row r="77" spans="1:14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3134</v>
      </c>
      <c r="F77" s="590">
        <v>43031</v>
      </c>
      <c r="G77" s="591">
        <v>97.85</v>
      </c>
      <c r="H77" s="591">
        <v>1</v>
      </c>
      <c r="I77" s="591">
        <f t="shared" si="1"/>
        <v>97.85</v>
      </c>
      <c r="J77" s="589" t="s">
        <v>474</v>
      </c>
      <c r="K77" s="589" t="s">
        <v>2203</v>
      </c>
      <c r="L77" s="590">
        <v>43032</v>
      </c>
      <c r="M77" s="589" t="s">
        <v>71</v>
      </c>
      <c r="N77" s="589" t="s">
        <v>3133</v>
      </c>
    </row>
    <row r="78" spans="1:14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3135</v>
      </c>
      <c r="F78" s="590">
        <v>43031</v>
      </c>
      <c r="G78" s="591">
        <v>97.85</v>
      </c>
      <c r="H78" s="591">
        <v>1</v>
      </c>
      <c r="I78" s="591">
        <f t="shared" si="1"/>
        <v>97.85</v>
      </c>
      <c r="J78" s="589" t="s">
        <v>474</v>
      </c>
      <c r="K78" s="589" t="s">
        <v>682</v>
      </c>
      <c r="L78" s="590">
        <v>43032</v>
      </c>
      <c r="M78" s="589" t="s">
        <v>71</v>
      </c>
      <c r="N78" s="589" t="s">
        <v>3136</v>
      </c>
    </row>
    <row r="79" spans="1:14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3137</v>
      </c>
      <c r="F79" s="590">
        <v>43031</v>
      </c>
      <c r="G79" s="591">
        <v>97.85</v>
      </c>
      <c r="H79" s="591">
        <v>1</v>
      </c>
      <c r="I79" s="591">
        <f t="shared" si="1"/>
        <v>97.85</v>
      </c>
      <c r="J79" s="589" t="s">
        <v>474</v>
      </c>
      <c r="K79" s="589" t="s">
        <v>682</v>
      </c>
      <c r="L79" s="590">
        <v>43032</v>
      </c>
      <c r="M79" s="589" t="s">
        <v>71</v>
      </c>
      <c r="N79" s="589" t="s">
        <v>3136</v>
      </c>
    </row>
    <row r="80" spans="1:14" x14ac:dyDescent="0.2">
      <c r="A80" s="589" t="s">
        <v>611</v>
      </c>
      <c r="B80" s="589" t="s">
        <v>687</v>
      </c>
      <c r="C80" s="589" t="s">
        <v>2995</v>
      </c>
      <c r="D80" s="589" t="s">
        <v>689</v>
      </c>
      <c r="E80" s="589" t="s">
        <v>3138</v>
      </c>
      <c r="F80" s="590">
        <v>43031</v>
      </c>
      <c r="G80" s="591">
        <v>97.85</v>
      </c>
      <c r="H80" s="591">
        <v>1</v>
      </c>
      <c r="I80" s="591">
        <f t="shared" si="1"/>
        <v>97.85</v>
      </c>
      <c r="J80" s="589" t="s">
        <v>474</v>
      </c>
      <c r="K80" s="589" t="s">
        <v>377</v>
      </c>
      <c r="L80" s="590">
        <v>43032</v>
      </c>
      <c r="M80" s="589" t="s">
        <v>71</v>
      </c>
      <c r="N80" s="589" t="s">
        <v>3139</v>
      </c>
    </row>
    <row r="81" spans="1:14" x14ac:dyDescent="0.2">
      <c r="A81" s="589" t="s">
        <v>611</v>
      </c>
      <c r="B81" s="589" t="s">
        <v>687</v>
      </c>
      <c r="C81" s="589" t="s">
        <v>2995</v>
      </c>
      <c r="D81" s="589" t="s">
        <v>689</v>
      </c>
      <c r="E81" s="589" t="s">
        <v>3140</v>
      </c>
      <c r="F81" s="590">
        <v>43031</v>
      </c>
      <c r="G81" s="591">
        <v>82.95</v>
      </c>
      <c r="H81" s="591">
        <v>1</v>
      </c>
      <c r="I81" s="591">
        <f t="shared" si="1"/>
        <v>82.95</v>
      </c>
      <c r="J81" s="589" t="s">
        <v>474</v>
      </c>
      <c r="K81" s="589" t="s">
        <v>377</v>
      </c>
      <c r="L81" s="590">
        <v>43032</v>
      </c>
      <c r="M81" s="589" t="s">
        <v>71</v>
      </c>
      <c r="N81" s="589" t="s">
        <v>3139</v>
      </c>
    </row>
    <row r="82" spans="1:14" x14ac:dyDescent="0.2">
      <c r="A82" s="589" t="s">
        <v>611</v>
      </c>
      <c r="B82" s="589" t="s">
        <v>687</v>
      </c>
      <c r="C82" s="589" t="s">
        <v>2995</v>
      </c>
      <c r="D82" s="589" t="s">
        <v>689</v>
      </c>
      <c r="E82" s="589" t="s">
        <v>3141</v>
      </c>
      <c r="F82" s="590">
        <v>43031</v>
      </c>
      <c r="G82" s="591">
        <v>224.98</v>
      </c>
      <c r="H82" s="591">
        <v>1</v>
      </c>
      <c r="I82" s="591">
        <f t="shared" si="1"/>
        <v>224.98</v>
      </c>
      <c r="J82" s="589" t="s">
        <v>474</v>
      </c>
      <c r="K82" s="589" t="s">
        <v>682</v>
      </c>
      <c r="L82" s="590">
        <v>43032</v>
      </c>
      <c r="M82" s="589" t="s">
        <v>71</v>
      </c>
      <c r="N82" s="589" t="s">
        <v>3142</v>
      </c>
    </row>
    <row r="83" spans="1:14" x14ac:dyDescent="0.2">
      <c r="A83" s="589" t="s">
        <v>611</v>
      </c>
      <c r="B83" s="589" t="s">
        <v>687</v>
      </c>
      <c r="C83" s="589" t="s">
        <v>2995</v>
      </c>
      <c r="D83" s="589" t="s">
        <v>689</v>
      </c>
      <c r="E83" s="589" t="s">
        <v>3143</v>
      </c>
      <c r="F83" s="590">
        <v>43031</v>
      </c>
      <c r="G83" s="591">
        <v>69.19</v>
      </c>
      <c r="H83" s="591">
        <v>1</v>
      </c>
      <c r="I83" s="591">
        <f t="shared" si="1"/>
        <v>69.19</v>
      </c>
      <c r="J83" s="589" t="s">
        <v>474</v>
      </c>
      <c r="K83" s="589" t="s">
        <v>1903</v>
      </c>
      <c r="L83" s="590">
        <v>43032</v>
      </c>
      <c r="M83" s="589" t="s">
        <v>71</v>
      </c>
      <c r="N83" s="589" t="s">
        <v>3144</v>
      </c>
    </row>
    <row r="84" spans="1:14" x14ac:dyDescent="0.2">
      <c r="A84" s="589" t="s">
        <v>611</v>
      </c>
      <c r="B84" s="589" t="s">
        <v>687</v>
      </c>
      <c r="C84" s="589" t="s">
        <v>2995</v>
      </c>
      <c r="D84" s="589" t="s">
        <v>689</v>
      </c>
      <c r="E84" s="589" t="s">
        <v>3145</v>
      </c>
      <c r="F84" s="590">
        <v>43031</v>
      </c>
      <c r="G84" s="591">
        <v>130</v>
      </c>
      <c r="H84" s="591">
        <v>1</v>
      </c>
      <c r="I84" s="591">
        <f t="shared" si="1"/>
        <v>130</v>
      </c>
      <c r="J84" s="589" t="s">
        <v>474</v>
      </c>
      <c r="K84" s="589" t="s">
        <v>1903</v>
      </c>
      <c r="L84" s="590">
        <v>43032</v>
      </c>
      <c r="M84" s="589" t="s">
        <v>71</v>
      </c>
      <c r="N84" s="589" t="s">
        <v>3144</v>
      </c>
    </row>
    <row r="85" spans="1:14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3146</v>
      </c>
      <c r="F85" s="590">
        <v>43028</v>
      </c>
      <c r="G85" s="591">
        <v>52</v>
      </c>
      <c r="H85" s="591">
        <v>1</v>
      </c>
      <c r="I85" s="591">
        <f t="shared" si="1"/>
        <v>52</v>
      </c>
      <c r="J85" s="589" t="s">
        <v>474</v>
      </c>
      <c r="K85" s="589" t="s">
        <v>682</v>
      </c>
      <c r="L85" s="590">
        <v>43029</v>
      </c>
      <c r="M85" s="589" t="s">
        <v>71</v>
      </c>
      <c r="N85" s="589" t="s">
        <v>3147</v>
      </c>
    </row>
    <row r="86" spans="1:14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3148</v>
      </c>
      <c r="F86" s="590">
        <v>43028</v>
      </c>
      <c r="G86" s="591">
        <v>27</v>
      </c>
      <c r="H86" s="591">
        <v>1</v>
      </c>
      <c r="I86" s="591">
        <f t="shared" si="1"/>
        <v>27</v>
      </c>
      <c r="J86" s="589" t="s">
        <v>474</v>
      </c>
      <c r="K86" s="589" t="s">
        <v>682</v>
      </c>
      <c r="L86" s="590">
        <v>43029</v>
      </c>
      <c r="M86" s="589" t="s">
        <v>71</v>
      </c>
      <c r="N86" s="589" t="s">
        <v>3147</v>
      </c>
    </row>
    <row r="87" spans="1:14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3149</v>
      </c>
      <c r="F87" s="590">
        <v>43028</v>
      </c>
      <c r="G87" s="591">
        <v>26</v>
      </c>
      <c r="H87" s="591">
        <v>1</v>
      </c>
      <c r="I87" s="591">
        <f t="shared" si="1"/>
        <v>26</v>
      </c>
      <c r="J87" s="589" t="s">
        <v>474</v>
      </c>
      <c r="K87" s="589" t="s">
        <v>682</v>
      </c>
      <c r="L87" s="590">
        <v>43029</v>
      </c>
      <c r="M87" s="589" t="s">
        <v>71</v>
      </c>
      <c r="N87" s="589" t="s">
        <v>3147</v>
      </c>
    </row>
    <row r="88" spans="1:14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3150</v>
      </c>
      <c r="F88" s="590">
        <v>43028</v>
      </c>
      <c r="G88" s="591">
        <v>55</v>
      </c>
      <c r="H88" s="591">
        <v>1</v>
      </c>
      <c r="I88" s="591">
        <f t="shared" si="1"/>
        <v>55</v>
      </c>
      <c r="J88" s="589" t="s">
        <v>474</v>
      </c>
      <c r="K88" s="589" t="s">
        <v>682</v>
      </c>
      <c r="L88" s="590">
        <v>43029</v>
      </c>
      <c r="M88" s="589" t="s">
        <v>71</v>
      </c>
      <c r="N88" s="589" t="s">
        <v>3147</v>
      </c>
    </row>
    <row r="89" spans="1:14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3151</v>
      </c>
      <c r="F89" s="590">
        <v>43028</v>
      </c>
      <c r="G89" s="591">
        <v>52</v>
      </c>
      <c r="H89" s="591">
        <v>1</v>
      </c>
      <c r="I89" s="591">
        <f t="shared" si="1"/>
        <v>52</v>
      </c>
      <c r="J89" s="589" t="s">
        <v>474</v>
      </c>
      <c r="K89" s="589" t="s">
        <v>682</v>
      </c>
      <c r="L89" s="590">
        <v>43029</v>
      </c>
      <c r="M89" s="589" t="s">
        <v>71</v>
      </c>
      <c r="N89" s="589" t="s">
        <v>3152</v>
      </c>
    </row>
    <row r="90" spans="1:14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3153</v>
      </c>
      <c r="F90" s="590">
        <v>43028</v>
      </c>
      <c r="G90" s="591">
        <v>27</v>
      </c>
      <c r="H90" s="591">
        <v>1</v>
      </c>
      <c r="I90" s="591">
        <f t="shared" si="1"/>
        <v>27</v>
      </c>
      <c r="J90" s="589" t="s">
        <v>474</v>
      </c>
      <c r="K90" s="589" t="s">
        <v>682</v>
      </c>
      <c r="L90" s="590">
        <v>43029</v>
      </c>
      <c r="M90" s="589" t="s">
        <v>71</v>
      </c>
      <c r="N90" s="589" t="s">
        <v>3152</v>
      </c>
    </row>
    <row r="91" spans="1:14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3154</v>
      </c>
      <c r="F91" s="590">
        <v>43028</v>
      </c>
      <c r="G91" s="591">
        <v>97.85</v>
      </c>
      <c r="H91" s="591">
        <v>1</v>
      </c>
      <c r="I91" s="591">
        <f t="shared" si="1"/>
        <v>97.85</v>
      </c>
      <c r="J91" s="589" t="s">
        <v>474</v>
      </c>
      <c r="K91" s="589" t="s">
        <v>2203</v>
      </c>
      <c r="L91" s="590">
        <v>43029</v>
      </c>
      <c r="M91" s="589" t="s">
        <v>71</v>
      </c>
      <c r="N91" s="589" t="s">
        <v>3155</v>
      </c>
    </row>
    <row r="92" spans="1:14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3156</v>
      </c>
      <c r="F92" s="590">
        <v>43028</v>
      </c>
      <c r="G92" s="591">
        <v>131.87</v>
      </c>
      <c r="H92" s="591">
        <v>1</v>
      </c>
      <c r="I92" s="591">
        <f t="shared" si="1"/>
        <v>131.87</v>
      </c>
      <c r="J92" s="589" t="s">
        <v>474</v>
      </c>
      <c r="K92" s="589" t="s">
        <v>682</v>
      </c>
      <c r="L92" s="590">
        <v>43029</v>
      </c>
      <c r="M92" s="589" t="s">
        <v>71</v>
      </c>
      <c r="N92" s="589" t="s">
        <v>3157</v>
      </c>
    </row>
    <row r="93" spans="1:14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3158</v>
      </c>
      <c r="F93" s="590">
        <v>43028</v>
      </c>
      <c r="G93" s="591">
        <v>149.97999999999999</v>
      </c>
      <c r="H93" s="591">
        <v>1</v>
      </c>
      <c r="I93" s="591">
        <f t="shared" si="1"/>
        <v>149.97999999999999</v>
      </c>
      <c r="J93" s="589" t="s">
        <v>474</v>
      </c>
      <c r="K93" s="589" t="s">
        <v>682</v>
      </c>
      <c r="L93" s="590">
        <v>43029</v>
      </c>
      <c r="M93" s="589" t="s">
        <v>71</v>
      </c>
      <c r="N93" s="589" t="s">
        <v>3159</v>
      </c>
    </row>
    <row r="94" spans="1:14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3160</v>
      </c>
      <c r="F94" s="590">
        <v>43028</v>
      </c>
      <c r="G94" s="591">
        <v>322.98</v>
      </c>
      <c r="H94" s="591">
        <v>1</v>
      </c>
      <c r="I94" s="591">
        <f t="shared" si="1"/>
        <v>322.98</v>
      </c>
      <c r="J94" s="589" t="s">
        <v>474</v>
      </c>
      <c r="K94" s="589" t="s">
        <v>682</v>
      </c>
      <c r="L94" s="590">
        <v>43029</v>
      </c>
      <c r="M94" s="589" t="s">
        <v>71</v>
      </c>
      <c r="N94" s="589" t="s">
        <v>3161</v>
      </c>
    </row>
    <row r="95" spans="1:14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3162</v>
      </c>
      <c r="F95" s="590">
        <v>43028</v>
      </c>
      <c r="G95" s="591">
        <v>111.2</v>
      </c>
      <c r="H95" s="591">
        <v>1</v>
      </c>
      <c r="I95" s="591">
        <f t="shared" si="1"/>
        <v>111.2</v>
      </c>
      <c r="J95" s="589" t="s">
        <v>474</v>
      </c>
      <c r="K95" s="589" t="s">
        <v>682</v>
      </c>
      <c r="L95" s="590">
        <v>43029</v>
      </c>
      <c r="M95" s="589" t="s">
        <v>71</v>
      </c>
      <c r="N95" s="589" t="s">
        <v>3163</v>
      </c>
    </row>
    <row r="96" spans="1:14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3164</v>
      </c>
      <c r="F96" s="590">
        <v>43027</v>
      </c>
      <c r="G96" s="591">
        <v>34.950000000000003</v>
      </c>
      <c r="H96" s="591">
        <v>1</v>
      </c>
      <c r="I96" s="591">
        <f t="shared" si="1"/>
        <v>34.950000000000003</v>
      </c>
      <c r="J96" s="589" t="s">
        <v>474</v>
      </c>
      <c r="K96" s="589" t="s">
        <v>377</v>
      </c>
      <c r="L96" s="590">
        <v>43028</v>
      </c>
      <c r="M96" s="589" t="s">
        <v>71</v>
      </c>
      <c r="N96" s="589" t="s">
        <v>3165</v>
      </c>
    </row>
    <row r="97" spans="1:14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3166</v>
      </c>
      <c r="F97" s="590">
        <v>43027</v>
      </c>
      <c r="G97" s="591">
        <v>968.89</v>
      </c>
      <c r="H97" s="591">
        <v>1</v>
      </c>
      <c r="I97" s="591">
        <f t="shared" si="1"/>
        <v>968.89</v>
      </c>
      <c r="J97" s="589" t="s">
        <v>474</v>
      </c>
      <c r="K97" s="589" t="s">
        <v>377</v>
      </c>
      <c r="L97" s="590">
        <v>43028</v>
      </c>
      <c r="M97" s="589" t="s">
        <v>71</v>
      </c>
      <c r="N97" s="589" t="s">
        <v>3167</v>
      </c>
    </row>
    <row r="98" spans="1:14" x14ac:dyDescent="0.2">
      <c r="A98" s="589" t="s">
        <v>611</v>
      </c>
      <c r="B98" s="589" t="s">
        <v>687</v>
      </c>
      <c r="C98" s="589" t="s">
        <v>2995</v>
      </c>
      <c r="D98" s="589" t="s">
        <v>689</v>
      </c>
      <c r="E98" s="589" t="s">
        <v>3168</v>
      </c>
      <c r="F98" s="590">
        <v>43027</v>
      </c>
      <c r="G98" s="591">
        <v>82.95</v>
      </c>
      <c r="H98" s="591">
        <v>1</v>
      </c>
      <c r="I98" s="591">
        <f t="shared" si="1"/>
        <v>82.95</v>
      </c>
      <c r="J98" s="589" t="s">
        <v>474</v>
      </c>
      <c r="K98" s="589" t="s">
        <v>617</v>
      </c>
      <c r="L98" s="590">
        <v>43028</v>
      </c>
      <c r="M98" s="589" t="s">
        <v>71</v>
      </c>
      <c r="N98" s="589" t="s">
        <v>3169</v>
      </c>
    </row>
    <row r="99" spans="1:14" x14ac:dyDescent="0.2">
      <c r="A99" s="589" t="s">
        <v>611</v>
      </c>
      <c r="B99" s="589" t="s">
        <v>687</v>
      </c>
      <c r="C99" s="589" t="s">
        <v>2995</v>
      </c>
      <c r="D99" s="589" t="s">
        <v>689</v>
      </c>
      <c r="E99" s="589" t="s">
        <v>3170</v>
      </c>
      <c r="F99" s="590">
        <v>43027</v>
      </c>
      <c r="G99" s="591">
        <v>82.95</v>
      </c>
      <c r="H99" s="591">
        <v>1</v>
      </c>
      <c r="I99" s="591">
        <f t="shared" si="1"/>
        <v>82.95</v>
      </c>
      <c r="J99" s="589" t="s">
        <v>474</v>
      </c>
      <c r="K99" s="589" t="s">
        <v>617</v>
      </c>
      <c r="L99" s="590">
        <v>43028</v>
      </c>
      <c r="M99" s="589" t="s">
        <v>71</v>
      </c>
      <c r="N99" s="589" t="s">
        <v>3169</v>
      </c>
    </row>
    <row r="100" spans="1:14" x14ac:dyDescent="0.2">
      <c r="A100" s="589" t="s">
        <v>611</v>
      </c>
      <c r="B100" s="589" t="s">
        <v>687</v>
      </c>
      <c r="C100" s="589" t="s">
        <v>2995</v>
      </c>
      <c r="D100" s="589" t="s">
        <v>689</v>
      </c>
      <c r="E100" s="589" t="s">
        <v>3171</v>
      </c>
      <c r="F100" s="590">
        <v>43026</v>
      </c>
      <c r="G100" s="591">
        <v>148.9</v>
      </c>
      <c r="H100" s="591">
        <v>1</v>
      </c>
      <c r="I100" s="591">
        <f t="shared" si="1"/>
        <v>148.9</v>
      </c>
      <c r="J100" s="589" t="s">
        <v>474</v>
      </c>
      <c r="K100" s="589" t="s">
        <v>1903</v>
      </c>
      <c r="L100" s="590">
        <v>43027</v>
      </c>
      <c r="M100" s="589" t="s">
        <v>71</v>
      </c>
      <c r="N100" s="589" t="s">
        <v>3172</v>
      </c>
    </row>
    <row r="101" spans="1:14" x14ac:dyDescent="0.2">
      <c r="A101" s="589" t="s">
        <v>611</v>
      </c>
      <c r="B101" s="589" t="s">
        <v>687</v>
      </c>
      <c r="C101" s="589" t="s">
        <v>2995</v>
      </c>
      <c r="D101" s="589" t="s">
        <v>689</v>
      </c>
      <c r="E101" s="589" t="s">
        <v>3173</v>
      </c>
      <c r="F101" s="590">
        <v>43026</v>
      </c>
      <c r="G101" s="591">
        <v>97.85</v>
      </c>
      <c r="H101" s="591">
        <v>1</v>
      </c>
      <c r="I101" s="591">
        <f t="shared" si="1"/>
        <v>97.85</v>
      </c>
      <c r="J101" s="589" t="s">
        <v>474</v>
      </c>
      <c r="K101" s="589" t="s">
        <v>682</v>
      </c>
      <c r="L101" s="590">
        <v>43027</v>
      </c>
      <c r="M101" s="589" t="s">
        <v>71</v>
      </c>
      <c r="N101" s="589" t="s">
        <v>3174</v>
      </c>
    </row>
    <row r="102" spans="1:14" x14ac:dyDescent="0.2">
      <c r="A102" s="589" t="s">
        <v>611</v>
      </c>
      <c r="B102" s="589" t="s">
        <v>687</v>
      </c>
      <c r="C102" s="589" t="s">
        <v>2995</v>
      </c>
      <c r="D102" s="589" t="s">
        <v>689</v>
      </c>
      <c r="E102" s="589" t="s">
        <v>3175</v>
      </c>
      <c r="F102" s="590">
        <v>43026</v>
      </c>
      <c r="G102" s="591">
        <v>97.85</v>
      </c>
      <c r="H102" s="591">
        <v>1</v>
      </c>
      <c r="I102" s="591">
        <f t="shared" si="1"/>
        <v>97.85</v>
      </c>
      <c r="J102" s="589" t="s">
        <v>474</v>
      </c>
      <c r="K102" s="589" t="s">
        <v>682</v>
      </c>
      <c r="L102" s="590">
        <v>43027</v>
      </c>
      <c r="M102" s="589" t="s">
        <v>71</v>
      </c>
      <c r="N102" s="589" t="s">
        <v>3174</v>
      </c>
    </row>
    <row r="103" spans="1:14" x14ac:dyDescent="0.2">
      <c r="A103" s="589" t="s">
        <v>611</v>
      </c>
      <c r="B103" s="589" t="s">
        <v>687</v>
      </c>
      <c r="C103" s="589" t="s">
        <v>2995</v>
      </c>
      <c r="D103" s="589" t="s">
        <v>689</v>
      </c>
      <c r="E103" s="589" t="s">
        <v>3176</v>
      </c>
      <c r="F103" s="590">
        <v>43026</v>
      </c>
      <c r="G103" s="591">
        <v>82.95</v>
      </c>
      <c r="H103" s="591">
        <v>1</v>
      </c>
      <c r="I103" s="591">
        <f t="shared" si="1"/>
        <v>82.95</v>
      </c>
      <c r="J103" s="589" t="s">
        <v>474</v>
      </c>
      <c r="K103" s="589" t="s">
        <v>682</v>
      </c>
      <c r="L103" s="590">
        <v>43027</v>
      </c>
      <c r="M103" s="589" t="s">
        <v>71</v>
      </c>
      <c r="N103" s="589" t="s">
        <v>3177</v>
      </c>
    </row>
    <row r="104" spans="1:14" x14ac:dyDescent="0.2">
      <c r="A104" s="589" t="s">
        <v>611</v>
      </c>
      <c r="B104" s="589" t="s">
        <v>687</v>
      </c>
      <c r="C104" s="589" t="s">
        <v>2995</v>
      </c>
      <c r="D104" s="589" t="s">
        <v>689</v>
      </c>
      <c r="E104" s="589" t="s">
        <v>3178</v>
      </c>
      <c r="F104" s="590">
        <v>43026</v>
      </c>
      <c r="G104" s="591">
        <v>97.85</v>
      </c>
      <c r="H104" s="591">
        <v>1</v>
      </c>
      <c r="I104" s="591">
        <f t="shared" si="1"/>
        <v>97.85</v>
      </c>
      <c r="J104" s="589" t="s">
        <v>474</v>
      </c>
      <c r="K104" s="589" t="s">
        <v>682</v>
      </c>
      <c r="L104" s="590">
        <v>43027</v>
      </c>
      <c r="M104" s="589" t="s">
        <v>71</v>
      </c>
      <c r="N104" s="589" t="s">
        <v>3177</v>
      </c>
    </row>
    <row r="105" spans="1:14" x14ac:dyDescent="0.2">
      <c r="A105" s="589" t="s">
        <v>611</v>
      </c>
      <c r="B105" s="589" t="s">
        <v>687</v>
      </c>
      <c r="C105" s="589" t="s">
        <v>2995</v>
      </c>
      <c r="D105" s="589" t="s">
        <v>689</v>
      </c>
      <c r="E105" s="589" t="s">
        <v>3179</v>
      </c>
      <c r="F105" s="590">
        <v>43026</v>
      </c>
      <c r="G105" s="591">
        <v>65.650000000000006</v>
      </c>
      <c r="H105" s="591">
        <v>1</v>
      </c>
      <c r="I105" s="591">
        <f t="shared" si="1"/>
        <v>65.650000000000006</v>
      </c>
      <c r="J105" s="589" t="s">
        <v>474</v>
      </c>
      <c r="K105" s="589" t="s">
        <v>682</v>
      </c>
      <c r="L105" s="590">
        <v>43027</v>
      </c>
      <c r="M105" s="589" t="s">
        <v>71</v>
      </c>
      <c r="N105" s="589" t="s">
        <v>3180</v>
      </c>
    </row>
    <row r="106" spans="1:14" x14ac:dyDescent="0.2">
      <c r="A106" s="589" t="s">
        <v>611</v>
      </c>
      <c r="B106" s="589" t="s">
        <v>687</v>
      </c>
      <c r="C106" s="589" t="s">
        <v>2995</v>
      </c>
      <c r="D106" s="589" t="s">
        <v>689</v>
      </c>
      <c r="E106" s="589" t="s">
        <v>3181</v>
      </c>
      <c r="F106" s="590">
        <v>43026</v>
      </c>
      <c r="G106" s="591">
        <v>54.3</v>
      </c>
      <c r="H106" s="591">
        <v>1</v>
      </c>
      <c r="I106" s="591">
        <f t="shared" si="1"/>
        <v>54.3</v>
      </c>
      <c r="J106" s="589" t="s">
        <v>474</v>
      </c>
      <c r="K106" s="589" t="s">
        <v>682</v>
      </c>
      <c r="L106" s="590">
        <v>43027</v>
      </c>
      <c r="M106" s="589" t="s">
        <v>71</v>
      </c>
      <c r="N106" s="589" t="s">
        <v>3180</v>
      </c>
    </row>
    <row r="107" spans="1:14" x14ac:dyDescent="0.2">
      <c r="A107" s="589" t="s">
        <v>611</v>
      </c>
      <c r="B107" s="589" t="s">
        <v>687</v>
      </c>
      <c r="C107" s="589" t="s">
        <v>2995</v>
      </c>
      <c r="D107" s="589" t="s">
        <v>689</v>
      </c>
      <c r="E107" s="589" t="s">
        <v>3182</v>
      </c>
      <c r="F107" s="590">
        <v>43026</v>
      </c>
      <c r="G107" s="591">
        <v>82.95</v>
      </c>
      <c r="H107" s="591">
        <v>1</v>
      </c>
      <c r="I107" s="591">
        <f t="shared" si="1"/>
        <v>82.95</v>
      </c>
      <c r="J107" s="589" t="s">
        <v>474</v>
      </c>
      <c r="K107" s="589" t="s">
        <v>682</v>
      </c>
      <c r="L107" s="590">
        <v>43027</v>
      </c>
      <c r="M107" s="589" t="s">
        <v>71</v>
      </c>
      <c r="N107" s="589" t="s">
        <v>3183</v>
      </c>
    </row>
    <row r="108" spans="1:14" x14ac:dyDescent="0.2">
      <c r="A108" s="589" t="s">
        <v>611</v>
      </c>
      <c r="B108" s="589" t="s">
        <v>687</v>
      </c>
      <c r="C108" s="589" t="s">
        <v>2995</v>
      </c>
      <c r="D108" s="589" t="s">
        <v>689</v>
      </c>
      <c r="E108" s="589" t="s">
        <v>3184</v>
      </c>
      <c r="F108" s="590">
        <v>43026</v>
      </c>
      <c r="G108" s="591">
        <v>82.95</v>
      </c>
      <c r="H108" s="591">
        <v>1</v>
      </c>
      <c r="I108" s="591">
        <f t="shared" si="1"/>
        <v>82.95</v>
      </c>
      <c r="J108" s="589" t="s">
        <v>474</v>
      </c>
      <c r="K108" s="589" t="s">
        <v>682</v>
      </c>
      <c r="L108" s="590">
        <v>43027</v>
      </c>
      <c r="M108" s="589" t="s">
        <v>71</v>
      </c>
      <c r="N108" s="589" t="s">
        <v>3183</v>
      </c>
    </row>
    <row r="109" spans="1:14" x14ac:dyDescent="0.2">
      <c r="A109" s="589" t="s">
        <v>611</v>
      </c>
      <c r="B109" s="589" t="s">
        <v>687</v>
      </c>
      <c r="C109" s="589" t="s">
        <v>2995</v>
      </c>
      <c r="D109" s="589" t="s">
        <v>689</v>
      </c>
      <c r="E109" s="589" t="s">
        <v>3189</v>
      </c>
      <c r="F109" s="590">
        <v>43025</v>
      </c>
      <c r="G109" s="591">
        <v>154.03</v>
      </c>
      <c r="H109" s="591">
        <v>1</v>
      </c>
      <c r="I109" s="591">
        <f t="shared" si="1"/>
        <v>154.03</v>
      </c>
      <c r="J109" s="589" t="s">
        <v>474</v>
      </c>
      <c r="K109" s="589" t="s">
        <v>682</v>
      </c>
      <c r="L109" s="590">
        <v>43026</v>
      </c>
      <c r="M109" s="589" t="s">
        <v>71</v>
      </c>
      <c r="N109" s="589" t="s">
        <v>3190</v>
      </c>
    </row>
    <row r="110" spans="1:14" x14ac:dyDescent="0.2">
      <c r="A110" s="589" t="s">
        <v>611</v>
      </c>
      <c r="B110" s="589" t="s">
        <v>687</v>
      </c>
      <c r="C110" s="589" t="s">
        <v>2995</v>
      </c>
      <c r="D110" s="589" t="s">
        <v>689</v>
      </c>
      <c r="E110" s="589" t="s">
        <v>3192</v>
      </c>
      <c r="F110" s="590">
        <v>43024</v>
      </c>
      <c r="G110" s="591">
        <v>97.85</v>
      </c>
      <c r="H110" s="591">
        <v>1</v>
      </c>
      <c r="I110" s="591">
        <f t="shared" si="1"/>
        <v>97.85</v>
      </c>
      <c r="J110" s="589" t="s">
        <v>474</v>
      </c>
      <c r="K110" s="589" t="s">
        <v>345</v>
      </c>
      <c r="L110" s="590">
        <v>43025</v>
      </c>
      <c r="M110" s="589" t="s">
        <v>71</v>
      </c>
      <c r="N110" s="589" t="s">
        <v>3191</v>
      </c>
    </row>
    <row r="111" spans="1:14" x14ac:dyDescent="0.2">
      <c r="A111" s="589" t="s">
        <v>611</v>
      </c>
      <c r="B111" s="589" t="s">
        <v>687</v>
      </c>
      <c r="C111" s="589" t="s">
        <v>2995</v>
      </c>
      <c r="D111" s="589" t="s">
        <v>689</v>
      </c>
      <c r="E111" s="589" t="s">
        <v>3193</v>
      </c>
      <c r="F111" s="590">
        <v>43024</v>
      </c>
      <c r="G111" s="591">
        <v>46.3</v>
      </c>
      <c r="H111" s="591">
        <v>1</v>
      </c>
      <c r="I111" s="591">
        <f t="shared" si="1"/>
        <v>46.3</v>
      </c>
      <c r="J111" s="589" t="s">
        <v>474</v>
      </c>
      <c r="K111" s="589" t="s">
        <v>260</v>
      </c>
      <c r="L111" s="590">
        <v>43025</v>
      </c>
      <c r="M111" s="589" t="s">
        <v>71</v>
      </c>
      <c r="N111" s="589" t="s">
        <v>3194</v>
      </c>
    </row>
    <row r="112" spans="1:14" x14ac:dyDescent="0.2">
      <c r="A112" s="589" t="s">
        <v>611</v>
      </c>
      <c r="B112" s="589" t="s">
        <v>687</v>
      </c>
      <c r="C112" s="589" t="s">
        <v>2995</v>
      </c>
      <c r="D112" s="589" t="s">
        <v>689</v>
      </c>
      <c r="E112" s="589" t="s">
        <v>3195</v>
      </c>
      <c r="F112" s="590">
        <v>43024</v>
      </c>
      <c r="G112" s="591">
        <v>46.3</v>
      </c>
      <c r="H112" s="591">
        <v>1</v>
      </c>
      <c r="I112" s="591">
        <f t="shared" si="1"/>
        <v>46.3</v>
      </c>
      <c r="J112" s="589" t="s">
        <v>474</v>
      </c>
      <c r="K112" s="589" t="s">
        <v>260</v>
      </c>
      <c r="L112" s="590">
        <v>43025</v>
      </c>
      <c r="M112" s="589" t="s">
        <v>71</v>
      </c>
      <c r="N112" s="589" t="s">
        <v>3196</v>
      </c>
    </row>
    <row r="113" spans="1:14" x14ac:dyDescent="0.2">
      <c r="A113" s="589" t="s">
        <v>611</v>
      </c>
      <c r="B113" s="589" t="s">
        <v>687</v>
      </c>
      <c r="C113" s="589" t="s">
        <v>2995</v>
      </c>
      <c r="D113" s="589" t="s">
        <v>689</v>
      </c>
      <c r="E113" s="589" t="s">
        <v>3197</v>
      </c>
      <c r="F113" s="590">
        <v>43024</v>
      </c>
      <c r="G113" s="591">
        <v>46.3</v>
      </c>
      <c r="H113" s="591">
        <v>1</v>
      </c>
      <c r="I113" s="591">
        <f t="shared" si="1"/>
        <v>46.3</v>
      </c>
      <c r="J113" s="589" t="s">
        <v>474</v>
      </c>
      <c r="K113" s="589" t="s">
        <v>260</v>
      </c>
      <c r="L113" s="590">
        <v>43025</v>
      </c>
      <c r="M113" s="589" t="s">
        <v>71</v>
      </c>
      <c r="N113" s="589" t="s">
        <v>3196</v>
      </c>
    </row>
    <row r="114" spans="1:14" x14ac:dyDescent="0.2">
      <c r="A114" s="589" t="s">
        <v>611</v>
      </c>
      <c r="B114" s="589" t="s">
        <v>687</v>
      </c>
      <c r="C114" s="589" t="s">
        <v>2995</v>
      </c>
      <c r="D114" s="589" t="s">
        <v>689</v>
      </c>
      <c r="E114" s="589" t="s">
        <v>3198</v>
      </c>
      <c r="F114" s="590">
        <v>43024</v>
      </c>
      <c r="G114" s="591">
        <v>46.3</v>
      </c>
      <c r="H114" s="591">
        <v>1</v>
      </c>
      <c r="I114" s="591">
        <f t="shared" si="1"/>
        <v>46.3</v>
      </c>
      <c r="J114" s="589" t="s">
        <v>474</v>
      </c>
      <c r="K114" s="589" t="s">
        <v>260</v>
      </c>
      <c r="L114" s="590">
        <v>43025</v>
      </c>
      <c r="M114" s="589" t="s">
        <v>71</v>
      </c>
      <c r="N114" s="589" t="s">
        <v>3199</v>
      </c>
    </row>
    <row r="115" spans="1:14" x14ac:dyDescent="0.2">
      <c r="A115" s="589" t="s">
        <v>611</v>
      </c>
      <c r="B115" s="589" t="s">
        <v>687</v>
      </c>
      <c r="C115" s="589" t="s">
        <v>2995</v>
      </c>
      <c r="D115" s="589" t="s">
        <v>689</v>
      </c>
      <c r="E115" s="589" t="s">
        <v>3200</v>
      </c>
      <c r="F115" s="590">
        <v>43024</v>
      </c>
      <c r="G115" s="591">
        <v>46.3</v>
      </c>
      <c r="H115" s="591">
        <v>1</v>
      </c>
      <c r="I115" s="591">
        <f t="shared" si="1"/>
        <v>46.3</v>
      </c>
      <c r="J115" s="589" t="s">
        <v>474</v>
      </c>
      <c r="K115" s="589" t="s">
        <v>260</v>
      </c>
      <c r="L115" s="590">
        <v>43025</v>
      </c>
      <c r="M115" s="589" t="s">
        <v>71</v>
      </c>
      <c r="N115" s="589" t="s">
        <v>3201</v>
      </c>
    </row>
    <row r="116" spans="1:14" x14ac:dyDescent="0.2">
      <c r="A116" s="589" t="s">
        <v>611</v>
      </c>
      <c r="B116" s="589" t="s">
        <v>687</v>
      </c>
      <c r="C116" s="589" t="s">
        <v>2995</v>
      </c>
      <c r="D116" s="589" t="s">
        <v>689</v>
      </c>
      <c r="E116" s="589" t="s">
        <v>3202</v>
      </c>
      <c r="F116" s="590">
        <v>43024</v>
      </c>
      <c r="G116" s="591">
        <v>46.3</v>
      </c>
      <c r="H116" s="591">
        <v>1</v>
      </c>
      <c r="I116" s="591">
        <f t="shared" si="1"/>
        <v>46.3</v>
      </c>
      <c r="J116" s="589" t="s">
        <v>474</v>
      </c>
      <c r="K116" s="589" t="s">
        <v>260</v>
      </c>
      <c r="L116" s="590">
        <v>43025</v>
      </c>
      <c r="M116" s="589" t="s">
        <v>71</v>
      </c>
      <c r="N116" s="589" t="s">
        <v>3194</v>
      </c>
    </row>
    <row r="117" spans="1:14" x14ac:dyDescent="0.2">
      <c r="A117" s="589" t="s">
        <v>611</v>
      </c>
      <c r="B117" s="589" t="s">
        <v>687</v>
      </c>
      <c r="C117" s="589" t="s">
        <v>2995</v>
      </c>
      <c r="D117" s="589" t="s">
        <v>689</v>
      </c>
      <c r="E117" s="589" t="s">
        <v>3203</v>
      </c>
      <c r="F117" s="590">
        <v>43024</v>
      </c>
      <c r="G117" s="591">
        <v>46.3</v>
      </c>
      <c r="H117" s="591">
        <v>1</v>
      </c>
      <c r="I117" s="591">
        <f t="shared" si="1"/>
        <v>46.3</v>
      </c>
      <c r="J117" s="589" t="s">
        <v>474</v>
      </c>
      <c r="K117" s="589" t="s">
        <v>260</v>
      </c>
      <c r="L117" s="590">
        <v>43025</v>
      </c>
      <c r="M117" s="589" t="s">
        <v>71</v>
      </c>
      <c r="N117" s="589" t="s">
        <v>3199</v>
      </c>
    </row>
    <row r="118" spans="1:14" x14ac:dyDescent="0.2">
      <c r="A118" s="589" t="s">
        <v>611</v>
      </c>
      <c r="B118" s="589" t="s">
        <v>687</v>
      </c>
      <c r="C118" s="589" t="s">
        <v>2995</v>
      </c>
      <c r="D118" s="589" t="s">
        <v>689</v>
      </c>
      <c r="E118" s="589" t="s">
        <v>3204</v>
      </c>
      <c r="F118" s="590">
        <v>43024</v>
      </c>
      <c r="G118" s="591">
        <v>46.3</v>
      </c>
      <c r="H118" s="591">
        <v>1</v>
      </c>
      <c r="I118" s="591">
        <f t="shared" si="1"/>
        <v>46.3</v>
      </c>
      <c r="J118" s="589" t="s">
        <v>474</v>
      </c>
      <c r="K118" s="589" t="s">
        <v>260</v>
      </c>
      <c r="L118" s="590">
        <v>43025</v>
      </c>
      <c r="M118" s="589" t="s">
        <v>71</v>
      </c>
      <c r="N118" s="589" t="s">
        <v>3201</v>
      </c>
    </row>
    <row r="119" spans="1:14" x14ac:dyDescent="0.2">
      <c r="A119" s="589" t="s">
        <v>611</v>
      </c>
      <c r="B119" s="589" t="s">
        <v>687</v>
      </c>
      <c r="C119" s="589" t="s">
        <v>2995</v>
      </c>
      <c r="D119" s="589" t="s">
        <v>689</v>
      </c>
      <c r="E119" s="589" t="s">
        <v>3205</v>
      </c>
      <c r="F119" s="590">
        <v>43024</v>
      </c>
      <c r="G119" s="591">
        <v>288.86</v>
      </c>
      <c r="H119" s="591">
        <v>1</v>
      </c>
      <c r="I119" s="591">
        <f t="shared" si="1"/>
        <v>288.86</v>
      </c>
      <c r="J119" s="589" t="s">
        <v>474</v>
      </c>
      <c r="K119" s="589" t="s">
        <v>682</v>
      </c>
      <c r="L119" s="590">
        <v>43025</v>
      </c>
      <c r="M119" s="589" t="s">
        <v>71</v>
      </c>
      <c r="N119" s="589" t="s">
        <v>3206</v>
      </c>
    </row>
    <row r="120" spans="1:14" x14ac:dyDescent="0.2">
      <c r="A120" s="589" t="s">
        <v>611</v>
      </c>
      <c r="B120" s="589" t="s">
        <v>687</v>
      </c>
      <c r="C120" s="589" t="s">
        <v>2995</v>
      </c>
      <c r="D120" s="589" t="s">
        <v>689</v>
      </c>
      <c r="E120" s="589" t="s">
        <v>3208</v>
      </c>
      <c r="F120" s="590">
        <v>43021</v>
      </c>
      <c r="G120" s="591">
        <v>84.98</v>
      </c>
      <c r="H120" s="591">
        <v>1</v>
      </c>
      <c r="I120" s="591">
        <f t="shared" si="1"/>
        <v>84.98</v>
      </c>
      <c r="J120" s="589" t="s">
        <v>474</v>
      </c>
      <c r="K120" s="589" t="s">
        <v>682</v>
      </c>
      <c r="L120" s="590">
        <v>43022</v>
      </c>
      <c r="M120" s="589" t="s">
        <v>71</v>
      </c>
      <c r="N120" s="589" t="s">
        <v>3209</v>
      </c>
    </row>
    <row r="121" spans="1:14" x14ac:dyDescent="0.2">
      <c r="A121" s="589" t="s">
        <v>611</v>
      </c>
      <c r="B121" s="589" t="s">
        <v>687</v>
      </c>
      <c r="C121" s="589" t="s">
        <v>2995</v>
      </c>
      <c r="D121" s="589" t="s">
        <v>689</v>
      </c>
      <c r="E121" s="589" t="s">
        <v>3210</v>
      </c>
      <c r="F121" s="590">
        <v>43021</v>
      </c>
      <c r="G121" s="591">
        <v>341.68</v>
      </c>
      <c r="H121" s="591">
        <v>1</v>
      </c>
      <c r="I121" s="591">
        <f t="shared" si="1"/>
        <v>341.68</v>
      </c>
      <c r="J121" s="589" t="s">
        <v>474</v>
      </c>
      <c r="K121" s="589" t="s">
        <v>377</v>
      </c>
      <c r="L121" s="590">
        <v>43022</v>
      </c>
      <c r="M121" s="589" t="s">
        <v>71</v>
      </c>
      <c r="N121" s="589" t="s">
        <v>3211</v>
      </c>
    </row>
    <row r="122" spans="1:14" x14ac:dyDescent="0.2">
      <c r="A122" s="589" t="s">
        <v>611</v>
      </c>
      <c r="B122" s="589" t="s">
        <v>687</v>
      </c>
      <c r="C122" s="589" t="s">
        <v>2995</v>
      </c>
      <c r="D122" s="589" t="s">
        <v>689</v>
      </c>
      <c r="E122" s="589" t="s">
        <v>3212</v>
      </c>
      <c r="F122" s="590">
        <v>43021</v>
      </c>
      <c r="G122" s="591">
        <v>34.950000000000003</v>
      </c>
      <c r="H122" s="591">
        <v>1</v>
      </c>
      <c r="I122" s="591">
        <f t="shared" si="1"/>
        <v>34.950000000000003</v>
      </c>
      <c r="J122" s="589" t="s">
        <v>474</v>
      </c>
      <c r="K122" s="589" t="s">
        <v>377</v>
      </c>
      <c r="L122" s="590">
        <v>43022</v>
      </c>
      <c r="M122" s="589" t="s">
        <v>71</v>
      </c>
      <c r="N122" s="589" t="s">
        <v>3213</v>
      </c>
    </row>
    <row r="123" spans="1:14" x14ac:dyDescent="0.2">
      <c r="A123" s="589" t="s">
        <v>611</v>
      </c>
      <c r="B123" s="589" t="s">
        <v>687</v>
      </c>
      <c r="C123" s="589" t="s">
        <v>2995</v>
      </c>
      <c r="D123" s="589" t="s">
        <v>689</v>
      </c>
      <c r="E123" s="589" t="s">
        <v>3214</v>
      </c>
      <c r="F123" s="590">
        <v>43021</v>
      </c>
      <c r="G123" s="591">
        <v>189.98</v>
      </c>
      <c r="H123" s="591">
        <v>1</v>
      </c>
      <c r="I123" s="591">
        <f t="shared" si="1"/>
        <v>189.98</v>
      </c>
      <c r="J123" s="589" t="s">
        <v>474</v>
      </c>
      <c r="K123" s="589" t="s">
        <v>1903</v>
      </c>
      <c r="L123" s="590">
        <v>43022</v>
      </c>
      <c r="M123" s="589" t="s">
        <v>71</v>
      </c>
      <c r="N123" s="589" t="s">
        <v>3215</v>
      </c>
    </row>
    <row r="124" spans="1:14" x14ac:dyDescent="0.2">
      <c r="A124" s="589" t="s">
        <v>611</v>
      </c>
      <c r="B124" s="589" t="s">
        <v>687</v>
      </c>
      <c r="C124" s="589" t="s">
        <v>2995</v>
      </c>
      <c r="D124" s="589" t="s">
        <v>689</v>
      </c>
      <c r="E124" s="589" t="s">
        <v>3216</v>
      </c>
      <c r="F124" s="590">
        <v>43021</v>
      </c>
      <c r="G124" s="591">
        <v>115</v>
      </c>
      <c r="H124" s="591">
        <v>1</v>
      </c>
      <c r="I124" s="591">
        <f t="shared" si="1"/>
        <v>115</v>
      </c>
      <c r="J124" s="589" t="s">
        <v>474</v>
      </c>
      <c r="K124" s="589" t="s">
        <v>152</v>
      </c>
      <c r="L124" s="590">
        <v>43022</v>
      </c>
      <c r="M124" s="589" t="s">
        <v>71</v>
      </c>
      <c r="N124" s="589" t="s">
        <v>3217</v>
      </c>
    </row>
    <row r="125" spans="1:14" x14ac:dyDescent="0.2">
      <c r="A125" s="589" t="s">
        <v>611</v>
      </c>
      <c r="B125" s="589" t="s">
        <v>687</v>
      </c>
      <c r="C125" s="589" t="s">
        <v>2995</v>
      </c>
      <c r="D125" s="589" t="s">
        <v>689</v>
      </c>
      <c r="E125" s="589" t="s">
        <v>3218</v>
      </c>
      <c r="F125" s="590">
        <v>43021</v>
      </c>
      <c r="G125" s="591">
        <v>115</v>
      </c>
      <c r="H125" s="591">
        <v>1</v>
      </c>
      <c r="I125" s="591">
        <f t="shared" si="1"/>
        <v>115</v>
      </c>
      <c r="J125" s="589" t="s">
        <v>474</v>
      </c>
      <c r="K125" s="589" t="s">
        <v>152</v>
      </c>
      <c r="L125" s="590">
        <v>43022</v>
      </c>
      <c r="M125" s="589" t="s">
        <v>71</v>
      </c>
      <c r="N125" s="589" t="s">
        <v>3219</v>
      </c>
    </row>
    <row r="126" spans="1:14" x14ac:dyDescent="0.2">
      <c r="A126" s="589" t="s">
        <v>611</v>
      </c>
      <c r="B126" s="589" t="s">
        <v>687</v>
      </c>
      <c r="C126" s="589" t="s">
        <v>2995</v>
      </c>
      <c r="D126" s="589" t="s">
        <v>689</v>
      </c>
      <c r="E126" s="589" t="s">
        <v>3220</v>
      </c>
      <c r="F126" s="590">
        <v>43019</v>
      </c>
      <c r="G126" s="591">
        <v>69.930000000000007</v>
      </c>
      <c r="H126" s="591">
        <v>1</v>
      </c>
      <c r="I126" s="591">
        <f t="shared" si="1"/>
        <v>69.930000000000007</v>
      </c>
      <c r="J126" s="589" t="s">
        <v>474</v>
      </c>
      <c r="K126" s="589" t="s">
        <v>682</v>
      </c>
      <c r="L126" s="590">
        <v>43020</v>
      </c>
      <c r="M126" s="589" t="s">
        <v>71</v>
      </c>
      <c r="N126" s="589" t="s">
        <v>3221</v>
      </c>
    </row>
    <row r="127" spans="1:14" x14ac:dyDescent="0.2">
      <c r="A127" s="589" t="s">
        <v>611</v>
      </c>
      <c r="B127" s="589" t="s">
        <v>687</v>
      </c>
      <c r="C127" s="589" t="s">
        <v>2995</v>
      </c>
      <c r="D127" s="589" t="s">
        <v>689</v>
      </c>
      <c r="E127" s="589" t="s">
        <v>3222</v>
      </c>
      <c r="F127" s="590">
        <v>43019</v>
      </c>
      <c r="G127" s="591">
        <v>83.74</v>
      </c>
      <c r="H127" s="591">
        <v>1</v>
      </c>
      <c r="I127" s="591">
        <f t="shared" si="1"/>
        <v>83.74</v>
      </c>
      <c r="J127" s="589" t="s">
        <v>474</v>
      </c>
      <c r="K127" s="589" t="s">
        <v>682</v>
      </c>
      <c r="L127" s="590">
        <v>43020</v>
      </c>
      <c r="M127" s="589" t="s">
        <v>71</v>
      </c>
      <c r="N127" s="589" t="s">
        <v>3221</v>
      </c>
    </row>
    <row r="128" spans="1:14" x14ac:dyDescent="0.2">
      <c r="A128" s="589" t="s">
        <v>611</v>
      </c>
      <c r="B128" s="589" t="s">
        <v>687</v>
      </c>
      <c r="C128" s="589" t="s">
        <v>2995</v>
      </c>
      <c r="D128" s="589" t="s">
        <v>689</v>
      </c>
      <c r="E128" s="589" t="s">
        <v>3223</v>
      </c>
      <c r="F128" s="590">
        <v>43019</v>
      </c>
      <c r="G128" s="591">
        <v>1389.19</v>
      </c>
      <c r="H128" s="591">
        <v>1</v>
      </c>
      <c r="I128" s="591">
        <f t="shared" si="1"/>
        <v>1389.19</v>
      </c>
      <c r="J128" s="589" t="s">
        <v>474</v>
      </c>
      <c r="K128" s="589" t="s">
        <v>2195</v>
      </c>
      <c r="L128" s="590">
        <v>43020</v>
      </c>
      <c r="M128" s="589" t="s">
        <v>71</v>
      </c>
      <c r="N128" s="589" t="s">
        <v>2788</v>
      </c>
    </row>
    <row r="129" spans="1:14" x14ac:dyDescent="0.2">
      <c r="A129" s="589" t="s">
        <v>611</v>
      </c>
      <c r="B129" s="589" t="s">
        <v>687</v>
      </c>
      <c r="C129" s="589" t="s">
        <v>2995</v>
      </c>
      <c r="D129" s="589" t="s">
        <v>689</v>
      </c>
      <c r="E129" s="589" t="s">
        <v>3224</v>
      </c>
      <c r="F129" s="590">
        <v>43018</v>
      </c>
      <c r="G129" s="591">
        <v>82.95</v>
      </c>
      <c r="H129" s="591">
        <v>1</v>
      </c>
      <c r="I129" s="591">
        <f t="shared" si="1"/>
        <v>82.95</v>
      </c>
      <c r="J129" s="589" t="s">
        <v>474</v>
      </c>
      <c r="K129" s="589" t="s">
        <v>1500</v>
      </c>
      <c r="L129" s="590">
        <v>43019</v>
      </c>
      <c r="M129" s="589" t="s">
        <v>71</v>
      </c>
      <c r="N129" s="589" t="s">
        <v>3078</v>
      </c>
    </row>
    <row r="130" spans="1:14" x14ac:dyDescent="0.2">
      <c r="A130" s="589" t="s">
        <v>611</v>
      </c>
      <c r="B130" s="589" t="s">
        <v>687</v>
      </c>
      <c r="C130" s="589" t="s">
        <v>2995</v>
      </c>
      <c r="D130" s="589" t="s">
        <v>689</v>
      </c>
      <c r="E130" s="589" t="s">
        <v>3225</v>
      </c>
      <c r="F130" s="590">
        <v>43018</v>
      </c>
      <c r="G130" s="591">
        <v>858.84</v>
      </c>
      <c r="H130" s="591">
        <v>1</v>
      </c>
      <c r="I130" s="591">
        <f t="shared" si="1"/>
        <v>858.84</v>
      </c>
      <c r="J130" s="589" t="s">
        <v>474</v>
      </c>
      <c r="K130" s="589" t="s">
        <v>682</v>
      </c>
      <c r="L130" s="590">
        <v>43019</v>
      </c>
      <c r="M130" s="589" t="s">
        <v>71</v>
      </c>
      <c r="N130" s="589" t="s">
        <v>3226</v>
      </c>
    </row>
    <row r="131" spans="1:14" x14ac:dyDescent="0.2">
      <c r="A131" s="589" t="s">
        <v>611</v>
      </c>
      <c r="B131" s="589" t="s">
        <v>687</v>
      </c>
      <c r="C131" s="589" t="s">
        <v>2995</v>
      </c>
      <c r="D131" s="589" t="s">
        <v>689</v>
      </c>
      <c r="E131" s="589" t="s">
        <v>3227</v>
      </c>
      <c r="F131" s="590">
        <v>43018</v>
      </c>
      <c r="G131" s="591">
        <v>30</v>
      </c>
      <c r="H131" s="591">
        <v>1</v>
      </c>
      <c r="I131" s="591">
        <f t="shared" ref="I131:I194" si="2">G131*H131</f>
        <v>30</v>
      </c>
      <c r="J131" s="589" t="s">
        <v>474</v>
      </c>
      <c r="K131" s="589" t="s">
        <v>1639</v>
      </c>
      <c r="L131" s="590">
        <v>43019</v>
      </c>
      <c r="M131" s="589" t="s">
        <v>71</v>
      </c>
      <c r="N131" s="589" t="s">
        <v>3228</v>
      </c>
    </row>
    <row r="132" spans="1:14" x14ac:dyDescent="0.2">
      <c r="A132" s="589" t="s">
        <v>611</v>
      </c>
      <c r="B132" s="589" t="s">
        <v>687</v>
      </c>
      <c r="C132" s="589" t="s">
        <v>2995</v>
      </c>
      <c r="D132" s="589" t="s">
        <v>689</v>
      </c>
      <c r="E132" s="589" t="s">
        <v>3229</v>
      </c>
      <c r="F132" s="590">
        <v>43017</v>
      </c>
      <c r="G132" s="591">
        <v>133.22999999999999</v>
      </c>
      <c r="H132" s="591">
        <v>1</v>
      </c>
      <c r="I132" s="591">
        <f t="shared" si="2"/>
        <v>133.22999999999999</v>
      </c>
      <c r="J132" s="589" t="s">
        <v>474</v>
      </c>
      <c r="K132" s="589" t="s">
        <v>682</v>
      </c>
      <c r="L132" s="590">
        <v>43018</v>
      </c>
      <c r="M132" s="589" t="s">
        <v>71</v>
      </c>
      <c r="N132" s="589" t="s">
        <v>3044</v>
      </c>
    </row>
    <row r="133" spans="1:14" x14ac:dyDescent="0.2">
      <c r="A133" s="589" t="s">
        <v>611</v>
      </c>
      <c r="B133" s="589" t="s">
        <v>687</v>
      </c>
      <c r="C133" s="589" t="s">
        <v>2995</v>
      </c>
      <c r="D133" s="589" t="s">
        <v>689</v>
      </c>
      <c r="E133" s="589" t="s">
        <v>3231</v>
      </c>
      <c r="F133" s="590">
        <v>43017</v>
      </c>
      <c r="G133" s="591">
        <v>90.7</v>
      </c>
      <c r="H133" s="591">
        <v>1</v>
      </c>
      <c r="I133" s="591">
        <f t="shared" si="2"/>
        <v>90.7</v>
      </c>
      <c r="J133" s="589" t="s">
        <v>474</v>
      </c>
      <c r="K133" s="589" t="s">
        <v>668</v>
      </c>
      <c r="L133" s="590">
        <v>43018</v>
      </c>
      <c r="M133" s="589" t="s">
        <v>71</v>
      </c>
      <c r="N133" s="589" t="s">
        <v>3232</v>
      </c>
    </row>
    <row r="134" spans="1:14" x14ac:dyDescent="0.2">
      <c r="A134" s="589" t="s">
        <v>611</v>
      </c>
      <c r="B134" s="589" t="s">
        <v>687</v>
      </c>
      <c r="C134" s="589" t="s">
        <v>2995</v>
      </c>
      <c r="D134" s="589" t="s">
        <v>689</v>
      </c>
      <c r="E134" s="589" t="s">
        <v>3233</v>
      </c>
      <c r="F134" s="590">
        <v>43017</v>
      </c>
      <c r="G134" s="591">
        <v>95.1</v>
      </c>
      <c r="H134" s="591">
        <v>1</v>
      </c>
      <c r="I134" s="591">
        <f t="shared" si="2"/>
        <v>95.1</v>
      </c>
      <c r="J134" s="589" t="s">
        <v>474</v>
      </c>
      <c r="K134" s="589" t="s">
        <v>668</v>
      </c>
      <c r="L134" s="590">
        <v>43018</v>
      </c>
      <c r="M134" s="589" t="s">
        <v>71</v>
      </c>
      <c r="N134" s="589" t="s">
        <v>3232</v>
      </c>
    </row>
    <row r="135" spans="1:14" x14ac:dyDescent="0.2">
      <c r="A135" s="589" t="s">
        <v>611</v>
      </c>
      <c r="B135" s="589" t="s">
        <v>687</v>
      </c>
      <c r="C135" s="589" t="s">
        <v>2995</v>
      </c>
      <c r="D135" s="589" t="s">
        <v>689</v>
      </c>
      <c r="E135" s="589" t="s">
        <v>3234</v>
      </c>
      <c r="F135" s="590">
        <v>43017</v>
      </c>
      <c r="G135" s="591">
        <v>93</v>
      </c>
      <c r="H135" s="591">
        <v>1</v>
      </c>
      <c r="I135" s="591">
        <f t="shared" si="2"/>
        <v>93</v>
      </c>
      <c r="J135" s="589" t="s">
        <v>474</v>
      </c>
      <c r="K135" s="589" t="s">
        <v>682</v>
      </c>
      <c r="L135" s="590">
        <v>43018</v>
      </c>
      <c r="M135" s="589" t="s">
        <v>71</v>
      </c>
      <c r="N135" s="589" t="s">
        <v>3235</v>
      </c>
    </row>
    <row r="136" spans="1:14" x14ac:dyDescent="0.2">
      <c r="A136" s="589" t="s">
        <v>611</v>
      </c>
      <c r="B136" s="589" t="s">
        <v>687</v>
      </c>
      <c r="C136" s="589" t="s">
        <v>2995</v>
      </c>
      <c r="D136" s="589" t="s">
        <v>689</v>
      </c>
      <c r="E136" s="589" t="s">
        <v>3236</v>
      </c>
      <c r="F136" s="590">
        <v>43017</v>
      </c>
      <c r="G136" s="591">
        <v>93</v>
      </c>
      <c r="H136" s="591">
        <v>1</v>
      </c>
      <c r="I136" s="591">
        <f t="shared" si="2"/>
        <v>93</v>
      </c>
      <c r="J136" s="589" t="s">
        <v>474</v>
      </c>
      <c r="K136" s="589" t="s">
        <v>682</v>
      </c>
      <c r="L136" s="590">
        <v>43018</v>
      </c>
      <c r="M136" s="589" t="s">
        <v>71</v>
      </c>
      <c r="N136" s="589" t="s">
        <v>3235</v>
      </c>
    </row>
    <row r="137" spans="1:14" x14ac:dyDescent="0.2">
      <c r="A137" s="589" t="s">
        <v>611</v>
      </c>
      <c r="B137" s="589" t="s">
        <v>687</v>
      </c>
      <c r="C137" s="589" t="s">
        <v>2995</v>
      </c>
      <c r="D137" s="589" t="s">
        <v>689</v>
      </c>
      <c r="E137" s="589" t="s">
        <v>3238</v>
      </c>
      <c r="F137" s="590">
        <v>43014</v>
      </c>
      <c r="G137" s="591">
        <v>41.14</v>
      </c>
      <c r="H137" s="591">
        <v>1</v>
      </c>
      <c r="I137" s="591">
        <f t="shared" si="2"/>
        <v>41.14</v>
      </c>
      <c r="J137" s="589" t="s">
        <v>474</v>
      </c>
      <c r="K137" s="589" t="s">
        <v>682</v>
      </c>
      <c r="L137" s="590">
        <v>43015</v>
      </c>
      <c r="M137" s="589" t="s">
        <v>71</v>
      </c>
      <c r="N137" s="589" t="s">
        <v>3239</v>
      </c>
    </row>
    <row r="138" spans="1:14" x14ac:dyDescent="0.2">
      <c r="A138" s="589" t="s">
        <v>611</v>
      </c>
      <c r="B138" s="589" t="s">
        <v>687</v>
      </c>
      <c r="C138" s="589" t="s">
        <v>2995</v>
      </c>
      <c r="D138" s="589" t="s">
        <v>689</v>
      </c>
      <c r="E138" s="589" t="s">
        <v>3240</v>
      </c>
      <c r="F138" s="590">
        <v>43014</v>
      </c>
      <c r="G138" s="591">
        <v>65.92</v>
      </c>
      <c r="H138" s="591">
        <v>1</v>
      </c>
      <c r="I138" s="591">
        <f t="shared" si="2"/>
        <v>65.92</v>
      </c>
      <c r="J138" s="589" t="s">
        <v>474</v>
      </c>
      <c r="K138" s="589" t="s">
        <v>682</v>
      </c>
      <c r="L138" s="590">
        <v>43015</v>
      </c>
      <c r="M138" s="589" t="s">
        <v>71</v>
      </c>
      <c r="N138" s="589" t="s">
        <v>3239</v>
      </c>
    </row>
    <row r="139" spans="1:14" x14ac:dyDescent="0.2">
      <c r="A139" s="589" t="s">
        <v>611</v>
      </c>
      <c r="B139" s="589" t="s">
        <v>687</v>
      </c>
      <c r="C139" s="589" t="s">
        <v>2995</v>
      </c>
      <c r="D139" s="589" t="s">
        <v>689</v>
      </c>
      <c r="E139" s="589" t="s">
        <v>3241</v>
      </c>
      <c r="F139" s="590">
        <v>43014</v>
      </c>
      <c r="G139" s="591">
        <v>89.1</v>
      </c>
      <c r="H139" s="591">
        <v>1</v>
      </c>
      <c r="I139" s="591">
        <f t="shared" si="2"/>
        <v>89.1</v>
      </c>
      <c r="J139" s="589" t="s">
        <v>474</v>
      </c>
      <c r="K139" s="589" t="s">
        <v>682</v>
      </c>
      <c r="L139" s="590">
        <v>43015</v>
      </c>
      <c r="M139" s="589" t="s">
        <v>71</v>
      </c>
      <c r="N139" s="589" t="s">
        <v>3242</v>
      </c>
    </row>
    <row r="140" spans="1:14" x14ac:dyDescent="0.2">
      <c r="A140" s="589" t="s">
        <v>611</v>
      </c>
      <c r="B140" s="589" t="s">
        <v>687</v>
      </c>
      <c r="C140" s="589" t="s">
        <v>2995</v>
      </c>
      <c r="D140" s="589" t="s">
        <v>689</v>
      </c>
      <c r="E140" s="589" t="s">
        <v>3243</v>
      </c>
      <c r="F140" s="590">
        <v>43014</v>
      </c>
      <c r="G140" s="591">
        <v>89.1</v>
      </c>
      <c r="H140" s="591">
        <v>1</v>
      </c>
      <c r="I140" s="591">
        <f t="shared" si="2"/>
        <v>89.1</v>
      </c>
      <c r="J140" s="589" t="s">
        <v>474</v>
      </c>
      <c r="K140" s="589" t="s">
        <v>682</v>
      </c>
      <c r="L140" s="590">
        <v>43015</v>
      </c>
      <c r="M140" s="589" t="s">
        <v>71</v>
      </c>
      <c r="N140" s="589" t="s">
        <v>3242</v>
      </c>
    </row>
    <row r="141" spans="1:14" x14ac:dyDescent="0.2">
      <c r="A141" s="589" t="s">
        <v>611</v>
      </c>
      <c r="B141" s="589" t="s">
        <v>687</v>
      </c>
      <c r="C141" s="589" t="s">
        <v>2995</v>
      </c>
      <c r="D141" s="589" t="s">
        <v>689</v>
      </c>
      <c r="E141" s="589" t="s">
        <v>3244</v>
      </c>
      <c r="F141" s="590">
        <v>43014</v>
      </c>
      <c r="G141" s="591">
        <v>139.97999999999999</v>
      </c>
      <c r="H141" s="591">
        <v>1</v>
      </c>
      <c r="I141" s="591">
        <f t="shared" si="2"/>
        <v>139.97999999999999</v>
      </c>
      <c r="J141" s="589" t="s">
        <v>474</v>
      </c>
      <c r="K141" s="589" t="s">
        <v>1903</v>
      </c>
      <c r="L141" s="590">
        <v>43015</v>
      </c>
      <c r="M141" s="589" t="s">
        <v>71</v>
      </c>
      <c r="N141" s="589" t="s">
        <v>3245</v>
      </c>
    </row>
    <row r="142" spans="1:14" x14ac:dyDescent="0.2">
      <c r="A142" s="589" t="s">
        <v>611</v>
      </c>
      <c r="B142" s="589" t="s">
        <v>687</v>
      </c>
      <c r="C142" s="589" t="s">
        <v>2995</v>
      </c>
      <c r="D142" s="589" t="s">
        <v>689</v>
      </c>
      <c r="E142" s="589" t="s">
        <v>3246</v>
      </c>
      <c r="F142" s="590">
        <v>43014</v>
      </c>
      <c r="G142" s="591">
        <v>50</v>
      </c>
      <c r="H142" s="591">
        <v>1</v>
      </c>
      <c r="I142" s="591">
        <f t="shared" si="2"/>
        <v>50</v>
      </c>
      <c r="J142" s="589" t="s">
        <v>474</v>
      </c>
      <c r="K142" s="589" t="s">
        <v>1903</v>
      </c>
      <c r="L142" s="590">
        <v>43015</v>
      </c>
      <c r="M142" s="589" t="s">
        <v>71</v>
      </c>
      <c r="N142" s="589" t="s">
        <v>3247</v>
      </c>
    </row>
    <row r="143" spans="1:14" x14ac:dyDescent="0.2">
      <c r="A143" s="589" t="s">
        <v>611</v>
      </c>
      <c r="B143" s="589" t="s">
        <v>687</v>
      </c>
      <c r="C143" s="589" t="s">
        <v>2995</v>
      </c>
      <c r="D143" s="589" t="s">
        <v>689</v>
      </c>
      <c r="E143" s="589" t="s">
        <v>3250</v>
      </c>
      <c r="F143" s="590">
        <v>43014</v>
      </c>
      <c r="G143" s="591">
        <v>80.8</v>
      </c>
      <c r="H143" s="591">
        <v>1</v>
      </c>
      <c r="I143" s="591">
        <f t="shared" si="2"/>
        <v>80.8</v>
      </c>
      <c r="J143" s="589" t="s">
        <v>474</v>
      </c>
      <c r="K143" s="589" t="s">
        <v>682</v>
      </c>
      <c r="L143" s="590">
        <v>43015</v>
      </c>
      <c r="M143" s="589" t="s">
        <v>71</v>
      </c>
      <c r="N143" s="589" t="s">
        <v>3251</v>
      </c>
    </row>
    <row r="144" spans="1:14" x14ac:dyDescent="0.2">
      <c r="A144" s="589" t="s">
        <v>611</v>
      </c>
      <c r="B144" s="589" t="s">
        <v>687</v>
      </c>
      <c r="C144" s="589" t="s">
        <v>2995</v>
      </c>
      <c r="D144" s="589" t="s">
        <v>689</v>
      </c>
      <c r="E144" s="589" t="s">
        <v>3252</v>
      </c>
      <c r="F144" s="590">
        <v>43014</v>
      </c>
      <c r="G144" s="591">
        <v>80.8</v>
      </c>
      <c r="H144" s="591">
        <v>1</v>
      </c>
      <c r="I144" s="591">
        <f t="shared" si="2"/>
        <v>80.8</v>
      </c>
      <c r="J144" s="589" t="s">
        <v>474</v>
      </c>
      <c r="K144" s="589" t="s">
        <v>682</v>
      </c>
      <c r="L144" s="590">
        <v>43015</v>
      </c>
      <c r="M144" s="589" t="s">
        <v>71</v>
      </c>
      <c r="N144" s="589" t="s">
        <v>3251</v>
      </c>
    </row>
    <row r="145" spans="1:14" x14ac:dyDescent="0.2">
      <c r="A145" s="589" t="s">
        <v>611</v>
      </c>
      <c r="B145" s="589" t="s">
        <v>687</v>
      </c>
      <c r="C145" s="589" t="s">
        <v>2995</v>
      </c>
      <c r="D145" s="589" t="s">
        <v>689</v>
      </c>
      <c r="E145" s="589" t="s">
        <v>3253</v>
      </c>
      <c r="F145" s="590">
        <v>43014</v>
      </c>
      <c r="G145" s="591">
        <v>164.63</v>
      </c>
      <c r="H145" s="591">
        <v>1</v>
      </c>
      <c r="I145" s="591">
        <f t="shared" si="2"/>
        <v>164.63</v>
      </c>
      <c r="J145" s="589" t="s">
        <v>474</v>
      </c>
      <c r="K145" s="589" t="s">
        <v>682</v>
      </c>
      <c r="L145" s="590">
        <v>43015</v>
      </c>
      <c r="M145" s="589" t="s">
        <v>71</v>
      </c>
      <c r="N145" s="589" t="s">
        <v>3254</v>
      </c>
    </row>
    <row r="146" spans="1:14" x14ac:dyDescent="0.2">
      <c r="A146" s="589" t="s">
        <v>611</v>
      </c>
      <c r="B146" s="589" t="s">
        <v>687</v>
      </c>
      <c r="C146" s="589" t="s">
        <v>2995</v>
      </c>
      <c r="D146" s="589" t="s">
        <v>689</v>
      </c>
      <c r="E146" s="589" t="s">
        <v>3255</v>
      </c>
      <c r="F146" s="590">
        <v>43012</v>
      </c>
      <c r="G146" s="591">
        <v>229.57</v>
      </c>
      <c r="H146" s="591">
        <v>1</v>
      </c>
      <c r="I146" s="591">
        <f t="shared" si="2"/>
        <v>229.57</v>
      </c>
      <c r="J146" s="589" t="s">
        <v>474</v>
      </c>
      <c r="K146" s="589" t="s">
        <v>1073</v>
      </c>
      <c r="L146" s="590">
        <v>43032</v>
      </c>
      <c r="M146" s="589" t="s">
        <v>71</v>
      </c>
      <c r="N146" s="589" t="s">
        <v>3256</v>
      </c>
    </row>
    <row r="147" spans="1:14" x14ac:dyDescent="0.2">
      <c r="A147" s="589" t="s">
        <v>611</v>
      </c>
      <c r="B147" s="589" t="s">
        <v>687</v>
      </c>
      <c r="C147" s="589" t="s">
        <v>2995</v>
      </c>
      <c r="D147" s="589" t="s">
        <v>689</v>
      </c>
      <c r="E147" s="589" t="s">
        <v>3257</v>
      </c>
      <c r="F147" s="590">
        <v>43012</v>
      </c>
      <c r="G147" s="591">
        <v>179.98</v>
      </c>
      <c r="H147" s="591">
        <v>1</v>
      </c>
      <c r="I147" s="591">
        <f t="shared" si="2"/>
        <v>179.98</v>
      </c>
      <c r="J147" s="589" t="s">
        <v>474</v>
      </c>
      <c r="K147" s="589" t="s">
        <v>1073</v>
      </c>
      <c r="L147" s="590">
        <v>43032</v>
      </c>
      <c r="M147" s="589" t="s">
        <v>71</v>
      </c>
      <c r="N147" s="589" t="s">
        <v>3256</v>
      </c>
    </row>
    <row r="148" spans="1:14" x14ac:dyDescent="0.2">
      <c r="A148" s="589" t="s">
        <v>611</v>
      </c>
      <c r="B148" s="589" t="s">
        <v>687</v>
      </c>
      <c r="C148" s="589" t="s">
        <v>2995</v>
      </c>
      <c r="D148" s="589" t="s">
        <v>689</v>
      </c>
      <c r="E148" s="589" t="s">
        <v>3258</v>
      </c>
      <c r="F148" s="590">
        <v>43012</v>
      </c>
      <c r="G148" s="591">
        <v>252.54</v>
      </c>
      <c r="H148" s="591">
        <v>1</v>
      </c>
      <c r="I148" s="591">
        <f t="shared" si="2"/>
        <v>252.54</v>
      </c>
      <c r="J148" s="589" t="s">
        <v>474</v>
      </c>
      <c r="K148" s="589" t="s">
        <v>1073</v>
      </c>
      <c r="L148" s="590">
        <v>43032</v>
      </c>
      <c r="M148" s="589" t="s">
        <v>71</v>
      </c>
      <c r="N148" s="589" t="s">
        <v>3256</v>
      </c>
    </row>
    <row r="149" spans="1:14" x14ac:dyDescent="0.2">
      <c r="A149" s="589" t="s">
        <v>611</v>
      </c>
      <c r="B149" s="589" t="s">
        <v>687</v>
      </c>
      <c r="C149" s="589" t="s">
        <v>2995</v>
      </c>
      <c r="D149" s="589" t="s">
        <v>689</v>
      </c>
      <c r="E149" s="589" t="s">
        <v>3259</v>
      </c>
      <c r="F149" s="590">
        <v>43012</v>
      </c>
      <c r="G149" s="591">
        <v>252.54</v>
      </c>
      <c r="H149" s="591">
        <v>1</v>
      </c>
      <c r="I149" s="591">
        <f t="shared" si="2"/>
        <v>252.54</v>
      </c>
      <c r="J149" s="589" t="s">
        <v>474</v>
      </c>
      <c r="K149" s="589" t="s">
        <v>1073</v>
      </c>
      <c r="L149" s="590">
        <v>43032</v>
      </c>
      <c r="M149" s="589" t="s">
        <v>71</v>
      </c>
      <c r="N149" s="589" t="s">
        <v>3256</v>
      </c>
    </row>
    <row r="150" spans="1:14" x14ac:dyDescent="0.2">
      <c r="A150" s="589" t="s">
        <v>611</v>
      </c>
      <c r="B150" s="589" t="s">
        <v>687</v>
      </c>
      <c r="C150" s="589" t="s">
        <v>2995</v>
      </c>
      <c r="D150" s="589" t="s">
        <v>689</v>
      </c>
      <c r="E150" s="589" t="s">
        <v>3260</v>
      </c>
      <c r="F150" s="590">
        <v>43012</v>
      </c>
      <c r="G150" s="591">
        <v>29.99</v>
      </c>
      <c r="H150" s="591">
        <v>1</v>
      </c>
      <c r="I150" s="591">
        <f t="shared" si="2"/>
        <v>29.99</v>
      </c>
      <c r="J150" s="589" t="s">
        <v>474</v>
      </c>
      <c r="K150" s="589" t="s">
        <v>1073</v>
      </c>
      <c r="L150" s="590">
        <v>43032</v>
      </c>
      <c r="M150" s="589" t="s">
        <v>71</v>
      </c>
      <c r="N150" s="589" t="s">
        <v>3256</v>
      </c>
    </row>
    <row r="151" spans="1:14" x14ac:dyDescent="0.2">
      <c r="A151" s="589" t="s">
        <v>611</v>
      </c>
      <c r="B151" s="589" t="s">
        <v>687</v>
      </c>
      <c r="C151" s="589" t="s">
        <v>2995</v>
      </c>
      <c r="D151" s="589" t="s">
        <v>689</v>
      </c>
      <c r="E151" s="589" t="s">
        <v>3261</v>
      </c>
      <c r="F151" s="590">
        <v>43012</v>
      </c>
      <c r="G151" s="591">
        <v>26.6</v>
      </c>
      <c r="H151" s="591">
        <v>1</v>
      </c>
      <c r="I151" s="591">
        <f t="shared" si="2"/>
        <v>26.6</v>
      </c>
      <c r="J151" s="589" t="s">
        <v>474</v>
      </c>
      <c r="K151" s="589" t="s">
        <v>1073</v>
      </c>
      <c r="L151" s="590">
        <v>43032</v>
      </c>
      <c r="M151" s="589" t="s">
        <v>71</v>
      </c>
      <c r="N151" s="589" t="s">
        <v>3256</v>
      </c>
    </row>
    <row r="152" spans="1:14" x14ac:dyDescent="0.2">
      <c r="A152" s="589" t="s">
        <v>611</v>
      </c>
      <c r="B152" s="589" t="s">
        <v>687</v>
      </c>
      <c r="C152" s="589" t="s">
        <v>2995</v>
      </c>
      <c r="D152" s="589" t="s">
        <v>689</v>
      </c>
      <c r="E152" s="589" t="s">
        <v>3262</v>
      </c>
      <c r="F152" s="590">
        <v>43012</v>
      </c>
      <c r="G152" s="591">
        <v>97.85</v>
      </c>
      <c r="H152" s="591">
        <v>1</v>
      </c>
      <c r="I152" s="591">
        <f t="shared" si="2"/>
        <v>97.85</v>
      </c>
      <c r="J152" s="589" t="s">
        <v>474</v>
      </c>
      <c r="K152" s="589" t="s">
        <v>1073</v>
      </c>
      <c r="L152" s="590">
        <v>43032</v>
      </c>
      <c r="M152" s="589" t="s">
        <v>71</v>
      </c>
      <c r="N152" s="589" t="s">
        <v>3256</v>
      </c>
    </row>
    <row r="153" spans="1:14" x14ac:dyDescent="0.2">
      <c r="A153" s="589" t="s">
        <v>611</v>
      </c>
      <c r="B153" s="589" t="s">
        <v>687</v>
      </c>
      <c r="C153" s="589" t="s">
        <v>2995</v>
      </c>
      <c r="D153" s="589" t="s">
        <v>689</v>
      </c>
      <c r="E153" s="589" t="s">
        <v>3263</v>
      </c>
      <c r="F153" s="590">
        <v>43012</v>
      </c>
      <c r="G153" s="591">
        <v>82.95</v>
      </c>
      <c r="H153" s="591">
        <v>1</v>
      </c>
      <c r="I153" s="591">
        <f t="shared" si="2"/>
        <v>82.95</v>
      </c>
      <c r="J153" s="589" t="s">
        <v>474</v>
      </c>
      <c r="K153" s="589" t="s">
        <v>1073</v>
      </c>
      <c r="L153" s="590">
        <v>43032</v>
      </c>
      <c r="M153" s="589" t="s">
        <v>71</v>
      </c>
      <c r="N153" s="589" t="s">
        <v>3256</v>
      </c>
    </row>
    <row r="154" spans="1:14" x14ac:dyDescent="0.2">
      <c r="A154" s="589" t="s">
        <v>611</v>
      </c>
      <c r="B154" s="589" t="s">
        <v>687</v>
      </c>
      <c r="C154" s="589" t="s">
        <v>2995</v>
      </c>
      <c r="D154" s="589" t="s">
        <v>689</v>
      </c>
      <c r="E154" s="589" t="s">
        <v>3264</v>
      </c>
      <c r="F154" s="590">
        <v>43012</v>
      </c>
      <c r="G154" s="591">
        <v>61.19</v>
      </c>
      <c r="H154" s="591">
        <v>1</v>
      </c>
      <c r="I154" s="591">
        <f t="shared" si="2"/>
        <v>61.19</v>
      </c>
      <c r="J154" s="589" t="s">
        <v>474</v>
      </c>
      <c r="K154" s="589" t="s">
        <v>1073</v>
      </c>
      <c r="L154" s="590">
        <v>43032</v>
      </c>
      <c r="M154" s="589" t="s">
        <v>71</v>
      </c>
      <c r="N154" s="589" t="s">
        <v>3256</v>
      </c>
    </row>
    <row r="155" spans="1:14" x14ac:dyDescent="0.2">
      <c r="A155" s="589" t="s">
        <v>611</v>
      </c>
      <c r="B155" s="589" t="s">
        <v>687</v>
      </c>
      <c r="C155" s="589" t="s">
        <v>2995</v>
      </c>
      <c r="D155" s="589" t="s">
        <v>689</v>
      </c>
      <c r="E155" s="589" t="s">
        <v>3265</v>
      </c>
      <c r="F155" s="590">
        <v>43012</v>
      </c>
      <c r="G155" s="591">
        <v>29.99</v>
      </c>
      <c r="H155" s="591">
        <v>1</v>
      </c>
      <c r="I155" s="591">
        <f t="shared" si="2"/>
        <v>29.99</v>
      </c>
      <c r="J155" s="589" t="s">
        <v>474</v>
      </c>
      <c r="K155" s="589" t="s">
        <v>1073</v>
      </c>
      <c r="L155" s="590">
        <v>43032</v>
      </c>
      <c r="M155" s="589" t="s">
        <v>71</v>
      </c>
      <c r="N155" s="589" t="s">
        <v>3256</v>
      </c>
    </row>
    <row r="156" spans="1:14" x14ac:dyDescent="0.2">
      <c r="A156" s="589" t="s">
        <v>611</v>
      </c>
      <c r="B156" s="589" t="s">
        <v>687</v>
      </c>
      <c r="C156" s="589" t="s">
        <v>2995</v>
      </c>
      <c r="D156" s="589" t="s">
        <v>689</v>
      </c>
      <c r="E156" s="589" t="s">
        <v>3266</v>
      </c>
      <c r="F156" s="590">
        <v>43012</v>
      </c>
      <c r="G156" s="591">
        <v>34.99</v>
      </c>
      <c r="H156" s="591">
        <v>1</v>
      </c>
      <c r="I156" s="591">
        <f t="shared" si="2"/>
        <v>34.99</v>
      </c>
      <c r="J156" s="589" t="s">
        <v>474</v>
      </c>
      <c r="K156" s="589" t="s">
        <v>1073</v>
      </c>
      <c r="L156" s="590">
        <v>43032</v>
      </c>
      <c r="M156" s="589" t="s">
        <v>71</v>
      </c>
      <c r="N156" s="589" t="s">
        <v>3256</v>
      </c>
    </row>
    <row r="157" spans="1:14" x14ac:dyDescent="0.2">
      <c r="A157" s="589" t="s">
        <v>611</v>
      </c>
      <c r="B157" s="589" t="s">
        <v>687</v>
      </c>
      <c r="C157" s="589" t="s">
        <v>2995</v>
      </c>
      <c r="D157" s="589" t="s">
        <v>689</v>
      </c>
      <c r="E157" s="589" t="s">
        <v>3267</v>
      </c>
      <c r="F157" s="590">
        <v>43012</v>
      </c>
      <c r="G157" s="591">
        <v>1353.68</v>
      </c>
      <c r="H157" s="591">
        <v>1</v>
      </c>
      <c r="I157" s="591">
        <f t="shared" si="2"/>
        <v>1353.68</v>
      </c>
      <c r="J157" s="589" t="s">
        <v>474</v>
      </c>
      <c r="K157" s="589" t="s">
        <v>1073</v>
      </c>
      <c r="L157" s="590">
        <v>43032</v>
      </c>
      <c r="M157" s="589" t="s">
        <v>71</v>
      </c>
      <c r="N157" s="589" t="s">
        <v>3256</v>
      </c>
    </row>
    <row r="158" spans="1:14" x14ac:dyDescent="0.2">
      <c r="A158" s="589" t="s">
        <v>611</v>
      </c>
      <c r="B158" s="589" t="s">
        <v>687</v>
      </c>
      <c r="C158" s="589" t="s">
        <v>2995</v>
      </c>
      <c r="D158" s="589" t="s">
        <v>689</v>
      </c>
      <c r="E158" s="589" t="s">
        <v>3268</v>
      </c>
      <c r="F158" s="590">
        <v>43012</v>
      </c>
      <c r="G158" s="591">
        <v>663.11</v>
      </c>
      <c r="H158" s="591">
        <v>1</v>
      </c>
      <c r="I158" s="591">
        <f t="shared" si="2"/>
        <v>663.11</v>
      </c>
      <c r="J158" s="589" t="s">
        <v>474</v>
      </c>
      <c r="K158" s="589" t="s">
        <v>1073</v>
      </c>
      <c r="L158" s="590">
        <v>43032</v>
      </c>
      <c r="M158" s="589" t="s">
        <v>71</v>
      </c>
      <c r="N158" s="589" t="s">
        <v>3256</v>
      </c>
    </row>
    <row r="159" spans="1:14" x14ac:dyDescent="0.2">
      <c r="A159" s="589" t="s">
        <v>611</v>
      </c>
      <c r="B159" s="589" t="s">
        <v>687</v>
      </c>
      <c r="C159" s="589" t="s">
        <v>2995</v>
      </c>
      <c r="D159" s="589" t="s">
        <v>689</v>
      </c>
      <c r="E159" s="589" t="s">
        <v>3269</v>
      </c>
      <c r="F159" s="590">
        <v>43012</v>
      </c>
      <c r="G159" s="591">
        <v>79.98</v>
      </c>
      <c r="H159" s="591">
        <v>1</v>
      </c>
      <c r="I159" s="591">
        <f t="shared" si="2"/>
        <v>79.98</v>
      </c>
      <c r="J159" s="589" t="s">
        <v>474</v>
      </c>
      <c r="K159" s="589" t="s">
        <v>1073</v>
      </c>
      <c r="L159" s="590">
        <v>43032</v>
      </c>
      <c r="M159" s="589" t="s">
        <v>71</v>
      </c>
      <c r="N159" s="589" t="s">
        <v>3256</v>
      </c>
    </row>
    <row r="160" spans="1:14" x14ac:dyDescent="0.2">
      <c r="A160" s="589" t="s">
        <v>611</v>
      </c>
      <c r="B160" s="589" t="s">
        <v>687</v>
      </c>
      <c r="C160" s="589" t="s">
        <v>2995</v>
      </c>
      <c r="D160" s="589" t="s">
        <v>689</v>
      </c>
      <c r="E160" s="589" t="s">
        <v>3270</v>
      </c>
      <c r="F160" s="590">
        <v>43012</v>
      </c>
      <c r="G160" s="591">
        <v>688.82</v>
      </c>
      <c r="H160" s="591">
        <v>1</v>
      </c>
      <c r="I160" s="591">
        <f t="shared" si="2"/>
        <v>688.82</v>
      </c>
      <c r="J160" s="589" t="s">
        <v>474</v>
      </c>
      <c r="K160" s="589" t="s">
        <v>1073</v>
      </c>
      <c r="L160" s="590">
        <v>43032</v>
      </c>
      <c r="M160" s="589" t="s">
        <v>71</v>
      </c>
      <c r="N160" s="589" t="s">
        <v>3256</v>
      </c>
    </row>
    <row r="161" spans="1:14" x14ac:dyDescent="0.2">
      <c r="A161" s="589" t="s">
        <v>611</v>
      </c>
      <c r="B161" s="589" t="s">
        <v>687</v>
      </c>
      <c r="C161" s="589" t="s">
        <v>2995</v>
      </c>
      <c r="D161" s="589" t="s">
        <v>689</v>
      </c>
      <c r="E161" s="589" t="s">
        <v>3271</v>
      </c>
      <c r="F161" s="590">
        <v>43012</v>
      </c>
      <c r="G161" s="591">
        <v>97.85</v>
      </c>
      <c r="H161" s="591">
        <v>1</v>
      </c>
      <c r="I161" s="591">
        <f t="shared" si="2"/>
        <v>97.85</v>
      </c>
      <c r="J161" s="589" t="s">
        <v>474</v>
      </c>
      <c r="K161" s="589" t="s">
        <v>1073</v>
      </c>
      <c r="L161" s="590">
        <v>43032</v>
      </c>
      <c r="M161" s="589" t="s">
        <v>71</v>
      </c>
      <c r="N161" s="589" t="s">
        <v>3256</v>
      </c>
    </row>
    <row r="162" spans="1:14" x14ac:dyDescent="0.2">
      <c r="A162" s="589" t="s">
        <v>611</v>
      </c>
      <c r="B162" s="589" t="s">
        <v>687</v>
      </c>
      <c r="C162" s="589" t="s">
        <v>2995</v>
      </c>
      <c r="D162" s="589" t="s">
        <v>689</v>
      </c>
      <c r="E162" s="589" t="s">
        <v>3272</v>
      </c>
      <c r="F162" s="590">
        <v>43012</v>
      </c>
      <c r="G162" s="591">
        <v>97.85</v>
      </c>
      <c r="H162" s="591">
        <v>1</v>
      </c>
      <c r="I162" s="591">
        <f t="shared" si="2"/>
        <v>97.85</v>
      </c>
      <c r="J162" s="589" t="s">
        <v>474</v>
      </c>
      <c r="K162" s="589" t="s">
        <v>1073</v>
      </c>
      <c r="L162" s="590">
        <v>43032</v>
      </c>
      <c r="M162" s="589" t="s">
        <v>71</v>
      </c>
      <c r="N162" s="589" t="s">
        <v>3256</v>
      </c>
    </row>
    <row r="163" spans="1:14" x14ac:dyDescent="0.2">
      <c r="A163" s="589" t="s">
        <v>611</v>
      </c>
      <c r="B163" s="589" t="s">
        <v>687</v>
      </c>
      <c r="C163" s="589" t="s">
        <v>2995</v>
      </c>
      <c r="D163" s="589" t="s">
        <v>689</v>
      </c>
      <c r="E163" s="589" t="s">
        <v>3273</v>
      </c>
      <c r="F163" s="590">
        <v>43012</v>
      </c>
      <c r="G163" s="591">
        <v>60.92</v>
      </c>
      <c r="H163" s="591">
        <v>1</v>
      </c>
      <c r="I163" s="591">
        <f t="shared" si="2"/>
        <v>60.92</v>
      </c>
      <c r="J163" s="589" t="s">
        <v>474</v>
      </c>
      <c r="K163" s="589" t="s">
        <v>1073</v>
      </c>
      <c r="L163" s="590">
        <v>43032</v>
      </c>
      <c r="M163" s="589" t="s">
        <v>71</v>
      </c>
      <c r="N163" s="589" t="s">
        <v>3256</v>
      </c>
    </row>
    <row r="164" spans="1:14" x14ac:dyDescent="0.2">
      <c r="A164" s="589" t="s">
        <v>611</v>
      </c>
      <c r="B164" s="589" t="s">
        <v>687</v>
      </c>
      <c r="C164" s="589" t="s">
        <v>2995</v>
      </c>
      <c r="D164" s="589" t="s">
        <v>689</v>
      </c>
      <c r="E164" s="589" t="s">
        <v>3274</v>
      </c>
      <c r="F164" s="590">
        <v>43012</v>
      </c>
      <c r="G164" s="591">
        <v>217.91</v>
      </c>
      <c r="H164" s="591">
        <v>1</v>
      </c>
      <c r="I164" s="591">
        <f t="shared" si="2"/>
        <v>217.91</v>
      </c>
      <c r="J164" s="589" t="s">
        <v>474</v>
      </c>
      <c r="K164" s="589" t="s">
        <v>1073</v>
      </c>
      <c r="L164" s="590">
        <v>43032</v>
      </c>
      <c r="M164" s="589" t="s">
        <v>71</v>
      </c>
      <c r="N164" s="589" t="s">
        <v>3256</v>
      </c>
    </row>
    <row r="165" spans="1:14" x14ac:dyDescent="0.2">
      <c r="A165" s="589" t="s">
        <v>611</v>
      </c>
      <c r="B165" s="589" t="s">
        <v>687</v>
      </c>
      <c r="C165" s="589" t="s">
        <v>2995</v>
      </c>
      <c r="D165" s="589" t="s">
        <v>689</v>
      </c>
      <c r="E165" s="589" t="s">
        <v>3276</v>
      </c>
      <c r="F165" s="590">
        <v>43012</v>
      </c>
      <c r="G165" s="591">
        <v>46.35</v>
      </c>
      <c r="H165" s="591">
        <v>1</v>
      </c>
      <c r="I165" s="591">
        <f t="shared" si="2"/>
        <v>46.35</v>
      </c>
      <c r="J165" s="589" t="s">
        <v>474</v>
      </c>
      <c r="K165" s="589" t="s">
        <v>1073</v>
      </c>
      <c r="L165" s="590">
        <v>43032</v>
      </c>
      <c r="M165" s="589" t="s">
        <v>71</v>
      </c>
      <c r="N165" s="589" t="s">
        <v>3256</v>
      </c>
    </row>
    <row r="166" spans="1:14" x14ac:dyDescent="0.2">
      <c r="A166" s="589" t="s">
        <v>611</v>
      </c>
      <c r="B166" s="589" t="s">
        <v>687</v>
      </c>
      <c r="C166" s="589" t="s">
        <v>2995</v>
      </c>
      <c r="D166" s="589" t="s">
        <v>689</v>
      </c>
      <c r="E166" s="589" t="s">
        <v>3277</v>
      </c>
      <c r="F166" s="590">
        <v>43012</v>
      </c>
      <c r="G166" s="591">
        <v>46.35</v>
      </c>
      <c r="H166" s="591">
        <v>1</v>
      </c>
      <c r="I166" s="591">
        <f t="shared" si="2"/>
        <v>46.35</v>
      </c>
      <c r="J166" s="589" t="s">
        <v>474</v>
      </c>
      <c r="K166" s="589" t="s">
        <v>1073</v>
      </c>
      <c r="L166" s="590">
        <v>43032</v>
      </c>
      <c r="M166" s="589" t="s">
        <v>71</v>
      </c>
      <c r="N166" s="589" t="s">
        <v>3256</v>
      </c>
    </row>
    <row r="167" spans="1:14" x14ac:dyDescent="0.2">
      <c r="A167" s="589" t="s">
        <v>611</v>
      </c>
      <c r="B167" s="589" t="s">
        <v>687</v>
      </c>
      <c r="C167" s="589" t="s">
        <v>2995</v>
      </c>
      <c r="D167" s="589" t="s">
        <v>689</v>
      </c>
      <c r="E167" s="589" t="s">
        <v>3278</v>
      </c>
      <c r="F167" s="590">
        <v>43012</v>
      </c>
      <c r="G167" s="591">
        <v>38.549999999999997</v>
      </c>
      <c r="H167" s="591">
        <v>1</v>
      </c>
      <c r="I167" s="591">
        <f t="shared" si="2"/>
        <v>38.549999999999997</v>
      </c>
      <c r="J167" s="589" t="s">
        <v>474</v>
      </c>
      <c r="K167" s="589" t="s">
        <v>1073</v>
      </c>
      <c r="L167" s="590">
        <v>43032</v>
      </c>
      <c r="M167" s="589" t="s">
        <v>71</v>
      </c>
      <c r="N167" s="589" t="s">
        <v>3256</v>
      </c>
    </row>
    <row r="168" spans="1:14" x14ac:dyDescent="0.2">
      <c r="A168" s="589" t="s">
        <v>611</v>
      </c>
      <c r="B168" s="589" t="s">
        <v>687</v>
      </c>
      <c r="C168" s="589" t="s">
        <v>2995</v>
      </c>
      <c r="D168" s="589" t="s">
        <v>689</v>
      </c>
      <c r="E168" s="589" t="s">
        <v>3279</v>
      </c>
      <c r="F168" s="590">
        <v>43012</v>
      </c>
      <c r="G168" s="591">
        <v>38.549999999999997</v>
      </c>
      <c r="H168" s="591">
        <v>1</v>
      </c>
      <c r="I168" s="591">
        <f t="shared" si="2"/>
        <v>38.549999999999997</v>
      </c>
      <c r="J168" s="589" t="s">
        <v>474</v>
      </c>
      <c r="K168" s="589" t="s">
        <v>1073</v>
      </c>
      <c r="L168" s="590">
        <v>43032</v>
      </c>
      <c r="M168" s="589" t="s">
        <v>71</v>
      </c>
      <c r="N168" s="589" t="s">
        <v>3256</v>
      </c>
    </row>
    <row r="169" spans="1:14" x14ac:dyDescent="0.2">
      <c r="A169" s="589" t="s">
        <v>611</v>
      </c>
      <c r="B169" s="589" t="s">
        <v>687</v>
      </c>
      <c r="C169" s="589" t="s">
        <v>2995</v>
      </c>
      <c r="D169" s="589" t="s">
        <v>689</v>
      </c>
      <c r="E169" s="589" t="s">
        <v>3280</v>
      </c>
      <c r="F169" s="590">
        <v>43012</v>
      </c>
      <c r="G169" s="591">
        <v>148.94</v>
      </c>
      <c r="H169" s="591">
        <v>1</v>
      </c>
      <c r="I169" s="591">
        <f t="shared" si="2"/>
        <v>148.94</v>
      </c>
      <c r="J169" s="589" t="s">
        <v>474</v>
      </c>
      <c r="K169" s="589" t="s">
        <v>1073</v>
      </c>
      <c r="L169" s="590">
        <v>43032</v>
      </c>
      <c r="M169" s="589" t="s">
        <v>71</v>
      </c>
      <c r="N169" s="589" t="s">
        <v>3256</v>
      </c>
    </row>
    <row r="170" spans="1:14" x14ac:dyDescent="0.2">
      <c r="A170" s="589" t="s">
        <v>611</v>
      </c>
      <c r="B170" s="589" t="s">
        <v>687</v>
      </c>
      <c r="C170" s="589" t="s">
        <v>2995</v>
      </c>
      <c r="D170" s="589" t="s">
        <v>689</v>
      </c>
      <c r="E170" s="589" t="s">
        <v>3281</v>
      </c>
      <c r="F170" s="590">
        <v>43010</v>
      </c>
      <c r="G170" s="591">
        <v>96.6</v>
      </c>
      <c r="H170" s="591">
        <v>1</v>
      </c>
      <c r="I170" s="591">
        <f t="shared" si="2"/>
        <v>96.6</v>
      </c>
      <c r="J170" s="589" t="s">
        <v>474</v>
      </c>
      <c r="K170" s="589" t="s">
        <v>1073</v>
      </c>
      <c r="L170" s="590">
        <v>43032</v>
      </c>
      <c r="M170" s="589" t="s">
        <v>71</v>
      </c>
      <c r="N170" s="589" t="s">
        <v>3256</v>
      </c>
    </row>
    <row r="171" spans="1:14" x14ac:dyDescent="0.2">
      <c r="A171" s="589" t="s">
        <v>611</v>
      </c>
      <c r="B171" s="589" t="s">
        <v>687</v>
      </c>
      <c r="C171" s="589" t="s">
        <v>2995</v>
      </c>
      <c r="D171" s="589" t="s">
        <v>689</v>
      </c>
      <c r="E171" s="589" t="s">
        <v>3282</v>
      </c>
      <c r="F171" s="590">
        <v>43010</v>
      </c>
      <c r="G171" s="591">
        <v>58.57</v>
      </c>
      <c r="H171" s="591">
        <v>1</v>
      </c>
      <c r="I171" s="591">
        <f t="shared" si="2"/>
        <v>58.57</v>
      </c>
      <c r="J171" s="589" t="s">
        <v>474</v>
      </c>
      <c r="K171" s="589" t="s">
        <v>1073</v>
      </c>
      <c r="L171" s="590">
        <v>43032</v>
      </c>
      <c r="M171" s="589" t="s">
        <v>71</v>
      </c>
      <c r="N171" s="589" t="s">
        <v>3256</v>
      </c>
    </row>
    <row r="172" spans="1:14" x14ac:dyDescent="0.2">
      <c r="A172" s="589" t="s">
        <v>611</v>
      </c>
      <c r="B172" s="589" t="s">
        <v>687</v>
      </c>
      <c r="C172" s="589" t="s">
        <v>2995</v>
      </c>
      <c r="D172" s="589" t="s">
        <v>689</v>
      </c>
      <c r="E172" s="589" t="s">
        <v>3283</v>
      </c>
      <c r="F172" s="590">
        <v>43010</v>
      </c>
      <c r="G172" s="591">
        <v>43.15</v>
      </c>
      <c r="H172" s="591">
        <v>1</v>
      </c>
      <c r="I172" s="591">
        <f t="shared" si="2"/>
        <v>43.15</v>
      </c>
      <c r="J172" s="589" t="s">
        <v>474</v>
      </c>
      <c r="K172" s="589" t="s">
        <v>1073</v>
      </c>
      <c r="L172" s="590">
        <v>43032</v>
      </c>
      <c r="M172" s="589" t="s">
        <v>71</v>
      </c>
      <c r="N172" s="589" t="s">
        <v>3256</v>
      </c>
    </row>
    <row r="173" spans="1:14" x14ac:dyDescent="0.2">
      <c r="A173" s="589" t="s">
        <v>611</v>
      </c>
      <c r="B173" s="589" t="s">
        <v>687</v>
      </c>
      <c r="C173" s="589" t="s">
        <v>2995</v>
      </c>
      <c r="D173" s="589" t="s">
        <v>689</v>
      </c>
      <c r="E173" s="589" t="s">
        <v>3285</v>
      </c>
      <c r="F173" s="590">
        <v>43010</v>
      </c>
      <c r="G173" s="591">
        <v>1397.14</v>
      </c>
      <c r="H173" s="591">
        <v>1</v>
      </c>
      <c r="I173" s="591">
        <f t="shared" si="2"/>
        <v>1397.14</v>
      </c>
      <c r="J173" s="589" t="s">
        <v>474</v>
      </c>
      <c r="K173" s="589" t="s">
        <v>1073</v>
      </c>
      <c r="L173" s="590">
        <v>43032</v>
      </c>
      <c r="M173" s="589" t="s">
        <v>71</v>
      </c>
      <c r="N173" s="589" t="s">
        <v>3256</v>
      </c>
    </row>
    <row r="174" spans="1:14" x14ac:dyDescent="0.2">
      <c r="A174" s="589" t="s">
        <v>611</v>
      </c>
      <c r="B174" s="589" t="s">
        <v>687</v>
      </c>
      <c r="C174" s="589" t="s">
        <v>2995</v>
      </c>
      <c r="D174" s="589" t="s">
        <v>689</v>
      </c>
      <c r="E174" s="589" t="s">
        <v>3286</v>
      </c>
      <c r="F174" s="590">
        <v>43010</v>
      </c>
      <c r="G174" s="591">
        <v>565.47</v>
      </c>
      <c r="H174" s="591">
        <v>1</v>
      </c>
      <c r="I174" s="591">
        <f t="shared" si="2"/>
        <v>565.47</v>
      </c>
      <c r="J174" s="589" t="s">
        <v>474</v>
      </c>
      <c r="K174" s="589" t="s">
        <v>1073</v>
      </c>
      <c r="L174" s="590">
        <v>43032</v>
      </c>
      <c r="M174" s="589" t="s">
        <v>71</v>
      </c>
      <c r="N174" s="589" t="s">
        <v>3256</v>
      </c>
    </row>
    <row r="175" spans="1:14" x14ac:dyDescent="0.2">
      <c r="A175" s="589" t="s">
        <v>611</v>
      </c>
      <c r="B175" s="589" t="s">
        <v>687</v>
      </c>
      <c r="C175" s="589" t="s">
        <v>2995</v>
      </c>
      <c r="D175" s="589" t="s">
        <v>689</v>
      </c>
      <c r="E175" s="589" t="s">
        <v>3287</v>
      </c>
      <c r="F175" s="590">
        <v>43010</v>
      </c>
      <c r="G175" s="591">
        <v>35.840000000000003</v>
      </c>
      <c r="H175" s="591">
        <v>1</v>
      </c>
      <c r="I175" s="591">
        <f t="shared" si="2"/>
        <v>35.840000000000003</v>
      </c>
      <c r="J175" s="589" t="s">
        <v>474</v>
      </c>
      <c r="K175" s="589" t="s">
        <v>1073</v>
      </c>
      <c r="L175" s="590">
        <v>43032</v>
      </c>
      <c r="M175" s="589" t="s">
        <v>71</v>
      </c>
      <c r="N175" s="589" t="s">
        <v>3256</v>
      </c>
    </row>
    <row r="176" spans="1:14" x14ac:dyDescent="0.2">
      <c r="A176" s="589" t="s">
        <v>611</v>
      </c>
      <c r="B176" s="589" t="s">
        <v>687</v>
      </c>
      <c r="C176" s="589" t="s">
        <v>2995</v>
      </c>
      <c r="D176" s="589" t="s">
        <v>689</v>
      </c>
      <c r="E176" s="589" t="s">
        <v>3290</v>
      </c>
      <c r="F176" s="590">
        <v>43010</v>
      </c>
      <c r="G176" s="591">
        <v>231.02</v>
      </c>
      <c r="H176" s="591">
        <v>1</v>
      </c>
      <c r="I176" s="591">
        <f t="shared" si="2"/>
        <v>231.02</v>
      </c>
      <c r="J176" s="589" t="s">
        <v>474</v>
      </c>
      <c r="K176" s="589" t="s">
        <v>1073</v>
      </c>
      <c r="L176" s="590">
        <v>43032</v>
      </c>
      <c r="M176" s="589" t="s">
        <v>71</v>
      </c>
      <c r="N176" s="589" t="s">
        <v>3256</v>
      </c>
    </row>
    <row r="177" spans="1:14" x14ac:dyDescent="0.2">
      <c r="A177" s="589" t="s">
        <v>611</v>
      </c>
      <c r="B177" s="589" t="s">
        <v>687</v>
      </c>
      <c r="C177" s="589" t="s">
        <v>2995</v>
      </c>
      <c r="D177" s="589" t="s">
        <v>689</v>
      </c>
      <c r="E177" s="589" t="s">
        <v>3293</v>
      </c>
      <c r="F177" s="590">
        <v>43010</v>
      </c>
      <c r="G177" s="591">
        <v>1281.45</v>
      </c>
      <c r="H177" s="591">
        <v>1</v>
      </c>
      <c r="I177" s="591">
        <f t="shared" si="2"/>
        <v>1281.45</v>
      </c>
      <c r="J177" s="589" t="s">
        <v>474</v>
      </c>
      <c r="K177" s="589" t="s">
        <v>1073</v>
      </c>
      <c r="L177" s="590">
        <v>43032</v>
      </c>
      <c r="M177" s="589" t="s">
        <v>71</v>
      </c>
      <c r="N177" s="589" t="s">
        <v>3256</v>
      </c>
    </row>
    <row r="178" spans="1:14" x14ac:dyDescent="0.2">
      <c r="A178" s="589" t="s">
        <v>611</v>
      </c>
      <c r="B178" s="589" t="s">
        <v>687</v>
      </c>
      <c r="C178" s="589" t="s">
        <v>2995</v>
      </c>
      <c r="D178" s="589" t="s">
        <v>689</v>
      </c>
      <c r="E178" s="589" t="s">
        <v>3296</v>
      </c>
      <c r="F178" s="590">
        <v>43010</v>
      </c>
      <c r="G178" s="591">
        <v>561.16</v>
      </c>
      <c r="H178" s="591">
        <v>1</v>
      </c>
      <c r="I178" s="591">
        <f t="shared" si="2"/>
        <v>561.16</v>
      </c>
      <c r="J178" s="589" t="s">
        <v>474</v>
      </c>
      <c r="K178" s="589" t="s">
        <v>1073</v>
      </c>
      <c r="L178" s="590">
        <v>43032</v>
      </c>
      <c r="M178" s="589" t="s">
        <v>71</v>
      </c>
      <c r="N178" s="589" t="s">
        <v>3256</v>
      </c>
    </row>
    <row r="179" spans="1:14" x14ac:dyDescent="0.2">
      <c r="A179" s="589" t="s">
        <v>611</v>
      </c>
      <c r="B179" s="589" t="s">
        <v>687</v>
      </c>
      <c r="C179" s="589" t="s">
        <v>2995</v>
      </c>
      <c r="D179" s="589" t="s">
        <v>689</v>
      </c>
      <c r="E179" s="589" t="s">
        <v>3297</v>
      </c>
      <c r="F179" s="590">
        <v>43010</v>
      </c>
      <c r="G179" s="591">
        <v>219.98</v>
      </c>
      <c r="H179" s="591">
        <v>1</v>
      </c>
      <c r="I179" s="591">
        <f t="shared" si="2"/>
        <v>219.98</v>
      </c>
      <c r="J179" s="589" t="s">
        <v>474</v>
      </c>
      <c r="K179" s="589" t="s">
        <v>1073</v>
      </c>
      <c r="L179" s="590">
        <v>43032</v>
      </c>
      <c r="M179" s="589" t="s">
        <v>71</v>
      </c>
      <c r="N179" s="589" t="s">
        <v>3256</v>
      </c>
    </row>
    <row r="180" spans="1:14" x14ac:dyDescent="0.2">
      <c r="A180" s="589" t="s">
        <v>611</v>
      </c>
      <c r="B180" s="589" t="s">
        <v>687</v>
      </c>
      <c r="C180" s="589" t="s">
        <v>2995</v>
      </c>
      <c r="D180" s="589" t="s">
        <v>689</v>
      </c>
      <c r="E180" s="589" t="s">
        <v>3298</v>
      </c>
      <c r="F180" s="590">
        <v>43010</v>
      </c>
      <c r="G180" s="591">
        <v>164.98</v>
      </c>
      <c r="H180" s="591">
        <v>1</v>
      </c>
      <c r="I180" s="591">
        <f t="shared" si="2"/>
        <v>164.98</v>
      </c>
      <c r="J180" s="589" t="s">
        <v>474</v>
      </c>
      <c r="K180" s="589" t="s">
        <v>1073</v>
      </c>
      <c r="L180" s="590">
        <v>43032</v>
      </c>
      <c r="M180" s="589" t="s">
        <v>71</v>
      </c>
      <c r="N180" s="589" t="s">
        <v>3256</v>
      </c>
    </row>
    <row r="181" spans="1:14" x14ac:dyDescent="0.2">
      <c r="A181" s="589" t="s">
        <v>611</v>
      </c>
      <c r="B181" s="589" t="s">
        <v>687</v>
      </c>
      <c r="C181" s="589" t="s">
        <v>2995</v>
      </c>
      <c r="D181" s="589" t="s">
        <v>689</v>
      </c>
      <c r="E181" s="589" t="s">
        <v>3299</v>
      </c>
      <c r="F181" s="590">
        <v>43010</v>
      </c>
      <c r="G181" s="591">
        <v>97.85</v>
      </c>
      <c r="H181" s="591">
        <v>1</v>
      </c>
      <c r="I181" s="591">
        <f t="shared" si="2"/>
        <v>97.85</v>
      </c>
      <c r="J181" s="589" t="s">
        <v>474</v>
      </c>
      <c r="K181" s="589" t="s">
        <v>1073</v>
      </c>
      <c r="L181" s="590">
        <v>43032</v>
      </c>
      <c r="M181" s="589" t="s">
        <v>71</v>
      </c>
      <c r="N181" s="589" t="s">
        <v>3256</v>
      </c>
    </row>
    <row r="182" spans="1:14" x14ac:dyDescent="0.2">
      <c r="A182" s="589" t="s">
        <v>611</v>
      </c>
      <c r="B182" s="589" t="s">
        <v>687</v>
      </c>
      <c r="C182" s="589" t="s">
        <v>2995</v>
      </c>
      <c r="D182" s="589" t="s">
        <v>689</v>
      </c>
      <c r="E182" s="589" t="s">
        <v>3300</v>
      </c>
      <c r="F182" s="590">
        <v>43010</v>
      </c>
      <c r="G182" s="591">
        <v>82.95</v>
      </c>
      <c r="H182" s="591">
        <v>1</v>
      </c>
      <c r="I182" s="591">
        <f t="shared" si="2"/>
        <v>82.95</v>
      </c>
      <c r="J182" s="589" t="s">
        <v>474</v>
      </c>
      <c r="K182" s="589" t="s">
        <v>1073</v>
      </c>
      <c r="L182" s="590">
        <v>43032</v>
      </c>
      <c r="M182" s="589" t="s">
        <v>71</v>
      </c>
      <c r="N182" s="589" t="s">
        <v>3256</v>
      </c>
    </row>
    <row r="183" spans="1:14" x14ac:dyDescent="0.2">
      <c r="A183" s="589" t="s">
        <v>611</v>
      </c>
      <c r="B183" s="589" t="s">
        <v>687</v>
      </c>
      <c r="C183" s="589" t="s">
        <v>2995</v>
      </c>
      <c r="D183" s="589" t="s">
        <v>689</v>
      </c>
      <c r="E183" s="589" t="s">
        <v>3301</v>
      </c>
      <c r="F183" s="590">
        <v>43010</v>
      </c>
      <c r="G183" s="591">
        <v>20</v>
      </c>
      <c r="H183" s="591">
        <v>1</v>
      </c>
      <c r="I183" s="591">
        <f t="shared" si="2"/>
        <v>20</v>
      </c>
      <c r="J183" s="589" t="s">
        <v>474</v>
      </c>
      <c r="K183" s="589" t="s">
        <v>1073</v>
      </c>
      <c r="L183" s="590">
        <v>43032</v>
      </c>
      <c r="M183" s="589" t="s">
        <v>71</v>
      </c>
      <c r="N183" s="589" t="s">
        <v>3256</v>
      </c>
    </row>
    <row r="184" spans="1:14" x14ac:dyDescent="0.2">
      <c r="A184" s="589" t="s">
        <v>611</v>
      </c>
      <c r="B184" s="589" t="s">
        <v>687</v>
      </c>
      <c r="C184" s="589" t="s">
        <v>2995</v>
      </c>
      <c r="D184" s="589" t="s">
        <v>689</v>
      </c>
      <c r="E184" s="589" t="s">
        <v>3302</v>
      </c>
      <c r="F184" s="590">
        <v>43010</v>
      </c>
      <c r="G184" s="591">
        <v>127.99</v>
      </c>
      <c r="H184" s="591">
        <v>1</v>
      </c>
      <c r="I184" s="591">
        <f t="shared" si="2"/>
        <v>127.99</v>
      </c>
      <c r="J184" s="589" t="s">
        <v>474</v>
      </c>
      <c r="K184" s="589" t="s">
        <v>1073</v>
      </c>
      <c r="L184" s="590">
        <v>43032</v>
      </c>
      <c r="M184" s="589" t="s">
        <v>71</v>
      </c>
      <c r="N184" s="589" t="s">
        <v>3256</v>
      </c>
    </row>
    <row r="185" spans="1:14" x14ac:dyDescent="0.2">
      <c r="A185" s="589" t="s">
        <v>611</v>
      </c>
      <c r="B185" s="589" t="s">
        <v>687</v>
      </c>
      <c r="C185" s="589" t="s">
        <v>2995</v>
      </c>
      <c r="D185" s="589" t="s">
        <v>689</v>
      </c>
      <c r="E185" s="589" t="s">
        <v>3303</v>
      </c>
      <c r="F185" s="590">
        <v>43010</v>
      </c>
      <c r="G185" s="591">
        <v>127.99</v>
      </c>
      <c r="H185" s="591">
        <v>1</v>
      </c>
      <c r="I185" s="591">
        <f t="shared" si="2"/>
        <v>127.99</v>
      </c>
      <c r="J185" s="589" t="s">
        <v>474</v>
      </c>
      <c r="K185" s="589" t="s">
        <v>1073</v>
      </c>
      <c r="L185" s="590">
        <v>43032</v>
      </c>
      <c r="M185" s="589" t="s">
        <v>71</v>
      </c>
      <c r="N185" s="589" t="s">
        <v>3256</v>
      </c>
    </row>
    <row r="186" spans="1:14" x14ac:dyDescent="0.2">
      <c r="A186" s="589" t="s">
        <v>611</v>
      </c>
      <c r="B186" s="589" t="s">
        <v>687</v>
      </c>
      <c r="C186" s="589" t="s">
        <v>2995</v>
      </c>
      <c r="D186" s="589" t="s">
        <v>689</v>
      </c>
      <c r="E186" s="589" t="s">
        <v>3305</v>
      </c>
      <c r="F186" s="590">
        <v>43010</v>
      </c>
      <c r="G186" s="591">
        <v>33.1</v>
      </c>
      <c r="H186" s="591">
        <v>1</v>
      </c>
      <c r="I186" s="591">
        <f t="shared" si="2"/>
        <v>33.1</v>
      </c>
      <c r="J186" s="589" t="s">
        <v>474</v>
      </c>
      <c r="K186" s="589" t="s">
        <v>1073</v>
      </c>
      <c r="L186" s="590">
        <v>43032</v>
      </c>
      <c r="M186" s="589" t="s">
        <v>71</v>
      </c>
      <c r="N186" s="589" t="s">
        <v>3256</v>
      </c>
    </row>
    <row r="187" spans="1:14" x14ac:dyDescent="0.2">
      <c r="A187" s="589" t="s">
        <v>611</v>
      </c>
      <c r="B187" s="589" t="s">
        <v>687</v>
      </c>
      <c r="C187" s="589" t="s">
        <v>2995</v>
      </c>
      <c r="D187" s="589" t="s">
        <v>689</v>
      </c>
      <c r="E187" s="589" t="s">
        <v>3308</v>
      </c>
      <c r="F187" s="590">
        <v>43010</v>
      </c>
      <c r="G187" s="591">
        <v>124.99</v>
      </c>
      <c r="H187" s="591">
        <v>1</v>
      </c>
      <c r="I187" s="591">
        <f t="shared" si="2"/>
        <v>124.99</v>
      </c>
      <c r="J187" s="589" t="s">
        <v>474</v>
      </c>
      <c r="K187" s="589" t="s">
        <v>1073</v>
      </c>
      <c r="L187" s="590">
        <v>43032</v>
      </c>
      <c r="M187" s="589" t="s">
        <v>71</v>
      </c>
      <c r="N187" s="589" t="s">
        <v>3256</v>
      </c>
    </row>
    <row r="188" spans="1:14" x14ac:dyDescent="0.2">
      <c r="A188" s="589" t="s">
        <v>611</v>
      </c>
      <c r="B188" s="589" t="s">
        <v>687</v>
      </c>
      <c r="C188" s="589" t="s">
        <v>2995</v>
      </c>
      <c r="D188" s="589" t="s">
        <v>689</v>
      </c>
      <c r="E188" s="589" t="s">
        <v>3310</v>
      </c>
      <c r="F188" s="590">
        <v>43010</v>
      </c>
      <c r="G188" s="591">
        <v>97.85</v>
      </c>
      <c r="H188" s="591">
        <v>1</v>
      </c>
      <c r="I188" s="591">
        <f t="shared" si="2"/>
        <v>97.85</v>
      </c>
      <c r="J188" s="589" t="s">
        <v>474</v>
      </c>
      <c r="K188" s="589" t="s">
        <v>1073</v>
      </c>
      <c r="L188" s="590">
        <v>43032</v>
      </c>
      <c r="M188" s="589" t="s">
        <v>71</v>
      </c>
      <c r="N188" s="589" t="s">
        <v>3256</v>
      </c>
    </row>
    <row r="189" spans="1:14" x14ac:dyDescent="0.2">
      <c r="A189" s="589" t="s">
        <v>611</v>
      </c>
      <c r="B189" s="589" t="s">
        <v>687</v>
      </c>
      <c r="C189" s="589" t="s">
        <v>2995</v>
      </c>
      <c r="D189" s="589" t="s">
        <v>689</v>
      </c>
      <c r="E189" s="589" t="s">
        <v>3311</v>
      </c>
      <c r="F189" s="590">
        <v>43010</v>
      </c>
      <c r="G189" s="591">
        <v>82.95</v>
      </c>
      <c r="H189" s="591">
        <v>1</v>
      </c>
      <c r="I189" s="591">
        <f t="shared" si="2"/>
        <v>82.95</v>
      </c>
      <c r="J189" s="589" t="s">
        <v>474</v>
      </c>
      <c r="K189" s="589" t="s">
        <v>1073</v>
      </c>
      <c r="L189" s="590">
        <v>43032</v>
      </c>
      <c r="M189" s="589" t="s">
        <v>71</v>
      </c>
      <c r="N189" s="589" t="s">
        <v>3256</v>
      </c>
    </row>
    <row r="190" spans="1:14" x14ac:dyDescent="0.2">
      <c r="A190" s="589" t="s">
        <v>611</v>
      </c>
      <c r="B190" s="589" t="s">
        <v>687</v>
      </c>
      <c r="C190" s="589" t="s">
        <v>2995</v>
      </c>
      <c r="D190" s="589" t="s">
        <v>689</v>
      </c>
      <c r="E190" s="589" t="s">
        <v>3312</v>
      </c>
      <c r="F190" s="590">
        <v>43010</v>
      </c>
      <c r="G190" s="591">
        <v>151.44</v>
      </c>
      <c r="H190" s="591">
        <v>1</v>
      </c>
      <c r="I190" s="591">
        <f t="shared" si="2"/>
        <v>151.44</v>
      </c>
      <c r="J190" s="589" t="s">
        <v>474</v>
      </c>
      <c r="K190" s="589" t="s">
        <v>1073</v>
      </c>
      <c r="L190" s="590">
        <v>43032</v>
      </c>
      <c r="M190" s="589" t="s">
        <v>71</v>
      </c>
      <c r="N190" s="589" t="s">
        <v>3256</v>
      </c>
    </row>
    <row r="191" spans="1:14" x14ac:dyDescent="0.2">
      <c r="A191" s="589" t="s">
        <v>611</v>
      </c>
      <c r="B191" s="589" t="s">
        <v>687</v>
      </c>
      <c r="C191" s="589" t="s">
        <v>2995</v>
      </c>
      <c r="D191" s="589" t="s">
        <v>689</v>
      </c>
      <c r="E191" s="589" t="s">
        <v>3317</v>
      </c>
      <c r="F191" s="590">
        <v>43007</v>
      </c>
      <c r="G191" s="591">
        <v>49.55</v>
      </c>
      <c r="H191" s="591">
        <v>1</v>
      </c>
      <c r="I191" s="591">
        <f t="shared" si="2"/>
        <v>49.55</v>
      </c>
      <c r="J191" s="589" t="s">
        <v>474</v>
      </c>
      <c r="K191" s="589" t="s">
        <v>1073</v>
      </c>
      <c r="L191" s="590">
        <v>43032</v>
      </c>
      <c r="M191" s="589" t="s">
        <v>71</v>
      </c>
      <c r="N191" s="589" t="s">
        <v>3256</v>
      </c>
    </row>
    <row r="192" spans="1:14" x14ac:dyDescent="0.2">
      <c r="A192" s="589" t="s">
        <v>611</v>
      </c>
      <c r="B192" s="589" t="s">
        <v>687</v>
      </c>
      <c r="C192" s="589" t="s">
        <v>2995</v>
      </c>
      <c r="D192" s="589" t="s">
        <v>689</v>
      </c>
      <c r="E192" s="589" t="s">
        <v>3318</v>
      </c>
      <c r="F192" s="590">
        <v>43007</v>
      </c>
      <c r="G192" s="591">
        <v>40.799999999999997</v>
      </c>
      <c r="H192" s="591">
        <v>1</v>
      </c>
      <c r="I192" s="591">
        <f t="shared" si="2"/>
        <v>40.799999999999997</v>
      </c>
      <c r="J192" s="589" t="s">
        <v>474</v>
      </c>
      <c r="K192" s="589" t="s">
        <v>1073</v>
      </c>
      <c r="L192" s="590">
        <v>43032</v>
      </c>
      <c r="M192" s="589" t="s">
        <v>71</v>
      </c>
      <c r="N192" s="589" t="s">
        <v>3256</v>
      </c>
    </row>
    <row r="193" spans="1:14" x14ac:dyDescent="0.2">
      <c r="A193" s="589" t="s">
        <v>611</v>
      </c>
      <c r="B193" s="589" t="s">
        <v>687</v>
      </c>
      <c r="C193" s="589" t="s">
        <v>2995</v>
      </c>
      <c r="D193" s="589" t="s">
        <v>689</v>
      </c>
      <c r="E193" s="589" t="s">
        <v>3319</v>
      </c>
      <c r="F193" s="590">
        <v>43007</v>
      </c>
      <c r="G193" s="591">
        <v>977.48</v>
      </c>
      <c r="H193" s="591">
        <v>1</v>
      </c>
      <c r="I193" s="591">
        <f t="shared" si="2"/>
        <v>977.48</v>
      </c>
      <c r="J193" s="589" t="s">
        <v>474</v>
      </c>
      <c r="K193" s="589" t="s">
        <v>1073</v>
      </c>
      <c r="L193" s="590">
        <v>43032</v>
      </c>
      <c r="M193" s="589" t="s">
        <v>71</v>
      </c>
      <c r="N193" s="589" t="s">
        <v>3256</v>
      </c>
    </row>
    <row r="194" spans="1:14" x14ac:dyDescent="0.2">
      <c r="A194" s="589" t="s">
        <v>611</v>
      </c>
      <c r="B194" s="589" t="s">
        <v>687</v>
      </c>
      <c r="C194" s="589" t="s">
        <v>2995</v>
      </c>
      <c r="D194" s="589" t="s">
        <v>689</v>
      </c>
      <c r="E194" s="589" t="s">
        <v>3320</v>
      </c>
      <c r="F194" s="590">
        <v>43007</v>
      </c>
      <c r="G194" s="591">
        <v>97.85</v>
      </c>
      <c r="H194" s="591">
        <v>1</v>
      </c>
      <c r="I194" s="591">
        <f t="shared" si="2"/>
        <v>97.85</v>
      </c>
      <c r="J194" s="589" t="s">
        <v>474</v>
      </c>
      <c r="K194" s="589" t="s">
        <v>1073</v>
      </c>
      <c r="L194" s="590">
        <v>43032</v>
      </c>
      <c r="M194" s="589" t="s">
        <v>71</v>
      </c>
      <c r="N194" s="589" t="s">
        <v>3256</v>
      </c>
    </row>
    <row r="195" spans="1:14" x14ac:dyDescent="0.2">
      <c r="A195" s="589" t="s">
        <v>611</v>
      </c>
      <c r="B195" s="589" t="s">
        <v>687</v>
      </c>
      <c r="C195" s="589" t="s">
        <v>2995</v>
      </c>
      <c r="D195" s="589" t="s">
        <v>689</v>
      </c>
      <c r="E195" s="589" t="s">
        <v>3322</v>
      </c>
      <c r="F195" s="590">
        <v>43007</v>
      </c>
      <c r="G195" s="591">
        <v>1316.32</v>
      </c>
      <c r="H195" s="591">
        <v>1</v>
      </c>
      <c r="I195" s="591">
        <f t="shared" ref="I195:I258" si="3">G195*H195</f>
        <v>1316.32</v>
      </c>
      <c r="J195" s="589" t="s">
        <v>474</v>
      </c>
      <c r="K195" s="589" t="s">
        <v>1073</v>
      </c>
      <c r="L195" s="590">
        <v>43032</v>
      </c>
      <c r="M195" s="589" t="s">
        <v>71</v>
      </c>
      <c r="N195" s="589" t="s">
        <v>3256</v>
      </c>
    </row>
    <row r="196" spans="1:14" x14ac:dyDescent="0.2">
      <c r="A196" s="589" t="s">
        <v>611</v>
      </c>
      <c r="B196" s="589" t="s">
        <v>687</v>
      </c>
      <c r="C196" s="589" t="s">
        <v>2995</v>
      </c>
      <c r="D196" s="589" t="s">
        <v>689</v>
      </c>
      <c r="E196" s="589" t="s">
        <v>3323</v>
      </c>
      <c r="F196" s="590">
        <v>43007</v>
      </c>
      <c r="G196" s="591">
        <v>20.399999999999999</v>
      </c>
      <c r="H196" s="591">
        <v>1</v>
      </c>
      <c r="I196" s="591">
        <f t="shared" si="3"/>
        <v>20.399999999999999</v>
      </c>
      <c r="J196" s="589" t="s">
        <v>474</v>
      </c>
      <c r="K196" s="589" t="s">
        <v>1073</v>
      </c>
      <c r="L196" s="590">
        <v>43032</v>
      </c>
      <c r="M196" s="589" t="s">
        <v>71</v>
      </c>
      <c r="N196" s="589" t="s">
        <v>3256</v>
      </c>
    </row>
    <row r="197" spans="1:14" x14ac:dyDescent="0.2">
      <c r="A197" s="589" t="s">
        <v>611</v>
      </c>
      <c r="B197" s="589" t="s">
        <v>687</v>
      </c>
      <c r="C197" s="589" t="s">
        <v>2995</v>
      </c>
      <c r="D197" s="589" t="s">
        <v>689</v>
      </c>
      <c r="E197" s="589" t="s">
        <v>3324</v>
      </c>
      <c r="F197" s="590">
        <v>43007</v>
      </c>
      <c r="G197" s="591">
        <v>134.99</v>
      </c>
      <c r="H197" s="591">
        <v>1</v>
      </c>
      <c r="I197" s="591">
        <f t="shared" si="3"/>
        <v>134.99</v>
      </c>
      <c r="J197" s="589" t="s">
        <v>474</v>
      </c>
      <c r="K197" s="589" t="s">
        <v>1073</v>
      </c>
      <c r="L197" s="590">
        <v>43032</v>
      </c>
      <c r="M197" s="589" t="s">
        <v>71</v>
      </c>
      <c r="N197" s="589" t="s">
        <v>3256</v>
      </c>
    </row>
    <row r="198" spans="1:14" x14ac:dyDescent="0.2">
      <c r="A198" s="589" t="s">
        <v>611</v>
      </c>
      <c r="B198" s="589" t="s">
        <v>687</v>
      </c>
      <c r="C198" s="589" t="s">
        <v>2995</v>
      </c>
      <c r="D198" s="589" t="s">
        <v>689</v>
      </c>
      <c r="E198" s="589" t="s">
        <v>3325</v>
      </c>
      <c r="F198" s="590">
        <v>43007</v>
      </c>
      <c r="G198" s="591">
        <v>150</v>
      </c>
      <c r="H198" s="591">
        <v>1</v>
      </c>
      <c r="I198" s="591">
        <f t="shared" si="3"/>
        <v>150</v>
      </c>
      <c r="J198" s="589" t="s">
        <v>474</v>
      </c>
      <c r="K198" s="589" t="s">
        <v>1073</v>
      </c>
      <c r="L198" s="590">
        <v>43032</v>
      </c>
      <c r="M198" s="589" t="s">
        <v>71</v>
      </c>
      <c r="N198" s="589" t="s">
        <v>3256</v>
      </c>
    </row>
    <row r="199" spans="1:14" x14ac:dyDescent="0.2">
      <c r="A199" s="589" t="s">
        <v>611</v>
      </c>
      <c r="B199" s="589" t="s">
        <v>687</v>
      </c>
      <c r="C199" s="589" t="s">
        <v>2995</v>
      </c>
      <c r="D199" s="589" t="s">
        <v>689</v>
      </c>
      <c r="E199" s="589" t="s">
        <v>3326</v>
      </c>
      <c r="F199" s="590">
        <v>43006</v>
      </c>
      <c r="G199" s="591">
        <v>12.95</v>
      </c>
      <c r="H199" s="591">
        <v>1</v>
      </c>
      <c r="I199" s="591">
        <f t="shared" si="3"/>
        <v>12.95</v>
      </c>
      <c r="J199" s="589" t="s">
        <v>474</v>
      </c>
      <c r="K199" s="589" t="s">
        <v>1073</v>
      </c>
      <c r="L199" s="590">
        <v>43032</v>
      </c>
      <c r="M199" s="589" t="s">
        <v>71</v>
      </c>
      <c r="N199" s="589" t="s">
        <v>3256</v>
      </c>
    </row>
    <row r="200" spans="1:14" x14ac:dyDescent="0.2">
      <c r="A200" s="589" t="s">
        <v>611</v>
      </c>
      <c r="B200" s="589" t="s">
        <v>687</v>
      </c>
      <c r="C200" s="589" t="s">
        <v>2995</v>
      </c>
      <c r="D200" s="589" t="s">
        <v>689</v>
      </c>
      <c r="E200" s="589" t="s">
        <v>3327</v>
      </c>
      <c r="F200" s="590">
        <v>43006</v>
      </c>
      <c r="G200" s="591">
        <v>12.95</v>
      </c>
      <c r="H200" s="591">
        <v>1</v>
      </c>
      <c r="I200" s="591">
        <f t="shared" si="3"/>
        <v>12.95</v>
      </c>
      <c r="J200" s="589" t="s">
        <v>474</v>
      </c>
      <c r="K200" s="589" t="s">
        <v>1073</v>
      </c>
      <c r="L200" s="590">
        <v>43032</v>
      </c>
      <c r="M200" s="589" t="s">
        <v>71</v>
      </c>
      <c r="N200" s="589" t="s">
        <v>3256</v>
      </c>
    </row>
    <row r="201" spans="1:14" x14ac:dyDescent="0.2">
      <c r="A201" s="589" t="s">
        <v>611</v>
      </c>
      <c r="B201" s="589" t="s">
        <v>687</v>
      </c>
      <c r="C201" s="589" t="s">
        <v>2995</v>
      </c>
      <c r="D201" s="589" t="s">
        <v>689</v>
      </c>
      <c r="E201" s="589" t="s">
        <v>3328</v>
      </c>
      <c r="F201" s="590">
        <v>43006</v>
      </c>
      <c r="G201" s="591">
        <v>427.43</v>
      </c>
      <c r="H201" s="591">
        <v>1</v>
      </c>
      <c r="I201" s="591">
        <f t="shared" si="3"/>
        <v>427.43</v>
      </c>
      <c r="J201" s="589" t="s">
        <v>474</v>
      </c>
      <c r="K201" s="589" t="s">
        <v>1073</v>
      </c>
      <c r="L201" s="590">
        <v>43032</v>
      </c>
      <c r="M201" s="589" t="s">
        <v>71</v>
      </c>
      <c r="N201" s="589" t="s">
        <v>3256</v>
      </c>
    </row>
    <row r="202" spans="1:14" x14ac:dyDescent="0.2">
      <c r="A202" s="589" t="s">
        <v>611</v>
      </c>
      <c r="B202" s="589" t="s">
        <v>687</v>
      </c>
      <c r="C202" s="589" t="s">
        <v>2995</v>
      </c>
      <c r="D202" s="589" t="s">
        <v>689</v>
      </c>
      <c r="E202" s="589" t="s">
        <v>3329</v>
      </c>
      <c r="F202" s="590">
        <v>43006</v>
      </c>
      <c r="G202" s="591">
        <v>1839.54</v>
      </c>
      <c r="H202" s="591">
        <v>1</v>
      </c>
      <c r="I202" s="591">
        <f t="shared" si="3"/>
        <v>1839.54</v>
      </c>
      <c r="J202" s="589" t="s">
        <v>474</v>
      </c>
      <c r="K202" s="589" t="s">
        <v>1073</v>
      </c>
      <c r="L202" s="590">
        <v>43032</v>
      </c>
      <c r="M202" s="589" t="s">
        <v>71</v>
      </c>
      <c r="N202" s="589" t="s">
        <v>3256</v>
      </c>
    </row>
    <row r="203" spans="1:14" x14ac:dyDescent="0.2">
      <c r="A203" s="589" t="s">
        <v>611</v>
      </c>
      <c r="B203" s="589" t="s">
        <v>687</v>
      </c>
      <c r="C203" s="589" t="s">
        <v>2995</v>
      </c>
      <c r="D203" s="589" t="s">
        <v>689</v>
      </c>
      <c r="E203" s="589" t="s">
        <v>3330</v>
      </c>
      <c r="F203" s="590">
        <v>43006</v>
      </c>
      <c r="G203" s="591">
        <v>151.1</v>
      </c>
      <c r="H203" s="591">
        <v>1</v>
      </c>
      <c r="I203" s="591">
        <f t="shared" si="3"/>
        <v>151.1</v>
      </c>
      <c r="J203" s="589" t="s">
        <v>474</v>
      </c>
      <c r="K203" s="589" t="s">
        <v>1073</v>
      </c>
      <c r="L203" s="590">
        <v>43032</v>
      </c>
      <c r="M203" s="589" t="s">
        <v>71</v>
      </c>
      <c r="N203" s="589" t="s">
        <v>3256</v>
      </c>
    </row>
    <row r="204" spans="1:14" x14ac:dyDescent="0.2">
      <c r="A204" s="589" t="s">
        <v>611</v>
      </c>
      <c r="B204" s="589" t="s">
        <v>687</v>
      </c>
      <c r="C204" s="589" t="s">
        <v>2995</v>
      </c>
      <c r="D204" s="589" t="s">
        <v>689</v>
      </c>
      <c r="E204" s="589" t="s">
        <v>3331</v>
      </c>
      <c r="F204" s="590">
        <v>43006</v>
      </c>
      <c r="G204" s="591">
        <v>464.91</v>
      </c>
      <c r="H204" s="591">
        <v>1</v>
      </c>
      <c r="I204" s="591">
        <f t="shared" si="3"/>
        <v>464.91</v>
      </c>
      <c r="J204" s="589" t="s">
        <v>474</v>
      </c>
      <c r="K204" s="589" t="s">
        <v>1073</v>
      </c>
      <c r="L204" s="590">
        <v>43032</v>
      </c>
      <c r="M204" s="589" t="s">
        <v>71</v>
      </c>
      <c r="N204" s="589" t="s">
        <v>3256</v>
      </c>
    </row>
    <row r="205" spans="1:14" x14ac:dyDescent="0.2">
      <c r="A205" s="589" t="s">
        <v>611</v>
      </c>
      <c r="B205" s="589" t="s">
        <v>687</v>
      </c>
      <c r="C205" s="589" t="s">
        <v>2995</v>
      </c>
      <c r="D205" s="589" t="s">
        <v>689</v>
      </c>
      <c r="E205" s="589" t="s">
        <v>3333</v>
      </c>
      <c r="F205" s="590">
        <v>43006</v>
      </c>
      <c r="G205" s="591">
        <v>130.31</v>
      </c>
      <c r="H205" s="591">
        <v>1</v>
      </c>
      <c r="I205" s="591">
        <f t="shared" si="3"/>
        <v>130.31</v>
      </c>
      <c r="J205" s="589" t="s">
        <v>474</v>
      </c>
      <c r="K205" s="589" t="s">
        <v>1073</v>
      </c>
      <c r="L205" s="590">
        <v>43032</v>
      </c>
      <c r="M205" s="589" t="s">
        <v>71</v>
      </c>
      <c r="N205" s="589" t="s">
        <v>3256</v>
      </c>
    </row>
    <row r="206" spans="1:14" x14ac:dyDescent="0.2">
      <c r="A206" s="589" t="s">
        <v>611</v>
      </c>
      <c r="B206" s="589" t="s">
        <v>687</v>
      </c>
      <c r="C206" s="589" t="s">
        <v>2995</v>
      </c>
      <c r="D206" s="589" t="s">
        <v>689</v>
      </c>
      <c r="E206" s="589" t="s">
        <v>3334</v>
      </c>
      <c r="F206" s="590">
        <v>43006</v>
      </c>
      <c r="G206" s="591">
        <v>365.66</v>
      </c>
      <c r="H206" s="591">
        <v>1</v>
      </c>
      <c r="I206" s="591">
        <f t="shared" si="3"/>
        <v>365.66</v>
      </c>
      <c r="J206" s="589" t="s">
        <v>474</v>
      </c>
      <c r="K206" s="589" t="s">
        <v>1073</v>
      </c>
      <c r="L206" s="590">
        <v>43032</v>
      </c>
      <c r="M206" s="589" t="s">
        <v>71</v>
      </c>
      <c r="N206" s="589" t="s">
        <v>5430</v>
      </c>
    </row>
    <row r="207" spans="1:14" x14ac:dyDescent="0.2">
      <c r="A207" s="589" t="s">
        <v>611</v>
      </c>
      <c r="B207" s="589" t="s">
        <v>687</v>
      </c>
      <c r="C207" s="589" t="s">
        <v>2995</v>
      </c>
      <c r="D207" s="589" t="s">
        <v>689</v>
      </c>
      <c r="E207" s="589" t="s">
        <v>3336</v>
      </c>
      <c r="F207" s="590">
        <v>43006</v>
      </c>
      <c r="G207" s="591">
        <v>97.9</v>
      </c>
      <c r="H207" s="591">
        <v>1</v>
      </c>
      <c r="I207" s="591">
        <f t="shared" si="3"/>
        <v>97.9</v>
      </c>
      <c r="J207" s="589" t="s">
        <v>474</v>
      </c>
      <c r="K207" s="589" t="s">
        <v>1073</v>
      </c>
      <c r="L207" s="590">
        <v>43032</v>
      </c>
      <c r="M207" s="589" t="s">
        <v>71</v>
      </c>
      <c r="N207" s="589" t="s">
        <v>3256</v>
      </c>
    </row>
    <row r="208" spans="1:14" x14ac:dyDescent="0.2">
      <c r="A208" s="589" t="s">
        <v>611</v>
      </c>
      <c r="B208" s="589" t="s">
        <v>687</v>
      </c>
      <c r="C208" s="589" t="s">
        <v>2995</v>
      </c>
      <c r="D208" s="589" t="s">
        <v>689</v>
      </c>
      <c r="E208" s="589" t="s">
        <v>3342</v>
      </c>
      <c r="F208" s="590">
        <v>43006</v>
      </c>
      <c r="G208" s="591">
        <v>27.1</v>
      </c>
      <c r="H208" s="591">
        <v>1</v>
      </c>
      <c r="I208" s="591">
        <f t="shared" si="3"/>
        <v>27.1</v>
      </c>
      <c r="J208" s="589" t="s">
        <v>474</v>
      </c>
      <c r="K208" s="589" t="s">
        <v>1073</v>
      </c>
      <c r="L208" s="590">
        <v>43032</v>
      </c>
      <c r="M208" s="589" t="s">
        <v>71</v>
      </c>
      <c r="N208" s="589" t="s">
        <v>3256</v>
      </c>
    </row>
    <row r="209" spans="1:14" x14ac:dyDescent="0.2">
      <c r="A209" s="589" t="s">
        <v>611</v>
      </c>
      <c r="B209" s="589" t="s">
        <v>687</v>
      </c>
      <c r="C209" s="589" t="s">
        <v>2995</v>
      </c>
      <c r="D209" s="589" t="s">
        <v>689</v>
      </c>
      <c r="E209" s="589" t="s">
        <v>3347</v>
      </c>
      <c r="F209" s="590">
        <v>43005</v>
      </c>
      <c r="G209" s="591">
        <v>159.97999999999999</v>
      </c>
      <c r="H209" s="591">
        <v>1</v>
      </c>
      <c r="I209" s="591">
        <f t="shared" si="3"/>
        <v>159.97999999999999</v>
      </c>
      <c r="J209" s="589" t="s">
        <v>474</v>
      </c>
      <c r="K209" s="589" t="s">
        <v>1073</v>
      </c>
      <c r="L209" s="590">
        <v>43032</v>
      </c>
      <c r="M209" s="589" t="s">
        <v>71</v>
      </c>
      <c r="N209" s="589" t="s">
        <v>3256</v>
      </c>
    </row>
    <row r="210" spans="1:14" x14ac:dyDescent="0.2">
      <c r="A210" s="589" t="s">
        <v>611</v>
      </c>
      <c r="B210" s="589" t="s">
        <v>687</v>
      </c>
      <c r="C210" s="589" t="s">
        <v>2995</v>
      </c>
      <c r="D210" s="589" t="s">
        <v>689</v>
      </c>
      <c r="E210" s="589" t="s">
        <v>3348</v>
      </c>
      <c r="F210" s="590">
        <v>43005</v>
      </c>
      <c r="G210" s="591">
        <v>130.51</v>
      </c>
      <c r="H210" s="591">
        <v>1</v>
      </c>
      <c r="I210" s="591">
        <f t="shared" si="3"/>
        <v>130.51</v>
      </c>
      <c r="J210" s="589" t="s">
        <v>474</v>
      </c>
      <c r="K210" s="589" t="s">
        <v>1073</v>
      </c>
      <c r="L210" s="590">
        <v>43032</v>
      </c>
      <c r="M210" s="589" t="s">
        <v>71</v>
      </c>
      <c r="N210" s="589" t="s">
        <v>3256</v>
      </c>
    </row>
    <row r="211" spans="1:14" x14ac:dyDescent="0.2">
      <c r="A211" s="589" t="s">
        <v>611</v>
      </c>
      <c r="B211" s="589" t="s">
        <v>687</v>
      </c>
      <c r="C211" s="589" t="s">
        <v>2995</v>
      </c>
      <c r="D211" s="589" t="s">
        <v>689</v>
      </c>
      <c r="E211" s="589" t="s">
        <v>3353</v>
      </c>
      <c r="F211" s="590">
        <v>43005</v>
      </c>
      <c r="G211" s="591">
        <v>333.24</v>
      </c>
      <c r="H211" s="591">
        <v>1</v>
      </c>
      <c r="I211" s="591">
        <f t="shared" si="3"/>
        <v>333.24</v>
      </c>
      <c r="J211" s="589" t="s">
        <v>474</v>
      </c>
      <c r="K211" s="589" t="s">
        <v>1073</v>
      </c>
      <c r="L211" s="590">
        <v>43032</v>
      </c>
      <c r="M211" s="589" t="s">
        <v>71</v>
      </c>
      <c r="N211" s="589" t="s">
        <v>3256</v>
      </c>
    </row>
    <row r="212" spans="1:14" x14ac:dyDescent="0.2">
      <c r="A212" s="589" t="s">
        <v>611</v>
      </c>
      <c r="B212" s="589" t="s">
        <v>687</v>
      </c>
      <c r="C212" s="589" t="s">
        <v>2995</v>
      </c>
      <c r="D212" s="589" t="s">
        <v>689</v>
      </c>
      <c r="E212" s="589" t="s">
        <v>3359</v>
      </c>
      <c r="F212" s="590">
        <v>43003</v>
      </c>
      <c r="G212" s="591">
        <v>219.65</v>
      </c>
      <c r="H212" s="591">
        <v>1</v>
      </c>
      <c r="I212" s="591">
        <f t="shared" si="3"/>
        <v>219.65</v>
      </c>
      <c r="J212" s="589" t="s">
        <v>474</v>
      </c>
      <c r="K212" s="589" t="s">
        <v>1073</v>
      </c>
      <c r="L212" s="590">
        <v>43032</v>
      </c>
      <c r="M212" s="589" t="s">
        <v>71</v>
      </c>
      <c r="N212" s="589" t="s">
        <v>3256</v>
      </c>
    </row>
    <row r="213" spans="1:14" x14ac:dyDescent="0.2">
      <c r="A213" s="589" t="s">
        <v>611</v>
      </c>
      <c r="B213" s="589" t="s">
        <v>687</v>
      </c>
      <c r="C213" s="589" t="s">
        <v>2995</v>
      </c>
      <c r="D213" s="589" t="s">
        <v>689</v>
      </c>
      <c r="E213" s="589" t="s">
        <v>3360</v>
      </c>
      <c r="F213" s="590">
        <v>43003</v>
      </c>
      <c r="G213" s="591">
        <v>62.9</v>
      </c>
      <c r="H213" s="591">
        <v>1</v>
      </c>
      <c r="I213" s="591">
        <f t="shared" si="3"/>
        <v>62.9</v>
      </c>
      <c r="J213" s="589" t="s">
        <v>474</v>
      </c>
      <c r="K213" s="589" t="s">
        <v>1073</v>
      </c>
      <c r="L213" s="590">
        <v>43032</v>
      </c>
      <c r="M213" s="589" t="s">
        <v>71</v>
      </c>
      <c r="N213" s="589" t="s">
        <v>3256</v>
      </c>
    </row>
    <row r="214" spans="1:14" x14ac:dyDescent="0.2">
      <c r="A214" s="589" t="s">
        <v>611</v>
      </c>
      <c r="B214" s="589" t="s">
        <v>687</v>
      </c>
      <c r="C214" s="589" t="s">
        <v>2995</v>
      </c>
      <c r="D214" s="589" t="s">
        <v>689</v>
      </c>
      <c r="E214" s="589" t="s">
        <v>3361</v>
      </c>
      <c r="F214" s="590">
        <v>43003</v>
      </c>
      <c r="G214" s="591">
        <v>89.8</v>
      </c>
      <c r="H214" s="591">
        <v>1</v>
      </c>
      <c r="I214" s="591">
        <f t="shared" si="3"/>
        <v>89.8</v>
      </c>
      <c r="J214" s="589" t="s">
        <v>474</v>
      </c>
      <c r="K214" s="589" t="s">
        <v>1073</v>
      </c>
      <c r="L214" s="590">
        <v>43032</v>
      </c>
      <c r="M214" s="589" t="s">
        <v>71</v>
      </c>
      <c r="N214" s="589" t="s">
        <v>3256</v>
      </c>
    </row>
    <row r="215" spans="1:14" x14ac:dyDescent="0.2">
      <c r="A215" s="589" t="s">
        <v>611</v>
      </c>
      <c r="B215" s="589" t="s">
        <v>687</v>
      </c>
      <c r="C215" s="589" t="s">
        <v>2995</v>
      </c>
      <c r="D215" s="589" t="s">
        <v>689</v>
      </c>
      <c r="E215" s="589" t="s">
        <v>3363</v>
      </c>
      <c r="F215" s="590">
        <v>43003</v>
      </c>
      <c r="G215" s="591">
        <v>183.99</v>
      </c>
      <c r="H215" s="591">
        <v>1</v>
      </c>
      <c r="I215" s="591">
        <f t="shared" si="3"/>
        <v>183.99</v>
      </c>
      <c r="J215" s="589" t="s">
        <v>474</v>
      </c>
      <c r="K215" s="589" t="s">
        <v>1073</v>
      </c>
      <c r="L215" s="590">
        <v>43032</v>
      </c>
      <c r="M215" s="589" t="s">
        <v>71</v>
      </c>
      <c r="N215" s="589" t="s">
        <v>3256</v>
      </c>
    </row>
    <row r="216" spans="1:14" x14ac:dyDescent="0.2">
      <c r="A216" s="589" t="s">
        <v>611</v>
      </c>
      <c r="B216" s="589" t="s">
        <v>687</v>
      </c>
      <c r="C216" s="589" t="s">
        <v>2995</v>
      </c>
      <c r="D216" s="589" t="s">
        <v>689</v>
      </c>
      <c r="E216" s="589" t="s">
        <v>3364</v>
      </c>
      <c r="F216" s="590">
        <v>43003</v>
      </c>
      <c r="G216" s="591">
        <v>273.98</v>
      </c>
      <c r="H216" s="591">
        <v>1</v>
      </c>
      <c r="I216" s="591">
        <f t="shared" si="3"/>
        <v>273.98</v>
      </c>
      <c r="J216" s="589" t="s">
        <v>474</v>
      </c>
      <c r="K216" s="589" t="s">
        <v>682</v>
      </c>
      <c r="L216" s="590">
        <v>43032</v>
      </c>
      <c r="M216" s="589" t="s">
        <v>71</v>
      </c>
      <c r="N216" s="589" t="s">
        <v>5431</v>
      </c>
    </row>
    <row r="217" spans="1:14" x14ac:dyDescent="0.2">
      <c r="A217" s="589" t="s">
        <v>611</v>
      </c>
      <c r="B217" s="589" t="s">
        <v>687</v>
      </c>
      <c r="C217" s="589" t="s">
        <v>2995</v>
      </c>
      <c r="D217" s="589" t="s">
        <v>689</v>
      </c>
      <c r="E217" s="589" t="s">
        <v>3367</v>
      </c>
      <c r="F217" s="590">
        <v>42997</v>
      </c>
      <c r="G217" s="591">
        <v>44.8</v>
      </c>
      <c r="H217" s="591">
        <v>1</v>
      </c>
      <c r="I217" s="591">
        <f t="shared" si="3"/>
        <v>44.8</v>
      </c>
      <c r="J217" s="589" t="s">
        <v>474</v>
      </c>
      <c r="K217" s="589" t="s">
        <v>2610</v>
      </c>
      <c r="L217" s="590">
        <v>43020</v>
      </c>
      <c r="M217" s="589" t="s">
        <v>71</v>
      </c>
      <c r="N217" s="589" t="s">
        <v>2713</v>
      </c>
    </row>
    <row r="218" spans="1:14" x14ac:dyDescent="0.2">
      <c r="A218" s="589" t="s">
        <v>611</v>
      </c>
      <c r="B218" s="589" t="s">
        <v>687</v>
      </c>
      <c r="C218" s="589" t="s">
        <v>2995</v>
      </c>
      <c r="D218" s="589" t="s">
        <v>689</v>
      </c>
      <c r="E218" s="589" t="s">
        <v>3368</v>
      </c>
      <c r="F218" s="590">
        <v>42997</v>
      </c>
      <c r="G218" s="591">
        <v>44.8</v>
      </c>
      <c r="H218" s="591">
        <v>1</v>
      </c>
      <c r="I218" s="591">
        <f t="shared" si="3"/>
        <v>44.8</v>
      </c>
      <c r="J218" s="589" t="s">
        <v>474</v>
      </c>
      <c r="K218" s="589" t="s">
        <v>2610</v>
      </c>
      <c r="L218" s="590">
        <v>43020</v>
      </c>
      <c r="M218" s="589" t="s">
        <v>71</v>
      </c>
      <c r="N218" s="589" t="s">
        <v>2713</v>
      </c>
    </row>
    <row r="219" spans="1:14" x14ac:dyDescent="0.2">
      <c r="A219" s="589" t="s">
        <v>611</v>
      </c>
      <c r="B219" s="589" t="s">
        <v>687</v>
      </c>
      <c r="C219" s="589" t="s">
        <v>2995</v>
      </c>
      <c r="D219" s="589" t="s">
        <v>689</v>
      </c>
      <c r="E219" s="589" t="s">
        <v>3369</v>
      </c>
      <c r="F219" s="590">
        <v>43038</v>
      </c>
      <c r="G219" s="591">
        <v>52.25</v>
      </c>
      <c r="H219" s="591">
        <v>1</v>
      </c>
      <c r="I219" s="591">
        <f t="shared" si="3"/>
        <v>52.25</v>
      </c>
      <c r="J219" s="589" t="s">
        <v>474</v>
      </c>
      <c r="K219" s="589" t="s">
        <v>260</v>
      </c>
      <c r="L219" s="590">
        <v>43039</v>
      </c>
      <c r="M219" s="589" t="s">
        <v>71</v>
      </c>
      <c r="N219" s="589" t="s">
        <v>3088</v>
      </c>
    </row>
    <row r="220" spans="1:14" x14ac:dyDescent="0.2">
      <c r="A220" s="589" t="s">
        <v>611</v>
      </c>
      <c r="B220" s="589" t="s">
        <v>687</v>
      </c>
      <c r="C220" s="589" t="s">
        <v>2995</v>
      </c>
      <c r="D220" s="589" t="s">
        <v>689</v>
      </c>
      <c r="E220" s="589" t="s">
        <v>3370</v>
      </c>
      <c r="F220" s="590">
        <v>43038</v>
      </c>
      <c r="G220" s="591">
        <v>52.25</v>
      </c>
      <c r="H220" s="591">
        <v>1</v>
      </c>
      <c r="I220" s="591">
        <f t="shared" si="3"/>
        <v>52.25</v>
      </c>
      <c r="J220" s="589" t="s">
        <v>474</v>
      </c>
      <c r="K220" s="589" t="s">
        <v>260</v>
      </c>
      <c r="L220" s="590">
        <v>43039</v>
      </c>
      <c r="M220" s="589" t="s">
        <v>71</v>
      </c>
      <c r="N220" s="589" t="s">
        <v>3091</v>
      </c>
    </row>
    <row r="221" spans="1:14" x14ac:dyDescent="0.2">
      <c r="A221" s="589" t="s">
        <v>611</v>
      </c>
      <c r="B221" s="589" t="s">
        <v>687</v>
      </c>
      <c r="C221" s="589" t="s">
        <v>2995</v>
      </c>
      <c r="D221" s="589" t="s">
        <v>689</v>
      </c>
      <c r="E221" s="589" t="s">
        <v>3371</v>
      </c>
      <c r="F221" s="590">
        <v>43038</v>
      </c>
      <c r="G221" s="591">
        <v>99</v>
      </c>
      <c r="H221" s="591">
        <v>1</v>
      </c>
      <c r="I221" s="591">
        <f t="shared" si="3"/>
        <v>99</v>
      </c>
      <c r="J221" s="589" t="s">
        <v>474</v>
      </c>
      <c r="K221" s="589" t="s">
        <v>260</v>
      </c>
      <c r="L221" s="590">
        <v>43039</v>
      </c>
      <c r="M221" s="589" t="s">
        <v>71</v>
      </c>
      <c r="N221" s="589" t="s">
        <v>3091</v>
      </c>
    </row>
    <row r="222" spans="1:14" x14ac:dyDescent="0.2">
      <c r="A222" s="589" t="s">
        <v>611</v>
      </c>
      <c r="B222" s="589" t="s">
        <v>687</v>
      </c>
      <c r="C222" s="589" t="s">
        <v>2995</v>
      </c>
      <c r="D222" s="589" t="s">
        <v>689</v>
      </c>
      <c r="E222" s="589" t="s">
        <v>3372</v>
      </c>
      <c r="F222" s="590">
        <v>43038</v>
      </c>
      <c r="G222" s="591">
        <v>99</v>
      </c>
      <c r="H222" s="591">
        <v>1</v>
      </c>
      <c r="I222" s="591">
        <f t="shared" si="3"/>
        <v>99</v>
      </c>
      <c r="J222" s="589" t="s">
        <v>474</v>
      </c>
      <c r="K222" s="589" t="s">
        <v>260</v>
      </c>
      <c r="L222" s="590">
        <v>43039</v>
      </c>
      <c r="M222" s="589" t="s">
        <v>71</v>
      </c>
      <c r="N222" s="589" t="s">
        <v>3088</v>
      </c>
    </row>
    <row r="223" spans="1:14" x14ac:dyDescent="0.2">
      <c r="A223" s="589" t="s">
        <v>611</v>
      </c>
      <c r="B223" s="589" t="s">
        <v>687</v>
      </c>
      <c r="C223" s="589" t="s">
        <v>2995</v>
      </c>
      <c r="D223" s="589" t="s">
        <v>689</v>
      </c>
      <c r="E223" s="589" t="s">
        <v>3373</v>
      </c>
      <c r="F223" s="590">
        <v>43038</v>
      </c>
      <c r="G223" s="591">
        <v>99</v>
      </c>
      <c r="H223" s="591">
        <v>1</v>
      </c>
      <c r="I223" s="591">
        <f t="shared" si="3"/>
        <v>99</v>
      </c>
      <c r="J223" s="589" t="s">
        <v>474</v>
      </c>
      <c r="K223" s="589" t="s">
        <v>260</v>
      </c>
      <c r="L223" s="590">
        <v>43039</v>
      </c>
      <c r="M223" s="589" t="s">
        <v>71</v>
      </c>
      <c r="N223" s="589" t="s">
        <v>3374</v>
      </c>
    </row>
    <row r="224" spans="1:14" x14ac:dyDescent="0.2">
      <c r="A224" s="589" t="s">
        <v>611</v>
      </c>
      <c r="B224" s="589" t="s">
        <v>687</v>
      </c>
      <c r="C224" s="589" t="s">
        <v>2995</v>
      </c>
      <c r="D224" s="589" t="s">
        <v>689</v>
      </c>
      <c r="E224" s="589" t="s">
        <v>3375</v>
      </c>
      <c r="F224" s="590">
        <v>43035</v>
      </c>
      <c r="G224" s="591">
        <v>320</v>
      </c>
      <c r="H224" s="591">
        <v>1</v>
      </c>
      <c r="I224" s="591">
        <f t="shared" si="3"/>
        <v>320</v>
      </c>
      <c r="J224" s="589" t="s">
        <v>474</v>
      </c>
      <c r="K224" s="589" t="s">
        <v>260</v>
      </c>
      <c r="L224" s="590">
        <v>43038</v>
      </c>
      <c r="M224" s="589" t="s">
        <v>71</v>
      </c>
      <c r="N224" s="589" t="s">
        <v>3376</v>
      </c>
    </row>
    <row r="225" spans="1:14" x14ac:dyDescent="0.2">
      <c r="A225" s="589" t="s">
        <v>611</v>
      </c>
      <c r="B225" s="589" t="s">
        <v>687</v>
      </c>
      <c r="C225" s="589" t="s">
        <v>2995</v>
      </c>
      <c r="D225" s="589" t="s">
        <v>689</v>
      </c>
      <c r="E225" s="589" t="s">
        <v>3377</v>
      </c>
      <c r="F225" s="590">
        <v>43035</v>
      </c>
      <c r="G225" s="591">
        <v>213.61</v>
      </c>
      <c r="H225" s="591">
        <v>1</v>
      </c>
      <c r="I225" s="591">
        <f t="shared" si="3"/>
        <v>213.61</v>
      </c>
      <c r="J225" s="589" t="s">
        <v>474</v>
      </c>
      <c r="K225" s="589" t="s">
        <v>682</v>
      </c>
      <c r="L225" s="590">
        <v>43038</v>
      </c>
      <c r="M225" s="589" t="s">
        <v>71</v>
      </c>
      <c r="N225" s="589" t="s">
        <v>3008</v>
      </c>
    </row>
    <row r="226" spans="1:14" x14ac:dyDescent="0.2">
      <c r="A226" s="589" t="s">
        <v>611</v>
      </c>
      <c r="B226" s="589" t="s">
        <v>687</v>
      </c>
      <c r="C226" s="589" t="s">
        <v>2995</v>
      </c>
      <c r="D226" s="589" t="s">
        <v>689</v>
      </c>
      <c r="E226" s="589" t="s">
        <v>3378</v>
      </c>
      <c r="F226" s="590">
        <v>43035</v>
      </c>
      <c r="G226" s="591">
        <v>53.96</v>
      </c>
      <c r="H226" s="591">
        <v>1</v>
      </c>
      <c r="I226" s="591">
        <f t="shared" si="3"/>
        <v>53.96</v>
      </c>
      <c r="J226" s="589" t="s">
        <v>474</v>
      </c>
      <c r="K226" s="589" t="s">
        <v>2195</v>
      </c>
      <c r="L226" s="590">
        <v>43038</v>
      </c>
      <c r="M226" s="589" t="s">
        <v>71</v>
      </c>
      <c r="N226" s="589" t="s">
        <v>3379</v>
      </c>
    </row>
    <row r="227" spans="1:14" x14ac:dyDescent="0.2">
      <c r="A227" s="589" t="s">
        <v>611</v>
      </c>
      <c r="B227" s="589" t="s">
        <v>687</v>
      </c>
      <c r="C227" s="589" t="s">
        <v>2995</v>
      </c>
      <c r="D227" s="589" t="s">
        <v>689</v>
      </c>
      <c r="E227" s="589" t="s">
        <v>3381</v>
      </c>
      <c r="F227" s="590">
        <v>43034</v>
      </c>
      <c r="G227" s="591">
        <v>130</v>
      </c>
      <c r="H227" s="591">
        <v>1</v>
      </c>
      <c r="I227" s="591">
        <f t="shared" si="3"/>
        <v>130</v>
      </c>
      <c r="J227" s="589" t="s">
        <v>474</v>
      </c>
      <c r="K227" s="589" t="s">
        <v>682</v>
      </c>
      <c r="L227" s="590">
        <v>43035</v>
      </c>
      <c r="M227" s="589" t="s">
        <v>71</v>
      </c>
      <c r="N227" s="589" t="s">
        <v>3382</v>
      </c>
    </row>
    <row r="228" spans="1:14" x14ac:dyDescent="0.2">
      <c r="A228" s="589" t="s">
        <v>611</v>
      </c>
      <c r="B228" s="589" t="s">
        <v>687</v>
      </c>
      <c r="C228" s="589" t="s">
        <v>2995</v>
      </c>
      <c r="D228" s="589" t="s">
        <v>689</v>
      </c>
      <c r="E228" s="589" t="s">
        <v>3383</v>
      </c>
      <c r="F228" s="590">
        <v>43034</v>
      </c>
      <c r="G228" s="591">
        <v>196</v>
      </c>
      <c r="H228" s="591">
        <v>1</v>
      </c>
      <c r="I228" s="591">
        <f t="shared" si="3"/>
        <v>196</v>
      </c>
      <c r="J228" s="589" t="s">
        <v>474</v>
      </c>
      <c r="K228" s="589" t="s">
        <v>682</v>
      </c>
      <c r="L228" s="590">
        <v>43035</v>
      </c>
      <c r="M228" s="589" t="s">
        <v>71</v>
      </c>
      <c r="N228" s="589" t="s">
        <v>3384</v>
      </c>
    </row>
    <row r="229" spans="1:14" x14ac:dyDescent="0.2">
      <c r="A229" s="589" t="s">
        <v>611</v>
      </c>
      <c r="B229" s="589" t="s">
        <v>687</v>
      </c>
      <c r="C229" s="589" t="s">
        <v>2995</v>
      </c>
      <c r="D229" s="589" t="s">
        <v>689</v>
      </c>
      <c r="E229" s="589" t="s">
        <v>3385</v>
      </c>
      <c r="F229" s="590">
        <v>43034</v>
      </c>
      <c r="G229" s="591">
        <v>81.13</v>
      </c>
      <c r="H229" s="591">
        <v>1</v>
      </c>
      <c r="I229" s="591">
        <f t="shared" si="3"/>
        <v>81.13</v>
      </c>
      <c r="J229" s="589" t="s">
        <v>474</v>
      </c>
      <c r="K229" s="589" t="s">
        <v>682</v>
      </c>
      <c r="L229" s="590">
        <v>43035</v>
      </c>
      <c r="M229" s="589" t="s">
        <v>71</v>
      </c>
      <c r="N229" s="589" t="s">
        <v>3386</v>
      </c>
    </row>
    <row r="230" spans="1:14" x14ac:dyDescent="0.2">
      <c r="A230" s="589" t="s">
        <v>611</v>
      </c>
      <c r="B230" s="589" t="s">
        <v>687</v>
      </c>
      <c r="C230" s="589" t="s">
        <v>2995</v>
      </c>
      <c r="D230" s="589" t="s">
        <v>689</v>
      </c>
      <c r="E230" s="589" t="s">
        <v>3387</v>
      </c>
      <c r="F230" s="590">
        <v>43034</v>
      </c>
      <c r="G230" s="591">
        <v>81.13</v>
      </c>
      <c r="H230" s="591">
        <v>1</v>
      </c>
      <c r="I230" s="591">
        <f t="shared" si="3"/>
        <v>81.13</v>
      </c>
      <c r="J230" s="589" t="s">
        <v>474</v>
      </c>
      <c r="K230" s="589" t="s">
        <v>682</v>
      </c>
      <c r="L230" s="590">
        <v>43035</v>
      </c>
      <c r="M230" s="589" t="s">
        <v>71</v>
      </c>
      <c r="N230" s="589" t="s">
        <v>3388</v>
      </c>
    </row>
    <row r="231" spans="1:14" x14ac:dyDescent="0.2">
      <c r="A231" s="589" t="s">
        <v>611</v>
      </c>
      <c r="B231" s="589" t="s">
        <v>687</v>
      </c>
      <c r="C231" s="589" t="s">
        <v>2995</v>
      </c>
      <c r="D231" s="589" t="s">
        <v>689</v>
      </c>
      <c r="E231" s="589" t="s">
        <v>3389</v>
      </c>
      <c r="F231" s="590">
        <v>43034</v>
      </c>
      <c r="G231" s="591">
        <v>172.9</v>
      </c>
      <c r="H231" s="591">
        <v>1</v>
      </c>
      <c r="I231" s="591">
        <f t="shared" si="3"/>
        <v>172.9</v>
      </c>
      <c r="J231" s="589" t="s">
        <v>474</v>
      </c>
      <c r="K231" s="589" t="s">
        <v>682</v>
      </c>
      <c r="L231" s="590">
        <v>43035</v>
      </c>
      <c r="M231" s="589" t="s">
        <v>71</v>
      </c>
      <c r="N231" s="589" t="s">
        <v>3130</v>
      </c>
    </row>
    <row r="232" spans="1:14" x14ac:dyDescent="0.2">
      <c r="A232" s="589" t="s">
        <v>611</v>
      </c>
      <c r="B232" s="589" t="s">
        <v>687</v>
      </c>
      <c r="C232" s="589" t="s">
        <v>2995</v>
      </c>
      <c r="D232" s="589" t="s">
        <v>689</v>
      </c>
      <c r="E232" s="589" t="s">
        <v>3390</v>
      </c>
      <c r="F232" s="590">
        <v>43034</v>
      </c>
      <c r="G232" s="591">
        <v>190.18</v>
      </c>
      <c r="H232" s="591">
        <v>1</v>
      </c>
      <c r="I232" s="591">
        <f t="shared" si="3"/>
        <v>190.18</v>
      </c>
      <c r="J232" s="589" t="s">
        <v>474</v>
      </c>
      <c r="K232" s="589" t="s">
        <v>682</v>
      </c>
      <c r="L232" s="590">
        <v>43035</v>
      </c>
      <c r="M232" s="589" t="s">
        <v>71</v>
      </c>
      <c r="N232" s="589" t="s">
        <v>1798</v>
      </c>
    </row>
    <row r="233" spans="1:14" x14ac:dyDescent="0.2">
      <c r="A233" s="589" t="s">
        <v>611</v>
      </c>
      <c r="B233" s="589" t="s">
        <v>687</v>
      </c>
      <c r="C233" s="589" t="s">
        <v>2995</v>
      </c>
      <c r="D233" s="589" t="s">
        <v>689</v>
      </c>
      <c r="E233" s="589" t="s">
        <v>3391</v>
      </c>
      <c r="F233" s="590">
        <v>43033</v>
      </c>
      <c r="G233" s="591">
        <v>366</v>
      </c>
      <c r="H233" s="591">
        <v>1</v>
      </c>
      <c r="I233" s="591">
        <f t="shared" si="3"/>
        <v>366</v>
      </c>
      <c r="J233" s="589" t="s">
        <v>474</v>
      </c>
      <c r="K233" s="589" t="s">
        <v>1500</v>
      </c>
      <c r="L233" s="590">
        <v>43034</v>
      </c>
      <c r="M233" s="589" t="s">
        <v>71</v>
      </c>
      <c r="N233" s="589" t="s">
        <v>3392</v>
      </c>
    </row>
    <row r="234" spans="1:14" x14ac:dyDescent="0.2">
      <c r="A234" s="589" t="s">
        <v>611</v>
      </c>
      <c r="B234" s="589" t="s">
        <v>687</v>
      </c>
      <c r="C234" s="589" t="s">
        <v>2995</v>
      </c>
      <c r="D234" s="589" t="s">
        <v>689</v>
      </c>
      <c r="E234" s="589" t="s">
        <v>3393</v>
      </c>
      <c r="F234" s="590">
        <v>43033</v>
      </c>
      <c r="G234" s="591">
        <v>40</v>
      </c>
      <c r="H234" s="591">
        <v>1</v>
      </c>
      <c r="I234" s="591">
        <f t="shared" si="3"/>
        <v>40</v>
      </c>
      <c r="J234" s="589" t="s">
        <v>474</v>
      </c>
      <c r="K234" s="589" t="s">
        <v>682</v>
      </c>
      <c r="L234" s="590">
        <v>43034</v>
      </c>
      <c r="M234" s="589" t="s">
        <v>71</v>
      </c>
      <c r="N234" s="589" t="s">
        <v>3394</v>
      </c>
    </row>
    <row r="235" spans="1:14" x14ac:dyDescent="0.2">
      <c r="A235" s="589" t="s">
        <v>611</v>
      </c>
      <c r="B235" s="589" t="s">
        <v>687</v>
      </c>
      <c r="C235" s="589" t="s">
        <v>2995</v>
      </c>
      <c r="D235" s="589" t="s">
        <v>689</v>
      </c>
      <c r="E235" s="589" t="s">
        <v>3395</v>
      </c>
      <c r="F235" s="590">
        <v>43033</v>
      </c>
      <c r="G235" s="591">
        <v>40</v>
      </c>
      <c r="H235" s="591">
        <v>1</v>
      </c>
      <c r="I235" s="591">
        <f t="shared" si="3"/>
        <v>40</v>
      </c>
      <c r="J235" s="589" t="s">
        <v>474</v>
      </c>
      <c r="K235" s="589" t="s">
        <v>682</v>
      </c>
      <c r="L235" s="590">
        <v>43034</v>
      </c>
      <c r="M235" s="589" t="s">
        <v>71</v>
      </c>
      <c r="N235" s="589" t="s">
        <v>3396</v>
      </c>
    </row>
    <row r="236" spans="1:14" x14ac:dyDescent="0.2">
      <c r="A236" s="589" t="s">
        <v>611</v>
      </c>
      <c r="B236" s="589" t="s">
        <v>687</v>
      </c>
      <c r="C236" s="589" t="s">
        <v>2995</v>
      </c>
      <c r="D236" s="589" t="s">
        <v>689</v>
      </c>
      <c r="E236" s="589" t="s">
        <v>3397</v>
      </c>
      <c r="F236" s="590">
        <v>43033</v>
      </c>
      <c r="G236" s="591">
        <v>300</v>
      </c>
      <c r="H236" s="591">
        <v>1</v>
      </c>
      <c r="I236" s="591">
        <f t="shared" si="3"/>
        <v>300</v>
      </c>
      <c r="J236" s="589" t="s">
        <v>474</v>
      </c>
      <c r="K236" s="589" t="s">
        <v>1500</v>
      </c>
      <c r="L236" s="590">
        <v>43034</v>
      </c>
      <c r="M236" s="589" t="s">
        <v>71</v>
      </c>
      <c r="N236" s="589" t="s">
        <v>3398</v>
      </c>
    </row>
    <row r="237" spans="1:14" x14ac:dyDescent="0.2">
      <c r="A237" s="589" t="s">
        <v>611</v>
      </c>
      <c r="B237" s="589" t="s">
        <v>687</v>
      </c>
      <c r="C237" s="589" t="s">
        <v>2995</v>
      </c>
      <c r="D237" s="589" t="s">
        <v>689</v>
      </c>
      <c r="E237" s="589" t="s">
        <v>3399</v>
      </c>
      <c r="F237" s="590">
        <v>43031</v>
      </c>
      <c r="G237" s="591">
        <v>140</v>
      </c>
      <c r="H237" s="591">
        <v>1</v>
      </c>
      <c r="I237" s="591">
        <f t="shared" si="3"/>
        <v>140</v>
      </c>
      <c r="J237" s="589" t="s">
        <v>474</v>
      </c>
      <c r="K237" s="589" t="s">
        <v>682</v>
      </c>
      <c r="L237" s="590">
        <v>43032</v>
      </c>
      <c r="M237" s="589" t="s">
        <v>71</v>
      </c>
      <c r="N237" s="589" t="s">
        <v>3124</v>
      </c>
    </row>
    <row r="238" spans="1:14" x14ac:dyDescent="0.2">
      <c r="A238" s="589" t="s">
        <v>611</v>
      </c>
      <c r="B238" s="589" t="s">
        <v>687</v>
      </c>
      <c r="C238" s="589" t="s">
        <v>2995</v>
      </c>
      <c r="D238" s="589" t="s">
        <v>689</v>
      </c>
      <c r="E238" s="589" t="s">
        <v>3400</v>
      </c>
      <c r="F238" s="590">
        <v>43031</v>
      </c>
      <c r="G238" s="591">
        <v>64</v>
      </c>
      <c r="H238" s="591">
        <v>1</v>
      </c>
      <c r="I238" s="591">
        <f t="shared" si="3"/>
        <v>64</v>
      </c>
      <c r="J238" s="589" t="s">
        <v>474</v>
      </c>
      <c r="K238" s="589" t="s">
        <v>682</v>
      </c>
      <c r="L238" s="590">
        <v>43032</v>
      </c>
      <c r="M238" s="589" t="s">
        <v>71</v>
      </c>
      <c r="N238" s="589" t="s">
        <v>3128</v>
      </c>
    </row>
    <row r="239" spans="1:14" x14ac:dyDescent="0.2">
      <c r="A239" s="589" t="s">
        <v>611</v>
      </c>
      <c r="B239" s="589" t="s">
        <v>687</v>
      </c>
      <c r="C239" s="589" t="s">
        <v>2995</v>
      </c>
      <c r="D239" s="589" t="s">
        <v>689</v>
      </c>
      <c r="E239" s="589" t="s">
        <v>3401</v>
      </c>
      <c r="F239" s="590">
        <v>43031</v>
      </c>
      <c r="G239" s="591">
        <v>100</v>
      </c>
      <c r="H239" s="591">
        <v>1</v>
      </c>
      <c r="I239" s="591">
        <f t="shared" si="3"/>
        <v>100</v>
      </c>
      <c r="J239" s="589" t="s">
        <v>474</v>
      </c>
      <c r="K239" s="589" t="s">
        <v>522</v>
      </c>
      <c r="L239" s="590">
        <v>43032</v>
      </c>
      <c r="M239" s="589" t="s">
        <v>71</v>
      </c>
      <c r="N239" s="589" t="s">
        <v>3402</v>
      </c>
    </row>
    <row r="240" spans="1:14" x14ac:dyDescent="0.2">
      <c r="A240" s="589" t="s">
        <v>611</v>
      </c>
      <c r="B240" s="589" t="s">
        <v>687</v>
      </c>
      <c r="C240" s="589" t="s">
        <v>2995</v>
      </c>
      <c r="D240" s="589" t="s">
        <v>689</v>
      </c>
      <c r="E240" s="589" t="s">
        <v>3403</v>
      </c>
      <c r="F240" s="590">
        <v>43031</v>
      </c>
      <c r="G240" s="591">
        <v>218</v>
      </c>
      <c r="H240" s="591">
        <v>1</v>
      </c>
      <c r="I240" s="591">
        <f t="shared" si="3"/>
        <v>218</v>
      </c>
      <c r="J240" s="589" t="s">
        <v>474</v>
      </c>
      <c r="K240" s="589" t="s">
        <v>2203</v>
      </c>
      <c r="L240" s="590">
        <v>43032</v>
      </c>
      <c r="M240" s="589" t="s">
        <v>71</v>
      </c>
      <c r="N240" s="589" t="s">
        <v>3155</v>
      </c>
    </row>
    <row r="241" spans="1:14" x14ac:dyDescent="0.2">
      <c r="A241" s="589" t="s">
        <v>611</v>
      </c>
      <c r="B241" s="589" t="s">
        <v>687</v>
      </c>
      <c r="C241" s="589" t="s">
        <v>2995</v>
      </c>
      <c r="D241" s="589" t="s">
        <v>689</v>
      </c>
      <c r="E241" s="589" t="s">
        <v>3405</v>
      </c>
      <c r="F241" s="590">
        <v>43027</v>
      </c>
      <c r="G241" s="591">
        <v>165.74</v>
      </c>
      <c r="H241" s="591">
        <v>1</v>
      </c>
      <c r="I241" s="591">
        <f t="shared" si="3"/>
        <v>165.74</v>
      </c>
      <c r="J241" s="589" t="s">
        <v>474</v>
      </c>
      <c r="K241" s="589" t="s">
        <v>674</v>
      </c>
      <c r="L241" s="590">
        <v>43028</v>
      </c>
      <c r="M241" s="589" t="s">
        <v>71</v>
      </c>
      <c r="N241" s="589" t="s">
        <v>3406</v>
      </c>
    </row>
    <row r="242" spans="1:14" x14ac:dyDescent="0.2">
      <c r="A242" s="589" t="s">
        <v>611</v>
      </c>
      <c r="B242" s="589" t="s">
        <v>687</v>
      </c>
      <c r="C242" s="589" t="s">
        <v>2995</v>
      </c>
      <c r="D242" s="589" t="s">
        <v>689</v>
      </c>
      <c r="E242" s="589" t="s">
        <v>3408</v>
      </c>
      <c r="F242" s="590">
        <v>43027</v>
      </c>
      <c r="G242" s="591">
        <v>1200</v>
      </c>
      <c r="H242" s="591">
        <v>1</v>
      </c>
      <c r="I242" s="591">
        <f t="shared" si="3"/>
        <v>1200</v>
      </c>
      <c r="J242" s="589" t="s">
        <v>474</v>
      </c>
      <c r="K242" s="589" t="s">
        <v>230</v>
      </c>
      <c r="L242" s="590">
        <v>43028</v>
      </c>
      <c r="M242" s="589" t="s">
        <v>71</v>
      </c>
      <c r="N242" s="589" t="s">
        <v>3409</v>
      </c>
    </row>
    <row r="243" spans="1:14" x14ac:dyDescent="0.2">
      <c r="A243" s="589" t="s">
        <v>611</v>
      </c>
      <c r="B243" s="589" t="s">
        <v>687</v>
      </c>
      <c r="C243" s="589" t="s">
        <v>2995</v>
      </c>
      <c r="D243" s="589" t="s">
        <v>689</v>
      </c>
      <c r="E243" s="589" t="s">
        <v>3411</v>
      </c>
      <c r="F243" s="590">
        <v>43027</v>
      </c>
      <c r="G243" s="591">
        <v>72.010000000000005</v>
      </c>
      <c r="H243" s="591">
        <v>1</v>
      </c>
      <c r="I243" s="591">
        <f t="shared" si="3"/>
        <v>72.010000000000005</v>
      </c>
      <c r="J243" s="589" t="s">
        <v>474</v>
      </c>
      <c r="K243" s="589" t="s">
        <v>617</v>
      </c>
      <c r="L243" s="590">
        <v>43028</v>
      </c>
      <c r="M243" s="589" t="s">
        <v>71</v>
      </c>
      <c r="N243" s="589" t="s">
        <v>3169</v>
      </c>
    </row>
    <row r="244" spans="1:14" x14ac:dyDescent="0.2">
      <c r="A244" s="589" t="s">
        <v>611</v>
      </c>
      <c r="B244" s="589" t="s">
        <v>687</v>
      </c>
      <c r="C244" s="589" t="s">
        <v>2995</v>
      </c>
      <c r="D244" s="589" t="s">
        <v>689</v>
      </c>
      <c r="E244" s="589" t="s">
        <v>3412</v>
      </c>
      <c r="F244" s="590">
        <v>43026</v>
      </c>
      <c r="G244" s="591">
        <v>213</v>
      </c>
      <c r="H244" s="591">
        <v>1</v>
      </c>
      <c r="I244" s="591">
        <f t="shared" si="3"/>
        <v>213</v>
      </c>
      <c r="J244" s="589" t="s">
        <v>474</v>
      </c>
      <c r="K244" s="589" t="s">
        <v>682</v>
      </c>
      <c r="L244" s="590">
        <v>43027</v>
      </c>
      <c r="M244" s="589" t="s">
        <v>71</v>
      </c>
      <c r="N244" s="589" t="s">
        <v>3180</v>
      </c>
    </row>
    <row r="245" spans="1:14" x14ac:dyDescent="0.2">
      <c r="A245" s="589" t="s">
        <v>611</v>
      </c>
      <c r="B245" s="589" t="s">
        <v>687</v>
      </c>
      <c r="C245" s="589" t="s">
        <v>2995</v>
      </c>
      <c r="D245" s="589" t="s">
        <v>689</v>
      </c>
      <c r="E245" s="589" t="s">
        <v>3413</v>
      </c>
      <c r="F245" s="590">
        <v>43025</v>
      </c>
      <c r="G245" s="591">
        <v>92.41</v>
      </c>
      <c r="H245" s="591">
        <v>1</v>
      </c>
      <c r="I245" s="591">
        <f t="shared" si="3"/>
        <v>92.41</v>
      </c>
      <c r="J245" s="589" t="s">
        <v>474</v>
      </c>
      <c r="K245" s="589" t="s">
        <v>345</v>
      </c>
      <c r="L245" s="590">
        <v>43026</v>
      </c>
      <c r="M245" s="589" t="s">
        <v>71</v>
      </c>
      <c r="N245" s="589" t="s">
        <v>3414</v>
      </c>
    </row>
    <row r="246" spans="1:14" x14ac:dyDescent="0.2">
      <c r="A246" s="589" t="s">
        <v>611</v>
      </c>
      <c r="B246" s="589" t="s">
        <v>687</v>
      </c>
      <c r="C246" s="589" t="s">
        <v>2995</v>
      </c>
      <c r="D246" s="589" t="s">
        <v>689</v>
      </c>
      <c r="E246" s="589" t="s">
        <v>3415</v>
      </c>
      <c r="F246" s="590">
        <v>43025</v>
      </c>
      <c r="G246" s="591">
        <v>53.06</v>
      </c>
      <c r="H246" s="591">
        <v>1</v>
      </c>
      <c r="I246" s="591">
        <f t="shared" si="3"/>
        <v>53.06</v>
      </c>
      <c r="J246" s="589" t="s">
        <v>474</v>
      </c>
      <c r="K246" s="589" t="s">
        <v>528</v>
      </c>
      <c r="L246" s="590">
        <v>43026</v>
      </c>
      <c r="M246" s="589" t="s">
        <v>71</v>
      </c>
      <c r="N246" s="589" t="s">
        <v>3037</v>
      </c>
    </row>
    <row r="247" spans="1:14" x14ac:dyDescent="0.2">
      <c r="A247" s="589" t="s">
        <v>611</v>
      </c>
      <c r="B247" s="589" t="s">
        <v>687</v>
      </c>
      <c r="C247" s="589" t="s">
        <v>2995</v>
      </c>
      <c r="D247" s="589" t="s">
        <v>689</v>
      </c>
      <c r="E247" s="589" t="s">
        <v>3416</v>
      </c>
      <c r="F247" s="590">
        <v>43024</v>
      </c>
      <c r="G247" s="591">
        <v>70</v>
      </c>
      <c r="H247" s="591">
        <v>1</v>
      </c>
      <c r="I247" s="591">
        <f t="shared" si="3"/>
        <v>70</v>
      </c>
      <c r="J247" s="589" t="s">
        <v>474</v>
      </c>
      <c r="K247" s="589" t="s">
        <v>260</v>
      </c>
      <c r="L247" s="590">
        <v>43025</v>
      </c>
      <c r="M247" s="589" t="s">
        <v>71</v>
      </c>
      <c r="N247" s="589" t="s">
        <v>3201</v>
      </c>
    </row>
    <row r="248" spans="1:14" x14ac:dyDescent="0.2">
      <c r="A248" s="589" t="s">
        <v>611</v>
      </c>
      <c r="B248" s="589" t="s">
        <v>687</v>
      </c>
      <c r="C248" s="589" t="s">
        <v>2995</v>
      </c>
      <c r="D248" s="589" t="s">
        <v>689</v>
      </c>
      <c r="E248" s="589" t="s">
        <v>3417</v>
      </c>
      <c r="F248" s="590">
        <v>43024</v>
      </c>
      <c r="G248" s="591">
        <v>70</v>
      </c>
      <c r="H248" s="591">
        <v>1</v>
      </c>
      <c r="I248" s="591">
        <f t="shared" si="3"/>
        <v>70</v>
      </c>
      <c r="J248" s="589" t="s">
        <v>474</v>
      </c>
      <c r="K248" s="589" t="s">
        <v>260</v>
      </c>
      <c r="L248" s="590">
        <v>43025</v>
      </c>
      <c r="M248" s="589" t="s">
        <v>71</v>
      </c>
      <c r="N248" s="589" t="s">
        <v>3199</v>
      </c>
    </row>
    <row r="249" spans="1:14" x14ac:dyDescent="0.2">
      <c r="A249" s="589" t="s">
        <v>611</v>
      </c>
      <c r="B249" s="589" t="s">
        <v>687</v>
      </c>
      <c r="C249" s="589" t="s">
        <v>2995</v>
      </c>
      <c r="D249" s="589" t="s">
        <v>689</v>
      </c>
      <c r="E249" s="589" t="s">
        <v>3418</v>
      </c>
      <c r="F249" s="590">
        <v>43024</v>
      </c>
      <c r="G249" s="591">
        <v>48.67</v>
      </c>
      <c r="H249" s="591">
        <v>1</v>
      </c>
      <c r="I249" s="591">
        <f t="shared" si="3"/>
        <v>48.67</v>
      </c>
      <c r="J249" s="589" t="s">
        <v>474</v>
      </c>
      <c r="K249" s="589" t="s">
        <v>260</v>
      </c>
      <c r="L249" s="590">
        <v>43025</v>
      </c>
      <c r="M249" s="589" t="s">
        <v>71</v>
      </c>
      <c r="N249" s="589" t="s">
        <v>3196</v>
      </c>
    </row>
    <row r="250" spans="1:14" x14ac:dyDescent="0.2">
      <c r="A250" s="589" t="s">
        <v>611</v>
      </c>
      <c r="B250" s="589" t="s">
        <v>687</v>
      </c>
      <c r="C250" s="589" t="s">
        <v>2995</v>
      </c>
      <c r="D250" s="589" t="s">
        <v>689</v>
      </c>
      <c r="E250" s="589" t="s">
        <v>3419</v>
      </c>
      <c r="F250" s="590">
        <v>43024</v>
      </c>
      <c r="G250" s="591">
        <v>48.68</v>
      </c>
      <c r="H250" s="591">
        <v>1</v>
      </c>
      <c r="I250" s="591">
        <f t="shared" si="3"/>
        <v>48.68</v>
      </c>
      <c r="J250" s="589" t="s">
        <v>474</v>
      </c>
      <c r="K250" s="589" t="s">
        <v>260</v>
      </c>
      <c r="L250" s="590">
        <v>43025</v>
      </c>
      <c r="M250" s="589" t="s">
        <v>71</v>
      </c>
      <c r="N250" s="589" t="s">
        <v>3194</v>
      </c>
    </row>
    <row r="251" spans="1:14" x14ac:dyDescent="0.2">
      <c r="A251" s="589" t="s">
        <v>611</v>
      </c>
      <c r="B251" s="589" t="s">
        <v>687</v>
      </c>
      <c r="C251" s="589" t="s">
        <v>2995</v>
      </c>
      <c r="D251" s="589" t="s">
        <v>689</v>
      </c>
      <c r="E251" s="589" t="s">
        <v>3420</v>
      </c>
      <c r="F251" s="590">
        <v>43024</v>
      </c>
      <c r="G251" s="591">
        <v>152.47999999999999</v>
      </c>
      <c r="H251" s="591">
        <v>1</v>
      </c>
      <c r="I251" s="591">
        <f t="shared" si="3"/>
        <v>152.47999999999999</v>
      </c>
      <c r="J251" s="589" t="s">
        <v>474</v>
      </c>
      <c r="K251" s="589" t="s">
        <v>682</v>
      </c>
      <c r="L251" s="590">
        <v>43025</v>
      </c>
      <c r="M251" s="589" t="s">
        <v>71</v>
      </c>
      <c r="N251" s="589" t="s">
        <v>3206</v>
      </c>
    </row>
    <row r="252" spans="1:14" x14ac:dyDescent="0.2">
      <c r="A252" s="589" t="s">
        <v>611</v>
      </c>
      <c r="B252" s="589" t="s">
        <v>687</v>
      </c>
      <c r="C252" s="589" t="s">
        <v>2995</v>
      </c>
      <c r="D252" s="589" t="s">
        <v>689</v>
      </c>
      <c r="E252" s="589" t="s">
        <v>3421</v>
      </c>
      <c r="F252" s="590">
        <v>43024</v>
      </c>
      <c r="G252" s="591">
        <v>126.13</v>
      </c>
      <c r="H252" s="591">
        <v>1</v>
      </c>
      <c r="I252" s="591">
        <f t="shared" si="3"/>
        <v>126.13</v>
      </c>
      <c r="J252" s="589" t="s">
        <v>474</v>
      </c>
      <c r="K252" s="589" t="s">
        <v>682</v>
      </c>
      <c r="L252" s="590">
        <v>43025</v>
      </c>
      <c r="M252" s="589" t="s">
        <v>71</v>
      </c>
      <c r="N252" s="589" t="s">
        <v>3206</v>
      </c>
    </row>
    <row r="253" spans="1:14" x14ac:dyDescent="0.2">
      <c r="A253" s="589" t="s">
        <v>611</v>
      </c>
      <c r="B253" s="589" t="s">
        <v>687</v>
      </c>
      <c r="C253" s="589" t="s">
        <v>2995</v>
      </c>
      <c r="D253" s="589" t="s">
        <v>689</v>
      </c>
      <c r="E253" s="589" t="s">
        <v>3422</v>
      </c>
      <c r="F253" s="590">
        <v>43021</v>
      </c>
      <c r="G253" s="591">
        <v>360</v>
      </c>
      <c r="H253" s="591">
        <v>1</v>
      </c>
      <c r="I253" s="591">
        <f t="shared" si="3"/>
        <v>360</v>
      </c>
      <c r="J253" s="589" t="s">
        <v>474</v>
      </c>
      <c r="K253" s="589" t="s">
        <v>1903</v>
      </c>
      <c r="L253" s="590">
        <v>43022</v>
      </c>
      <c r="M253" s="589" t="s">
        <v>71</v>
      </c>
      <c r="N253" s="589" t="s">
        <v>3423</v>
      </c>
    </row>
    <row r="254" spans="1:14" x14ac:dyDescent="0.2">
      <c r="A254" s="589" t="s">
        <v>611</v>
      </c>
      <c r="B254" s="589" t="s">
        <v>687</v>
      </c>
      <c r="C254" s="589" t="s">
        <v>2995</v>
      </c>
      <c r="D254" s="589" t="s">
        <v>689</v>
      </c>
      <c r="E254" s="589" t="s">
        <v>3424</v>
      </c>
      <c r="F254" s="590">
        <v>43019</v>
      </c>
      <c r="G254" s="591">
        <v>72.56</v>
      </c>
      <c r="H254" s="591">
        <v>1</v>
      </c>
      <c r="I254" s="591">
        <f t="shared" si="3"/>
        <v>72.56</v>
      </c>
      <c r="J254" s="589" t="s">
        <v>474</v>
      </c>
      <c r="K254" s="589" t="s">
        <v>682</v>
      </c>
      <c r="L254" s="590">
        <v>43020</v>
      </c>
      <c r="M254" s="589" t="s">
        <v>71</v>
      </c>
      <c r="N254" s="589" t="s">
        <v>3425</v>
      </c>
    </row>
    <row r="255" spans="1:14" x14ac:dyDescent="0.2">
      <c r="A255" s="589" t="s">
        <v>611</v>
      </c>
      <c r="B255" s="589" t="s">
        <v>687</v>
      </c>
      <c r="C255" s="589" t="s">
        <v>2995</v>
      </c>
      <c r="D255" s="589" t="s">
        <v>689</v>
      </c>
      <c r="E255" s="589" t="s">
        <v>3426</v>
      </c>
      <c r="F255" s="590">
        <v>43017</v>
      </c>
      <c r="G255" s="591">
        <v>162</v>
      </c>
      <c r="H255" s="591">
        <v>1</v>
      </c>
      <c r="I255" s="591">
        <f t="shared" si="3"/>
        <v>162</v>
      </c>
      <c r="J255" s="589" t="s">
        <v>474</v>
      </c>
      <c r="K255" s="589" t="s">
        <v>682</v>
      </c>
      <c r="L255" s="590">
        <v>43018</v>
      </c>
      <c r="M255" s="589" t="s">
        <v>71</v>
      </c>
      <c r="N255" s="589" t="s">
        <v>3042</v>
      </c>
    </row>
    <row r="256" spans="1:14" x14ac:dyDescent="0.2">
      <c r="A256" s="589" t="s">
        <v>611</v>
      </c>
      <c r="B256" s="589" t="s">
        <v>687</v>
      </c>
      <c r="C256" s="589" t="s">
        <v>2995</v>
      </c>
      <c r="D256" s="589" t="s">
        <v>689</v>
      </c>
      <c r="E256" s="589" t="s">
        <v>3427</v>
      </c>
      <c r="F256" s="590">
        <v>43017</v>
      </c>
      <c r="G256" s="591">
        <v>327.60000000000002</v>
      </c>
      <c r="H256" s="591">
        <v>1</v>
      </c>
      <c r="I256" s="591">
        <f t="shared" si="3"/>
        <v>327.60000000000002</v>
      </c>
      <c r="J256" s="589" t="s">
        <v>474</v>
      </c>
      <c r="K256" s="589" t="s">
        <v>682</v>
      </c>
      <c r="L256" s="590">
        <v>43018</v>
      </c>
      <c r="M256" s="589" t="s">
        <v>71</v>
      </c>
      <c r="N256" s="589" t="s">
        <v>3044</v>
      </c>
    </row>
    <row r="257" spans="1:14" x14ac:dyDescent="0.2">
      <c r="A257" s="589" t="s">
        <v>611</v>
      </c>
      <c r="B257" s="589" t="s">
        <v>687</v>
      </c>
      <c r="C257" s="589" t="s">
        <v>2995</v>
      </c>
      <c r="D257" s="589" t="s">
        <v>689</v>
      </c>
      <c r="E257" s="589" t="s">
        <v>3428</v>
      </c>
      <c r="F257" s="590">
        <v>43017</v>
      </c>
      <c r="G257" s="591">
        <v>325</v>
      </c>
      <c r="H257" s="591">
        <v>1</v>
      </c>
      <c r="I257" s="591">
        <f t="shared" si="3"/>
        <v>325</v>
      </c>
      <c r="J257" s="589" t="s">
        <v>474</v>
      </c>
      <c r="K257" s="589" t="s">
        <v>345</v>
      </c>
      <c r="L257" s="590">
        <v>43018</v>
      </c>
      <c r="M257" s="589" t="s">
        <v>71</v>
      </c>
      <c r="N257" s="589" t="s">
        <v>3429</v>
      </c>
    </row>
    <row r="258" spans="1:14" x14ac:dyDescent="0.2">
      <c r="A258" s="589" t="s">
        <v>611</v>
      </c>
      <c r="B258" s="589" t="s">
        <v>687</v>
      </c>
      <c r="C258" s="589" t="s">
        <v>2995</v>
      </c>
      <c r="D258" s="589" t="s">
        <v>689</v>
      </c>
      <c r="E258" s="589" t="s">
        <v>3430</v>
      </c>
      <c r="F258" s="590">
        <v>43017</v>
      </c>
      <c r="G258" s="591">
        <v>3275</v>
      </c>
      <c r="H258" s="591">
        <v>1</v>
      </c>
      <c r="I258" s="591">
        <f t="shared" si="3"/>
        <v>3275</v>
      </c>
      <c r="J258" s="589" t="s">
        <v>474</v>
      </c>
      <c r="K258" s="589" t="s">
        <v>345</v>
      </c>
      <c r="L258" s="590">
        <v>43018</v>
      </c>
      <c r="M258" s="589" t="s">
        <v>71</v>
      </c>
      <c r="N258" s="589" t="s">
        <v>3431</v>
      </c>
    </row>
    <row r="259" spans="1:14" x14ac:dyDescent="0.2">
      <c r="A259" s="589" t="s">
        <v>611</v>
      </c>
      <c r="B259" s="589" t="s">
        <v>687</v>
      </c>
      <c r="C259" s="589" t="s">
        <v>2995</v>
      </c>
      <c r="D259" s="589" t="s">
        <v>689</v>
      </c>
      <c r="E259" s="589" t="s">
        <v>3433</v>
      </c>
      <c r="F259" s="590">
        <v>43014</v>
      </c>
      <c r="G259" s="591">
        <v>80.540000000000006</v>
      </c>
      <c r="H259" s="591">
        <v>1</v>
      </c>
      <c r="I259" s="591">
        <f t="shared" ref="I259:I322" si="4">G259*H259</f>
        <v>80.540000000000006</v>
      </c>
      <c r="J259" s="589" t="s">
        <v>474</v>
      </c>
      <c r="K259" s="589" t="s">
        <v>682</v>
      </c>
      <c r="L259" s="590">
        <v>43015</v>
      </c>
      <c r="M259" s="589" t="s">
        <v>71</v>
      </c>
      <c r="N259" s="589" t="s">
        <v>3434</v>
      </c>
    </row>
    <row r="260" spans="1:14" x14ac:dyDescent="0.2">
      <c r="A260" s="589" t="s">
        <v>611</v>
      </c>
      <c r="B260" s="589" t="s">
        <v>687</v>
      </c>
      <c r="C260" s="589" t="s">
        <v>2995</v>
      </c>
      <c r="D260" s="589" t="s">
        <v>689</v>
      </c>
      <c r="E260" s="589" t="s">
        <v>3435</v>
      </c>
      <c r="F260" s="590">
        <v>43014</v>
      </c>
      <c r="G260" s="591">
        <v>314.08</v>
      </c>
      <c r="H260" s="591">
        <v>1</v>
      </c>
      <c r="I260" s="591">
        <f t="shared" si="4"/>
        <v>314.08</v>
      </c>
      <c r="J260" s="589" t="s">
        <v>474</v>
      </c>
      <c r="K260" s="589" t="s">
        <v>682</v>
      </c>
      <c r="L260" s="590">
        <v>43015</v>
      </c>
      <c r="M260" s="589" t="s">
        <v>71</v>
      </c>
      <c r="N260" s="589" t="s">
        <v>3152</v>
      </c>
    </row>
    <row r="261" spans="1:14" x14ac:dyDescent="0.2">
      <c r="A261" s="589" t="s">
        <v>611</v>
      </c>
      <c r="B261" s="589" t="s">
        <v>687</v>
      </c>
      <c r="C261" s="589" t="s">
        <v>2995</v>
      </c>
      <c r="D261" s="589" t="s">
        <v>689</v>
      </c>
      <c r="E261" s="589" t="s">
        <v>3436</v>
      </c>
      <c r="F261" s="590">
        <v>43014</v>
      </c>
      <c r="G261" s="591">
        <v>161.08000000000001</v>
      </c>
      <c r="H261" s="591">
        <v>1</v>
      </c>
      <c r="I261" s="591">
        <f t="shared" si="4"/>
        <v>161.08000000000001</v>
      </c>
      <c r="J261" s="589" t="s">
        <v>474</v>
      </c>
      <c r="K261" s="589" t="s">
        <v>682</v>
      </c>
      <c r="L261" s="590">
        <v>43015</v>
      </c>
      <c r="M261" s="589" t="s">
        <v>71</v>
      </c>
      <c r="N261" s="589" t="s">
        <v>3147</v>
      </c>
    </row>
    <row r="262" spans="1:14" x14ac:dyDescent="0.2">
      <c r="A262" s="589" t="s">
        <v>611</v>
      </c>
      <c r="B262" s="589" t="s">
        <v>687</v>
      </c>
      <c r="C262" s="589" t="s">
        <v>2995</v>
      </c>
      <c r="D262" s="589" t="s">
        <v>689</v>
      </c>
      <c r="E262" s="589" t="s">
        <v>3437</v>
      </c>
      <c r="F262" s="590">
        <v>43014</v>
      </c>
      <c r="G262" s="591">
        <v>134.30000000000001</v>
      </c>
      <c r="H262" s="591">
        <v>1</v>
      </c>
      <c r="I262" s="591">
        <f t="shared" si="4"/>
        <v>134.30000000000001</v>
      </c>
      <c r="J262" s="589" t="s">
        <v>474</v>
      </c>
      <c r="K262" s="589" t="s">
        <v>682</v>
      </c>
      <c r="L262" s="590">
        <v>43015</v>
      </c>
      <c r="M262" s="589" t="s">
        <v>71</v>
      </c>
      <c r="N262" s="589" t="s">
        <v>3242</v>
      </c>
    </row>
    <row r="263" spans="1:14" x14ac:dyDescent="0.2">
      <c r="A263" s="589" t="s">
        <v>611</v>
      </c>
      <c r="B263" s="589" t="s">
        <v>687</v>
      </c>
      <c r="C263" s="589" t="s">
        <v>2995</v>
      </c>
      <c r="D263" s="589" t="s">
        <v>689</v>
      </c>
      <c r="E263" s="589" t="s">
        <v>3438</v>
      </c>
      <c r="F263" s="590">
        <v>43014</v>
      </c>
      <c r="G263" s="591">
        <v>105.4</v>
      </c>
      <c r="H263" s="591">
        <v>1</v>
      </c>
      <c r="I263" s="591">
        <f t="shared" si="4"/>
        <v>105.4</v>
      </c>
      <c r="J263" s="589" t="s">
        <v>474</v>
      </c>
      <c r="K263" s="589" t="s">
        <v>345</v>
      </c>
      <c r="L263" s="590">
        <v>43015</v>
      </c>
      <c r="M263" s="589" t="s">
        <v>71</v>
      </c>
      <c r="N263" s="589" t="s">
        <v>3414</v>
      </c>
    </row>
    <row r="264" spans="1:14" x14ac:dyDescent="0.2">
      <c r="A264" s="589" t="s">
        <v>611</v>
      </c>
      <c r="B264" s="589" t="s">
        <v>687</v>
      </c>
      <c r="C264" s="589" t="s">
        <v>2995</v>
      </c>
      <c r="D264" s="589" t="s">
        <v>689</v>
      </c>
      <c r="E264" s="589" t="s">
        <v>3439</v>
      </c>
      <c r="F264" s="590">
        <v>43014</v>
      </c>
      <c r="G264" s="591">
        <v>141.21</v>
      </c>
      <c r="H264" s="591">
        <v>1</v>
      </c>
      <c r="I264" s="591">
        <f t="shared" si="4"/>
        <v>141.21</v>
      </c>
      <c r="J264" s="589" t="s">
        <v>474</v>
      </c>
      <c r="K264" s="589" t="s">
        <v>345</v>
      </c>
      <c r="L264" s="590">
        <v>43015</v>
      </c>
      <c r="M264" s="589" t="s">
        <v>71</v>
      </c>
      <c r="N264" s="589" t="s">
        <v>3414</v>
      </c>
    </row>
    <row r="265" spans="1:14" x14ac:dyDescent="0.2">
      <c r="A265" s="589" t="s">
        <v>611</v>
      </c>
      <c r="B265" s="589" t="s">
        <v>687</v>
      </c>
      <c r="C265" s="589" t="s">
        <v>2995</v>
      </c>
      <c r="D265" s="589" t="s">
        <v>689</v>
      </c>
      <c r="E265" s="589" t="s">
        <v>3441</v>
      </c>
      <c r="F265" s="590">
        <v>43014</v>
      </c>
      <c r="G265" s="591">
        <v>552.99</v>
      </c>
      <c r="H265" s="591">
        <v>1</v>
      </c>
      <c r="I265" s="591">
        <f t="shared" si="4"/>
        <v>552.99</v>
      </c>
      <c r="J265" s="589" t="s">
        <v>474</v>
      </c>
      <c r="K265" s="589" t="s">
        <v>682</v>
      </c>
      <c r="L265" s="590">
        <v>43015</v>
      </c>
      <c r="M265" s="589" t="s">
        <v>71</v>
      </c>
      <c r="N265" s="589" t="s">
        <v>3254</v>
      </c>
    </row>
    <row r="266" spans="1:14" x14ac:dyDescent="0.2">
      <c r="A266" s="589" t="s">
        <v>611</v>
      </c>
      <c r="B266" s="589" t="s">
        <v>687</v>
      </c>
      <c r="C266" s="589" t="s">
        <v>2995</v>
      </c>
      <c r="D266" s="589" t="s">
        <v>689</v>
      </c>
      <c r="E266" s="589" t="s">
        <v>3443</v>
      </c>
      <c r="F266" s="590">
        <v>43012</v>
      </c>
      <c r="G266" s="591">
        <v>2215</v>
      </c>
      <c r="H266" s="591">
        <v>1</v>
      </c>
      <c r="I266" s="591">
        <f t="shared" si="4"/>
        <v>2215</v>
      </c>
      <c r="J266" s="589" t="s">
        <v>474</v>
      </c>
      <c r="K266" s="589" t="s">
        <v>345</v>
      </c>
      <c r="L266" s="590">
        <v>43032</v>
      </c>
      <c r="M266" s="589" t="s">
        <v>71</v>
      </c>
      <c r="N266" s="589" t="s">
        <v>3842</v>
      </c>
    </row>
    <row r="267" spans="1:14" x14ac:dyDescent="0.2">
      <c r="A267" s="589" t="s">
        <v>611</v>
      </c>
      <c r="B267" s="589" t="s">
        <v>687</v>
      </c>
      <c r="C267" s="589" t="s">
        <v>2995</v>
      </c>
      <c r="D267" s="589" t="s">
        <v>689</v>
      </c>
      <c r="E267" s="589" t="s">
        <v>3444</v>
      </c>
      <c r="F267" s="590">
        <v>43012</v>
      </c>
      <c r="G267" s="591">
        <v>134</v>
      </c>
      <c r="H267" s="591">
        <v>1</v>
      </c>
      <c r="I267" s="591">
        <f t="shared" si="4"/>
        <v>134</v>
      </c>
      <c r="J267" s="589" t="s">
        <v>474</v>
      </c>
      <c r="K267" s="589" t="s">
        <v>1073</v>
      </c>
      <c r="L267" s="590">
        <v>43032</v>
      </c>
      <c r="M267" s="589" t="s">
        <v>71</v>
      </c>
      <c r="N267" s="589" t="s">
        <v>3256</v>
      </c>
    </row>
    <row r="268" spans="1:14" x14ac:dyDescent="0.2">
      <c r="A268" s="589" t="s">
        <v>611</v>
      </c>
      <c r="B268" s="589" t="s">
        <v>687</v>
      </c>
      <c r="C268" s="589" t="s">
        <v>2995</v>
      </c>
      <c r="D268" s="589" t="s">
        <v>689</v>
      </c>
      <c r="E268" s="589" t="s">
        <v>3445</v>
      </c>
      <c r="F268" s="590">
        <v>43012</v>
      </c>
      <c r="G268" s="591">
        <v>181.5</v>
      </c>
      <c r="H268" s="591">
        <v>1</v>
      </c>
      <c r="I268" s="591">
        <f t="shared" si="4"/>
        <v>181.5</v>
      </c>
      <c r="J268" s="589" t="s">
        <v>474</v>
      </c>
      <c r="K268" s="589" t="s">
        <v>617</v>
      </c>
      <c r="L268" s="590">
        <v>43032</v>
      </c>
      <c r="M268" s="589" t="s">
        <v>71</v>
      </c>
      <c r="N268" s="589" t="s">
        <v>3848</v>
      </c>
    </row>
    <row r="269" spans="1:14" x14ac:dyDescent="0.2">
      <c r="A269" s="589" t="s">
        <v>611</v>
      </c>
      <c r="B269" s="589" t="s">
        <v>687</v>
      </c>
      <c r="C269" s="589" t="s">
        <v>2995</v>
      </c>
      <c r="D269" s="589" t="s">
        <v>689</v>
      </c>
      <c r="E269" s="589" t="s">
        <v>3446</v>
      </c>
      <c r="F269" s="590">
        <v>43012</v>
      </c>
      <c r="G269" s="591">
        <v>206.7</v>
      </c>
      <c r="H269" s="591">
        <v>1</v>
      </c>
      <c r="I269" s="591">
        <f t="shared" si="4"/>
        <v>206.7</v>
      </c>
      <c r="J269" s="589" t="s">
        <v>474</v>
      </c>
      <c r="K269" s="589" t="s">
        <v>617</v>
      </c>
      <c r="L269" s="590">
        <v>43032</v>
      </c>
      <c r="M269" s="589" t="s">
        <v>71</v>
      </c>
      <c r="N269" s="589" t="s">
        <v>2128</v>
      </c>
    </row>
    <row r="270" spans="1:14" x14ac:dyDescent="0.2">
      <c r="A270" s="589" t="s">
        <v>611</v>
      </c>
      <c r="B270" s="589" t="s">
        <v>687</v>
      </c>
      <c r="C270" s="589" t="s">
        <v>2995</v>
      </c>
      <c r="D270" s="589" t="s">
        <v>689</v>
      </c>
      <c r="E270" s="589" t="s">
        <v>3449</v>
      </c>
      <c r="F270" s="590">
        <v>43010</v>
      </c>
      <c r="G270" s="591">
        <v>73</v>
      </c>
      <c r="H270" s="591">
        <v>1</v>
      </c>
      <c r="I270" s="591">
        <f t="shared" si="4"/>
        <v>73</v>
      </c>
      <c r="J270" s="589" t="s">
        <v>474</v>
      </c>
      <c r="K270" s="589" t="s">
        <v>1073</v>
      </c>
      <c r="L270" s="590">
        <v>43032</v>
      </c>
      <c r="M270" s="589" t="s">
        <v>71</v>
      </c>
      <c r="N270" s="589" t="s">
        <v>3256</v>
      </c>
    </row>
    <row r="271" spans="1:14" x14ac:dyDescent="0.2">
      <c r="A271" s="589" t="s">
        <v>611</v>
      </c>
      <c r="B271" s="589" t="s">
        <v>687</v>
      </c>
      <c r="C271" s="589" t="s">
        <v>2995</v>
      </c>
      <c r="D271" s="589" t="s">
        <v>689</v>
      </c>
      <c r="E271" s="589" t="s">
        <v>3451</v>
      </c>
      <c r="F271" s="590">
        <v>43010</v>
      </c>
      <c r="G271" s="591">
        <v>130</v>
      </c>
      <c r="H271" s="591">
        <v>1</v>
      </c>
      <c r="I271" s="591">
        <f t="shared" si="4"/>
        <v>130</v>
      </c>
      <c r="J271" s="589" t="s">
        <v>474</v>
      </c>
      <c r="K271" s="589" t="s">
        <v>1073</v>
      </c>
      <c r="L271" s="590">
        <v>43032</v>
      </c>
      <c r="M271" s="589" t="s">
        <v>71</v>
      </c>
      <c r="N271" s="589" t="s">
        <v>3256</v>
      </c>
    </row>
    <row r="272" spans="1:14" x14ac:dyDescent="0.2">
      <c r="A272" s="589" t="s">
        <v>611</v>
      </c>
      <c r="B272" s="589" t="s">
        <v>687</v>
      </c>
      <c r="C272" s="589" t="s">
        <v>2995</v>
      </c>
      <c r="D272" s="589" t="s">
        <v>689</v>
      </c>
      <c r="E272" s="589" t="s">
        <v>3453</v>
      </c>
      <c r="F272" s="590">
        <v>43007</v>
      </c>
      <c r="G272" s="591">
        <v>30.45</v>
      </c>
      <c r="H272" s="591">
        <v>1</v>
      </c>
      <c r="I272" s="591">
        <f t="shared" si="4"/>
        <v>30.45</v>
      </c>
      <c r="J272" s="589" t="s">
        <v>474</v>
      </c>
      <c r="K272" s="589" t="s">
        <v>1073</v>
      </c>
      <c r="L272" s="590">
        <v>43032</v>
      </c>
      <c r="M272" s="589" t="s">
        <v>71</v>
      </c>
      <c r="N272" s="589" t="s">
        <v>3256</v>
      </c>
    </row>
    <row r="273" spans="1:14" x14ac:dyDescent="0.2">
      <c r="A273" s="589" t="s">
        <v>611</v>
      </c>
      <c r="B273" s="589" t="s">
        <v>687</v>
      </c>
      <c r="C273" s="589" t="s">
        <v>2995</v>
      </c>
      <c r="D273" s="589" t="s">
        <v>689</v>
      </c>
      <c r="E273" s="589" t="s">
        <v>3454</v>
      </c>
      <c r="F273" s="590">
        <v>43007</v>
      </c>
      <c r="G273" s="591">
        <v>30.45</v>
      </c>
      <c r="H273" s="591">
        <v>1</v>
      </c>
      <c r="I273" s="591">
        <f t="shared" si="4"/>
        <v>30.45</v>
      </c>
      <c r="J273" s="589" t="s">
        <v>474</v>
      </c>
      <c r="K273" s="589" t="s">
        <v>1073</v>
      </c>
      <c r="L273" s="590">
        <v>43032</v>
      </c>
      <c r="M273" s="589" t="s">
        <v>71</v>
      </c>
      <c r="N273" s="589" t="s">
        <v>3256</v>
      </c>
    </row>
    <row r="274" spans="1:14" x14ac:dyDescent="0.2">
      <c r="A274" s="589" t="s">
        <v>611</v>
      </c>
      <c r="B274" s="589" t="s">
        <v>687</v>
      </c>
      <c r="C274" s="589" t="s">
        <v>2995</v>
      </c>
      <c r="D274" s="589" t="s">
        <v>689</v>
      </c>
      <c r="E274" s="589" t="s">
        <v>3456</v>
      </c>
      <c r="F274" s="590">
        <v>43006</v>
      </c>
      <c r="G274" s="591">
        <v>340</v>
      </c>
      <c r="H274" s="591">
        <v>1</v>
      </c>
      <c r="I274" s="591">
        <f t="shared" si="4"/>
        <v>340</v>
      </c>
      <c r="J274" s="589" t="s">
        <v>474</v>
      </c>
      <c r="K274" s="589" t="s">
        <v>1073</v>
      </c>
      <c r="L274" s="590">
        <v>43032</v>
      </c>
      <c r="M274" s="589" t="s">
        <v>71</v>
      </c>
      <c r="N274" s="589" t="s">
        <v>3256</v>
      </c>
    </row>
    <row r="275" spans="1:14" x14ac:dyDescent="0.2">
      <c r="A275" s="589" t="s">
        <v>611</v>
      </c>
      <c r="B275" s="589" t="s">
        <v>687</v>
      </c>
      <c r="C275" s="589" t="s">
        <v>2995</v>
      </c>
      <c r="D275" s="589" t="s">
        <v>689</v>
      </c>
      <c r="E275" s="589" t="s">
        <v>3457</v>
      </c>
      <c r="F275" s="590">
        <v>43006</v>
      </c>
      <c r="G275" s="591">
        <v>192.29</v>
      </c>
      <c r="H275" s="591">
        <v>1</v>
      </c>
      <c r="I275" s="591">
        <f t="shared" si="4"/>
        <v>192.29</v>
      </c>
      <c r="J275" s="589" t="s">
        <v>474</v>
      </c>
      <c r="K275" s="589" t="s">
        <v>1073</v>
      </c>
      <c r="L275" s="590">
        <v>43032</v>
      </c>
      <c r="M275" s="589" t="s">
        <v>71</v>
      </c>
      <c r="N275" s="589" t="s">
        <v>3256</v>
      </c>
    </row>
    <row r="276" spans="1:14" x14ac:dyDescent="0.2">
      <c r="A276" s="589" t="s">
        <v>611</v>
      </c>
      <c r="B276" s="589" t="s">
        <v>687</v>
      </c>
      <c r="C276" s="589" t="s">
        <v>2995</v>
      </c>
      <c r="D276" s="589" t="s">
        <v>689</v>
      </c>
      <c r="E276" s="589" t="s">
        <v>3458</v>
      </c>
      <c r="F276" s="590">
        <v>43006</v>
      </c>
      <c r="G276" s="591">
        <v>192.29</v>
      </c>
      <c r="H276" s="591">
        <v>1</v>
      </c>
      <c r="I276" s="591">
        <f t="shared" si="4"/>
        <v>192.29</v>
      </c>
      <c r="J276" s="589" t="s">
        <v>474</v>
      </c>
      <c r="K276" s="589" t="s">
        <v>1073</v>
      </c>
      <c r="L276" s="590">
        <v>43032</v>
      </c>
      <c r="M276" s="589" t="s">
        <v>71</v>
      </c>
      <c r="N276" s="589" t="s">
        <v>3843</v>
      </c>
    </row>
    <row r="277" spans="1:14" x14ac:dyDescent="0.2">
      <c r="A277" s="589" t="s">
        <v>611</v>
      </c>
      <c r="B277" s="589" t="s">
        <v>687</v>
      </c>
      <c r="C277" s="589" t="s">
        <v>2995</v>
      </c>
      <c r="D277" s="589" t="s">
        <v>689</v>
      </c>
      <c r="E277" s="589" t="s">
        <v>3461</v>
      </c>
      <c r="F277" s="590">
        <v>43003</v>
      </c>
      <c r="G277" s="591">
        <v>1825</v>
      </c>
      <c r="H277" s="591">
        <v>1</v>
      </c>
      <c r="I277" s="591">
        <f t="shared" si="4"/>
        <v>1825</v>
      </c>
      <c r="J277" s="589" t="s">
        <v>474</v>
      </c>
      <c r="K277" s="589" t="s">
        <v>1073</v>
      </c>
      <c r="L277" s="590">
        <v>43032</v>
      </c>
      <c r="M277" s="589" t="s">
        <v>71</v>
      </c>
      <c r="N277" s="589" t="s">
        <v>3256</v>
      </c>
    </row>
    <row r="278" spans="1:14" x14ac:dyDescent="0.2">
      <c r="A278" s="589" t="s">
        <v>611</v>
      </c>
      <c r="B278" s="589" t="s">
        <v>687</v>
      </c>
      <c r="C278" s="589" t="s">
        <v>2995</v>
      </c>
      <c r="D278" s="589" t="s">
        <v>689</v>
      </c>
      <c r="E278" s="589" t="s">
        <v>3462</v>
      </c>
      <c r="F278" s="590">
        <v>42923</v>
      </c>
      <c r="G278" s="591">
        <v>218</v>
      </c>
      <c r="H278" s="591">
        <v>1</v>
      </c>
      <c r="I278" s="591">
        <f t="shared" si="4"/>
        <v>218</v>
      </c>
      <c r="J278" s="589" t="s">
        <v>474</v>
      </c>
      <c r="K278" s="589" t="s">
        <v>2436</v>
      </c>
      <c r="L278" s="590">
        <v>43035</v>
      </c>
      <c r="M278" s="589" t="s">
        <v>71</v>
      </c>
      <c r="N278" s="589" t="s">
        <v>3463</v>
      </c>
    </row>
    <row r="279" spans="1:14" x14ac:dyDescent="0.2">
      <c r="A279" s="589" t="s">
        <v>611</v>
      </c>
      <c r="B279" s="589" t="s">
        <v>687</v>
      </c>
      <c r="C279" s="589" t="s">
        <v>2995</v>
      </c>
      <c r="D279" s="589" t="s">
        <v>689</v>
      </c>
      <c r="E279" s="589" t="s">
        <v>3464</v>
      </c>
      <c r="F279" s="590">
        <v>42920</v>
      </c>
      <c r="G279" s="591">
        <v>102.3</v>
      </c>
      <c r="H279" s="591">
        <v>1</v>
      </c>
      <c r="I279" s="591">
        <f t="shared" si="4"/>
        <v>102.3</v>
      </c>
      <c r="J279" s="589" t="s">
        <v>474</v>
      </c>
      <c r="K279" s="589" t="s">
        <v>2436</v>
      </c>
      <c r="L279" s="590">
        <v>43035</v>
      </c>
      <c r="M279" s="589" t="s">
        <v>71</v>
      </c>
      <c r="N279" s="589" t="s">
        <v>2699</v>
      </c>
    </row>
    <row r="280" spans="1:14" x14ac:dyDescent="0.2">
      <c r="A280" s="589" t="s">
        <v>611</v>
      </c>
      <c r="B280" s="589" t="s">
        <v>687</v>
      </c>
      <c r="C280" s="589" t="s">
        <v>2995</v>
      </c>
      <c r="D280" s="589" t="s">
        <v>689</v>
      </c>
      <c r="E280" s="589" t="s">
        <v>3465</v>
      </c>
      <c r="F280" s="590">
        <v>42912</v>
      </c>
      <c r="G280" s="591">
        <v>82.95</v>
      </c>
      <c r="H280" s="591">
        <v>1</v>
      </c>
      <c r="I280" s="591">
        <f t="shared" si="4"/>
        <v>82.95</v>
      </c>
      <c r="J280" s="589" t="s">
        <v>474</v>
      </c>
      <c r="K280" s="589" t="s">
        <v>2436</v>
      </c>
      <c r="L280" s="590">
        <v>43035</v>
      </c>
      <c r="M280" s="589" t="s">
        <v>71</v>
      </c>
      <c r="N280" s="589" t="s">
        <v>2646</v>
      </c>
    </row>
    <row r="281" spans="1:14" x14ac:dyDescent="0.2">
      <c r="A281" s="589" t="s">
        <v>611</v>
      </c>
      <c r="B281" s="589" t="s">
        <v>687</v>
      </c>
      <c r="C281" s="589" t="s">
        <v>2995</v>
      </c>
      <c r="D281" s="589" t="s">
        <v>689</v>
      </c>
      <c r="E281" s="589" t="s">
        <v>3468</v>
      </c>
      <c r="F281" s="590">
        <v>42845</v>
      </c>
      <c r="G281" s="591">
        <v>97.85</v>
      </c>
      <c r="H281" s="591">
        <v>1</v>
      </c>
      <c r="I281" s="591">
        <f t="shared" si="4"/>
        <v>97.85</v>
      </c>
      <c r="J281" s="589" t="s">
        <v>474</v>
      </c>
      <c r="K281" s="589" t="s">
        <v>1073</v>
      </c>
      <c r="L281" s="590">
        <v>43034</v>
      </c>
      <c r="M281" s="589" t="s">
        <v>71</v>
      </c>
      <c r="N281" s="589" t="s">
        <v>3256</v>
      </c>
    </row>
    <row r="282" spans="1:14" x14ac:dyDescent="0.2">
      <c r="A282" s="589" t="s">
        <v>611</v>
      </c>
      <c r="B282" s="589" t="s">
        <v>91</v>
      </c>
      <c r="C282" s="589" t="s">
        <v>92</v>
      </c>
      <c r="D282" s="589" t="s">
        <v>93</v>
      </c>
      <c r="E282" s="589" t="s">
        <v>3470</v>
      </c>
      <c r="F282" s="590">
        <v>43039</v>
      </c>
      <c r="G282" s="591">
        <v>519.09</v>
      </c>
      <c r="H282" s="591">
        <v>1</v>
      </c>
      <c r="I282" s="591">
        <f t="shared" si="4"/>
        <v>519.09</v>
      </c>
      <c r="J282" s="589" t="s">
        <v>3471</v>
      </c>
      <c r="K282" s="589" t="s">
        <v>237</v>
      </c>
      <c r="L282" s="590">
        <v>43039</v>
      </c>
      <c r="M282" s="589" t="s">
        <v>71</v>
      </c>
      <c r="N282" s="589" t="s">
        <v>3472</v>
      </c>
    </row>
    <row r="283" spans="1:14" x14ac:dyDescent="0.2">
      <c r="A283" s="589" t="s">
        <v>611</v>
      </c>
      <c r="B283" s="589" t="s">
        <v>91</v>
      </c>
      <c r="C283" s="589" t="s">
        <v>92</v>
      </c>
      <c r="D283" s="589" t="s">
        <v>93</v>
      </c>
      <c r="E283" s="589" t="s">
        <v>3475</v>
      </c>
      <c r="F283" s="590">
        <v>43038</v>
      </c>
      <c r="G283" s="591">
        <v>254.1</v>
      </c>
      <c r="H283" s="591">
        <v>1</v>
      </c>
      <c r="I283" s="591">
        <f t="shared" si="4"/>
        <v>254.1</v>
      </c>
      <c r="J283" s="589" t="s">
        <v>3476</v>
      </c>
      <c r="K283" s="589" t="s">
        <v>84</v>
      </c>
      <c r="L283" s="590">
        <v>43038</v>
      </c>
      <c r="M283" s="589" t="s">
        <v>71</v>
      </c>
      <c r="N283" s="589" t="s">
        <v>3477</v>
      </c>
    </row>
    <row r="284" spans="1:14" x14ac:dyDescent="0.2">
      <c r="A284" s="589" t="s">
        <v>611</v>
      </c>
      <c r="B284" s="589" t="s">
        <v>91</v>
      </c>
      <c r="C284" s="589" t="s">
        <v>92</v>
      </c>
      <c r="D284" s="589" t="s">
        <v>93</v>
      </c>
      <c r="E284" s="589" t="s">
        <v>3478</v>
      </c>
      <c r="F284" s="590">
        <v>43034</v>
      </c>
      <c r="G284" s="591">
        <v>79.64</v>
      </c>
      <c r="H284" s="591">
        <v>1</v>
      </c>
      <c r="I284" s="591">
        <f t="shared" si="4"/>
        <v>79.64</v>
      </c>
      <c r="J284" s="589" t="s">
        <v>3479</v>
      </c>
      <c r="K284" s="589" t="s">
        <v>416</v>
      </c>
      <c r="L284" s="590">
        <v>43034</v>
      </c>
      <c r="M284" s="589" t="s">
        <v>71</v>
      </c>
      <c r="N284" s="589" t="s">
        <v>3480</v>
      </c>
    </row>
    <row r="285" spans="1:14" x14ac:dyDescent="0.2">
      <c r="A285" s="589" t="s">
        <v>611</v>
      </c>
      <c r="B285" s="589" t="s">
        <v>91</v>
      </c>
      <c r="C285" s="589" t="s">
        <v>92</v>
      </c>
      <c r="D285" s="589" t="s">
        <v>93</v>
      </c>
      <c r="E285" s="589" t="s">
        <v>3481</v>
      </c>
      <c r="F285" s="590">
        <v>43027</v>
      </c>
      <c r="G285" s="591">
        <v>1488.3</v>
      </c>
      <c r="H285" s="591">
        <v>1</v>
      </c>
      <c r="I285" s="591">
        <f t="shared" si="4"/>
        <v>1488.3</v>
      </c>
      <c r="J285" s="589" t="s">
        <v>3482</v>
      </c>
      <c r="K285" s="589" t="s">
        <v>94</v>
      </c>
      <c r="L285" s="590">
        <v>43027</v>
      </c>
      <c r="M285" s="589" t="s">
        <v>71</v>
      </c>
      <c r="N285" s="589" t="s">
        <v>3483</v>
      </c>
    </row>
    <row r="286" spans="1:14" x14ac:dyDescent="0.2">
      <c r="A286" s="589" t="s">
        <v>611</v>
      </c>
      <c r="B286" s="589" t="s">
        <v>91</v>
      </c>
      <c r="C286" s="589" t="s">
        <v>92</v>
      </c>
      <c r="D286" s="589" t="s">
        <v>93</v>
      </c>
      <c r="E286" s="589" t="s">
        <v>3484</v>
      </c>
      <c r="F286" s="590">
        <v>43026</v>
      </c>
      <c r="G286" s="591">
        <v>130.44</v>
      </c>
      <c r="H286" s="591">
        <v>1</v>
      </c>
      <c r="I286" s="591">
        <f t="shared" si="4"/>
        <v>130.44</v>
      </c>
      <c r="J286" s="589" t="s">
        <v>3485</v>
      </c>
      <c r="K286" s="589" t="s">
        <v>237</v>
      </c>
      <c r="L286" s="590">
        <v>43026</v>
      </c>
      <c r="M286" s="589" t="s">
        <v>71</v>
      </c>
      <c r="N286" s="589" t="s">
        <v>3486</v>
      </c>
    </row>
    <row r="287" spans="1:14" x14ac:dyDescent="0.2">
      <c r="A287" s="589" t="s">
        <v>611</v>
      </c>
      <c r="B287" s="589" t="s">
        <v>91</v>
      </c>
      <c r="C287" s="589" t="s">
        <v>92</v>
      </c>
      <c r="D287" s="589" t="s">
        <v>93</v>
      </c>
      <c r="E287" s="589" t="s">
        <v>3487</v>
      </c>
      <c r="F287" s="590">
        <v>43025</v>
      </c>
      <c r="G287" s="591">
        <v>231.72</v>
      </c>
      <c r="H287" s="591">
        <v>1</v>
      </c>
      <c r="I287" s="591">
        <f t="shared" si="4"/>
        <v>231.72</v>
      </c>
      <c r="J287" s="589" t="s">
        <v>3488</v>
      </c>
      <c r="K287" s="589" t="s">
        <v>2151</v>
      </c>
      <c r="L287" s="590">
        <v>43025</v>
      </c>
      <c r="M287" s="589" t="s">
        <v>71</v>
      </c>
      <c r="N287" s="589" t="s">
        <v>3489</v>
      </c>
    </row>
    <row r="288" spans="1:14" x14ac:dyDescent="0.2">
      <c r="A288" s="589" t="s">
        <v>611</v>
      </c>
      <c r="B288" s="589" t="s">
        <v>91</v>
      </c>
      <c r="C288" s="589" t="s">
        <v>92</v>
      </c>
      <c r="D288" s="589" t="s">
        <v>93</v>
      </c>
      <c r="E288" s="589" t="s">
        <v>3490</v>
      </c>
      <c r="F288" s="590">
        <v>43010</v>
      </c>
      <c r="G288" s="591">
        <v>458.59</v>
      </c>
      <c r="H288" s="591">
        <v>1</v>
      </c>
      <c r="I288" s="591">
        <f t="shared" si="4"/>
        <v>458.59</v>
      </c>
      <c r="J288" s="589" t="s">
        <v>3491</v>
      </c>
      <c r="K288" s="589" t="s">
        <v>438</v>
      </c>
      <c r="L288" s="590">
        <v>43010</v>
      </c>
      <c r="M288" s="589" t="s">
        <v>71</v>
      </c>
      <c r="N288" s="589" t="s">
        <v>3492</v>
      </c>
    </row>
    <row r="289" spans="1:14" x14ac:dyDescent="0.2">
      <c r="A289" s="589" t="s">
        <v>611</v>
      </c>
      <c r="B289" s="589" t="s">
        <v>2028</v>
      </c>
      <c r="C289" s="589" t="s">
        <v>2029</v>
      </c>
      <c r="D289" s="589" t="s">
        <v>2030</v>
      </c>
      <c r="E289" s="589" t="s">
        <v>3493</v>
      </c>
      <c r="F289" s="590">
        <v>42947</v>
      </c>
      <c r="G289" s="591">
        <v>372.11</v>
      </c>
      <c r="H289" s="591">
        <v>1</v>
      </c>
      <c r="I289" s="591">
        <f t="shared" si="4"/>
        <v>372.11</v>
      </c>
      <c r="J289" s="589" t="s">
        <v>3494</v>
      </c>
      <c r="K289" s="589" t="s">
        <v>338</v>
      </c>
      <c r="L289" s="590">
        <v>43031</v>
      </c>
      <c r="M289" s="589" t="s">
        <v>71</v>
      </c>
      <c r="N289" s="589" t="s">
        <v>3495</v>
      </c>
    </row>
    <row r="290" spans="1:14" x14ac:dyDescent="0.2">
      <c r="A290" s="589" t="s">
        <v>611</v>
      </c>
      <c r="B290" s="589" t="s">
        <v>833</v>
      </c>
      <c r="C290" s="589" t="s">
        <v>2122</v>
      </c>
      <c r="D290" s="589" t="s">
        <v>834</v>
      </c>
      <c r="E290" s="589" t="s">
        <v>3499</v>
      </c>
      <c r="F290" s="590">
        <v>43008</v>
      </c>
      <c r="G290" s="591">
        <v>369.78</v>
      </c>
      <c r="H290" s="591">
        <v>1</v>
      </c>
      <c r="I290" s="591">
        <f t="shared" si="4"/>
        <v>369.78</v>
      </c>
      <c r="J290" s="589" t="s">
        <v>474</v>
      </c>
      <c r="K290" s="589" t="s">
        <v>225</v>
      </c>
      <c r="L290" s="590">
        <v>43011</v>
      </c>
      <c r="M290" s="589" t="s">
        <v>71</v>
      </c>
      <c r="N290" s="589" t="s">
        <v>474</v>
      </c>
    </row>
    <row r="291" spans="1:14" x14ac:dyDescent="0.2">
      <c r="A291" s="589" t="s">
        <v>611</v>
      </c>
      <c r="B291" s="589" t="s">
        <v>215</v>
      </c>
      <c r="C291" s="589" t="s">
        <v>3828</v>
      </c>
      <c r="D291" s="589" t="s">
        <v>216</v>
      </c>
      <c r="E291" s="589" t="s">
        <v>3503</v>
      </c>
      <c r="F291" s="590">
        <v>43019</v>
      </c>
      <c r="G291" s="591">
        <v>31.93</v>
      </c>
      <c r="H291" s="591">
        <v>1</v>
      </c>
      <c r="I291" s="591">
        <f t="shared" si="4"/>
        <v>31.93</v>
      </c>
      <c r="J291" s="589" t="s">
        <v>3504</v>
      </c>
      <c r="K291" s="589" t="s">
        <v>1806</v>
      </c>
      <c r="L291" s="590">
        <v>43026</v>
      </c>
      <c r="M291" s="589" t="s">
        <v>71</v>
      </c>
      <c r="N291" s="589" t="s">
        <v>3505</v>
      </c>
    </row>
    <row r="292" spans="1:14" x14ac:dyDescent="0.2">
      <c r="A292" s="589" t="s">
        <v>611</v>
      </c>
      <c r="B292" s="589" t="s">
        <v>78</v>
      </c>
      <c r="C292" s="589" t="s">
        <v>79</v>
      </c>
      <c r="D292" s="589" t="s">
        <v>80</v>
      </c>
      <c r="E292" s="589" t="s">
        <v>3507</v>
      </c>
      <c r="F292" s="590">
        <v>43033</v>
      </c>
      <c r="G292" s="591">
        <v>34.909999999999997</v>
      </c>
      <c r="H292" s="591">
        <v>1</v>
      </c>
      <c r="I292" s="591">
        <f t="shared" si="4"/>
        <v>34.909999999999997</v>
      </c>
      <c r="J292" s="589" t="s">
        <v>3508</v>
      </c>
      <c r="K292" s="589" t="s">
        <v>548</v>
      </c>
      <c r="L292" s="590">
        <v>43034</v>
      </c>
      <c r="M292" s="589" t="s">
        <v>71</v>
      </c>
      <c r="N292" s="589" t="s">
        <v>3509</v>
      </c>
    </row>
    <row r="293" spans="1:14" x14ac:dyDescent="0.2">
      <c r="A293" s="589" t="s">
        <v>611</v>
      </c>
      <c r="B293" s="589" t="s">
        <v>78</v>
      </c>
      <c r="C293" s="589" t="s">
        <v>79</v>
      </c>
      <c r="D293" s="589" t="s">
        <v>80</v>
      </c>
      <c r="E293" s="589" t="s">
        <v>3510</v>
      </c>
      <c r="F293" s="590">
        <v>43031</v>
      </c>
      <c r="G293" s="591">
        <v>225.06</v>
      </c>
      <c r="H293" s="591">
        <v>1</v>
      </c>
      <c r="I293" s="591">
        <f t="shared" si="4"/>
        <v>225.06</v>
      </c>
      <c r="J293" s="589" t="s">
        <v>3511</v>
      </c>
      <c r="K293" s="589" t="s">
        <v>762</v>
      </c>
      <c r="L293" s="590">
        <v>43032</v>
      </c>
      <c r="M293" s="589" t="s">
        <v>71</v>
      </c>
      <c r="N293" s="589" t="s">
        <v>3512</v>
      </c>
    </row>
    <row r="294" spans="1:14" x14ac:dyDescent="0.2">
      <c r="A294" s="589" t="s">
        <v>611</v>
      </c>
      <c r="B294" s="589" t="s">
        <v>78</v>
      </c>
      <c r="C294" s="589" t="s">
        <v>79</v>
      </c>
      <c r="D294" s="589" t="s">
        <v>80</v>
      </c>
      <c r="E294" s="589" t="s">
        <v>3793</v>
      </c>
      <c r="F294" s="590">
        <v>43008</v>
      </c>
      <c r="G294" s="591">
        <v>84.07</v>
      </c>
      <c r="H294" s="591">
        <v>1</v>
      </c>
      <c r="I294" s="591">
        <f t="shared" si="4"/>
        <v>84.07</v>
      </c>
      <c r="J294" s="589" t="s">
        <v>3794</v>
      </c>
      <c r="K294" s="589" t="s">
        <v>152</v>
      </c>
      <c r="L294" s="590">
        <v>43013</v>
      </c>
      <c r="M294" s="589" t="s">
        <v>71</v>
      </c>
      <c r="N294" s="589" t="s">
        <v>3795</v>
      </c>
    </row>
    <row r="295" spans="1:14" x14ac:dyDescent="0.2">
      <c r="A295" s="589" t="s">
        <v>611</v>
      </c>
      <c r="B295" s="589" t="s">
        <v>78</v>
      </c>
      <c r="C295" s="589" t="s">
        <v>79</v>
      </c>
      <c r="D295" s="589" t="s">
        <v>80</v>
      </c>
      <c r="E295" s="589" t="s">
        <v>3513</v>
      </c>
      <c r="F295" s="590">
        <v>43008</v>
      </c>
      <c r="G295" s="591">
        <v>125.54</v>
      </c>
      <c r="H295" s="591">
        <v>1</v>
      </c>
      <c r="I295" s="591">
        <f t="shared" si="4"/>
        <v>125.54</v>
      </c>
      <c r="J295" s="589" t="s">
        <v>474</v>
      </c>
      <c r="K295" s="589" t="s">
        <v>3826</v>
      </c>
      <c r="L295" s="590">
        <v>43012</v>
      </c>
      <c r="M295" s="589" t="s">
        <v>71</v>
      </c>
      <c r="N295" s="589" t="s">
        <v>474</v>
      </c>
    </row>
    <row r="296" spans="1:14" x14ac:dyDescent="0.2">
      <c r="A296" s="589" t="s">
        <v>611</v>
      </c>
      <c r="B296" s="589" t="s">
        <v>2390</v>
      </c>
      <c r="C296" s="589" t="s">
        <v>2391</v>
      </c>
      <c r="D296" s="589" t="s">
        <v>2392</v>
      </c>
      <c r="E296" s="589" t="s">
        <v>3514</v>
      </c>
      <c r="F296" s="590">
        <v>43013</v>
      </c>
      <c r="G296" s="591">
        <v>471.9</v>
      </c>
      <c r="H296" s="591">
        <v>1</v>
      </c>
      <c r="I296" s="591">
        <f t="shared" si="4"/>
        <v>471.9</v>
      </c>
      <c r="J296" s="589" t="s">
        <v>3515</v>
      </c>
      <c r="K296" s="589" t="s">
        <v>237</v>
      </c>
      <c r="L296" s="590">
        <v>43013</v>
      </c>
      <c r="M296" s="589" t="s">
        <v>71</v>
      </c>
      <c r="N296" s="589" t="s">
        <v>3516</v>
      </c>
    </row>
    <row r="297" spans="1:14" x14ac:dyDescent="0.2">
      <c r="A297" s="589" t="s">
        <v>611</v>
      </c>
      <c r="B297" s="589" t="s">
        <v>835</v>
      </c>
      <c r="C297" s="589" t="s">
        <v>836</v>
      </c>
      <c r="D297" s="589" t="s">
        <v>837</v>
      </c>
      <c r="E297" s="589" t="s">
        <v>3517</v>
      </c>
      <c r="F297" s="590">
        <v>43034</v>
      </c>
      <c r="G297" s="591">
        <v>7179.33</v>
      </c>
      <c r="H297" s="591">
        <v>1</v>
      </c>
      <c r="I297" s="591">
        <f t="shared" si="4"/>
        <v>7179.33</v>
      </c>
      <c r="J297" s="589" t="s">
        <v>3518</v>
      </c>
      <c r="K297" s="589" t="s">
        <v>161</v>
      </c>
      <c r="L297" s="590">
        <v>43035</v>
      </c>
      <c r="M297" s="589" t="s">
        <v>71</v>
      </c>
      <c r="N297" s="589" t="s">
        <v>3519</v>
      </c>
    </row>
    <row r="298" spans="1:14" x14ac:dyDescent="0.2">
      <c r="A298" s="589" t="s">
        <v>611</v>
      </c>
      <c r="B298" s="589" t="s">
        <v>835</v>
      </c>
      <c r="C298" s="589" t="s">
        <v>836</v>
      </c>
      <c r="D298" s="589" t="s">
        <v>837</v>
      </c>
      <c r="E298" s="589" t="s">
        <v>3520</v>
      </c>
      <c r="F298" s="590">
        <v>43032</v>
      </c>
      <c r="G298" s="591">
        <v>7179.33</v>
      </c>
      <c r="H298" s="591">
        <v>1</v>
      </c>
      <c r="I298" s="591">
        <f t="shared" si="4"/>
        <v>7179.33</v>
      </c>
      <c r="J298" s="589" t="s">
        <v>3518</v>
      </c>
      <c r="K298" s="589" t="s">
        <v>161</v>
      </c>
      <c r="L298" s="590">
        <v>43033</v>
      </c>
      <c r="M298" s="589" t="s">
        <v>71</v>
      </c>
      <c r="N298" s="589" t="s">
        <v>3519</v>
      </c>
    </row>
    <row r="299" spans="1:14" x14ac:dyDescent="0.2">
      <c r="A299" s="589" t="s">
        <v>611</v>
      </c>
      <c r="B299" s="589" t="s">
        <v>146</v>
      </c>
      <c r="C299" s="589" t="s">
        <v>397</v>
      </c>
      <c r="D299" s="589" t="s">
        <v>147</v>
      </c>
      <c r="E299" s="589" t="s">
        <v>3522</v>
      </c>
      <c r="F299" s="590">
        <v>43028</v>
      </c>
      <c r="G299" s="591">
        <v>5823.91</v>
      </c>
      <c r="H299" s="591">
        <v>1</v>
      </c>
      <c r="I299" s="591">
        <f t="shared" si="4"/>
        <v>5823.91</v>
      </c>
      <c r="J299" s="589" t="s">
        <v>3523</v>
      </c>
      <c r="K299" s="589" t="s">
        <v>226</v>
      </c>
      <c r="L299" s="590">
        <v>43032</v>
      </c>
      <c r="M299" s="589" t="s">
        <v>71</v>
      </c>
      <c r="N299" s="589" t="s">
        <v>3524</v>
      </c>
    </row>
    <row r="300" spans="1:14" x14ac:dyDescent="0.2">
      <c r="A300" s="589" t="s">
        <v>611</v>
      </c>
      <c r="B300" s="589" t="s">
        <v>146</v>
      </c>
      <c r="C300" s="589" t="s">
        <v>397</v>
      </c>
      <c r="D300" s="589" t="s">
        <v>147</v>
      </c>
      <c r="E300" s="589" t="s">
        <v>3525</v>
      </c>
      <c r="F300" s="590">
        <v>43028</v>
      </c>
      <c r="G300" s="591">
        <v>399.29</v>
      </c>
      <c r="H300" s="591">
        <v>1</v>
      </c>
      <c r="I300" s="591">
        <f t="shared" si="4"/>
        <v>399.29</v>
      </c>
      <c r="J300" s="589" t="s">
        <v>3526</v>
      </c>
      <c r="K300" s="589" t="s">
        <v>226</v>
      </c>
      <c r="L300" s="590">
        <v>43032</v>
      </c>
      <c r="M300" s="589" t="s">
        <v>71</v>
      </c>
      <c r="N300" s="589" t="s">
        <v>3527</v>
      </c>
    </row>
    <row r="301" spans="1:14" x14ac:dyDescent="0.2">
      <c r="A301" s="589" t="s">
        <v>611</v>
      </c>
      <c r="B301" s="589" t="s">
        <v>146</v>
      </c>
      <c r="C301" s="589" t="s">
        <v>397</v>
      </c>
      <c r="D301" s="589" t="s">
        <v>147</v>
      </c>
      <c r="E301" s="589" t="s">
        <v>3528</v>
      </c>
      <c r="F301" s="590">
        <v>43027</v>
      </c>
      <c r="G301" s="591">
        <v>176.45</v>
      </c>
      <c r="H301" s="591">
        <v>1</v>
      </c>
      <c r="I301" s="591">
        <f t="shared" si="4"/>
        <v>176.45</v>
      </c>
      <c r="J301" s="589" t="s">
        <v>3529</v>
      </c>
      <c r="K301" s="589" t="s">
        <v>226</v>
      </c>
      <c r="L301" s="590">
        <v>43032</v>
      </c>
      <c r="M301" s="589" t="s">
        <v>71</v>
      </c>
      <c r="N301" s="589" t="s">
        <v>3530</v>
      </c>
    </row>
    <row r="302" spans="1:14" x14ac:dyDescent="0.2">
      <c r="A302" s="589" t="s">
        <v>611</v>
      </c>
      <c r="B302" s="589" t="s">
        <v>146</v>
      </c>
      <c r="C302" s="589" t="s">
        <v>397</v>
      </c>
      <c r="D302" s="589" t="s">
        <v>147</v>
      </c>
      <c r="E302" s="589" t="s">
        <v>3531</v>
      </c>
      <c r="F302" s="590">
        <v>43025</v>
      </c>
      <c r="G302" s="591">
        <v>416.42</v>
      </c>
      <c r="H302" s="591">
        <v>1</v>
      </c>
      <c r="I302" s="591">
        <f t="shared" si="4"/>
        <v>416.42</v>
      </c>
      <c r="J302" s="589" t="s">
        <v>5432</v>
      </c>
      <c r="K302" s="589" t="s">
        <v>306</v>
      </c>
      <c r="L302" s="590">
        <v>43026</v>
      </c>
      <c r="M302" s="589" t="s">
        <v>71</v>
      </c>
      <c r="N302" s="589" t="s">
        <v>5433</v>
      </c>
    </row>
    <row r="303" spans="1:14" x14ac:dyDescent="0.2">
      <c r="A303" s="589" t="s">
        <v>611</v>
      </c>
      <c r="B303" s="589" t="s">
        <v>146</v>
      </c>
      <c r="C303" s="589" t="s">
        <v>397</v>
      </c>
      <c r="D303" s="589" t="s">
        <v>147</v>
      </c>
      <c r="E303" s="589" t="s">
        <v>3532</v>
      </c>
      <c r="F303" s="590">
        <v>43025</v>
      </c>
      <c r="G303" s="591">
        <v>1282.94</v>
      </c>
      <c r="H303" s="591">
        <v>1</v>
      </c>
      <c r="I303" s="591">
        <f t="shared" si="4"/>
        <v>1282.94</v>
      </c>
      <c r="J303" s="589" t="s">
        <v>474</v>
      </c>
      <c r="K303" s="589" t="s">
        <v>233</v>
      </c>
      <c r="L303" s="590">
        <v>43026</v>
      </c>
      <c r="M303" s="589" t="s">
        <v>71</v>
      </c>
      <c r="N303" s="589" t="s">
        <v>474</v>
      </c>
    </row>
    <row r="304" spans="1:14" x14ac:dyDescent="0.2">
      <c r="A304" s="589" t="s">
        <v>611</v>
      </c>
      <c r="B304" s="589" t="s">
        <v>146</v>
      </c>
      <c r="C304" s="589" t="s">
        <v>397</v>
      </c>
      <c r="D304" s="589" t="s">
        <v>147</v>
      </c>
      <c r="E304" s="589" t="s">
        <v>3533</v>
      </c>
      <c r="F304" s="590">
        <v>43008</v>
      </c>
      <c r="G304" s="591">
        <v>22438.880000000001</v>
      </c>
      <c r="H304" s="591">
        <v>1</v>
      </c>
      <c r="I304" s="591">
        <f t="shared" si="4"/>
        <v>22438.880000000001</v>
      </c>
      <c r="J304" s="589" t="s">
        <v>474</v>
      </c>
      <c r="K304" s="589" t="s">
        <v>176</v>
      </c>
      <c r="L304" s="590">
        <v>43012</v>
      </c>
      <c r="M304" s="589" t="s">
        <v>71</v>
      </c>
      <c r="N304" s="589" t="s">
        <v>474</v>
      </c>
    </row>
    <row r="305" spans="1:14" x14ac:dyDescent="0.2">
      <c r="A305" s="589" t="s">
        <v>611</v>
      </c>
      <c r="B305" s="589" t="s">
        <v>146</v>
      </c>
      <c r="C305" s="589" t="s">
        <v>397</v>
      </c>
      <c r="D305" s="589" t="s">
        <v>147</v>
      </c>
      <c r="E305" s="589" t="s">
        <v>3534</v>
      </c>
      <c r="F305" s="590">
        <v>43008</v>
      </c>
      <c r="G305" s="591">
        <v>13556.03</v>
      </c>
      <c r="H305" s="591">
        <v>1</v>
      </c>
      <c r="I305" s="591">
        <f t="shared" si="4"/>
        <v>13556.03</v>
      </c>
      <c r="J305" s="589" t="s">
        <v>474</v>
      </c>
      <c r="K305" s="589" t="s">
        <v>176</v>
      </c>
      <c r="L305" s="590">
        <v>43012</v>
      </c>
      <c r="M305" s="589" t="s">
        <v>71</v>
      </c>
      <c r="N305" s="589" t="s">
        <v>474</v>
      </c>
    </row>
    <row r="306" spans="1:14" x14ac:dyDescent="0.2">
      <c r="A306" s="589" t="s">
        <v>611</v>
      </c>
      <c r="B306" s="589" t="s">
        <v>119</v>
      </c>
      <c r="C306" s="589" t="s">
        <v>120</v>
      </c>
      <c r="D306" s="589" t="s">
        <v>121</v>
      </c>
      <c r="E306" s="589" t="s">
        <v>3535</v>
      </c>
      <c r="F306" s="590">
        <v>43017</v>
      </c>
      <c r="G306" s="591">
        <v>164.44</v>
      </c>
      <c r="H306" s="591">
        <v>1</v>
      </c>
      <c r="I306" s="591">
        <f t="shared" si="4"/>
        <v>164.44</v>
      </c>
      <c r="J306" s="589" t="s">
        <v>474</v>
      </c>
      <c r="K306" s="589" t="s">
        <v>260</v>
      </c>
      <c r="L306" s="590">
        <v>43024</v>
      </c>
      <c r="M306" s="589" t="s">
        <v>71</v>
      </c>
      <c r="N306" s="589" t="s">
        <v>474</v>
      </c>
    </row>
    <row r="307" spans="1:14" x14ac:dyDescent="0.2">
      <c r="A307" s="589" t="s">
        <v>611</v>
      </c>
      <c r="B307" s="589" t="s">
        <v>119</v>
      </c>
      <c r="C307" s="589" t="s">
        <v>120</v>
      </c>
      <c r="D307" s="589" t="s">
        <v>121</v>
      </c>
      <c r="E307" s="589" t="s">
        <v>3536</v>
      </c>
      <c r="F307" s="590">
        <v>43017</v>
      </c>
      <c r="G307" s="591">
        <v>39.86</v>
      </c>
      <c r="H307" s="591">
        <v>1</v>
      </c>
      <c r="I307" s="591">
        <f t="shared" si="4"/>
        <v>39.86</v>
      </c>
      <c r="J307" s="589" t="s">
        <v>474</v>
      </c>
      <c r="K307" s="589" t="s">
        <v>2034</v>
      </c>
      <c r="L307" s="590">
        <v>43024</v>
      </c>
      <c r="M307" s="589" t="s">
        <v>71</v>
      </c>
      <c r="N307" s="589" t="s">
        <v>474</v>
      </c>
    </row>
    <row r="308" spans="1:14" x14ac:dyDescent="0.2">
      <c r="A308" s="589" t="s">
        <v>611</v>
      </c>
      <c r="B308" s="589" t="s">
        <v>3537</v>
      </c>
      <c r="C308" s="589" t="s">
        <v>3538</v>
      </c>
      <c r="D308" s="589" t="s">
        <v>3539</v>
      </c>
      <c r="E308" s="589" t="s">
        <v>3540</v>
      </c>
      <c r="F308" s="590">
        <v>43006</v>
      </c>
      <c r="G308" s="591">
        <v>424.88</v>
      </c>
      <c r="H308" s="591">
        <v>1</v>
      </c>
      <c r="I308" s="591">
        <f t="shared" si="4"/>
        <v>424.88</v>
      </c>
      <c r="J308" s="589" t="s">
        <v>3541</v>
      </c>
      <c r="K308" s="589" t="s">
        <v>617</v>
      </c>
      <c r="L308" s="590">
        <v>43012</v>
      </c>
      <c r="M308" s="589" t="s">
        <v>71</v>
      </c>
      <c r="N308" s="589" t="s">
        <v>3542</v>
      </c>
    </row>
    <row r="309" spans="1:14" x14ac:dyDescent="0.2">
      <c r="A309" s="589" t="s">
        <v>611</v>
      </c>
      <c r="B309" s="589" t="s">
        <v>101</v>
      </c>
      <c r="C309" s="589" t="s">
        <v>102</v>
      </c>
      <c r="D309" s="589" t="s">
        <v>103</v>
      </c>
      <c r="E309" s="589" t="s">
        <v>3543</v>
      </c>
      <c r="F309" s="590">
        <v>43031</v>
      </c>
      <c r="G309" s="591">
        <v>301.52999999999997</v>
      </c>
      <c r="H309" s="591">
        <v>1</v>
      </c>
      <c r="I309" s="591">
        <f t="shared" si="4"/>
        <v>301.52999999999997</v>
      </c>
      <c r="J309" s="589" t="s">
        <v>3544</v>
      </c>
      <c r="K309" s="589" t="s">
        <v>237</v>
      </c>
      <c r="L309" s="590">
        <v>43031</v>
      </c>
      <c r="M309" s="589" t="s">
        <v>71</v>
      </c>
      <c r="N309" s="589" t="s">
        <v>3545</v>
      </c>
    </row>
    <row r="310" spans="1:14" x14ac:dyDescent="0.2">
      <c r="A310" s="589" t="s">
        <v>611</v>
      </c>
      <c r="B310" s="589" t="s">
        <v>101</v>
      </c>
      <c r="C310" s="589" t="s">
        <v>102</v>
      </c>
      <c r="D310" s="589" t="s">
        <v>103</v>
      </c>
      <c r="E310" s="589" t="s">
        <v>3546</v>
      </c>
      <c r="F310" s="590">
        <v>43028</v>
      </c>
      <c r="G310" s="591">
        <v>1793.64</v>
      </c>
      <c r="H310" s="591">
        <v>1</v>
      </c>
      <c r="I310" s="591">
        <f t="shared" si="4"/>
        <v>1793.64</v>
      </c>
      <c r="J310" s="589" t="s">
        <v>3547</v>
      </c>
      <c r="K310" s="589" t="s">
        <v>111</v>
      </c>
      <c r="L310" s="590">
        <v>43028</v>
      </c>
      <c r="M310" s="589" t="s">
        <v>71</v>
      </c>
      <c r="N310" s="589" t="s">
        <v>3548</v>
      </c>
    </row>
    <row r="311" spans="1:14" x14ac:dyDescent="0.2">
      <c r="A311" s="589" t="s">
        <v>611</v>
      </c>
      <c r="B311" s="589" t="s">
        <v>101</v>
      </c>
      <c r="C311" s="589" t="s">
        <v>102</v>
      </c>
      <c r="D311" s="589" t="s">
        <v>103</v>
      </c>
      <c r="E311" s="589" t="s">
        <v>3549</v>
      </c>
      <c r="F311" s="590">
        <v>43026</v>
      </c>
      <c r="G311" s="591">
        <v>6848.6</v>
      </c>
      <c r="H311" s="591">
        <v>1</v>
      </c>
      <c r="I311" s="591">
        <f t="shared" si="4"/>
        <v>6848.6</v>
      </c>
      <c r="J311" s="589" t="s">
        <v>3547</v>
      </c>
      <c r="K311" s="589" t="s">
        <v>111</v>
      </c>
      <c r="L311" s="590">
        <v>43026</v>
      </c>
      <c r="M311" s="589" t="s">
        <v>71</v>
      </c>
      <c r="N311" s="589" t="s">
        <v>3548</v>
      </c>
    </row>
    <row r="312" spans="1:14" x14ac:dyDescent="0.2">
      <c r="A312" s="589" t="s">
        <v>611</v>
      </c>
      <c r="B312" s="589" t="s">
        <v>227</v>
      </c>
      <c r="C312" s="589" t="s">
        <v>228</v>
      </c>
      <c r="D312" s="589" t="s">
        <v>229</v>
      </c>
      <c r="E312" s="589" t="s">
        <v>3550</v>
      </c>
      <c r="F312" s="590">
        <v>43033</v>
      </c>
      <c r="G312" s="591">
        <v>31.07</v>
      </c>
      <c r="H312" s="591">
        <v>1</v>
      </c>
      <c r="I312" s="591">
        <f t="shared" si="4"/>
        <v>31.07</v>
      </c>
      <c r="J312" s="589" t="s">
        <v>3551</v>
      </c>
      <c r="K312" s="589" t="s">
        <v>346</v>
      </c>
      <c r="L312" s="590">
        <v>43033</v>
      </c>
      <c r="M312" s="589" t="s">
        <v>71</v>
      </c>
      <c r="N312" s="589" t="s">
        <v>3552</v>
      </c>
    </row>
    <row r="313" spans="1:14" x14ac:dyDescent="0.2">
      <c r="A313" s="589" t="s">
        <v>611</v>
      </c>
      <c r="B313" s="589" t="s">
        <v>227</v>
      </c>
      <c r="C313" s="589" t="s">
        <v>228</v>
      </c>
      <c r="D313" s="589" t="s">
        <v>229</v>
      </c>
      <c r="E313" s="589" t="s">
        <v>3553</v>
      </c>
      <c r="F313" s="590">
        <v>43026</v>
      </c>
      <c r="G313" s="591">
        <v>31.07</v>
      </c>
      <c r="H313" s="591">
        <v>1</v>
      </c>
      <c r="I313" s="591">
        <f t="shared" si="4"/>
        <v>31.07</v>
      </c>
      <c r="J313" s="589" t="s">
        <v>3551</v>
      </c>
      <c r="K313" s="589" t="s">
        <v>346</v>
      </c>
      <c r="L313" s="590">
        <v>43027</v>
      </c>
      <c r="M313" s="589" t="s">
        <v>71</v>
      </c>
      <c r="N313" s="589" t="s">
        <v>3552</v>
      </c>
    </row>
    <row r="314" spans="1:14" x14ac:dyDescent="0.2">
      <c r="A314" s="589" t="s">
        <v>611</v>
      </c>
      <c r="B314" s="589" t="s">
        <v>123</v>
      </c>
      <c r="C314" s="589" t="s">
        <v>124</v>
      </c>
      <c r="D314" s="589" t="s">
        <v>125</v>
      </c>
      <c r="E314" s="589" t="s">
        <v>3556</v>
      </c>
      <c r="F314" s="590">
        <v>43019</v>
      </c>
      <c r="G314" s="591">
        <v>1014.43</v>
      </c>
      <c r="H314" s="591">
        <v>1</v>
      </c>
      <c r="I314" s="591">
        <f t="shared" si="4"/>
        <v>1014.43</v>
      </c>
      <c r="J314" s="589" t="s">
        <v>3557</v>
      </c>
      <c r="K314" s="589" t="s">
        <v>237</v>
      </c>
      <c r="L314" s="590">
        <v>43028</v>
      </c>
      <c r="M314" s="589" t="s">
        <v>71</v>
      </c>
      <c r="N314" s="589" t="s">
        <v>474</v>
      </c>
    </row>
    <row r="315" spans="1:14" x14ac:dyDescent="0.2">
      <c r="A315" s="589" t="s">
        <v>611</v>
      </c>
      <c r="B315" s="589" t="s">
        <v>123</v>
      </c>
      <c r="C315" s="589" t="s">
        <v>124</v>
      </c>
      <c r="D315" s="589" t="s">
        <v>125</v>
      </c>
      <c r="E315" s="589" t="s">
        <v>3558</v>
      </c>
      <c r="F315" s="590">
        <v>43012</v>
      </c>
      <c r="G315" s="591">
        <v>422.44</v>
      </c>
      <c r="H315" s="591">
        <v>1</v>
      </c>
      <c r="I315" s="591">
        <f t="shared" si="4"/>
        <v>422.44</v>
      </c>
      <c r="J315" s="589" t="s">
        <v>3557</v>
      </c>
      <c r="K315" s="589" t="s">
        <v>237</v>
      </c>
      <c r="L315" s="590">
        <v>43024</v>
      </c>
      <c r="M315" s="589" t="s">
        <v>71</v>
      </c>
      <c r="N315" s="589" t="s">
        <v>474</v>
      </c>
    </row>
    <row r="316" spans="1:14" x14ac:dyDescent="0.2">
      <c r="A316" s="589" t="s">
        <v>611</v>
      </c>
      <c r="B316" s="589" t="s">
        <v>234</v>
      </c>
      <c r="C316" s="589" t="s">
        <v>342</v>
      </c>
      <c r="D316" s="589" t="s">
        <v>235</v>
      </c>
      <c r="E316" s="589" t="s">
        <v>3559</v>
      </c>
      <c r="F316" s="590">
        <v>43032</v>
      </c>
      <c r="G316" s="591">
        <v>124.64</v>
      </c>
      <c r="H316" s="591">
        <v>1</v>
      </c>
      <c r="I316" s="591">
        <f t="shared" si="4"/>
        <v>124.64</v>
      </c>
      <c r="J316" s="589" t="s">
        <v>3560</v>
      </c>
      <c r="K316" s="589" t="s">
        <v>375</v>
      </c>
      <c r="L316" s="590">
        <v>43032</v>
      </c>
      <c r="M316" s="589" t="s">
        <v>71</v>
      </c>
      <c r="N316" s="589" t="s">
        <v>3561</v>
      </c>
    </row>
    <row r="317" spans="1:14" x14ac:dyDescent="0.2">
      <c r="A317" s="589" t="s">
        <v>611</v>
      </c>
      <c r="B317" s="589" t="s">
        <v>234</v>
      </c>
      <c r="C317" s="589" t="s">
        <v>342</v>
      </c>
      <c r="D317" s="589" t="s">
        <v>235</v>
      </c>
      <c r="E317" s="589" t="s">
        <v>3562</v>
      </c>
      <c r="F317" s="590">
        <v>43027</v>
      </c>
      <c r="G317" s="591">
        <v>392.04</v>
      </c>
      <c r="H317" s="591">
        <v>1</v>
      </c>
      <c r="I317" s="591">
        <f t="shared" si="4"/>
        <v>392.04</v>
      </c>
      <c r="J317" s="589" t="s">
        <v>3563</v>
      </c>
      <c r="K317" s="589" t="s">
        <v>465</v>
      </c>
      <c r="L317" s="590">
        <v>43027</v>
      </c>
      <c r="M317" s="589" t="s">
        <v>71</v>
      </c>
      <c r="N317" s="589" t="s">
        <v>3564</v>
      </c>
    </row>
    <row r="318" spans="1:14" x14ac:dyDescent="0.2">
      <c r="A318" s="589" t="s">
        <v>611</v>
      </c>
      <c r="B318" s="589" t="s">
        <v>2513</v>
      </c>
      <c r="C318" s="589" t="s">
        <v>2514</v>
      </c>
      <c r="D318" s="589" t="s">
        <v>2515</v>
      </c>
      <c r="E318" s="589" t="s">
        <v>3565</v>
      </c>
      <c r="F318" s="590">
        <v>43033</v>
      </c>
      <c r="G318" s="591">
        <v>20997.06</v>
      </c>
      <c r="H318" s="591">
        <v>1</v>
      </c>
      <c r="I318" s="591">
        <f t="shared" si="4"/>
        <v>20997.06</v>
      </c>
      <c r="J318" s="589" t="s">
        <v>3566</v>
      </c>
      <c r="K318" s="589" t="s">
        <v>161</v>
      </c>
      <c r="L318" s="590">
        <v>43033</v>
      </c>
      <c r="M318" s="589" t="s">
        <v>71</v>
      </c>
      <c r="N318" s="589" t="s">
        <v>3567</v>
      </c>
    </row>
    <row r="319" spans="1:14" x14ac:dyDescent="0.2">
      <c r="A319" s="589" t="s">
        <v>611</v>
      </c>
      <c r="B319" s="589" t="s">
        <v>193</v>
      </c>
      <c r="C319" s="589" t="s">
        <v>194</v>
      </c>
      <c r="D319" s="589" t="s">
        <v>195</v>
      </c>
      <c r="E319" s="589" t="s">
        <v>3568</v>
      </c>
      <c r="F319" s="590">
        <v>43026</v>
      </c>
      <c r="G319" s="591">
        <v>997.04</v>
      </c>
      <c r="H319" s="591">
        <v>1</v>
      </c>
      <c r="I319" s="591">
        <f t="shared" si="4"/>
        <v>997.04</v>
      </c>
      <c r="J319" s="589" t="s">
        <v>3569</v>
      </c>
      <c r="K319" s="589" t="s">
        <v>237</v>
      </c>
      <c r="L319" s="590">
        <v>43026</v>
      </c>
      <c r="M319" s="589" t="s">
        <v>71</v>
      </c>
      <c r="N319" s="589" t="s">
        <v>3570</v>
      </c>
    </row>
    <row r="320" spans="1:14" x14ac:dyDescent="0.2">
      <c r="A320" s="589" t="s">
        <v>611</v>
      </c>
      <c r="B320" s="589" t="s">
        <v>362</v>
      </c>
      <c r="C320" s="589" t="s">
        <v>363</v>
      </c>
      <c r="D320" s="589" t="s">
        <v>364</v>
      </c>
      <c r="E320" s="589" t="s">
        <v>3571</v>
      </c>
      <c r="F320" s="590">
        <v>43035</v>
      </c>
      <c r="G320" s="591">
        <v>200</v>
      </c>
      <c r="H320" s="591">
        <v>1</v>
      </c>
      <c r="I320" s="591">
        <f t="shared" si="4"/>
        <v>200</v>
      </c>
      <c r="J320" s="589" t="s">
        <v>474</v>
      </c>
      <c r="K320" s="589" t="s">
        <v>2036</v>
      </c>
      <c r="L320" s="590">
        <v>43035</v>
      </c>
      <c r="M320" s="589" t="s">
        <v>71</v>
      </c>
      <c r="N320" s="589" t="s">
        <v>474</v>
      </c>
    </row>
    <row r="321" spans="1:14" x14ac:dyDescent="0.2">
      <c r="A321" s="589" t="s">
        <v>611</v>
      </c>
      <c r="B321" s="589" t="s">
        <v>838</v>
      </c>
      <c r="C321" s="589" t="s">
        <v>839</v>
      </c>
      <c r="D321" s="589" t="s">
        <v>840</v>
      </c>
      <c r="E321" s="589" t="s">
        <v>3573</v>
      </c>
      <c r="F321" s="590">
        <v>43025</v>
      </c>
      <c r="G321" s="591">
        <v>173.91</v>
      </c>
      <c r="H321" s="591">
        <v>1</v>
      </c>
      <c r="I321" s="591">
        <f t="shared" si="4"/>
        <v>173.91</v>
      </c>
      <c r="J321" s="589" t="s">
        <v>474</v>
      </c>
      <c r="K321" s="589" t="s">
        <v>476</v>
      </c>
      <c r="L321" s="590">
        <v>43025</v>
      </c>
      <c r="M321" s="589" t="s">
        <v>71</v>
      </c>
      <c r="N321" s="589" t="s">
        <v>474</v>
      </c>
    </row>
    <row r="322" spans="1:14" x14ac:dyDescent="0.2">
      <c r="A322" s="589" t="s">
        <v>611</v>
      </c>
      <c r="B322" s="589" t="s">
        <v>838</v>
      </c>
      <c r="C322" s="589" t="s">
        <v>839</v>
      </c>
      <c r="D322" s="589" t="s">
        <v>840</v>
      </c>
      <c r="E322" s="589" t="s">
        <v>3574</v>
      </c>
      <c r="F322" s="590">
        <v>43008</v>
      </c>
      <c r="G322" s="591">
        <v>24.75</v>
      </c>
      <c r="H322" s="591">
        <v>1</v>
      </c>
      <c r="I322" s="591">
        <f t="shared" si="4"/>
        <v>24.75</v>
      </c>
      <c r="J322" s="589" t="s">
        <v>474</v>
      </c>
      <c r="K322" s="589" t="s">
        <v>476</v>
      </c>
      <c r="L322" s="590">
        <v>43017</v>
      </c>
      <c r="M322" s="589" t="s">
        <v>71</v>
      </c>
      <c r="N322" s="589" t="s">
        <v>474</v>
      </c>
    </row>
    <row r="323" spans="1:14" x14ac:dyDescent="0.2">
      <c r="A323" s="589" t="s">
        <v>611</v>
      </c>
      <c r="B323" s="589" t="s">
        <v>168</v>
      </c>
      <c r="C323" s="589" t="s">
        <v>475</v>
      </c>
      <c r="D323" s="589" t="s">
        <v>169</v>
      </c>
      <c r="E323" s="589" t="s">
        <v>3578</v>
      </c>
      <c r="F323" s="590">
        <v>43027</v>
      </c>
      <c r="G323" s="591">
        <v>70.66</v>
      </c>
      <c r="H323" s="591">
        <v>1</v>
      </c>
      <c r="I323" s="591">
        <f t="shared" ref="I323:I386" si="5">G323*H323</f>
        <v>70.66</v>
      </c>
      <c r="J323" s="589" t="s">
        <v>3579</v>
      </c>
      <c r="K323" s="589" t="s">
        <v>3835</v>
      </c>
      <c r="L323" s="590">
        <v>43031</v>
      </c>
      <c r="M323" s="589" t="s">
        <v>71</v>
      </c>
      <c r="N323" s="589" t="s">
        <v>3580</v>
      </c>
    </row>
    <row r="324" spans="1:14" x14ac:dyDescent="0.2">
      <c r="A324" s="589" t="s">
        <v>611</v>
      </c>
      <c r="B324" s="589" t="s">
        <v>168</v>
      </c>
      <c r="C324" s="589" t="s">
        <v>475</v>
      </c>
      <c r="D324" s="589" t="s">
        <v>169</v>
      </c>
      <c r="E324" s="589" t="s">
        <v>3581</v>
      </c>
      <c r="F324" s="590">
        <v>43027</v>
      </c>
      <c r="G324" s="591">
        <v>52.15</v>
      </c>
      <c r="H324" s="591">
        <v>1</v>
      </c>
      <c r="I324" s="591">
        <f t="shared" si="5"/>
        <v>52.15</v>
      </c>
      <c r="J324" s="589" t="s">
        <v>3582</v>
      </c>
      <c r="K324" s="589" t="s">
        <v>118</v>
      </c>
      <c r="L324" s="590">
        <v>43031</v>
      </c>
      <c r="M324" s="589" t="s">
        <v>71</v>
      </c>
      <c r="N324" s="589" t="s">
        <v>3583</v>
      </c>
    </row>
    <row r="325" spans="1:14" x14ac:dyDescent="0.2">
      <c r="A325" s="589" t="s">
        <v>611</v>
      </c>
      <c r="B325" s="589" t="s">
        <v>168</v>
      </c>
      <c r="C325" s="589" t="s">
        <v>475</v>
      </c>
      <c r="D325" s="589" t="s">
        <v>169</v>
      </c>
      <c r="E325" s="589" t="s">
        <v>3584</v>
      </c>
      <c r="F325" s="590">
        <v>43027</v>
      </c>
      <c r="G325" s="591">
        <v>154.53</v>
      </c>
      <c r="H325" s="591">
        <v>1</v>
      </c>
      <c r="I325" s="591">
        <f t="shared" si="5"/>
        <v>154.53</v>
      </c>
      <c r="J325" s="589" t="s">
        <v>3582</v>
      </c>
      <c r="K325" s="589" t="s">
        <v>118</v>
      </c>
      <c r="L325" s="590">
        <v>43031</v>
      </c>
      <c r="M325" s="589" t="s">
        <v>71</v>
      </c>
      <c r="N325" s="589" t="s">
        <v>3583</v>
      </c>
    </row>
    <row r="326" spans="1:14" x14ac:dyDescent="0.2">
      <c r="A326" s="589" t="s">
        <v>611</v>
      </c>
      <c r="B326" s="589" t="s">
        <v>3585</v>
      </c>
      <c r="C326" s="589" t="s">
        <v>3586</v>
      </c>
      <c r="D326" s="589" t="s">
        <v>3587</v>
      </c>
      <c r="E326" s="589" t="s">
        <v>3588</v>
      </c>
      <c r="F326" s="590">
        <v>42916</v>
      </c>
      <c r="G326" s="591">
        <v>250</v>
      </c>
      <c r="H326" s="591">
        <v>1</v>
      </c>
      <c r="I326" s="591">
        <f t="shared" si="5"/>
        <v>250</v>
      </c>
      <c r="J326" s="589" t="s">
        <v>474</v>
      </c>
      <c r="K326" s="589" t="s">
        <v>224</v>
      </c>
      <c r="L326" s="590">
        <v>43033</v>
      </c>
      <c r="M326" s="589" t="s">
        <v>71</v>
      </c>
      <c r="N326" s="589" t="s">
        <v>474</v>
      </c>
    </row>
    <row r="327" spans="1:14" x14ac:dyDescent="0.2">
      <c r="A327" s="589" t="s">
        <v>611</v>
      </c>
      <c r="B327" s="589" t="s">
        <v>2547</v>
      </c>
      <c r="C327" s="589" t="s">
        <v>2548</v>
      </c>
      <c r="D327" s="589" t="s">
        <v>2549</v>
      </c>
      <c r="E327" s="589" t="s">
        <v>3589</v>
      </c>
      <c r="F327" s="590">
        <v>43027</v>
      </c>
      <c r="G327" s="591">
        <v>443.79</v>
      </c>
      <c r="H327" s="591">
        <v>1</v>
      </c>
      <c r="I327" s="591">
        <f t="shared" si="5"/>
        <v>443.79</v>
      </c>
      <c r="J327" s="589" t="s">
        <v>474</v>
      </c>
      <c r="K327" s="589" t="s">
        <v>224</v>
      </c>
      <c r="L327" s="590">
        <v>43031</v>
      </c>
      <c r="M327" s="589" t="s">
        <v>71</v>
      </c>
      <c r="N327" s="589" t="s">
        <v>474</v>
      </c>
    </row>
    <row r="328" spans="1:14" x14ac:dyDescent="0.2">
      <c r="A328" s="589" t="s">
        <v>611</v>
      </c>
      <c r="B328" s="589" t="s">
        <v>3590</v>
      </c>
      <c r="C328" s="589" t="s">
        <v>3591</v>
      </c>
      <c r="D328" s="589" t="s">
        <v>3592</v>
      </c>
      <c r="E328" s="589" t="s">
        <v>3593</v>
      </c>
      <c r="F328" s="590">
        <v>43036</v>
      </c>
      <c r="G328" s="591">
        <v>1499.01</v>
      </c>
      <c r="H328" s="591">
        <v>1</v>
      </c>
      <c r="I328" s="591">
        <f t="shared" si="5"/>
        <v>1499.01</v>
      </c>
      <c r="J328" s="589" t="s">
        <v>3594</v>
      </c>
      <c r="K328" s="589" t="s">
        <v>520</v>
      </c>
      <c r="L328" s="590">
        <v>43038</v>
      </c>
      <c r="M328" s="589" t="s">
        <v>71</v>
      </c>
      <c r="N328" s="589" t="s">
        <v>3595</v>
      </c>
    </row>
    <row r="329" spans="1:14" x14ac:dyDescent="0.2">
      <c r="A329" s="589" t="s">
        <v>611</v>
      </c>
      <c r="B329" s="589" t="s">
        <v>3600</v>
      </c>
      <c r="C329" s="589" t="s">
        <v>3601</v>
      </c>
      <c r="D329" s="589" t="s">
        <v>3602</v>
      </c>
      <c r="E329" s="589" t="s">
        <v>3603</v>
      </c>
      <c r="F329" s="590">
        <v>42912</v>
      </c>
      <c r="G329" s="591">
        <v>422.41</v>
      </c>
      <c r="H329" s="591">
        <v>1</v>
      </c>
      <c r="I329" s="591">
        <f t="shared" si="5"/>
        <v>422.41</v>
      </c>
      <c r="J329" s="589" t="s">
        <v>474</v>
      </c>
      <c r="K329" s="589" t="s">
        <v>1903</v>
      </c>
      <c r="L329" s="590">
        <v>43021</v>
      </c>
      <c r="M329" s="589" t="s">
        <v>71</v>
      </c>
      <c r="N329" s="589" t="s">
        <v>474</v>
      </c>
    </row>
    <row r="330" spans="1:14" x14ac:dyDescent="0.2">
      <c r="A330" s="589" t="s">
        <v>611</v>
      </c>
      <c r="B330" s="589" t="s">
        <v>3600</v>
      </c>
      <c r="C330" s="589" t="s">
        <v>3601</v>
      </c>
      <c r="D330" s="589" t="s">
        <v>3602</v>
      </c>
      <c r="E330" s="589" t="s">
        <v>3604</v>
      </c>
      <c r="F330" s="590">
        <v>42908</v>
      </c>
      <c r="G330" s="591">
        <v>614.41999999999996</v>
      </c>
      <c r="H330" s="591">
        <v>1</v>
      </c>
      <c r="I330" s="591">
        <f t="shared" si="5"/>
        <v>614.41999999999996</v>
      </c>
      <c r="J330" s="589" t="s">
        <v>474</v>
      </c>
      <c r="K330" s="589" t="s">
        <v>1903</v>
      </c>
      <c r="L330" s="590">
        <v>43021</v>
      </c>
      <c r="M330" s="589" t="s">
        <v>71</v>
      </c>
      <c r="N330" s="589" t="s">
        <v>474</v>
      </c>
    </row>
    <row r="331" spans="1:14" x14ac:dyDescent="0.2">
      <c r="A331" s="589" t="s">
        <v>611</v>
      </c>
      <c r="B331" s="589" t="s">
        <v>3608</v>
      </c>
      <c r="C331" s="589" t="s">
        <v>3609</v>
      </c>
      <c r="D331" s="589" t="s">
        <v>3610</v>
      </c>
      <c r="E331" s="589" t="s">
        <v>3611</v>
      </c>
      <c r="F331" s="590">
        <v>43027</v>
      </c>
      <c r="G331" s="591">
        <v>6897</v>
      </c>
      <c r="H331" s="591">
        <v>1</v>
      </c>
      <c r="I331" s="591">
        <f t="shared" si="5"/>
        <v>6897</v>
      </c>
      <c r="J331" s="589" t="s">
        <v>474</v>
      </c>
      <c r="K331" s="589" t="s">
        <v>111</v>
      </c>
      <c r="L331" s="590">
        <v>43033</v>
      </c>
      <c r="M331" s="589" t="s">
        <v>71</v>
      </c>
      <c r="N331" s="589" t="s">
        <v>474</v>
      </c>
    </row>
    <row r="332" spans="1:14" x14ac:dyDescent="0.2">
      <c r="A332" s="589" t="s">
        <v>611</v>
      </c>
      <c r="B332" s="589" t="s">
        <v>343</v>
      </c>
      <c r="C332" s="589" t="s">
        <v>3821</v>
      </c>
      <c r="D332" s="589" t="s">
        <v>344</v>
      </c>
      <c r="E332" s="589" t="s">
        <v>3612</v>
      </c>
      <c r="F332" s="590">
        <v>43028</v>
      </c>
      <c r="G332" s="591">
        <v>64.400000000000006</v>
      </c>
      <c r="H332" s="591">
        <v>1</v>
      </c>
      <c r="I332" s="591">
        <f t="shared" si="5"/>
        <v>64.400000000000006</v>
      </c>
      <c r="J332" s="589" t="s">
        <v>3613</v>
      </c>
      <c r="K332" s="589" t="s">
        <v>3614</v>
      </c>
      <c r="L332" s="590">
        <v>43028</v>
      </c>
      <c r="M332" s="589" t="s">
        <v>71</v>
      </c>
      <c r="N332" s="589" t="s">
        <v>3615</v>
      </c>
    </row>
    <row r="333" spans="1:14" x14ac:dyDescent="0.2">
      <c r="A333" s="589" t="s">
        <v>611</v>
      </c>
      <c r="B333" s="589" t="s">
        <v>343</v>
      </c>
      <c r="C333" s="589" t="s">
        <v>3821</v>
      </c>
      <c r="D333" s="589" t="s">
        <v>344</v>
      </c>
      <c r="E333" s="589" t="s">
        <v>3616</v>
      </c>
      <c r="F333" s="590">
        <v>43018</v>
      </c>
      <c r="G333" s="591">
        <v>322</v>
      </c>
      <c r="H333" s="591">
        <v>1</v>
      </c>
      <c r="I333" s="591">
        <f t="shared" si="5"/>
        <v>322</v>
      </c>
      <c r="J333" s="589" t="s">
        <v>3617</v>
      </c>
      <c r="K333" s="589" t="s">
        <v>413</v>
      </c>
      <c r="L333" s="590">
        <v>43018</v>
      </c>
      <c r="M333" s="589" t="s">
        <v>71</v>
      </c>
      <c r="N333" s="589" t="s">
        <v>3618</v>
      </c>
    </row>
    <row r="334" spans="1:14" x14ac:dyDescent="0.2">
      <c r="A334" s="589" t="s">
        <v>611</v>
      </c>
      <c r="B334" s="589" t="s">
        <v>630</v>
      </c>
      <c r="C334" s="589" t="s">
        <v>631</v>
      </c>
      <c r="D334" s="589" t="s">
        <v>632</v>
      </c>
      <c r="E334" s="589" t="s">
        <v>3622</v>
      </c>
      <c r="F334" s="590">
        <v>43032</v>
      </c>
      <c r="G334" s="591">
        <v>56.14</v>
      </c>
      <c r="H334" s="591">
        <v>1</v>
      </c>
      <c r="I334" s="591">
        <f t="shared" si="5"/>
        <v>56.14</v>
      </c>
      <c r="J334" s="589" t="s">
        <v>474</v>
      </c>
      <c r="K334" s="589" t="s">
        <v>237</v>
      </c>
      <c r="L334" s="590">
        <v>43033</v>
      </c>
      <c r="M334" s="589" t="s">
        <v>71</v>
      </c>
      <c r="N334" s="589" t="s">
        <v>474</v>
      </c>
    </row>
    <row r="335" spans="1:14" x14ac:dyDescent="0.2">
      <c r="A335" s="589" t="s">
        <v>611</v>
      </c>
      <c r="B335" s="589" t="s">
        <v>630</v>
      </c>
      <c r="C335" s="589" t="s">
        <v>631</v>
      </c>
      <c r="D335" s="589" t="s">
        <v>632</v>
      </c>
      <c r="E335" s="589" t="s">
        <v>3623</v>
      </c>
      <c r="F335" s="590">
        <v>43032</v>
      </c>
      <c r="G335" s="591">
        <v>110.32</v>
      </c>
      <c r="H335" s="591">
        <v>1</v>
      </c>
      <c r="I335" s="591">
        <f t="shared" si="5"/>
        <v>110.32</v>
      </c>
      <c r="J335" s="589" t="s">
        <v>474</v>
      </c>
      <c r="K335" s="589" t="s">
        <v>237</v>
      </c>
      <c r="L335" s="590">
        <v>43033</v>
      </c>
      <c r="M335" s="589" t="s">
        <v>71</v>
      </c>
      <c r="N335" s="589" t="s">
        <v>474</v>
      </c>
    </row>
    <row r="336" spans="1:14" x14ac:dyDescent="0.2">
      <c r="A336" s="589" t="s">
        <v>611</v>
      </c>
      <c r="B336" s="589" t="s">
        <v>630</v>
      </c>
      <c r="C336" s="589" t="s">
        <v>631</v>
      </c>
      <c r="D336" s="589" t="s">
        <v>632</v>
      </c>
      <c r="E336" s="589" t="s">
        <v>3624</v>
      </c>
      <c r="F336" s="590">
        <v>43009</v>
      </c>
      <c r="G336" s="591">
        <v>152.11000000000001</v>
      </c>
      <c r="H336" s="591">
        <v>1</v>
      </c>
      <c r="I336" s="591">
        <f t="shared" si="5"/>
        <v>152.11000000000001</v>
      </c>
      <c r="J336" s="589" t="s">
        <v>474</v>
      </c>
      <c r="K336" s="589" t="s">
        <v>237</v>
      </c>
      <c r="L336" s="590">
        <v>43013</v>
      </c>
      <c r="M336" s="589" t="s">
        <v>71</v>
      </c>
      <c r="N336" s="589" t="s">
        <v>474</v>
      </c>
    </row>
    <row r="337" spans="1:14" x14ac:dyDescent="0.2">
      <c r="A337" s="589" t="s">
        <v>611</v>
      </c>
      <c r="B337" s="589" t="s">
        <v>3625</v>
      </c>
      <c r="C337" s="589" t="s">
        <v>3626</v>
      </c>
      <c r="D337" s="589" t="s">
        <v>3627</v>
      </c>
      <c r="E337" s="589" t="s">
        <v>3628</v>
      </c>
      <c r="F337" s="590">
        <v>43018</v>
      </c>
      <c r="G337" s="591">
        <v>311.95</v>
      </c>
      <c r="H337" s="591">
        <v>1</v>
      </c>
      <c r="I337" s="591">
        <f t="shared" si="5"/>
        <v>311.95</v>
      </c>
      <c r="J337" s="589" t="s">
        <v>474</v>
      </c>
      <c r="K337" s="589" t="s">
        <v>2380</v>
      </c>
      <c r="L337" s="590">
        <v>43033</v>
      </c>
      <c r="M337" s="589" t="s">
        <v>71</v>
      </c>
      <c r="N337" s="589" t="s">
        <v>474</v>
      </c>
    </row>
    <row r="338" spans="1:14" x14ac:dyDescent="0.2">
      <c r="A338" s="589" t="s">
        <v>611</v>
      </c>
      <c r="B338" s="589" t="s">
        <v>3629</v>
      </c>
      <c r="C338" s="589" t="s">
        <v>3630</v>
      </c>
      <c r="D338" s="589" t="s">
        <v>3631</v>
      </c>
      <c r="E338" s="589" t="s">
        <v>3632</v>
      </c>
      <c r="F338" s="590">
        <v>43025</v>
      </c>
      <c r="G338" s="591">
        <v>3637.14</v>
      </c>
      <c r="H338" s="591">
        <v>1</v>
      </c>
      <c r="I338" s="591">
        <f t="shared" si="5"/>
        <v>3637.14</v>
      </c>
      <c r="J338" s="589" t="s">
        <v>474</v>
      </c>
      <c r="K338" s="589" t="s">
        <v>398</v>
      </c>
      <c r="L338" s="590">
        <v>43025</v>
      </c>
      <c r="M338" s="589" t="s">
        <v>71</v>
      </c>
      <c r="N338" s="589" t="s">
        <v>474</v>
      </c>
    </row>
    <row r="339" spans="1:14" x14ac:dyDescent="0.2">
      <c r="A339" s="589" t="s">
        <v>611</v>
      </c>
      <c r="B339" s="589" t="s">
        <v>220</v>
      </c>
      <c r="C339" s="589" t="s">
        <v>221</v>
      </c>
      <c r="D339" s="589" t="s">
        <v>222</v>
      </c>
      <c r="E339" s="589" t="s">
        <v>3633</v>
      </c>
      <c r="F339" s="590">
        <v>43008</v>
      </c>
      <c r="G339" s="591">
        <v>41.97</v>
      </c>
      <c r="H339" s="591">
        <v>1</v>
      </c>
      <c r="I339" s="591">
        <f t="shared" si="5"/>
        <v>41.97</v>
      </c>
      <c r="J339" s="589" t="s">
        <v>474</v>
      </c>
      <c r="K339" s="589" t="s">
        <v>476</v>
      </c>
      <c r="L339" s="590">
        <v>43017</v>
      </c>
      <c r="M339" s="589" t="s">
        <v>71</v>
      </c>
      <c r="N339" s="589" t="s">
        <v>474</v>
      </c>
    </row>
    <row r="340" spans="1:14" x14ac:dyDescent="0.2">
      <c r="A340" s="589" t="s">
        <v>611</v>
      </c>
      <c r="B340" s="589" t="s">
        <v>153</v>
      </c>
      <c r="C340" s="589" t="s">
        <v>154</v>
      </c>
      <c r="D340" s="589" t="s">
        <v>155</v>
      </c>
      <c r="E340" s="589" t="s">
        <v>3634</v>
      </c>
      <c r="F340" s="590">
        <v>43012</v>
      </c>
      <c r="G340" s="591">
        <v>50.82</v>
      </c>
      <c r="H340" s="591">
        <v>1</v>
      </c>
      <c r="I340" s="591">
        <f t="shared" si="5"/>
        <v>50.82</v>
      </c>
      <c r="J340" s="589" t="s">
        <v>474</v>
      </c>
      <c r="K340" s="589" t="s">
        <v>476</v>
      </c>
      <c r="L340" s="590">
        <v>43013</v>
      </c>
      <c r="M340" s="589" t="s">
        <v>71</v>
      </c>
      <c r="N340" s="589" t="s">
        <v>474</v>
      </c>
    </row>
    <row r="341" spans="1:14" x14ac:dyDescent="0.2">
      <c r="A341" s="589" t="s">
        <v>611</v>
      </c>
      <c r="B341" s="589" t="s">
        <v>3636</v>
      </c>
      <c r="C341" s="589" t="s">
        <v>3637</v>
      </c>
      <c r="D341" s="589" t="s">
        <v>474</v>
      </c>
      <c r="E341" s="589" t="s">
        <v>3638</v>
      </c>
      <c r="F341" s="590">
        <v>42753</v>
      </c>
      <c r="G341" s="591">
        <v>150</v>
      </c>
      <c r="H341" s="591">
        <v>1</v>
      </c>
      <c r="I341" s="591">
        <f t="shared" si="5"/>
        <v>150</v>
      </c>
      <c r="J341" s="589" t="s">
        <v>474</v>
      </c>
      <c r="K341" s="589" t="s">
        <v>413</v>
      </c>
      <c r="L341" s="590">
        <v>43027</v>
      </c>
      <c r="M341" s="589" t="s">
        <v>71</v>
      </c>
      <c r="N341" s="589" t="s">
        <v>474</v>
      </c>
    </row>
    <row r="342" spans="1:14" x14ac:dyDescent="0.2">
      <c r="A342" s="589" t="s">
        <v>611</v>
      </c>
      <c r="B342" s="589" t="s">
        <v>3639</v>
      </c>
      <c r="C342" s="589" t="s">
        <v>3640</v>
      </c>
      <c r="D342" s="589" t="s">
        <v>474</v>
      </c>
      <c r="E342" s="589" t="s">
        <v>3641</v>
      </c>
      <c r="F342" s="590">
        <v>43032</v>
      </c>
      <c r="G342" s="591">
        <v>255.26</v>
      </c>
      <c r="H342" s="591">
        <v>1</v>
      </c>
      <c r="I342" s="591">
        <f t="shared" si="5"/>
        <v>255.26</v>
      </c>
      <c r="J342" s="589" t="s">
        <v>474</v>
      </c>
      <c r="K342" s="589" t="s">
        <v>161</v>
      </c>
      <c r="L342" s="590">
        <v>43034</v>
      </c>
      <c r="M342" s="589" t="s">
        <v>71</v>
      </c>
      <c r="N342" s="589" t="s">
        <v>474</v>
      </c>
    </row>
    <row r="343" spans="1:14" x14ac:dyDescent="0.2">
      <c r="A343" s="589" t="s">
        <v>611</v>
      </c>
      <c r="B343" s="589" t="s">
        <v>3642</v>
      </c>
      <c r="C343" s="589" t="s">
        <v>3643</v>
      </c>
      <c r="D343" s="589" t="s">
        <v>474</v>
      </c>
      <c r="E343" s="589" t="s">
        <v>3644</v>
      </c>
      <c r="F343" s="590">
        <v>42985</v>
      </c>
      <c r="G343" s="591">
        <v>65</v>
      </c>
      <c r="H343" s="591">
        <v>1</v>
      </c>
      <c r="I343" s="591">
        <f t="shared" si="5"/>
        <v>65</v>
      </c>
      <c r="J343" s="589" t="s">
        <v>474</v>
      </c>
      <c r="K343" s="589" t="s">
        <v>683</v>
      </c>
      <c r="L343" s="590">
        <v>43039</v>
      </c>
      <c r="M343" s="589" t="s">
        <v>71</v>
      </c>
      <c r="N343" s="589" t="s">
        <v>474</v>
      </c>
    </row>
    <row r="344" spans="1:14" x14ac:dyDescent="0.2">
      <c r="A344" s="589" t="s">
        <v>611</v>
      </c>
      <c r="B344" s="589" t="s">
        <v>3645</v>
      </c>
      <c r="C344" s="589" t="s">
        <v>3646</v>
      </c>
      <c r="D344" s="589" t="s">
        <v>474</v>
      </c>
      <c r="E344" s="589" t="s">
        <v>3647</v>
      </c>
      <c r="F344" s="590">
        <v>43039</v>
      </c>
      <c r="G344" s="591">
        <v>200</v>
      </c>
      <c r="H344" s="591">
        <v>1</v>
      </c>
      <c r="I344" s="591">
        <f t="shared" si="5"/>
        <v>200</v>
      </c>
      <c r="J344" s="589" t="s">
        <v>474</v>
      </c>
      <c r="K344" s="589" t="s">
        <v>224</v>
      </c>
      <c r="L344" s="590">
        <v>43039</v>
      </c>
      <c r="M344" s="589" t="s">
        <v>71</v>
      </c>
      <c r="N344" s="589" t="s">
        <v>474</v>
      </c>
    </row>
    <row r="345" spans="1:14" x14ac:dyDescent="0.2">
      <c r="A345" s="589" t="s">
        <v>611</v>
      </c>
      <c r="B345" s="589" t="s">
        <v>3648</v>
      </c>
      <c r="C345" s="589" t="s">
        <v>3649</v>
      </c>
      <c r="D345" s="589" t="s">
        <v>474</v>
      </c>
      <c r="E345" s="589" t="s">
        <v>3650</v>
      </c>
      <c r="F345" s="590">
        <v>43011</v>
      </c>
      <c r="G345" s="591">
        <v>94.49</v>
      </c>
      <c r="H345" s="591">
        <v>1</v>
      </c>
      <c r="I345" s="591">
        <f t="shared" si="5"/>
        <v>94.49</v>
      </c>
      <c r="J345" s="589" t="s">
        <v>474</v>
      </c>
      <c r="K345" s="589" t="s">
        <v>612</v>
      </c>
      <c r="L345" s="590">
        <v>43035</v>
      </c>
      <c r="M345" s="589" t="s">
        <v>71</v>
      </c>
      <c r="N345" s="589" t="s">
        <v>474</v>
      </c>
    </row>
    <row r="346" spans="1:14" x14ac:dyDescent="0.2">
      <c r="A346" s="589" t="s">
        <v>611</v>
      </c>
      <c r="B346" s="589" t="s">
        <v>685</v>
      </c>
      <c r="C346" s="589" t="s">
        <v>686</v>
      </c>
      <c r="D346" s="589" t="s">
        <v>474</v>
      </c>
      <c r="E346" s="589" t="s">
        <v>3653</v>
      </c>
      <c r="F346" s="590">
        <v>43026</v>
      </c>
      <c r="G346" s="591">
        <v>121</v>
      </c>
      <c r="H346" s="591">
        <v>1</v>
      </c>
      <c r="I346" s="591">
        <f t="shared" si="5"/>
        <v>121</v>
      </c>
      <c r="J346" s="589" t="s">
        <v>474</v>
      </c>
      <c r="K346" s="589" t="s">
        <v>476</v>
      </c>
      <c r="L346" s="590">
        <v>43027</v>
      </c>
      <c r="M346" s="589" t="s">
        <v>71</v>
      </c>
      <c r="N346" s="589" t="s">
        <v>474</v>
      </c>
    </row>
    <row r="347" spans="1:14" x14ac:dyDescent="0.2">
      <c r="A347" s="589" t="s">
        <v>611</v>
      </c>
      <c r="B347" s="589" t="s">
        <v>3654</v>
      </c>
      <c r="C347" s="589" t="s">
        <v>3655</v>
      </c>
      <c r="D347" s="589" t="s">
        <v>3656</v>
      </c>
      <c r="E347" s="589" t="s">
        <v>3657</v>
      </c>
      <c r="F347" s="590">
        <v>42998</v>
      </c>
      <c r="G347" s="591">
        <v>58.08</v>
      </c>
      <c r="H347" s="591">
        <v>1</v>
      </c>
      <c r="I347" s="591">
        <f t="shared" si="5"/>
        <v>58.08</v>
      </c>
      <c r="J347" s="589" t="s">
        <v>474</v>
      </c>
      <c r="K347" s="589" t="s">
        <v>2649</v>
      </c>
      <c r="L347" s="590">
        <v>43012</v>
      </c>
      <c r="M347" s="589" t="s">
        <v>71</v>
      </c>
      <c r="N347" s="589" t="s">
        <v>474</v>
      </c>
    </row>
    <row r="348" spans="1:14" x14ac:dyDescent="0.2">
      <c r="A348" s="589" t="s">
        <v>611</v>
      </c>
      <c r="B348" s="589" t="s">
        <v>3658</v>
      </c>
      <c r="C348" s="589" t="s">
        <v>3659</v>
      </c>
      <c r="D348" s="589" t="s">
        <v>3660</v>
      </c>
      <c r="E348" s="589" t="s">
        <v>3661</v>
      </c>
      <c r="F348" s="590">
        <v>43009</v>
      </c>
      <c r="G348" s="591">
        <v>157.13999999999999</v>
      </c>
      <c r="H348" s="591">
        <v>1</v>
      </c>
      <c r="I348" s="591">
        <f t="shared" si="5"/>
        <v>157.13999999999999</v>
      </c>
      <c r="J348" s="589" t="s">
        <v>474</v>
      </c>
      <c r="K348" s="589" t="s">
        <v>3662</v>
      </c>
      <c r="L348" s="590">
        <v>43017</v>
      </c>
      <c r="M348" s="589" t="s">
        <v>71</v>
      </c>
      <c r="N348" s="589" t="s">
        <v>474</v>
      </c>
    </row>
    <row r="349" spans="1:14" x14ac:dyDescent="0.2">
      <c r="A349" s="589" t="s">
        <v>611</v>
      </c>
      <c r="B349" s="589" t="s">
        <v>3663</v>
      </c>
      <c r="C349" s="589" t="s">
        <v>3664</v>
      </c>
      <c r="D349" s="589" t="s">
        <v>3665</v>
      </c>
      <c r="E349" s="589" t="s">
        <v>3666</v>
      </c>
      <c r="F349" s="590">
        <v>43024</v>
      </c>
      <c r="G349" s="591">
        <v>232.96</v>
      </c>
      <c r="H349" s="591">
        <v>1</v>
      </c>
      <c r="I349" s="591">
        <f t="shared" si="5"/>
        <v>232.96</v>
      </c>
      <c r="J349" s="589" t="s">
        <v>474</v>
      </c>
      <c r="K349" s="589" t="s">
        <v>2036</v>
      </c>
      <c r="L349" s="590">
        <v>43032</v>
      </c>
      <c r="M349" s="589" t="s">
        <v>71</v>
      </c>
      <c r="N349" s="589" t="s">
        <v>474</v>
      </c>
    </row>
    <row r="350" spans="1:14" x14ac:dyDescent="0.2">
      <c r="A350" s="589" t="s">
        <v>611</v>
      </c>
      <c r="B350" s="589" t="s">
        <v>687</v>
      </c>
      <c r="C350" s="589" t="s">
        <v>2995</v>
      </c>
      <c r="D350" s="589" t="s">
        <v>689</v>
      </c>
      <c r="E350" s="589" t="s">
        <v>3671</v>
      </c>
      <c r="F350" s="590">
        <v>42802</v>
      </c>
      <c r="G350" s="591">
        <v>440</v>
      </c>
      <c r="H350" s="591">
        <v>1</v>
      </c>
      <c r="I350" s="591">
        <f t="shared" si="5"/>
        <v>440</v>
      </c>
      <c r="J350" s="589" t="s">
        <v>474</v>
      </c>
      <c r="K350" s="589" t="s">
        <v>3672</v>
      </c>
      <c r="L350" s="590">
        <v>43010</v>
      </c>
      <c r="M350" s="589" t="s">
        <v>71</v>
      </c>
      <c r="N350" s="589" t="s">
        <v>474</v>
      </c>
    </row>
    <row r="351" spans="1:14" x14ac:dyDescent="0.2">
      <c r="A351" s="589" t="s">
        <v>611</v>
      </c>
      <c r="B351" s="589" t="s">
        <v>81</v>
      </c>
      <c r="C351" s="589" t="s">
        <v>82</v>
      </c>
      <c r="D351" s="589" t="s">
        <v>83</v>
      </c>
      <c r="E351" s="589" t="s">
        <v>3681</v>
      </c>
      <c r="F351" s="590">
        <v>43023</v>
      </c>
      <c r="G351" s="591">
        <v>2601.7800000000002</v>
      </c>
      <c r="H351" s="591">
        <v>1</v>
      </c>
      <c r="I351" s="591">
        <f t="shared" si="5"/>
        <v>2601.7800000000002</v>
      </c>
      <c r="J351" s="589" t="s">
        <v>474</v>
      </c>
      <c r="K351" s="589" t="s">
        <v>226</v>
      </c>
      <c r="L351" s="590">
        <v>43025</v>
      </c>
      <c r="M351" s="589" t="s">
        <v>71</v>
      </c>
      <c r="N351" s="589" t="s">
        <v>474</v>
      </c>
    </row>
    <row r="352" spans="1:14" x14ac:dyDescent="0.2">
      <c r="A352" s="589" t="s">
        <v>611</v>
      </c>
      <c r="B352" s="589" t="s">
        <v>81</v>
      </c>
      <c r="C352" s="589" t="s">
        <v>82</v>
      </c>
      <c r="D352" s="589" t="s">
        <v>83</v>
      </c>
      <c r="E352" s="589" t="s">
        <v>3682</v>
      </c>
      <c r="F352" s="590">
        <v>43023</v>
      </c>
      <c r="G352" s="591">
        <v>272.08999999999997</v>
      </c>
      <c r="H352" s="591">
        <v>1</v>
      </c>
      <c r="I352" s="591">
        <f t="shared" si="5"/>
        <v>272.08999999999997</v>
      </c>
      <c r="J352" s="589" t="s">
        <v>474</v>
      </c>
      <c r="K352" s="589" t="s">
        <v>133</v>
      </c>
      <c r="L352" s="590">
        <v>43025</v>
      </c>
      <c r="M352" s="589" t="s">
        <v>71</v>
      </c>
      <c r="N352" s="589" t="s">
        <v>474</v>
      </c>
    </row>
    <row r="353" spans="1:14" x14ac:dyDescent="0.2">
      <c r="A353" s="589" t="s">
        <v>611</v>
      </c>
      <c r="B353" s="589" t="s">
        <v>81</v>
      </c>
      <c r="C353" s="589" t="s">
        <v>82</v>
      </c>
      <c r="D353" s="589" t="s">
        <v>83</v>
      </c>
      <c r="E353" s="589" t="s">
        <v>3683</v>
      </c>
      <c r="F353" s="590">
        <v>43008</v>
      </c>
      <c r="G353" s="591">
        <v>134.31</v>
      </c>
      <c r="H353" s="591">
        <v>1</v>
      </c>
      <c r="I353" s="591">
        <f t="shared" si="5"/>
        <v>134.31</v>
      </c>
      <c r="J353" s="589" t="s">
        <v>474</v>
      </c>
      <c r="K353" s="589" t="s">
        <v>226</v>
      </c>
      <c r="L353" s="590">
        <v>43013</v>
      </c>
      <c r="M353" s="589" t="s">
        <v>71</v>
      </c>
      <c r="N353" s="589" t="s">
        <v>474</v>
      </c>
    </row>
    <row r="354" spans="1:14" x14ac:dyDescent="0.2">
      <c r="A354" s="589" t="s">
        <v>611</v>
      </c>
      <c r="B354" s="589" t="s">
        <v>81</v>
      </c>
      <c r="C354" s="589" t="s">
        <v>82</v>
      </c>
      <c r="D354" s="589" t="s">
        <v>83</v>
      </c>
      <c r="E354" s="589" t="s">
        <v>3684</v>
      </c>
      <c r="F354" s="590">
        <v>43008</v>
      </c>
      <c r="G354" s="591">
        <v>348.01</v>
      </c>
      <c r="H354" s="591">
        <v>1</v>
      </c>
      <c r="I354" s="591">
        <f t="shared" si="5"/>
        <v>348.01</v>
      </c>
      <c r="J354" s="589" t="s">
        <v>474</v>
      </c>
      <c r="K354" s="589" t="s">
        <v>133</v>
      </c>
      <c r="L354" s="590">
        <v>43013</v>
      </c>
      <c r="M354" s="589" t="s">
        <v>71</v>
      </c>
      <c r="N354" s="589" t="s">
        <v>474</v>
      </c>
    </row>
    <row r="355" spans="1:14" x14ac:dyDescent="0.2">
      <c r="A355" s="589" t="s">
        <v>611</v>
      </c>
      <c r="B355" s="589" t="s">
        <v>81</v>
      </c>
      <c r="C355" s="589" t="s">
        <v>82</v>
      </c>
      <c r="D355" s="589" t="s">
        <v>83</v>
      </c>
      <c r="E355" s="589" t="s">
        <v>3685</v>
      </c>
      <c r="F355" s="590">
        <v>43008</v>
      </c>
      <c r="G355" s="591">
        <v>271.52999999999997</v>
      </c>
      <c r="H355" s="591">
        <v>1</v>
      </c>
      <c r="I355" s="591">
        <f t="shared" si="5"/>
        <v>271.52999999999997</v>
      </c>
      <c r="J355" s="589" t="s">
        <v>474</v>
      </c>
      <c r="K355" s="589" t="s">
        <v>133</v>
      </c>
      <c r="L355" s="590">
        <v>43013</v>
      </c>
      <c r="M355" s="589" t="s">
        <v>71</v>
      </c>
      <c r="N355" s="589" t="s">
        <v>474</v>
      </c>
    </row>
    <row r="356" spans="1:14" x14ac:dyDescent="0.2">
      <c r="A356" s="589" t="s">
        <v>611</v>
      </c>
      <c r="B356" s="589" t="s">
        <v>81</v>
      </c>
      <c r="C356" s="589" t="s">
        <v>82</v>
      </c>
      <c r="D356" s="589" t="s">
        <v>83</v>
      </c>
      <c r="E356" s="589" t="s">
        <v>3686</v>
      </c>
      <c r="F356" s="590">
        <v>43008</v>
      </c>
      <c r="G356" s="591">
        <v>271.52999999999997</v>
      </c>
      <c r="H356" s="591">
        <v>1</v>
      </c>
      <c r="I356" s="591">
        <f t="shared" si="5"/>
        <v>271.52999999999997</v>
      </c>
      <c r="J356" s="589" t="s">
        <v>474</v>
      </c>
      <c r="K356" s="589" t="s">
        <v>133</v>
      </c>
      <c r="L356" s="590">
        <v>43013</v>
      </c>
      <c r="M356" s="589" t="s">
        <v>71</v>
      </c>
      <c r="N356" s="589" t="s">
        <v>474</v>
      </c>
    </row>
    <row r="357" spans="1:14" x14ac:dyDescent="0.2">
      <c r="A357" s="589" t="s">
        <v>611</v>
      </c>
      <c r="B357" s="589" t="s">
        <v>81</v>
      </c>
      <c r="C357" s="589" t="s">
        <v>82</v>
      </c>
      <c r="D357" s="589" t="s">
        <v>83</v>
      </c>
      <c r="E357" s="589" t="s">
        <v>3687</v>
      </c>
      <c r="F357" s="590">
        <v>43008</v>
      </c>
      <c r="G357" s="591">
        <v>1627.9</v>
      </c>
      <c r="H357" s="591">
        <v>1</v>
      </c>
      <c r="I357" s="591">
        <f t="shared" si="5"/>
        <v>1627.9</v>
      </c>
      <c r="J357" s="589" t="s">
        <v>474</v>
      </c>
      <c r="K357" s="589" t="s">
        <v>226</v>
      </c>
      <c r="L357" s="590">
        <v>43013</v>
      </c>
      <c r="M357" s="589" t="s">
        <v>71</v>
      </c>
      <c r="N357" s="589" t="s">
        <v>474</v>
      </c>
    </row>
    <row r="358" spans="1:14" x14ac:dyDescent="0.2">
      <c r="A358" s="589" t="s">
        <v>611</v>
      </c>
      <c r="B358" s="589" t="s">
        <v>78</v>
      </c>
      <c r="C358" s="589" t="s">
        <v>79</v>
      </c>
      <c r="D358" s="589" t="s">
        <v>80</v>
      </c>
      <c r="E358" s="589" t="s">
        <v>3688</v>
      </c>
      <c r="F358" s="590">
        <v>43008</v>
      </c>
      <c r="G358" s="591">
        <v>2.13</v>
      </c>
      <c r="H358" s="591">
        <v>1</v>
      </c>
      <c r="I358" s="591">
        <f t="shared" si="5"/>
        <v>2.13</v>
      </c>
      <c r="J358" s="589" t="s">
        <v>474</v>
      </c>
      <c r="K358" s="589" t="s">
        <v>759</v>
      </c>
      <c r="L358" s="590">
        <v>43017</v>
      </c>
      <c r="M358" s="589" t="s">
        <v>71</v>
      </c>
      <c r="N358" s="589" t="s">
        <v>474</v>
      </c>
    </row>
    <row r="359" spans="1:14" x14ac:dyDescent="0.2">
      <c r="A359" s="589" t="s">
        <v>611</v>
      </c>
      <c r="B359" s="589" t="s">
        <v>2493</v>
      </c>
      <c r="C359" s="589" t="s">
        <v>2494</v>
      </c>
      <c r="D359" s="589" t="s">
        <v>2495</v>
      </c>
      <c r="E359" s="589" t="s">
        <v>3689</v>
      </c>
      <c r="F359" s="590">
        <v>43010</v>
      </c>
      <c r="G359" s="591">
        <v>113.52</v>
      </c>
      <c r="H359" s="591">
        <v>1</v>
      </c>
      <c r="I359" s="591">
        <f t="shared" si="5"/>
        <v>113.52</v>
      </c>
      <c r="J359" s="589" t="s">
        <v>474</v>
      </c>
      <c r="K359" s="589" t="s">
        <v>476</v>
      </c>
      <c r="L359" s="590">
        <v>43012</v>
      </c>
      <c r="M359" s="589" t="s">
        <v>71</v>
      </c>
      <c r="N359" s="589" t="s">
        <v>474</v>
      </c>
    </row>
    <row r="360" spans="1:14" x14ac:dyDescent="0.2">
      <c r="A360" s="589" t="s">
        <v>611</v>
      </c>
      <c r="B360" s="589" t="s">
        <v>2947</v>
      </c>
      <c r="C360" s="589" t="s">
        <v>2948</v>
      </c>
      <c r="D360" s="589" t="s">
        <v>2949</v>
      </c>
      <c r="E360" s="589" t="s">
        <v>3695</v>
      </c>
      <c r="F360" s="590">
        <v>43014</v>
      </c>
      <c r="G360" s="591">
        <v>53.34</v>
      </c>
      <c r="H360" s="591">
        <v>1</v>
      </c>
      <c r="I360" s="591">
        <f t="shared" si="5"/>
        <v>53.34</v>
      </c>
      <c r="J360" s="589" t="s">
        <v>3696</v>
      </c>
      <c r="K360" s="589" t="s">
        <v>394</v>
      </c>
      <c r="L360" s="590">
        <v>43017</v>
      </c>
      <c r="M360" s="589" t="s">
        <v>71</v>
      </c>
      <c r="N360" s="589" t="s">
        <v>3697</v>
      </c>
    </row>
    <row r="361" spans="1:14" x14ac:dyDescent="0.2">
      <c r="A361" s="589" t="s">
        <v>611</v>
      </c>
      <c r="B361" s="589" t="s">
        <v>661</v>
      </c>
      <c r="C361" s="589" t="s">
        <v>662</v>
      </c>
      <c r="D361" s="589" t="s">
        <v>663</v>
      </c>
      <c r="E361" s="589" t="s">
        <v>3703</v>
      </c>
      <c r="F361" s="590">
        <v>43008</v>
      </c>
      <c r="G361" s="591">
        <v>37.03</v>
      </c>
      <c r="H361" s="591">
        <v>1</v>
      </c>
      <c r="I361" s="591">
        <f t="shared" si="5"/>
        <v>37.03</v>
      </c>
      <c r="J361" s="589" t="s">
        <v>474</v>
      </c>
      <c r="K361" s="589" t="s">
        <v>3827</v>
      </c>
      <c r="L361" s="590">
        <v>43013</v>
      </c>
      <c r="M361" s="589" t="s">
        <v>71</v>
      </c>
      <c r="N361" s="589" t="s">
        <v>474</v>
      </c>
    </row>
    <row r="362" spans="1:14" x14ac:dyDescent="0.2">
      <c r="A362" s="589" t="s">
        <v>611</v>
      </c>
      <c r="B362" s="589" t="s">
        <v>243</v>
      </c>
      <c r="C362" s="589" t="s">
        <v>244</v>
      </c>
      <c r="D362" s="589" t="s">
        <v>245</v>
      </c>
      <c r="E362" s="589" t="s">
        <v>3705</v>
      </c>
      <c r="F362" s="590">
        <v>43010</v>
      </c>
      <c r="G362" s="591">
        <v>150.34</v>
      </c>
      <c r="H362" s="591">
        <v>1</v>
      </c>
      <c r="I362" s="591">
        <f t="shared" si="5"/>
        <v>150.34</v>
      </c>
      <c r="J362" s="589" t="s">
        <v>3706</v>
      </c>
      <c r="K362" s="589" t="s">
        <v>1903</v>
      </c>
      <c r="L362" s="590">
        <v>43017</v>
      </c>
      <c r="M362" s="589" t="s">
        <v>71</v>
      </c>
      <c r="N362" s="589" t="s">
        <v>3707</v>
      </c>
    </row>
    <row r="363" spans="1:14" x14ac:dyDescent="0.2">
      <c r="A363" s="589" t="s">
        <v>611</v>
      </c>
      <c r="B363" s="589" t="s">
        <v>420</v>
      </c>
      <c r="C363" s="589" t="s">
        <v>421</v>
      </c>
      <c r="D363" s="589" t="s">
        <v>422</v>
      </c>
      <c r="E363" s="589" t="s">
        <v>3711</v>
      </c>
      <c r="F363" s="590">
        <v>43027</v>
      </c>
      <c r="G363" s="591">
        <v>1803.73</v>
      </c>
      <c r="H363" s="591">
        <v>1</v>
      </c>
      <c r="I363" s="591">
        <f t="shared" si="5"/>
        <v>1803.73</v>
      </c>
      <c r="J363" s="589" t="s">
        <v>474</v>
      </c>
      <c r="K363" s="589" t="s">
        <v>379</v>
      </c>
      <c r="L363" s="590">
        <v>43032</v>
      </c>
      <c r="M363" s="589" t="s">
        <v>71</v>
      </c>
      <c r="N363" s="589" t="s">
        <v>474</v>
      </c>
    </row>
    <row r="364" spans="1:14" x14ac:dyDescent="0.2">
      <c r="A364" s="589" t="s">
        <v>611</v>
      </c>
      <c r="B364" s="589" t="s">
        <v>115</v>
      </c>
      <c r="C364" s="589" t="s">
        <v>116</v>
      </c>
      <c r="D364" s="589" t="s">
        <v>117</v>
      </c>
      <c r="E364" s="589" t="s">
        <v>3712</v>
      </c>
      <c r="F364" s="590">
        <v>43027</v>
      </c>
      <c r="G364" s="591">
        <v>113.45</v>
      </c>
      <c r="H364" s="591">
        <v>1</v>
      </c>
      <c r="I364" s="591">
        <f t="shared" si="5"/>
        <v>113.45</v>
      </c>
      <c r="J364" s="589" t="s">
        <v>3713</v>
      </c>
      <c r="K364" s="589" t="s">
        <v>237</v>
      </c>
      <c r="L364" s="590">
        <v>43028</v>
      </c>
      <c r="M364" s="589" t="s">
        <v>71</v>
      </c>
      <c r="N364" s="589" t="s">
        <v>3714</v>
      </c>
    </row>
    <row r="365" spans="1:14" x14ac:dyDescent="0.2">
      <c r="A365" s="589" t="s">
        <v>611</v>
      </c>
      <c r="B365" s="589" t="s">
        <v>115</v>
      </c>
      <c r="C365" s="589" t="s">
        <v>116</v>
      </c>
      <c r="D365" s="589" t="s">
        <v>117</v>
      </c>
      <c r="E365" s="589" t="s">
        <v>3715</v>
      </c>
      <c r="F365" s="590">
        <v>43010</v>
      </c>
      <c r="G365" s="591">
        <v>27.83</v>
      </c>
      <c r="H365" s="591">
        <v>1</v>
      </c>
      <c r="I365" s="591">
        <f t="shared" si="5"/>
        <v>27.83</v>
      </c>
      <c r="J365" s="589" t="s">
        <v>474</v>
      </c>
      <c r="K365" s="589" t="s">
        <v>509</v>
      </c>
      <c r="L365" s="590">
        <v>43012</v>
      </c>
      <c r="M365" s="589" t="s">
        <v>71</v>
      </c>
      <c r="N365" s="589" t="s">
        <v>474</v>
      </c>
    </row>
    <row r="366" spans="1:14" x14ac:dyDescent="0.2">
      <c r="A366" s="589" t="s">
        <v>611</v>
      </c>
      <c r="B366" s="589" t="s">
        <v>2511</v>
      </c>
      <c r="C366" s="589" t="s">
        <v>3840</v>
      </c>
      <c r="D366" s="589" t="s">
        <v>2512</v>
      </c>
      <c r="E366" s="589" t="s">
        <v>3719</v>
      </c>
      <c r="F366" s="590">
        <v>43013</v>
      </c>
      <c r="G366" s="591">
        <v>847</v>
      </c>
      <c r="H366" s="591">
        <v>1</v>
      </c>
      <c r="I366" s="591">
        <f t="shared" si="5"/>
        <v>847</v>
      </c>
      <c r="J366" s="589" t="s">
        <v>474</v>
      </c>
      <c r="K366" s="589" t="s">
        <v>2152</v>
      </c>
      <c r="L366" s="590">
        <v>43033</v>
      </c>
      <c r="M366" s="589" t="s">
        <v>71</v>
      </c>
      <c r="N366" s="589" t="s">
        <v>474</v>
      </c>
    </row>
    <row r="367" spans="1:14" x14ac:dyDescent="0.2">
      <c r="A367" s="589" t="s">
        <v>611</v>
      </c>
      <c r="B367" s="589" t="s">
        <v>2511</v>
      </c>
      <c r="C367" s="589" t="s">
        <v>3840</v>
      </c>
      <c r="D367" s="589" t="s">
        <v>2512</v>
      </c>
      <c r="E367" s="589" t="s">
        <v>3720</v>
      </c>
      <c r="F367" s="590">
        <v>43013</v>
      </c>
      <c r="G367" s="591">
        <v>1452</v>
      </c>
      <c r="H367" s="591">
        <v>1</v>
      </c>
      <c r="I367" s="591">
        <f t="shared" si="5"/>
        <v>1452</v>
      </c>
      <c r="J367" s="589" t="s">
        <v>474</v>
      </c>
      <c r="K367" s="589" t="s">
        <v>2152</v>
      </c>
      <c r="L367" s="590">
        <v>43033</v>
      </c>
      <c r="M367" s="589" t="s">
        <v>71</v>
      </c>
      <c r="N367" s="589" t="s">
        <v>474</v>
      </c>
    </row>
    <row r="368" spans="1:14" x14ac:dyDescent="0.2">
      <c r="A368" s="589" t="s">
        <v>611</v>
      </c>
      <c r="B368" s="589" t="s">
        <v>2511</v>
      </c>
      <c r="C368" s="589" t="s">
        <v>3840</v>
      </c>
      <c r="D368" s="589" t="s">
        <v>2512</v>
      </c>
      <c r="E368" s="589" t="s">
        <v>3721</v>
      </c>
      <c r="F368" s="590">
        <v>43013</v>
      </c>
      <c r="G368" s="591">
        <v>121</v>
      </c>
      <c r="H368" s="591">
        <v>1</v>
      </c>
      <c r="I368" s="591">
        <f t="shared" si="5"/>
        <v>121</v>
      </c>
      <c r="J368" s="589" t="s">
        <v>474</v>
      </c>
      <c r="K368" s="589" t="s">
        <v>2152</v>
      </c>
      <c r="L368" s="590">
        <v>43033</v>
      </c>
      <c r="M368" s="589" t="s">
        <v>71</v>
      </c>
      <c r="N368" s="589" t="s">
        <v>474</v>
      </c>
    </row>
    <row r="369" spans="1:14" x14ac:dyDescent="0.2">
      <c r="A369" s="589" t="s">
        <v>611</v>
      </c>
      <c r="B369" s="589" t="s">
        <v>234</v>
      </c>
      <c r="C369" s="589" t="s">
        <v>342</v>
      </c>
      <c r="D369" s="589" t="s">
        <v>235</v>
      </c>
      <c r="E369" s="589" t="s">
        <v>3722</v>
      </c>
      <c r="F369" s="590">
        <v>43025</v>
      </c>
      <c r="G369" s="591">
        <v>1199.8399999999999</v>
      </c>
      <c r="H369" s="591">
        <v>1</v>
      </c>
      <c r="I369" s="591">
        <f t="shared" si="5"/>
        <v>1199.8399999999999</v>
      </c>
      <c r="J369" s="589" t="s">
        <v>5434</v>
      </c>
      <c r="K369" s="589" t="s">
        <v>338</v>
      </c>
      <c r="L369" s="590">
        <v>43039</v>
      </c>
      <c r="M369" s="589" t="s">
        <v>71</v>
      </c>
      <c r="N369" s="589" t="s">
        <v>5435</v>
      </c>
    </row>
    <row r="370" spans="1:14" x14ac:dyDescent="0.2">
      <c r="A370" s="589" t="s">
        <v>611</v>
      </c>
      <c r="B370" s="589" t="s">
        <v>184</v>
      </c>
      <c r="C370" s="589" t="s">
        <v>185</v>
      </c>
      <c r="D370" s="589" t="s">
        <v>186</v>
      </c>
      <c r="E370" s="589" t="s">
        <v>3730</v>
      </c>
      <c r="F370" s="590">
        <v>43033</v>
      </c>
      <c r="G370" s="591">
        <v>159.30000000000001</v>
      </c>
      <c r="H370" s="591">
        <v>1</v>
      </c>
      <c r="I370" s="591">
        <f t="shared" si="5"/>
        <v>159.30000000000001</v>
      </c>
      <c r="J370" s="589" t="s">
        <v>3731</v>
      </c>
      <c r="K370" s="589" t="s">
        <v>237</v>
      </c>
      <c r="L370" s="590">
        <v>43038</v>
      </c>
      <c r="M370" s="589" t="s">
        <v>71</v>
      </c>
      <c r="N370" s="589" t="s">
        <v>3732</v>
      </c>
    </row>
    <row r="371" spans="1:14" x14ac:dyDescent="0.2">
      <c r="A371" s="589" t="s">
        <v>611</v>
      </c>
      <c r="B371" s="589" t="s">
        <v>162</v>
      </c>
      <c r="C371" s="589" t="s">
        <v>163</v>
      </c>
      <c r="D371" s="589" t="s">
        <v>164</v>
      </c>
      <c r="E371" s="589" t="s">
        <v>3736</v>
      </c>
      <c r="F371" s="590">
        <v>43014</v>
      </c>
      <c r="G371" s="591">
        <v>1.87</v>
      </c>
      <c r="H371" s="591">
        <v>1</v>
      </c>
      <c r="I371" s="591">
        <f t="shared" si="5"/>
        <v>1.87</v>
      </c>
      <c r="J371" s="589" t="s">
        <v>474</v>
      </c>
      <c r="K371" s="589" t="s">
        <v>472</v>
      </c>
      <c r="L371" s="590">
        <v>43018</v>
      </c>
      <c r="M371" s="589" t="s">
        <v>71</v>
      </c>
      <c r="N371" s="589" t="s">
        <v>474</v>
      </c>
    </row>
    <row r="372" spans="1:14" x14ac:dyDescent="0.2">
      <c r="A372" s="589" t="s">
        <v>611</v>
      </c>
      <c r="B372" s="589" t="s">
        <v>162</v>
      </c>
      <c r="C372" s="589" t="s">
        <v>163</v>
      </c>
      <c r="D372" s="589" t="s">
        <v>164</v>
      </c>
      <c r="E372" s="589" t="s">
        <v>3737</v>
      </c>
      <c r="F372" s="590">
        <v>43031</v>
      </c>
      <c r="G372" s="591">
        <v>423.26</v>
      </c>
      <c r="H372" s="591">
        <v>1</v>
      </c>
      <c r="I372" s="591">
        <f t="shared" si="5"/>
        <v>423.26</v>
      </c>
      <c r="J372" s="589" t="s">
        <v>474</v>
      </c>
      <c r="K372" s="589" t="s">
        <v>464</v>
      </c>
      <c r="L372" s="590">
        <v>43034</v>
      </c>
      <c r="M372" s="589" t="s">
        <v>71</v>
      </c>
      <c r="N372" s="589" t="s">
        <v>474</v>
      </c>
    </row>
    <row r="373" spans="1:14" x14ac:dyDescent="0.2">
      <c r="A373" s="589" t="s">
        <v>611</v>
      </c>
      <c r="B373" s="589" t="s">
        <v>3738</v>
      </c>
      <c r="C373" s="589" t="s">
        <v>3739</v>
      </c>
      <c r="D373" s="589" t="s">
        <v>3740</v>
      </c>
      <c r="E373" s="589" t="s">
        <v>3741</v>
      </c>
      <c r="F373" s="590">
        <v>43027</v>
      </c>
      <c r="G373" s="591">
        <v>202.07</v>
      </c>
      <c r="H373" s="591">
        <v>1</v>
      </c>
      <c r="I373" s="591">
        <f t="shared" si="5"/>
        <v>202.07</v>
      </c>
      <c r="J373" s="589" t="s">
        <v>474</v>
      </c>
      <c r="K373" s="589" t="s">
        <v>226</v>
      </c>
      <c r="L373" s="590">
        <v>43027</v>
      </c>
      <c r="M373" s="589" t="s">
        <v>71</v>
      </c>
      <c r="N373" s="589" t="s">
        <v>474</v>
      </c>
    </row>
    <row r="374" spans="1:14" x14ac:dyDescent="0.2">
      <c r="A374" s="589" t="s">
        <v>611</v>
      </c>
      <c r="B374" s="589" t="s">
        <v>158</v>
      </c>
      <c r="C374" s="589" t="s">
        <v>159</v>
      </c>
      <c r="D374" s="589" t="s">
        <v>160</v>
      </c>
      <c r="E374" s="589" t="s">
        <v>3750</v>
      </c>
      <c r="F374" s="590">
        <v>43031</v>
      </c>
      <c r="G374" s="591">
        <v>558.89</v>
      </c>
      <c r="H374" s="591">
        <v>1</v>
      </c>
      <c r="I374" s="591">
        <f t="shared" si="5"/>
        <v>558.89</v>
      </c>
      <c r="J374" s="589" t="s">
        <v>474</v>
      </c>
      <c r="K374" s="589" t="s">
        <v>524</v>
      </c>
      <c r="L374" s="590">
        <v>43039</v>
      </c>
      <c r="M374" s="589" t="s">
        <v>71</v>
      </c>
      <c r="N374" s="589" t="s">
        <v>474</v>
      </c>
    </row>
    <row r="375" spans="1:14" x14ac:dyDescent="0.2">
      <c r="A375" s="589" t="s">
        <v>611</v>
      </c>
      <c r="B375" s="589" t="s">
        <v>158</v>
      </c>
      <c r="C375" s="589" t="s">
        <v>159</v>
      </c>
      <c r="D375" s="589" t="s">
        <v>160</v>
      </c>
      <c r="E375" s="589" t="s">
        <v>3751</v>
      </c>
      <c r="F375" s="590">
        <v>43031</v>
      </c>
      <c r="G375" s="591">
        <v>3.19</v>
      </c>
      <c r="H375" s="591">
        <v>1</v>
      </c>
      <c r="I375" s="591">
        <f t="shared" si="5"/>
        <v>3.19</v>
      </c>
      <c r="J375" s="589" t="s">
        <v>474</v>
      </c>
      <c r="K375" s="589" t="s">
        <v>587</v>
      </c>
      <c r="L375" s="590">
        <v>43039</v>
      </c>
      <c r="M375" s="589" t="s">
        <v>71</v>
      </c>
      <c r="N375" s="589" t="s">
        <v>474</v>
      </c>
    </row>
    <row r="376" spans="1:14" x14ac:dyDescent="0.2">
      <c r="A376" s="589" t="s">
        <v>611</v>
      </c>
      <c r="B376" s="589" t="s">
        <v>158</v>
      </c>
      <c r="C376" s="589" t="s">
        <v>159</v>
      </c>
      <c r="D376" s="589" t="s">
        <v>160</v>
      </c>
      <c r="E376" s="589" t="s">
        <v>3752</v>
      </c>
      <c r="F376" s="590">
        <v>43025</v>
      </c>
      <c r="G376" s="591">
        <v>19.899999999999999</v>
      </c>
      <c r="H376" s="591">
        <v>1</v>
      </c>
      <c r="I376" s="591">
        <f t="shared" si="5"/>
        <v>19.899999999999999</v>
      </c>
      <c r="J376" s="589" t="s">
        <v>474</v>
      </c>
      <c r="K376" s="589" t="s">
        <v>2975</v>
      </c>
      <c r="L376" s="590">
        <v>43039</v>
      </c>
      <c r="M376" s="589" t="s">
        <v>71</v>
      </c>
      <c r="N376" s="589" t="s">
        <v>474</v>
      </c>
    </row>
    <row r="377" spans="1:14" x14ac:dyDescent="0.2">
      <c r="A377" s="589" t="s">
        <v>611</v>
      </c>
      <c r="B377" s="589" t="s">
        <v>158</v>
      </c>
      <c r="C377" s="589" t="s">
        <v>159</v>
      </c>
      <c r="D377" s="589" t="s">
        <v>160</v>
      </c>
      <c r="E377" s="589" t="s">
        <v>3753</v>
      </c>
      <c r="F377" s="590">
        <v>43013</v>
      </c>
      <c r="G377" s="591">
        <v>13</v>
      </c>
      <c r="H377" s="591">
        <v>1</v>
      </c>
      <c r="I377" s="591">
        <f t="shared" si="5"/>
        <v>13</v>
      </c>
      <c r="J377" s="589" t="s">
        <v>474</v>
      </c>
      <c r="K377" s="589" t="s">
        <v>587</v>
      </c>
      <c r="L377" s="590">
        <v>43024</v>
      </c>
      <c r="M377" s="589" t="s">
        <v>71</v>
      </c>
      <c r="N377" s="589" t="s">
        <v>474</v>
      </c>
    </row>
    <row r="378" spans="1:14" x14ac:dyDescent="0.2">
      <c r="A378" s="589" t="s">
        <v>611</v>
      </c>
      <c r="B378" s="589" t="s">
        <v>158</v>
      </c>
      <c r="C378" s="589" t="s">
        <v>159</v>
      </c>
      <c r="D378" s="589" t="s">
        <v>160</v>
      </c>
      <c r="E378" s="589" t="s">
        <v>3754</v>
      </c>
      <c r="F378" s="590">
        <v>43013</v>
      </c>
      <c r="G378" s="591">
        <v>179.62</v>
      </c>
      <c r="H378" s="591">
        <v>1</v>
      </c>
      <c r="I378" s="591">
        <f t="shared" si="5"/>
        <v>179.62</v>
      </c>
      <c r="J378" s="589" t="s">
        <v>474</v>
      </c>
      <c r="K378" s="589" t="s">
        <v>551</v>
      </c>
      <c r="L378" s="590">
        <v>43025</v>
      </c>
      <c r="M378" s="589" t="s">
        <v>71</v>
      </c>
      <c r="N378" s="589" t="s">
        <v>474</v>
      </c>
    </row>
    <row r="379" spans="1:14" x14ac:dyDescent="0.2">
      <c r="A379" s="589" t="s">
        <v>611</v>
      </c>
      <c r="B379" s="589" t="s">
        <v>158</v>
      </c>
      <c r="C379" s="589" t="s">
        <v>159</v>
      </c>
      <c r="D379" s="589" t="s">
        <v>160</v>
      </c>
      <c r="E379" s="589" t="s">
        <v>3755</v>
      </c>
      <c r="F379" s="590">
        <v>43004</v>
      </c>
      <c r="G379" s="591">
        <v>221.48</v>
      </c>
      <c r="H379" s="591">
        <v>1</v>
      </c>
      <c r="I379" s="591">
        <f t="shared" si="5"/>
        <v>221.48</v>
      </c>
      <c r="J379" s="589" t="s">
        <v>474</v>
      </c>
      <c r="K379" s="589" t="s">
        <v>551</v>
      </c>
      <c r="L379" s="590">
        <v>43017</v>
      </c>
      <c r="M379" s="589" t="s">
        <v>71</v>
      </c>
      <c r="N379" s="589" t="s">
        <v>474</v>
      </c>
    </row>
    <row r="380" spans="1:14" x14ac:dyDescent="0.2">
      <c r="A380" s="589" t="s">
        <v>611</v>
      </c>
      <c r="B380" s="589" t="s">
        <v>178</v>
      </c>
      <c r="C380" s="589" t="s">
        <v>179</v>
      </c>
      <c r="D380" s="589" t="s">
        <v>180</v>
      </c>
      <c r="E380" s="589" t="s">
        <v>3756</v>
      </c>
      <c r="F380" s="590">
        <v>43024</v>
      </c>
      <c r="G380" s="591">
        <v>31.62</v>
      </c>
      <c r="H380" s="591">
        <v>1</v>
      </c>
      <c r="I380" s="591">
        <f t="shared" si="5"/>
        <v>31.62</v>
      </c>
      <c r="J380" s="589" t="s">
        <v>3757</v>
      </c>
      <c r="K380" s="589" t="s">
        <v>1806</v>
      </c>
      <c r="L380" s="590">
        <v>43027</v>
      </c>
      <c r="M380" s="589" t="s">
        <v>71</v>
      </c>
      <c r="N380" s="589" t="s">
        <v>3758</v>
      </c>
    </row>
    <row r="381" spans="1:14" x14ac:dyDescent="0.2">
      <c r="A381" s="589" t="s">
        <v>611</v>
      </c>
      <c r="B381" s="589" t="s">
        <v>178</v>
      </c>
      <c r="C381" s="589" t="s">
        <v>179</v>
      </c>
      <c r="D381" s="589" t="s">
        <v>180</v>
      </c>
      <c r="E381" s="589" t="s">
        <v>3759</v>
      </c>
      <c r="F381" s="590">
        <v>43019</v>
      </c>
      <c r="G381" s="591">
        <v>49.92</v>
      </c>
      <c r="H381" s="591">
        <v>1</v>
      </c>
      <c r="I381" s="591">
        <f t="shared" si="5"/>
        <v>49.92</v>
      </c>
      <c r="J381" s="589" t="s">
        <v>3757</v>
      </c>
      <c r="K381" s="589" t="s">
        <v>1806</v>
      </c>
      <c r="L381" s="590">
        <v>43025</v>
      </c>
      <c r="M381" s="589" t="s">
        <v>71</v>
      </c>
      <c r="N381" s="589" t="s">
        <v>3758</v>
      </c>
    </row>
    <row r="382" spans="1:14" x14ac:dyDescent="0.2">
      <c r="A382" s="589" t="s">
        <v>611</v>
      </c>
      <c r="B382" s="589" t="s">
        <v>318</v>
      </c>
      <c r="C382" s="589" t="s">
        <v>319</v>
      </c>
      <c r="D382" s="589" t="s">
        <v>320</v>
      </c>
      <c r="E382" s="589" t="s">
        <v>3763</v>
      </c>
      <c r="F382" s="590">
        <v>43029</v>
      </c>
      <c r="G382" s="591">
        <v>659.47</v>
      </c>
      <c r="H382" s="591">
        <v>1</v>
      </c>
      <c r="I382" s="591">
        <f t="shared" si="5"/>
        <v>659.47</v>
      </c>
      <c r="J382" s="589" t="s">
        <v>3764</v>
      </c>
      <c r="K382" s="589" t="s">
        <v>2151</v>
      </c>
      <c r="L382" s="590">
        <v>43031</v>
      </c>
      <c r="M382" s="589" t="s">
        <v>71</v>
      </c>
      <c r="N382" s="589" t="s">
        <v>3765</v>
      </c>
    </row>
    <row r="383" spans="1:14" x14ac:dyDescent="0.2">
      <c r="A383" s="589" t="s">
        <v>611</v>
      </c>
      <c r="B383" s="589" t="s">
        <v>3767</v>
      </c>
      <c r="C383" s="589" t="s">
        <v>3768</v>
      </c>
      <c r="D383" s="589" t="s">
        <v>3769</v>
      </c>
      <c r="E383" s="589" t="s">
        <v>3770</v>
      </c>
      <c r="F383" s="590">
        <v>43024</v>
      </c>
      <c r="G383" s="591">
        <v>3000</v>
      </c>
      <c r="H383" s="591">
        <v>1</v>
      </c>
      <c r="I383" s="591">
        <f t="shared" si="5"/>
        <v>3000</v>
      </c>
      <c r="J383" s="589" t="s">
        <v>3771</v>
      </c>
      <c r="K383" s="589" t="s">
        <v>762</v>
      </c>
      <c r="L383" s="590">
        <v>43024</v>
      </c>
      <c r="M383" s="589" t="s">
        <v>71</v>
      </c>
      <c r="N383" s="589" t="s">
        <v>3772</v>
      </c>
    </row>
    <row r="384" spans="1:14" x14ac:dyDescent="0.2">
      <c r="A384" s="589" t="s">
        <v>611</v>
      </c>
      <c r="B384" s="589" t="s">
        <v>3767</v>
      </c>
      <c r="C384" s="589" t="s">
        <v>3768</v>
      </c>
      <c r="D384" s="589" t="s">
        <v>3769</v>
      </c>
      <c r="E384" s="589" t="s">
        <v>3773</v>
      </c>
      <c r="F384" s="590">
        <v>43024</v>
      </c>
      <c r="G384" s="591">
        <v>2100</v>
      </c>
      <c r="H384" s="591">
        <v>1</v>
      </c>
      <c r="I384" s="591">
        <f t="shared" si="5"/>
        <v>2100</v>
      </c>
      <c r="J384" s="589" t="s">
        <v>3774</v>
      </c>
      <c r="K384" s="589" t="s">
        <v>762</v>
      </c>
      <c r="L384" s="590">
        <v>43024</v>
      </c>
      <c r="M384" s="589" t="s">
        <v>71</v>
      </c>
      <c r="N384" s="589" t="s">
        <v>3775</v>
      </c>
    </row>
    <row r="385" spans="1:14" x14ac:dyDescent="0.2">
      <c r="A385" s="589" t="s">
        <v>611</v>
      </c>
      <c r="B385" s="589" t="s">
        <v>130</v>
      </c>
      <c r="C385" s="589" t="s">
        <v>131</v>
      </c>
      <c r="D385" s="589" t="s">
        <v>132</v>
      </c>
      <c r="E385" s="589" t="s">
        <v>3776</v>
      </c>
      <c r="F385" s="590">
        <v>43038</v>
      </c>
      <c r="G385" s="591">
        <v>1443.7</v>
      </c>
      <c r="H385" s="591">
        <v>1</v>
      </c>
      <c r="I385" s="591">
        <f t="shared" si="5"/>
        <v>1443.7</v>
      </c>
      <c r="J385" s="589" t="s">
        <v>474</v>
      </c>
      <c r="K385" s="589" t="s">
        <v>156</v>
      </c>
      <c r="L385" s="590">
        <v>43038</v>
      </c>
      <c r="M385" s="589" t="s">
        <v>71</v>
      </c>
      <c r="N385" s="589" t="s">
        <v>474</v>
      </c>
    </row>
    <row r="386" spans="1:14" x14ac:dyDescent="0.2">
      <c r="A386" s="589" t="s">
        <v>611</v>
      </c>
      <c r="B386" s="589" t="s">
        <v>130</v>
      </c>
      <c r="C386" s="589" t="s">
        <v>131</v>
      </c>
      <c r="D386" s="589" t="s">
        <v>132</v>
      </c>
      <c r="E386" s="589" t="s">
        <v>3777</v>
      </c>
      <c r="F386" s="590">
        <v>43038</v>
      </c>
      <c r="G386" s="591">
        <v>3831.78</v>
      </c>
      <c r="H386" s="591">
        <v>1</v>
      </c>
      <c r="I386" s="591">
        <f t="shared" si="5"/>
        <v>3831.78</v>
      </c>
      <c r="J386" s="589" t="s">
        <v>474</v>
      </c>
      <c r="K386" s="589" t="s">
        <v>156</v>
      </c>
      <c r="L386" s="590">
        <v>43038</v>
      </c>
      <c r="M386" s="589" t="s">
        <v>71</v>
      </c>
      <c r="N386" s="589" t="s">
        <v>474</v>
      </c>
    </row>
    <row r="387" spans="1:14" x14ac:dyDescent="0.2">
      <c r="A387" s="589" t="s">
        <v>611</v>
      </c>
      <c r="B387" s="589" t="s">
        <v>130</v>
      </c>
      <c r="C387" s="589" t="s">
        <v>131</v>
      </c>
      <c r="D387" s="589" t="s">
        <v>132</v>
      </c>
      <c r="E387" s="589" t="s">
        <v>3778</v>
      </c>
      <c r="F387" s="590">
        <v>43033</v>
      </c>
      <c r="G387" s="591">
        <v>510.62</v>
      </c>
      <c r="H387" s="591">
        <v>1</v>
      </c>
      <c r="I387" s="591">
        <f t="shared" ref="I387:I390" si="6">G387*H387</f>
        <v>510.62</v>
      </c>
      <c r="J387" s="589" t="s">
        <v>474</v>
      </c>
      <c r="K387" s="589" t="s">
        <v>156</v>
      </c>
      <c r="L387" s="590">
        <v>43034</v>
      </c>
      <c r="M387" s="589" t="s">
        <v>71</v>
      </c>
      <c r="N387" s="589" t="s">
        <v>474</v>
      </c>
    </row>
    <row r="388" spans="1:14" x14ac:dyDescent="0.2">
      <c r="A388" s="589" t="s">
        <v>611</v>
      </c>
      <c r="B388" s="589" t="s">
        <v>248</v>
      </c>
      <c r="C388" s="589" t="s">
        <v>249</v>
      </c>
      <c r="D388" s="589" t="s">
        <v>250</v>
      </c>
      <c r="E388" s="589" t="s">
        <v>3779</v>
      </c>
      <c r="F388" s="590">
        <v>43028</v>
      </c>
      <c r="G388" s="591">
        <v>300.99</v>
      </c>
      <c r="H388" s="591">
        <v>1</v>
      </c>
      <c r="I388" s="591">
        <f t="shared" si="6"/>
        <v>300.99</v>
      </c>
      <c r="J388" s="589" t="s">
        <v>474</v>
      </c>
      <c r="K388" s="589" t="s">
        <v>2460</v>
      </c>
      <c r="L388" s="590">
        <v>43031</v>
      </c>
      <c r="M388" s="589" t="s">
        <v>71</v>
      </c>
      <c r="N388" s="589" t="s">
        <v>474</v>
      </c>
    </row>
    <row r="389" spans="1:14" x14ac:dyDescent="0.2">
      <c r="A389" s="589" t="s">
        <v>307</v>
      </c>
      <c r="B389" s="589" t="s">
        <v>3780</v>
      </c>
      <c r="C389" s="589" t="s">
        <v>3781</v>
      </c>
      <c r="D389" s="589" t="s">
        <v>3782</v>
      </c>
      <c r="E389" s="589" t="s">
        <v>3783</v>
      </c>
      <c r="F389" s="590">
        <v>42691</v>
      </c>
      <c r="G389" s="591">
        <v>35.86</v>
      </c>
      <c r="H389" s="591">
        <v>1</v>
      </c>
      <c r="I389" s="591">
        <f t="shared" si="6"/>
        <v>35.86</v>
      </c>
      <c r="J389" s="589" t="s">
        <v>474</v>
      </c>
      <c r="K389" s="589" t="s">
        <v>3784</v>
      </c>
      <c r="L389" s="590">
        <v>43035</v>
      </c>
      <c r="M389" s="589" t="s">
        <v>71</v>
      </c>
      <c r="N389" s="589" t="s">
        <v>474</v>
      </c>
    </row>
    <row r="390" spans="1:14" x14ac:dyDescent="0.2">
      <c r="A390" s="589" t="s">
        <v>87</v>
      </c>
      <c r="B390" s="589" t="s">
        <v>409</v>
      </c>
      <c r="C390" s="589" t="s">
        <v>410</v>
      </c>
      <c r="D390" s="589" t="s">
        <v>411</v>
      </c>
      <c r="E390" s="589" t="s">
        <v>3785</v>
      </c>
      <c r="F390" s="590">
        <v>41688</v>
      </c>
      <c r="G390" s="591">
        <v>78.099999999999994</v>
      </c>
      <c r="H390" s="591">
        <v>1</v>
      </c>
      <c r="I390" s="591">
        <f t="shared" si="6"/>
        <v>78.099999999999994</v>
      </c>
      <c r="J390" s="589" t="s">
        <v>474</v>
      </c>
      <c r="K390" s="589" t="s">
        <v>196</v>
      </c>
      <c r="L390" s="590">
        <v>43012</v>
      </c>
      <c r="M390" s="589" t="s">
        <v>71</v>
      </c>
      <c r="N390" s="589" t="s">
        <v>474</v>
      </c>
    </row>
    <row r="391" spans="1:14" x14ac:dyDescent="0.2">
      <c r="I391" s="592">
        <f>SUM(I2:I390)</f>
        <v>203699.08000000007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workbookViewId="0">
      <selection activeCell="G2" sqref="G2:G95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6" width="15" style="589" bestFit="1" customWidth="1"/>
    <col min="7" max="7" width="10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3028</v>
      </c>
      <c r="F2" s="590">
        <v>43010</v>
      </c>
      <c r="G2" s="591">
        <v>-43.15</v>
      </c>
      <c r="H2" s="589" t="s">
        <v>474</v>
      </c>
      <c r="I2" s="589" t="s">
        <v>1073</v>
      </c>
      <c r="J2" s="590">
        <v>43011</v>
      </c>
      <c r="K2" s="589" t="s">
        <v>4</v>
      </c>
      <c r="L2" s="589" t="s">
        <v>3256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5436</v>
      </c>
      <c r="F3" s="590">
        <v>43035</v>
      </c>
      <c r="G3" s="591">
        <v>-264</v>
      </c>
      <c r="H3" s="589" t="s">
        <v>474</v>
      </c>
      <c r="I3" s="589" t="s">
        <v>1073</v>
      </c>
      <c r="J3" s="590">
        <v>43038</v>
      </c>
      <c r="K3" s="589" t="s">
        <v>4</v>
      </c>
      <c r="L3" s="589" t="s">
        <v>3256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5437</v>
      </c>
      <c r="F4" s="590">
        <v>43035</v>
      </c>
      <c r="G4" s="591">
        <v>-264</v>
      </c>
      <c r="H4" s="589" t="s">
        <v>474</v>
      </c>
      <c r="I4" s="589" t="s">
        <v>1073</v>
      </c>
      <c r="J4" s="590">
        <v>43038</v>
      </c>
      <c r="K4" s="589" t="s">
        <v>4</v>
      </c>
      <c r="L4" s="589" t="s">
        <v>3256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5438</v>
      </c>
      <c r="F5" s="590">
        <v>43027</v>
      </c>
      <c r="G5" s="591">
        <v>-581</v>
      </c>
      <c r="H5" s="589" t="s">
        <v>474</v>
      </c>
      <c r="I5" s="589" t="s">
        <v>1639</v>
      </c>
      <c r="J5" s="590">
        <v>43028</v>
      </c>
      <c r="K5" s="589" t="s">
        <v>4</v>
      </c>
      <c r="L5" s="589" t="s">
        <v>474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5439</v>
      </c>
      <c r="F6" s="590">
        <v>43027</v>
      </c>
      <c r="G6" s="591">
        <v>-581</v>
      </c>
      <c r="H6" s="589" t="s">
        <v>474</v>
      </c>
      <c r="I6" s="589" t="s">
        <v>1639</v>
      </c>
      <c r="J6" s="590">
        <v>43028</v>
      </c>
      <c r="K6" s="589" t="s">
        <v>4</v>
      </c>
      <c r="L6" s="589" t="s">
        <v>474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5440</v>
      </c>
      <c r="F7" s="590">
        <v>43027</v>
      </c>
      <c r="G7" s="591">
        <v>-581</v>
      </c>
      <c r="H7" s="589" t="s">
        <v>474</v>
      </c>
      <c r="I7" s="589" t="s">
        <v>1639</v>
      </c>
      <c r="J7" s="590">
        <v>43028</v>
      </c>
      <c r="K7" s="589" t="s">
        <v>4</v>
      </c>
      <c r="L7" s="589" t="s">
        <v>474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3039</v>
      </c>
      <c r="F8" s="590">
        <v>43026</v>
      </c>
      <c r="G8" s="591">
        <v>-102.31</v>
      </c>
      <c r="H8" s="589" t="s">
        <v>474</v>
      </c>
      <c r="I8" s="589" t="s">
        <v>338</v>
      </c>
      <c r="J8" s="590">
        <v>43027</v>
      </c>
      <c r="K8" s="589" t="s">
        <v>4</v>
      </c>
      <c r="L8" s="589" t="s">
        <v>1891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3040</v>
      </c>
      <c r="F9" s="590">
        <v>43026</v>
      </c>
      <c r="G9" s="591">
        <v>-102.31</v>
      </c>
      <c r="H9" s="589" t="s">
        <v>474</v>
      </c>
      <c r="I9" s="589" t="s">
        <v>338</v>
      </c>
      <c r="J9" s="590">
        <v>43027</v>
      </c>
      <c r="K9" s="589" t="s">
        <v>4</v>
      </c>
      <c r="L9" s="589" t="s">
        <v>1891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5441</v>
      </c>
      <c r="F10" s="590">
        <v>43012</v>
      </c>
      <c r="G10" s="591">
        <v>-196</v>
      </c>
      <c r="H10" s="589" t="s">
        <v>474</v>
      </c>
      <c r="I10" s="589" t="s">
        <v>1073</v>
      </c>
      <c r="J10" s="590">
        <v>43013</v>
      </c>
      <c r="K10" s="589" t="s">
        <v>4</v>
      </c>
      <c r="L10" s="589" t="s">
        <v>3256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5442</v>
      </c>
      <c r="F11" s="590">
        <v>42916</v>
      </c>
      <c r="G11" s="591">
        <v>-450</v>
      </c>
      <c r="H11" s="589" t="s">
        <v>474</v>
      </c>
      <c r="I11" s="589" t="s">
        <v>1073</v>
      </c>
      <c r="J11" s="590">
        <v>43024</v>
      </c>
      <c r="K11" s="589" t="s">
        <v>4</v>
      </c>
      <c r="L11" s="589" t="s">
        <v>3256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5443</v>
      </c>
      <c r="F12" s="590">
        <v>42935</v>
      </c>
      <c r="G12" s="591">
        <v>-35</v>
      </c>
      <c r="H12" s="589" t="s">
        <v>474</v>
      </c>
      <c r="I12" s="589" t="s">
        <v>1073</v>
      </c>
      <c r="J12" s="590">
        <v>43024</v>
      </c>
      <c r="K12" s="589" t="s">
        <v>4</v>
      </c>
      <c r="L12" s="589" t="s">
        <v>3256</v>
      </c>
    </row>
    <row r="13" spans="1:12" x14ac:dyDescent="0.2">
      <c r="A13" s="589" t="s">
        <v>611</v>
      </c>
      <c r="B13" s="589" t="s">
        <v>541</v>
      </c>
      <c r="C13" s="589" t="s">
        <v>542</v>
      </c>
      <c r="D13" s="589" t="s">
        <v>543</v>
      </c>
      <c r="E13" s="589" t="s">
        <v>3786</v>
      </c>
      <c r="F13" s="590">
        <v>43028</v>
      </c>
      <c r="G13" s="591">
        <v>-32.61</v>
      </c>
      <c r="H13" s="589" t="s">
        <v>3787</v>
      </c>
      <c r="I13" s="589" t="s">
        <v>3003</v>
      </c>
      <c r="J13" s="590">
        <v>43033</v>
      </c>
      <c r="K13" s="589" t="s">
        <v>4</v>
      </c>
      <c r="L13" s="589" t="s">
        <v>3788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3082</v>
      </c>
      <c r="F14" s="590">
        <v>43038</v>
      </c>
      <c r="G14" s="591">
        <v>15.2</v>
      </c>
      <c r="H14" s="589" t="s">
        <v>474</v>
      </c>
      <c r="I14" s="589" t="s">
        <v>522</v>
      </c>
      <c r="J14" s="590">
        <v>43039</v>
      </c>
      <c r="K14" s="589" t="s">
        <v>4</v>
      </c>
      <c r="L14" s="589" t="s">
        <v>3083</v>
      </c>
    </row>
    <row r="15" spans="1:12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3118</v>
      </c>
      <c r="F15" s="590">
        <v>43033</v>
      </c>
      <c r="G15" s="591">
        <v>194.98</v>
      </c>
      <c r="H15" s="589" t="s">
        <v>474</v>
      </c>
      <c r="I15" s="589" t="s">
        <v>398</v>
      </c>
      <c r="J15" s="590">
        <v>43034</v>
      </c>
      <c r="K15" s="589" t="s">
        <v>4</v>
      </c>
      <c r="L15" s="589" t="s">
        <v>2324</v>
      </c>
    </row>
    <row r="16" spans="1:12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3789</v>
      </c>
      <c r="F16" s="590">
        <v>43028</v>
      </c>
      <c r="G16" s="591">
        <v>905.39</v>
      </c>
      <c r="H16" s="589" t="s">
        <v>474</v>
      </c>
      <c r="I16" s="589" t="s">
        <v>522</v>
      </c>
      <c r="J16" s="590">
        <v>43029</v>
      </c>
      <c r="K16" s="589" t="s">
        <v>4</v>
      </c>
      <c r="L16" s="589" t="s">
        <v>3790</v>
      </c>
    </row>
    <row r="17" spans="1:12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5444</v>
      </c>
      <c r="F17" s="590">
        <v>43026</v>
      </c>
      <c r="G17" s="591">
        <v>82.95</v>
      </c>
      <c r="H17" s="589" t="s">
        <v>474</v>
      </c>
      <c r="I17" s="589" t="s">
        <v>152</v>
      </c>
      <c r="J17" s="590">
        <v>43027</v>
      </c>
      <c r="K17" s="589" t="s">
        <v>4</v>
      </c>
      <c r="L17" s="589" t="s">
        <v>5445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3186</v>
      </c>
      <c r="F18" s="590">
        <v>43025</v>
      </c>
      <c r="G18" s="591">
        <v>70.92</v>
      </c>
      <c r="H18" s="589" t="s">
        <v>474</v>
      </c>
      <c r="I18" s="589" t="s">
        <v>682</v>
      </c>
      <c r="J18" s="590">
        <v>43026</v>
      </c>
      <c r="K18" s="589" t="s">
        <v>4</v>
      </c>
      <c r="L18" s="589" t="s">
        <v>3187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3188</v>
      </c>
      <c r="F19" s="590">
        <v>43025</v>
      </c>
      <c r="G19" s="591">
        <v>70.709999999999994</v>
      </c>
      <c r="H19" s="589" t="s">
        <v>474</v>
      </c>
      <c r="I19" s="589" t="s">
        <v>682</v>
      </c>
      <c r="J19" s="590">
        <v>43026</v>
      </c>
      <c r="K19" s="589" t="s">
        <v>4</v>
      </c>
      <c r="L19" s="589" t="s">
        <v>3187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3791</v>
      </c>
      <c r="F20" s="590">
        <v>43018</v>
      </c>
      <c r="G20" s="591">
        <v>13</v>
      </c>
      <c r="H20" s="589" t="s">
        <v>474</v>
      </c>
      <c r="I20" s="589" t="s">
        <v>350</v>
      </c>
      <c r="J20" s="590">
        <v>43019</v>
      </c>
      <c r="K20" s="589" t="s">
        <v>4</v>
      </c>
      <c r="L20" s="589" t="s">
        <v>3792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3275</v>
      </c>
      <c r="F21" s="590">
        <v>43012</v>
      </c>
      <c r="G21" s="591">
        <v>65.66</v>
      </c>
      <c r="H21" s="589" t="s">
        <v>474</v>
      </c>
      <c r="I21" s="589" t="s">
        <v>1073</v>
      </c>
      <c r="J21" s="590">
        <v>43032</v>
      </c>
      <c r="K21" s="589" t="s">
        <v>4</v>
      </c>
      <c r="L21" s="589" t="s">
        <v>5446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3284</v>
      </c>
      <c r="F22" s="590">
        <v>43010</v>
      </c>
      <c r="G22" s="591">
        <v>1091.4000000000001</v>
      </c>
      <c r="H22" s="589" t="s">
        <v>474</v>
      </c>
      <c r="I22" s="589" t="s">
        <v>1073</v>
      </c>
      <c r="J22" s="590">
        <v>43032</v>
      </c>
      <c r="K22" s="589" t="s">
        <v>4</v>
      </c>
      <c r="L22" s="589" t="s">
        <v>5447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3288</v>
      </c>
      <c r="F23" s="590">
        <v>43010</v>
      </c>
      <c r="G23" s="591">
        <v>89.01</v>
      </c>
      <c r="H23" s="589" t="s">
        <v>474</v>
      </c>
      <c r="I23" s="589" t="s">
        <v>1073</v>
      </c>
      <c r="J23" s="590">
        <v>43032</v>
      </c>
      <c r="K23" s="589" t="s">
        <v>4</v>
      </c>
      <c r="L23" s="589" t="s">
        <v>5448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3289</v>
      </c>
      <c r="F24" s="590">
        <v>43010</v>
      </c>
      <c r="G24" s="591">
        <v>39.75</v>
      </c>
      <c r="H24" s="589" t="s">
        <v>474</v>
      </c>
      <c r="I24" s="589" t="s">
        <v>1073</v>
      </c>
      <c r="J24" s="590">
        <v>43032</v>
      </c>
      <c r="K24" s="589" t="s">
        <v>4</v>
      </c>
      <c r="L24" s="589" t="s">
        <v>5449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3291</v>
      </c>
      <c r="F25" s="590">
        <v>43010</v>
      </c>
      <c r="G25" s="591">
        <v>394.1</v>
      </c>
      <c r="H25" s="589" t="s">
        <v>474</v>
      </c>
      <c r="I25" s="589" t="s">
        <v>1073</v>
      </c>
      <c r="J25" s="590">
        <v>43032</v>
      </c>
      <c r="K25" s="589" t="s">
        <v>4</v>
      </c>
      <c r="L25" s="589" t="s">
        <v>5450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3292</v>
      </c>
      <c r="F26" s="590">
        <v>43010</v>
      </c>
      <c r="G26" s="591">
        <v>957.06</v>
      </c>
      <c r="H26" s="589" t="s">
        <v>474</v>
      </c>
      <c r="I26" s="589" t="s">
        <v>1073</v>
      </c>
      <c r="J26" s="590">
        <v>43032</v>
      </c>
      <c r="K26" s="589" t="s">
        <v>4</v>
      </c>
      <c r="L26" s="589" t="s">
        <v>5450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3294</v>
      </c>
      <c r="F27" s="590">
        <v>43010</v>
      </c>
      <c r="G27" s="591">
        <v>137.66</v>
      </c>
      <c r="H27" s="589" t="s">
        <v>474</v>
      </c>
      <c r="I27" s="589" t="s">
        <v>1073</v>
      </c>
      <c r="J27" s="590">
        <v>43032</v>
      </c>
      <c r="K27" s="589" t="s">
        <v>4</v>
      </c>
      <c r="L27" s="589" t="s">
        <v>5451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3295</v>
      </c>
      <c r="F28" s="590">
        <v>43010</v>
      </c>
      <c r="G28" s="591">
        <v>124.19</v>
      </c>
      <c r="H28" s="589" t="s">
        <v>474</v>
      </c>
      <c r="I28" s="589" t="s">
        <v>1073</v>
      </c>
      <c r="J28" s="590">
        <v>43032</v>
      </c>
      <c r="K28" s="589" t="s">
        <v>4</v>
      </c>
      <c r="L28" s="589" t="s">
        <v>5451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3304</v>
      </c>
      <c r="F29" s="590">
        <v>43010</v>
      </c>
      <c r="G29" s="591">
        <v>84.68</v>
      </c>
      <c r="H29" s="589" t="s">
        <v>474</v>
      </c>
      <c r="I29" s="589" t="s">
        <v>1073</v>
      </c>
      <c r="J29" s="590">
        <v>43032</v>
      </c>
      <c r="K29" s="589" t="s">
        <v>4</v>
      </c>
      <c r="L29" s="589" t="s">
        <v>5452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3306</v>
      </c>
      <c r="F30" s="590">
        <v>43010</v>
      </c>
      <c r="G30" s="591">
        <v>33.1</v>
      </c>
      <c r="H30" s="589" t="s">
        <v>474</v>
      </c>
      <c r="I30" s="589" t="s">
        <v>2402</v>
      </c>
      <c r="J30" s="590">
        <v>43032</v>
      </c>
      <c r="K30" s="589" t="s">
        <v>4</v>
      </c>
      <c r="L30" s="589" t="s">
        <v>3850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3307</v>
      </c>
      <c r="F31" s="590">
        <v>43010</v>
      </c>
      <c r="G31" s="591">
        <v>234.56</v>
      </c>
      <c r="H31" s="589" t="s">
        <v>474</v>
      </c>
      <c r="I31" s="589" t="s">
        <v>1073</v>
      </c>
      <c r="J31" s="590">
        <v>43032</v>
      </c>
      <c r="K31" s="589" t="s">
        <v>4</v>
      </c>
      <c r="L31" s="589" t="s">
        <v>5453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3309</v>
      </c>
      <c r="F32" s="590">
        <v>43010</v>
      </c>
      <c r="G32" s="591">
        <v>729.68</v>
      </c>
      <c r="H32" s="589" t="s">
        <v>474</v>
      </c>
      <c r="I32" s="589" t="s">
        <v>1073</v>
      </c>
      <c r="J32" s="590">
        <v>43032</v>
      </c>
      <c r="K32" s="589" t="s">
        <v>4</v>
      </c>
      <c r="L32" s="589" t="s">
        <v>5454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3313</v>
      </c>
      <c r="F33" s="590">
        <v>43010</v>
      </c>
      <c r="G33" s="591">
        <v>167.93</v>
      </c>
      <c r="H33" s="589" t="s">
        <v>474</v>
      </c>
      <c r="I33" s="589" t="s">
        <v>1073</v>
      </c>
      <c r="J33" s="590">
        <v>43032</v>
      </c>
      <c r="K33" s="589" t="s">
        <v>4</v>
      </c>
      <c r="L33" s="589" t="s">
        <v>5455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3314</v>
      </c>
      <c r="F34" s="590">
        <v>43010</v>
      </c>
      <c r="G34" s="591">
        <v>269.37</v>
      </c>
      <c r="H34" s="589" t="s">
        <v>474</v>
      </c>
      <c r="I34" s="589" t="s">
        <v>1073</v>
      </c>
      <c r="J34" s="590">
        <v>43032</v>
      </c>
      <c r="K34" s="589" t="s">
        <v>4</v>
      </c>
      <c r="L34" s="589" t="s">
        <v>5456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3315</v>
      </c>
      <c r="F35" s="590">
        <v>43010</v>
      </c>
      <c r="G35" s="591">
        <v>269.37</v>
      </c>
      <c r="H35" s="589" t="s">
        <v>474</v>
      </c>
      <c r="I35" s="589" t="s">
        <v>1073</v>
      </c>
      <c r="J35" s="590">
        <v>43032</v>
      </c>
      <c r="K35" s="589" t="s">
        <v>4</v>
      </c>
      <c r="L35" s="589" t="s">
        <v>5457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3316</v>
      </c>
      <c r="F36" s="590">
        <v>43007</v>
      </c>
      <c r="G36" s="591">
        <v>59.98</v>
      </c>
      <c r="H36" s="589" t="s">
        <v>474</v>
      </c>
      <c r="I36" s="589" t="s">
        <v>1073</v>
      </c>
      <c r="J36" s="590">
        <v>43032</v>
      </c>
      <c r="K36" s="589" t="s">
        <v>4</v>
      </c>
      <c r="L36" s="589" t="s">
        <v>5458</v>
      </c>
    </row>
    <row r="37" spans="1:12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3321</v>
      </c>
      <c r="F37" s="590">
        <v>43007</v>
      </c>
      <c r="G37" s="591">
        <v>97.85</v>
      </c>
      <c r="H37" s="589" t="s">
        <v>474</v>
      </c>
      <c r="I37" s="589" t="s">
        <v>1073</v>
      </c>
      <c r="J37" s="590">
        <v>43032</v>
      </c>
      <c r="K37" s="589" t="s">
        <v>4</v>
      </c>
      <c r="L37" s="589" t="s">
        <v>5459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3332</v>
      </c>
      <c r="F38" s="590">
        <v>43006</v>
      </c>
      <c r="G38" s="591">
        <v>464.91</v>
      </c>
      <c r="H38" s="589" t="s">
        <v>474</v>
      </c>
      <c r="I38" s="589" t="s">
        <v>1073</v>
      </c>
      <c r="J38" s="590">
        <v>43032</v>
      </c>
      <c r="K38" s="589" t="s">
        <v>4</v>
      </c>
      <c r="L38" s="589" t="s">
        <v>5460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5461</v>
      </c>
      <c r="F39" s="590">
        <v>43006</v>
      </c>
      <c r="G39" s="591">
        <v>653.38</v>
      </c>
      <c r="H39" s="589" t="s">
        <v>474</v>
      </c>
      <c r="I39" s="589" t="s">
        <v>224</v>
      </c>
      <c r="J39" s="590">
        <v>43032</v>
      </c>
      <c r="K39" s="589" t="s">
        <v>4</v>
      </c>
      <c r="L39" s="589" t="s">
        <v>5462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3335</v>
      </c>
      <c r="F40" s="590">
        <v>43006</v>
      </c>
      <c r="G40" s="591">
        <v>82.95</v>
      </c>
      <c r="H40" s="589" t="s">
        <v>474</v>
      </c>
      <c r="I40" s="589" t="s">
        <v>1073</v>
      </c>
      <c r="J40" s="590">
        <v>43032</v>
      </c>
      <c r="K40" s="589" t="s">
        <v>4</v>
      </c>
      <c r="L40" s="589" t="s">
        <v>5463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3337</v>
      </c>
      <c r="F41" s="590">
        <v>43006</v>
      </c>
      <c r="G41" s="591">
        <v>97.9</v>
      </c>
      <c r="H41" s="589" t="s">
        <v>474</v>
      </c>
      <c r="I41" s="589" t="s">
        <v>1073</v>
      </c>
      <c r="J41" s="590">
        <v>43032</v>
      </c>
      <c r="K41" s="589" t="s">
        <v>4</v>
      </c>
      <c r="L41" s="589" t="s">
        <v>4322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3338</v>
      </c>
      <c r="F42" s="590">
        <v>43006</v>
      </c>
      <c r="G42" s="591">
        <v>20.8</v>
      </c>
      <c r="H42" s="589" t="s">
        <v>474</v>
      </c>
      <c r="I42" s="589" t="s">
        <v>1073</v>
      </c>
      <c r="J42" s="590">
        <v>43032</v>
      </c>
      <c r="K42" s="589" t="s">
        <v>4</v>
      </c>
      <c r="L42" s="589" t="s">
        <v>5464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3339</v>
      </c>
      <c r="F43" s="590">
        <v>43006</v>
      </c>
      <c r="G43" s="591">
        <v>216.77</v>
      </c>
      <c r="H43" s="589" t="s">
        <v>474</v>
      </c>
      <c r="I43" s="589" t="s">
        <v>1073</v>
      </c>
      <c r="J43" s="590">
        <v>43032</v>
      </c>
      <c r="K43" s="589" t="s">
        <v>4</v>
      </c>
      <c r="L43" s="589" t="s">
        <v>5465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3340</v>
      </c>
      <c r="F44" s="590">
        <v>43006</v>
      </c>
      <c r="G44" s="591">
        <v>93.82</v>
      </c>
      <c r="H44" s="589" t="s">
        <v>474</v>
      </c>
      <c r="I44" s="589" t="s">
        <v>3506</v>
      </c>
      <c r="J44" s="590">
        <v>43032</v>
      </c>
      <c r="K44" s="589" t="s">
        <v>4</v>
      </c>
      <c r="L44" s="589" t="s">
        <v>3852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3341</v>
      </c>
      <c r="F45" s="590">
        <v>43006</v>
      </c>
      <c r="G45" s="591">
        <v>93.82</v>
      </c>
      <c r="H45" s="589" t="s">
        <v>474</v>
      </c>
      <c r="I45" s="589" t="s">
        <v>3506</v>
      </c>
      <c r="J45" s="590">
        <v>43032</v>
      </c>
      <c r="K45" s="589" t="s">
        <v>4</v>
      </c>
      <c r="L45" s="589" t="s">
        <v>3843</v>
      </c>
    </row>
    <row r="46" spans="1:12" x14ac:dyDescent="0.2">
      <c r="A46" s="589" t="s">
        <v>611</v>
      </c>
      <c r="B46" s="589" t="s">
        <v>687</v>
      </c>
      <c r="C46" s="589" t="s">
        <v>2995</v>
      </c>
      <c r="D46" s="589" t="s">
        <v>689</v>
      </c>
      <c r="E46" s="589" t="s">
        <v>3343</v>
      </c>
      <c r="F46" s="590">
        <v>43006</v>
      </c>
      <c r="G46" s="591">
        <v>97.85</v>
      </c>
      <c r="H46" s="589" t="s">
        <v>474</v>
      </c>
      <c r="I46" s="589" t="s">
        <v>1073</v>
      </c>
      <c r="J46" s="590">
        <v>43032</v>
      </c>
      <c r="K46" s="589" t="s">
        <v>4</v>
      </c>
      <c r="L46" s="589" t="s">
        <v>5466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3344</v>
      </c>
      <c r="F47" s="590">
        <v>43006</v>
      </c>
      <c r="G47" s="591">
        <v>97.85</v>
      </c>
      <c r="H47" s="589" t="s">
        <v>474</v>
      </c>
      <c r="I47" s="589" t="s">
        <v>1073</v>
      </c>
      <c r="J47" s="590">
        <v>43032</v>
      </c>
      <c r="K47" s="589" t="s">
        <v>4</v>
      </c>
      <c r="L47" s="589" t="s">
        <v>5466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3345</v>
      </c>
      <c r="F48" s="590">
        <v>43006</v>
      </c>
      <c r="G48" s="591">
        <v>141.22</v>
      </c>
      <c r="H48" s="589" t="s">
        <v>474</v>
      </c>
      <c r="I48" s="589" t="s">
        <v>1073</v>
      </c>
      <c r="J48" s="590">
        <v>43032</v>
      </c>
      <c r="K48" s="589" t="s">
        <v>4</v>
      </c>
      <c r="L48" s="589" t="s">
        <v>3256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3346</v>
      </c>
      <c r="F49" s="590">
        <v>43006</v>
      </c>
      <c r="G49" s="591">
        <v>474.56</v>
      </c>
      <c r="H49" s="589" t="s">
        <v>474</v>
      </c>
      <c r="I49" s="589" t="s">
        <v>415</v>
      </c>
      <c r="J49" s="590">
        <v>43032</v>
      </c>
      <c r="K49" s="589" t="s">
        <v>4</v>
      </c>
      <c r="L49" s="589" t="s">
        <v>5467</v>
      </c>
    </row>
    <row r="50" spans="1:12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3349</v>
      </c>
      <c r="F50" s="590">
        <v>43005</v>
      </c>
      <c r="G50" s="591">
        <v>686.91</v>
      </c>
      <c r="H50" s="589" t="s">
        <v>474</v>
      </c>
      <c r="I50" s="589" t="s">
        <v>183</v>
      </c>
      <c r="J50" s="590">
        <v>43032</v>
      </c>
      <c r="K50" s="589" t="s">
        <v>4</v>
      </c>
      <c r="L50" s="589" t="s">
        <v>5468</v>
      </c>
    </row>
    <row r="51" spans="1:12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3350</v>
      </c>
      <c r="F51" s="590">
        <v>43005</v>
      </c>
      <c r="G51" s="591">
        <v>34.4</v>
      </c>
      <c r="H51" s="589" t="s">
        <v>474</v>
      </c>
      <c r="I51" s="589" t="s">
        <v>668</v>
      </c>
      <c r="J51" s="590">
        <v>43032</v>
      </c>
      <c r="K51" s="589" t="s">
        <v>4</v>
      </c>
      <c r="L51" s="589" t="s">
        <v>5469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3351</v>
      </c>
      <c r="F52" s="590">
        <v>43005</v>
      </c>
      <c r="G52" s="591">
        <v>23.5</v>
      </c>
      <c r="H52" s="589" t="s">
        <v>474</v>
      </c>
      <c r="I52" s="589" t="s">
        <v>668</v>
      </c>
      <c r="J52" s="590">
        <v>43032</v>
      </c>
      <c r="K52" s="589" t="s">
        <v>4</v>
      </c>
      <c r="L52" s="589" t="s">
        <v>5470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3352</v>
      </c>
      <c r="F53" s="590">
        <v>43005</v>
      </c>
      <c r="G53" s="591">
        <v>50.5</v>
      </c>
      <c r="H53" s="589" t="s">
        <v>474</v>
      </c>
      <c r="I53" s="589" t="s">
        <v>1073</v>
      </c>
      <c r="J53" s="590">
        <v>43032</v>
      </c>
      <c r="K53" s="589" t="s">
        <v>4</v>
      </c>
      <c r="L53" s="589" t="s">
        <v>5471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3354</v>
      </c>
      <c r="F54" s="590">
        <v>43005</v>
      </c>
      <c r="G54" s="591">
        <v>107.31</v>
      </c>
      <c r="H54" s="589" t="s">
        <v>474</v>
      </c>
      <c r="I54" s="589" t="s">
        <v>1073</v>
      </c>
      <c r="J54" s="590">
        <v>43032</v>
      </c>
      <c r="K54" s="589" t="s">
        <v>4</v>
      </c>
      <c r="L54" s="589" t="s">
        <v>5472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3355</v>
      </c>
      <c r="F55" s="590">
        <v>43005</v>
      </c>
      <c r="G55" s="591">
        <v>93.98</v>
      </c>
      <c r="H55" s="589" t="s">
        <v>474</v>
      </c>
      <c r="I55" s="589" t="s">
        <v>1073</v>
      </c>
      <c r="J55" s="590">
        <v>43032</v>
      </c>
      <c r="K55" s="589" t="s">
        <v>4</v>
      </c>
      <c r="L55" s="589" t="s">
        <v>5473</v>
      </c>
    </row>
    <row r="56" spans="1:12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3356</v>
      </c>
      <c r="F56" s="590">
        <v>43005</v>
      </c>
      <c r="G56" s="591">
        <v>106.77</v>
      </c>
      <c r="H56" s="589" t="s">
        <v>474</v>
      </c>
      <c r="I56" s="589" t="s">
        <v>1073</v>
      </c>
      <c r="J56" s="590">
        <v>43032</v>
      </c>
      <c r="K56" s="589" t="s">
        <v>4</v>
      </c>
      <c r="L56" s="589" t="s">
        <v>5474</v>
      </c>
    </row>
    <row r="57" spans="1:12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3357</v>
      </c>
      <c r="F57" s="590">
        <v>43003</v>
      </c>
      <c r="G57" s="591">
        <v>111.51</v>
      </c>
      <c r="H57" s="589" t="s">
        <v>474</v>
      </c>
      <c r="I57" s="589" t="s">
        <v>1073</v>
      </c>
      <c r="J57" s="590">
        <v>43032</v>
      </c>
      <c r="K57" s="589" t="s">
        <v>4</v>
      </c>
      <c r="L57" s="589" t="s">
        <v>5475</v>
      </c>
    </row>
    <row r="58" spans="1:12" x14ac:dyDescent="0.2">
      <c r="A58" s="589" t="s">
        <v>611</v>
      </c>
      <c r="B58" s="589" t="s">
        <v>687</v>
      </c>
      <c r="C58" s="589" t="s">
        <v>2995</v>
      </c>
      <c r="D58" s="589" t="s">
        <v>689</v>
      </c>
      <c r="E58" s="589" t="s">
        <v>3358</v>
      </c>
      <c r="F58" s="590">
        <v>43003</v>
      </c>
      <c r="G58" s="591">
        <v>82.95</v>
      </c>
      <c r="H58" s="589" t="s">
        <v>474</v>
      </c>
      <c r="I58" s="589" t="s">
        <v>1073</v>
      </c>
      <c r="J58" s="590">
        <v>43032</v>
      </c>
      <c r="K58" s="589" t="s">
        <v>4</v>
      </c>
      <c r="L58" s="589" t="s">
        <v>5476</v>
      </c>
    </row>
    <row r="59" spans="1:12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5477</v>
      </c>
      <c r="F59" s="590">
        <v>43003</v>
      </c>
      <c r="G59" s="591">
        <v>280.89</v>
      </c>
      <c r="H59" s="589" t="s">
        <v>474</v>
      </c>
      <c r="I59" s="589" t="s">
        <v>375</v>
      </c>
      <c r="J59" s="590">
        <v>43032</v>
      </c>
      <c r="K59" s="589" t="s">
        <v>4</v>
      </c>
      <c r="L59" s="589" t="s">
        <v>5478</v>
      </c>
    </row>
    <row r="60" spans="1:12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5479</v>
      </c>
      <c r="F60" s="590">
        <v>43003</v>
      </c>
      <c r="G60" s="591">
        <v>198.78</v>
      </c>
      <c r="H60" s="589" t="s">
        <v>474</v>
      </c>
      <c r="I60" s="589" t="s">
        <v>375</v>
      </c>
      <c r="J60" s="590">
        <v>43032</v>
      </c>
      <c r="K60" s="589" t="s">
        <v>4</v>
      </c>
      <c r="L60" s="589" t="s">
        <v>5480</v>
      </c>
    </row>
    <row r="61" spans="1:12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3362</v>
      </c>
      <c r="F61" s="590">
        <v>43003</v>
      </c>
      <c r="G61" s="591">
        <v>153</v>
      </c>
      <c r="H61" s="589" t="s">
        <v>474</v>
      </c>
      <c r="I61" s="589" t="s">
        <v>1073</v>
      </c>
      <c r="J61" s="590">
        <v>43032</v>
      </c>
      <c r="K61" s="589" t="s">
        <v>4</v>
      </c>
      <c r="L61" s="589" t="s">
        <v>3844</v>
      </c>
    </row>
    <row r="62" spans="1:12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3365</v>
      </c>
      <c r="F62" s="590">
        <v>43003</v>
      </c>
      <c r="G62" s="591">
        <v>238.84</v>
      </c>
      <c r="H62" s="589" t="s">
        <v>474</v>
      </c>
      <c r="I62" s="589" t="s">
        <v>177</v>
      </c>
      <c r="J62" s="590">
        <v>43032</v>
      </c>
      <c r="K62" s="589" t="s">
        <v>4</v>
      </c>
      <c r="L62" s="589" t="s">
        <v>5481</v>
      </c>
    </row>
    <row r="63" spans="1:12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3366</v>
      </c>
      <c r="F63" s="590">
        <v>43003</v>
      </c>
      <c r="G63" s="591">
        <v>218.52</v>
      </c>
      <c r="H63" s="589" t="s">
        <v>474</v>
      </c>
      <c r="I63" s="589" t="s">
        <v>1639</v>
      </c>
      <c r="J63" s="590">
        <v>43032</v>
      </c>
      <c r="K63" s="589" t="s">
        <v>4</v>
      </c>
      <c r="L63" s="589" t="s">
        <v>3845</v>
      </c>
    </row>
    <row r="64" spans="1:12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3407</v>
      </c>
      <c r="F64" s="590">
        <v>43027</v>
      </c>
      <c r="G64" s="591">
        <v>65.97</v>
      </c>
      <c r="H64" s="589" t="s">
        <v>474</v>
      </c>
      <c r="I64" s="589" t="s">
        <v>529</v>
      </c>
      <c r="J64" s="590">
        <v>43028</v>
      </c>
      <c r="K64" s="589" t="s">
        <v>4</v>
      </c>
      <c r="L64" s="589" t="s">
        <v>3187</v>
      </c>
    </row>
    <row r="65" spans="1:12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5482</v>
      </c>
      <c r="F65" s="590">
        <v>43027</v>
      </c>
      <c r="G65" s="591">
        <v>77.97</v>
      </c>
      <c r="H65" s="589" t="s">
        <v>474</v>
      </c>
      <c r="I65" s="589" t="s">
        <v>152</v>
      </c>
      <c r="J65" s="590">
        <v>43028</v>
      </c>
      <c r="K65" s="589" t="s">
        <v>4</v>
      </c>
      <c r="L65" s="589" t="s">
        <v>5445</v>
      </c>
    </row>
    <row r="66" spans="1:12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5483</v>
      </c>
      <c r="F66" s="590">
        <v>43026</v>
      </c>
      <c r="G66" s="591">
        <v>264</v>
      </c>
      <c r="H66" s="589" t="s">
        <v>474</v>
      </c>
      <c r="I66" s="589" t="s">
        <v>1073</v>
      </c>
      <c r="J66" s="590">
        <v>43027</v>
      </c>
      <c r="K66" s="589" t="s">
        <v>4</v>
      </c>
      <c r="L66" s="589" t="s">
        <v>3256</v>
      </c>
    </row>
    <row r="67" spans="1:12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5484</v>
      </c>
      <c r="F67" s="590">
        <v>43026</v>
      </c>
      <c r="G67" s="591">
        <v>264</v>
      </c>
      <c r="H67" s="589" t="s">
        <v>474</v>
      </c>
      <c r="I67" s="589" t="s">
        <v>1073</v>
      </c>
      <c r="J67" s="590">
        <v>43027</v>
      </c>
      <c r="K67" s="589" t="s">
        <v>4</v>
      </c>
      <c r="L67" s="589" t="s">
        <v>3256</v>
      </c>
    </row>
    <row r="68" spans="1:12" x14ac:dyDescent="0.2">
      <c r="A68" s="589" t="s">
        <v>611</v>
      </c>
      <c r="B68" s="589" t="s">
        <v>687</v>
      </c>
      <c r="C68" s="589" t="s">
        <v>2995</v>
      </c>
      <c r="D68" s="589" t="s">
        <v>689</v>
      </c>
      <c r="E68" s="589" t="s">
        <v>3432</v>
      </c>
      <c r="F68" s="590">
        <v>43014</v>
      </c>
      <c r="G68" s="591">
        <v>50.83</v>
      </c>
      <c r="H68" s="589" t="s">
        <v>474</v>
      </c>
      <c r="I68" s="589" t="s">
        <v>156</v>
      </c>
      <c r="J68" s="590">
        <v>43015</v>
      </c>
      <c r="K68" s="589" t="s">
        <v>4</v>
      </c>
      <c r="L68" s="589" t="s">
        <v>3230</v>
      </c>
    </row>
    <row r="69" spans="1:12" x14ac:dyDescent="0.2">
      <c r="A69" s="589" t="s">
        <v>611</v>
      </c>
      <c r="B69" s="589" t="s">
        <v>687</v>
      </c>
      <c r="C69" s="589" t="s">
        <v>2995</v>
      </c>
      <c r="D69" s="589" t="s">
        <v>689</v>
      </c>
      <c r="E69" s="589" t="s">
        <v>3440</v>
      </c>
      <c r="F69" s="590">
        <v>43014</v>
      </c>
      <c r="G69" s="591">
        <v>49.3</v>
      </c>
      <c r="H69" s="589" t="s">
        <v>474</v>
      </c>
      <c r="I69" s="589" t="s">
        <v>528</v>
      </c>
      <c r="J69" s="590">
        <v>43015</v>
      </c>
      <c r="K69" s="589" t="s">
        <v>4</v>
      </c>
      <c r="L69" s="589" t="s">
        <v>3037</v>
      </c>
    </row>
    <row r="70" spans="1:12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3442</v>
      </c>
      <c r="F70" s="590">
        <v>43012</v>
      </c>
      <c r="G70" s="591">
        <v>362.04</v>
      </c>
      <c r="H70" s="589" t="s">
        <v>474</v>
      </c>
      <c r="I70" s="589" t="s">
        <v>3846</v>
      </c>
      <c r="J70" s="590">
        <v>43032</v>
      </c>
      <c r="K70" s="589" t="s">
        <v>4</v>
      </c>
      <c r="L70" s="589" t="s">
        <v>3847</v>
      </c>
    </row>
    <row r="71" spans="1:12" x14ac:dyDescent="0.2">
      <c r="A71" s="589" t="s">
        <v>611</v>
      </c>
      <c r="B71" s="589" t="s">
        <v>687</v>
      </c>
      <c r="C71" s="589" t="s">
        <v>2995</v>
      </c>
      <c r="D71" s="589" t="s">
        <v>689</v>
      </c>
      <c r="E71" s="589" t="s">
        <v>3447</v>
      </c>
      <c r="F71" s="590">
        <v>43010</v>
      </c>
      <c r="G71" s="591">
        <v>43.99</v>
      </c>
      <c r="H71" s="589" t="s">
        <v>474</v>
      </c>
      <c r="I71" s="589" t="s">
        <v>1073</v>
      </c>
      <c r="J71" s="590">
        <v>43032</v>
      </c>
      <c r="K71" s="589" t="s">
        <v>4</v>
      </c>
      <c r="L71" s="589" t="s">
        <v>3256</v>
      </c>
    </row>
    <row r="72" spans="1:12" x14ac:dyDescent="0.2">
      <c r="A72" s="589" t="s">
        <v>611</v>
      </c>
      <c r="B72" s="589" t="s">
        <v>687</v>
      </c>
      <c r="C72" s="589" t="s">
        <v>2995</v>
      </c>
      <c r="D72" s="589" t="s">
        <v>689</v>
      </c>
      <c r="E72" s="589" t="s">
        <v>3448</v>
      </c>
      <c r="F72" s="590">
        <v>43010</v>
      </c>
      <c r="G72" s="591">
        <v>235</v>
      </c>
      <c r="H72" s="589" t="s">
        <v>474</v>
      </c>
      <c r="I72" s="589" t="s">
        <v>1073</v>
      </c>
      <c r="J72" s="590">
        <v>43032</v>
      </c>
      <c r="K72" s="589" t="s">
        <v>4</v>
      </c>
      <c r="L72" s="589" t="s">
        <v>3849</v>
      </c>
    </row>
    <row r="73" spans="1:12" x14ac:dyDescent="0.2">
      <c r="A73" s="589" t="s">
        <v>611</v>
      </c>
      <c r="B73" s="589" t="s">
        <v>687</v>
      </c>
      <c r="C73" s="589" t="s">
        <v>2995</v>
      </c>
      <c r="D73" s="589" t="s">
        <v>689</v>
      </c>
      <c r="E73" s="589" t="s">
        <v>3450</v>
      </c>
      <c r="F73" s="590">
        <v>43010</v>
      </c>
      <c r="G73" s="591">
        <v>175</v>
      </c>
      <c r="H73" s="589" t="s">
        <v>474</v>
      </c>
      <c r="I73" s="589" t="s">
        <v>225</v>
      </c>
      <c r="J73" s="590">
        <v>43032</v>
      </c>
      <c r="K73" s="589" t="s">
        <v>4</v>
      </c>
      <c r="L73" s="589" t="s">
        <v>5485</v>
      </c>
    </row>
    <row r="74" spans="1:12" x14ac:dyDescent="0.2">
      <c r="A74" s="589" t="s">
        <v>611</v>
      </c>
      <c r="B74" s="589" t="s">
        <v>687</v>
      </c>
      <c r="C74" s="589" t="s">
        <v>2995</v>
      </c>
      <c r="D74" s="589" t="s">
        <v>689</v>
      </c>
      <c r="E74" s="589" t="s">
        <v>3452</v>
      </c>
      <c r="F74" s="590">
        <v>43010</v>
      </c>
      <c r="G74" s="591">
        <v>130</v>
      </c>
      <c r="H74" s="589" t="s">
        <v>474</v>
      </c>
      <c r="I74" s="589" t="s">
        <v>1073</v>
      </c>
      <c r="J74" s="590">
        <v>43032</v>
      </c>
      <c r="K74" s="589" t="s">
        <v>4</v>
      </c>
      <c r="L74" s="589" t="s">
        <v>3850</v>
      </c>
    </row>
    <row r="75" spans="1:12" x14ac:dyDescent="0.2">
      <c r="A75" s="589" t="s">
        <v>611</v>
      </c>
      <c r="B75" s="589" t="s">
        <v>687</v>
      </c>
      <c r="C75" s="589" t="s">
        <v>2995</v>
      </c>
      <c r="D75" s="589" t="s">
        <v>689</v>
      </c>
      <c r="E75" s="589" t="s">
        <v>3455</v>
      </c>
      <c r="F75" s="590">
        <v>43006</v>
      </c>
      <c r="G75" s="591">
        <v>180</v>
      </c>
      <c r="H75" s="589" t="s">
        <v>474</v>
      </c>
      <c r="I75" s="589" t="s">
        <v>1073</v>
      </c>
      <c r="J75" s="590">
        <v>43032</v>
      </c>
      <c r="K75" s="589" t="s">
        <v>4</v>
      </c>
      <c r="L75" s="589" t="s">
        <v>3851</v>
      </c>
    </row>
    <row r="76" spans="1:12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3459</v>
      </c>
      <c r="F76" s="590">
        <v>43006</v>
      </c>
      <c r="G76" s="591">
        <v>231.03</v>
      </c>
      <c r="H76" s="589" t="s">
        <v>474</v>
      </c>
      <c r="I76" s="589" t="s">
        <v>1073</v>
      </c>
      <c r="J76" s="590">
        <v>43032</v>
      </c>
      <c r="K76" s="589" t="s">
        <v>4</v>
      </c>
      <c r="L76" s="589" t="s">
        <v>3852</v>
      </c>
    </row>
    <row r="77" spans="1:12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3460</v>
      </c>
      <c r="F77" s="590">
        <v>43006</v>
      </c>
      <c r="G77" s="591">
        <v>447</v>
      </c>
      <c r="H77" s="589" t="s">
        <v>474</v>
      </c>
      <c r="I77" s="589" t="s">
        <v>1073</v>
      </c>
      <c r="J77" s="590">
        <v>43032</v>
      </c>
      <c r="K77" s="589" t="s">
        <v>4</v>
      </c>
      <c r="L77" s="589" t="s">
        <v>3410</v>
      </c>
    </row>
    <row r="78" spans="1:12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5486</v>
      </c>
      <c r="F78" s="590">
        <v>43005</v>
      </c>
      <c r="G78" s="591">
        <v>196</v>
      </c>
      <c r="H78" s="589" t="s">
        <v>474</v>
      </c>
      <c r="I78" s="589" t="s">
        <v>1073</v>
      </c>
      <c r="J78" s="590">
        <v>43032</v>
      </c>
      <c r="K78" s="589" t="s">
        <v>4</v>
      </c>
      <c r="L78" s="589" t="s">
        <v>3256</v>
      </c>
    </row>
    <row r="79" spans="1:12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3466</v>
      </c>
      <c r="F79" s="590">
        <v>42845</v>
      </c>
      <c r="G79" s="591">
        <v>97.85</v>
      </c>
      <c r="H79" s="589" t="s">
        <v>474</v>
      </c>
      <c r="I79" s="589" t="s">
        <v>1073</v>
      </c>
      <c r="J79" s="590">
        <v>43034</v>
      </c>
      <c r="K79" s="589" t="s">
        <v>4</v>
      </c>
      <c r="L79" s="589" t="s">
        <v>3256</v>
      </c>
    </row>
    <row r="80" spans="1:12" x14ac:dyDescent="0.2">
      <c r="A80" s="589" t="s">
        <v>611</v>
      </c>
      <c r="B80" s="589" t="s">
        <v>687</v>
      </c>
      <c r="C80" s="589" t="s">
        <v>2995</v>
      </c>
      <c r="D80" s="589" t="s">
        <v>689</v>
      </c>
      <c r="E80" s="589" t="s">
        <v>3467</v>
      </c>
      <c r="F80" s="590">
        <v>42845</v>
      </c>
      <c r="G80" s="591">
        <v>97.85</v>
      </c>
      <c r="H80" s="589" t="s">
        <v>474</v>
      </c>
      <c r="I80" s="589" t="s">
        <v>1073</v>
      </c>
      <c r="J80" s="590">
        <v>43034</v>
      </c>
      <c r="K80" s="589" t="s">
        <v>4</v>
      </c>
      <c r="L80" s="589" t="s">
        <v>3256</v>
      </c>
    </row>
    <row r="81" spans="1:12" x14ac:dyDescent="0.2">
      <c r="A81" s="589" t="s">
        <v>611</v>
      </c>
      <c r="B81" s="589" t="s">
        <v>687</v>
      </c>
      <c r="C81" s="589" t="s">
        <v>2995</v>
      </c>
      <c r="D81" s="589" t="s">
        <v>689</v>
      </c>
      <c r="E81" s="589" t="s">
        <v>3469</v>
      </c>
      <c r="F81" s="590">
        <v>42845</v>
      </c>
      <c r="G81" s="591">
        <v>97.85</v>
      </c>
      <c r="H81" s="589" t="s">
        <v>474</v>
      </c>
      <c r="I81" s="589" t="s">
        <v>1073</v>
      </c>
      <c r="J81" s="590">
        <v>43034</v>
      </c>
      <c r="K81" s="589" t="s">
        <v>4</v>
      </c>
      <c r="L81" s="589" t="s">
        <v>3256</v>
      </c>
    </row>
    <row r="82" spans="1:12" x14ac:dyDescent="0.2">
      <c r="A82" s="589" t="s">
        <v>611</v>
      </c>
      <c r="B82" s="589" t="s">
        <v>687</v>
      </c>
      <c r="C82" s="589" t="s">
        <v>2995</v>
      </c>
      <c r="D82" s="589" t="s">
        <v>689</v>
      </c>
      <c r="E82" s="589" t="s">
        <v>5487</v>
      </c>
      <c r="F82" s="590">
        <v>43026</v>
      </c>
      <c r="G82" s="591">
        <v>82.95</v>
      </c>
      <c r="H82" s="589" t="s">
        <v>474</v>
      </c>
      <c r="I82" s="589" t="s">
        <v>152</v>
      </c>
      <c r="J82" s="590">
        <v>43027</v>
      </c>
      <c r="K82" s="589" t="s">
        <v>4</v>
      </c>
      <c r="L82" s="589" t="s">
        <v>5445</v>
      </c>
    </row>
    <row r="83" spans="1:12" x14ac:dyDescent="0.2">
      <c r="A83" s="589" t="s">
        <v>611</v>
      </c>
      <c r="B83" s="589" t="s">
        <v>215</v>
      </c>
      <c r="C83" s="589" t="s">
        <v>3828</v>
      </c>
      <c r="D83" s="589" t="s">
        <v>216</v>
      </c>
      <c r="E83" s="589" t="s">
        <v>3500</v>
      </c>
      <c r="F83" s="590">
        <v>43028</v>
      </c>
      <c r="G83" s="591">
        <v>87.31</v>
      </c>
      <c r="H83" s="589" t="s">
        <v>3501</v>
      </c>
      <c r="I83" s="589" t="s">
        <v>104</v>
      </c>
      <c r="J83" s="590">
        <v>43031</v>
      </c>
      <c r="K83" s="589" t="s">
        <v>4</v>
      </c>
      <c r="L83" s="589" t="s">
        <v>3502</v>
      </c>
    </row>
    <row r="84" spans="1:12" x14ac:dyDescent="0.2">
      <c r="A84" s="589" t="s">
        <v>611</v>
      </c>
      <c r="B84" s="589" t="s">
        <v>2453</v>
      </c>
      <c r="C84" s="589" t="s">
        <v>2454</v>
      </c>
      <c r="D84" s="589" t="s">
        <v>2455</v>
      </c>
      <c r="E84" s="589" t="s">
        <v>3635</v>
      </c>
      <c r="F84" s="590">
        <v>43030</v>
      </c>
      <c r="G84" s="591">
        <v>300</v>
      </c>
      <c r="H84" s="589" t="s">
        <v>474</v>
      </c>
      <c r="I84" s="589" t="s">
        <v>548</v>
      </c>
      <c r="J84" s="590">
        <v>43035</v>
      </c>
      <c r="K84" s="589" t="s">
        <v>4</v>
      </c>
      <c r="L84" s="589" t="s">
        <v>474</v>
      </c>
    </row>
    <row r="85" spans="1:12" x14ac:dyDescent="0.2">
      <c r="A85" s="589" t="s">
        <v>611</v>
      </c>
      <c r="B85" s="589" t="s">
        <v>3796</v>
      </c>
      <c r="C85" s="589" t="s">
        <v>3797</v>
      </c>
      <c r="D85" s="589" t="s">
        <v>474</v>
      </c>
      <c r="E85" s="589" t="s">
        <v>3798</v>
      </c>
      <c r="F85" s="590">
        <v>42888</v>
      </c>
      <c r="G85" s="591">
        <v>455.83</v>
      </c>
      <c r="H85" s="589" t="s">
        <v>474</v>
      </c>
      <c r="I85" s="589" t="s">
        <v>550</v>
      </c>
      <c r="J85" s="590">
        <v>43034</v>
      </c>
      <c r="K85" s="589" t="s">
        <v>4</v>
      </c>
      <c r="L85" s="589" t="s">
        <v>474</v>
      </c>
    </row>
    <row r="86" spans="1:12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3673</v>
      </c>
      <c r="F86" s="590">
        <v>42947</v>
      </c>
      <c r="G86" s="591">
        <v>33</v>
      </c>
      <c r="H86" s="589" t="s">
        <v>474</v>
      </c>
      <c r="I86" s="589" t="s">
        <v>509</v>
      </c>
      <c r="J86" s="590">
        <v>43018</v>
      </c>
      <c r="K86" s="589" t="s">
        <v>4</v>
      </c>
      <c r="L86" s="589" t="s">
        <v>474</v>
      </c>
    </row>
    <row r="87" spans="1:12" x14ac:dyDescent="0.2">
      <c r="A87" s="589" t="s">
        <v>611</v>
      </c>
      <c r="B87" s="589" t="s">
        <v>541</v>
      </c>
      <c r="C87" s="589" t="s">
        <v>542</v>
      </c>
      <c r="D87" s="589" t="s">
        <v>543</v>
      </c>
      <c r="E87" s="589" t="s">
        <v>3799</v>
      </c>
      <c r="F87" s="590">
        <v>43006</v>
      </c>
      <c r="G87" s="591">
        <v>2324.12</v>
      </c>
      <c r="H87" s="589" t="s">
        <v>3787</v>
      </c>
      <c r="I87" s="589" t="s">
        <v>3003</v>
      </c>
      <c r="J87" s="590">
        <v>43017</v>
      </c>
      <c r="K87" s="589" t="s">
        <v>4</v>
      </c>
      <c r="L87" s="589" t="s">
        <v>3788</v>
      </c>
    </row>
    <row r="88" spans="1:12" x14ac:dyDescent="0.2">
      <c r="A88" s="589" t="s">
        <v>611</v>
      </c>
      <c r="B88" s="589" t="s">
        <v>1051</v>
      </c>
      <c r="C88" s="589" t="s">
        <v>3698</v>
      </c>
      <c r="D88" s="589" t="s">
        <v>1052</v>
      </c>
      <c r="E88" s="589" t="s">
        <v>3699</v>
      </c>
      <c r="F88" s="590">
        <v>43031</v>
      </c>
      <c r="G88" s="591">
        <v>2970.72</v>
      </c>
      <c r="H88" s="589" t="s">
        <v>3700</v>
      </c>
      <c r="I88" s="589" t="s">
        <v>338</v>
      </c>
      <c r="J88" s="590">
        <v>43032</v>
      </c>
      <c r="K88" s="589" t="s">
        <v>4</v>
      </c>
      <c r="L88" s="589" t="s">
        <v>3701</v>
      </c>
    </row>
    <row r="89" spans="1:12" x14ac:dyDescent="0.2">
      <c r="A89" s="589" t="s">
        <v>611</v>
      </c>
      <c r="B89" s="589" t="s">
        <v>115</v>
      </c>
      <c r="C89" s="589" t="s">
        <v>116</v>
      </c>
      <c r="D89" s="589" t="s">
        <v>117</v>
      </c>
      <c r="E89" s="589" t="s">
        <v>3716</v>
      </c>
      <c r="F89" s="590">
        <v>43007</v>
      </c>
      <c r="G89" s="591">
        <v>138.56</v>
      </c>
      <c r="H89" s="589" t="s">
        <v>3717</v>
      </c>
      <c r="I89" s="589" t="s">
        <v>617</v>
      </c>
      <c r="J89" s="590">
        <v>43010</v>
      </c>
      <c r="K89" s="589" t="s">
        <v>4</v>
      </c>
      <c r="L89" s="589" t="s">
        <v>3718</v>
      </c>
    </row>
    <row r="90" spans="1:12" x14ac:dyDescent="0.2">
      <c r="A90" s="589" t="s">
        <v>611</v>
      </c>
      <c r="B90" s="589" t="s">
        <v>3802</v>
      </c>
      <c r="C90" s="589" t="s">
        <v>3803</v>
      </c>
      <c r="D90" s="589" t="s">
        <v>3804</v>
      </c>
      <c r="E90" s="589" t="s">
        <v>3805</v>
      </c>
      <c r="F90" s="590">
        <v>43002</v>
      </c>
      <c r="G90" s="591">
        <v>200</v>
      </c>
      <c r="H90" s="589" t="s">
        <v>474</v>
      </c>
      <c r="I90" s="589" t="s">
        <v>2435</v>
      </c>
      <c r="J90" s="590">
        <v>43031</v>
      </c>
      <c r="K90" s="589" t="s">
        <v>4</v>
      </c>
      <c r="L90" s="589" t="s">
        <v>474</v>
      </c>
    </row>
    <row r="91" spans="1:12" x14ac:dyDescent="0.2">
      <c r="A91" s="589" t="s">
        <v>611</v>
      </c>
      <c r="B91" s="589" t="s">
        <v>88</v>
      </c>
      <c r="C91" s="589" t="s">
        <v>89</v>
      </c>
      <c r="D91" s="589" t="s">
        <v>90</v>
      </c>
      <c r="E91" s="589" t="s">
        <v>3808</v>
      </c>
      <c r="F91" s="590">
        <v>43008</v>
      </c>
      <c r="G91" s="591">
        <v>763.5</v>
      </c>
      <c r="H91" s="589" t="s">
        <v>3809</v>
      </c>
      <c r="I91" s="589" t="s">
        <v>230</v>
      </c>
      <c r="J91" s="590">
        <v>43012</v>
      </c>
      <c r="K91" s="589" t="s">
        <v>4</v>
      </c>
      <c r="L91" s="589" t="s">
        <v>3810</v>
      </c>
    </row>
    <row r="92" spans="1:12" x14ac:dyDescent="0.2">
      <c r="A92" s="589" t="s">
        <v>611</v>
      </c>
      <c r="B92" s="589" t="s">
        <v>88</v>
      </c>
      <c r="C92" s="589" t="s">
        <v>89</v>
      </c>
      <c r="D92" s="589" t="s">
        <v>90</v>
      </c>
      <c r="E92" s="589" t="s">
        <v>3747</v>
      </c>
      <c r="F92" s="590">
        <v>43008</v>
      </c>
      <c r="G92" s="591">
        <v>23.7</v>
      </c>
      <c r="H92" s="589" t="s">
        <v>3748</v>
      </c>
      <c r="I92" s="589" t="s">
        <v>612</v>
      </c>
      <c r="J92" s="590">
        <v>43012</v>
      </c>
      <c r="K92" s="589" t="s">
        <v>4</v>
      </c>
      <c r="L92" s="589" t="s">
        <v>3749</v>
      </c>
    </row>
    <row r="93" spans="1:12" x14ac:dyDescent="0.2">
      <c r="A93" s="589" t="s">
        <v>611</v>
      </c>
      <c r="B93" s="589" t="s">
        <v>88</v>
      </c>
      <c r="C93" s="589" t="s">
        <v>89</v>
      </c>
      <c r="D93" s="589" t="s">
        <v>90</v>
      </c>
      <c r="E93" s="589" t="s">
        <v>3811</v>
      </c>
      <c r="F93" s="590">
        <v>43008</v>
      </c>
      <c r="G93" s="591">
        <v>266.61</v>
      </c>
      <c r="H93" s="589" t="s">
        <v>3812</v>
      </c>
      <c r="I93" s="589" t="s">
        <v>525</v>
      </c>
      <c r="J93" s="590">
        <v>43012</v>
      </c>
      <c r="K93" s="589" t="s">
        <v>4</v>
      </c>
      <c r="L93" s="589" t="s">
        <v>3813</v>
      </c>
    </row>
    <row r="94" spans="1:12" x14ac:dyDescent="0.2">
      <c r="A94" s="589" t="s">
        <v>611</v>
      </c>
      <c r="B94" s="589" t="s">
        <v>68</v>
      </c>
      <c r="C94" s="589" t="s">
        <v>69</v>
      </c>
      <c r="D94" s="589" t="s">
        <v>70</v>
      </c>
      <c r="E94" s="589" t="s">
        <v>3766</v>
      </c>
      <c r="F94" s="590">
        <v>43027</v>
      </c>
      <c r="G94" s="591">
        <v>35000</v>
      </c>
      <c r="H94" s="589" t="s">
        <v>474</v>
      </c>
      <c r="I94" s="589" t="s">
        <v>2541</v>
      </c>
      <c r="J94" s="590">
        <v>43027</v>
      </c>
      <c r="K94" s="589" t="s">
        <v>4</v>
      </c>
      <c r="L94" s="589" t="s">
        <v>474</v>
      </c>
    </row>
    <row r="95" spans="1:12" x14ac:dyDescent="0.2">
      <c r="G95" s="592">
        <f>SUM(G2:G94)</f>
        <v>53601.790000000008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9"/>
  <sheetViews>
    <sheetView topLeftCell="A369" workbookViewId="0">
      <selection activeCell="C1" sqref="A1:XFD1048576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9" style="589" bestFit="1" customWidth="1"/>
    <col min="6" max="6" width="15" style="589" bestFit="1" customWidth="1"/>
    <col min="7" max="7" width="10" style="589" bestFit="1" customWidth="1"/>
    <col min="8" max="8" width="10" style="589" customWidth="1"/>
    <col min="9" max="9" width="13.140625" style="589" customWidth="1"/>
    <col min="10" max="10" width="21" style="589" bestFit="1" customWidth="1"/>
    <col min="11" max="11" width="16" style="589" bestFit="1" customWidth="1"/>
    <col min="12" max="12" width="13" style="589" bestFit="1" customWidth="1"/>
    <col min="13" max="13" width="14" style="589" bestFit="1" customWidth="1"/>
    <col min="14" max="14" width="19" style="589" bestFit="1" customWidth="1"/>
    <col min="15" max="16384" width="9.140625" style="589"/>
  </cols>
  <sheetData>
    <row r="1" spans="1:14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/>
      <c r="I1" s="594"/>
      <c r="J1" s="594" t="s">
        <v>36</v>
      </c>
      <c r="K1" s="594" t="s">
        <v>3</v>
      </c>
      <c r="L1" s="595" t="s">
        <v>34</v>
      </c>
      <c r="M1" s="595" t="s">
        <v>35</v>
      </c>
      <c r="N1" s="594" t="s">
        <v>760</v>
      </c>
    </row>
    <row r="2" spans="1:14" x14ac:dyDescent="0.2">
      <c r="A2" s="589" t="s">
        <v>611</v>
      </c>
      <c r="B2" s="589" t="s">
        <v>3853</v>
      </c>
      <c r="C2" s="589" t="s">
        <v>3854</v>
      </c>
      <c r="D2" s="589" t="s">
        <v>3855</v>
      </c>
      <c r="E2" s="589" t="s">
        <v>3856</v>
      </c>
      <c r="F2" s="590">
        <v>43067</v>
      </c>
      <c r="G2" s="591">
        <v>109.87</v>
      </c>
      <c r="H2" s="591">
        <v>-1</v>
      </c>
      <c r="I2" s="591">
        <f>G2*H2</f>
        <v>-109.87</v>
      </c>
      <c r="J2" s="589" t="s">
        <v>3857</v>
      </c>
      <c r="K2" s="589" t="s">
        <v>86</v>
      </c>
      <c r="L2" s="590">
        <v>43067</v>
      </c>
      <c r="M2" s="589" t="s">
        <v>71</v>
      </c>
      <c r="N2" s="589" t="s">
        <v>474</v>
      </c>
    </row>
    <row r="3" spans="1:14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3858</v>
      </c>
      <c r="F3" s="590">
        <v>43067</v>
      </c>
      <c r="G3" s="591">
        <v>38.369999999999997</v>
      </c>
      <c r="H3" s="591">
        <v>-1</v>
      </c>
      <c r="I3" s="591">
        <f t="shared" ref="I3:I66" si="0">G3*H3</f>
        <v>-38.369999999999997</v>
      </c>
      <c r="J3" s="589" t="s">
        <v>474</v>
      </c>
      <c r="K3" s="589" t="s">
        <v>522</v>
      </c>
      <c r="L3" s="590">
        <v>43069</v>
      </c>
      <c r="M3" s="589" t="s">
        <v>71</v>
      </c>
      <c r="N3" s="589" t="s">
        <v>3859</v>
      </c>
    </row>
    <row r="4" spans="1:14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3860</v>
      </c>
      <c r="F4" s="590">
        <v>43067</v>
      </c>
      <c r="G4" s="591">
        <v>40.5</v>
      </c>
      <c r="H4" s="591">
        <v>-1</v>
      </c>
      <c r="I4" s="591">
        <f t="shared" si="0"/>
        <v>-40.5</v>
      </c>
      <c r="J4" s="589" t="s">
        <v>474</v>
      </c>
      <c r="K4" s="589" t="s">
        <v>2610</v>
      </c>
      <c r="L4" s="590">
        <v>43069</v>
      </c>
      <c r="M4" s="589" t="s">
        <v>71</v>
      </c>
      <c r="N4" s="589" t="s">
        <v>2713</v>
      </c>
    </row>
    <row r="5" spans="1:14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3861</v>
      </c>
      <c r="F5" s="590">
        <v>43067</v>
      </c>
      <c r="G5" s="591">
        <v>3.65</v>
      </c>
      <c r="H5" s="591">
        <v>-1</v>
      </c>
      <c r="I5" s="591">
        <f t="shared" si="0"/>
        <v>-3.65</v>
      </c>
      <c r="J5" s="589" t="s">
        <v>474</v>
      </c>
      <c r="K5" s="589" t="s">
        <v>2610</v>
      </c>
      <c r="L5" s="590">
        <v>43069</v>
      </c>
      <c r="M5" s="589" t="s">
        <v>71</v>
      </c>
      <c r="N5" s="589" t="s">
        <v>2713</v>
      </c>
    </row>
    <row r="6" spans="1:14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3862</v>
      </c>
      <c r="F6" s="590">
        <v>43066</v>
      </c>
      <c r="G6" s="591">
        <v>404.77</v>
      </c>
      <c r="H6" s="591">
        <v>-1</v>
      </c>
      <c r="I6" s="591">
        <f t="shared" si="0"/>
        <v>-404.77</v>
      </c>
      <c r="J6" s="589" t="s">
        <v>474</v>
      </c>
      <c r="K6" s="589" t="s">
        <v>377</v>
      </c>
      <c r="L6" s="590">
        <v>43067</v>
      </c>
      <c r="M6" s="589" t="s">
        <v>71</v>
      </c>
      <c r="N6" s="589" t="s">
        <v>3863</v>
      </c>
    </row>
    <row r="7" spans="1:14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3866</v>
      </c>
      <c r="F7" s="590">
        <v>43059</v>
      </c>
      <c r="G7" s="591">
        <v>82.95</v>
      </c>
      <c r="H7" s="591">
        <v>-1</v>
      </c>
      <c r="I7" s="591">
        <f t="shared" si="0"/>
        <v>-82.95</v>
      </c>
      <c r="J7" s="589" t="s">
        <v>474</v>
      </c>
      <c r="K7" s="589" t="s">
        <v>1073</v>
      </c>
      <c r="L7" s="590">
        <v>43060</v>
      </c>
      <c r="M7" s="589" t="s">
        <v>71</v>
      </c>
      <c r="N7" s="589" t="s">
        <v>474</v>
      </c>
    </row>
    <row r="8" spans="1:14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3867</v>
      </c>
      <c r="F8" s="590">
        <v>43059</v>
      </c>
      <c r="G8" s="591">
        <v>97.85</v>
      </c>
      <c r="H8" s="591">
        <v>-1</v>
      </c>
      <c r="I8" s="591">
        <f t="shared" si="0"/>
        <v>-97.85</v>
      </c>
      <c r="J8" s="589" t="s">
        <v>474</v>
      </c>
      <c r="K8" s="589" t="s">
        <v>1073</v>
      </c>
      <c r="L8" s="590">
        <v>43060</v>
      </c>
      <c r="M8" s="589" t="s">
        <v>71</v>
      </c>
      <c r="N8" s="589" t="s">
        <v>474</v>
      </c>
    </row>
    <row r="9" spans="1:14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3868</v>
      </c>
      <c r="F9" s="590">
        <v>43059</v>
      </c>
      <c r="G9" s="591">
        <v>48.5</v>
      </c>
      <c r="H9" s="591">
        <v>-1</v>
      </c>
      <c r="I9" s="591">
        <f t="shared" si="0"/>
        <v>-48.5</v>
      </c>
      <c r="J9" s="589" t="s">
        <v>474</v>
      </c>
      <c r="K9" s="589" t="s">
        <v>639</v>
      </c>
      <c r="L9" s="590">
        <v>43060</v>
      </c>
      <c r="M9" s="589" t="s">
        <v>71</v>
      </c>
      <c r="N9" s="589" t="s">
        <v>3248</v>
      </c>
    </row>
    <row r="10" spans="1:14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3869</v>
      </c>
      <c r="F10" s="590">
        <v>43059</v>
      </c>
      <c r="G10" s="591">
        <v>48.5</v>
      </c>
      <c r="H10" s="591">
        <v>-1</v>
      </c>
      <c r="I10" s="591">
        <f t="shared" si="0"/>
        <v>-48.5</v>
      </c>
      <c r="J10" s="589" t="s">
        <v>474</v>
      </c>
      <c r="K10" s="589" t="s">
        <v>639</v>
      </c>
      <c r="L10" s="590">
        <v>43060</v>
      </c>
      <c r="M10" s="589" t="s">
        <v>71</v>
      </c>
      <c r="N10" s="589" t="s">
        <v>3249</v>
      </c>
    </row>
    <row r="11" spans="1:14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3870</v>
      </c>
      <c r="F11" s="590">
        <v>43054</v>
      </c>
      <c r="G11" s="591">
        <v>269.26</v>
      </c>
      <c r="H11" s="591">
        <v>-1</v>
      </c>
      <c r="I11" s="591">
        <f t="shared" si="0"/>
        <v>-269.26</v>
      </c>
      <c r="J11" s="589" t="s">
        <v>474</v>
      </c>
      <c r="K11" s="589" t="s">
        <v>522</v>
      </c>
      <c r="L11" s="590">
        <v>43055</v>
      </c>
      <c r="M11" s="589" t="s">
        <v>71</v>
      </c>
      <c r="N11" s="589" t="s">
        <v>787</v>
      </c>
    </row>
    <row r="12" spans="1:14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3871</v>
      </c>
      <c r="F12" s="590">
        <v>43046</v>
      </c>
      <c r="G12" s="591">
        <v>694.19</v>
      </c>
      <c r="H12" s="591">
        <v>-1</v>
      </c>
      <c r="I12" s="591">
        <f t="shared" si="0"/>
        <v>-694.19</v>
      </c>
      <c r="J12" s="589" t="s">
        <v>474</v>
      </c>
      <c r="K12" s="589" t="s">
        <v>1073</v>
      </c>
      <c r="L12" s="590">
        <v>43047</v>
      </c>
      <c r="M12" s="589" t="s">
        <v>71</v>
      </c>
      <c r="N12" s="589" t="s">
        <v>3256</v>
      </c>
    </row>
    <row r="13" spans="1:14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3872</v>
      </c>
      <c r="F13" s="590">
        <v>43046</v>
      </c>
      <c r="G13" s="591">
        <v>82.95</v>
      </c>
      <c r="H13" s="591">
        <v>-1</v>
      </c>
      <c r="I13" s="591">
        <f t="shared" si="0"/>
        <v>-82.95</v>
      </c>
      <c r="J13" s="589" t="s">
        <v>474</v>
      </c>
      <c r="K13" s="589" t="s">
        <v>2195</v>
      </c>
      <c r="L13" s="590">
        <v>43047</v>
      </c>
      <c r="M13" s="589" t="s">
        <v>71</v>
      </c>
      <c r="N13" s="589" t="s">
        <v>3185</v>
      </c>
    </row>
    <row r="14" spans="1:14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3873</v>
      </c>
      <c r="F14" s="590">
        <v>43046</v>
      </c>
      <c r="G14" s="591">
        <v>15.9</v>
      </c>
      <c r="H14" s="591">
        <v>-1</v>
      </c>
      <c r="I14" s="591">
        <f t="shared" si="0"/>
        <v>-15.9</v>
      </c>
      <c r="J14" s="589" t="s">
        <v>474</v>
      </c>
      <c r="K14" s="589" t="s">
        <v>668</v>
      </c>
      <c r="L14" s="590">
        <v>43047</v>
      </c>
      <c r="M14" s="589" t="s">
        <v>71</v>
      </c>
      <c r="N14" s="589" t="s">
        <v>3066</v>
      </c>
    </row>
    <row r="15" spans="1:14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3874</v>
      </c>
      <c r="F15" s="590">
        <v>43046</v>
      </c>
      <c r="G15" s="591">
        <v>30.55</v>
      </c>
      <c r="H15" s="591">
        <v>-1</v>
      </c>
      <c r="I15" s="591">
        <f t="shared" si="0"/>
        <v>-30.55</v>
      </c>
      <c r="J15" s="589" t="s">
        <v>474</v>
      </c>
      <c r="K15" s="589" t="s">
        <v>668</v>
      </c>
      <c r="L15" s="590">
        <v>43047</v>
      </c>
      <c r="M15" s="589" t="s">
        <v>71</v>
      </c>
      <c r="N15" s="589" t="s">
        <v>3066</v>
      </c>
    </row>
    <row r="16" spans="1:14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3875</v>
      </c>
      <c r="F16" s="590">
        <v>43046</v>
      </c>
      <c r="G16" s="591">
        <v>30.55</v>
      </c>
      <c r="H16" s="591">
        <v>-1</v>
      </c>
      <c r="I16" s="591">
        <f t="shared" si="0"/>
        <v>-30.55</v>
      </c>
      <c r="J16" s="589" t="s">
        <v>474</v>
      </c>
      <c r="K16" s="589" t="s">
        <v>668</v>
      </c>
      <c r="L16" s="590">
        <v>43047</v>
      </c>
      <c r="M16" s="589" t="s">
        <v>71</v>
      </c>
      <c r="N16" s="589" t="s">
        <v>3071</v>
      </c>
    </row>
    <row r="17" spans="1:14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3876</v>
      </c>
      <c r="F17" s="590">
        <v>43046</v>
      </c>
      <c r="G17" s="591">
        <v>24.95</v>
      </c>
      <c r="H17" s="591">
        <v>-1</v>
      </c>
      <c r="I17" s="591">
        <f t="shared" si="0"/>
        <v>-24.95</v>
      </c>
      <c r="J17" s="589" t="s">
        <v>474</v>
      </c>
      <c r="K17" s="589" t="s">
        <v>668</v>
      </c>
      <c r="L17" s="590">
        <v>43047</v>
      </c>
      <c r="M17" s="589" t="s">
        <v>71</v>
      </c>
      <c r="N17" s="589" t="s">
        <v>3071</v>
      </c>
    </row>
    <row r="18" spans="1:14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3877</v>
      </c>
      <c r="F18" s="590">
        <v>43046</v>
      </c>
      <c r="G18" s="591">
        <v>15.9</v>
      </c>
      <c r="H18" s="591">
        <v>-1</v>
      </c>
      <c r="I18" s="591">
        <f t="shared" si="0"/>
        <v>-15.9</v>
      </c>
      <c r="J18" s="589" t="s">
        <v>474</v>
      </c>
      <c r="K18" s="589" t="s">
        <v>668</v>
      </c>
      <c r="L18" s="590">
        <v>43047</v>
      </c>
      <c r="M18" s="589" t="s">
        <v>71</v>
      </c>
      <c r="N18" s="589" t="s">
        <v>3069</v>
      </c>
    </row>
    <row r="19" spans="1:14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3878</v>
      </c>
      <c r="F19" s="590">
        <v>43046</v>
      </c>
      <c r="G19" s="591">
        <v>31.35</v>
      </c>
      <c r="H19" s="591">
        <v>-1</v>
      </c>
      <c r="I19" s="591">
        <f t="shared" si="0"/>
        <v>-31.35</v>
      </c>
      <c r="J19" s="589" t="s">
        <v>474</v>
      </c>
      <c r="K19" s="589" t="s">
        <v>668</v>
      </c>
      <c r="L19" s="590">
        <v>43047</v>
      </c>
      <c r="M19" s="589" t="s">
        <v>71</v>
      </c>
      <c r="N19" s="589" t="s">
        <v>3069</v>
      </c>
    </row>
    <row r="20" spans="1:14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3879</v>
      </c>
      <c r="F20" s="590">
        <v>43067</v>
      </c>
      <c r="G20" s="591">
        <v>260.7</v>
      </c>
      <c r="H20" s="591">
        <v>-1</v>
      </c>
      <c r="I20" s="591">
        <f t="shared" si="0"/>
        <v>-260.7</v>
      </c>
      <c r="J20" s="589" t="s">
        <v>474</v>
      </c>
      <c r="K20" s="589" t="s">
        <v>1073</v>
      </c>
      <c r="L20" s="590">
        <v>43069</v>
      </c>
      <c r="M20" s="589" t="s">
        <v>71</v>
      </c>
      <c r="N20" s="589" t="s">
        <v>474</v>
      </c>
    </row>
    <row r="21" spans="1:14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3880</v>
      </c>
      <c r="F21" s="590">
        <v>43067</v>
      </c>
      <c r="G21" s="591">
        <v>235</v>
      </c>
      <c r="H21" s="591">
        <v>-1</v>
      </c>
      <c r="I21" s="591">
        <f t="shared" si="0"/>
        <v>-235</v>
      </c>
      <c r="J21" s="589" t="s">
        <v>474</v>
      </c>
      <c r="K21" s="589" t="s">
        <v>2943</v>
      </c>
      <c r="L21" s="590">
        <v>43069</v>
      </c>
      <c r="M21" s="589" t="s">
        <v>71</v>
      </c>
      <c r="N21" s="589" t="s">
        <v>3849</v>
      </c>
    </row>
    <row r="22" spans="1:14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3881</v>
      </c>
      <c r="F22" s="590">
        <v>43067</v>
      </c>
      <c r="G22" s="591">
        <v>363</v>
      </c>
      <c r="H22" s="591">
        <v>-1</v>
      </c>
      <c r="I22" s="591">
        <f t="shared" si="0"/>
        <v>-363</v>
      </c>
      <c r="J22" s="589" t="s">
        <v>474</v>
      </c>
      <c r="K22" s="589" t="s">
        <v>1073</v>
      </c>
      <c r="L22" s="590">
        <v>43069</v>
      </c>
      <c r="M22" s="589" t="s">
        <v>71</v>
      </c>
      <c r="N22" s="589" t="s">
        <v>474</v>
      </c>
    </row>
    <row r="23" spans="1:14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3882</v>
      </c>
      <c r="F23" s="590">
        <v>43060</v>
      </c>
      <c r="G23" s="591">
        <v>1825</v>
      </c>
      <c r="H23" s="591">
        <v>-1</v>
      </c>
      <c r="I23" s="591">
        <f t="shared" si="0"/>
        <v>-1825</v>
      </c>
      <c r="J23" s="589" t="s">
        <v>474</v>
      </c>
      <c r="K23" s="589" t="s">
        <v>1073</v>
      </c>
      <c r="L23" s="590">
        <v>43061</v>
      </c>
      <c r="M23" s="589" t="s">
        <v>71</v>
      </c>
      <c r="N23" s="589" t="s">
        <v>474</v>
      </c>
    </row>
    <row r="24" spans="1:14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3883</v>
      </c>
      <c r="F24" s="590">
        <v>43059</v>
      </c>
      <c r="G24" s="591">
        <v>351.8</v>
      </c>
      <c r="H24" s="591">
        <v>-1</v>
      </c>
      <c r="I24" s="591">
        <f t="shared" si="0"/>
        <v>-351.8</v>
      </c>
      <c r="J24" s="589" t="s">
        <v>474</v>
      </c>
      <c r="K24" s="589" t="s">
        <v>1903</v>
      </c>
      <c r="L24" s="590">
        <v>43060</v>
      </c>
      <c r="M24" s="589" t="s">
        <v>71</v>
      </c>
      <c r="N24" s="589" t="s">
        <v>3884</v>
      </c>
    </row>
    <row r="25" spans="1:14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3885</v>
      </c>
      <c r="F25" s="590">
        <v>43056</v>
      </c>
      <c r="G25" s="591">
        <v>110</v>
      </c>
      <c r="H25" s="591">
        <v>-1</v>
      </c>
      <c r="I25" s="591">
        <f t="shared" si="0"/>
        <v>-110</v>
      </c>
      <c r="J25" s="589" t="s">
        <v>474</v>
      </c>
      <c r="K25" s="589" t="s">
        <v>378</v>
      </c>
      <c r="L25" s="590">
        <v>43057</v>
      </c>
      <c r="M25" s="589" t="s">
        <v>71</v>
      </c>
      <c r="N25" s="589" t="s">
        <v>2718</v>
      </c>
    </row>
    <row r="26" spans="1:14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3886</v>
      </c>
      <c r="F26" s="590">
        <v>43054</v>
      </c>
      <c r="G26" s="591">
        <v>90</v>
      </c>
      <c r="H26" s="591">
        <v>-1</v>
      </c>
      <c r="I26" s="591">
        <f t="shared" si="0"/>
        <v>-90</v>
      </c>
      <c r="J26" s="589" t="s">
        <v>474</v>
      </c>
      <c r="K26" s="589" t="s">
        <v>682</v>
      </c>
      <c r="L26" s="590">
        <v>43055</v>
      </c>
      <c r="M26" s="589" t="s">
        <v>71</v>
      </c>
      <c r="N26" s="589" t="s">
        <v>3887</v>
      </c>
    </row>
    <row r="27" spans="1:14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3888</v>
      </c>
      <c r="F27" s="590">
        <v>43046</v>
      </c>
      <c r="G27" s="591">
        <v>213.61</v>
      </c>
      <c r="H27" s="591">
        <v>-1</v>
      </c>
      <c r="I27" s="591">
        <f t="shared" si="0"/>
        <v>-213.61</v>
      </c>
      <c r="J27" s="589" t="s">
        <v>474</v>
      </c>
      <c r="K27" s="589" t="s">
        <v>682</v>
      </c>
      <c r="L27" s="590">
        <v>43047</v>
      </c>
      <c r="M27" s="589" t="s">
        <v>71</v>
      </c>
      <c r="N27" s="589" t="s">
        <v>3008</v>
      </c>
    </row>
    <row r="28" spans="1:14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3889</v>
      </c>
      <c r="F28" s="590">
        <v>43046</v>
      </c>
      <c r="G28" s="591">
        <v>157.83000000000001</v>
      </c>
      <c r="H28" s="591">
        <v>-1</v>
      </c>
      <c r="I28" s="591">
        <f t="shared" si="0"/>
        <v>-157.83000000000001</v>
      </c>
      <c r="J28" s="589" t="s">
        <v>474</v>
      </c>
      <c r="K28" s="589" t="s">
        <v>1500</v>
      </c>
      <c r="L28" s="590">
        <v>43047</v>
      </c>
      <c r="M28" s="589" t="s">
        <v>71</v>
      </c>
      <c r="N28" s="589" t="s">
        <v>3890</v>
      </c>
    </row>
    <row r="29" spans="1:14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3891</v>
      </c>
      <c r="F29" s="590">
        <v>43046</v>
      </c>
      <c r="G29" s="591">
        <v>151.25</v>
      </c>
      <c r="H29" s="591">
        <v>-1</v>
      </c>
      <c r="I29" s="591">
        <f t="shared" si="0"/>
        <v>-151.25</v>
      </c>
      <c r="J29" s="589" t="s">
        <v>474</v>
      </c>
      <c r="K29" s="589" t="s">
        <v>2056</v>
      </c>
      <c r="L29" s="590">
        <v>43047</v>
      </c>
      <c r="M29" s="589" t="s">
        <v>71</v>
      </c>
      <c r="N29" s="589" t="s">
        <v>3892</v>
      </c>
    </row>
    <row r="30" spans="1:14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3893</v>
      </c>
      <c r="F30" s="590">
        <v>43046</v>
      </c>
      <c r="G30" s="591">
        <v>170.82</v>
      </c>
      <c r="H30" s="591">
        <v>-1</v>
      </c>
      <c r="I30" s="591">
        <f t="shared" si="0"/>
        <v>-170.82</v>
      </c>
      <c r="J30" s="589" t="s">
        <v>474</v>
      </c>
      <c r="K30" s="589" t="s">
        <v>2195</v>
      </c>
      <c r="L30" s="590">
        <v>43047</v>
      </c>
      <c r="M30" s="589" t="s">
        <v>71</v>
      </c>
      <c r="N30" s="589" t="s">
        <v>3380</v>
      </c>
    </row>
    <row r="31" spans="1:14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3894</v>
      </c>
      <c r="F31" s="590">
        <v>43041</v>
      </c>
      <c r="G31" s="591">
        <v>73.58</v>
      </c>
      <c r="H31" s="591">
        <v>-1</v>
      </c>
      <c r="I31" s="591">
        <f t="shared" si="0"/>
        <v>-73.58</v>
      </c>
      <c r="J31" s="589" t="s">
        <v>474</v>
      </c>
      <c r="K31" s="589" t="s">
        <v>682</v>
      </c>
      <c r="L31" s="590">
        <v>43042</v>
      </c>
      <c r="M31" s="589" t="s">
        <v>71</v>
      </c>
      <c r="N31" s="589" t="s">
        <v>3895</v>
      </c>
    </row>
    <row r="32" spans="1:14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3896</v>
      </c>
      <c r="F32" s="590">
        <v>42821</v>
      </c>
      <c r="G32" s="591">
        <v>82.15</v>
      </c>
      <c r="H32" s="591">
        <v>-1</v>
      </c>
      <c r="I32" s="591">
        <f t="shared" si="0"/>
        <v>-82.15</v>
      </c>
      <c r="J32" s="589" t="s">
        <v>474</v>
      </c>
      <c r="K32" s="589" t="s">
        <v>682</v>
      </c>
      <c r="L32" s="590">
        <v>43055</v>
      </c>
      <c r="M32" s="589" t="s">
        <v>71</v>
      </c>
      <c r="N32" s="589" t="s">
        <v>3897</v>
      </c>
    </row>
    <row r="33" spans="1:14" x14ac:dyDescent="0.2">
      <c r="A33" s="589" t="s">
        <v>611</v>
      </c>
      <c r="B33" s="589" t="s">
        <v>581</v>
      </c>
      <c r="C33" s="589" t="s">
        <v>582</v>
      </c>
      <c r="D33" s="589" t="s">
        <v>583</v>
      </c>
      <c r="E33" s="589" t="s">
        <v>3898</v>
      </c>
      <c r="F33" s="590">
        <v>43046</v>
      </c>
      <c r="G33" s="591">
        <v>85.49</v>
      </c>
      <c r="H33" s="591">
        <v>-1</v>
      </c>
      <c r="I33" s="591">
        <f t="shared" si="0"/>
        <v>-85.49</v>
      </c>
      <c r="J33" s="589" t="s">
        <v>3899</v>
      </c>
      <c r="K33" s="589" t="s">
        <v>423</v>
      </c>
      <c r="L33" s="590">
        <v>43047</v>
      </c>
      <c r="M33" s="589" t="s">
        <v>71</v>
      </c>
      <c r="N33" s="589" t="s">
        <v>3900</v>
      </c>
    </row>
    <row r="34" spans="1:14" x14ac:dyDescent="0.2">
      <c r="A34" s="589" t="s">
        <v>611</v>
      </c>
      <c r="B34" s="589" t="s">
        <v>3901</v>
      </c>
      <c r="C34" s="589" t="s">
        <v>3902</v>
      </c>
      <c r="D34" s="589" t="s">
        <v>3903</v>
      </c>
      <c r="E34" s="589" t="s">
        <v>3904</v>
      </c>
      <c r="F34" s="590">
        <v>43061</v>
      </c>
      <c r="G34" s="591">
        <v>121</v>
      </c>
      <c r="H34" s="591">
        <v>-1</v>
      </c>
      <c r="I34" s="591">
        <f t="shared" si="0"/>
        <v>-121</v>
      </c>
      <c r="J34" s="589" t="s">
        <v>474</v>
      </c>
      <c r="K34" s="589" t="s">
        <v>394</v>
      </c>
      <c r="L34" s="590">
        <v>43063</v>
      </c>
      <c r="M34" s="589" t="s">
        <v>71</v>
      </c>
      <c r="N34" s="589" t="s">
        <v>474</v>
      </c>
    </row>
    <row r="35" spans="1:14" x14ac:dyDescent="0.2">
      <c r="A35" s="589" t="s">
        <v>611</v>
      </c>
      <c r="B35" s="589" t="s">
        <v>209</v>
      </c>
      <c r="C35" s="589" t="s">
        <v>210</v>
      </c>
      <c r="D35" s="589" t="s">
        <v>211</v>
      </c>
      <c r="E35" s="589" t="s">
        <v>3912</v>
      </c>
      <c r="F35" s="590">
        <v>43032</v>
      </c>
      <c r="G35" s="591">
        <v>19.8</v>
      </c>
      <c r="H35" s="591">
        <v>-1</v>
      </c>
      <c r="I35" s="591">
        <f t="shared" si="0"/>
        <v>-19.8</v>
      </c>
      <c r="J35" s="589" t="s">
        <v>474</v>
      </c>
      <c r="K35" s="589" t="s">
        <v>465</v>
      </c>
      <c r="L35" s="590">
        <v>43047</v>
      </c>
      <c r="M35" s="589" t="s">
        <v>71</v>
      </c>
      <c r="N35" s="589" t="s">
        <v>474</v>
      </c>
    </row>
    <row r="36" spans="1:14" x14ac:dyDescent="0.2">
      <c r="A36" s="589" t="s">
        <v>611</v>
      </c>
      <c r="B36" s="589" t="s">
        <v>115</v>
      </c>
      <c r="C36" s="589" t="s">
        <v>116</v>
      </c>
      <c r="D36" s="589" t="s">
        <v>117</v>
      </c>
      <c r="E36" s="589" t="s">
        <v>3914</v>
      </c>
      <c r="F36" s="590">
        <v>43060</v>
      </c>
      <c r="G36" s="591">
        <v>71.790000000000006</v>
      </c>
      <c r="H36" s="591">
        <v>-1</v>
      </c>
      <c r="I36" s="591">
        <f t="shared" si="0"/>
        <v>-71.790000000000006</v>
      </c>
      <c r="J36" s="589" t="s">
        <v>474</v>
      </c>
      <c r="K36" s="589" t="s">
        <v>375</v>
      </c>
      <c r="L36" s="590">
        <v>43061</v>
      </c>
      <c r="M36" s="589" t="s">
        <v>71</v>
      </c>
      <c r="N36" s="589" t="s">
        <v>474</v>
      </c>
    </row>
    <row r="37" spans="1:14" x14ac:dyDescent="0.2">
      <c r="A37" s="589" t="s">
        <v>611</v>
      </c>
      <c r="B37" s="589" t="s">
        <v>158</v>
      </c>
      <c r="C37" s="589" t="s">
        <v>159</v>
      </c>
      <c r="D37" s="589" t="s">
        <v>160</v>
      </c>
      <c r="E37" s="589" t="s">
        <v>3915</v>
      </c>
      <c r="F37" s="590">
        <v>43069</v>
      </c>
      <c r="G37" s="591">
        <v>23.26</v>
      </c>
      <c r="H37" s="591">
        <v>-1</v>
      </c>
      <c r="I37" s="591">
        <f t="shared" si="0"/>
        <v>-23.26</v>
      </c>
      <c r="J37" s="589" t="s">
        <v>474</v>
      </c>
      <c r="K37" s="589" t="s">
        <v>376</v>
      </c>
      <c r="L37" s="590">
        <v>43069</v>
      </c>
      <c r="M37" s="589" t="s">
        <v>71</v>
      </c>
      <c r="N37" s="589" t="s">
        <v>474</v>
      </c>
    </row>
    <row r="38" spans="1:14" x14ac:dyDescent="0.2">
      <c r="A38" s="589" t="s">
        <v>611</v>
      </c>
      <c r="B38" s="589" t="s">
        <v>168</v>
      </c>
      <c r="C38" s="589" t="s">
        <v>475</v>
      </c>
      <c r="D38" s="589" t="s">
        <v>169</v>
      </c>
      <c r="E38" s="589" t="s">
        <v>3916</v>
      </c>
      <c r="F38" s="590">
        <v>43027</v>
      </c>
      <c r="G38" s="591">
        <v>70.66</v>
      </c>
      <c r="H38" s="591">
        <v>-1</v>
      </c>
      <c r="I38" s="591">
        <f t="shared" si="0"/>
        <v>-70.66</v>
      </c>
      <c r="J38" s="589" t="s">
        <v>3579</v>
      </c>
      <c r="K38" s="589" t="s">
        <v>625</v>
      </c>
      <c r="L38" s="590">
        <v>43067</v>
      </c>
      <c r="M38" s="589" t="s">
        <v>71</v>
      </c>
      <c r="N38" s="589" t="s">
        <v>3580</v>
      </c>
    </row>
    <row r="39" spans="1:14" x14ac:dyDescent="0.2">
      <c r="A39" s="589" t="s">
        <v>611</v>
      </c>
      <c r="B39" s="589" t="s">
        <v>564</v>
      </c>
      <c r="C39" s="589" t="s">
        <v>565</v>
      </c>
      <c r="D39" s="589" t="s">
        <v>566</v>
      </c>
      <c r="E39" s="589" t="s">
        <v>3917</v>
      </c>
      <c r="F39" s="590">
        <v>43038</v>
      </c>
      <c r="G39" s="591">
        <v>1053.49</v>
      </c>
      <c r="H39" s="591">
        <v>1</v>
      </c>
      <c r="I39" s="591">
        <f t="shared" si="0"/>
        <v>1053.49</v>
      </c>
      <c r="J39" s="589" t="s">
        <v>474</v>
      </c>
      <c r="K39" s="589" t="s">
        <v>254</v>
      </c>
      <c r="L39" s="590">
        <v>43041</v>
      </c>
      <c r="M39" s="589" t="s">
        <v>71</v>
      </c>
      <c r="N39" s="589" t="s">
        <v>474</v>
      </c>
    </row>
    <row r="40" spans="1:14" x14ac:dyDescent="0.2">
      <c r="A40" s="589" t="s">
        <v>611</v>
      </c>
      <c r="B40" s="589" t="s">
        <v>3918</v>
      </c>
      <c r="C40" s="589" t="s">
        <v>3919</v>
      </c>
      <c r="D40" s="589" t="s">
        <v>3920</v>
      </c>
      <c r="E40" s="589" t="s">
        <v>3921</v>
      </c>
      <c r="F40" s="590">
        <v>43012</v>
      </c>
      <c r="G40" s="591">
        <v>277.08999999999997</v>
      </c>
      <c r="H40" s="591">
        <v>1</v>
      </c>
      <c r="I40" s="591">
        <f t="shared" si="0"/>
        <v>277.08999999999997</v>
      </c>
      <c r="J40" s="589" t="s">
        <v>474</v>
      </c>
      <c r="K40" s="589" t="s">
        <v>2143</v>
      </c>
      <c r="L40" s="590">
        <v>43069</v>
      </c>
      <c r="M40" s="589" t="s">
        <v>71</v>
      </c>
      <c r="N40" s="589" t="s">
        <v>474</v>
      </c>
    </row>
    <row r="41" spans="1:14" x14ac:dyDescent="0.2">
      <c r="A41" s="589" t="s">
        <v>611</v>
      </c>
      <c r="B41" s="589" t="s">
        <v>3922</v>
      </c>
      <c r="C41" s="589" t="s">
        <v>3923</v>
      </c>
      <c r="D41" s="589" t="s">
        <v>3924</v>
      </c>
      <c r="E41" s="589" t="s">
        <v>3925</v>
      </c>
      <c r="F41" s="590">
        <v>43055</v>
      </c>
      <c r="G41" s="591">
        <v>115.5</v>
      </c>
      <c r="H41" s="591">
        <v>1</v>
      </c>
      <c r="I41" s="591">
        <f t="shared" si="0"/>
        <v>115.5</v>
      </c>
      <c r="J41" s="589" t="s">
        <v>474</v>
      </c>
      <c r="K41" s="589" t="s">
        <v>2460</v>
      </c>
      <c r="L41" s="590">
        <v>43055</v>
      </c>
      <c r="M41" s="589" t="s">
        <v>71</v>
      </c>
      <c r="N41" s="589" t="s">
        <v>474</v>
      </c>
    </row>
    <row r="42" spans="1:14" x14ac:dyDescent="0.2">
      <c r="A42" s="589" t="s">
        <v>611</v>
      </c>
      <c r="B42" s="589" t="s">
        <v>404</v>
      </c>
      <c r="C42" s="589" t="s">
        <v>405</v>
      </c>
      <c r="D42" s="589" t="s">
        <v>406</v>
      </c>
      <c r="E42" s="589" t="s">
        <v>3936</v>
      </c>
      <c r="F42" s="590">
        <v>43048</v>
      </c>
      <c r="G42" s="591">
        <v>1403.6</v>
      </c>
      <c r="H42" s="591">
        <v>1</v>
      </c>
      <c r="I42" s="591">
        <f t="shared" si="0"/>
        <v>1403.6</v>
      </c>
      <c r="J42" s="589" t="s">
        <v>3937</v>
      </c>
      <c r="K42" s="589" t="s">
        <v>260</v>
      </c>
      <c r="L42" s="590">
        <v>43060</v>
      </c>
      <c r="M42" s="589" t="s">
        <v>71</v>
      </c>
      <c r="N42" s="589" t="s">
        <v>3938</v>
      </c>
    </row>
    <row r="43" spans="1:14" x14ac:dyDescent="0.2">
      <c r="A43" s="589" t="s">
        <v>611</v>
      </c>
      <c r="B43" s="589" t="s">
        <v>404</v>
      </c>
      <c r="C43" s="589" t="s">
        <v>405</v>
      </c>
      <c r="D43" s="589" t="s">
        <v>406</v>
      </c>
      <c r="E43" s="589" t="s">
        <v>3939</v>
      </c>
      <c r="F43" s="590">
        <v>43042</v>
      </c>
      <c r="G43" s="591">
        <v>169.4</v>
      </c>
      <c r="H43" s="591">
        <v>1</v>
      </c>
      <c r="I43" s="591">
        <f t="shared" si="0"/>
        <v>169.4</v>
      </c>
      <c r="J43" s="589" t="s">
        <v>3940</v>
      </c>
      <c r="K43" s="589" t="s">
        <v>226</v>
      </c>
      <c r="L43" s="590">
        <v>43053</v>
      </c>
      <c r="M43" s="589" t="s">
        <v>71</v>
      </c>
      <c r="N43" s="589" t="s">
        <v>3941</v>
      </c>
    </row>
    <row r="44" spans="1:14" x14ac:dyDescent="0.2">
      <c r="A44" s="589" t="s">
        <v>611</v>
      </c>
      <c r="B44" s="589" t="s">
        <v>404</v>
      </c>
      <c r="C44" s="589" t="s">
        <v>405</v>
      </c>
      <c r="D44" s="589" t="s">
        <v>406</v>
      </c>
      <c r="E44" s="589" t="s">
        <v>3942</v>
      </c>
      <c r="F44" s="590">
        <v>43042</v>
      </c>
      <c r="G44" s="591">
        <v>127.05</v>
      </c>
      <c r="H44" s="591">
        <v>1</v>
      </c>
      <c r="I44" s="591">
        <f t="shared" si="0"/>
        <v>127.05</v>
      </c>
      <c r="J44" s="589" t="s">
        <v>3943</v>
      </c>
      <c r="K44" s="589" t="s">
        <v>226</v>
      </c>
      <c r="L44" s="590">
        <v>43053</v>
      </c>
      <c r="M44" s="589" t="s">
        <v>71</v>
      </c>
      <c r="N44" s="589" t="s">
        <v>3944</v>
      </c>
    </row>
    <row r="45" spans="1:14" x14ac:dyDescent="0.2">
      <c r="A45" s="589" t="s">
        <v>611</v>
      </c>
      <c r="B45" s="589" t="s">
        <v>404</v>
      </c>
      <c r="C45" s="589" t="s">
        <v>405</v>
      </c>
      <c r="D45" s="589" t="s">
        <v>406</v>
      </c>
      <c r="E45" s="589" t="s">
        <v>3945</v>
      </c>
      <c r="F45" s="590">
        <v>43042</v>
      </c>
      <c r="G45" s="591">
        <v>84.7</v>
      </c>
      <c r="H45" s="591">
        <v>1</v>
      </c>
      <c r="I45" s="591">
        <f t="shared" si="0"/>
        <v>84.7</v>
      </c>
      <c r="J45" s="589" t="s">
        <v>3946</v>
      </c>
      <c r="K45" s="589" t="s">
        <v>226</v>
      </c>
      <c r="L45" s="590">
        <v>43053</v>
      </c>
      <c r="M45" s="589" t="s">
        <v>71</v>
      </c>
      <c r="N45" s="589" t="s">
        <v>3947</v>
      </c>
    </row>
    <row r="46" spans="1:14" x14ac:dyDescent="0.2">
      <c r="A46" s="589" t="s">
        <v>611</v>
      </c>
      <c r="B46" s="589" t="s">
        <v>404</v>
      </c>
      <c r="C46" s="589" t="s">
        <v>405</v>
      </c>
      <c r="D46" s="589" t="s">
        <v>406</v>
      </c>
      <c r="E46" s="589" t="s">
        <v>3948</v>
      </c>
      <c r="F46" s="590">
        <v>43042</v>
      </c>
      <c r="G46" s="591">
        <v>84.7</v>
      </c>
      <c r="H46" s="591">
        <v>1</v>
      </c>
      <c r="I46" s="591">
        <f t="shared" si="0"/>
        <v>84.7</v>
      </c>
      <c r="J46" s="589" t="s">
        <v>3949</v>
      </c>
      <c r="K46" s="589" t="s">
        <v>226</v>
      </c>
      <c r="L46" s="590">
        <v>43053</v>
      </c>
      <c r="M46" s="589" t="s">
        <v>71</v>
      </c>
      <c r="N46" s="589" t="s">
        <v>3950</v>
      </c>
    </row>
    <row r="47" spans="1:14" x14ac:dyDescent="0.2">
      <c r="A47" s="589" t="s">
        <v>611</v>
      </c>
      <c r="B47" s="589" t="s">
        <v>404</v>
      </c>
      <c r="C47" s="589" t="s">
        <v>405</v>
      </c>
      <c r="D47" s="589" t="s">
        <v>406</v>
      </c>
      <c r="E47" s="589" t="s">
        <v>3951</v>
      </c>
      <c r="F47" s="590">
        <v>43042</v>
      </c>
      <c r="G47" s="591">
        <v>84.7</v>
      </c>
      <c r="H47" s="591">
        <v>1</v>
      </c>
      <c r="I47" s="591">
        <f t="shared" si="0"/>
        <v>84.7</v>
      </c>
      <c r="J47" s="589" t="s">
        <v>3952</v>
      </c>
      <c r="K47" s="589" t="s">
        <v>226</v>
      </c>
      <c r="L47" s="590">
        <v>43053</v>
      </c>
      <c r="M47" s="589" t="s">
        <v>71</v>
      </c>
      <c r="N47" s="589" t="s">
        <v>3953</v>
      </c>
    </row>
    <row r="48" spans="1:14" x14ac:dyDescent="0.2">
      <c r="A48" s="589" t="s">
        <v>611</v>
      </c>
      <c r="B48" s="589" t="s">
        <v>404</v>
      </c>
      <c r="C48" s="589" t="s">
        <v>405</v>
      </c>
      <c r="D48" s="589" t="s">
        <v>406</v>
      </c>
      <c r="E48" s="589" t="s">
        <v>3954</v>
      </c>
      <c r="F48" s="590">
        <v>43042</v>
      </c>
      <c r="G48" s="591">
        <v>84.7</v>
      </c>
      <c r="H48" s="591">
        <v>1</v>
      </c>
      <c r="I48" s="591">
        <f t="shared" si="0"/>
        <v>84.7</v>
      </c>
      <c r="J48" s="589" t="s">
        <v>3955</v>
      </c>
      <c r="K48" s="589" t="s">
        <v>226</v>
      </c>
      <c r="L48" s="590">
        <v>43053</v>
      </c>
      <c r="M48" s="589" t="s">
        <v>71</v>
      </c>
      <c r="N48" s="589" t="s">
        <v>3956</v>
      </c>
    </row>
    <row r="49" spans="1:14" x14ac:dyDescent="0.2">
      <c r="A49" s="589" t="s">
        <v>611</v>
      </c>
      <c r="B49" s="589" t="s">
        <v>404</v>
      </c>
      <c r="C49" s="589" t="s">
        <v>405</v>
      </c>
      <c r="D49" s="589" t="s">
        <v>406</v>
      </c>
      <c r="E49" s="589" t="s">
        <v>3957</v>
      </c>
      <c r="F49" s="590">
        <v>43042</v>
      </c>
      <c r="G49" s="591">
        <v>42.35</v>
      </c>
      <c r="H49" s="591">
        <v>1</v>
      </c>
      <c r="I49" s="591">
        <f t="shared" si="0"/>
        <v>42.35</v>
      </c>
      <c r="J49" s="589" t="s">
        <v>3958</v>
      </c>
      <c r="K49" s="589" t="s">
        <v>226</v>
      </c>
      <c r="L49" s="590">
        <v>43053</v>
      </c>
      <c r="M49" s="589" t="s">
        <v>71</v>
      </c>
      <c r="N49" s="589" t="s">
        <v>3959</v>
      </c>
    </row>
    <row r="50" spans="1:14" x14ac:dyDescent="0.2">
      <c r="A50" s="589" t="s">
        <v>611</v>
      </c>
      <c r="B50" s="589" t="s">
        <v>2153</v>
      </c>
      <c r="C50" s="589" t="s">
        <v>2154</v>
      </c>
      <c r="D50" s="589" t="s">
        <v>2155</v>
      </c>
      <c r="E50" s="589" t="s">
        <v>3960</v>
      </c>
      <c r="F50" s="590">
        <v>43059</v>
      </c>
      <c r="G50" s="591">
        <v>7682.81</v>
      </c>
      <c r="H50" s="591">
        <v>1</v>
      </c>
      <c r="I50" s="591">
        <f t="shared" si="0"/>
        <v>7682.81</v>
      </c>
      <c r="J50" s="589" t="s">
        <v>474</v>
      </c>
      <c r="K50" s="589" t="s">
        <v>2156</v>
      </c>
      <c r="L50" s="590">
        <v>43069</v>
      </c>
      <c r="M50" s="589" t="s">
        <v>71</v>
      </c>
      <c r="N50" s="589" t="s">
        <v>474</v>
      </c>
    </row>
    <row r="51" spans="1:14" x14ac:dyDescent="0.2">
      <c r="A51" s="589" t="s">
        <v>611</v>
      </c>
      <c r="B51" s="589" t="s">
        <v>2153</v>
      </c>
      <c r="C51" s="589" t="s">
        <v>2154</v>
      </c>
      <c r="D51" s="589" t="s">
        <v>2155</v>
      </c>
      <c r="E51" s="589" t="s">
        <v>3961</v>
      </c>
      <c r="F51" s="590">
        <v>43026</v>
      </c>
      <c r="G51" s="591">
        <v>36644.800000000003</v>
      </c>
      <c r="H51" s="591">
        <v>1</v>
      </c>
      <c r="I51" s="591">
        <f t="shared" si="0"/>
        <v>36644.800000000003</v>
      </c>
      <c r="J51" s="589" t="s">
        <v>474</v>
      </c>
      <c r="K51" s="589" t="s">
        <v>2156</v>
      </c>
      <c r="L51" s="590">
        <v>43046</v>
      </c>
      <c r="M51" s="589" t="s">
        <v>71</v>
      </c>
      <c r="N51" s="589" t="s">
        <v>474</v>
      </c>
    </row>
    <row r="52" spans="1:14" x14ac:dyDescent="0.2">
      <c r="A52" s="589" t="s">
        <v>611</v>
      </c>
      <c r="B52" s="589" t="s">
        <v>3962</v>
      </c>
      <c r="C52" s="589" t="s">
        <v>3963</v>
      </c>
      <c r="D52" s="589" t="s">
        <v>3964</v>
      </c>
      <c r="E52" s="589" t="s">
        <v>3965</v>
      </c>
      <c r="F52" s="590">
        <v>43062</v>
      </c>
      <c r="G52" s="591">
        <v>797.39</v>
      </c>
      <c r="H52" s="591">
        <v>1</v>
      </c>
      <c r="I52" s="591">
        <f t="shared" si="0"/>
        <v>797.39</v>
      </c>
      <c r="J52" s="589" t="s">
        <v>3966</v>
      </c>
      <c r="K52" s="589" t="s">
        <v>111</v>
      </c>
      <c r="L52" s="590">
        <v>43062</v>
      </c>
      <c r="M52" s="589" t="s">
        <v>71</v>
      </c>
      <c r="N52" s="589" t="s">
        <v>474</v>
      </c>
    </row>
    <row r="53" spans="1:14" x14ac:dyDescent="0.2">
      <c r="A53" s="589" t="s">
        <v>611</v>
      </c>
      <c r="B53" s="589" t="s">
        <v>2157</v>
      </c>
      <c r="C53" s="589" t="s">
        <v>2158</v>
      </c>
      <c r="D53" s="589" t="s">
        <v>2159</v>
      </c>
      <c r="E53" s="589" t="s">
        <v>3967</v>
      </c>
      <c r="F53" s="590">
        <v>43068</v>
      </c>
      <c r="G53" s="591">
        <v>2756.55</v>
      </c>
      <c r="H53" s="591">
        <v>1</v>
      </c>
      <c r="I53" s="591">
        <f t="shared" si="0"/>
        <v>2756.55</v>
      </c>
      <c r="J53" s="589" t="s">
        <v>3968</v>
      </c>
      <c r="K53" s="589" t="s">
        <v>237</v>
      </c>
      <c r="L53" s="590">
        <v>43069</v>
      </c>
      <c r="M53" s="589" t="s">
        <v>71</v>
      </c>
      <c r="N53" s="589" t="s">
        <v>3969</v>
      </c>
    </row>
    <row r="54" spans="1:14" x14ac:dyDescent="0.2">
      <c r="A54" s="589" t="s">
        <v>611</v>
      </c>
      <c r="B54" s="589" t="s">
        <v>2157</v>
      </c>
      <c r="C54" s="589" t="s">
        <v>2158</v>
      </c>
      <c r="D54" s="589" t="s">
        <v>2159</v>
      </c>
      <c r="E54" s="589" t="s">
        <v>3970</v>
      </c>
      <c r="F54" s="590">
        <v>43066</v>
      </c>
      <c r="G54" s="591">
        <v>7.8</v>
      </c>
      <c r="H54" s="591">
        <v>1</v>
      </c>
      <c r="I54" s="591">
        <f t="shared" si="0"/>
        <v>7.8</v>
      </c>
      <c r="J54" s="589" t="s">
        <v>3971</v>
      </c>
      <c r="K54" s="589" t="s">
        <v>416</v>
      </c>
      <c r="L54" s="590">
        <v>43067</v>
      </c>
      <c r="M54" s="589" t="s">
        <v>71</v>
      </c>
      <c r="N54" s="589" t="s">
        <v>3972</v>
      </c>
    </row>
    <row r="55" spans="1:14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349</v>
      </c>
      <c r="F55" s="590">
        <v>43049</v>
      </c>
      <c r="G55" s="591">
        <v>85.15</v>
      </c>
      <c r="H55" s="591">
        <v>1</v>
      </c>
      <c r="I55" s="591">
        <f t="shared" si="0"/>
        <v>85.15</v>
      </c>
      <c r="J55" s="589" t="s">
        <v>474</v>
      </c>
      <c r="K55" s="589" t="s">
        <v>504</v>
      </c>
      <c r="L55" s="590">
        <v>43050</v>
      </c>
      <c r="M55" s="589" t="s">
        <v>71</v>
      </c>
      <c r="N55" s="589" t="s">
        <v>3976</v>
      </c>
    </row>
    <row r="56" spans="1:14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3977</v>
      </c>
      <c r="F56" s="590">
        <v>43067</v>
      </c>
      <c r="G56" s="591">
        <v>183.59</v>
      </c>
      <c r="H56" s="591">
        <v>1</v>
      </c>
      <c r="I56" s="591">
        <f t="shared" si="0"/>
        <v>183.59</v>
      </c>
      <c r="J56" s="589" t="s">
        <v>474</v>
      </c>
      <c r="K56" s="589" t="s">
        <v>1903</v>
      </c>
      <c r="L56" s="590">
        <v>43069</v>
      </c>
      <c r="M56" s="589" t="s">
        <v>71</v>
      </c>
      <c r="N56" s="589" t="s">
        <v>3978</v>
      </c>
    </row>
    <row r="57" spans="1:14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3979</v>
      </c>
      <c r="F57" s="590">
        <v>43067</v>
      </c>
      <c r="G57" s="591">
        <v>61.92</v>
      </c>
      <c r="H57" s="591">
        <v>1</v>
      </c>
      <c r="I57" s="591">
        <f t="shared" si="0"/>
        <v>61.92</v>
      </c>
      <c r="J57" s="589" t="s">
        <v>474</v>
      </c>
      <c r="K57" s="589" t="s">
        <v>1903</v>
      </c>
      <c r="L57" s="590">
        <v>43069</v>
      </c>
      <c r="M57" s="589" t="s">
        <v>71</v>
      </c>
      <c r="N57" s="589" t="s">
        <v>3978</v>
      </c>
    </row>
    <row r="58" spans="1:14" x14ac:dyDescent="0.2">
      <c r="A58" s="589" t="s">
        <v>611</v>
      </c>
      <c r="B58" s="589" t="s">
        <v>687</v>
      </c>
      <c r="C58" s="589" t="s">
        <v>2995</v>
      </c>
      <c r="D58" s="589" t="s">
        <v>689</v>
      </c>
      <c r="E58" s="589" t="s">
        <v>3981</v>
      </c>
      <c r="F58" s="590">
        <v>43067</v>
      </c>
      <c r="G58" s="591">
        <v>54.75</v>
      </c>
      <c r="H58" s="591">
        <v>1</v>
      </c>
      <c r="I58" s="591">
        <f t="shared" si="0"/>
        <v>54.75</v>
      </c>
      <c r="J58" s="589" t="s">
        <v>474</v>
      </c>
      <c r="K58" s="589" t="s">
        <v>509</v>
      </c>
      <c r="L58" s="590">
        <v>43069</v>
      </c>
      <c r="M58" s="589" t="s">
        <v>71</v>
      </c>
      <c r="N58" s="589" t="s">
        <v>3980</v>
      </c>
    </row>
    <row r="59" spans="1:14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3982</v>
      </c>
      <c r="F59" s="590">
        <v>43067</v>
      </c>
      <c r="G59" s="591">
        <v>82.95</v>
      </c>
      <c r="H59" s="591">
        <v>1</v>
      </c>
      <c r="I59" s="591">
        <f t="shared" si="0"/>
        <v>82.95</v>
      </c>
      <c r="J59" s="589" t="s">
        <v>474</v>
      </c>
      <c r="K59" s="589" t="s">
        <v>682</v>
      </c>
      <c r="L59" s="590">
        <v>43069</v>
      </c>
      <c r="M59" s="589" t="s">
        <v>71</v>
      </c>
      <c r="N59" s="589" t="s">
        <v>3983</v>
      </c>
    </row>
    <row r="60" spans="1:14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3984</v>
      </c>
      <c r="F60" s="590">
        <v>43067</v>
      </c>
      <c r="G60" s="591">
        <v>82.95</v>
      </c>
      <c r="H60" s="591">
        <v>1</v>
      </c>
      <c r="I60" s="591">
        <f t="shared" si="0"/>
        <v>82.95</v>
      </c>
      <c r="J60" s="589" t="s">
        <v>474</v>
      </c>
      <c r="K60" s="589" t="s">
        <v>682</v>
      </c>
      <c r="L60" s="590">
        <v>43069</v>
      </c>
      <c r="M60" s="589" t="s">
        <v>71</v>
      </c>
      <c r="N60" s="589" t="s">
        <v>3983</v>
      </c>
    </row>
    <row r="61" spans="1:14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3985</v>
      </c>
      <c r="F61" s="590">
        <v>43067</v>
      </c>
      <c r="G61" s="591">
        <v>74.209999999999994</v>
      </c>
      <c r="H61" s="591">
        <v>1</v>
      </c>
      <c r="I61" s="591">
        <f t="shared" si="0"/>
        <v>74.209999999999994</v>
      </c>
      <c r="J61" s="589" t="s">
        <v>474</v>
      </c>
      <c r="K61" s="589" t="s">
        <v>1073</v>
      </c>
      <c r="L61" s="590">
        <v>43069</v>
      </c>
      <c r="M61" s="589" t="s">
        <v>71</v>
      </c>
      <c r="N61" s="589" t="s">
        <v>474</v>
      </c>
    </row>
    <row r="62" spans="1:14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3986</v>
      </c>
      <c r="F62" s="590">
        <v>43067</v>
      </c>
      <c r="G62" s="591">
        <v>256.98</v>
      </c>
      <c r="H62" s="591">
        <v>1</v>
      </c>
      <c r="I62" s="591">
        <f t="shared" si="0"/>
        <v>256.98</v>
      </c>
      <c r="J62" s="589" t="s">
        <v>474</v>
      </c>
      <c r="K62" s="589" t="s">
        <v>1073</v>
      </c>
      <c r="L62" s="590">
        <v>43069</v>
      </c>
      <c r="M62" s="589" t="s">
        <v>71</v>
      </c>
      <c r="N62" s="589" t="s">
        <v>474</v>
      </c>
    </row>
    <row r="63" spans="1:14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3987</v>
      </c>
      <c r="F63" s="590">
        <v>43067</v>
      </c>
      <c r="G63" s="591">
        <v>38.369999999999997</v>
      </c>
      <c r="H63" s="591">
        <v>1</v>
      </c>
      <c r="I63" s="591">
        <f t="shared" si="0"/>
        <v>38.369999999999997</v>
      </c>
      <c r="J63" s="589" t="s">
        <v>474</v>
      </c>
      <c r="K63" s="589" t="s">
        <v>522</v>
      </c>
      <c r="L63" s="590">
        <v>43069</v>
      </c>
      <c r="M63" s="589" t="s">
        <v>71</v>
      </c>
      <c r="N63" s="589" t="s">
        <v>3859</v>
      </c>
    </row>
    <row r="64" spans="1:14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3988</v>
      </c>
      <c r="F64" s="590">
        <v>43067</v>
      </c>
      <c r="G64" s="591">
        <v>3.65</v>
      </c>
      <c r="H64" s="591">
        <v>1</v>
      </c>
      <c r="I64" s="591">
        <f t="shared" si="0"/>
        <v>3.65</v>
      </c>
      <c r="J64" s="589" t="s">
        <v>474</v>
      </c>
      <c r="K64" s="589" t="s">
        <v>2610</v>
      </c>
      <c r="L64" s="590">
        <v>43069</v>
      </c>
      <c r="M64" s="589" t="s">
        <v>71</v>
      </c>
      <c r="N64" s="589" t="s">
        <v>2713</v>
      </c>
    </row>
    <row r="65" spans="1:14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3989</v>
      </c>
      <c r="F65" s="590">
        <v>43067</v>
      </c>
      <c r="G65" s="591">
        <v>91.15</v>
      </c>
      <c r="H65" s="591">
        <v>1</v>
      </c>
      <c r="I65" s="591">
        <f t="shared" si="0"/>
        <v>91.15</v>
      </c>
      <c r="J65" s="589" t="s">
        <v>474</v>
      </c>
      <c r="K65" s="589" t="s">
        <v>617</v>
      </c>
      <c r="L65" s="590">
        <v>43069</v>
      </c>
      <c r="M65" s="589" t="s">
        <v>71</v>
      </c>
      <c r="N65" s="589" t="s">
        <v>3990</v>
      </c>
    </row>
    <row r="66" spans="1:14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3991</v>
      </c>
      <c r="F66" s="590">
        <v>43067</v>
      </c>
      <c r="G66" s="591">
        <v>91.15</v>
      </c>
      <c r="H66" s="591">
        <v>1</v>
      </c>
      <c r="I66" s="591">
        <f t="shared" si="0"/>
        <v>91.15</v>
      </c>
      <c r="J66" s="589" t="s">
        <v>474</v>
      </c>
      <c r="K66" s="589" t="s">
        <v>617</v>
      </c>
      <c r="L66" s="590">
        <v>43069</v>
      </c>
      <c r="M66" s="589" t="s">
        <v>71</v>
      </c>
      <c r="N66" s="589" t="s">
        <v>3992</v>
      </c>
    </row>
    <row r="67" spans="1:14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3993</v>
      </c>
      <c r="F67" s="590">
        <v>43066</v>
      </c>
      <c r="G67" s="591">
        <v>24.99</v>
      </c>
      <c r="H67" s="591">
        <v>1</v>
      </c>
      <c r="I67" s="591">
        <f t="shared" ref="I67:I130" si="1">G67*H67</f>
        <v>24.99</v>
      </c>
      <c r="J67" s="589" t="s">
        <v>474</v>
      </c>
      <c r="K67" s="589" t="s">
        <v>1903</v>
      </c>
      <c r="L67" s="590">
        <v>43067</v>
      </c>
      <c r="M67" s="589" t="s">
        <v>71</v>
      </c>
      <c r="N67" s="589" t="s">
        <v>3994</v>
      </c>
    </row>
    <row r="68" spans="1:14" x14ac:dyDescent="0.2">
      <c r="A68" s="589" t="s">
        <v>611</v>
      </c>
      <c r="B68" s="589" t="s">
        <v>687</v>
      </c>
      <c r="C68" s="589" t="s">
        <v>2995</v>
      </c>
      <c r="D68" s="589" t="s">
        <v>689</v>
      </c>
      <c r="E68" s="589" t="s">
        <v>3995</v>
      </c>
      <c r="F68" s="590">
        <v>43066</v>
      </c>
      <c r="G68" s="591">
        <v>27.45</v>
      </c>
      <c r="H68" s="591">
        <v>1</v>
      </c>
      <c r="I68" s="591">
        <f t="shared" si="1"/>
        <v>27.45</v>
      </c>
      <c r="J68" s="589" t="s">
        <v>474</v>
      </c>
      <c r="K68" s="589" t="s">
        <v>1903</v>
      </c>
      <c r="L68" s="590">
        <v>43067</v>
      </c>
      <c r="M68" s="589" t="s">
        <v>71</v>
      </c>
      <c r="N68" s="589" t="s">
        <v>3994</v>
      </c>
    </row>
    <row r="69" spans="1:14" x14ac:dyDescent="0.2">
      <c r="A69" s="589" t="s">
        <v>611</v>
      </c>
      <c r="B69" s="589" t="s">
        <v>687</v>
      </c>
      <c r="C69" s="589" t="s">
        <v>2995</v>
      </c>
      <c r="D69" s="589" t="s">
        <v>689</v>
      </c>
      <c r="E69" s="589" t="s">
        <v>3996</v>
      </c>
      <c r="F69" s="590">
        <v>43066</v>
      </c>
      <c r="G69" s="591">
        <v>362.05</v>
      </c>
      <c r="H69" s="591">
        <v>1</v>
      </c>
      <c r="I69" s="591">
        <f t="shared" si="1"/>
        <v>362.05</v>
      </c>
      <c r="J69" s="589" t="s">
        <v>474</v>
      </c>
      <c r="K69" s="589" t="s">
        <v>156</v>
      </c>
      <c r="L69" s="590">
        <v>43067</v>
      </c>
      <c r="M69" s="589" t="s">
        <v>71</v>
      </c>
      <c r="N69" s="589" t="s">
        <v>3997</v>
      </c>
    </row>
    <row r="70" spans="1:14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3998</v>
      </c>
      <c r="F70" s="590">
        <v>43066</v>
      </c>
      <c r="G70" s="591">
        <v>82.95</v>
      </c>
      <c r="H70" s="591">
        <v>1</v>
      </c>
      <c r="I70" s="591">
        <f t="shared" si="1"/>
        <v>82.95</v>
      </c>
      <c r="J70" s="589" t="s">
        <v>474</v>
      </c>
      <c r="K70" s="589" t="s">
        <v>230</v>
      </c>
      <c r="L70" s="590">
        <v>43067</v>
      </c>
      <c r="M70" s="589" t="s">
        <v>71</v>
      </c>
      <c r="N70" s="589" t="s">
        <v>3999</v>
      </c>
    </row>
    <row r="71" spans="1:14" x14ac:dyDescent="0.2">
      <c r="A71" s="589" t="s">
        <v>611</v>
      </c>
      <c r="B71" s="589" t="s">
        <v>687</v>
      </c>
      <c r="C71" s="589" t="s">
        <v>2995</v>
      </c>
      <c r="D71" s="589" t="s">
        <v>689</v>
      </c>
      <c r="E71" s="589" t="s">
        <v>4000</v>
      </c>
      <c r="F71" s="590">
        <v>43066</v>
      </c>
      <c r="G71" s="591">
        <v>82.95</v>
      </c>
      <c r="H71" s="591">
        <v>1</v>
      </c>
      <c r="I71" s="591">
        <f t="shared" si="1"/>
        <v>82.95</v>
      </c>
      <c r="J71" s="589" t="s">
        <v>474</v>
      </c>
      <c r="K71" s="589" t="s">
        <v>230</v>
      </c>
      <c r="L71" s="590">
        <v>43067</v>
      </c>
      <c r="M71" s="589" t="s">
        <v>71</v>
      </c>
      <c r="N71" s="589" t="s">
        <v>3999</v>
      </c>
    </row>
    <row r="72" spans="1:14" x14ac:dyDescent="0.2">
      <c r="A72" s="589" t="s">
        <v>611</v>
      </c>
      <c r="B72" s="589" t="s">
        <v>687</v>
      </c>
      <c r="C72" s="589" t="s">
        <v>2995</v>
      </c>
      <c r="D72" s="589" t="s">
        <v>689</v>
      </c>
      <c r="E72" s="589" t="s">
        <v>4001</v>
      </c>
      <c r="F72" s="590">
        <v>43066</v>
      </c>
      <c r="G72" s="591">
        <v>31.35</v>
      </c>
      <c r="H72" s="591">
        <v>1</v>
      </c>
      <c r="I72" s="591">
        <f t="shared" si="1"/>
        <v>31.35</v>
      </c>
      <c r="J72" s="589" t="s">
        <v>474</v>
      </c>
      <c r="K72" s="589" t="s">
        <v>230</v>
      </c>
      <c r="L72" s="590">
        <v>43067</v>
      </c>
      <c r="M72" s="589" t="s">
        <v>71</v>
      </c>
      <c r="N72" s="589" t="s">
        <v>4002</v>
      </c>
    </row>
    <row r="73" spans="1:14" x14ac:dyDescent="0.2">
      <c r="A73" s="589" t="s">
        <v>611</v>
      </c>
      <c r="B73" s="589" t="s">
        <v>687</v>
      </c>
      <c r="C73" s="589" t="s">
        <v>2995</v>
      </c>
      <c r="D73" s="589" t="s">
        <v>689</v>
      </c>
      <c r="E73" s="589" t="s">
        <v>4003</v>
      </c>
      <c r="F73" s="590">
        <v>43066</v>
      </c>
      <c r="G73" s="591">
        <v>34.950000000000003</v>
      </c>
      <c r="H73" s="591">
        <v>1</v>
      </c>
      <c r="I73" s="591">
        <f t="shared" si="1"/>
        <v>34.950000000000003</v>
      </c>
      <c r="J73" s="589" t="s">
        <v>474</v>
      </c>
      <c r="K73" s="589" t="s">
        <v>230</v>
      </c>
      <c r="L73" s="590">
        <v>43067</v>
      </c>
      <c r="M73" s="589" t="s">
        <v>71</v>
      </c>
      <c r="N73" s="589" t="s">
        <v>4002</v>
      </c>
    </row>
    <row r="74" spans="1:14" x14ac:dyDescent="0.2">
      <c r="A74" s="589" t="s">
        <v>611</v>
      </c>
      <c r="B74" s="589" t="s">
        <v>687</v>
      </c>
      <c r="C74" s="589" t="s">
        <v>2995</v>
      </c>
      <c r="D74" s="589" t="s">
        <v>689</v>
      </c>
      <c r="E74" s="589" t="s">
        <v>4004</v>
      </c>
      <c r="F74" s="590">
        <v>43066</v>
      </c>
      <c r="G74" s="591">
        <v>72.260000000000005</v>
      </c>
      <c r="H74" s="591">
        <v>1</v>
      </c>
      <c r="I74" s="591">
        <f t="shared" si="1"/>
        <v>72.260000000000005</v>
      </c>
      <c r="J74" s="589" t="s">
        <v>474</v>
      </c>
      <c r="K74" s="589" t="s">
        <v>3572</v>
      </c>
      <c r="L74" s="590">
        <v>43067</v>
      </c>
      <c r="M74" s="589" t="s">
        <v>71</v>
      </c>
      <c r="N74" s="589" t="s">
        <v>4005</v>
      </c>
    </row>
    <row r="75" spans="1:14" x14ac:dyDescent="0.2">
      <c r="A75" s="589" t="s">
        <v>611</v>
      </c>
      <c r="B75" s="589" t="s">
        <v>687</v>
      </c>
      <c r="C75" s="589" t="s">
        <v>2995</v>
      </c>
      <c r="D75" s="589" t="s">
        <v>689</v>
      </c>
      <c r="E75" s="589" t="s">
        <v>4006</v>
      </c>
      <c r="F75" s="590">
        <v>43066</v>
      </c>
      <c r="G75" s="591">
        <v>82.95</v>
      </c>
      <c r="H75" s="591">
        <v>1</v>
      </c>
      <c r="I75" s="591">
        <f t="shared" si="1"/>
        <v>82.95</v>
      </c>
      <c r="J75" s="589" t="s">
        <v>474</v>
      </c>
      <c r="K75" s="589" t="s">
        <v>423</v>
      </c>
      <c r="L75" s="590">
        <v>43067</v>
      </c>
      <c r="M75" s="589" t="s">
        <v>71</v>
      </c>
      <c r="N75" s="589" t="s">
        <v>4007</v>
      </c>
    </row>
    <row r="76" spans="1:14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4008</v>
      </c>
      <c r="F76" s="590">
        <v>43066</v>
      </c>
      <c r="G76" s="591">
        <v>97.85</v>
      </c>
      <c r="H76" s="591">
        <v>1</v>
      </c>
      <c r="I76" s="591">
        <f t="shared" si="1"/>
        <v>97.85</v>
      </c>
      <c r="J76" s="589" t="s">
        <v>474</v>
      </c>
      <c r="K76" s="589" t="s">
        <v>423</v>
      </c>
      <c r="L76" s="590">
        <v>43067</v>
      </c>
      <c r="M76" s="589" t="s">
        <v>71</v>
      </c>
      <c r="N76" s="589" t="s">
        <v>4007</v>
      </c>
    </row>
    <row r="77" spans="1:14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4010</v>
      </c>
      <c r="F77" s="590">
        <v>43063</v>
      </c>
      <c r="G77" s="591">
        <v>657.39</v>
      </c>
      <c r="H77" s="591">
        <v>1</v>
      </c>
      <c r="I77" s="591">
        <f t="shared" si="1"/>
        <v>657.39</v>
      </c>
      <c r="J77" s="589" t="s">
        <v>474</v>
      </c>
      <c r="K77" s="589" t="s">
        <v>345</v>
      </c>
      <c r="L77" s="590">
        <v>43064</v>
      </c>
      <c r="M77" s="589" t="s">
        <v>71</v>
      </c>
      <c r="N77" s="589" t="s">
        <v>4011</v>
      </c>
    </row>
    <row r="78" spans="1:14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4012</v>
      </c>
      <c r="F78" s="590">
        <v>43063</v>
      </c>
      <c r="G78" s="591">
        <v>52.55</v>
      </c>
      <c r="H78" s="591">
        <v>1</v>
      </c>
      <c r="I78" s="591">
        <f t="shared" si="1"/>
        <v>52.55</v>
      </c>
      <c r="J78" s="589" t="s">
        <v>474</v>
      </c>
      <c r="K78" s="589" t="s">
        <v>287</v>
      </c>
      <c r="L78" s="590">
        <v>43064</v>
      </c>
      <c r="M78" s="589" t="s">
        <v>71</v>
      </c>
      <c r="N78" s="589" t="s">
        <v>4013</v>
      </c>
    </row>
    <row r="79" spans="1:14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4014</v>
      </c>
      <c r="F79" s="590">
        <v>43063</v>
      </c>
      <c r="G79" s="591">
        <v>20</v>
      </c>
      <c r="H79" s="591">
        <v>1</v>
      </c>
      <c r="I79" s="591">
        <f t="shared" si="1"/>
        <v>20</v>
      </c>
      <c r="J79" s="589" t="s">
        <v>474</v>
      </c>
      <c r="K79" s="589" t="s">
        <v>377</v>
      </c>
      <c r="L79" s="590">
        <v>43064</v>
      </c>
      <c r="M79" s="589" t="s">
        <v>71</v>
      </c>
      <c r="N79" s="589" t="s">
        <v>4015</v>
      </c>
    </row>
    <row r="80" spans="1:14" x14ac:dyDescent="0.2">
      <c r="A80" s="589" t="s">
        <v>611</v>
      </c>
      <c r="B80" s="589" t="s">
        <v>687</v>
      </c>
      <c r="C80" s="589" t="s">
        <v>2995</v>
      </c>
      <c r="D80" s="589" t="s">
        <v>689</v>
      </c>
      <c r="E80" s="589" t="s">
        <v>4016</v>
      </c>
      <c r="F80" s="590">
        <v>43063</v>
      </c>
      <c r="G80" s="591">
        <v>76.989999999999995</v>
      </c>
      <c r="H80" s="591">
        <v>1</v>
      </c>
      <c r="I80" s="591">
        <f t="shared" si="1"/>
        <v>76.989999999999995</v>
      </c>
      <c r="J80" s="589" t="s">
        <v>474</v>
      </c>
      <c r="K80" s="589" t="s">
        <v>287</v>
      </c>
      <c r="L80" s="590">
        <v>43064</v>
      </c>
      <c r="M80" s="589" t="s">
        <v>71</v>
      </c>
      <c r="N80" s="589" t="s">
        <v>4013</v>
      </c>
    </row>
    <row r="81" spans="1:14" x14ac:dyDescent="0.2">
      <c r="A81" s="589" t="s">
        <v>611</v>
      </c>
      <c r="B81" s="589" t="s">
        <v>687</v>
      </c>
      <c r="C81" s="589" t="s">
        <v>2995</v>
      </c>
      <c r="D81" s="589" t="s">
        <v>689</v>
      </c>
      <c r="E81" s="589" t="s">
        <v>4017</v>
      </c>
      <c r="F81" s="590">
        <v>43062</v>
      </c>
      <c r="G81" s="591">
        <v>109.98</v>
      </c>
      <c r="H81" s="591">
        <v>1</v>
      </c>
      <c r="I81" s="591">
        <f t="shared" si="1"/>
        <v>109.98</v>
      </c>
      <c r="J81" s="589" t="s">
        <v>474</v>
      </c>
      <c r="K81" s="589" t="s">
        <v>668</v>
      </c>
      <c r="L81" s="590">
        <v>43063</v>
      </c>
      <c r="M81" s="589" t="s">
        <v>71</v>
      </c>
      <c r="N81" s="589" t="s">
        <v>4018</v>
      </c>
    </row>
    <row r="82" spans="1:14" x14ac:dyDescent="0.2">
      <c r="A82" s="589" t="s">
        <v>611</v>
      </c>
      <c r="B82" s="589" t="s">
        <v>687</v>
      </c>
      <c r="C82" s="589" t="s">
        <v>2995</v>
      </c>
      <c r="D82" s="589" t="s">
        <v>689</v>
      </c>
      <c r="E82" s="589" t="s">
        <v>4019</v>
      </c>
      <c r="F82" s="590">
        <v>43062</v>
      </c>
      <c r="G82" s="591">
        <v>149.97999999999999</v>
      </c>
      <c r="H82" s="591">
        <v>1</v>
      </c>
      <c r="I82" s="591">
        <f t="shared" si="1"/>
        <v>149.97999999999999</v>
      </c>
      <c r="J82" s="589" t="s">
        <v>474</v>
      </c>
      <c r="K82" s="589" t="s">
        <v>377</v>
      </c>
      <c r="L82" s="590">
        <v>43063</v>
      </c>
      <c r="M82" s="589" t="s">
        <v>71</v>
      </c>
      <c r="N82" s="589" t="s">
        <v>4015</v>
      </c>
    </row>
    <row r="83" spans="1:14" x14ac:dyDescent="0.2">
      <c r="A83" s="589" t="s">
        <v>611</v>
      </c>
      <c r="B83" s="589" t="s">
        <v>687</v>
      </c>
      <c r="C83" s="589" t="s">
        <v>2995</v>
      </c>
      <c r="D83" s="589" t="s">
        <v>689</v>
      </c>
      <c r="E83" s="589" t="s">
        <v>4020</v>
      </c>
      <c r="F83" s="590">
        <v>43062</v>
      </c>
      <c r="G83" s="591">
        <v>97.01</v>
      </c>
      <c r="H83" s="591">
        <v>1</v>
      </c>
      <c r="I83" s="591">
        <f t="shared" si="1"/>
        <v>97.01</v>
      </c>
      <c r="J83" s="589" t="s">
        <v>474</v>
      </c>
      <c r="K83" s="589" t="s">
        <v>230</v>
      </c>
      <c r="L83" s="590">
        <v>43063</v>
      </c>
      <c r="M83" s="589" t="s">
        <v>71</v>
      </c>
      <c r="N83" s="589" t="s">
        <v>4021</v>
      </c>
    </row>
    <row r="84" spans="1:14" x14ac:dyDescent="0.2">
      <c r="A84" s="589" t="s">
        <v>611</v>
      </c>
      <c r="B84" s="589" t="s">
        <v>687</v>
      </c>
      <c r="C84" s="589" t="s">
        <v>2995</v>
      </c>
      <c r="D84" s="589" t="s">
        <v>689</v>
      </c>
      <c r="E84" s="589" t="s">
        <v>4022</v>
      </c>
      <c r="F84" s="590">
        <v>43062</v>
      </c>
      <c r="G84" s="591">
        <v>821.64</v>
      </c>
      <c r="H84" s="591">
        <v>1</v>
      </c>
      <c r="I84" s="591">
        <f t="shared" si="1"/>
        <v>821.64</v>
      </c>
      <c r="J84" s="589" t="s">
        <v>474</v>
      </c>
      <c r="K84" s="589" t="s">
        <v>1903</v>
      </c>
      <c r="L84" s="590">
        <v>43063</v>
      </c>
      <c r="M84" s="589" t="s">
        <v>71</v>
      </c>
      <c r="N84" s="589" t="s">
        <v>4023</v>
      </c>
    </row>
    <row r="85" spans="1:14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4024</v>
      </c>
      <c r="F85" s="590">
        <v>43061</v>
      </c>
      <c r="G85" s="591">
        <v>33</v>
      </c>
      <c r="H85" s="591">
        <v>1</v>
      </c>
      <c r="I85" s="591">
        <f t="shared" si="1"/>
        <v>33</v>
      </c>
      <c r="J85" s="589" t="s">
        <v>474</v>
      </c>
      <c r="K85" s="589" t="s">
        <v>1903</v>
      </c>
      <c r="L85" s="590">
        <v>43062</v>
      </c>
      <c r="M85" s="589" t="s">
        <v>71</v>
      </c>
      <c r="N85" s="589" t="s">
        <v>4025</v>
      </c>
    </row>
    <row r="86" spans="1:14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4026</v>
      </c>
      <c r="F86" s="590">
        <v>43061</v>
      </c>
      <c r="G86" s="591">
        <v>11</v>
      </c>
      <c r="H86" s="591">
        <v>1</v>
      </c>
      <c r="I86" s="591">
        <f t="shared" si="1"/>
        <v>11</v>
      </c>
      <c r="J86" s="589" t="s">
        <v>474</v>
      </c>
      <c r="K86" s="589" t="s">
        <v>1903</v>
      </c>
      <c r="L86" s="590">
        <v>43062</v>
      </c>
      <c r="M86" s="589" t="s">
        <v>71</v>
      </c>
      <c r="N86" s="589" t="s">
        <v>4025</v>
      </c>
    </row>
    <row r="87" spans="1:14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4028</v>
      </c>
      <c r="F87" s="590">
        <v>43061</v>
      </c>
      <c r="G87" s="591">
        <v>75.400000000000006</v>
      </c>
      <c r="H87" s="591">
        <v>1</v>
      </c>
      <c r="I87" s="591">
        <f t="shared" si="1"/>
        <v>75.400000000000006</v>
      </c>
      <c r="J87" s="589" t="s">
        <v>474</v>
      </c>
      <c r="K87" s="589" t="s">
        <v>423</v>
      </c>
      <c r="L87" s="590">
        <v>43062</v>
      </c>
      <c r="M87" s="589" t="s">
        <v>71</v>
      </c>
      <c r="N87" s="589" t="s">
        <v>4029</v>
      </c>
    </row>
    <row r="88" spans="1:14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4030</v>
      </c>
      <c r="F88" s="590">
        <v>43061</v>
      </c>
      <c r="G88" s="591">
        <v>78.8</v>
      </c>
      <c r="H88" s="591">
        <v>1</v>
      </c>
      <c r="I88" s="591">
        <f t="shared" si="1"/>
        <v>78.8</v>
      </c>
      <c r="J88" s="589" t="s">
        <v>474</v>
      </c>
      <c r="K88" s="589" t="s">
        <v>423</v>
      </c>
      <c r="L88" s="590">
        <v>43062</v>
      </c>
      <c r="M88" s="589" t="s">
        <v>71</v>
      </c>
      <c r="N88" s="589" t="s">
        <v>4031</v>
      </c>
    </row>
    <row r="89" spans="1:14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4032</v>
      </c>
      <c r="F89" s="590">
        <v>43061</v>
      </c>
      <c r="G89" s="591">
        <v>78.8</v>
      </c>
      <c r="H89" s="591">
        <v>1</v>
      </c>
      <c r="I89" s="591">
        <f t="shared" si="1"/>
        <v>78.8</v>
      </c>
      <c r="J89" s="589" t="s">
        <v>474</v>
      </c>
      <c r="K89" s="589" t="s">
        <v>423</v>
      </c>
      <c r="L89" s="590">
        <v>43062</v>
      </c>
      <c r="M89" s="589" t="s">
        <v>71</v>
      </c>
      <c r="N89" s="589" t="s">
        <v>4029</v>
      </c>
    </row>
    <row r="90" spans="1:14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4033</v>
      </c>
      <c r="F90" s="590">
        <v>43061</v>
      </c>
      <c r="G90" s="591">
        <v>75.400000000000006</v>
      </c>
      <c r="H90" s="591">
        <v>1</v>
      </c>
      <c r="I90" s="591">
        <f t="shared" si="1"/>
        <v>75.400000000000006</v>
      </c>
      <c r="J90" s="589" t="s">
        <v>474</v>
      </c>
      <c r="K90" s="589" t="s">
        <v>423</v>
      </c>
      <c r="L90" s="590">
        <v>43062</v>
      </c>
      <c r="M90" s="589" t="s">
        <v>71</v>
      </c>
      <c r="N90" s="589" t="s">
        <v>4031</v>
      </c>
    </row>
    <row r="91" spans="1:14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4034</v>
      </c>
      <c r="F91" s="590">
        <v>43061</v>
      </c>
      <c r="G91" s="591">
        <v>60.92</v>
      </c>
      <c r="H91" s="591">
        <v>1</v>
      </c>
      <c r="I91" s="591">
        <f t="shared" si="1"/>
        <v>60.92</v>
      </c>
      <c r="J91" s="589" t="s">
        <v>474</v>
      </c>
      <c r="K91" s="589" t="s">
        <v>550</v>
      </c>
      <c r="L91" s="590">
        <v>43064</v>
      </c>
      <c r="M91" s="589" t="s">
        <v>71</v>
      </c>
      <c r="N91" s="589" t="s">
        <v>4027</v>
      </c>
    </row>
    <row r="92" spans="1:14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4038</v>
      </c>
      <c r="F92" s="590">
        <v>43061</v>
      </c>
      <c r="G92" s="591">
        <v>151.74</v>
      </c>
      <c r="H92" s="591">
        <v>1</v>
      </c>
      <c r="I92" s="591">
        <f t="shared" si="1"/>
        <v>151.74</v>
      </c>
      <c r="J92" s="589" t="s">
        <v>474</v>
      </c>
      <c r="K92" s="589" t="s">
        <v>682</v>
      </c>
      <c r="L92" s="590">
        <v>43062</v>
      </c>
      <c r="M92" s="589" t="s">
        <v>71</v>
      </c>
      <c r="N92" s="589" t="s">
        <v>4039</v>
      </c>
    </row>
    <row r="93" spans="1:14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4040</v>
      </c>
      <c r="F93" s="590">
        <v>43061</v>
      </c>
      <c r="G93" s="591">
        <v>97.85</v>
      </c>
      <c r="H93" s="591">
        <v>1</v>
      </c>
      <c r="I93" s="591">
        <f t="shared" si="1"/>
        <v>97.85</v>
      </c>
      <c r="J93" s="589" t="s">
        <v>474</v>
      </c>
      <c r="K93" s="589" t="s">
        <v>617</v>
      </c>
      <c r="L93" s="590">
        <v>43062</v>
      </c>
      <c r="M93" s="589" t="s">
        <v>71</v>
      </c>
      <c r="N93" s="589" t="s">
        <v>4041</v>
      </c>
    </row>
    <row r="94" spans="1:14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4042</v>
      </c>
      <c r="F94" s="590">
        <v>43061</v>
      </c>
      <c r="G94" s="591">
        <v>82.95</v>
      </c>
      <c r="H94" s="591">
        <v>1</v>
      </c>
      <c r="I94" s="591">
        <f t="shared" si="1"/>
        <v>82.95</v>
      </c>
      <c r="J94" s="589" t="s">
        <v>474</v>
      </c>
      <c r="K94" s="589" t="s">
        <v>617</v>
      </c>
      <c r="L94" s="590">
        <v>43062</v>
      </c>
      <c r="M94" s="589" t="s">
        <v>71</v>
      </c>
      <c r="N94" s="589" t="s">
        <v>4041</v>
      </c>
    </row>
    <row r="95" spans="1:14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4043</v>
      </c>
      <c r="F95" s="590">
        <v>43061</v>
      </c>
      <c r="G95" s="591">
        <v>50</v>
      </c>
      <c r="H95" s="591">
        <v>1</v>
      </c>
      <c r="I95" s="591">
        <f t="shared" si="1"/>
        <v>50</v>
      </c>
      <c r="J95" s="589" t="s">
        <v>474</v>
      </c>
      <c r="K95" s="589" t="s">
        <v>377</v>
      </c>
      <c r="L95" s="590">
        <v>43062</v>
      </c>
      <c r="M95" s="589" t="s">
        <v>71</v>
      </c>
      <c r="N95" s="589" t="s">
        <v>4044</v>
      </c>
    </row>
    <row r="96" spans="1:14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4045</v>
      </c>
      <c r="F96" s="590">
        <v>43061</v>
      </c>
      <c r="G96" s="591">
        <v>65</v>
      </c>
      <c r="H96" s="591">
        <v>1</v>
      </c>
      <c r="I96" s="591">
        <f t="shared" si="1"/>
        <v>65</v>
      </c>
      <c r="J96" s="589" t="s">
        <v>474</v>
      </c>
      <c r="K96" s="589" t="s">
        <v>377</v>
      </c>
      <c r="L96" s="590">
        <v>43062</v>
      </c>
      <c r="M96" s="589" t="s">
        <v>71</v>
      </c>
      <c r="N96" s="589" t="s">
        <v>4044</v>
      </c>
    </row>
    <row r="97" spans="1:14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4047</v>
      </c>
      <c r="F97" s="590">
        <v>43060</v>
      </c>
      <c r="G97" s="591">
        <v>912.97</v>
      </c>
      <c r="H97" s="591">
        <v>1</v>
      </c>
      <c r="I97" s="591">
        <f t="shared" si="1"/>
        <v>912.97</v>
      </c>
      <c r="J97" s="589" t="s">
        <v>474</v>
      </c>
      <c r="K97" s="589" t="s">
        <v>1905</v>
      </c>
      <c r="L97" s="590">
        <v>43061</v>
      </c>
      <c r="M97" s="589" t="s">
        <v>71</v>
      </c>
      <c r="N97" s="589" t="s">
        <v>4048</v>
      </c>
    </row>
    <row r="98" spans="1:14" x14ac:dyDescent="0.2">
      <c r="A98" s="589" t="s">
        <v>611</v>
      </c>
      <c r="B98" s="589" t="s">
        <v>687</v>
      </c>
      <c r="C98" s="589" t="s">
        <v>2995</v>
      </c>
      <c r="D98" s="589" t="s">
        <v>689</v>
      </c>
      <c r="E98" s="589" t="s">
        <v>4049</v>
      </c>
      <c r="F98" s="590">
        <v>43060</v>
      </c>
      <c r="G98" s="591">
        <v>24.1</v>
      </c>
      <c r="H98" s="591">
        <v>1</v>
      </c>
      <c r="I98" s="591">
        <f t="shared" si="1"/>
        <v>24.1</v>
      </c>
      <c r="J98" s="589" t="s">
        <v>474</v>
      </c>
      <c r="K98" s="589" t="s">
        <v>682</v>
      </c>
      <c r="L98" s="590">
        <v>43061</v>
      </c>
      <c r="M98" s="589" t="s">
        <v>71</v>
      </c>
      <c r="N98" s="589" t="s">
        <v>4050</v>
      </c>
    </row>
    <row r="99" spans="1:14" x14ac:dyDescent="0.2">
      <c r="A99" s="589" t="s">
        <v>611</v>
      </c>
      <c r="B99" s="589" t="s">
        <v>687</v>
      </c>
      <c r="C99" s="589" t="s">
        <v>2995</v>
      </c>
      <c r="D99" s="589" t="s">
        <v>689</v>
      </c>
      <c r="E99" s="589" t="s">
        <v>4051</v>
      </c>
      <c r="F99" s="590">
        <v>43060</v>
      </c>
      <c r="G99" s="591">
        <v>32.950000000000003</v>
      </c>
      <c r="H99" s="591">
        <v>1</v>
      </c>
      <c r="I99" s="591">
        <f t="shared" si="1"/>
        <v>32.950000000000003</v>
      </c>
      <c r="J99" s="589" t="s">
        <v>474</v>
      </c>
      <c r="K99" s="589" t="s">
        <v>682</v>
      </c>
      <c r="L99" s="590">
        <v>43061</v>
      </c>
      <c r="M99" s="589" t="s">
        <v>71</v>
      </c>
      <c r="N99" s="589" t="s">
        <v>4050</v>
      </c>
    </row>
    <row r="100" spans="1:14" x14ac:dyDescent="0.2">
      <c r="A100" s="589" t="s">
        <v>611</v>
      </c>
      <c r="B100" s="589" t="s">
        <v>687</v>
      </c>
      <c r="C100" s="589" t="s">
        <v>2995</v>
      </c>
      <c r="D100" s="589" t="s">
        <v>689</v>
      </c>
      <c r="E100" s="589" t="s">
        <v>4052</v>
      </c>
      <c r="F100" s="590">
        <v>43060</v>
      </c>
      <c r="G100" s="591">
        <v>82.95</v>
      </c>
      <c r="H100" s="591">
        <v>1</v>
      </c>
      <c r="I100" s="591">
        <f t="shared" si="1"/>
        <v>82.95</v>
      </c>
      <c r="J100" s="589" t="s">
        <v>474</v>
      </c>
      <c r="K100" s="589" t="s">
        <v>682</v>
      </c>
      <c r="L100" s="590">
        <v>43061</v>
      </c>
      <c r="M100" s="589" t="s">
        <v>71</v>
      </c>
      <c r="N100" s="589" t="s">
        <v>4050</v>
      </c>
    </row>
    <row r="101" spans="1:14" x14ac:dyDescent="0.2">
      <c r="A101" s="589" t="s">
        <v>611</v>
      </c>
      <c r="B101" s="589" t="s">
        <v>687</v>
      </c>
      <c r="C101" s="589" t="s">
        <v>2995</v>
      </c>
      <c r="D101" s="589" t="s">
        <v>689</v>
      </c>
      <c r="E101" s="589" t="s">
        <v>4053</v>
      </c>
      <c r="F101" s="590">
        <v>43060</v>
      </c>
      <c r="G101" s="591">
        <v>82.95</v>
      </c>
      <c r="H101" s="591">
        <v>1</v>
      </c>
      <c r="I101" s="591">
        <f t="shared" si="1"/>
        <v>82.95</v>
      </c>
      <c r="J101" s="589" t="s">
        <v>474</v>
      </c>
      <c r="K101" s="589" t="s">
        <v>682</v>
      </c>
      <c r="L101" s="590">
        <v>43061</v>
      </c>
      <c r="M101" s="589" t="s">
        <v>71</v>
      </c>
      <c r="N101" s="589" t="s">
        <v>4050</v>
      </c>
    </row>
    <row r="102" spans="1:14" x14ac:dyDescent="0.2">
      <c r="A102" s="589" t="s">
        <v>611</v>
      </c>
      <c r="B102" s="589" t="s">
        <v>687</v>
      </c>
      <c r="C102" s="589" t="s">
        <v>2995</v>
      </c>
      <c r="D102" s="589" t="s">
        <v>689</v>
      </c>
      <c r="E102" s="589" t="s">
        <v>4054</v>
      </c>
      <c r="F102" s="590">
        <v>43060</v>
      </c>
      <c r="G102" s="591">
        <v>84.99</v>
      </c>
      <c r="H102" s="591">
        <v>1</v>
      </c>
      <c r="I102" s="591">
        <f t="shared" si="1"/>
        <v>84.99</v>
      </c>
      <c r="J102" s="589" t="s">
        <v>474</v>
      </c>
      <c r="K102" s="589" t="s">
        <v>682</v>
      </c>
      <c r="L102" s="590">
        <v>43061</v>
      </c>
      <c r="M102" s="589" t="s">
        <v>71</v>
      </c>
      <c r="N102" s="589" t="s">
        <v>4055</v>
      </c>
    </row>
    <row r="103" spans="1:14" x14ac:dyDescent="0.2">
      <c r="A103" s="589" t="s">
        <v>611</v>
      </c>
      <c r="B103" s="589" t="s">
        <v>687</v>
      </c>
      <c r="C103" s="589" t="s">
        <v>2995</v>
      </c>
      <c r="D103" s="589" t="s">
        <v>689</v>
      </c>
      <c r="E103" s="589" t="s">
        <v>4056</v>
      </c>
      <c r="F103" s="590">
        <v>43060</v>
      </c>
      <c r="G103" s="591">
        <v>296.5</v>
      </c>
      <c r="H103" s="591">
        <v>1</v>
      </c>
      <c r="I103" s="591">
        <f t="shared" si="1"/>
        <v>296.5</v>
      </c>
      <c r="J103" s="589" t="s">
        <v>474</v>
      </c>
      <c r="K103" s="589" t="s">
        <v>1073</v>
      </c>
      <c r="L103" s="590">
        <v>43061</v>
      </c>
      <c r="M103" s="589" t="s">
        <v>71</v>
      </c>
      <c r="N103" s="589" t="s">
        <v>474</v>
      </c>
    </row>
    <row r="104" spans="1:14" x14ac:dyDescent="0.2">
      <c r="A104" s="589" t="s">
        <v>611</v>
      </c>
      <c r="B104" s="589" t="s">
        <v>687</v>
      </c>
      <c r="C104" s="589" t="s">
        <v>2995</v>
      </c>
      <c r="D104" s="589" t="s">
        <v>689</v>
      </c>
      <c r="E104" s="589" t="s">
        <v>4057</v>
      </c>
      <c r="F104" s="590">
        <v>43060</v>
      </c>
      <c r="G104" s="591">
        <v>39</v>
      </c>
      <c r="H104" s="591">
        <v>1</v>
      </c>
      <c r="I104" s="591">
        <f t="shared" si="1"/>
        <v>39</v>
      </c>
      <c r="J104" s="589" t="s">
        <v>474</v>
      </c>
      <c r="K104" s="589" t="s">
        <v>683</v>
      </c>
      <c r="L104" s="590">
        <v>43061</v>
      </c>
      <c r="M104" s="589" t="s">
        <v>71</v>
      </c>
      <c r="N104" s="589" t="s">
        <v>4058</v>
      </c>
    </row>
    <row r="105" spans="1:14" x14ac:dyDescent="0.2">
      <c r="A105" s="589" t="s">
        <v>611</v>
      </c>
      <c r="B105" s="589" t="s">
        <v>687</v>
      </c>
      <c r="C105" s="589" t="s">
        <v>2995</v>
      </c>
      <c r="D105" s="589" t="s">
        <v>689</v>
      </c>
      <c r="E105" s="589" t="s">
        <v>4059</v>
      </c>
      <c r="F105" s="590">
        <v>43060</v>
      </c>
      <c r="G105" s="591">
        <v>50</v>
      </c>
      <c r="H105" s="591">
        <v>1</v>
      </c>
      <c r="I105" s="591">
        <f t="shared" si="1"/>
        <v>50</v>
      </c>
      <c r="J105" s="589" t="s">
        <v>474</v>
      </c>
      <c r="K105" s="589" t="s">
        <v>683</v>
      </c>
      <c r="L105" s="590">
        <v>43061</v>
      </c>
      <c r="M105" s="589" t="s">
        <v>71</v>
      </c>
      <c r="N105" s="589" t="s">
        <v>4058</v>
      </c>
    </row>
    <row r="106" spans="1:14" x14ac:dyDescent="0.2">
      <c r="A106" s="589" t="s">
        <v>611</v>
      </c>
      <c r="B106" s="589" t="s">
        <v>687</v>
      </c>
      <c r="C106" s="589" t="s">
        <v>2995</v>
      </c>
      <c r="D106" s="589" t="s">
        <v>689</v>
      </c>
      <c r="E106" s="589" t="s">
        <v>4060</v>
      </c>
      <c r="F106" s="590">
        <v>43060</v>
      </c>
      <c r="G106" s="591">
        <v>26</v>
      </c>
      <c r="H106" s="591">
        <v>1</v>
      </c>
      <c r="I106" s="591">
        <f t="shared" si="1"/>
        <v>26</v>
      </c>
      <c r="J106" s="589" t="s">
        <v>474</v>
      </c>
      <c r="K106" s="589" t="s">
        <v>683</v>
      </c>
      <c r="L106" s="590">
        <v>43061</v>
      </c>
      <c r="M106" s="589" t="s">
        <v>71</v>
      </c>
      <c r="N106" s="589" t="s">
        <v>4058</v>
      </c>
    </row>
    <row r="107" spans="1:14" x14ac:dyDescent="0.2">
      <c r="A107" s="589" t="s">
        <v>611</v>
      </c>
      <c r="B107" s="589" t="s">
        <v>687</v>
      </c>
      <c r="C107" s="589" t="s">
        <v>2995</v>
      </c>
      <c r="D107" s="589" t="s">
        <v>689</v>
      </c>
      <c r="E107" s="589" t="s">
        <v>4061</v>
      </c>
      <c r="F107" s="590">
        <v>43060</v>
      </c>
      <c r="G107" s="591">
        <v>26</v>
      </c>
      <c r="H107" s="591">
        <v>1</v>
      </c>
      <c r="I107" s="591">
        <f t="shared" si="1"/>
        <v>26</v>
      </c>
      <c r="J107" s="589" t="s">
        <v>474</v>
      </c>
      <c r="K107" s="589" t="s">
        <v>683</v>
      </c>
      <c r="L107" s="590">
        <v>43061</v>
      </c>
      <c r="M107" s="589" t="s">
        <v>71</v>
      </c>
      <c r="N107" s="589" t="s">
        <v>4058</v>
      </c>
    </row>
    <row r="108" spans="1:14" x14ac:dyDescent="0.2">
      <c r="A108" s="589" t="s">
        <v>611</v>
      </c>
      <c r="B108" s="589" t="s">
        <v>687</v>
      </c>
      <c r="C108" s="589" t="s">
        <v>2995</v>
      </c>
      <c r="D108" s="589" t="s">
        <v>689</v>
      </c>
      <c r="E108" s="589" t="s">
        <v>4063</v>
      </c>
      <c r="F108" s="590">
        <v>43059</v>
      </c>
      <c r="G108" s="591">
        <v>82.95</v>
      </c>
      <c r="H108" s="591">
        <v>1</v>
      </c>
      <c r="I108" s="591">
        <f t="shared" si="1"/>
        <v>82.95</v>
      </c>
      <c r="J108" s="589" t="s">
        <v>474</v>
      </c>
      <c r="K108" s="589" t="s">
        <v>1073</v>
      </c>
      <c r="L108" s="590">
        <v>43060</v>
      </c>
      <c r="M108" s="589" t="s">
        <v>71</v>
      </c>
      <c r="N108" s="589" t="s">
        <v>474</v>
      </c>
    </row>
    <row r="109" spans="1:14" x14ac:dyDescent="0.2">
      <c r="A109" s="589" t="s">
        <v>611</v>
      </c>
      <c r="B109" s="589" t="s">
        <v>687</v>
      </c>
      <c r="C109" s="589" t="s">
        <v>2995</v>
      </c>
      <c r="D109" s="589" t="s">
        <v>689</v>
      </c>
      <c r="E109" s="589" t="s">
        <v>4064</v>
      </c>
      <c r="F109" s="590">
        <v>43059</v>
      </c>
      <c r="G109" s="591">
        <v>97.85</v>
      </c>
      <c r="H109" s="591">
        <v>1</v>
      </c>
      <c r="I109" s="591">
        <f t="shared" si="1"/>
        <v>97.85</v>
      </c>
      <c r="J109" s="589" t="s">
        <v>474</v>
      </c>
      <c r="K109" s="589" t="s">
        <v>1073</v>
      </c>
      <c r="L109" s="590">
        <v>43060</v>
      </c>
      <c r="M109" s="589" t="s">
        <v>71</v>
      </c>
      <c r="N109" s="589" t="s">
        <v>474</v>
      </c>
    </row>
    <row r="110" spans="1:14" x14ac:dyDescent="0.2">
      <c r="A110" s="589" t="s">
        <v>611</v>
      </c>
      <c r="B110" s="589" t="s">
        <v>687</v>
      </c>
      <c r="C110" s="589" t="s">
        <v>2995</v>
      </c>
      <c r="D110" s="589" t="s">
        <v>689</v>
      </c>
      <c r="E110" s="589" t="s">
        <v>4065</v>
      </c>
      <c r="F110" s="590">
        <v>43059</v>
      </c>
      <c r="G110" s="591">
        <v>39.99</v>
      </c>
      <c r="H110" s="591">
        <v>1</v>
      </c>
      <c r="I110" s="591">
        <f t="shared" si="1"/>
        <v>39.99</v>
      </c>
      <c r="J110" s="589" t="s">
        <v>474</v>
      </c>
      <c r="K110" s="589" t="s">
        <v>1903</v>
      </c>
      <c r="L110" s="590">
        <v>43060</v>
      </c>
      <c r="M110" s="589" t="s">
        <v>71</v>
      </c>
      <c r="N110" s="589" t="s">
        <v>4025</v>
      </c>
    </row>
    <row r="111" spans="1:14" x14ac:dyDescent="0.2">
      <c r="A111" s="589" t="s">
        <v>611</v>
      </c>
      <c r="B111" s="589" t="s">
        <v>687</v>
      </c>
      <c r="C111" s="589" t="s">
        <v>2995</v>
      </c>
      <c r="D111" s="589" t="s">
        <v>689</v>
      </c>
      <c r="E111" s="589" t="s">
        <v>4066</v>
      </c>
      <c r="F111" s="590">
        <v>43059</v>
      </c>
      <c r="G111" s="591">
        <v>114.98</v>
      </c>
      <c r="H111" s="591">
        <v>1</v>
      </c>
      <c r="I111" s="591">
        <f t="shared" si="1"/>
        <v>114.98</v>
      </c>
      <c r="J111" s="589" t="s">
        <v>474</v>
      </c>
      <c r="K111" s="589" t="s">
        <v>1073</v>
      </c>
      <c r="L111" s="590">
        <v>43060</v>
      </c>
      <c r="M111" s="589" t="s">
        <v>71</v>
      </c>
      <c r="N111" s="589" t="s">
        <v>474</v>
      </c>
    </row>
    <row r="112" spans="1:14" x14ac:dyDescent="0.2">
      <c r="A112" s="589" t="s">
        <v>611</v>
      </c>
      <c r="B112" s="589" t="s">
        <v>687</v>
      </c>
      <c r="C112" s="589" t="s">
        <v>2995</v>
      </c>
      <c r="D112" s="589" t="s">
        <v>689</v>
      </c>
      <c r="E112" s="589" t="s">
        <v>4067</v>
      </c>
      <c r="F112" s="590">
        <v>43059</v>
      </c>
      <c r="G112" s="591">
        <v>0.25</v>
      </c>
      <c r="H112" s="591">
        <v>1</v>
      </c>
      <c r="I112" s="591">
        <f t="shared" si="1"/>
        <v>0.25</v>
      </c>
      <c r="J112" s="589" t="s">
        <v>474</v>
      </c>
      <c r="K112" s="589" t="s">
        <v>639</v>
      </c>
      <c r="L112" s="590">
        <v>43060</v>
      </c>
      <c r="M112" s="589" t="s">
        <v>71</v>
      </c>
      <c r="N112" s="589" t="s">
        <v>4068</v>
      </c>
    </row>
    <row r="113" spans="1:14" x14ac:dyDescent="0.2">
      <c r="A113" s="589" t="s">
        <v>611</v>
      </c>
      <c r="B113" s="589" t="s">
        <v>687</v>
      </c>
      <c r="C113" s="589" t="s">
        <v>2995</v>
      </c>
      <c r="D113" s="589" t="s">
        <v>689</v>
      </c>
      <c r="E113" s="589" t="s">
        <v>4069</v>
      </c>
      <c r="F113" s="590">
        <v>43059</v>
      </c>
      <c r="G113" s="591">
        <v>48.5</v>
      </c>
      <c r="H113" s="591">
        <v>1</v>
      </c>
      <c r="I113" s="591">
        <f t="shared" si="1"/>
        <v>48.5</v>
      </c>
      <c r="J113" s="589" t="s">
        <v>474</v>
      </c>
      <c r="K113" s="589" t="s">
        <v>639</v>
      </c>
      <c r="L113" s="590">
        <v>43060</v>
      </c>
      <c r="M113" s="589" t="s">
        <v>71</v>
      </c>
      <c r="N113" s="589" t="s">
        <v>4068</v>
      </c>
    </row>
    <row r="114" spans="1:14" x14ac:dyDescent="0.2">
      <c r="A114" s="589" t="s">
        <v>611</v>
      </c>
      <c r="B114" s="589" t="s">
        <v>687</v>
      </c>
      <c r="C114" s="589" t="s">
        <v>2995</v>
      </c>
      <c r="D114" s="589" t="s">
        <v>689</v>
      </c>
      <c r="E114" s="589" t="s">
        <v>4070</v>
      </c>
      <c r="F114" s="590">
        <v>43059</v>
      </c>
      <c r="G114" s="591">
        <v>48.5</v>
      </c>
      <c r="H114" s="591">
        <v>1</v>
      </c>
      <c r="I114" s="591">
        <f t="shared" si="1"/>
        <v>48.5</v>
      </c>
      <c r="J114" s="589" t="s">
        <v>474</v>
      </c>
      <c r="K114" s="589" t="s">
        <v>639</v>
      </c>
      <c r="L114" s="590">
        <v>43060</v>
      </c>
      <c r="M114" s="589" t="s">
        <v>71</v>
      </c>
      <c r="N114" s="589" t="s">
        <v>4068</v>
      </c>
    </row>
    <row r="115" spans="1:14" x14ac:dyDescent="0.2">
      <c r="A115" s="589" t="s">
        <v>611</v>
      </c>
      <c r="B115" s="589" t="s">
        <v>687</v>
      </c>
      <c r="C115" s="589" t="s">
        <v>2995</v>
      </c>
      <c r="D115" s="589" t="s">
        <v>689</v>
      </c>
      <c r="E115" s="589" t="s">
        <v>4071</v>
      </c>
      <c r="F115" s="590">
        <v>43059</v>
      </c>
      <c r="G115" s="591">
        <v>0.25</v>
      </c>
      <c r="H115" s="591">
        <v>1</v>
      </c>
      <c r="I115" s="591">
        <f t="shared" si="1"/>
        <v>0.25</v>
      </c>
      <c r="J115" s="589" t="s">
        <v>474</v>
      </c>
      <c r="K115" s="589" t="s">
        <v>639</v>
      </c>
      <c r="L115" s="590">
        <v>43060</v>
      </c>
      <c r="M115" s="589" t="s">
        <v>71</v>
      </c>
      <c r="N115" s="589" t="s">
        <v>4072</v>
      </c>
    </row>
    <row r="116" spans="1:14" x14ac:dyDescent="0.2">
      <c r="A116" s="589" t="s">
        <v>611</v>
      </c>
      <c r="B116" s="589" t="s">
        <v>687</v>
      </c>
      <c r="C116" s="589" t="s">
        <v>2995</v>
      </c>
      <c r="D116" s="589" t="s">
        <v>689</v>
      </c>
      <c r="E116" s="589" t="s">
        <v>4073</v>
      </c>
      <c r="F116" s="590">
        <v>43059</v>
      </c>
      <c r="G116" s="591">
        <v>48.5</v>
      </c>
      <c r="H116" s="591">
        <v>1</v>
      </c>
      <c r="I116" s="591">
        <f t="shared" si="1"/>
        <v>48.5</v>
      </c>
      <c r="J116" s="589" t="s">
        <v>474</v>
      </c>
      <c r="K116" s="589" t="s">
        <v>639</v>
      </c>
      <c r="L116" s="590">
        <v>43060</v>
      </c>
      <c r="M116" s="589" t="s">
        <v>71</v>
      </c>
      <c r="N116" s="589" t="s">
        <v>4072</v>
      </c>
    </row>
    <row r="117" spans="1:14" x14ac:dyDescent="0.2">
      <c r="A117" s="589" t="s">
        <v>611</v>
      </c>
      <c r="B117" s="589" t="s">
        <v>687</v>
      </c>
      <c r="C117" s="589" t="s">
        <v>2995</v>
      </c>
      <c r="D117" s="589" t="s">
        <v>689</v>
      </c>
      <c r="E117" s="589" t="s">
        <v>4074</v>
      </c>
      <c r="F117" s="590">
        <v>43059</v>
      </c>
      <c r="G117" s="591">
        <v>48.5</v>
      </c>
      <c r="H117" s="591">
        <v>1</v>
      </c>
      <c r="I117" s="591">
        <f t="shared" si="1"/>
        <v>48.5</v>
      </c>
      <c r="J117" s="589" t="s">
        <v>474</v>
      </c>
      <c r="K117" s="589" t="s">
        <v>639</v>
      </c>
      <c r="L117" s="590">
        <v>43060</v>
      </c>
      <c r="M117" s="589" t="s">
        <v>71</v>
      </c>
      <c r="N117" s="589" t="s">
        <v>4072</v>
      </c>
    </row>
    <row r="118" spans="1:14" x14ac:dyDescent="0.2">
      <c r="A118" s="589" t="s">
        <v>611</v>
      </c>
      <c r="B118" s="589" t="s">
        <v>687</v>
      </c>
      <c r="C118" s="589" t="s">
        <v>2995</v>
      </c>
      <c r="D118" s="589" t="s">
        <v>689</v>
      </c>
      <c r="E118" s="589" t="s">
        <v>4075</v>
      </c>
      <c r="F118" s="590">
        <v>43059</v>
      </c>
      <c r="G118" s="591">
        <v>2017.11</v>
      </c>
      <c r="H118" s="591">
        <v>1</v>
      </c>
      <c r="I118" s="591">
        <f t="shared" si="1"/>
        <v>2017.11</v>
      </c>
      <c r="J118" s="589" t="s">
        <v>474</v>
      </c>
      <c r="K118" s="589" t="s">
        <v>377</v>
      </c>
      <c r="L118" s="590">
        <v>43060</v>
      </c>
      <c r="M118" s="589" t="s">
        <v>71</v>
      </c>
      <c r="N118" s="589" t="s">
        <v>4076</v>
      </c>
    </row>
    <row r="119" spans="1:14" x14ac:dyDescent="0.2">
      <c r="A119" s="589" t="s">
        <v>611</v>
      </c>
      <c r="B119" s="589" t="s">
        <v>687</v>
      </c>
      <c r="C119" s="589" t="s">
        <v>2995</v>
      </c>
      <c r="D119" s="589" t="s">
        <v>689</v>
      </c>
      <c r="E119" s="589" t="s">
        <v>4077</v>
      </c>
      <c r="F119" s="590">
        <v>43059</v>
      </c>
      <c r="G119" s="591">
        <v>2017.11</v>
      </c>
      <c r="H119" s="591">
        <v>1</v>
      </c>
      <c r="I119" s="591">
        <f t="shared" si="1"/>
        <v>2017.11</v>
      </c>
      <c r="J119" s="589" t="s">
        <v>474</v>
      </c>
      <c r="K119" s="589" t="s">
        <v>377</v>
      </c>
      <c r="L119" s="590">
        <v>43060</v>
      </c>
      <c r="M119" s="589" t="s">
        <v>71</v>
      </c>
      <c r="N119" s="589" t="s">
        <v>4078</v>
      </c>
    </row>
    <row r="120" spans="1:14" x14ac:dyDescent="0.2">
      <c r="A120" s="589" t="s">
        <v>611</v>
      </c>
      <c r="B120" s="589" t="s">
        <v>687</v>
      </c>
      <c r="C120" s="589" t="s">
        <v>2995</v>
      </c>
      <c r="D120" s="589" t="s">
        <v>689</v>
      </c>
      <c r="E120" s="589" t="s">
        <v>4079</v>
      </c>
      <c r="F120" s="590">
        <v>43059</v>
      </c>
      <c r="G120" s="591">
        <v>2017.11</v>
      </c>
      <c r="H120" s="591">
        <v>1</v>
      </c>
      <c r="I120" s="591">
        <f t="shared" si="1"/>
        <v>2017.11</v>
      </c>
      <c r="J120" s="589" t="s">
        <v>474</v>
      </c>
      <c r="K120" s="589" t="s">
        <v>377</v>
      </c>
      <c r="L120" s="590">
        <v>43060</v>
      </c>
      <c r="M120" s="589" t="s">
        <v>71</v>
      </c>
      <c r="N120" s="589" t="s">
        <v>4080</v>
      </c>
    </row>
    <row r="121" spans="1:14" x14ac:dyDescent="0.2">
      <c r="A121" s="589" t="s">
        <v>611</v>
      </c>
      <c r="B121" s="589" t="s">
        <v>687</v>
      </c>
      <c r="C121" s="589" t="s">
        <v>2995</v>
      </c>
      <c r="D121" s="589" t="s">
        <v>689</v>
      </c>
      <c r="E121" s="589" t="s">
        <v>4081</v>
      </c>
      <c r="F121" s="590">
        <v>43059</v>
      </c>
      <c r="G121" s="591">
        <v>2017.11</v>
      </c>
      <c r="H121" s="591">
        <v>1</v>
      </c>
      <c r="I121" s="591">
        <f t="shared" si="1"/>
        <v>2017.11</v>
      </c>
      <c r="J121" s="589" t="s">
        <v>474</v>
      </c>
      <c r="K121" s="589" t="s">
        <v>377</v>
      </c>
      <c r="L121" s="590">
        <v>43060</v>
      </c>
      <c r="M121" s="589" t="s">
        <v>71</v>
      </c>
      <c r="N121" s="589" t="s">
        <v>4082</v>
      </c>
    </row>
    <row r="122" spans="1:14" x14ac:dyDescent="0.2">
      <c r="A122" s="589" t="s">
        <v>611</v>
      </c>
      <c r="B122" s="589" t="s">
        <v>687</v>
      </c>
      <c r="C122" s="589" t="s">
        <v>2995</v>
      </c>
      <c r="D122" s="589" t="s">
        <v>689</v>
      </c>
      <c r="E122" s="589" t="s">
        <v>4083</v>
      </c>
      <c r="F122" s="590">
        <v>43059</v>
      </c>
      <c r="G122" s="591">
        <v>2017.11</v>
      </c>
      <c r="H122" s="591">
        <v>1</v>
      </c>
      <c r="I122" s="591">
        <f t="shared" si="1"/>
        <v>2017.11</v>
      </c>
      <c r="J122" s="589" t="s">
        <v>474</v>
      </c>
      <c r="K122" s="589" t="s">
        <v>377</v>
      </c>
      <c r="L122" s="590">
        <v>43060</v>
      </c>
      <c r="M122" s="589" t="s">
        <v>71</v>
      </c>
      <c r="N122" s="589" t="s">
        <v>4084</v>
      </c>
    </row>
    <row r="123" spans="1:14" x14ac:dyDescent="0.2">
      <c r="A123" s="589" t="s">
        <v>611</v>
      </c>
      <c r="B123" s="589" t="s">
        <v>687</v>
      </c>
      <c r="C123" s="589" t="s">
        <v>2995</v>
      </c>
      <c r="D123" s="589" t="s">
        <v>689</v>
      </c>
      <c r="E123" s="589" t="s">
        <v>4085</v>
      </c>
      <c r="F123" s="590">
        <v>43059</v>
      </c>
      <c r="G123" s="591">
        <v>2017.11</v>
      </c>
      <c r="H123" s="591">
        <v>1</v>
      </c>
      <c r="I123" s="591">
        <f t="shared" si="1"/>
        <v>2017.11</v>
      </c>
      <c r="J123" s="589" t="s">
        <v>474</v>
      </c>
      <c r="K123" s="589" t="s">
        <v>377</v>
      </c>
      <c r="L123" s="590">
        <v>43060</v>
      </c>
      <c r="M123" s="589" t="s">
        <v>71</v>
      </c>
      <c r="N123" s="589" t="s">
        <v>4086</v>
      </c>
    </row>
    <row r="124" spans="1:14" x14ac:dyDescent="0.2">
      <c r="A124" s="589" t="s">
        <v>611</v>
      </c>
      <c r="B124" s="589" t="s">
        <v>687</v>
      </c>
      <c r="C124" s="589" t="s">
        <v>2995</v>
      </c>
      <c r="D124" s="589" t="s">
        <v>689</v>
      </c>
      <c r="E124" s="589" t="s">
        <v>4087</v>
      </c>
      <c r="F124" s="590">
        <v>43059</v>
      </c>
      <c r="G124" s="591">
        <v>1713.09</v>
      </c>
      <c r="H124" s="591">
        <v>1</v>
      </c>
      <c r="I124" s="591">
        <f t="shared" si="1"/>
        <v>1713.09</v>
      </c>
      <c r="J124" s="589" t="s">
        <v>474</v>
      </c>
      <c r="K124" s="589" t="s">
        <v>377</v>
      </c>
      <c r="L124" s="590">
        <v>43060</v>
      </c>
      <c r="M124" s="589" t="s">
        <v>71</v>
      </c>
      <c r="N124" s="589" t="s">
        <v>4088</v>
      </c>
    </row>
    <row r="125" spans="1:14" x14ac:dyDescent="0.2">
      <c r="A125" s="589" t="s">
        <v>611</v>
      </c>
      <c r="B125" s="589" t="s">
        <v>687</v>
      </c>
      <c r="C125" s="589" t="s">
        <v>2995</v>
      </c>
      <c r="D125" s="589" t="s">
        <v>689</v>
      </c>
      <c r="E125" s="589" t="s">
        <v>4089</v>
      </c>
      <c r="F125" s="590">
        <v>43059</v>
      </c>
      <c r="G125" s="591">
        <v>1713.09</v>
      </c>
      <c r="H125" s="591">
        <v>1</v>
      </c>
      <c r="I125" s="591">
        <f t="shared" si="1"/>
        <v>1713.09</v>
      </c>
      <c r="J125" s="589" t="s">
        <v>474</v>
      </c>
      <c r="K125" s="589" t="s">
        <v>377</v>
      </c>
      <c r="L125" s="590">
        <v>43060</v>
      </c>
      <c r="M125" s="589" t="s">
        <v>71</v>
      </c>
      <c r="N125" s="589" t="s">
        <v>4090</v>
      </c>
    </row>
    <row r="126" spans="1:14" x14ac:dyDescent="0.2">
      <c r="A126" s="589" t="s">
        <v>611</v>
      </c>
      <c r="B126" s="589" t="s">
        <v>687</v>
      </c>
      <c r="C126" s="589" t="s">
        <v>2995</v>
      </c>
      <c r="D126" s="589" t="s">
        <v>689</v>
      </c>
      <c r="E126" s="589" t="s">
        <v>4092</v>
      </c>
      <c r="F126" s="590">
        <v>43059</v>
      </c>
      <c r="G126" s="591">
        <v>560.73</v>
      </c>
      <c r="H126" s="591">
        <v>1</v>
      </c>
      <c r="I126" s="591">
        <f t="shared" si="1"/>
        <v>560.73</v>
      </c>
      <c r="J126" s="589" t="s">
        <v>474</v>
      </c>
      <c r="K126" s="589" t="s">
        <v>1903</v>
      </c>
      <c r="L126" s="590">
        <v>43060</v>
      </c>
      <c r="M126" s="589" t="s">
        <v>71</v>
      </c>
      <c r="N126" s="589" t="s">
        <v>4093</v>
      </c>
    </row>
    <row r="127" spans="1:14" x14ac:dyDescent="0.2">
      <c r="A127" s="589" t="s">
        <v>611</v>
      </c>
      <c r="B127" s="589" t="s">
        <v>687</v>
      </c>
      <c r="C127" s="589" t="s">
        <v>2995</v>
      </c>
      <c r="D127" s="589" t="s">
        <v>689</v>
      </c>
      <c r="E127" s="589" t="s">
        <v>4096</v>
      </c>
      <c r="F127" s="590">
        <v>43059</v>
      </c>
      <c r="G127" s="591">
        <v>126.64</v>
      </c>
      <c r="H127" s="591">
        <v>1</v>
      </c>
      <c r="I127" s="591">
        <f t="shared" si="1"/>
        <v>126.64</v>
      </c>
      <c r="J127" s="589" t="s">
        <v>474</v>
      </c>
      <c r="K127" s="589" t="s">
        <v>1073</v>
      </c>
      <c r="L127" s="590">
        <v>43060</v>
      </c>
      <c r="M127" s="589" t="s">
        <v>71</v>
      </c>
      <c r="N127" s="589" t="s">
        <v>474</v>
      </c>
    </row>
    <row r="128" spans="1:14" x14ac:dyDescent="0.2">
      <c r="A128" s="589" t="s">
        <v>611</v>
      </c>
      <c r="B128" s="589" t="s">
        <v>687</v>
      </c>
      <c r="C128" s="589" t="s">
        <v>2995</v>
      </c>
      <c r="D128" s="589" t="s">
        <v>689</v>
      </c>
      <c r="E128" s="589" t="s">
        <v>4097</v>
      </c>
      <c r="F128" s="590">
        <v>43056</v>
      </c>
      <c r="G128" s="591">
        <v>60.45</v>
      </c>
      <c r="H128" s="591">
        <v>1</v>
      </c>
      <c r="I128" s="591">
        <f t="shared" si="1"/>
        <v>60.45</v>
      </c>
      <c r="J128" s="589" t="s">
        <v>474</v>
      </c>
      <c r="K128" s="589" t="s">
        <v>1903</v>
      </c>
      <c r="L128" s="590">
        <v>43057</v>
      </c>
      <c r="M128" s="589" t="s">
        <v>71</v>
      </c>
      <c r="N128" s="589" t="s">
        <v>4093</v>
      </c>
    </row>
    <row r="129" spans="1:14" x14ac:dyDescent="0.2">
      <c r="A129" s="589" t="s">
        <v>611</v>
      </c>
      <c r="B129" s="589" t="s">
        <v>687</v>
      </c>
      <c r="C129" s="589" t="s">
        <v>2995</v>
      </c>
      <c r="D129" s="589" t="s">
        <v>689</v>
      </c>
      <c r="E129" s="589" t="s">
        <v>4098</v>
      </c>
      <c r="F129" s="590">
        <v>43056</v>
      </c>
      <c r="G129" s="591">
        <v>82.95</v>
      </c>
      <c r="H129" s="591">
        <v>1</v>
      </c>
      <c r="I129" s="591">
        <f t="shared" si="1"/>
        <v>82.95</v>
      </c>
      <c r="J129" s="589" t="s">
        <v>474</v>
      </c>
      <c r="K129" s="589" t="s">
        <v>2151</v>
      </c>
      <c r="L129" s="590">
        <v>43057</v>
      </c>
      <c r="M129" s="589" t="s">
        <v>71</v>
      </c>
      <c r="N129" s="589" t="s">
        <v>4099</v>
      </c>
    </row>
    <row r="130" spans="1:14" x14ac:dyDescent="0.2">
      <c r="A130" s="589" t="s">
        <v>611</v>
      </c>
      <c r="B130" s="589" t="s">
        <v>687</v>
      </c>
      <c r="C130" s="589" t="s">
        <v>2995</v>
      </c>
      <c r="D130" s="589" t="s">
        <v>689</v>
      </c>
      <c r="E130" s="589" t="s">
        <v>4100</v>
      </c>
      <c r="F130" s="590">
        <v>43056</v>
      </c>
      <c r="G130" s="591">
        <v>82.95</v>
      </c>
      <c r="H130" s="591">
        <v>1</v>
      </c>
      <c r="I130" s="591">
        <f t="shared" si="1"/>
        <v>82.95</v>
      </c>
      <c r="J130" s="589" t="s">
        <v>474</v>
      </c>
      <c r="K130" s="589" t="s">
        <v>2151</v>
      </c>
      <c r="L130" s="590">
        <v>43057</v>
      </c>
      <c r="M130" s="589" t="s">
        <v>71</v>
      </c>
      <c r="N130" s="589" t="s">
        <v>4099</v>
      </c>
    </row>
    <row r="131" spans="1:14" x14ac:dyDescent="0.2">
      <c r="A131" s="589" t="s">
        <v>611</v>
      </c>
      <c r="B131" s="589" t="s">
        <v>687</v>
      </c>
      <c r="C131" s="589" t="s">
        <v>2995</v>
      </c>
      <c r="D131" s="589" t="s">
        <v>689</v>
      </c>
      <c r="E131" s="589" t="s">
        <v>4101</v>
      </c>
      <c r="F131" s="590">
        <v>43056</v>
      </c>
      <c r="G131" s="591">
        <v>82.95</v>
      </c>
      <c r="H131" s="591">
        <v>1</v>
      </c>
      <c r="I131" s="591">
        <f t="shared" ref="I131:I194" si="2">G131*H131</f>
        <v>82.95</v>
      </c>
      <c r="J131" s="589" t="s">
        <v>474</v>
      </c>
      <c r="K131" s="589" t="s">
        <v>682</v>
      </c>
      <c r="L131" s="590">
        <v>43057</v>
      </c>
      <c r="M131" s="589" t="s">
        <v>71</v>
      </c>
      <c r="N131" s="589" t="s">
        <v>4102</v>
      </c>
    </row>
    <row r="132" spans="1:14" x14ac:dyDescent="0.2">
      <c r="A132" s="589" t="s">
        <v>611</v>
      </c>
      <c r="B132" s="589" t="s">
        <v>687</v>
      </c>
      <c r="C132" s="589" t="s">
        <v>2995</v>
      </c>
      <c r="D132" s="589" t="s">
        <v>689</v>
      </c>
      <c r="E132" s="589" t="s">
        <v>4103</v>
      </c>
      <c r="F132" s="590">
        <v>43056</v>
      </c>
      <c r="G132" s="591">
        <v>82.95</v>
      </c>
      <c r="H132" s="591">
        <v>1</v>
      </c>
      <c r="I132" s="591">
        <f t="shared" si="2"/>
        <v>82.95</v>
      </c>
      <c r="J132" s="589" t="s">
        <v>474</v>
      </c>
      <c r="K132" s="589" t="s">
        <v>682</v>
      </c>
      <c r="L132" s="590">
        <v>43057</v>
      </c>
      <c r="M132" s="589" t="s">
        <v>71</v>
      </c>
      <c r="N132" s="589" t="s">
        <v>4102</v>
      </c>
    </row>
    <row r="133" spans="1:14" x14ac:dyDescent="0.2">
      <c r="A133" s="589" t="s">
        <v>611</v>
      </c>
      <c r="B133" s="589" t="s">
        <v>687</v>
      </c>
      <c r="C133" s="589" t="s">
        <v>2995</v>
      </c>
      <c r="D133" s="589" t="s">
        <v>689</v>
      </c>
      <c r="E133" s="589" t="s">
        <v>4104</v>
      </c>
      <c r="F133" s="590">
        <v>43056</v>
      </c>
      <c r="G133" s="591">
        <v>82.95</v>
      </c>
      <c r="H133" s="591">
        <v>1</v>
      </c>
      <c r="I133" s="591">
        <f t="shared" si="2"/>
        <v>82.95</v>
      </c>
      <c r="J133" s="589" t="s">
        <v>474</v>
      </c>
      <c r="K133" s="589" t="s">
        <v>230</v>
      </c>
      <c r="L133" s="590">
        <v>43057</v>
      </c>
      <c r="M133" s="589" t="s">
        <v>71</v>
      </c>
      <c r="N133" s="589" t="s">
        <v>4105</v>
      </c>
    </row>
    <row r="134" spans="1:14" x14ac:dyDescent="0.2">
      <c r="A134" s="589" t="s">
        <v>611</v>
      </c>
      <c r="B134" s="589" t="s">
        <v>687</v>
      </c>
      <c r="C134" s="589" t="s">
        <v>2995</v>
      </c>
      <c r="D134" s="589" t="s">
        <v>689</v>
      </c>
      <c r="E134" s="589" t="s">
        <v>4106</v>
      </c>
      <c r="F134" s="590">
        <v>43056</v>
      </c>
      <c r="G134" s="591">
        <v>82.95</v>
      </c>
      <c r="H134" s="591">
        <v>1</v>
      </c>
      <c r="I134" s="591">
        <f t="shared" si="2"/>
        <v>82.95</v>
      </c>
      <c r="J134" s="589" t="s">
        <v>474</v>
      </c>
      <c r="K134" s="589" t="s">
        <v>230</v>
      </c>
      <c r="L134" s="590">
        <v>43057</v>
      </c>
      <c r="M134" s="589" t="s">
        <v>71</v>
      </c>
      <c r="N134" s="589" t="s">
        <v>4105</v>
      </c>
    </row>
    <row r="135" spans="1:14" x14ac:dyDescent="0.2">
      <c r="A135" s="589" t="s">
        <v>611</v>
      </c>
      <c r="B135" s="589" t="s">
        <v>687</v>
      </c>
      <c r="C135" s="589" t="s">
        <v>2995</v>
      </c>
      <c r="D135" s="589" t="s">
        <v>689</v>
      </c>
      <c r="E135" s="589" t="s">
        <v>4107</v>
      </c>
      <c r="F135" s="590">
        <v>43056</v>
      </c>
      <c r="G135" s="591">
        <v>119.98</v>
      </c>
      <c r="H135" s="591">
        <v>1</v>
      </c>
      <c r="I135" s="591">
        <f t="shared" si="2"/>
        <v>119.98</v>
      </c>
      <c r="J135" s="589" t="s">
        <v>474</v>
      </c>
      <c r="K135" s="589" t="s">
        <v>1073</v>
      </c>
      <c r="L135" s="590">
        <v>43057</v>
      </c>
      <c r="M135" s="589" t="s">
        <v>71</v>
      </c>
      <c r="N135" s="589" t="s">
        <v>474</v>
      </c>
    </row>
    <row r="136" spans="1:14" x14ac:dyDescent="0.2">
      <c r="A136" s="589" t="s">
        <v>611</v>
      </c>
      <c r="B136" s="589" t="s">
        <v>687</v>
      </c>
      <c r="C136" s="589" t="s">
        <v>2995</v>
      </c>
      <c r="D136" s="589" t="s">
        <v>689</v>
      </c>
      <c r="E136" s="589" t="s">
        <v>4108</v>
      </c>
      <c r="F136" s="590">
        <v>43056</v>
      </c>
      <c r="G136" s="591">
        <v>290.83</v>
      </c>
      <c r="H136" s="591">
        <v>1</v>
      </c>
      <c r="I136" s="591">
        <f t="shared" si="2"/>
        <v>290.83</v>
      </c>
      <c r="J136" s="589" t="s">
        <v>474</v>
      </c>
      <c r="K136" s="589" t="s">
        <v>682</v>
      </c>
      <c r="L136" s="590">
        <v>43057</v>
      </c>
      <c r="M136" s="589" t="s">
        <v>71</v>
      </c>
      <c r="N136" s="589" t="s">
        <v>4109</v>
      </c>
    </row>
    <row r="137" spans="1:14" x14ac:dyDescent="0.2">
      <c r="A137" s="589" t="s">
        <v>611</v>
      </c>
      <c r="B137" s="589" t="s">
        <v>687</v>
      </c>
      <c r="C137" s="589" t="s">
        <v>2995</v>
      </c>
      <c r="D137" s="589" t="s">
        <v>689</v>
      </c>
      <c r="E137" s="589" t="s">
        <v>4110</v>
      </c>
      <c r="F137" s="590">
        <v>43056</v>
      </c>
      <c r="G137" s="591">
        <v>97.85</v>
      </c>
      <c r="H137" s="591">
        <v>1</v>
      </c>
      <c r="I137" s="591">
        <f t="shared" si="2"/>
        <v>97.85</v>
      </c>
      <c r="J137" s="589" t="s">
        <v>474</v>
      </c>
      <c r="K137" s="589" t="s">
        <v>3674</v>
      </c>
      <c r="L137" s="590">
        <v>43057</v>
      </c>
      <c r="M137" s="589" t="s">
        <v>71</v>
      </c>
      <c r="N137" s="589" t="s">
        <v>4111</v>
      </c>
    </row>
    <row r="138" spans="1:14" x14ac:dyDescent="0.2">
      <c r="A138" s="589" t="s">
        <v>611</v>
      </c>
      <c r="B138" s="589" t="s">
        <v>687</v>
      </c>
      <c r="C138" s="589" t="s">
        <v>2995</v>
      </c>
      <c r="D138" s="589" t="s">
        <v>689</v>
      </c>
      <c r="E138" s="589" t="s">
        <v>4112</v>
      </c>
      <c r="F138" s="590">
        <v>43056</v>
      </c>
      <c r="G138" s="591">
        <v>75.400000000000006</v>
      </c>
      <c r="H138" s="591">
        <v>1</v>
      </c>
      <c r="I138" s="591">
        <f t="shared" si="2"/>
        <v>75.400000000000006</v>
      </c>
      <c r="J138" s="589" t="s">
        <v>474</v>
      </c>
      <c r="K138" s="589" t="s">
        <v>3674</v>
      </c>
      <c r="L138" s="590">
        <v>43057</v>
      </c>
      <c r="M138" s="589" t="s">
        <v>71</v>
      </c>
      <c r="N138" s="589" t="s">
        <v>4111</v>
      </c>
    </row>
    <row r="139" spans="1:14" x14ac:dyDescent="0.2">
      <c r="A139" s="589" t="s">
        <v>611</v>
      </c>
      <c r="B139" s="589" t="s">
        <v>687</v>
      </c>
      <c r="C139" s="589" t="s">
        <v>2995</v>
      </c>
      <c r="D139" s="589" t="s">
        <v>689</v>
      </c>
      <c r="E139" s="589" t="s">
        <v>4113</v>
      </c>
      <c r="F139" s="590">
        <v>43056</v>
      </c>
      <c r="G139" s="591">
        <v>138.4</v>
      </c>
      <c r="H139" s="591">
        <v>1</v>
      </c>
      <c r="I139" s="591">
        <f t="shared" si="2"/>
        <v>138.4</v>
      </c>
      <c r="J139" s="589" t="s">
        <v>474</v>
      </c>
      <c r="K139" s="589" t="s">
        <v>682</v>
      </c>
      <c r="L139" s="590">
        <v>43057</v>
      </c>
      <c r="M139" s="589" t="s">
        <v>71</v>
      </c>
      <c r="N139" s="589" t="s">
        <v>4114</v>
      </c>
    </row>
    <row r="140" spans="1:14" x14ac:dyDescent="0.2">
      <c r="A140" s="589" t="s">
        <v>611</v>
      </c>
      <c r="B140" s="589" t="s">
        <v>687</v>
      </c>
      <c r="C140" s="589" t="s">
        <v>2995</v>
      </c>
      <c r="D140" s="589" t="s">
        <v>689</v>
      </c>
      <c r="E140" s="589" t="s">
        <v>4115</v>
      </c>
      <c r="F140" s="590">
        <v>43056</v>
      </c>
      <c r="G140" s="591">
        <v>97.85</v>
      </c>
      <c r="H140" s="591">
        <v>1</v>
      </c>
      <c r="I140" s="591">
        <f t="shared" si="2"/>
        <v>97.85</v>
      </c>
      <c r="J140" s="589" t="s">
        <v>474</v>
      </c>
      <c r="K140" s="589" t="s">
        <v>504</v>
      </c>
      <c r="L140" s="590">
        <v>43057</v>
      </c>
      <c r="M140" s="589" t="s">
        <v>71</v>
      </c>
      <c r="N140" s="589" t="s">
        <v>4116</v>
      </c>
    </row>
    <row r="141" spans="1:14" x14ac:dyDescent="0.2">
      <c r="A141" s="589" t="s">
        <v>611</v>
      </c>
      <c r="B141" s="589" t="s">
        <v>687</v>
      </c>
      <c r="C141" s="589" t="s">
        <v>2995</v>
      </c>
      <c r="D141" s="589" t="s">
        <v>689</v>
      </c>
      <c r="E141" s="589" t="s">
        <v>4117</v>
      </c>
      <c r="F141" s="590">
        <v>43056</v>
      </c>
      <c r="G141" s="591">
        <v>97.85</v>
      </c>
      <c r="H141" s="591">
        <v>1</v>
      </c>
      <c r="I141" s="591">
        <f t="shared" si="2"/>
        <v>97.85</v>
      </c>
      <c r="J141" s="589" t="s">
        <v>474</v>
      </c>
      <c r="K141" s="589" t="s">
        <v>504</v>
      </c>
      <c r="L141" s="590">
        <v>43057</v>
      </c>
      <c r="M141" s="589" t="s">
        <v>71</v>
      </c>
      <c r="N141" s="589" t="s">
        <v>4116</v>
      </c>
    </row>
    <row r="142" spans="1:14" x14ac:dyDescent="0.2">
      <c r="A142" s="589" t="s">
        <v>611</v>
      </c>
      <c r="B142" s="589" t="s">
        <v>687</v>
      </c>
      <c r="C142" s="589" t="s">
        <v>2995</v>
      </c>
      <c r="D142" s="589" t="s">
        <v>689</v>
      </c>
      <c r="E142" s="589" t="s">
        <v>4118</v>
      </c>
      <c r="F142" s="590">
        <v>43056</v>
      </c>
      <c r="G142" s="591">
        <v>49.55</v>
      </c>
      <c r="H142" s="591">
        <v>1</v>
      </c>
      <c r="I142" s="591">
        <f t="shared" si="2"/>
        <v>49.55</v>
      </c>
      <c r="J142" s="589" t="s">
        <v>474</v>
      </c>
      <c r="K142" s="589" t="s">
        <v>682</v>
      </c>
      <c r="L142" s="590">
        <v>43057</v>
      </c>
      <c r="M142" s="589" t="s">
        <v>71</v>
      </c>
      <c r="N142" s="589" t="s">
        <v>4119</v>
      </c>
    </row>
    <row r="143" spans="1:14" x14ac:dyDescent="0.2">
      <c r="A143" s="589" t="s">
        <v>611</v>
      </c>
      <c r="B143" s="589" t="s">
        <v>687</v>
      </c>
      <c r="C143" s="589" t="s">
        <v>2995</v>
      </c>
      <c r="D143" s="589" t="s">
        <v>689</v>
      </c>
      <c r="E143" s="589" t="s">
        <v>4120</v>
      </c>
      <c r="F143" s="590">
        <v>43056</v>
      </c>
      <c r="G143" s="591">
        <v>40.950000000000003</v>
      </c>
      <c r="H143" s="591">
        <v>1</v>
      </c>
      <c r="I143" s="591">
        <f t="shared" si="2"/>
        <v>40.950000000000003</v>
      </c>
      <c r="J143" s="589" t="s">
        <v>474</v>
      </c>
      <c r="K143" s="589" t="s">
        <v>682</v>
      </c>
      <c r="L143" s="590">
        <v>43057</v>
      </c>
      <c r="M143" s="589" t="s">
        <v>71</v>
      </c>
      <c r="N143" s="589" t="s">
        <v>4119</v>
      </c>
    </row>
    <row r="144" spans="1:14" x14ac:dyDescent="0.2">
      <c r="A144" s="589" t="s">
        <v>611</v>
      </c>
      <c r="B144" s="589" t="s">
        <v>687</v>
      </c>
      <c r="C144" s="589" t="s">
        <v>2995</v>
      </c>
      <c r="D144" s="589" t="s">
        <v>689</v>
      </c>
      <c r="E144" s="589" t="s">
        <v>4123</v>
      </c>
      <c r="F144" s="590">
        <v>43056</v>
      </c>
      <c r="G144" s="591">
        <v>97.85</v>
      </c>
      <c r="H144" s="591">
        <v>1</v>
      </c>
      <c r="I144" s="591">
        <f t="shared" si="2"/>
        <v>97.85</v>
      </c>
      <c r="J144" s="589" t="s">
        <v>474</v>
      </c>
      <c r="K144" s="589" t="s">
        <v>3674</v>
      </c>
      <c r="L144" s="590">
        <v>43057</v>
      </c>
      <c r="M144" s="589" t="s">
        <v>71</v>
      </c>
      <c r="N144" s="589" t="s">
        <v>4111</v>
      </c>
    </row>
    <row r="145" spans="1:14" x14ac:dyDescent="0.2">
      <c r="A145" s="589" t="s">
        <v>611</v>
      </c>
      <c r="B145" s="589" t="s">
        <v>687</v>
      </c>
      <c r="C145" s="589" t="s">
        <v>2995</v>
      </c>
      <c r="D145" s="589" t="s">
        <v>689</v>
      </c>
      <c r="E145" s="589" t="s">
        <v>4124</v>
      </c>
      <c r="F145" s="590">
        <v>43056</v>
      </c>
      <c r="G145" s="591">
        <v>75.400000000000006</v>
      </c>
      <c r="H145" s="591">
        <v>1</v>
      </c>
      <c r="I145" s="591">
        <f t="shared" si="2"/>
        <v>75.400000000000006</v>
      </c>
      <c r="J145" s="589" t="s">
        <v>474</v>
      </c>
      <c r="K145" s="589" t="s">
        <v>3674</v>
      </c>
      <c r="L145" s="590">
        <v>43057</v>
      </c>
      <c r="M145" s="589" t="s">
        <v>71</v>
      </c>
      <c r="N145" s="589" t="s">
        <v>4111</v>
      </c>
    </row>
    <row r="146" spans="1:14" x14ac:dyDescent="0.2">
      <c r="A146" s="589" t="s">
        <v>611</v>
      </c>
      <c r="B146" s="589" t="s">
        <v>687</v>
      </c>
      <c r="C146" s="589" t="s">
        <v>2995</v>
      </c>
      <c r="D146" s="589" t="s">
        <v>689</v>
      </c>
      <c r="E146" s="589" t="s">
        <v>4125</v>
      </c>
      <c r="F146" s="590">
        <v>43056</v>
      </c>
      <c r="G146" s="591">
        <v>54.99</v>
      </c>
      <c r="H146" s="591">
        <v>1</v>
      </c>
      <c r="I146" s="591">
        <f t="shared" si="2"/>
        <v>54.99</v>
      </c>
      <c r="J146" s="589" t="s">
        <v>474</v>
      </c>
      <c r="K146" s="589" t="s">
        <v>682</v>
      </c>
      <c r="L146" s="590">
        <v>43057</v>
      </c>
      <c r="M146" s="589" t="s">
        <v>71</v>
      </c>
      <c r="N146" s="589" t="s">
        <v>4114</v>
      </c>
    </row>
    <row r="147" spans="1:14" x14ac:dyDescent="0.2">
      <c r="A147" s="589" t="s">
        <v>611</v>
      </c>
      <c r="B147" s="589" t="s">
        <v>687</v>
      </c>
      <c r="C147" s="589" t="s">
        <v>2995</v>
      </c>
      <c r="D147" s="589" t="s">
        <v>689</v>
      </c>
      <c r="E147" s="589" t="s">
        <v>4126</v>
      </c>
      <c r="F147" s="590">
        <v>43054</v>
      </c>
      <c r="G147" s="591">
        <v>269.26</v>
      </c>
      <c r="H147" s="591">
        <v>1</v>
      </c>
      <c r="I147" s="591">
        <f t="shared" si="2"/>
        <v>269.26</v>
      </c>
      <c r="J147" s="589" t="s">
        <v>474</v>
      </c>
      <c r="K147" s="589" t="s">
        <v>522</v>
      </c>
      <c r="L147" s="590">
        <v>43055</v>
      </c>
      <c r="M147" s="589" t="s">
        <v>71</v>
      </c>
      <c r="N147" s="589" t="s">
        <v>787</v>
      </c>
    </row>
    <row r="148" spans="1:14" x14ac:dyDescent="0.2">
      <c r="A148" s="589" t="s">
        <v>611</v>
      </c>
      <c r="B148" s="589" t="s">
        <v>687</v>
      </c>
      <c r="C148" s="589" t="s">
        <v>2995</v>
      </c>
      <c r="D148" s="589" t="s">
        <v>689</v>
      </c>
      <c r="E148" s="589" t="s">
        <v>4127</v>
      </c>
      <c r="F148" s="590">
        <v>43054</v>
      </c>
      <c r="G148" s="591">
        <v>42</v>
      </c>
      <c r="H148" s="591">
        <v>1</v>
      </c>
      <c r="I148" s="591">
        <f t="shared" si="2"/>
        <v>42</v>
      </c>
      <c r="J148" s="589" t="s">
        <v>474</v>
      </c>
      <c r="K148" s="589" t="s">
        <v>682</v>
      </c>
      <c r="L148" s="590">
        <v>43055</v>
      </c>
      <c r="M148" s="589" t="s">
        <v>71</v>
      </c>
      <c r="N148" s="589" t="s">
        <v>4128</v>
      </c>
    </row>
    <row r="149" spans="1:14" x14ac:dyDescent="0.2">
      <c r="A149" s="589" t="s">
        <v>611</v>
      </c>
      <c r="B149" s="589" t="s">
        <v>687</v>
      </c>
      <c r="C149" s="589" t="s">
        <v>2995</v>
      </c>
      <c r="D149" s="589" t="s">
        <v>689</v>
      </c>
      <c r="E149" s="589" t="s">
        <v>4129</v>
      </c>
      <c r="F149" s="590">
        <v>43054</v>
      </c>
      <c r="G149" s="591">
        <v>18.5</v>
      </c>
      <c r="H149" s="591">
        <v>1</v>
      </c>
      <c r="I149" s="591">
        <f t="shared" si="2"/>
        <v>18.5</v>
      </c>
      <c r="J149" s="589" t="s">
        <v>474</v>
      </c>
      <c r="K149" s="589" t="s">
        <v>682</v>
      </c>
      <c r="L149" s="590">
        <v>43055</v>
      </c>
      <c r="M149" s="589" t="s">
        <v>71</v>
      </c>
      <c r="N149" s="589" t="s">
        <v>4128</v>
      </c>
    </row>
    <row r="150" spans="1:14" x14ac:dyDescent="0.2">
      <c r="A150" s="589" t="s">
        <v>611</v>
      </c>
      <c r="B150" s="589" t="s">
        <v>687</v>
      </c>
      <c r="C150" s="589" t="s">
        <v>2995</v>
      </c>
      <c r="D150" s="589" t="s">
        <v>689</v>
      </c>
      <c r="E150" s="589" t="s">
        <v>4130</v>
      </c>
      <c r="F150" s="590">
        <v>43054</v>
      </c>
      <c r="G150" s="591">
        <v>39.99</v>
      </c>
      <c r="H150" s="591">
        <v>1</v>
      </c>
      <c r="I150" s="591">
        <f t="shared" si="2"/>
        <v>39.99</v>
      </c>
      <c r="J150" s="589" t="s">
        <v>474</v>
      </c>
      <c r="K150" s="589" t="s">
        <v>682</v>
      </c>
      <c r="L150" s="590">
        <v>43055</v>
      </c>
      <c r="M150" s="589" t="s">
        <v>71</v>
      </c>
      <c r="N150" s="589" t="s">
        <v>4128</v>
      </c>
    </row>
    <row r="151" spans="1:14" x14ac:dyDescent="0.2">
      <c r="A151" s="589" t="s">
        <v>611</v>
      </c>
      <c r="B151" s="589" t="s">
        <v>687</v>
      </c>
      <c r="C151" s="589" t="s">
        <v>2995</v>
      </c>
      <c r="D151" s="589" t="s">
        <v>689</v>
      </c>
      <c r="E151" s="589" t="s">
        <v>4131</v>
      </c>
      <c r="F151" s="590">
        <v>43054</v>
      </c>
      <c r="G151" s="591">
        <v>24.49</v>
      </c>
      <c r="H151" s="591">
        <v>1</v>
      </c>
      <c r="I151" s="591">
        <f t="shared" si="2"/>
        <v>24.49</v>
      </c>
      <c r="J151" s="589" t="s">
        <v>474</v>
      </c>
      <c r="K151" s="589" t="s">
        <v>682</v>
      </c>
      <c r="L151" s="590">
        <v>43055</v>
      </c>
      <c r="M151" s="589" t="s">
        <v>71</v>
      </c>
      <c r="N151" s="589" t="s">
        <v>4132</v>
      </c>
    </row>
    <row r="152" spans="1:14" x14ac:dyDescent="0.2">
      <c r="A152" s="589" t="s">
        <v>611</v>
      </c>
      <c r="B152" s="589" t="s">
        <v>687</v>
      </c>
      <c r="C152" s="589" t="s">
        <v>2995</v>
      </c>
      <c r="D152" s="589" t="s">
        <v>689</v>
      </c>
      <c r="E152" s="589" t="s">
        <v>4133</v>
      </c>
      <c r="F152" s="590">
        <v>43054</v>
      </c>
      <c r="G152" s="591">
        <v>58</v>
      </c>
      <c r="H152" s="591">
        <v>1</v>
      </c>
      <c r="I152" s="591">
        <f t="shared" si="2"/>
        <v>58</v>
      </c>
      <c r="J152" s="589" t="s">
        <v>474</v>
      </c>
      <c r="K152" s="589" t="s">
        <v>682</v>
      </c>
      <c r="L152" s="590">
        <v>43055</v>
      </c>
      <c r="M152" s="589" t="s">
        <v>71</v>
      </c>
      <c r="N152" s="589" t="s">
        <v>4132</v>
      </c>
    </row>
    <row r="153" spans="1:14" x14ac:dyDescent="0.2">
      <c r="A153" s="589" t="s">
        <v>611</v>
      </c>
      <c r="B153" s="589" t="s">
        <v>687</v>
      </c>
      <c r="C153" s="589" t="s">
        <v>2995</v>
      </c>
      <c r="D153" s="589" t="s">
        <v>689</v>
      </c>
      <c r="E153" s="589" t="s">
        <v>4134</v>
      </c>
      <c r="F153" s="590">
        <v>43054</v>
      </c>
      <c r="G153" s="591">
        <v>47</v>
      </c>
      <c r="H153" s="591">
        <v>1</v>
      </c>
      <c r="I153" s="591">
        <f t="shared" si="2"/>
        <v>47</v>
      </c>
      <c r="J153" s="589" t="s">
        <v>474</v>
      </c>
      <c r="K153" s="589" t="s">
        <v>682</v>
      </c>
      <c r="L153" s="590">
        <v>43055</v>
      </c>
      <c r="M153" s="589" t="s">
        <v>71</v>
      </c>
      <c r="N153" s="589" t="s">
        <v>4132</v>
      </c>
    </row>
    <row r="154" spans="1:14" x14ac:dyDescent="0.2">
      <c r="A154" s="589" t="s">
        <v>611</v>
      </c>
      <c r="B154" s="589" t="s">
        <v>687</v>
      </c>
      <c r="C154" s="589" t="s">
        <v>2995</v>
      </c>
      <c r="D154" s="589" t="s">
        <v>689</v>
      </c>
      <c r="E154" s="589" t="s">
        <v>4135</v>
      </c>
      <c r="F154" s="590">
        <v>43054</v>
      </c>
      <c r="G154" s="591">
        <v>1022.74</v>
      </c>
      <c r="H154" s="591">
        <v>1</v>
      </c>
      <c r="I154" s="591">
        <f t="shared" si="2"/>
        <v>1022.74</v>
      </c>
      <c r="J154" s="589" t="s">
        <v>474</v>
      </c>
      <c r="K154" s="589" t="s">
        <v>682</v>
      </c>
      <c r="L154" s="590">
        <v>43055</v>
      </c>
      <c r="M154" s="589" t="s">
        <v>71</v>
      </c>
      <c r="N154" s="589" t="s">
        <v>4136</v>
      </c>
    </row>
    <row r="155" spans="1:14" x14ac:dyDescent="0.2">
      <c r="A155" s="589" t="s">
        <v>611</v>
      </c>
      <c r="B155" s="589" t="s">
        <v>687</v>
      </c>
      <c r="C155" s="589" t="s">
        <v>2995</v>
      </c>
      <c r="D155" s="589" t="s">
        <v>689</v>
      </c>
      <c r="E155" s="589" t="s">
        <v>4138</v>
      </c>
      <c r="F155" s="590">
        <v>43054</v>
      </c>
      <c r="G155" s="591">
        <v>46.35</v>
      </c>
      <c r="H155" s="591">
        <v>1</v>
      </c>
      <c r="I155" s="591">
        <f t="shared" si="2"/>
        <v>46.35</v>
      </c>
      <c r="J155" s="589" t="s">
        <v>474</v>
      </c>
      <c r="K155" s="589" t="s">
        <v>682</v>
      </c>
      <c r="L155" s="590">
        <v>43055</v>
      </c>
      <c r="M155" s="589" t="s">
        <v>71</v>
      </c>
      <c r="N155" s="589" t="s">
        <v>4139</v>
      </c>
    </row>
    <row r="156" spans="1:14" x14ac:dyDescent="0.2">
      <c r="A156" s="589" t="s">
        <v>611</v>
      </c>
      <c r="B156" s="589" t="s">
        <v>687</v>
      </c>
      <c r="C156" s="589" t="s">
        <v>2995</v>
      </c>
      <c r="D156" s="589" t="s">
        <v>689</v>
      </c>
      <c r="E156" s="589" t="s">
        <v>4140</v>
      </c>
      <c r="F156" s="590">
        <v>43054</v>
      </c>
      <c r="G156" s="591">
        <v>46.35</v>
      </c>
      <c r="H156" s="591">
        <v>1</v>
      </c>
      <c r="I156" s="591">
        <f t="shared" si="2"/>
        <v>46.35</v>
      </c>
      <c r="J156" s="589" t="s">
        <v>474</v>
      </c>
      <c r="K156" s="589" t="s">
        <v>682</v>
      </c>
      <c r="L156" s="590">
        <v>43055</v>
      </c>
      <c r="M156" s="589" t="s">
        <v>71</v>
      </c>
      <c r="N156" s="589" t="s">
        <v>4139</v>
      </c>
    </row>
    <row r="157" spans="1:14" x14ac:dyDescent="0.2">
      <c r="A157" s="589" t="s">
        <v>611</v>
      </c>
      <c r="B157" s="589" t="s">
        <v>687</v>
      </c>
      <c r="C157" s="589" t="s">
        <v>2995</v>
      </c>
      <c r="D157" s="589" t="s">
        <v>689</v>
      </c>
      <c r="E157" s="589" t="s">
        <v>4141</v>
      </c>
      <c r="F157" s="590">
        <v>43054</v>
      </c>
      <c r="G157" s="591">
        <v>97.85</v>
      </c>
      <c r="H157" s="591">
        <v>1</v>
      </c>
      <c r="I157" s="591">
        <f t="shared" si="2"/>
        <v>97.85</v>
      </c>
      <c r="J157" s="589" t="s">
        <v>474</v>
      </c>
      <c r="K157" s="589" t="s">
        <v>668</v>
      </c>
      <c r="L157" s="590">
        <v>43055</v>
      </c>
      <c r="M157" s="589" t="s">
        <v>71</v>
      </c>
      <c r="N157" s="589" t="s">
        <v>4142</v>
      </c>
    </row>
    <row r="158" spans="1:14" x14ac:dyDescent="0.2">
      <c r="A158" s="589" t="s">
        <v>611</v>
      </c>
      <c r="B158" s="589" t="s">
        <v>687</v>
      </c>
      <c r="C158" s="589" t="s">
        <v>2995</v>
      </c>
      <c r="D158" s="589" t="s">
        <v>689</v>
      </c>
      <c r="E158" s="589" t="s">
        <v>4143</v>
      </c>
      <c r="F158" s="590">
        <v>43054</v>
      </c>
      <c r="G158" s="591">
        <v>82.95</v>
      </c>
      <c r="H158" s="591">
        <v>1</v>
      </c>
      <c r="I158" s="591">
        <f t="shared" si="2"/>
        <v>82.95</v>
      </c>
      <c r="J158" s="589" t="s">
        <v>474</v>
      </c>
      <c r="K158" s="589" t="s">
        <v>668</v>
      </c>
      <c r="L158" s="590">
        <v>43055</v>
      </c>
      <c r="M158" s="589" t="s">
        <v>71</v>
      </c>
      <c r="N158" s="589" t="s">
        <v>4142</v>
      </c>
    </row>
    <row r="159" spans="1:14" x14ac:dyDescent="0.2">
      <c r="A159" s="589" t="s">
        <v>611</v>
      </c>
      <c r="B159" s="589" t="s">
        <v>687</v>
      </c>
      <c r="C159" s="589" t="s">
        <v>2995</v>
      </c>
      <c r="D159" s="589" t="s">
        <v>689</v>
      </c>
      <c r="E159" s="589" t="s">
        <v>4144</v>
      </c>
      <c r="F159" s="590">
        <v>43053</v>
      </c>
      <c r="G159" s="591">
        <v>106.77</v>
      </c>
      <c r="H159" s="591">
        <v>1</v>
      </c>
      <c r="I159" s="591">
        <f t="shared" si="2"/>
        <v>106.77</v>
      </c>
      <c r="J159" s="589" t="s">
        <v>474</v>
      </c>
      <c r="K159" s="589" t="s">
        <v>2036</v>
      </c>
      <c r="L159" s="590">
        <v>43054</v>
      </c>
      <c r="M159" s="589" t="s">
        <v>71</v>
      </c>
      <c r="N159" s="589" t="s">
        <v>4145</v>
      </c>
    </row>
    <row r="160" spans="1:14" x14ac:dyDescent="0.2">
      <c r="A160" s="589" t="s">
        <v>611</v>
      </c>
      <c r="B160" s="589" t="s">
        <v>687</v>
      </c>
      <c r="C160" s="589" t="s">
        <v>2995</v>
      </c>
      <c r="D160" s="589" t="s">
        <v>689</v>
      </c>
      <c r="E160" s="589" t="s">
        <v>4146</v>
      </c>
      <c r="F160" s="590">
        <v>43053</v>
      </c>
      <c r="G160" s="591">
        <v>42.93</v>
      </c>
      <c r="H160" s="591">
        <v>1</v>
      </c>
      <c r="I160" s="591">
        <f t="shared" si="2"/>
        <v>42.93</v>
      </c>
      <c r="J160" s="589" t="s">
        <v>474</v>
      </c>
      <c r="K160" s="589" t="s">
        <v>1073</v>
      </c>
      <c r="L160" s="590">
        <v>43054</v>
      </c>
      <c r="M160" s="589" t="s">
        <v>71</v>
      </c>
      <c r="N160" s="589" t="s">
        <v>474</v>
      </c>
    </row>
    <row r="161" spans="1:14" x14ac:dyDescent="0.2">
      <c r="A161" s="589" t="s">
        <v>611</v>
      </c>
      <c r="B161" s="589" t="s">
        <v>687</v>
      </c>
      <c r="C161" s="589" t="s">
        <v>2995</v>
      </c>
      <c r="D161" s="589" t="s">
        <v>689</v>
      </c>
      <c r="E161" s="589" t="s">
        <v>4147</v>
      </c>
      <c r="F161" s="590">
        <v>43053</v>
      </c>
      <c r="G161" s="591">
        <v>55.92</v>
      </c>
      <c r="H161" s="591">
        <v>1</v>
      </c>
      <c r="I161" s="591">
        <f t="shared" si="2"/>
        <v>55.92</v>
      </c>
      <c r="J161" s="589" t="s">
        <v>474</v>
      </c>
      <c r="K161" s="589" t="s">
        <v>1073</v>
      </c>
      <c r="L161" s="590">
        <v>43054</v>
      </c>
      <c r="M161" s="589" t="s">
        <v>71</v>
      </c>
      <c r="N161" s="589" t="s">
        <v>474</v>
      </c>
    </row>
    <row r="162" spans="1:14" x14ac:dyDescent="0.2">
      <c r="A162" s="589" t="s">
        <v>611</v>
      </c>
      <c r="B162" s="589" t="s">
        <v>687</v>
      </c>
      <c r="C162" s="589" t="s">
        <v>2995</v>
      </c>
      <c r="D162" s="589" t="s">
        <v>689</v>
      </c>
      <c r="E162" s="589" t="s">
        <v>4148</v>
      </c>
      <c r="F162" s="590">
        <v>43053</v>
      </c>
      <c r="G162" s="591">
        <v>1542.36</v>
      </c>
      <c r="H162" s="591">
        <v>1</v>
      </c>
      <c r="I162" s="591">
        <f t="shared" si="2"/>
        <v>1542.36</v>
      </c>
      <c r="J162" s="589" t="s">
        <v>474</v>
      </c>
      <c r="K162" s="589" t="s">
        <v>682</v>
      </c>
      <c r="L162" s="590">
        <v>43054</v>
      </c>
      <c r="M162" s="589" t="s">
        <v>71</v>
      </c>
      <c r="N162" s="589" t="s">
        <v>4149</v>
      </c>
    </row>
    <row r="163" spans="1:14" x14ac:dyDescent="0.2">
      <c r="A163" s="589" t="s">
        <v>611</v>
      </c>
      <c r="B163" s="589" t="s">
        <v>687</v>
      </c>
      <c r="C163" s="589" t="s">
        <v>2995</v>
      </c>
      <c r="D163" s="589" t="s">
        <v>689</v>
      </c>
      <c r="E163" s="589" t="s">
        <v>4150</v>
      </c>
      <c r="F163" s="590">
        <v>43053</v>
      </c>
      <c r="G163" s="591">
        <v>44.8</v>
      </c>
      <c r="H163" s="591">
        <v>1</v>
      </c>
      <c r="I163" s="591">
        <f t="shared" si="2"/>
        <v>44.8</v>
      </c>
      <c r="J163" s="589" t="s">
        <v>474</v>
      </c>
      <c r="K163" s="589" t="s">
        <v>377</v>
      </c>
      <c r="L163" s="590">
        <v>43054</v>
      </c>
      <c r="M163" s="589" t="s">
        <v>71</v>
      </c>
      <c r="N163" s="589" t="s">
        <v>4151</v>
      </c>
    </row>
    <row r="164" spans="1:14" x14ac:dyDescent="0.2">
      <c r="A164" s="589" t="s">
        <v>611</v>
      </c>
      <c r="B164" s="589" t="s">
        <v>687</v>
      </c>
      <c r="C164" s="589" t="s">
        <v>2995</v>
      </c>
      <c r="D164" s="589" t="s">
        <v>689</v>
      </c>
      <c r="E164" s="589" t="s">
        <v>4152</v>
      </c>
      <c r="F164" s="590">
        <v>43052</v>
      </c>
      <c r="G164" s="591">
        <v>84.99</v>
      </c>
      <c r="H164" s="591">
        <v>1</v>
      </c>
      <c r="I164" s="591">
        <f t="shared" si="2"/>
        <v>84.99</v>
      </c>
      <c r="J164" s="589" t="s">
        <v>474</v>
      </c>
      <c r="K164" s="589" t="s">
        <v>2436</v>
      </c>
      <c r="L164" s="590">
        <v>43053</v>
      </c>
      <c r="M164" s="589" t="s">
        <v>71</v>
      </c>
      <c r="N164" s="589" t="s">
        <v>4153</v>
      </c>
    </row>
    <row r="165" spans="1:14" x14ac:dyDescent="0.2">
      <c r="A165" s="589" t="s">
        <v>611</v>
      </c>
      <c r="B165" s="589" t="s">
        <v>687</v>
      </c>
      <c r="C165" s="589" t="s">
        <v>2995</v>
      </c>
      <c r="D165" s="589" t="s">
        <v>689</v>
      </c>
      <c r="E165" s="589" t="s">
        <v>4154</v>
      </c>
      <c r="F165" s="590">
        <v>43052</v>
      </c>
      <c r="G165" s="591">
        <v>61.99</v>
      </c>
      <c r="H165" s="591">
        <v>1</v>
      </c>
      <c r="I165" s="591">
        <f t="shared" si="2"/>
        <v>61.99</v>
      </c>
      <c r="J165" s="589" t="s">
        <v>474</v>
      </c>
      <c r="K165" s="589" t="s">
        <v>1903</v>
      </c>
      <c r="L165" s="590">
        <v>43053</v>
      </c>
      <c r="M165" s="589" t="s">
        <v>71</v>
      </c>
      <c r="N165" s="589" t="s">
        <v>4155</v>
      </c>
    </row>
    <row r="166" spans="1:14" x14ac:dyDescent="0.2">
      <c r="A166" s="589" t="s">
        <v>611</v>
      </c>
      <c r="B166" s="589" t="s">
        <v>687</v>
      </c>
      <c r="C166" s="589" t="s">
        <v>2995</v>
      </c>
      <c r="D166" s="589" t="s">
        <v>689</v>
      </c>
      <c r="E166" s="589" t="s">
        <v>4156</v>
      </c>
      <c r="F166" s="590">
        <v>43052</v>
      </c>
      <c r="G166" s="591">
        <v>134.97999999999999</v>
      </c>
      <c r="H166" s="591">
        <v>1</v>
      </c>
      <c r="I166" s="591">
        <f t="shared" si="2"/>
        <v>134.97999999999999</v>
      </c>
      <c r="J166" s="589" t="s">
        <v>474</v>
      </c>
      <c r="K166" s="589" t="s">
        <v>682</v>
      </c>
      <c r="L166" s="590">
        <v>43053</v>
      </c>
      <c r="M166" s="589" t="s">
        <v>71</v>
      </c>
      <c r="N166" s="589" t="s">
        <v>4157</v>
      </c>
    </row>
    <row r="167" spans="1:14" x14ac:dyDescent="0.2">
      <c r="A167" s="589" t="s">
        <v>611</v>
      </c>
      <c r="B167" s="589" t="s">
        <v>687</v>
      </c>
      <c r="C167" s="589" t="s">
        <v>2995</v>
      </c>
      <c r="D167" s="589" t="s">
        <v>689</v>
      </c>
      <c r="E167" s="589" t="s">
        <v>4158</v>
      </c>
      <c r="F167" s="590">
        <v>43052</v>
      </c>
      <c r="G167" s="591">
        <v>117.8</v>
      </c>
      <c r="H167" s="591">
        <v>1</v>
      </c>
      <c r="I167" s="591">
        <f t="shared" si="2"/>
        <v>117.8</v>
      </c>
      <c r="J167" s="589" t="s">
        <v>474</v>
      </c>
      <c r="K167" s="589" t="s">
        <v>682</v>
      </c>
      <c r="L167" s="590">
        <v>43053</v>
      </c>
      <c r="M167" s="589" t="s">
        <v>71</v>
      </c>
      <c r="N167" s="589" t="s">
        <v>4159</v>
      </c>
    </row>
    <row r="168" spans="1:14" x14ac:dyDescent="0.2">
      <c r="A168" s="589" t="s">
        <v>611</v>
      </c>
      <c r="B168" s="589" t="s">
        <v>687</v>
      </c>
      <c r="C168" s="589" t="s">
        <v>2995</v>
      </c>
      <c r="D168" s="589" t="s">
        <v>689</v>
      </c>
      <c r="E168" s="589" t="s">
        <v>4160</v>
      </c>
      <c r="F168" s="590">
        <v>43052</v>
      </c>
      <c r="G168" s="591">
        <v>270.62</v>
      </c>
      <c r="H168" s="591">
        <v>1</v>
      </c>
      <c r="I168" s="591">
        <f t="shared" si="2"/>
        <v>270.62</v>
      </c>
      <c r="J168" s="589" t="s">
        <v>474</v>
      </c>
      <c r="K168" s="589" t="s">
        <v>1903</v>
      </c>
      <c r="L168" s="590">
        <v>43053</v>
      </c>
      <c r="M168" s="589" t="s">
        <v>71</v>
      </c>
      <c r="N168" s="589" t="s">
        <v>4161</v>
      </c>
    </row>
    <row r="169" spans="1:14" x14ac:dyDescent="0.2">
      <c r="A169" s="589" t="s">
        <v>611</v>
      </c>
      <c r="B169" s="589" t="s">
        <v>687</v>
      </c>
      <c r="C169" s="589" t="s">
        <v>2995</v>
      </c>
      <c r="D169" s="589" t="s">
        <v>689</v>
      </c>
      <c r="E169" s="589" t="s">
        <v>4162</v>
      </c>
      <c r="F169" s="590">
        <v>43052</v>
      </c>
      <c r="G169" s="591">
        <v>322.55</v>
      </c>
      <c r="H169" s="591">
        <v>1</v>
      </c>
      <c r="I169" s="591">
        <f t="shared" si="2"/>
        <v>322.55</v>
      </c>
      <c r="J169" s="589" t="s">
        <v>474</v>
      </c>
      <c r="K169" s="589" t="s">
        <v>1903</v>
      </c>
      <c r="L169" s="590">
        <v>43053</v>
      </c>
      <c r="M169" s="589" t="s">
        <v>71</v>
      </c>
      <c r="N169" s="589" t="s">
        <v>4163</v>
      </c>
    </row>
    <row r="170" spans="1:14" x14ac:dyDescent="0.2">
      <c r="A170" s="589" t="s">
        <v>611</v>
      </c>
      <c r="B170" s="589" t="s">
        <v>687</v>
      </c>
      <c r="C170" s="589" t="s">
        <v>2995</v>
      </c>
      <c r="D170" s="589" t="s">
        <v>689</v>
      </c>
      <c r="E170" s="589" t="s">
        <v>4164</v>
      </c>
      <c r="F170" s="590">
        <v>43052</v>
      </c>
      <c r="G170" s="591">
        <v>1160.47</v>
      </c>
      <c r="H170" s="591">
        <v>1</v>
      </c>
      <c r="I170" s="591">
        <f t="shared" si="2"/>
        <v>1160.47</v>
      </c>
      <c r="J170" s="589" t="s">
        <v>474</v>
      </c>
      <c r="K170" s="589" t="s">
        <v>1903</v>
      </c>
      <c r="L170" s="590">
        <v>43053</v>
      </c>
      <c r="M170" s="589" t="s">
        <v>71</v>
      </c>
      <c r="N170" s="589" t="s">
        <v>4165</v>
      </c>
    </row>
    <row r="171" spans="1:14" x14ac:dyDescent="0.2">
      <c r="A171" s="589" t="s">
        <v>611</v>
      </c>
      <c r="B171" s="589" t="s">
        <v>687</v>
      </c>
      <c r="C171" s="589" t="s">
        <v>2995</v>
      </c>
      <c r="D171" s="589" t="s">
        <v>689</v>
      </c>
      <c r="E171" s="589" t="s">
        <v>4166</v>
      </c>
      <c r="F171" s="590">
        <v>43052</v>
      </c>
      <c r="G171" s="591">
        <v>42</v>
      </c>
      <c r="H171" s="591">
        <v>1</v>
      </c>
      <c r="I171" s="591">
        <f t="shared" si="2"/>
        <v>42</v>
      </c>
      <c r="J171" s="589" t="s">
        <v>474</v>
      </c>
      <c r="K171" s="589" t="s">
        <v>1903</v>
      </c>
      <c r="L171" s="590">
        <v>43053</v>
      </c>
      <c r="M171" s="589" t="s">
        <v>71</v>
      </c>
      <c r="N171" s="589" t="s">
        <v>3884</v>
      </c>
    </row>
    <row r="172" spans="1:14" x14ac:dyDescent="0.2">
      <c r="A172" s="589" t="s">
        <v>611</v>
      </c>
      <c r="B172" s="589" t="s">
        <v>687</v>
      </c>
      <c r="C172" s="589" t="s">
        <v>2995</v>
      </c>
      <c r="D172" s="589" t="s">
        <v>689</v>
      </c>
      <c r="E172" s="589" t="s">
        <v>4167</v>
      </c>
      <c r="F172" s="590">
        <v>43052</v>
      </c>
      <c r="G172" s="591">
        <v>49</v>
      </c>
      <c r="H172" s="591">
        <v>1</v>
      </c>
      <c r="I172" s="591">
        <f t="shared" si="2"/>
        <v>49</v>
      </c>
      <c r="J172" s="589" t="s">
        <v>474</v>
      </c>
      <c r="K172" s="589" t="s">
        <v>1903</v>
      </c>
      <c r="L172" s="590">
        <v>43053</v>
      </c>
      <c r="M172" s="589" t="s">
        <v>71</v>
      </c>
      <c r="N172" s="589" t="s">
        <v>3884</v>
      </c>
    </row>
    <row r="173" spans="1:14" x14ac:dyDescent="0.2">
      <c r="A173" s="589" t="s">
        <v>611</v>
      </c>
      <c r="B173" s="589" t="s">
        <v>687</v>
      </c>
      <c r="C173" s="589" t="s">
        <v>2995</v>
      </c>
      <c r="D173" s="589" t="s">
        <v>689</v>
      </c>
      <c r="E173" s="589" t="s">
        <v>4168</v>
      </c>
      <c r="F173" s="590">
        <v>43052</v>
      </c>
      <c r="G173" s="591">
        <v>52</v>
      </c>
      <c r="H173" s="591">
        <v>1</v>
      </c>
      <c r="I173" s="591">
        <f t="shared" si="2"/>
        <v>52</v>
      </c>
      <c r="J173" s="589" t="s">
        <v>474</v>
      </c>
      <c r="K173" s="589" t="s">
        <v>1903</v>
      </c>
      <c r="L173" s="590">
        <v>43053</v>
      </c>
      <c r="M173" s="589" t="s">
        <v>71</v>
      </c>
      <c r="N173" s="589" t="s">
        <v>3884</v>
      </c>
    </row>
    <row r="174" spans="1:14" x14ac:dyDescent="0.2">
      <c r="A174" s="589" t="s">
        <v>611</v>
      </c>
      <c r="B174" s="589" t="s">
        <v>687</v>
      </c>
      <c r="C174" s="589" t="s">
        <v>2995</v>
      </c>
      <c r="D174" s="589" t="s">
        <v>689</v>
      </c>
      <c r="E174" s="589" t="s">
        <v>4169</v>
      </c>
      <c r="F174" s="590">
        <v>43052</v>
      </c>
      <c r="G174" s="591">
        <v>13.9</v>
      </c>
      <c r="H174" s="591">
        <v>1</v>
      </c>
      <c r="I174" s="591">
        <f t="shared" si="2"/>
        <v>13.9</v>
      </c>
      <c r="J174" s="589" t="s">
        <v>474</v>
      </c>
      <c r="K174" s="589" t="s">
        <v>1903</v>
      </c>
      <c r="L174" s="590">
        <v>43053</v>
      </c>
      <c r="M174" s="589" t="s">
        <v>71</v>
      </c>
      <c r="N174" s="589" t="s">
        <v>3884</v>
      </c>
    </row>
    <row r="175" spans="1:14" x14ac:dyDescent="0.2">
      <c r="A175" s="589" t="s">
        <v>611</v>
      </c>
      <c r="B175" s="589" t="s">
        <v>687</v>
      </c>
      <c r="C175" s="589" t="s">
        <v>2995</v>
      </c>
      <c r="D175" s="589" t="s">
        <v>689</v>
      </c>
      <c r="E175" s="589" t="s">
        <v>4170</v>
      </c>
      <c r="F175" s="590">
        <v>43052</v>
      </c>
      <c r="G175" s="591">
        <v>12.8</v>
      </c>
      <c r="H175" s="591">
        <v>1</v>
      </c>
      <c r="I175" s="591">
        <f t="shared" si="2"/>
        <v>12.8</v>
      </c>
      <c r="J175" s="589" t="s">
        <v>474</v>
      </c>
      <c r="K175" s="589" t="s">
        <v>1903</v>
      </c>
      <c r="L175" s="590">
        <v>43053</v>
      </c>
      <c r="M175" s="589" t="s">
        <v>71</v>
      </c>
      <c r="N175" s="589" t="s">
        <v>3884</v>
      </c>
    </row>
    <row r="176" spans="1:14" x14ac:dyDescent="0.2">
      <c r="A176" s="589" t="s">
        <v>611</v>
      </c>
      <c r="B176" s="589" t="s">
        <v>687</v>
      </c>
      <c r="C176" s="589" t="s">
        <v>2995</v>
      </c>
      <c r="D176" s="589" t="s">
        <v>689</v>
      </c>
      <c r="E176" s="589" t="s">
        <v>4171</v>
      </c>
      <c r="F176" s="590">
        <v>43049</v>
      </c>
      <c r="G176" s="591">
        <v>20.399999999999999</v>
      </c>
      <c r="H176" s="591">
        <v>1</v>
      </c>
      <c r="I176" s="591">
        <f t="shared" si="2"/>
        <v>20.399999999999999</v>
      </c>
      <c r="J176" s="589" t="s">
        <v>474</v>
      </c>
      <c r="K176" s="589" t="s">
        <v>377</v>
      </c>
      <c r="L176" s="590">
        <v>43050</v>
      </c>
      <c r="M176" s="589" t="s">
        <v>71</v>
      </c>
      <c r="N176" s="589" t="s">
        <v>4172</v>
      </c>
    </row>
    <row r="177" spans="1:14" x14ac:dyDescent="0.2">
      <c r="A177" s="589" t="s">
        <v>611</v>
      </c>
      <c r="B177" s="589" t="s">
        <v>687</v>
      </c>
      <c r="C177" s="589" t="s">
        <v>2995</v>
      </c>
      <c r="D177" s="589" t="s">
        <v>689</v>
      </c>
      <c r="E177" s="589" t="s">
        <v>4173</v>
      </c>
      <c r="F177" s="590">
        <v>43049</v>
      </c>
      <c r="G177" s="591">
        <v>119.6</v>
      </c>
      <c r="H177" s="591">
        <v>1</v>
      </c>
      <c r="I177" s="591">
        <f t="shared" si="2"/>
        <v>119.6</v>
      </c>
      <c r="J177" s="589" t="s">
        <v>474</v>
      </c>
      <c r="K177" s="589" t="s">
        <v>377</v>
      </c>
      <c r="L177" s="590">
        <v>43050</v>
      </c>
      <c r="M177" s="589" t="s">
        <v>71</v>
      </c>
      <c r="N177" s="589" t="s">
        <v>4172</v>
      </c>
    </row>
    <row r="178" spans="1:14" x14ac:dyDescent="0.2">
      <c r="A178" s="589" t="s">
        <v>611</v>
      </c>
      <c r="B178" s="589" t="s">
        <v>687</v>
      </c>
      <c r="C178" s="589" t="s">
        <v>2995</v>
      </c>
      <c r="D178" s="589" t="s">
        <v>689</v>
      </c>
      <c r="E178" s="589" t="s">
        <v>4174</v>
      </c>
      <c r="F178" s="590">
        <v>43049</v>
      </c>
      <c r="G178" s="591">
        <v>97.85</v>
      </c>
      <c r="H178" s="591">
        <v>1</v>
      </c>
      <c r="I178" s="591">
        <f t="shared" si="2"/>
        <v>97.85</v>
      </c>
      <c r="J178" s="589" t="s">
        <v>474</v>
      </c>
      <c r="K178" s="589" t="s">
        <v>682</v>
      </c>
      <c r="L178" s="590">
        <v>43050</v>
      </c>
      <c r="M178" s="589" t="s">
        <v>71</v>
      </c>
      <c r="N178" s="589" t="s">
        <v>4175</v>
      </c>
    </row>
    <row r="179" spans="1:14" x14ac:dyDescent="0.2">
      <c r="A179" s="589" t="s">
        <v>611</v>
      </c>
      <c r="B179" s="589" t="s">
        <v>687</v>
      </c>
      <c r="C179" s="589" t="s">
        <v>2995</v>
      </c>
      <c r="D179" s="589" t="s">
        <v>689</v>
      </c>
      <c r="E179" s="589" t="s">
        <v>4176</v>
      </c>
      <c r="F179" s="590">
        <v>43049</v>
      </c>
      <c r="G179" s="591">
        <v>97.85</v>
      </c>
      <c r="H179" s="591">
        <v>1</v>
      </c>
      <c r="I179" s="591">
        <f t="shared" si="2"/>
        <v>97.85</v>
      </c>
      <c r="J179" s="589" t="s">
        <v>474</v>
      </c>
      <c r="K179" s="589" t="s">
        <v>682</v>
      </c>
      <c r="L179" s="590">
        <v>43050</v>
      </c>
      <c r="M179" s="589" t="s">
        <v>71</v>
      </c>
      <c r="N179" s="589" t="s">
        <v>4175</v>
      </c>
    </row>
    <row r="180" spans="1:14" x14ac:dyDescent="0.2">
      <c r="A180" s="589" t="s">
        <v>611</v>
      </c>
      <c r="B180" s="589" t="s">
        <v>687</v>
      </c>
      <c r="C180" s="589" t="s">
        <v>2995</v>
      </c>
      <c r="D180" s="589" t="s">
        <v>689</v>
      </c>
      <c r="E180" s="589" t="s">
        <v>4177</v>
      </c>
      <c r="F180" s="590">
        <v>43049</v>
      </c>
      <c r="G180" s="591">
        <v>58.29</v>
      </c>
      <c r="H180" s="591">
        <v>1</v>
      </c>
      <c r="I180" s="591">
        <f t="shared" si="2"/>
        <v>58.29</v>
      </c>
      <c r="J180" s="589" t="s">
        <v>474</v>
      </c>
      <c r="K180" s="589" t="s">
        <v>668</v>
      </c>
      <c r="L180" s="590">
        <v>43050</v>
      </c>
      <c r="M180" s="589" t="s">
        <v>71</v>
      </c>
      <c r="N180" s="589" t="s">
        <v>4178</v>
      </c>
    </row>
    <row r="181" spans="1:14" x14ac:dyDescent="0.2">
      <c r="A181" s="589" t="s">
        <v>611</v>
      </c>
      <c r="B181" s="589" t="s">
        <v>687</v>
      </c>
      <c r="C181" s="589" t="s">
        <v>2995</v>
      </c>
      <c r="D181" s="589" t="s">
        <v>689</v>
      </c>
      <c r="E181" s="589" t="s">
        <v>4179</v>
      </c>
      <c r="F181" s="590">
        <v>43049</v>
      </c>
      <c r="G181" s="591">
        <v>85.15</v>
      </c>
      <c r="H181" s="591">
        <v>1</v>
      </c>
      <c r="I181" s="591">
        <f t="shared" si="2"/>
        <v>85.15</v>
      </c>
      <c r="J181" s="589" t="s">
        <v>474</v>
      </c>
      <c r="K181" s="589" t="s">
        <v>504</v>
      </c>
      <c r="L181" s="590">
        <v>43050</v>
      </c>
      <c r="M181" s="589" t="s">
        <v>71</v>
      </c>
      <c r="N181" s="589" t="s">
        <v>4180</v>
      </c>
    </row>
    <row r="182" spans="1:14" x14ac:dyDescent="0.2">
      <c r="A182" s="589" t="s">
        <v>611</v>
      </c>
      <c r="B182" s="589" t="s">
        <v>687</v>
      </c>
      <c r="C182" s="589" t="s">
        <v>2995</v>
      </c>
      <c r="D182" s="589" t="s">
        <v>689</v>
      </c>
      <c r="E182" s="589" t="s">
        <v>4181</v>
      </c>
      <c r="F182" s="590">
        <v>43049</v>
      </c>
      <c r="G182" s="591">
        <v>95.35</v>
      </c>
      <c r="H182" s="591">
        <v>1</v>
      </c>
      <c r="I182" s="591">
        <f t="shared" si="2"/>
        <v>95.35</v>
      </c>
      <c r="J182" s="589" t="s">
        <v>474</v>
      </c>
      <c r="K182" s="589" t="s">
        <v>530</v>
      </c>
      <c r="L182" s="590">
        <v>43050</v>
      </c>
      <c r="M182" s="589" t="s">
        <v>71</v>
      </c>
      <c r="N182" s="589" t="s">
        <v>3976</v>
      </c>
    </row>
    <row r="183" spans="1:14" x14ac:dyDescent="0.2">
      <c r="A183" s="589" t="s">
        <v>611</v>
      </c>
      <c r="B183" s="589" t="s">
        <v>687</v>
      </c>
      <c r="C183" s="589" t="s">
        <v>2995</v>
      </c>
      <c r="D183" s="589" t="s">
        <v>689</v>
      </c>
      <c r="E183" s="589" t="s">
        <v>4182</v>
      </c>
      <c r="F183" s="590">
        <v>43049</v>
      </c>
      <c r="G183" s="591">
        <v>85.15</v>
      </c>
      <c r="H183" s="591">
        <v>1</v>
      </c>
      <c r="I183" s="591">
        <f t="shared" si="2"/>
        <v>85.15</v>
      </c>
      <c r="J183" s="589" t="s">
        <v>474</v>
      </c>
      <c r="K183" s="589" t="s">
        <v>504</v>
      </c>
      <c r="L183" s="590">
        <v>43050</v>
      </c>
      <c r="M183" s="589" t="s">
        <v>71</v>
      </c>
      <c r="N183" s="589" t="s">
        <v>4180</v>
      </c>
    </row>
    <row r="184" spans="1:14" x14ac:dyDescent="0.2">
      <c r="A184" s="589" t="s">
        <v>611</v>
      </c>
      <c r="B184" s="589" t="s">
        <v>687</v>
      </c>
      <c r="C184" s="589" t="s">
        <v>2995</v>
      </c>
      <c r="D184" s="589" t="s">
        <v>689</v>
      </c>
      <c r="E184" s="589" t="s">
        <v>4183</v>
      </c>
      <c r="F184" s="590">
        <v>43049</v>
      </c>
      <c r="G184" s="591">
        <v>97.85</v>
      </c>
      <c r="H184" s="591">
        <v>1</v>
      </c>
      <c r="I184" s="591">
        <f t="shared" si="2"/>
        <v>97.85</v>
      </c>
      <c r="J184" s="589" t="s">
        <v>474</v>
      </c>
      <c r="K184" s="589" t="s">
        <v>682</v>
      </c>
      <c r="L184" s="590">
        <v>43050</v>
      </c>
      <c r="M184" s="589" t="s">
        <v>71</v>
      </c>
      <c r="N184" s="589" t="s">
        <v>4184</v>
      </c>
    </row>
    <row r="185" spans="1:14" x14ac:dyDescent="0.2">
      <c r="A185" s="589" t="s">
        <v>611</v>
      </c>
      <c r="B185" s="589" t="s">
        <v>687</v>
      </c>
      <c r="C185" s="589" t="s">
        <v>2995</v>
      </c>
      <c r="D185" s="589" t="s">
        <v>689</v>
      </c>
      <c r="E185" s="589" t="s">
        <v>4185</v>
      </c>
      <c r="F185" s="590">
        <v>43049</v>
      </c>
      <c r="G185" s="591">
        <v>82.95</v>
      </c>
      <c r="H185" s="591">
        <v>1</v>
      </c>
      <c r="I185" s="591">
        <f t="shared" si="2"/>
        <v>82.95</v>
      </c>
      <c r="J185" s="589" t="s">
        <v>474</v>
      </c>
      <c r="K185" s="589" t="s">
        <v>682</v>
      </c>
      <c r="L185" s="590">
        <v>43050</v>
      </c>
      <c r="M185" s="589" t="s">
        <v>71</v>
      </c>
      <c r="N185" s="589" t="s">
        <v>4184</v>
      </c>
    </row>
    <row r="186" spans="1:14" x14ac:dyDescent="0.2">
      <c r="A186" s="589" t="s">
        <v>611</v>
      </c>
      <c r="B186" s="589" t="s">
        <v>687</v>
      </c>
      <c r="C186" s="589" t="s">
        <v>2995</v>
      </c>
      <c r="D186" s="589" t="s">
        <v>689</v>
      </c>
      <c r="E186" s="589" t="s">
        <v>4186</v>
      </c>
      <c r="F186" s="590">
        <v>43049</v>
      </c>
      <c r="G186" s="591">
        <v>48.3</v>
      </c>
      <c r="H186" s="591">
        <v>1</v>
      </c>
      <c r="I186" s="591">
        <f t="shared" si="2"/>
        <v>48.3</v>
      </c>
      <c r="J186" s="589" t="s">
        <v>474</v>
      </c>
      <c r="K186" s="589" t="s">
        <v>2203</v>
      </c>
      <c r="L186" s="590">
        <v>43050</v>
      </c>
      <c r="M186" s="589" t="s">
        <v>71</v>
      </c>
      <c r="N186" s="589" t="s">
        <v>4187</v>
      </c>
    </row>
    <row r="187" spans="1:14" x14ac:dyDescent="0.2">
      <c r="A187" s="589" t="s">
        <v>611</v>
      </c>
      <c r="B187" s="589" t="s">
        <v>687</v>
      </c>
      <c r="C187" s="589" t="s">
        <v>2995</v>
      </c>
      <c r="D187" s="589" t="s">
        <v>689</v>
      </c>
      <c r="E187" s="589" t="s">
        <v>4188</v>
      </c>
      <c r="F187" s="590">
        <v>43049</v>
      </c>
      <c r="G187" s="591">
        <v>35.68</v>
      </c>
      <c r="H187" s="591">
        <v>1</v>
      </c>
      <c r="I187" s="591">
        <f t="shared" si="2"/>
        <v>35.68</v>
      </c>
      <c r="J187" s="589" t="s">
        <v>474</v>
      </c>
      <c r="K187" s="589" t="s">
        <v>156</v>
      </c>
      <c r="L187" s="590">
        <v>43050</v>
      </c>
      <c r="M187" s="589" t="s">
        <v>71</v>
      </c>
      <c r="N187" s="589" t="s">
        <v>3404</v>
      </c>
    </row>
    <row r="188" spans="1:14" x14ac:dyDescent="0.2">
      <c r="A188" s="589" t="s">
        <v>611</v>
      </c>
      <c r="B188" s="589" t="s">
        <v>687</v>
      </c>
      <c r="C188" s="589" t="s">
        <v>2995</v>
      </c>
      <c r="D188" s="589" t="s">
        <v>689</v>
      </c>
      <c r="E188" s="589" t="s">
        <v>4189</v>
      </c>
      <c r="F188" s="590">
        <v>43049</v>
      </c>
      <c r="G188" s="591">
        <v>89.99</v>
      </c>
      <c r="H188" s="591">
        <v>1</v>
      </c>
      <c r="I188" s="591">
        <f t="shared" si="2"/>
        <v>89.99</v>
      </c>
      <c r="J188" s="589" t="s">
        <v>474</v>
      </c>
      <c r="K188" s="589" t="s">
        <v>1073</v>
      </c>
      <c r="L188" s="590">
        <v>43050</v>
      </c>
      <c r="M188" s="589" t="s">
        <v>71</v>
      </c>
      <c r="N188" s="589" t="s">
        <v>474</v>
      </c>
    </row>
    <row r="189" spans="1:14" x14ac:dyDescent="0.2">
      <c r="A189" s="589" t="s">
        <v>611</v>
      </c>
      <c r="B189" s="589" t="s">
        <v>687</v>
      </c>
      <c r="C189" s="589" t="s">
        <v>2995</v>
      </c>
      <c r="D189" s="589" t="s">
        <v>689</v>
      </c>
      <c r="E189" s="589" t="s">
        <v>4190</v>
      </c>
      <c r="F189" s="590">
        <v>43049</v>
      </c>
      <c r="G189" s="591">
        <v>124.99</v>
      </c>
      <c r="H189" s="591">
        <v>1</v>
      </c>
      <c r="I189" s="591">
        <f t="shared" si="2"/>
        <v>124.99</v>
      </c>
      <c r="J189" s="589" t="s">
        <v>474</v>
      </c>
      <c r="K189" s="589" t="s">
        <v>1073</v>
      </c>
      <c r="L189" s="590">
        <v>43050</v>
      </c>
      <c r="M189" s="589" t="s">
        <v>71</v>
      </c>
      <c r="N189" s="589" t="s">
        <v>474</v>
      </c>
    </row>
    <row r="190" spans="1:14" x14ac:dyDescent="0.2">
      <c r="A190" s="589" t="s">
        <v>611</v>
      </c>
      <c r="B190" s="589" t="s">
        <v>687</v>
      </c>
      <c r="C190" s="589" t="s">
        <v>2995</v>
      </c>
      <c r="D190" s="589" t="s">
        <v>689</v>
      </c>
      <c r="E190" s="589" t="s">
        <v>4191</v>
      </c>
      <c r="F190" s="590">
        <v>43047</v>
      </c>
      <c r="G190" s="591">
        <v>20</v>
      </c>
      <c r="H190" s="591">
        <v>1</v>
      </c>
      <c r="I190" s="591">
        <f t="shared" si="2"/>
        <v>20</v>
      </c>
      <c r="J190" s="589" t="s">
        <v>474</v>
      </c>
      <c r="K190" s="589" t="s">
        <v>522</v>
      </c>
      <c r="L190" s="590">
        <v>43048</v>
      </c>
      <c r="M190" s="589" t="s">
        <v>71</v>
      </c>
      <c r="N190" s="589" t="s">
        <v>4192</v>
      </c>
    </row>
    <row r="191" spans="1:14" x14ac:dyDescent="0.2">
      <c r="A191" s="589" t="s">
        <v>611</v>
      </c>
      <c r="B191" s="589" t="s">
        <v>687</v>
      </c>
      <c r="C191" s="589" t="s">
        <v>2995</v>
      </c>
      <c r="D191" s="589" t="s">
        <v>689</v>
      </c>
      <c r="E191" s="589" t="s">
        <v>4193</v>
      </c>
      <c r="F191" s="590">
        <v>43047</v>
      </c>
      <c r="G191" s="591">
        <v>20</v>
      </c>
      <c r="H191" s="591">
        <v>1</v>
      </c>
      <c r="I191" s="591">
        <f t="shared" si="2"/>
        <v>20</v>
      </c>
      <c r="J191" s="589" t="s">
        <v>474</v>
      </c>
      <c r="K191" s="589" t="s">
        <v>522</v>
      </c>
      <c r="L191" s="590">
        <v>43048</v>
      </c>
      <c r="M191" s="589" t="s">
        <v>71</v>
      </c>
      <c r="N191" s="589" t="s">
        <v>4192</v>
      </c>
    </row>
    <row r="192" spans="1:14" x14ac:dyDescent="0.2">
      <c r="A192" s="589" t="s">
        <v>611</v>
      </c>
      <c r="B192" s="589" t="s">
        <v>687</v>
      </c>
      <c r="C192" s="589" t="s">
        <v>2995</v>
      </c>
      <c r="D192" s="589" t="s">
        <v>689</v>
      </c>
      <c r="E192" s="589" t="s">
        <v>4194</v>
      </c>
      <c r="F192" s="590">
        <v>43047</v>
      </c>
      <c r="G192" s="591">
        <v>20</v>
      </c>
      <c r="H192" s="591">
        <v>1</v>
      </c>
      <c r="I192" s="591">
        <f t="shared" si="2"/>
        <v>20</v>
      </c>
      <c r="J192" s="589" t="s">
        <v>474</v>
      </c>
      <c r="K192" s="589" t="s">
        <v>1073</v>
      </c>
      <c r="L192" s="590">
        <v>43048</v>
      </c>
      <c r="M192" s="589" t="s">
        <v>71</v>
      </c>
      <c r="N192" s="589" t="s">
        <v>474</v>
      </c>
    </row>
    <row r="193" spans="1:14" x14ac:dyDescent="0.2">
      <c r="A193" s="589" t="s">
        <v>611</v>
      </c>
      <c r="B193" s="589" t="s">
        <v>687</v>
      </c>
      <c r="C193" s="589" t="s">
        <v>2995</v>
      </c>
      <c r="D193" s="589" t="s">
        <v>689</v>
      </c>
      <c r="E193" s="589" t="s">
        <v>4195</v>
      </c>
      <c r="F193" s="590">
        <v>43047</v>
      </c>
      <c r="G193" s="591">
        <v>149.94999999999999</v>
      </c>
      <c r="H193" s="591">
        <v>1</v>
      </c>
      <c r="I193" s="591">
        <f t="shared" si="2"/>
        <v>149.94999999999999</v>
      </c>
      <c r="J193" s="589" t="s">
        <v>474</v>
      </c>
      <c r="K193" s="589" t="s">
        <v>1903</v>
      </c>
      <c r="L193" s="590">
        <v>43048</v>
      </c>
      <c r="M193" s="589" t="s">
        <v>71</v>
      </c>
      <c r="N193" s="589" t="s">
        <v>4196</v>
      </c>
    </row>
    <row r="194" spans="1:14" x14ac:dyDescent="0.2">
      <c r="A194" s="589" t="s">
        <v>611</v>
      </c>
      <c r="B194" s="589" t="s">
        <v>687</v>
      </c>
      <c r="C194" s="589" t="s">
        <v>2995</v>
      </c>
      <c r="D194" s="589" t="s">
        <v>689</v>
      </c>
      <c r="E194" s="589" t="s">
        <v>4197</v>
      </c>
      <c r="F194" s="590">
        <v>43047</v>
      </c>
      <c r="G194" s="591">
        <v>66.75</v>
      </c>
      <c r="H194" s="591">
        <v>1</v>
      </c>
      <c r="I194" s="591">
        <f t="shared" si="2"/>
        <v>66.75</v>
      </c>
      <c r="J194" s="589" t="s">
        <v>474</v>
      </c>
      <c r="K194" s="589" t="s">
        <v>1903</v>
      </c>
      <c r="L194" s="590">
        <v>43048</v>
      </c>
      <c r="M194" s="589" t="s">
        <v>71</v>
      </c>
      <c r="N194" s="589" t="s">
        <v>4196</v>
      </c>
    </row>
    <row r="195" spans="1:14" x14ac:dyDescent="0.2">
      <c r="A195" s="589" t="s">
        <v>611</v>
      </c>
      <c r="B195" s="589" t="s">
        <v>687</v>
      </c>
      <c r="C195" s="589" t="s">
        <v>2995</v>
      </c>
      <c r="D195" s="589" t="s">
        <v>689</v>
      </c>
      <c r="E195" s="589" t="s">
        <v>4198</v>
      </c>
      <c r="F195" s="590">
        <v>43047</v>
      </c>
      <c r="G195" s="591">
        <v>88.92</v>
      </c>
      <c r="H195" s="591">
        <v>1</v>
      </c>
      <c r="I195" s="591">
        <f t="shared" ref="I195:I258" si="3">G195*H195</f>
        <v>88.92</v>
      </c>
      <c r="J195" s="589" t="s">
        <v>474</v>
      </c>
      <c r="K195" s="589" t="s">
        <v>1073</v>
      </c>
      <c r="L195" s="590">
        <v>43048</v>
      </c>
      <c r="M195" s="589" t="s">
        <v>71</v>
      </c>
      <c r="N195" s="589" t="s">
        <v>474</v>
      </c>
    </row>
    <row r="196" spans="1:14" x14ac:dyDescent="0.2">
      <c r="A196" s="589" t="s">
        <v>611</v>
      </c>
      <c r="B196" s="589" t="s">
        <v>687</v>
      </c>
      <c r="C196" s="589" t="s">
        <v>2995</v>
      </c>
      <c r="D196" s="589" t="s">
        <v>689</v>
      </c>
      <c r="E196" s="589" t="s">
        <v>4199</v>
      </c>
      <c r="F196" s="590">
        <v>43047</v>
      </c>
      <c r="G196" s="591">
        <v>160.96</v>
      </c>
      <c r="H196" s="591">
        <v>1</v>
      </c>
      <c r="I196" s="591">
        <f t="shared" si="3"/>
        <v>160.96</v>
      </c>
      <c r="J196" s="589" t="s">
        <v>474</v>
      </c>
      <c r="K196" s="589" t="s">
        <v>1073</v>
      </c>
      <c r="L196" s="590">
        <v>43048</v>
      </c>
      <c r="M196" s="589" t="s">
        <v>71</v>
      </c>
      <c r="N196" s="589" t="s">
        <v>474</v>
      </c>
    </row>
    <row r="197" spans="1:14" x14ac:dyDescent="0.2">
      <c r="A197" s="589" t="s">
        <v>611</v>
      </c>
      <c r="B197" s="589" t="s">
        <v>687</v>
      </c>
      <c r="C197" s="589" t="s">
        <v>2995</v>
      </c>
      <c r="D197" s="589" t="s">
        <v>689</v>
      </c>
      <c r="E197" s="589" t="s">
        <v>4200</v>
      </c>
      <c r="F197" s="590">
        <v>43047</v>
      </c>
      <c r="G197" s="591">
        <v>108.98</v>
      </c>
      <c r="H197" s="591">
        <v>1</v>
      </c>
      <c r="I197" s="591">
        <f t="shared" si="3"/>
        <v>108.98</v>
      </c>
      <c r="J197" s="589" t="s">
        <v>474</v>
      </c>
      <c r="K197" s="589" t="s">
        <v>682</v>
      </c>
      <c r="L197" s="590">
        <v>43048</v>
      </c>
      <c r="M197" s="589" t="s">
        <v>71</v>
      </c>
      <c r="N197" s="589" t="s">
        <v>3887</v>
      </c>
    </row>
    <row r="198" spans="1:14" x14ac:dyDescent="0.2">
      <c r="A198" s="589" t="s">
        <v>611</v>
      </c>
      <c r="B198" s="589" t="s">
        <v>687</v>
      </c>
      <c r="C198" s="589" t="s">
        <v>2995</v>
      </c>
      <c r="D198" s="589" t="s">
        <v>689</v>
      </c>
      <c r="E198" s="589" t="s">
        <v>4201</v>
      </c>
      <c r="F198" s="590">
        <v>43047</v>
      </c>
      <c r="G198" s="591">
        <v>65.92</v>
      </c>
      <c r="H198" s="591">
        <v>1</v>
      </c>
      <c r="I198" s="591">
        <f t="shared" si="3"/>
        <v>65.92</v>
      </c>
      <c r="J198" s="589" t="s">
        <v>474</v>
      </c>
      <c r="K198" s="589" t="s">
        <v>682</v>
      </c>
      <c r="L198" s="590">
        <v>43048</v>
      </c>
      <c r="M198" s="589" t="s">
        <v>71</v>
      </c>
      <c r="N198" s="589" t="s">
        <v>4202</v>
      </c>
    </row>
    <row r="199" spans="1:14" x14ac:dyDescent="0.2">
      <c r="A199" s="589" t="s">
        <v>611</v>
      </c>
      <c r="B199" s="589" t="s">
        <v>687</v>
      </c>
      <c r="C199" s="589" t="s">
        <v>2995</v>
      </c>
      <c r="D199" s="589" t="s">
        <v>689</v>
      </c>
      <c r="E199" s="589" t="s">
        <v>4203</v>
      </c>
      <c r="F199" s="590">
        <v>43047</v>
      </c>
      <c r="G199" s="591">
        <v>65.92</v>
      </c>
      <c r="H199" s="591">
        <v>1</v>
      </c>
      <c r="I199" s="591">
        <f t="shared" si="3"/>
        <v>65.92</v>
      </c>
      <c r="J199" s="589" t="s">
        <v>474</v>
      </c>
      <c r="K199" s="589" t="s">
        <v>682</v>
      </c>
      <c r="L199" s="590">
        <v>43048</v>
      </c>
      <c r="M199" s="589" t="s">
        <v>71</v>
      </c>
      <c r="N199" s="589" t="s">
        <v>4204</v>
      </c>
    </row>
    <row r="200" spans="1:14" x14ac:dyDescent="0.2">
      <c r="A200" s="589" t="s">
        <v>611</v>
      </c>
      <c r="B200" s="589" t="s">
        <v>687</v>
      </c>
      <c r="C200" s="589" t="s">
        <v>2995</v>
      </c>
      <c r="D200" s="589" t="s">
        <v>689</v>
      </c>
      <c r="E200" s="589" t="s">
        <v>4205</v>
      </c>
      <c r="F200" s="590">
        <v>43047</v>
      </c>
      <c r="G200" s="591">
        <v>83.18</v>
      </c>
      <c r="H200" s="591">
        <v>1</v>
      </c>
      <c r="I200" s="591">
        <f t="shared" si="3"/>
        <v>83.18</v>
      </c>
      <c r="J200" s="589" t="s">
        <v>474</v>
      </c>
      <c r="K200" s="589" t="s">
        <v>682</v>
      </c>
      <c r="L200" s="590">
        <v>43048</v>
      </c>
      <c r="M200" s="589" t="s">
        <v>71</v>
      </c>
      <c r="N200" s="589" t="s">
        <v>4202</v>
      </c>
    </row>
    <row r="201" spans="1:14" x14ac:dyDescent="0.2">
      <c r="A201" s="589" t="s">
        <v>611</v>
      </c>
      <c r="B201" s="589" t="s">
        <v>687</v>
      </c>
      <c r="C201" s="589" t="s">
        <v>2995</v>
      </c>
      <c r="D201" s="589" t="s">
        <v>689</v>
      </c>
      <c r="E201" s="589" t="s">
        <v>4206</v>
      </c>
      <c r="F201" s="590">
        <v>43047</v>
      </c>
      <c r="G201" s="591">
        <v>83.18</v>
      </c>
      <c r="H201" s="591">
        <v>1</v>
      </c>
      <c r="I201" s="591">
        <f t="shared" si="3"/>
        <v>83.18</v>
      </c>
      <c r="J201" s="589" t="s">
        <v>474</v>
      </c>
      <c r="K201" s="589" t="s">
        <v>682</v>
      </c>
      <c r="L201" s="590">
        <v>43048</v>
      </c>
      <c r="M201" s="589" t="s">
        <v>71</v>
      </c>
      <c r="N201" s="589" t="s">
        <v>4204</v>
      </c>
    </row>
    <row r="202" spans="1:14" x14ac:dyDescent="0.2">
      <c r="A202" s="589" t="s">
        <v>611</v>
      </c>
      <c r="B202" s="589" t="s">
        <v>687</v>
      </c>
      <c r="C202" s="589" t="s">
        <v>2995</v>
      </c>
      <c r="D202" s="589" t="s">
        <v>689</v>
      </c>
      <c r="E202" s="589" t="s">
        <v>4207</v>
      </c>
      <c r="F202" s="590">
        <v>43046</v>
      </c>
      <c r="G202" s="591">
        <v>542.4</v>
      </c>
      <c r="H202" s="591">
        <v>1</v>
      </c>
      <c r="I202" s="591">
        <f t="shared" si="3"/>
        <v>542.4</v>
      </c>
      <c r="J202" s="589" t="s">
        <v>474</v>
      </c>
      <c r="K202" s="589" t="s">
        <v>1903</v>
      </c>
      <c r="L202" s="590">
        <v>43047</v>
      </c>
      <c r="M202" s="589" t="s">
        <v>71</v>
      </c>
      <c r="N202" s="589" t="s">
        <v>4208</v>
      </c>
    </row>
    <row r="203" spans="1:14" x14ac:dyDescent="0.2">
      <c r="A203" s="589" t="s">
        <v>611</v>
      </c>
      <c r="B203" s="589" t="s">
        <v>687</v>
      </c>
      <c r="C203" s="589" t="s">
        <v>2995</v>
      </c>
      <c r="D203" s="589" t="s">
        <v>689</v>
      </c>
      <c r="E203" s="589" t="s">
        <v>4209</v>
      </c>
      <c r="F203" s="590">
        <v>43046</v>
      </c>
      <c r="G203" s="591">
        <v>97.85</v>
      </c>
      <c r="H203" s="591">
        <v>1</v>
      </c>
      <c r="I203" s="591">
        <f t="shared" si="3"/>
        <v>97.85</v>
      </c>
      <c r="J203" s="589" t="s">
        <v>474</v>
      </c>
      <c r="K203" s="589" t="s">
        <v>350</v>
      </c>
      <c r="L203" s="590">
        <v>43047</v>
      </c>
      <c r="M203" s="589" t="s">
        <v>71</v>
      </c>
      <c r="N203" s="589" t="s">
        <v>4210</v>
      </c>
    </row>
    <row r="204" spans="1:14" x14ac:dyDescent="0.2">
      <c r="A204" s="589" t="s">
        <v>611</v>
      </c>
      <c r="B204" s="589" t="s">
        <v>687</v>
      </c>
      <c r="C204" s="589" t="s">
        <v>2995</v>
      </c>
      <c r="D204" s="589" t="s">
        <v>689</v>
      </c>
      <c r="E204" s="589" t="s">
        <v>4211</v>
      </c>
      <c r="F204" s="590">
        <v>43046</v>
      </c>
      <c r="G204" s="591">
        <v>151.97999999999999</v>
      </c>
      <c r="H204" s="591">
        <v>1</v>
      </c>
      <c r="I204" s="591">
        <f t="shared" si="3"/>
        <v>151.97999999999999</v>
      </c>
      <c r="J204" s="589" t="s">
        <v>474</v>
      </c>
      <c r="K204" s="589" t="s">
        <v>1903</v>
      </c>
      <c r="L204" s="590">
        <v>43047</v>
      </c>
      <c r="M204" s="589" t="s">
        <v>71</v>
      </c>
      <c r="N204" s="589" t="s">
        <v>4212</v>
      </c>
    </row>
    <row r="205" spans="1:14" x14ac:dyDescent="0.2">
      <c r="A205" s="589" t="s">
        <v>611</v>
      </c>
      <c r="B205" s="589" t="s">
        <v>687</v>
      </c>
      <c r="C205" s="589" t="s">
        <v>2995</v>
      </c>
      <c r="D205" s="589" t="s">
        <v>689</v>
      </c>
      <c r="E205" s="589" t="s">
        <v>4213</v>
      </c>
      <c r="F205" s="590">
        <v>43046</v>
      </c>
      <c r="G205" s="591">
        <v>82.95</v>
      </c>
      <c r="H205" s="591">
        <v>1</v>
      </c>
      <c r="I205" s="591">
        <f t="shared" si="3"/>
        <v>82.95</v>
      </c>
      <c r="J205" s="589" t="s">
        <v>474</v>
      </c>
      <c r="K205" s="589" t="s">
        <v>682</v>
      </c>
      <c r="L205" s="590">
        <v>43047</v>
      </c>
      <c r="M205" s="589" t="s">
        <v>71</v>
      </c>
      <c r="N205" s="589" t="s">
        <v>4214</v>
      </c>
    </row>
    <row r="206" spans="1:14" x14ac:dyDescent="0.2">
      <c r="A206" s="589" t="s">
        <v>611</v>
      </c>
      <c r="B206" s="589" t="s">
        <v>687</v>
      </c>
      <c r="C206" s="589" t="s">
        <v>2995</v>
      </c>
      <c r="D206" s="589" t="s">
        <v>689</v>
      </c>
      <c r="E206" s="589" t="s">
        <v>4215</v>
      </c>
      <c r="F206" s="590">
        <v>43046</v>
      </c>
      <c r="G206" s="591">
        <v>82.95</v>
      </c>
      <c r="H206" s="591">
        <v>1</v>
      </c>
      <c r="I206" s="591">
        <f t="shared" si="3"/>
        <v>82.95</v>
      </c>
      <c r="J206" s="589" t="s">
        <v>474</v>
      </c>
      <c r="K206" s="589" t="s">
        <v>682</v>
      </c>
      <c r="L206" s="590">
        <v>43047</v>
      </c>
      <c r="M206" s="589" t="s">
        <v>71</v>
      </c>
      <c r="N206" s="589" t="s">
        <v>4214</v>
      </c>
    </row>
    <row r="207" spans="1:14" x14ac:dyDescent="0.2">
      <c r="A207" s="589" t="s">
        <v>611</v>
      </c>
      <c r="B207" s="589" t="s">
        <v>687</v>
      </c>
      <c r="C207" s="589" t="s">
        <v>2995</v>
      </c>
      <c r="D207" s="589" t="s">
        <v>689</v>
      </c>
      <c r="E207" s="589" t="s">
        <v>4216</v>
      </c>
      <c r="F207" s="590">
        <v>43046</v>
      </c>
      <c r="G207" s="591">
        <v>1330</v>
      </c>
      <c r="H207" s="591">
        <v>1</v>
      </c>
      <c r="I207" s="591">
        <f t="shared" si="3"/>
        <v>1330</v>
      </c>
      <c r="J207" s="589" t="s">
        <v>474</v>
      </c>
      <c r="K207" s="589" t="s">
        <v>682</v>
      </c>
      <c r="L207" s="590">
        <v>43047</v>
      </c>
      <c r="M207" s="589" t="s">
        <v>71</v>
      </c>
      <c r="N207" s="589" t="s">
        <v>4217</v>
      </c>
    </row>
    <row r="208" spans="1:14" x14ac:dyDescent="0.2">
      <c r="A208" s="589" t="s">
        <v>611</v>
      </c>
      <c r="B208" s="589" t="s">
        <v>687</v>
      </c>
      <c r="C208" s="589" t="s">
        <v>2995</v>
      </c>
      <c r="D208" s="589" t="s">
        <v>689</v>
      </c>
      <c r="E208" s="589" t="s">
        <v>4218</v>
      </c>
      <c r="F208" s="590">
        <v>43046</v>
      </c>
      <c r="G208" s="591">
        <v>97.85</v>
      </c>
      <c r="H208" s="591">
        <v>1</v>
      </c>
      <c r="I208" s="591">
        <f t="shared" si="3"/>
        <v>97.85</v>
      </c>
      <c r="J208" s="589" t="s">
        <v>474</v>
      </c>
      <c r="K208" s="589" t="s">
        <v>2195</v>
      </c>
      <c r="L208" s="590">
        <v>43047</v>
      </c>
      <c r="M208" s="589" t="s">
        <v>71</v>
      </c>
      <c r="N208" s="589" t="s">
        <v>3185</v>
      </c>
    </row>
    <row r="209" spans="1:14" x14ac:dyDescent="0.2">
      <c r="A209" s="589" t="s">
        <v>611</v>
      </c>
      <c r="B209" s="589" t="s">
        <v>687</v>
      </c>
      <c r="C209" s="589" t="s">
        <v>2995</v>
      </c>
      <c r="D209" s="589" t="s">
        <v>689</v>
      </c>
      <c r="E209" s="589" t="s">
        <v>4219</v>
      </c>
      <c r="F209" s="590">
        <v>43046</v>
      </c>
      <c r="G209" s="591">
        <v>107</v>
      </c>
      <c r="H209" s="591">
        <v>1</v>
      </c>
      <c r="I209" s="591">
        <f t="shared" si="3"/>
        <v>107</v>
      </c>
      <c r="J209" s="589" t="s">
        <v>474</v>
      </c>
      <c r="K209" s="589" t="s">
        <v>1073</v>
      </c>
      <c r="L209" s="590">
        <v>43047</v>
      </c>
      <c r="M209" s="589" t="s">
        <v>71</v>
      </c>
      <c r="N209" s="589" t="s">
        <v>474</v>
      </c>
    </row>
    <row r="210" spans="1:14" x14ac:dyDescent="0.2">
      <c r="A210" s="589" t="s">
        <v>611</v>
      </c>
      <c r="B210" s="589" t="s">
        <v>687</v>
      </c>
      <c r="C210" s="589" t="s">
        <v>2995</v>
      </c>
      <c r="D210" s="589" t="s">
        <v>689</v>
      </c>
      <c r="E210" s="589" t="s">
        <v>4220</v>
      </c>
      <c r="F210" s="590">
        <v>43046</v>
      </c>
      <c r="G210" s="591">
        <v>62</v>
      </c>
      <c r="H210" s="591">
        <v>1</v>
      </c>
      <c r="I210" s="591">
        <f t="shared" si="3"/>
        <v>62</v>
      </c>
      <c r="J210" s="589" t="s">
        <v>474</v>
      </c>
      <c r="K210" s="589" t="s">
        <v>682</v>
      </c>
      <c r="L210" s="590">
        <v>43047</v>
      </c>
      <c r="M210" s="589" t="s">
        <v>71</v>
      </c>
      <c r="N210" s="589" t="s">
        <v>3434</v>
      </c>
    </row>
    <row r="211" spans="1:14" x14ac:dyDescent="0.2">
      <c r="A211" s="589" t="s">
        <v>611</v>
      </c>
      <c r="B211" s="589" t="s">
        <v>687</v>
      </c>
      <c r="C211" s="589" t="s">
        <v>2995</v>
      </c>
      <c r="D211" s="589" t="s">
        <v>689</v>
      </c>
      <c r="E211" s="589" t="s">
        <v>4221</v>
      </c>
      <c r="F211" s="590">
        <v>43046</v>
      </c>
      <c r="G211" s="591">
        <v>29</v>
      </c>
      <c r="H211" s="591">
        <v>1</v>
      </c>
      <c r="I211" s="591">
        <f t="shared" si="3"/>
        <v>29</v>
      </c>
      <c r="J211" s="589" t="s">
        <v>474</v>
      </c>
      <c r="K211" s="589" t="s">
        <v>682</v>
      </c>
      <c r="L211" s="590">
        <v>43047</v>
      </c>
      <c r="M211" s="589" t="s">
        <v>71</v>
      </c>
      <c r="N211" s="589" t="s">
        <v>3434</v>
      </c>
    </row>
    <row r="212" spans="1:14" x14ac:dyDescent="0.2">
      <c r="A212" s="589" t="s">
        <v>611</v>
      </c>
      <c r="B212" s="589" t="s">
        <v>687</v>
      </c>
      <c r="C212" s="589" t="s">
        <v>2995</v>
      </c>
      <c r="D212" s="589" t="s">
        <v>689</v>
      </c>
      <c r="E212" s="589" t="s">
        <v>4222</v>
      </c>
      <c r="F212" s="590">
        <v>43046</v>
      </c>
      <c r="G212" s="591">
        <v>28</v>
      </c>
      <c r="H212" s="591">
        <v>1</v>
      </c>
      <c r="I212" s="591">
        <f t="shared" si="3"/>
        <v>28</v>
      </c>
      <c r="J212" s="589" t="s">
        <v>474</v>
      </c>
      <c r="K212" s="589" t="s">
        <v>682</v>
      </c>
      <c r="L212" s="590">
        <v>43047</v>
      </c>
      <c r="M212" s="589" t="s">
        <v>71</v>
      </c>
      <c r="N212" s="589" t="s">
        <v>3434</v>
      </c>
    </row>
    <row r="213" spans="1:14" x14ac:dyDescent="0.2">
      <c r="A213" s="589" t="s">
        <v>611</v>
      </c>
      <c r="B213" s="589" t="s">
        <v>687</v>
      </c>
      <c r="C213" s="589" t="s">
        <v>2995</v>
      </c>
      <c r="D213" s="589" t="s">
        <v>689</v>
      </c>
      <c r="E213" s="589" t="s">
        <v>4223</v>
      </c>
      <c r="F213" s="590">
        <v>43046</v>
      </c>
      <c r="G213" s="591">
        <v>65</v>
      </c>
      <c r="H213" s="591">
        <v>1</v>
      </c>
      <c r="I213" s="591">
        <f t="shared" si="3"/>
        <v>65</v>
      </c>
      <c r="J213" s="589" t="s">
        <v>474</v>
      </c>
      <c r="K213" s="589" t="s">
        <v>682</v>
      </c>
      <c r="L213" s="590">
        <v>43047</v>
      </c>
      <c r="M213" s="589" t="s">
        <v>71</v>
      </c>
      <c r="N213" s="589" t="s">
        <v>3434</v>
      </c>
    </row>
    <row r="214" spans="1:14" x14ac:dyDescent="0.2">
      <c r="A214" s="589" t="s">
        <v>611</v>
      </c>
      <c r="B214" s="589" t="s">
        <v>687</v>
      </c>
      <c r="C214" s="589" t="s">
        <v>2995</v>
      </c>
      <c r="D214" s="589" t="s">
        <v>689</v>
      </c>
      <c r="E214" s="589" t="s">
        <v>4224</v>
      </c>
      <c r="F214" s="590">
        <v>43046</v>
      </c>
      <c r="G214" s="591">
        <v>174.04</v>
      </c>
      <c r="H214" s="591">
        <v>1</v>
      </c>
      <c r="I214" s="591">
        <f t="shared" si="3"/>
        <v>174.04</v>
      </c>
      <c r="J214" s="589" t="s">
        <v>474</v>
      </c>
      <c r="K214" s="589" t="s">
        <v>1073</v>
      </c>
      <c r="L214" s="590">
        <v>43047</v>
      </c>
      <c r="M214" s="589" t="s">
        <v>71</v>
      </c>
      <c r="N214" s="589" t="s">
        <v>474</v>
      </c>
    </row>
    <row r="215" spans="1:14" x14ac:dyDescent="0.2">
      <c r="A215" s="589" t="s">
        <v>611</v>
      </c>
      <c r="B215" s="589" t="s">
        <v>687</v>
      </c>
      <c r="C215" s="589" t="s">
        <v>2995</v>
      </c>
      <c r="D215" s="589" t="s">
        <v>689</v>
      </c>
      <c r="E215" s="589" t="s">
        <v>4225</v>
      </c>
      <c r="F215" s="590">
        <v>43046</v>
      </c>
      <c r="G215" s="591">
        <v>98.91</v>
      </c>
      <c r="H215" s="591">
        <v>1</v>
      </c>
      <c r="I215" s="591">
        <f t="shared" si="3"/>
        <v>98.91</v>
      </c>
      <c r="J215" s="589" t="s">
        <v>474</v>
      </c>
      <c r="K215" s="589" t="s">
        <v>260</v>
      </c>
      <c r="L215" s="590">
        <v>43047</v>
      </c>
      <c r="M215" s="589" t="s">
        <v>71</v>
      </c>
      <c r="N215" s="589" t="s">
        <v>4226</v>
      </c>
    </row>
    <row r="216" spans="1:14" x14ac:dyDescent="0.2">
      <c r="A216" s="589" t="s">
        <v>611</v>
      </c>
      <c r="B216" s="589" t="s">
        <v>687</v>
      </c>
      <c r="C216" s="589" t="s">
        <v>2995</v>
      </c>
      <c r="D216" s="589" t="s">
        <v>689</v>
      </c>
      <c r="E216" s="589" t="s">
        <v>4227</v>
      </c>
      <c r="F216" s="590">
        <v>43046</v>
      </c>
      <c r="G216" s="591">
        <v>89.98</v>
      </c>
      <c r="H216" s="591">
        <v>1</v>
      </c>
      <c r="I216" s="591">
        <f t="shared" si="3"/>
        <v>89.98</v>
      </c>
      <c r="J216" s="589" t="s">
        <v>474</v>
      </c>
      <c r="K216" s="589" t="s">
        <v>2627</v>
      </c>
      <c r="L216" s="590">
        <v>43047</v>
      </c>
      <c r="M216" s="589" t="s">
        <v>71</v>
      </c>
      <c r="N216" s="589" t="s">
        <v>4228</v>
      </c>
    </row>
    <row r="217" spans="1:14" x14ac:dyDescent="0.2">
      <c r="A217" s="589" t="s">
        <v>611</v>
      </c>
      <c r="B217" s="589" t="s">
        <v>687</v>
      </c>
      <c r="C217" s="589" t="s">
        <v>2995</v>
      </c>
      <c r="D217" s="589" t="s">
        <v>689</v>
      </c>
      <c r="E217" s="589" t="s">
        <v>4229</v>
      </c>
      <c r="F217" s="590">
        <v>43046</v>
      </c>
      <c r="G217" s="591">
        <v>15.9</v>
      </c>
      <c r="H217" s="591">
        <v>1</v>
      </c>
      <c r="I217" s="591">
        <f t="shared" si="3"/>
        <v>15.9</v>
      </c>
      <c r="J217" s="589" t="s">
        <v>474</v>
      </c>
      <c r="K217" s="589" t="s">
        <v>668</v>
      </c>
      <c r="L217" s="590">
        <v>43047</v>
      </c>
      <c r="M217" s="589" t="s">
        <v>71</v>
      </c>
      <c r="N217" s="589" t="s">
        <v>4230</v>
      </c>
    </row>
    <row r="218" spans="1:14" x14ac:dyDescent="0.2">
      <c r="A218" s="589" t="s">
        <v>611</v>
      </c>
      <c r="B218" s="589" t="s">
        <v>687</v>
      </c>
      <c r="C218" s="589" t="s">
        <v>2995</v>
      </c>
      <c r="D218" s="589" t="s">
        <v>689</v>
      </c>
      <c r="E218" s="589" t="s">
        <v>4231</v>
      </c>
      <c r="F218" s="590">
        <v>43046</v>
      </c>
      <c r="G218" s="591">
        <v>30.55</v>
      </c>
      <c r="H218" s="591">
        <v>1</v>
      </c>
      <c r="I218" s="591">
        <f t="shared" si="3"/>
        <v>30.55</v>
      </c>
      <c r="J218" s="589" t="s">
        <v>474</v>
      </c>
      <c r="K218" s="589" t="s">
        <v>668</v>
      </c>
      <c r="L218" s="590">
        <v>43047</v>
      </c>
      <c r="M218" s="589" t="s">
        <v>71</v>
      </c>
      <c r="N218" s="589" t="s">
        <v>4230</v>
      </c>
    </row>
    <row r="219" spans="1:14" x14ac:dyDescent="0.2">
      <c r="A219" s="589" t="s">
        <v>611</v>
      </c>
      <c r="B219" s="589" t="s">
        <v>687</v>
      </c>
      <c r="C219" s="589" t="s">
        <v>2995</v>
      </c>
      <c r="D219" s="589" t="s">
        <v>689</v>
      </c>
      <c r="E219" s="589" t="s">
        <v>4232</v>
      </c>
      <c r="F219" s="590">
        <v>43046</v>
      </c>
      <c r="G219" s="591">
        <v>82.95</v>
      </c>
      <c r="H219" s="591">
        <v>1</v>
      </c>
      <c r="I219" s="591">
        <f t="shared" si="3"/>
        <v>82.95</v>
      </c>
      <c r="J219" s="589" t="s">
        <v>474</v>
      </c>
      <c r="K219" s="589" t="s">
        <v>668</v>
      </c>
      <c r="L219" s="590">
        <v>43047</v>
      </c>
      <c r="M219" s="589" t="s">
        <v>71</v>
      </c>
      <c r="N219" s="589" t="s">
        <v>4233</v>
      </c>
    </row>
    <row r="220" spans="1:14" x14ac:dyDescent="0.2">
      <c r="A220" s="589" t="s">
        <v>611</v>
      </c>
      <c r="B220" s="589" t="s">
        <v>687</v>
      </c>
      <c r="C220" s="589" t="s">
        <v>2995</v>
      </c>
      <c r="D220" s="589" t="s">
        <v>689</v>
      </c>
      <c r="E220" s="589" t="s">
        <v>4234</v>
      </c>
      <c r="F220" s="590">
        <v>43046</v>
      </c>
      <c r="G220" s="591">
        <v>82.95</v>
      </c>
      <c r="H220" s="591">
        <v>1</v>
      </c>
      <c r="I220" s="591">
        <f t="shared" si="3"/>
        <v>82.95</v>
      </c>
      <c r="J220" s="589" t="s">
        <v>474</v>
      </c>
      <c r="K220" s="589" t="s">
        <v>668</v>
      </c>
      <c r="L220" s="590">
        <v>43047</v>
      </c>
      <c r="M220" s="589" t="s">
        <v>71</v>
      </c>
      <c r="N220" s="589" t="s">
        <v>4233</v>
      </c>
    </row>
    <row r="221" spans="1:14" x14ac:dyDescent="0.2">
      <c r="A221" s="589" t="s">
        <v>611</v>
      </c>
      <c r="B221" s="589" t="s">
        <v>687</v>
      </c>
      <c r="C221" s="589" t="s">
        <v>2995</v>
      </c>
      <c r="D221" s="589" t="s">
        <v>689</v>
      </c>
      <c r="E221" s="589" t="s">
        <v>4235</v>
      </c>
      <c r="F221" s="590">
        <v>43046</v>
      </c>
      <c r="G221" s="591">
        <v>15.9</v>
      </c>
      <c r="H221" s="591">
        <v>1</v>
      </c>
      <c r="I221" s="591">
        <f t="shared" si="3"/>
        <v>15.9</v>
      </c>
      <c r="J221" s="589" t="s">
        <v>474</v>
      </c>
      <c r="K221" s="589" t="s">
        <v>668</v>
      </c>
      <c r="L221" s="590">
        <v>43047</v>
      </c>
      <c r="M221" s="589" t="s">
        <v>71</v>
      </c>
      <c r="N221" s="589" t="s">
        <v>4236</v>
      </c>
    </row>
    <row r="222" spans="1:14" x14ac:dyDescent="0.2">
      <c r="A222" s="589" t="s">
        <v>611</v>
      </c>
      <c r="B222" s="589" t="s">
        <v>687</v>
      </c>
      <c r="C222" s="589" t="s">
        <v>2995</v>
      </c>
      <c r="D222" s="589" t="s">
        <v>689</v>
      </c>
      <c r="E222" s="589" t="s">
        <v>4237</v>
      </c>
      <c r="F222" s="590">
        <v>43046</v>
      </c>
      <c r="G222" s="591">
        <v>31.35</v>
      </c>
      <c r="H222" s="591">
        <v>1</v>
      </c>
      <c r="I222" s="591">
        <f t="shared" si="3"/>
        <v>31.35</v>
      </c>
      <c r="J222" s="589" t="s">
        <v>474</v>
      </c>
      <c r="K222" s="589" t="s">
        <v>668</v>
      </c>
      <c r="L222" s="590">
        <v>43047</v>
      </c>
      <c r="M222" s="589" t="s">
        <v>71</v>
      </c>
      <c r="N222" s="589" t="s">
        <v>4236</v>
      </c>
    </row>
    <row r="223" spans="1:14" x14ac:dyDescent="0.2">
      <c r="A223" s="589" t="s">
        <v>611</v>
      </c>
      <c r="B223" s="589" t="s">
        <v>687</v>
      </c>
      <c r="C223" s="589" t="s">
        <v>2995</v>
      </c>
      <c r="D223" s="589" t="s">
        <v>689</v>
      </c>
      <c r="E223" s="589" t="s">
        <v>4238</v>
      </c>
      <c r="F223" s="590">
        <v>43046</v>
      </c>
      <c r="G223" s="591">
        <v>159.97999999999999</v>
      </c>
      <c r="H223" s="591">
        <v>1</v>
      </c>
      <c r="I223" s="591">
        <f t="shared" si="3"/>
        <v>159.97999999999999</v>
      </c>
      <c r="J223" s="589" t="s">
        <v>474</v>
      </c>
      <c r="K223" s="589" t="s">
        <v>1073</v>
      </c>
      <c r="L223" s="590">
        <v>43047</v>
      </c>
      <c r="M223" s="589" t="s">
        <v>71</v>
      </c>
      <c r="N223" s="589" t="s">
        <v>474</v>
      </c>
    </row>
    <row r="224" spans="1:14" x14ac:dyDescent="0.2">
      <c r="A224" s="589" t="s">
        <v>611</v>
      </c>
      <c r="B224" s="589" t="s">
        <v>687</v>
      </c>
      <c r="C224" s="589" t="s">
        <v>2995</v>
      </c>
      <c r="D224" s="589" t="s">
        <v>689</v>
      </c>
      <c r="E224" s="589" t="s">
        <v>4239</v>
      </c>
      <c r="F224" s="590">
        <v>43042</v>
      </c>
      <c r="G224" s="591">
        <v>19.899999999999999</v>
      </c>
      <c r="H224" s="591">
        <v>1</v>
      </c>
      <c r="I224" s="591">
        <f t="shared" si="3"/>
        <v>19.899999999999999</v>
      </c>
      <c r="J224" s="589" t="s">
        <v>474</v>
      </c>
      <c r="K224" s="589" t="s">
        <v>682</v>
      </c>
      <c r="L224" s="590">
        <v>43043</v>
      </c>
      <c r="M224" s="589" t="s">
        <v>71</v>
      </c>
      <c r="N224" s="589" t="s">
        <v>3108</v>
      </c>
    </row>
    <row r="225" spans="1:14" x14ac:dyDescent="0.2">
      <c r="A225" s="589" t="s">
        <v>611</v>
      </c>
      <c r="B225" s="589" t="s">
        <v>687</v>
      </c>
      <c r="C225" s="589" t="s">
        <v>2995</v>
      </c>
      <c r="D225" s="589" t="s">
        <v>689</v>
      </c>
      <c r="E225" s="589" t="s">
        <v>4240</v>
      </c>
      <c r="F225" s="590">
        <v>43042</v>
      </c>
      <c r="G225" s="591">
        <v>256.43</v>
      </c>
      <c r="H225" s="591">
        <v>1</v>
      </c>
      <c r="I225" s="591">
        <f t="shared" si="3"/>
        <v>256.43</v>
      </c>
      <c r="J225" s="589" t="s">
        <v>474</v>
      </c>
      <c r="K225" s="589" t="s">
        <v>156</v>
      </c>
      <c r="L225" s="590">
        <v>43043</v>
      </c>
      <c r="M225" s="589" t="s">
        <v>71</v>
      </c>
      <c r="N225" s="589" t="s">
        <v>4241</v>
      </c>
    </row>
    <row r="226" spans="1:14" x14ac:dyDescent="0.2">
      <c r="A226" s="589" t="s">
        <v>611</v>
      </c>
      <c r="B226" s="589" t="s">
        <v>687</v>
      </c>
      <c r="C226" s="589" t="s">
        <v>2995</v>
      </c>
      <c r="D226" s="589" t="s">
        <v>689</v>
      </c>
      <c r="E226" s="589" t="s">
        <v>4242</v>
      </c>
      <c r="F226" s="590">
        <v>43042</v>
      </c>
      <c r="G226" s="591">
        <v>97.85</v>
      </c>
      <c r="H226" s="591">
        <v>1</v>
      </c>
      <c r="I226" s="591">
        <f t="shared" si="3"/>
        <v>97.85</v>
      </c>
      <c r="J226" s="589" t="s">
        <v>474</v>
      </c>
      <c r="K226" s="589" t="s">
        <v>1903</v>
      </c>
      <c r="L226" s="590">
        <v>43043</v>
      </c>
      <c r="M226" s="589" t="s">
        <v>71</v>
      </c>
      <c r="N226" s="589" t="s">
        <v>4243</v>
      </c>
    </row>
    <row r="227" spans="1:14" x14ac:dyDescent="0.2">
      <c r="A227" s="589" t="s">
        <v>611</v>
      </c>
      <c r="B227" s="589" t="s">
        <v>687</v>
      </c>
      <c r="C227" s="589" t="s">
        <v>2995</v>
      </c>
      <c r="D227" s="589" t="s">
        <v>689</v>
      </c>
      <c r="E227" s="589" t="s">
        <v>4244</v>
      </c>
      <c r="F227" s="590">
        <v>43042</v>
      </c>
      <c r="G227" s="591">
        <v>82.95</v>
      </c>
      <c r="H227" s="591">
        <v>1</v>
      </c>
      <c r="I227" s="591">
        <f t="shared" si="3"/>
        <v>82.95</v>
      </c>
      <c r="J227" s="589" t="s">
        <v>474</v>
      </c>
      <c r="K227" s="589" t="s">
        <v>1903</v>
      </c>
      <c r="L227" s="590">
        <v>43043</v>
      </c>
      <c r="M227" s="589" t="s">
        <v>71</v>
      </c>
      <c r="N227" s="589" t="s">
        <v>4243</v>
      </c>
    </row>
    <row r="228" spans="1:14" x14ac:dyDescent="0.2">
      <c r="A228" s="589" t="s">
        <v>611</v>
      </c>
      <c r="B228" s="589" t="s">
        <v>687</v>
      </c>
      <c r="C228" s="589" t="s">
        <v>2995</v>
      </c>
      <c r="D228" s="589" t="s">
        <v>689</v>
      </c>
      <c r="E228" s="589" t="s">
        <v>4245</v>
      </c>
      <c r="F228" s="590">
        <v>43042</v>
      </c>
      <c r="G228" s="591">
        <v>694.19</v>
      </c>
      <c r="H228" s="591">
        <v>1</v>
      </c>
      <c r="I228" s="591">
        <f t="shared" si="3"/>
        <v>694.19</v>
      </c>
      <c r="J228" s="589" t="s">
        <v>474</v>
      </c>
      <c r="K228" s="589" t="s">
        <v>1073</v>
      </c>
      <c r="L228" s="590">
        <v>43043</v>
      </c>
      <c r="M228" s="589" t="s">
        <v>71</v>
      </c>
      <c r="N228" s="589" t="s">
        <v>3256</v>
      </c>
    </row>
    <row r="229" spans="1:14" x14ac:dyDescent="0.2">
      <c r="A229" s="589" t="s">
        <v>611</v>
      </c>
      <c r="B229" s="589" t="s">
        <v>687</v>
      </c>
      <c r="C229" s="589" t="s">
        <v>2995</v>
      </c>
      <c r="D229" s="589" t="s">
        <v>689</v>
      </c>
      <c r="E229" s="589" t="s">
        <v>4246</v>
      </c>
      <c r="F229" s="590">
        <v>43042</v>
      </c>
      <c r="G229" s="591">
        <v>26.65</v>
      </c>
      <c r="H229" s="591">
        <v>1</v>
      </c>
      <c r="I229" s="591">
        <f t="shared" si="3"/>
        <v>26.65</v>
      </c>
      <c r="J229" s="589" t="s">
        <v>474</v>
      </c>
      <c r="K229" s="589" t="s">
        <v>668</v>
      </c>
      <c r="L229" s="590">
        <v>43043</v>
      </c>
      <c r="M229" s="589" t="s">
        <v>71</v>
      </c>
      <c r="N229" s="589" t="s">
        <v>4247</v>
      </c>
    </row>
    <row r="230" spans="1:14" x14ac:dyDescent="0.2">
      <c r="A230" s="589" t="s">
        <v>611</v>
      </c>
      <c r="B230" s="589" t="s">
        <v>687</v>
      </c>
      <c r="C230" s="589" t="s">
        <v>2995</v>
      </c>
      <c r="D230" s="589" t="s">
        <v>689</v>
      </c>
      <c r="E230" s="589" t="s">
        <v>4249</v>
      </c>
      <c r="F230" s="590">
        <v>43041</v>
      </c>
      <c r="G230" s="591">
        <v>150.71</v>
      </c>
      <c r="H230" s="591">
        <v>1</v>
      </c>
      <c r="I230" s="591">
        <f t="shared" si="3"/>
        <v>150.71</v>
      </c>
      <c r="J230" s="589" t="s">
        <v>474</v>
      </c>
      <c r="K230" s="589" t="s">
        <v>3572</v>
      </c>
      <c r="L230" s="590">
        <v>43042</v>
      </c>
      <c r="M230" s="589" t="s">
        <v>71</v>
      </c>
      <c r="N230" s="589" t="s">
        <v>4250</v>
      </c>
    </row>
    <row r="231" spans="1:14" x14ac:dyDescent="0.2">
      <c r="A231" s="589" t="s">
        <v>611</v>
      </c>
      <c r="B231" s="589" t="s">
        <v>687</v>
      </c>
      <c r="C231" s="589" t="s">
        <v>2995</v>
      </c>
      <c r="D231" s="589" t="s">
        <v>689</v>
      </c>
      <c r="E231" s="589" t="s">
        <v>4253</v>
      </c>
      <c r="F231" s="590">
        <v>43041</v>
      </c>
      <c r="G231" s="591">
        <v>69.98</v>
      </c>
      <c r="H231" s="591">
        <v>1</v>
      </c>
      <c r="I231" s="591">
        <f t="shared" si="3"/>
        <v>69.98</v>
      </c>
      <c r="J231" s="589" t="s">
        <v>474</v>
      </c>
      <c r="K231" s="589" t="s">
        <v>682</v>
      </c>
      <c r="L231" s="590">
        <v>43042</v>
      </c>
      <c r="M231" s="589" t="s">
        <v>71</v>
      </c>
      <c r="N231" s="589" t="s">
        <v>4254</v>
      </c>
    </row>
    <row r="232" spans="1:14" x14ac:dyDescent="0.2">
      <c r="A232" s="589" t="s">
        <v>611</v>
      </c>
      <c r="B232" s="589" t="s">
        <v>687</v>
      </c>
      <c r="C232" s="589" t="s">
        <v>2995</v>
      </c>
      <c r="D232" s="589" t="s">
        <v>689</v>
      </c>
      <c r="E232" s="589" t="s">
        <v>4255</v>
      </c>
      <c r="F232" s="590">
        <v>43039</v>
      </c>
      <c r="G232" s="591">
        <v>1174.47</v>
      </c>
      <c r="H232" s="591">
        <v>1</v>
      </c>
      <c r="I232" s="591">
        <f t="shared" si="3"/>
        <v>1174.47</v>
      </c>
      <c r="J232" s="589" t="s">
        <v>474</v>
      </c>
      <c r="K232" s="589" t="s">
        <v>1903</v>
      </c>
      <c r="L232" s="590">
        <v>43040</v>
      </c>
      <c r="M232" s="589" t="s">
        <v>71</v>
      </c>
      <c r="N232" s="589" t="s">
        <v>4256</v>
      </c>
    </row>
    <row r="233" spans="1:14" x14ac:dyDescent="0.2">
      <c r="A233" s="589" t="s">
        <v>611</v>
      </c>
      <c r="B233" s="589" t="s">
        <v>687</v>
      </c>
      <c r="C233" s="589" t="s">
        <v>2995</v>
      </c>
      <c r="D233" s="589" t="s">
        <v>689</v>
      </c>
      <c r="E233" s="589" t="s">
        <v>4257</v>
      </c>
      <c r="F233" s="590">
        <v>43039</v>
      </c>
      <c r="G233" s="591">
        <v>1105.8499999999999</v>
      </c>
      <c r="H233" s="591">
        <v>1</v>
      </c>
      <c r="I233" s="591">
        <f t="shared" si="3"/>
        <v>1105.8499999999999</v>
      </c>
      <c r="J233" s="589" t="s">
        <v>474</v>
      </c>
      <c r="K233" s="589" t="s">
        <v>1903</v>
      </c>
      <c r="L233" s="590">
        <v>43040</v>
      </c>
      <c r="M233" s="589" t="s">
        <v>71</v>
      </c>
      <c r="N233" s="589" t="s">
        <v>4258</v>
      </c>
    </row>
    <row r="234" spans="1:14" x14ac:dyDescent="0.2">
      <c r="A234" s="589" t="s">
        <v>611</v>
      </c>
      <c r="B234" s="589" t="s">
        <v>687</v>
      </c>
      <c r="C234" s="589" t="s">
        <v>2995</v>
      </c>
      <c r="D234" s="589" t="s">
        <v>689</v>
      </c>
      <c r="E234" s="589" t="s">
        <v>4259</v>
      </c>
      <c r="F234" s="590">
        <v>43039</v>
      </c>
      <c r="G234" s="591">
        <v>523.84</v>
      </c>
      <c r="H234" s="591">
        <v>1</v>
      </c>
      <c r="I234" s="591">
        <f t="shared" si="3"/>
        <v>523.84</v>
      </c>
      <c r="J234" s="589" t="s">
        <v>474</v>
      </c>
      <c r="K234" s="589" t="s">
        <v>1903</v>
      </c>
      <c r="L234" s="590">
        <v>43040</v>
      </c>
      <c r="M234" s="589" t="s">
        <v>71</v>
      </c>
      <c r="N234" s="589" t="s">
        <v>4260</v>
      </c>
    </row>
    <row r="235" spans="1:14" x14ac:dyDescent="0.2">
      <c r="A235" s="589" t="s">
        <v>611</v>
      </c>
      <c r="B235" s="589" t="s">
        <v>687</v>
      </c>
      <c r="C235" s="589" t="s">
        <v>2995</v>
      </c>
      <c r="D235" s="589" t="s">
        <v>689</v>
      </c>
      <c r="E235" s="589" t="s">
        <v>4261</v>
      </c>
      <c r="F235" s="590">
        <v>43039</v>
      </c>
      <c r="G235" s="591">
        <v>389.91</v>
      </c>
      <c r="H235" s="591">
        <v>1</v>
      </c>
      <c r="I235" s="591">
        <f t="shared" si="3"/>
        <v>389.91</v>
      </c>
      <c r="J235" s="589" t="s">
        <v>474</v>
      </c>
      <c r="K235" s="589" t="s">
        <v>1903</v>
      </c>
      <c r="L235" s="590">
        <v>43040</v>
      </c>
      <c r="M235" s="589" t="s">
        <v>71</v>
      </c>
      <c r="N235" s="589" t="s">
        <v>4260</v>
      </c>
    </row>
    <row r="236" spans="1:14" x14ac:dyDescent="0.2">
      <c r="A236" s="589" t="s">
        <v>611</v>
      </c>
      <c r="B236" s="589" t="s">
        <v>687</v>
      </c>
      <c r="C236" s="589" t="s">
        <v>2995</v>
      </c>
      <c r="D236" s="589" t="s">
        <v>689</v>
      </c>
      <c r="E236" s="589" t="s">
        <v>4262</v>
      </c>
      <c r="F236" s="590">
        <v>43039</v>
      </c>
      <c r="G236" s="591">
        <v>41.95</v>
      </c>
      <c r="H236" s="591">
        <v>1</v>
      </c>
      <c r="I236" s="591">
        <f t="shared" si="3"/>
        <v>41.95</v>
      </c>
      <c r="J236" s="589" t="s">
        <v>474</v>
      </c>
      <c r="K236" s="589" t="s">
        <v>550</v>
      </c>
      <c r="L236" s="590">
        <v>43040</v>
      </c>
      <c r="M236" s="589" t="s">
        <v>71</v>
      </c>
      <c r="N236" s="589" t="s">
        <v>4263</v>
      </c>
    </row>
    <row r="237" spans="1:14" x14ac:dyDescent="0.2">
      <c r="A237" s="589" t="s">
        <v>611</v>
      </c>
      <c r="B237" s="589" t="s">
        <v>687</v>
      </c>
      <c r="C237" s="589" t="s">
        <v>2995</v>
      </c>
      <c r="D237" s="589" t="s">
        <v>689</v>
      </c>
      <c r="E237" s="589" t="s">
        <v>4264</v>
      </c>
      <c r="F237" s="590">
        <v>43039</v>
      </c>
      <c r="G237" s="591">
        <v>341.16</v>
      </c>
      <c r="H237" s="591">
        <v>1</v>
      </c>
      <c r="I237" s="591">
        <f t="shared" si="3"/>
        <v>341.16</v>
      </c>
      <c r="J237" s="589" t="s">
        <v>474</v>
      </c>
      <c r="K237" s="589" t="s">
        <v>156</v>
      </c>
      <c r="L237" s="590">
        <v>43040</v>
      </c>
      <c r="M237" s="589" t="s">
        <v>71</v>
      </c>
      <c r="N237" s="589" t="s">
        <v>3404</v>
      </c>
    </row>
    <row r="238" spans="1:14" x14ac:dyDescent="0.2">
      <c r="A238" s="589" t="s">
        <v>611</v>
      </c>
      <c r="B238" s="589" t="s">
        <v>687</v>
      </c>
      <c r="C238" s="589" t="s">
        <v>2995</v>
      </c>
      <c r="D238" s="589" t="s">
        <v>689</v>
      </c>
      <c r="E238" s="589" t="s">
        <v>4265</v>
      </c>
      <c r="F238" s="590">
        <v>43039</v>
      </c>
      <c r="G238" s="591">
        <v>134.99</v>
      </c>
      <c r="H238" s="591">
        <v>1</v>
      </c>
      <c r="I238" s="591">
        <f t="shared" si="3"/>
        <v>134.99</v>
      </c>
      <c r="J238" s="589" t="s">
        <v>474</v>
      </c>
      <c r="K238" s="589" t="s">
        <v>156</v>
      </c>
      <c r="L238" s="590">
        <v>43040</v>
      </c>
      <c r="M238" s="589" t="s">
        <v>71</v>
      </c>
      <c r="N238" s="589" t="s">
        <v>3404</v>
      </c>
    </row>
    <row r="239" spans="1:14" x14ac:dyDescent="0.2">
      <c r="A239" s="589" t="s">
        <v>611</v>
      </c>
      <c r="B239" s="589" t="s">
        <v>687</v>
      </c>
      <c r="C239" s="589" t="s">
        <v>2995</v>
      </c>
      <c r="D239" s="589" t="s">
        <v>689</v>
      </c>
      <c r="E239" s="589" t="s">
        <v>4266</v>
      </c>
      <c r="F239" s="590">
        <v>42894</v>
      </c>
      <c r="G239" s="591">
        <v>374.25</v>
      </c>
      <c r="H239" s="591">
        <v>1</v>
      </c>
      <c r="I239" s="591">
        <f t="shared" si="3"/>
        <v>374.25</v>
      </c>
      <c r="J239" s="589" t="s">
        <v>474</v>
      </c>
      <c r="K239" s="589" t="s">
        <v>1073</v>
      </c>
      <c r="L239" s="590">
        <v>43054</v>
      </c>
      <c r="M239" s="589" t="s">
        <v>71</v>
      </c>
      <c r="N239" s="589" t="s">
        <v>3256</v>
      </c>
    </row>
    <row r="240" spans="1:14" x14ac:dyDescent="0.2">
      <c r="A240" s="589" t="s">
        <v>611</v>
      </c>
      <c r="B240" s="589" t="s">
        <v>687</v>
      </c>
      <c r="C240" s="589" t="s">
        <v>2995</v>
      </c>
      <c r="D240" s="589" t="s">
        <v>689</v>
      </c>
      <c r="E240" s="589" t="s">
        <v>4267</v>
      </c>
      <c r="F240" s="590">
        <v>43067</v>
      </c>
      <c r="G240" s="591">
        <v>50</v>
      </c>
      <c r="H240" s="591">
        <v>1</v>
      </c>
      <c r="I240" s="591">
        <f t="shared" si="3"/>
        <v>50</v>
      </c>
      <c r="J240" s="589" t="s">
        <v>474</v>
      </c>
      <c r="K240" s="589" t="s">
        <v>682</v>
      </c>
      <c r="L240" s="590">
        <v>43069</v>
      </c>
      <c r="M240" s="589" t="s">
        <v>71</v>
      </c>
      <c r="N240" s="589" t="s">
        <v>4102</v>
      </c>
    </row>
    <row r="241" spans="1:14" x14ac:dyDescent="0.2">
      <c r="A241" s="589" t="s">
        <v>611</v>
      </c>
      <c r="B241" s="589" t="s">
        <v>687</v>
      </c>
      <c r="C241" s="589" t="s">
        <v>2995</v>
      </c>
      <c r="D241" s="589" t="s">
        <v>689</v>
      </c>
      <c r="E241" s="589" t="s">
        <v>4269</v>
      </c>
      <c r="F241" s="590">
        <v>43067</v>
      </c>
      <c r="G241" s="591">
        <v>160</v>
      </c>
      <c r="H241" s="591">
        <v>1</v>
      </c>
      <c r="I241" s="591">
        <f t="shared" si="3"/>
        <v>160</v>
      </c>
      <c r="J241" s="589" t="s">
        <v>474</v>
      </c>
      <c r="K241" s="589" t="s">
        <v>377</v>
      </c>
      <c r="L241" s="590">
        <v>43069</v>
      </c>
      <c r="M241" s="589" t="s">
        <v>71</v>
      </c>
      <c r="N241" s="589" t="s">
        <v>4082</v>
      </c>
    </row>
    <row r="242" spans="1:14" x14ac:dyDescent="0.2">
      <c r="A242" s="589" t="s">
        <v>611</v>
      </c>
      <c r="B242" s="589" t="s">
        <v>687</v>
      </c>
      <c r="C242" s="589" t="s">
        <v>2995</v>
      </c>
      <c r="D242" s="589" t="s">
        <v>689</v>
      </c>
      <c r="E242" s="589" t="s">
        <v>4270</v>
      </c>
      <c r="F242" s="590">
        <v>43067</v>
      </c>
      <c r="G242" s="591">
        <v>160</v>
      </c>
      <c r="H242" s="591">
        <v>1</v>
      </c>
      <c r="I242" s="591">
        <f t="shared" si="3"/>
        <v>160</v>
      </c>
      <c r="J242" s="589" t="s">
        <v>474</v>
      </c>
      <c r="K242" s="589" t="s">
        <v>377</v>
      </c>
      <c r="L242" s="590">
        <v>43069</v>
      </c>
      <c r="M242" s="589" t="s">
        <v>71</v>
      </c>
      <c r="N242" s="589" t="s">
        <v>4076</v>
      </c>
    </row>
    <row r="243" spans="1:14" x14ac:dyDescent="0.2">
      <c r="A243" s="589" t="s">
        <v>611</v>
      </c>
      <c r="B243" s="589" t="s">
        <v>687</v>
      </c>
      <c r="C243" s="589" t="s">
        <v>2995</v>
      </c>
      <c r="D243" s="589" t="s">
        <v>689</v>
      </c>
      <c r="E243" s="589" t="s">
        <v>4271</v>
      </c>
      <c r="F243" s="590">
        <v>43067</v>
      </c>
      <c r="G243" s="591">
        <v>160</v>
      </c>
      <c r="H243" s="591">
        <v>1</v>
      </c>
      <c r="I243" s="591">
        <f t="shared" si="3"/>
        <v>160</v>
      </c>
      <c r="J243" s="589" t="s">
        <v>474</v>
      </c>
      <c r="K243" s="589" t="s">
        <v>377</v>
      </c>
      <c r="L243" s="590">
        <v>43069</v>
      </c>
      <c r="M243" s="589" t="s">
        <v>71</v>
      </c>
      <c r="N243" s="589" t="s">
        <v>4078</v>
      </c>
    </row>
    <row r="244" spans="1:14" x14ac:dyDescent="0.2">
      <c r="A244" s="589" t="s">
        <v>611</v>
      </c>
      <c r="B244" s="589" t="s">
        <v>687</v>
      </c>
      <c r="C244" s="589" t="s">
        <v>2995</v>
      </c>
      <c r="D244" s="589" t="s">
        <v>689</v>
      </c>
      <c r="E244" s="589" t="s">
        <v>4272</v>
      </c>
      <c r="F244" s="590">
        <v>43067</v>
      </c>
      <c r="G244" s="591">
        <v>160</v>
      </c>
      <c r="H244" s="591">
        <v>1</v>
      </c>
      <c r="I244" s="591">
        <f t="shared" si="3"/>
        <v>160</v>
      </c>
      <c r="J244" s="589" t="s">
        <v>474</v>
      </c>
      <c r="K244" s="589" t="s">
        <v>377</v>
      </c>
      <c r="L244" s="590">
        <v>43069</v>
      </c>
      <c r="M244" s="589" t="s">
        <v>71</v>
      </c>
      <c r="N244" s="589" t="s">
        <v>4080</v>
      </c>
    </row>
    <row r="245" spans="1:14" x14ac:dyDescent="0.2">
      <c r="A245" s="589" t="s">
        <v>611</v>
      </c>
      <c r="B245" s="589" t="s">
        <v>687</v>
      </c>
      <c r="C245" s="589" t="s">
        <v>2995</v>
      </c>
      <c r="D245" s="589" t="s">
        <v>689</v>
      </c>
      <c r="E245" s="589" t="s">
        <v>4273</v>
      </c>
      <c r="F245" s="590">
        <v>43067</v>
      </c>
      <c r="G245" s="591">
        <v>160</v>
      </c>
      <c r="H245" s="591">
        <v>1</v>
      </c>
      <c r="I245" s="591">
        <f t="shared" si="3"/>
        <v>160</v>
      </c>
      <c r="J245" s="589" t="s">
        <v>474</v>
      </c>
      <c r="K245" s="589" t="s">
        <v>377</v>
      </c>
      <c r="L245" s="590">
        <v>43069</v>
      </c>
      <c r="M245" s="589" t="s">
        <v>71</v>
      </c>
      <c r="N245" s="589" t="s">
        <v>4084</v>
      </c>
    </row>
    <row r="246" spans="1:14" x14ac:dyDescent="0.2">
      <c r="A246" s="589" t="s">
        <v>611</v>
      </c>
      <c r="B246" s="589" t="s">
        <v>687</v>
      </c>
      <c r="C246" s="589" t="s">
        <v>2995</v>
      </c>
      <c r="D246" s="589" t="s">
        <v>689</v>
      </c>
      <c r="E246" s="589" t="s">
        <v>4274</v>
      </c>
      <c r="F246" s="590">
        <v>43067</v>
      </c>
      <c r="G246" s="591">
        <v>160</v>
      </c>
      <c r="H246" s="591">
        <v>1</v>
      </c>
      <c r="I246" s="591">
        <f t="shared" si="3"/>
        <v>160</v>
      </c>
      <c r="J246" s="589" t="s">
        <v>474</v>
      </c>
      <c r="K246" s="589" t="s">
        <v>377</v>
      </c>
      <c r="L246" s="590">
        <v>43069</v>
      </c>
      <c r="M246" s="589" t="s">
        <v>71</v>
      </c>
      <c r="N246" s="589" t="s">
        <v>4086</v>
      </c>
    </row>
    <row r="247" spans="1:14" x14ac:dyDescent="0.2">
      <c r="A247" s="589" t="s">
        <v>611</v>
      </c>
      <c r="B247" s="589" t="s">
        <v>687</v>
      </c>
      <c r="C247" s="589" t="s">
        <v>2995</v>
      </c>
      <c r="D247" s="589" t="s">
        <v>689</v>
      </c>
      <c r="E247" s="589" t="s">
        <v>4275</v>
      </c>
      <c r="F247" s="590">
        <v>43067</v>
      </c>
      <c r="G247" s="591">
        <v>160</v>
      </c>
      <c r="H247" s="591">
        <v>1</v>
      </c>
      <c r="I247" s="591">
        <f t="shared" si="3"/>
        <v>160</v>
      </c>
      <c r="J247" s="589" t="s">
        <v>474</v>
      </c>
      <c r="K247" s="589" t="s">
        <v>377</v>
      </c>
      <c r="L247" s="590">
        <v>43069</v>
      </c>
      <c r="M247" s="589" t="s">
        <v>71</v>
      </c>
      <c r="N247" s="589" t="s">
        <v>4090</v>
      </c>
    </row>
    <row r="248" spans="1:14" x14ac:dyDescent="0.2">
      <c r="A248" s="589" t="s">
        <v>611</v>
      </c>
      <c r="B248" s="589" t="s">
        <v>687</v>
      </c>
      <c r="C248" s="589" t="s">
        <v>2995</v>
      </c>
      <c r="D248" s="589" t="s">
        <v>689</v>
      </c>
      <c r="E248" s="589" t="s">
        <v>4276</v>
      </c>
      <c r="F248" s="590">
        <v>43067</v>
      </c>
      <c r="G248" s="591">
        <v>160</v>
      </c>
      <c r="H248" s="591">
        <v>1</v>
      </c>
      <c r="I248" s="591">
        <f t="shared" si="3"/>
        <v>160</v>
      </c>
      <c r="J248" s="589" t="s">
        <v>474</v>
      </c>
      <c r="K248" s="589" t="s">
        <v>377</v>
      </c>
      <c r="L248" s="590">
        <v>43069</v>
      </c>
      <c r="M248" s="589" t="s">
        <v>71</v>
      </c>
      <c r="N248" s="589" t="s">
        <v>4088</v>
      </c>
    </row>
    <row r="249" spans="1:14" x14ac:dyDescent="0.2">
      <c r="A249" s="589" t="s">
        <v>611</v>
      </c>
      <c r="B249" s="589" t="s">
        <v>687</v>
      </c>
      <c r="C249" s="589" t="s">
        <v>2995</v>
      </c>
      <c r="D249" s="589" t="s">
        <v>689</v>
      </c>
      <c r="E249" s="589" t="s">
        <v>4277</v>
      </c>
      <c r="F249" s="590">
        <v>43067</v>
      </c>
      <c r="G249" s="591">
        <v>160.11000000000001</v>
      </c>
      <c r="H249" s="591">
        <v>1</v>
      </c>
      <c r="I249" s="591">
        <f t="shared" si="3"/>
        <v>160.11000000000001</v>
      </c>
      <c r="J249" s="589" t="s">
        <v>474</v>
      </c>
      <c r="K249" s="589" t="s">
        <v>617</v>
      </c>
      <c r="L249" s="590">
        <v>43069</v>
      </c>
      <c r="M249" s="589" t="s">
        <v>71</v>
      </c>
      <c r="N249" s="589" t="s">
        <v>3990</v>
      </c>
    </row>
    <row r="250" spans="1:14" x14ac:dyDescent="0.2">
      <c r="A250" s="589" t="s">
        <v>611</v>
      </c>
      <c r="B250" s="589" t="s">
        <v>687</v>
      </c>
      <c r="C250" s="589" t="s">
        <v>2995</v>
      </c>
      <c r="D250" s="589" t="s">
        <v>689</v>
      </c>
      <c r="E250" s="589" t="s">
        <v>5303</v>
      </c>
      <c r="F250" s="590">
        <v>43067</v>
      </c>
      <c r="G250" s="591">
        <v>363</v>
      </c>
      <c r="H250" s="591">
        <v>1</v>
      </c>
      <c r="I250" s="591">
        <f t="shared" si="3"/>
        <v>363</v>
      </c>
      <c r="J250" s="589" t="s">
        <v>474</v>
      </c>
      <c r="K250" s="589" t="s">
        <v>345</v>
      </c>
      <c r="L250" s="590">
        <v>43069</v>
      </c>
      <c r="M250" s="589" t="s">
        <v>71</v>
      </c>
      <c r="N250" s="589" t="s">
        <v>5304</v>
      </c>
    </row>
    <row r="251" spans="1:14" x14ac:dyDescent="0.2">
      <c r="A251" s="589" t="s">
        <v>611</v>
      </c>
      <c r="B251" s="589" t="s">
        <v>687</v>
      </c>
      <c r="C251" s="589" t="s">
        <v>2995</v>
      </c>
      <c r="D251" s="589" t="s">
        <v>689</v>
      </c>
      <c r="E251" s="589" t="s">
        <v>4280</v>
      </c>
      <c r="F251" s="590">
        <v>43066</v>
      </c>
      <c r="G251" s="591">
        <v>230</v>
      </c>
      <c r="H251" s="591">
        <v>1</v>
      </c>
      <c r="I251" s="591">
        <f t="shared" si="3"/>
        <v>230</v>
      </c>
      <c r="J251" s="589" t="s">
        <v>474</v>
      </c>
      <c r="K251" s="589" t="s">
        <v>3572</v>
      </c>
      <c r="L251" s="590">
        <v>43067</v>
      </c>
      <c r="M251" s="589" t="s">
        <v>71</v>
      </c>
      <c r="N251" s="589" t="s">
        <v>4005</v>
      </c>
    </row>
    <row r="252" spans="1:14" x14ac:dyDescent="0.2">
      <c r="A252" s="589" t="s">
        <v>611</v>
      </c>
      <c r="B252" s="589" t="s">
        <v>687</v>
      </c>
      <c r="C252" s="589" t="s">
        <v>2995</v>
      </c>
      <c r="D252" s="589" t="s">
        <v>689</v>
      </c>
      <c r="E252" s="589" t="s">
        <v>4281</v>
      </c>
      <c r="F252" s="590">
        <v>43066</v>
      </c>
      <c r="G252" s="591">
        <v>630</v>
      </c>
      <c r="H252" s="591">
        <v>1</v>
      </c>
      <c r="I252" s="591">
        <f t="shared" si="3"/>
        <v>630</v>
      </c>
      <c r="J252" s="589" t="s">
        <v>474</v>
      </c>
      <c r="K252" s="589" t="s">
        <v>1903</v>
      </c>
      <c r="L252" s="590">
        <v>43067</v>
      </c>
      <c r="M252" s="589" t="s">
        <v>71</v>
      </c>
      <c r="N252" s="589" t="s">
        <v>4282</v>
      </c>
    </row>
    <row r="253" spans="1:14" x14ac:dyDescent="0.2">
      <c r="A253" s="589" t="s">
        <v>611</v>
      </c>
      <c r="B253" s="589" t="s">
        <v>687</v>
      </c>
      <c r="C253" s="589" t="s">
        <v>2995</v>
      </c>
      <c r="D253" s="589" t="s">
        <v>689</v>
      </c>
      <c r="E253" s="589" t="s">
        <v>4283</v>
      </c>
      <c r="F253" s="590">
        <v>43066</v>
      </c>
      <c r="G253" s="591">
        <v>120.21</v>
      </c>
      <c r="H253" s="591">
        <v>1</v>
      </c>
      <c r="I253" s="591">
        <f t="shared" si="3"/>
        <v>120.21</v>
      </c>
      <c r="J253" s="589" t="s">
        <v>474</v>
      </c>
      <c r="K253" s="589" t="s">
        <v>226</v>
      </c>
      <c r="L253" s="590">
        <v>43067</v>
      </c>
      <c r="M253" s="589" t="s">
        <v>71</v>
      </c>
      <c r="N253" s="589" t="s">
        <v>1966</v>
      </c>
    </row>
    <row r="254" spans="1:14" x14ac:dyDescent="0.2">
      <c r="A254" s="589" t="s">
        <v>611</v>
      </c>
      <c r="B254" s="589" t="s">
        <v>687</v>
      </c>
      <c r="C254" s="589" t="s">
        <v>2995</v>
      </c>
      <c r="D254" s="589" t="s">
        <v>689</v>
      </c>
      <c r="E254" s="589" t="s">
        <v>4284</v>
      </c>
      <c r="F254" s="590">
        <v>43066</v>
      </c>
      <c r="G254" s="591">
        <v>71.400000000000006</v>
      </c>
      <c r="H254" s="591">
        <v>1</v>
      </c>
      <c r="I254" s="591">
        <f t="shared" si="3"/>
        <v>71.400000000000006</v>
      </c>
      <c r="J254" s="589" t="s">
        <v>474</v>
      </c>
      <c r="K254" s="589" t="s">
        <v>423</v>
      </c>
      <c r="L254" s="590">
        <v>43067</v>
      </c>
      <c r="M254" s="589" t="s">
        <v>71</v>
      </c>
      <c r="N254" s="589" t="s">
        <v>4007</v>
      </c>
    </row>
    <row r="255" spans="1:14" x14ac:dyDescent="0.2">
      <c r="A255" s="589" t="s">
        <v>611</v>
      </c>
      <c r="B255" s="589" t="s">
        <v>687</v>
      </c>
      <c r="C255" s="589" t="s">
        <v>2995</v>
      </c>
      <c r="D255" s="589" t="s">
        <v>689</v>
      </c>
      <c r="E255" s="589" t="s">
        <v>4285</v>
      </c>
      <c r="F255" s="590">
        <v>43066</v>
      </c>
      <c r="G255" s="591">
        <v>1.25</v>
      </c>
      <c r="H255" s="591">
        <v>1</v>
      </c>
      <c r="I255" s="591">
        <f t="shared" si="3"/>
        <v>1.25</v>
      </c>
      <c r="J255" s="589" t="s">
        <v>474</v>
      </c>
      <c r="K255" s="589" t="s">
        <v>230</v>
      </c>
      <c r="L255" s="590">
        <v>43067</v>
      </c>
      <c r="M255" s="589" t="s">
        <v>71</v>
      </c>
      <c r="N255" s="589" t="s">
        <v>4286</v>
      </c>
    </row>
    <row r="256" spans="1:14" x14ac:dyDescent="0.2">
      <c r="A256" s="589" t="s">
        <v>611</v>
      </c>
      <c r="B256" s="589" t="s">
        <v>687</v>
      </c>
      <c r="C256" s="589" t="s">
        <v>2995</v>
      </c>
      <c r="D256" s="589" t="s">
        <v>689</v>
      </c>
      <c r="E256" s="589" t="s">
        <v>4287</v>
      </c>
      <c r="F256" s="590">
        <v>43066</v>
      </c>
      <c r="G256" s="591">
        <v>80.87</v>
      </c>
      <c r="H256" s="591">
        <v>1</v>
      </c>
      <c r="I256" s="591">
        <f t="shared" si="3"/>
        <v>80.87</v>
      </c>
      <c r="J256" s="589" t="s">
        <v>474</v>
      </c>
      <c r="K256" s="589" t="s">
        <v>230</v>
      </c>
      <c r="L256" s="590">
        <v>43067</v>
      </c>
      <c r="M256" s="589" t="s">
        <v>71</v>
      </c>
      <c r="N256" s="589" t="s">
        <v>4286</v>
      </c>
    </row>
    <row r="257" spans="1:14" x14ac:dyDescent="0.2">
      <c r="A257" s="589" t="s">
        <v>611</v>
      </c>
      <c r="B257" s="589" t="s">
        <v>687</v>
      </c>
      <c r="C257" s="589" t="s">
        <v>2995</v>
      </c>
      <c r="D257" s="589" t="s">
        <v>689</v>
      </c>
      <c r="E257" s="589" t="s">
        <v>4288</v>
      </c>
      <c r="F257" s="590">
        <v>43063</v>
      </c>
      <c r="G257" s="591">
        <v>182.3</v>
      </c>
      <c r="H257" s="591">
        <v>1</v>
      </c>
      <c r="I257" s="591">
        <f t="shared" si="3"/>
        <v>182.3</v>
      </c>
      <c r="J257" s="589" t="s">
        <v>474</v>
      </c>
      <c r="K257" s="589" t="s">
        <v>682</v>
      </c>
      <c r="L257" s="590">
        <v>43064</v>
      </c>
      <c r="M257" s="589" t="s">
        <v>71</v>
      </c>
      <c r="N257" s="589" t="s">
        <v>4109</v>
      </c>
    </row>
    <row r="258" spans="1:14" x14ac:dyDescent="0.2">
      <c r="A258" s="589" t="s">
        <v>611</v>
      </c>
      <c r="B258" s="589" t="s">
        <v>687</v>
      </c>
      <c r="C258" s="589" t="s">
        <v>2995</v>
      </c>
      <c r="D258" s="589" t="s">
        <v>689</v>
      </c>
      <c r="E258" s="589" t="s">
        <v>4289</v>
      </c>
      <c r="F258" s="590">
        <v>43062</v>
      </c>
      <c r="G258" s="591">
        <v>0.75</v>
      </c>
      <c r="H258" s="591">
        <v>1</v>
      </c>
      <c r="I258" s="591">
        <f t="shared" si="3"/>
        <v>0.75</v>
      </c>
      <c r="J258" s="589" t="s">
        <v>474</v>
      </c>
      <c r="K258" s="589" t="s">
        <v>4290</v>
      </c>
      <c r="L258" s="590">
        <v>43063</v>
      </c>
      <c r="M258" s="589" t="s">
        <v>71</v>
      </c>
      <c r="N258" s="589" t="s">
        <v>4291</v>
      </c>
    </row>
    <row r="259" spans="1:14" x14ac:dyDescent="0.2">
      <c r="A259" s="589" t="s">
        <v>611</v>
      </c>
      <c r="B259" s="589" t="s">
        <v>687</v>
      </c>
      <c r="C259" s="589" t="s">
        <v>2995</v>
      </c>
      <c r="D259" s="589" t="s">
        <v>689</v>
      </c>
      <c r="E259" s="589" t="s">
        <v>4292</v>
      </c>
      <c r="F259" s="590">
        <v>43062</v>
      </c>
      <c r="G259" s="591">
        <v>0.75</v>
      </c>
      <c r="H259" s="591">
        <v>1</v>
      </c>
      <c r="I259" s="591">
        <f t="shared" ref="I259:I322" si="4">G259*H259</f>
        <v>0.75</v>
      </c>
      <c r="J259" s="589" t="s">
        <v>474</v>
      </c>
      <c r="K259" s="589" t="s">
        <v>4290</v>
      </c>
      <c r="L259" s="590">
        <v>43063</v>
      </c>
      <c r="M259" s="589" t="s">
        <v>71</v>
      </c>
      <c r="N259" s="589" t="s">
        <v>4293</v>
      </c>
    </row>
    <row r="260" spans="1:14" x14ac:dyDescent="0.2">
      <c r="A260" s="589" t="s">
        <v>611</v>
      </c>
      <c r="B260" s="589" t="s">
        <v>687</v>
      </c>
      <c r="C260" s="589" t="s">
        <v>2995</v>
      </c>
      <c r="D260" s="589" t="s">
        <v>689</v>
      </c>
      <c r="E260" s="589" t="s">
        <v>4294</v>
      </c>
      <c r="F260" s="590">
        <v>43061</v>
      </c>
      <c r="G260" s="591">
        <v>1.43</v>
      </c>
      <c r="H260" s="591">
        <v>1</v>
      </c>
      <c r="I260" s="591">
        <f t="shared" si="4"/>
        <v>1.43</v>
      </c>
      <c r="J260" s="589" t="s">
        <v>474</v>
      </c>
      <c r="K260" s="589" t="s">
        <v>1073</v>
      </c>
      <c r="L260" s="590">
        <v>43062</v>
      </c>
      <c r="M260" s="589" t="s">
        <v>71</v>
      </c>
      <c r="N260" s="589" t="s">
        <v>474</v>
      </c>
    </row>
    <row r="261" spans="1:14" x14ac:dyDescent="0.2">
      <c r="A261" s="589" t="s">
        <v>611</v>
      </c>
      <c r="B261" s="589" t="s">
        <v>687</v>
      </c>
      <c r="C261" s="589" t="s">
        <v>2995</v>
      </c>
      <c r="D261" s="589" t="s">
        <v>689</v>
      </c>
      <c r="E261" s="589" t="s">
        <v>4295</v>
      </c>
      <c r="F261" s="590">
        <v>43061</v>
      </c>
      <c r="G261" s="591">
        <v>680.33</v>
      </c>
      <c r="H261" s="591">
        <v>1</v>
      </c>
      <c r="I261" s="591">
        <f t="shared" si="4"/>
        <v>680.33</v>
      </c>
      <c r="J261" s="589" t="s">
        <v>474</v>
      </c>
      <c r="K261" s="589" t="s">
        <v>1903</v>
      </c>
      <c r="L261" s="590">
        <v>43062</v>
      </c>
      <c r="M261" s="589" t="s">
        <v>71</v>
      </c>
      <c r="N261" s="589" t="s">
        <v>4093</v>
      </c>
    </row>
    <row r="262" spans="1:14" x14ac:dyDescent="0.2">
      <c r="A262" s="589" t="s">
        <v>611</v>
      </c>
      <c r="B262" s="589" t="s">
        <v>687</v>
      </c>
      <c r="C262" s="589" t="s">
        <v>2995</v>
      </c>
      <c r="D262" s="589" t="s">
        <v>689</v>
      </c>
      <c r="E262" s="589" t="s">
        <v>4296</v>
      </c>
      <c r="F262" s="590">
        <v>43061</v>
      </c>
      <c r="G262" s="591">
        <v>474.58</v>
      </c>
      <c r="H262" s="591">
        <v>1</v>
      </c>
      <c r="I262" s="591">
        <f t="shared" si="4"/>
        <v>474.58</v>
      </c>
      <c r="J262" s="589" t="s">
        <v>474</v>
      </c>
      <c r="K262" s="589" t="s">
        <v>683</v>
      </c>
      <c r="L262" s="590">
        <v>43062</v>
      </c>
      <c r="M262" s="589" t="s">
        <v>71</v>
      </c>
      <c r="N262" s="589" t="s">
        <v>4058</v>
      </c>
    </row>
    <row r="263" spans="1:14" x14ac:dyDescent="0.2">
      <c r="A263" s="589" t="s">
        <v>611</v>
      </c>
      <c r="B263" s="589" t="s">
        <v>687</v>
      </c>
      <c r="C263" s="589" t="s">
        <v>2995</v>
      </c>
      <c r="D263" s="589" t="s">
        <v>689</v>
      </c>
      <c r="E263" s="589" t="s">
        <v>4297</v>
      </c>
      <c r="F263" s="590">
        <v>43060</v>
      </c>
      <c r="G263" s="591">
        <v>1825</v>
      </c>
      <c r="H263" s="591">
        <v>1</v>
      </c>
      <c r="I263" s="591">
        <f t="shared" si="4"/>
        <v>1825</v>
      </c>
      <c r="J263" s="589" t="s">
        <v>474</v>
      </c>
      <c r="K263" s="589" t="s">
        <v>1073</v>
      </c>
      <c r="L263" s="590">
        <v>43061</v>
      </c>
      <c r="M263" s="589" t="s">
        <v>71</v>
      </c>
      <c r="N263" s="589" t="s">
        <v>474</v>
      </c>
    </row>
    <row r="264" spans="1:14" x14ac:dyDescent="0.2">
      <c r="A264" s="589" t="s">
        <v>611</v>
      </c>
      <c r="B264" s="589" t="s">
        <v>687</v>
      </c>
      <c r="C264" s="589" t="s">
        <v>2995</v>
      </c>
      <c r="D264" s="589" t="s">
        <v>689</v>
      </c>
      <c r="E264" s="589" t="s">
        <v>4299</v>
      </c>
      <c r="F264" s="590">
        <v>43059</v>
      </c>
      <c r="G264" s="591">
        <v>470.58</v>
      </c>
      <c r="H264" s="591">
        <v>1</v>
      </c>
      <c r="I264" s="591">
        <f t="shared" si="4"/>
        <v>470.58</v>
      </c>
      <c r="J264" s="589" t="s">
        <v>474</v>
      </c>
      <c r="K264" s="589" t="s">
        <v>1073</v>
      </c>
      <c r="L264" s="590">
        <v>43060</v>
      </c>
      <c r="M264" s="589" t="s">
        <v>71</v>
      </c>
      <c r="N264" s="589" t="s">
        <v>474</v>
      </c>
    </row>
    <row r="265" spans="1:14" x14ac:dyDescent="0.2">
      <c r="A265" s="589" t="s">
        <v>611</v>
      </c>
      <c r="B265" s="589" t="s">
        <v>687</v>
      </c>
      <c r="C265" s="589" t="s">
        <v>2995</v>
      </c>
      <c r="D265" s="589" t="s">
        <v>689</v>
      </c>
      <c r="E265" s="589" t="s">
        <v>4300</v>
      </c>
      <c r="F265" s="590">
        <v>43059</v>
      </c>
      <c r="G265" s="591">
        <v>380.85</v>
      </c>
      <c r="H265" s="591">
        <v>1</v>
      </c>
      <c r="I265" s="591">
        <f t="shared" si="4"/>
        <v>380.85</v>
      </c>
      <c r="J265" s="589" t="s">
        <v>474</v>
      </c>
      <c r="K265" s="589" t="s">
        <v>1903</v>
      </c>
      <c r="L265" s="590">
        <v>43060</v>
      </c>
      <c r="M265" s="589" t="s">
        <v>71</v>
      </c>
      <c r="N265" s="589" t="s">
        <v>3884</v>
      </c>
    </row>
    <row r="266" spans="1:14" x14ac:dyDescent="0.2">
      <c r="A266" s="589" t="s">
        <v>611</v>
      </c>
      <c r="B266" s="589" t="s">
        <v>687</v>
      </c>
      <c r="C266" s="589" t="s">
        <v>2995</v>
      </c>
      <c r="D266" s="589" t="s">
        <v>689</v>
      </c>
      <c r="E266" s="589" t="s">
        <v>4301</v>
      </c>
      <c r="F266" s="590">
        <v>43056</v>
      </c>
      <c r="G266" s="591">
        <v>300.64</v>
      </c>
      <c r="H266" s="591">
        <v>1</v>
      </c>
      <c r="I266" s="591">
        <f t="shared" si="4"/>
        <v>300.64</v>
      </c>
      <c r="J266" s="589" t="s">
        <v>474</v>
      </c>
      <c r="K266" s="589" t="s">
        <v>2151</v>
      </c>
      <c r="L266" s="590">
        <v>43057</v>
      </c>
      <c r="M266" s="589" t="s">
        <v>71</v>
      </c>
      <c r="N266" s="589" t="s">
        <v>4099</v>
      </c>
    </row>
    <row r="267" spans="1:14" x14ac:dyDescent="0.2">
      <c r="A267" s="589" t="s">
        <v>611</v>
      </c>
      <c r="B267" s="589" t="s">
        <v>687</v>
      </c>
      <c r="C267" s="589" t="s">
        <v>2995</v>
      </c>
      <c r="D267" s="589" t="s">
        <v>689</v>
      </c>
      <c r="E267" s="589" t="s">
        <v>4302</v>
      </c>
      <c r="F267" s="590">
        <v>43056</v>
      </c>
      <c r="G267" s="591">
        <v>59.39</v>
      </c>
      <c r="H267" s="591">
        <v>1</v>
      </c>
      <c r="I267" s="591">
        <f t="shared" si="4"/>
        <v>59.39</v>
      </c>
      <c r="J267" s="589" t="s">
        <v>474</v>
      </c>
      <c r="K267" s="589" t="s">
        <v>682</v>
      </c>
      <c r="L267" s="590">
        <v>43057</v>
      </c>
      <c r="M267" s="589" t="s">
        <v>71</v>
      </c>
      <c r="N267" s="589" t="s">
        <v>4102</v>
      </c>
    </row>
    <row r="268" spans="1:14" x14ac:dyDescent="0.2">
      <c r="A268" s="589" t="s">
        <v>611</v>
      </c>
      <c r="B268" s="589" t="s">
        <v>687</v>
      </c>
      <c r="C268" s="589" t="s">
        <v>2995</v>
      </c>
      <c r="D268" s="589" t="s">
        <v>689</v>
      </c>
      <c r="E268" s="589" t="s">
        <v>4303</v>
      </c>
      <c r="F268" s="590">
        <v>43056</v>
      </c>
      <c r="G268" s="591">
        <v>59</v>
      </c>
      <c r="H268" s="591">
        <v>1</v>
      </c>
      <c r="I268" s="591">
        <f t="shared" si="4"/>
        <v>59</v>
      </c>
      <c r="J268" s="589" t="s">
        <v>474</v>
      </c>
      <c r="K268" s="589" t="s">
        <v>1073</v>
      </c>
      <c r="L268" s="590">
        <v>43057</v>
      </c>
      <c r="M268" s="589" t="s">
        <v>71</v>
      </c>
      <c r="N268" s="589" t="s">
        <v>474</v>
      </c>
    </row>
    <row r="269" spans="1:14" x14ac:dyDescent="0.2">
      <c r="A269" s="589" t="s">
        <v>611</v>
      </c>
      <c r="B269" s="589" t="s">
        <v>687</v>
      </c>
      <c r="C269" s="589" t="s">
        <v>2995</v>
      </c>
      <c r="D269" s="589" t="s">
        <v>689</v>
      </c>
      <c r="E269" s="589" t="s">
        <v>4304</v>
      </c>
      <c r="F269" s="590">
        <v>43056</v>
      </c>
      <c r="G269" s="591">
        <v>30.45</v>
      </c>
      <c r="H269" s="591">
        <v>1</v>
      </c>
      <c r="I269" s="591">
        <f t="shared" si="4"/>
        <v>30.45</v>
      </c>
      <c r="J269" s="589" t="s">
        <v>474</v>
      </c>
      <c r="K269" s="589" t="s">
        <v>682</v>
      </c>
      <c r="L269" s="590">
        <v>43057</v>
      </c>
      <c r="M269" s="589" t="s">
        <v>71</v>
      </c>
      <c r="N269" s="589" t="s">
        <v>4114</v>
      </c>
    </row>
    <row r="270" spans="1:14" x14ac:dyDescent="0.2">
      <c r="A270" s="589" t="s">
        <v>611</v>
      </c>
      <c r="B270" s="589" t="s">
        <v>687</v>
      </c>
      <c r="C270" s="589" t="s">
        <v>2995</v>
      </c>
      <c r="D270" s="589" t="s">
        <v>689</v>
      </c>
      <c r="E270" s="589" t="s">
        <v>4305</v>
      </c>
      <c r="F270" s="590">
        <v>43056</v>
      </c>
      <c r="G270" s="591">
        <v>120</v>
      </c>
      <c r="H270" s="591">
        <v>1</v>
      </c>
      <c r="I270" s="591">
        <f t="shared" si="4"/>
        <v>120</v>
      </c>
      <c r="J270" s="589" t="s">
        <v>474</v>
      </c>
      <c r="K270" s="589" t="s">
        <v>682</v>
      </c>
      <c r="L270" s="590">
        <v>43057</v>
      </c>
      <c r="M270" s="589" t="s">
        <v>71</v>
      </c>
      <c r="N270" s="589" t="s">
        <v>4119</v>
      </c>
    </row>
    <row r="271" spans="1:14" x14ac:dyDescent="0.2">
      <c r="A271" s="589" t="s">
        <v>611</v>
      </c>
      <c r="B271" s="589" t="s">
        <v>687</v>
      </c>
      <c r="C271" s="589" t="s">
        <v>2995</v>
      </c>
      <c r="D271" s="589" t="s">
        <v>689</v>
      </c>
      <c r="E271" s="589" t="s">
        <v>4306</v>
      </c>
      <c r="F271" s="590">
        <v>43056</v>
      </c>
      <c r="G271" s="591">
        <v>320</v>
      </c>
      <c r="H271" s="591">
        <v>1</v>
      </c>
      <c r="I271" s="591">
        <f t="shared" si="4"/>
        <v>320</v>
      </c>
      <c r="J271" s="589" t="s">
        <v>474</v>
      </c>
      <c r="K271" s="589" t="s">
        <v>682</v>
      </c>
      <c r="L271" s="590">
        <v>43057</v>
      </c>
      <c r="M271" s="589" t="s">
        <v>71</v>
      </c>
      <c r="N271" s="589" t="s">
        <v>4119</v>
      </c>
    </row>
    <row r="272" spans="1:14" x14ac:dyDescent="0.2">
      <c r="A272" s="589" t="s">
        <v>611</v>
      </c>
      <c r="B272" s="589" t="s">
        <v>687</v>
      </c>
      <c r="C272" s="589" t="s">
        <v>2995</v>
      </c>
      <c r="D272" s="589" t="s">
        <v>689</v>
      </c>
      <c r="E272" s="589" t="s">
        <v>4307</v>
      </c>
      <c r="F272" s="590">
        <v>43056</v>
      </c>
      <c r="G272" s="591">
        <v>355</v>
      </c>
      <c r="H272" s="591">
        <v>1</v>
      </c>
      <c r="I272" s="591">
        <f t="shared" si="4"/>
        <v>355</v>
      </c>
      <c r="J272" s="589" t="s">
        <v>474</v>
      </c>
      <c r="K272" s="589" t="s">
        <v>682</v>
      </c>
      <c r="L272" s="590">
        <v>43057</v>
      </c>
      <c r="M272" s="589" t="s">
        <v>71</v>
      </c>
      <c r="N272" s="589" t="s">
        <v>4114</v>
      </c>
    </row>
    <row r="273" spans="1:14" x14ac:dyDescent="0.2">
      <c r="A273" s="589" t="s">
        <v>611</v>
      </c>
      <c r="B273" s="589" t="s">
        <v>687</v>
      </c>
      <c r="C273" s="589" t="s">
        <v>2995</v>
      </c>
      <c r="D273" s="589" t="s">
        <v>689</v>
      </c>
      <c r="E273" s="589" t="s">
        <v>4308</v>
      </c>
      <c r="F273" s="590">
        <v>43056</v>
      </c>
      <c r="G273" s="591">
        <v>177</v>
      </c>
      <c r="H273" s="591">
        <v>1</v>
      </c>
      <c r="I273" s="591">
        <f t="shared" si="4"/>
        <v>177</v>
      </c>
      <c r="J273" s="589" t="s">
        <v>474</v>
      </c>
      <c r="K273" s="589" t="s">
        <v>1073</v>
      </c>
      <c r="L273" s="590">
        <v>43057</v>
      </c>
      <c r="M273" s="589" t="s">
        <v>71</v>
      </c>
      <c r="N273" s="589" t="s">
        <v>474</v>
      </c>
    </row>
    <row r="274" spans="1:14" x14ac:dyDescent="0.2">
      <c r="A274" s="589" t="s">
        <v>611</v>
      </c>
      <c r="B274" s="589" t="s">
        <v>687</v>
      </c>
      <c r="C274" s="589" t="s">
        <v>2995</v>
      </c>
      <c r="D274" s="589" t="s">
        <v>689</v>
      </c>
      <c r="E274" s="589" t="s">
        <v>4309</v>
      </c>
      <c r="F274" s="590">
        <v>43056</v>
      </c>
      <c r="G274" s="591">
        <v>77</v>
      </c>
      <c r="H274" s="591">
        <v>1</v>
      </c>
      <c r="I274" s="591">
        <f t="shared" si="4"/>
        <v>77</v>
      </c>
      <c r="J274" s="589" t="s">
        <v>474</v>
      </c>
      <c r="K274" s="589" t="s">
        <v>1073</v>
      </c>
      <c r="L274" s="590">
        <v>43057</v>
      </c>
      <c r="M274" s="589" t="s">
        <v>71</v>
      </c>
      <c r="N274" s="589" t="s">
        <v>474</v>
      </c>
    </row>
    <row r="275" spans="1:14" x14ac:dyDescent="0.2">
      <c r="A275" s="589" t="s">
        <v>611</v>
      </c>
      <c r="B275" s="589" t="s">
        <v>687</v>
      </c>
      <c r="C275" s="589" t="s">
        <v>2995</v>
      </c>
      <c r="D275" s="589" t="s">
        <v>689</v>
      </c>
      <c r="E275" s="589" t="s">
        <v>4310</v>
      </c>
      <c r="F275" s="590">
        <v>43054</v>
      </c>
      <c r="G275" s="591">
        <v>682</v>
      </c>
      <c r="H275" s="591">
        <v>1</v>
      </c>
      <c r="I275" s="591">
        <f t="shared" si="4"/>
        <v>682</v>
      </c>
      <c r="J275" s="589" t="s">
        <v>474</v>
      </c>
      <c r="K275" s="589" t="s">
        <v>1903</v>
      </c>
      <c r="L275" s="590">
        <v>43055</v>
      </c>
      <c r="M275" s="589" t="s">
        <v>71</v>
      </c>
      <c r="N275" s="589" t="s">
        <v>4311</v>
      </c>
    </row>
    <row r="276" spans="1:14" x14ac:dyDescent="0.2">
      <c r="A276" s="589" t="s">
        <v>611</v>
      </c>
      <c r="B276" s="589" t="s">
        <v>687</v>
      </c>
      <c r="C276" s="589" t="s">
        <v>2995</v>
      </c>
      <c r="D276" s="589" t="s">
        <v>689</v>
      </c>
      <c r="E276" s="589" t="s">
        <v>4312</v>
      </c>
      <c r="F276" s="590">
        <v>43054</v>
      </c>
      <c r="G276" s="591">
        <v>428.75</v>
      </c>
      <c r="H276" s="591">
        <v>1</v>
      </c>
      <c r="I276" s="591">
        <f t="shared" si="4"/>
        <v>428.75</v>
      </c>
      <c r="J276" s="589" t="s">
        <v>474</v>
      </c>
      <c r="K276" s="589" t="s">
        <v>1903</v>
      </c>
      <c r="L276" s="590">
        <v>43055</v>
      </c>
      <c r="M276" s="589" t="s">
        <v>71</v>
      </c>
      <c r="N276" s="589" t="s">
        <v>4155</v>
      </c>
    </row>
    <row r="277" spans="1:14" x14ac:dyDescent="0.2">
      <c r="A277" s="589" t="s">
        <v>611</v>
      </c>
      <c r="B277" s="589" t="s">
        <v>687</v>
      </c>
      <c r="C277" s="589" t="s">
        <v>2995</v>
      </c>
      <c r="D277" s="589" t="s">
        <v>689</v>
      </c>
      <c r="E277" s="589" t="s">
        <v>4313</v>
      </c>
      <c r="F277" s="590">
        <v>43054</v>
      </c>
      <c r="G277" s="591">
        <v>98.65</v>
      </c>
      <c r="H277" s="591">
        <v>1</v>
      </c>
      <c r="I277" s="591">
        <f t="shared" si="4"/>
        <v>98.65</v>
      </c>
      <c r="J277" s="589" t="s">
        <v>474</v>
      </c>
      <c r="K277" s="589" t="s">
        <v>1903</v>
      </c>
      <c r="L277" s="590">
        <v>43055</v>
      </c>
      <c r="M277" s="589" t="s">
        <v>71</v>
      </c>
      <c r="N277" s="589" t="s">
        <v>4155</v>
      </c>
    </row>
    <row r="278" spans="1:14" x14ac:dyDescent="0.2">
      <c r="A278" s="589" t="s">
        <v>611</v>
      </c>
      <c r="B278" s="589" t="s">
        <v>687</v>
      </c>
      <c r="C278" s="589" t="s">
        <v>2995</v>
      </c>
      <c r="D278" s="589" t="s">
        <v>689</v>
      </c>
      <c r="E278" s="589" t="s">
        <v>4314</v>
      </c>
      <c r="F278" s="590">
        <v>43053</v>
      </c>
      <c r="G278" s="591">
        <v>1.21</v>
      </c>
      <c r="H278" s="591">
        <v>1</v>
      </c>
      <c r="I278" s="591">
        <f t="shared" si="4"/>
        <v>1.21</v>
      </c>
      <c r="J278" s="589" t="s">
        <v>474</v>
      </c>
      <c r="K278" s="589" t="s">
        <v>1073</v>
      </c>
      <c r="L278" s="590">
        <v>43054</v>
      </c>
      <c r="M278" s="589" t="s">
        <v>71</v>
      </c>
      <c r="N278" s="589" t="s">
        <v>474</v>
      </c>
    </row>
    <row r="279" spans="1:14" x14ac:dyDescent="0.2">
      <c r="A279" s="589" t="s">
        <v>611</v>
      </c>
      <c r="B279" s="589" t="s">
        <v>687</v>
      </c>
      <c r="C279" s="589" t="s">
        <v>2995</v>
      </c>
      <c r="D279" s="589" t="s">
        <v>689</v>
      </c>
      <c r="E279" s="589" t="s">
        <v>4315</v>
      </c>
      <c r="F279" s="590">
        <v>43053</v>
      </c>
      <c r="G279" s="591">
        <v>82.87</v>
      </c>
      <c r="H279" s="591">
        <v>1</v>
      </c>
      <c r="I279" s="591">
        <f t="shared" si="4"/>
        <v>82.87</v>
      </c>
      <c r="J279" s="589" t="s">
        <v>474</v>
      </c>
      <c r="K279" s="589" t="s">
        <v>1073</v>
      </c>
      <c r="L279" s="590">
        <v>43054</v>
      </c>
      <c r="M279" s="589" t="s">
        <v>71</v>
      </c>
      <c r="N279" s="589" t="s">
        <v>474</v>
      </c>
    </row>
    <row r="280" spans="1:14" x14ac:dyDescent="0.2">
      <c r="A280" s="589" t="s">
        <v>611</v>
      </c>
      <c r="B280" s="589" t="s">
        <v>687</v>
      </c>
      <c r="C280" s="589" t="s">
        <v>2995</v>
      </c>
      <c r="D280" s="589" t="s">
        <v>689</v>
      </c>
      <c r="E280" s="589" t="s">
        <v>4316</v>
      </c>
      <c r="F280" s="590">
        <v>43053</v>
      </c>
      <c r="G280" s="591">
        <v>452.6</v>
      </c>
      <c r="H280" s="591">
        <v>1</v>
      </c>
      <c r="I280" s="591">
        <f t="shared" si="4"/>
        <v>452.6</v>
      </c>
      <c r="J280" s="589" t="s">
        <v>474</v>
      </c>
      <c r="K280" s="589" t="s">
        <v>682</v>
      </c>
      <c r="L280" s="590">
        <v>43054</v>
      </c>
      <c r="M280" s="589" t="s">
        <v>71</v>
      </c>
      <c r="N280" s="589" t="s">
        <v>4317</v>
      </c>
    </row>
    <row r="281" spans="1:14" x14ac:dyDescent="0.2">
      <c r="A281" s="589" t="s">
        <v>611</v>
      </c>
      <c r="B281" s="589" t="s">
        <v>687</v>
      </c>
      <c r="C281" s="589" t="s">
        <v>2995</v>
      </c>
      <c r="D281" s="589" t="s">
        <v>689</v>
      </c>
      <c r="E281" s="589" t="s">
        <v>4318</v>
      </c>
      <c r="F281" s="590">
        <v>43052</v>
      </c>
      <c r="G281" s="591">
        <v>351.8</v>
      </c>
      <c r="H281" s="591">
        <v>1</v>
      </c>
      <c r="I281" s="591">
        <f t="shared" si="4"/>
        <v>351.8</v>
      </c>
      <c r="J281" s="589" t="s">
        <v>474</v>
      </c>
      <c r="K281" s="589" t="s">
        <v>1903</v>
      </c>
      <c r="L281" s="590">
        <v>43053</v>
      </c>
      <c r="M281" s="589" t="s">
        <v>71</v>
      </c>
      <c r="N281" s="589" t="s">
        <v>3884</v>
      </c>
    </row>
    <row r="282" spans="1:14" x14ac:dyDescent="0.2">
      <c r="A282" s="589" t="s">
        <v>611</v>
      </c>
      <c r="B282" s="589" t="s">
        <v>687</v>
      </c>
      <c r="C282" s="589" t="s">
        <v>2995</v>
      </c>
      <c r="D282" s="589" t="s">
        <v>689</v>
      </c>
      <c r="E282" s="589" t="s">
        <v>4319</v>
      </c>
      <c r="F282" s="590">
        <v>43052</v>
      </c>
      <c r="G282" s="591">
        <v>1.5</v>
      </c>
      <c r="H282" s="591">
        <v>1</v>
      </c>
      <c r="I282" s="591">
        <f t="shared" si="4"/>
        <v>1.5</v>
      </c>
      <c r="J282" s="589" t="s">
        <v>474</v>
      </c>
      <c r="K282" s="589" t="s">
        <v>682</v>
      </c>
      <c r="L282" s="590">
        <v>43053</v>
      </c>
      <c r="M282" s="589" t="s">
        <v>71</v>
      </c>
      <c r="N282" s="589" t="s">
        <v>4320</v>
      </c>
    </row>
    <row r="283" spans="1:14" x14ac:dyDescent="0.2">
      <c r="A283" s="589" t="s">
        <v>611</v>
      </c>
      <c r="B283" s="589" t="s">
        <v>687</v>
      </c>
      <c r="C283" s="589" t="s">
        <v>2995</v>
      </c>
      <c r="D283" s="589" t="s">
        <v>689</v>
      </c>
      <c r="E283" s="589" t="s">
        <v>4321</v>
      </c>
      <c r="F283" s="590">
        <v>43052</v>
      </c>
      <c r="G283" s="591">
        <v>1.5</v>
      </c>
      <c r="H283" s="591">
        <v>1</v>
      </c>
      <c r="I283" s="591">
        <f t="shared" si="4"/>
        <v>1.5</v>
      </c>
      <c r="J283" s="589" t="s">
        <v>474</v>
      </c>
      <c r="K283" s="589" t="s">
        <v>682</v>
      </c>
      <c r="L283" s="590">
        <v>43053</v>
      </c>
      <c r="M283" s="589" t="s">
        <v>71</v>
      </c>
      <c r="N283" s="589" t="s">
        <v>4322</v>
      </c>
    </row>
    <row r="284" spans="1:14" x14ac:dyDescent="0.2">
      <c r="A284" s="589" t="s">
        <v>611</v>
      </c>
      <c r="B284" s="589" t="s">
        <v>687</v>
      </c>
      <c r="C284" s="589" t="s">
        <v>2995</v>
      </c>
      <c r="D284" s="589" t="s">
        <v>689</v>
      </c>
      <c r="E284" s="589" t="s">
        <v>4323</v>
      </c>
      <c r="F284" s="590">
        <v>43049</v>
      </c>
      <c r="G284" s="591">
        <v>71.900000000000006</v>
      </c>
      <c r="H284" s="591">
        <v>1</v>
      </c>
      <c r="I284" s="591">
        <f t="shared" si="4"/>
        <v>71.900000000000006</v>
      </c>
      <c r="J284" s="589" t="s">
        <v>474</v>
      </c>
      <c r="K284" s="589" t="s">
        <v>2036</v>
      </c>
      <c r="L284" s="590">
        <v>43050</v>
      </c>
      <c r="M284" s="589" t="s">
        <v>71</v>
      </c>
      <c r="N284" s="589" t="s">
        <v>4145</v>
      </c>
    </row>
    <row r="285" spans="1:14" x14ac:dyDescent="0.2">
      <c r="A285" s="589" t="s">
        <v>611</v>
      </c>
      <c r="B285" s="589" t="s">
        <v>687</v>
      </c>
      <c r="C285" s="589" t="s">
        <v>2995</v>
      </c>
      <c r="D285" s="589" t="s">
        <v>689</v>
      </c>
      <c r="E285" s="589" t="s">
        <v>4324</v>
      </c>
      <c r="F285" s="590">
        <v>43049</v>
      </c>
      <c r="G285" s="591">
        <v>715.2</v>
      </c>
      <c r="H285" s="591">
        <v>1</v>
      </c>
      <c r="I285" s="591">
        <f t="shared" si="4"/>
        <v>715.2</v>
      </c>
      <c r="J285" s="589" t="s">
        <v>474</v>
      </c>
      <c r="K285" s="589" t="s">
        <v>682</v>
      </c>
      <c r="L285" s="590">
        <v>43050</v>
      </c>
      <c r="M285" s="589" t="s">
        <v>71</v>
      </c>
      <c r="N285" s="589" t="s">
        <v>4149</v>
      </c>
    </row>
    <row r="286" spans="1:14" x14ac:dyDescent="0.2">
      <c r="A286" s="589" t="s">
        <v>611</v>
      </c>
      <c r="B286" s="589" t="s">
        <v>687</v>
      </c>
      <c r="C286" s="589" t="s">
        <v>2995</v>
      </c>
      <c r="D286" s="589" t="s">
        <v>689</v>
      </c>
      <c r="E286" s="589" t="s">
        <v>4325</v>
      </c>
      <c r="F286" s="590">
        <v>43049</v>
      </c>
      <c r="G286" s="591">
        <v>120</v>
      </c>
      <c r="H286" s="591">
        <v>1</v>
      </c>
      <c r="I286" s="591">
        <f t="shared" si="4"/>
        <v>120</v>
      </c>
      <c r="J286" s="589" t="s">
        <v>474</v>
      </c>
      <c r="K286" s="589" t="s">
        <v>1073</v>
      </c>
      <c r="L286" s="590">
        <v>43050</v>
      </c>
      <c r="M286" s="589" t="s">
        <v>71</v>
      </c>
      <c r="N286" s="589" t="s">
        <v>474</v>
      </c>
    </row>
    <row r="287" spans="1:14" x14ac:dyDescent="0.2">
      <c r="A287" s="589" t="s">
        <v>611</v>
      </c>
      <c r="B287" s="589" t="s">
        <v>687</v>
      </c>
      <c r="C287" s="589" t="s">
        <v>2995</v>
      </c>
      <c r="D287" s="589" t="s">
        <v>689</v>
      </c>
      <c r="E287" s="589" t="s">
        <v>4326</v>
      </c>
      <c r="F287" s="590">
        <v>43049</v>
      </c>
      <c r="G287" s="591">
        <v>103.86</v>
      </c>
      <c r="H287" s="591">
        <v>1</v>
      </c>
      <c r="I287" s="591">
        <f t="shared" si="4"/>
        <v>103.86</v>
      </c>
      <c r="J287" s="589" t="s">
        <v>474</v>
      </c>
      <c r="K287" s="589" t="s">
        <v>682</v>
      </c>
      <c r="L287" s="590">
        <v>43050</v>
      </c>
      <c r="M287" s="589" t="s">
        <v>71</v>
      </c>
      <c r="N287" s="589" t="s">
        <v>4327</v>
      </c>
    </row>
    <row r="288" spans="1:14" x14ac:dyDescent="0.2">
      <c r="A288" s="589" t="s">
        <v>611</v>
      </c>
      <c r="B288" s="589" t="s">
        <v>687</v>
      </c>
      <c r="C288" s="589" t="s">
        <v>2995</v>
      </c>
      <c r="D288" s="589" t="s">
        <v>689</v>
      </c>
      <c r="E288" s="589" t="s">
        <v>4328</v>
      </c>
      <c r="F288" s="590">
        <v>43049</v>
      </c>
      <c r="G288" s="591">
        <v>103.86</v>
      </c>
      <c r="H288" s="591">
        <v>1</v>
      </c>
      <c r="I288" s="591">
        <f t="shared" si="4"/>
        <v>103.86</v>
      </c>
      <c r="J288" s="589" t="s">
        <v>474</v>
      </c>
      <c r="K288" s="589" t="s">
        <v>682</v>
      </c>
      <c r="L288" s="590">
        <v>43050</v>
      </c>
      <c r="M288" s="589" t="s">
        <v>71</v>
      </c>
      <c r="N288" s="589" t="s">
        <v>4329</v>
      </c>
    </row>
    <row r="289" spans="1:14" x14ac:dyDescent="0.2">
      <c r="A289" s="589" t="s">
        <v>611</v>
      </c>
      <c r="B289" s="589" t="s">
        <v>687</v>
      </c>
      <c r="C289" s="589" t="s">
        <v>2995</v>
      </c>
      <c r="D289" s="589" t="s">
        <v>689</v>
      </c>
      <c r="E289" s="589" t="s">
        <v>4330</v>
      </c>
      <c r="F289" s="590">
        <v>43049</v>
      </c>
      <c r="G289" s="591">
        <v>229.15</v>
      </c>
      <c r="H289" s="591">
        <v>1</v>
      </c>
      <c r="I289" s="591">
        <f t="shared" si="4"/>
        <v>229.15</v>
      </c>
      <c r="J289" s="589" t="s">
        <v>474</v>
      </c>
      <c r="K289" s="589" t="s">
        <v>1903</v>
      </c>
      <c r="L289" s="590">
        <v>43050</v>
      </c>
      <c r="M289" s="589" t="s">
        <v>71</v>
      </c>
      <c r="N289" s="589" t="s">
        <v>4260</v>
      </c>
    </row>
    <row r="290" spans="1:14" x14ac:dyDescent="0.2">
      <c r="A290" s="589" t="s">
        <v>611</v>
      </c>
      <c r="B290" s="589" t="s">
        <v>687</v>
      </c>
      <c r="C290" s="589" t="s">
        <v>2995</v>
      </c>
      <c r="D290" s="589" t="s">
        <v>689</v>
      </c>
      <c r="E290" s="589" t="s">
        <v>4331</v>
      </c>
      <c r="F290" s="590">
        <v>43049</v>
      </c>
      <c r="G290" s="591">
        <v>179</v>
      </c>
      <c r="H290" s="591">
        <v>1</v>
      </c>
      <c r="I290" s="591">
        <f t="shared" si="4"/>
        <v>179</v>
      </c>
      <c r="J290" s="589" t="s">
        <v>474</v>
      </c>
      <c r="K290" s="589" t="s">
        <v>682</v>
      </c>
      <c r="L290" s="590">
        <v>43050</v>
      </c>
      <c r="M290" s="589" t="s">
        <v>71</v>
      </c>
      <c r="N290" s="589" t="s">
        <v>4332</v>
      </c>
    </row>
    <row r="291" spans="1:14" x14ac:dyDescent="0.2">
      <c r="A291" s="589" t="s">
        <v>611</v>
      </c>
      <c r="B291" s="589" t="s">
        <v>687</v>
      </c>
      <c r="C291" s="589" t="s">
        <v>2995</v>
      </c>
      <c r="D291" s="589" t="s">
        <v>689</v>
      </c>
      <c r="E291" s="589" t="s">
        <v>4333</v>
      </c>
      <c r="F291" s="590">
        <v>43049</v>
      </c>
      <c r="G291" s="591">
        <v>179</v>
      </c>
      <c r="H291" s="591">
        <v>1</v>
      </c>
      <c r="I291" s="591">
        <f t="shared" si="4"/>
        <v>179</v>
      </c>
      <c r="J291" s="589" t="s">
        <v>474</v>
      </c>
      <c r="K291" s="589" t="s">
        <v>682</v>
      </c>
      <c r="L291" s="590">
        <v>43050</v>
      </c>
      <c r="M291" s="589" t="s">
        <v>71</v>
      </c>
      <c r="N291" s="589" t="s">
        <v>4334</v>
      </c>
    </row>
    <row r="292" spans="1:14" x14ac:dyDescent="0.2">
      <c r="A292" s="589" t="s">
        <v>611</v>
      </c>
      <c r="B292" s="589" t="s">
        <v>687</v>
      </c>
      <c r="C292" s="589" t="s">
        <v>2995</v>
      </c>
      <c r="D292" s="589" t="s">
        <v>689</v>
      </c>
      <c r="E292" s="589" t="s">
        <v>4335</v>
      </c>
      <c r="F292" s="590">
        <v>43049</v>
      </c>
      <c r="G292" s="591">
        <v>141</v>
      </c>
      <c r="H292" s="591">
        <v>1</v>
      </c>
      <c r="I292" s="591">
        <f t="shared" si="4"/>
        <v>141</v>
      </c>
      <c r="J292" s="589" t="s">
        <v>474</v>
      </c>
      <c r="K292" s="589" t="s">
        <v>682</v>
      </c>
      <c r="L292" s="590">
        <v>43050</v>
      </c>
      <c r="M292" s="589" t="s">
        <v>71</v>
      </c>
      <c r="N292" s="589" t="s">
        <v>4336</v>
      </c>
    </row>
    <row r="293" spans="1:14" x14ac:dyDescent="0.2">
      <c r="A293" s="589" t="s">
        <v>611</v>
      </c>
      <c r="B293" s="589" t="s">
        <v>687</v>
      </c>
      <c r="C293" s="589" t="s">
        <v>2995</v>
      </c>
      <c r="D293" s="589" t="s">
        <v>689</v>
      </c>
      <c r="E293" s="589" t="s">
        <v>4337</v>
      </c>
      <c r="F293" s="590">
        <v>43049</v>
      </c>
      <c r="G293" s="591">
        <v>1.43</v>
      </c>
      <c r="H293" s="591">
        <v>1</v>
      </c>
      <c r="I293" s="591">
        <f t="shared" si="4"/>
        <v>1.43</v>
      </c>
      <c r="J293" s="589" t="s">
        <v>474</v>
      </c>
      <c r="K293" s="589" t="s">
        <v>1995</v>
      </c>
      <c r="L293" s="590">
        <v>43050</v>
      </c>
      <c r="M293" s="589" t="s">
        <v>71</v>
      </c>
      <c r="N293" s="589" t="s">
        <v>4338</v>
      </c>
    </row>
    <row r="294" spans="1:14" x14ac:dyDescent="0.2">
      <c r="A294" s="589" t="s">
        <v>611</v>
      </c>
      <c r="B294" s="589" t="s">
        <v>687</v>
      </c>
      <c r="C294" s="589" t="s">
        <v>2995</v>
      </c>
      <c r="D294" s="589" t="s">
        <v>689</v>
      </c>
      <c r="E294" s="589" t="s">
        <v>4339</v>
      </c>
      <c r="F294" s="590">
        <v>43049</v>
      </c>
      <c r="G294" s="591">
        <v>135.03</v>
      </c>
      <c r="H294" s="591">
        <v>1</v>
      </c>
      <c r="I294" s="591">
        <f t="shared" si="4"/>
        <v>135.03</v>
      </c>
      <c r="J294" s="589" t="s">
        <v>474</v>
      </c>
      <c r="K294" s="589" t="s">
        <v>1995</v>
      </c>
      <c r="L294" s="590">
        <v>43050</v>
      </c>
      <c r="M294" s="589" t="s">
        <v>71</v>
      </c>
      <c r="N294" s="589" t="s">
        <v>4338</v>
      </c>
    </row>
    <row r="295" spans="1:14" x14ac:dyDescent="0.2">
      <c r="A295" s="589" t="s">
        <v>611</v>
      </c>
      <c r="B295" s="589" t="s">
        <v>687</v>
      </c>
      <c r="C295" s="589" t="s">
        <v>2995</v>
      </c>
      <c r="D295" s="589" t="s">
        <v>689</v>
      </c>
      <c r="E295" s="589" t="s">
        <v>4340</v>
      </c>
      <c r="F295" s="590">
        <v>43047</v>
      </c>
      <c r="G295" s="591">
        <v>197.91</v>
      </c>
      <c r="H295" s="591">
        <v>1</v>
      </c>
      <c r="I295" s="591">
        <f t="shared" si="4"/>
        <v>197.91</v>
      </c>
      <c r="J295" s="589" t="s">
        <v>474</v>
      </c>
      <c r="K295" s="589" t="s">
        <v>682</v>
      </c>
      <c r="L295" s="590">
        <v>43048</v>
      </c>
      <c r="M295" s="589" t="s">
        <v>71</v>
      </c>
      <c r="N295" s="589" t="s">
        <v>4341</v>
      </c>
    </row>
    <row r="296" spans="1:14" x14ac:dyDescent="0.2">
      <c r="A296" s="589" t="s">
        <v>611</v>
      </c>
      <c r="B296" s="589" t="s">
        <v>687</v>
      </c>
      <c r="C296" s="589" t="s">
        <v>2995</v>
      </c>
      <c r="D296" s="589" t="s">
        <v>689</v>
      </c>
      <c r="E296" s="589" t="s">
        <v>4342</v>
      </c>
      <c r="F296" s="590">
        <v>43047</v>
      </c>
      <c r="G296" s="591">
        <v>102.56</v>
      </c>
      <c r="H296" s="591">
        <v>1</v>
      </c>
      <c r="I296" s="591">
        <f t="shared" si="4"/>
        <v>102.56</v>
      </c>
      <c r="J296" s="589" t="s">
        <v>474</v>
      </c>
      <c r="K296" s="589" t="s">
        <v>1073</v>
      </c>
      <c r="L296" s="590">
        <v>43048</v>
      </c>
      <c r="M296" s="589" t="s">
        <v>71</v>
      </c>
      <c r="N296" s="589" t="s">
        <v>474</v>
      </c>
    </row>
    <row r="297" spans="1:14" x14ac:dyDescent="0.2">
      <c r="A297" s="589" t="s">
        <v>611</v>
      </c>
      <c r="B297" s="589" t="s">
        <v>687</v>
      </c>
      <c r="C297" s="589" t="s">
        <v>2995</v>
      </c>
      <c r="D297" s="589" t="s">
        <v>689</v>
      </c>
      <c r="E297" s="589" t="s">
        <v>4343</v>
      </c>
      <c r="F297" s="590">
        <v>43047</v>
      </c>
      <c r="G297" s="591">
        <v>247</v>
      </c>
      <c r="H297" s="591">
        <v>1</v>
      </c>
      <c r="I297" s="591">
        <f t="shared" si="4"/>
        <v>247</v>
      </c>
      <c r="J297" s="589" t="s">
        <v>474</v>
      </c>
      <c r="K297" s="589" t="s">
        <v>682</v>
      </c>
      <c r="L297" s="590">
        <v>43048</v>
      </c>
      <c r="M297" s="589" t="s">
        <v>71</v>
      </c>
      <c r="N297" s="589" t="s">
        <v>3887</v>
      </c>
    </row>
    <row r="298" spans="1:14" x14ac:dyDescent="0.2">
      <c r="A298" s="589" t="s">
        <v>611</v>
      </c>
      <c r="B298" s="589" t="s">
        <v>687</v>
      </c>
      <c r="C298" s="589" t="s">
        <v>2995</v>
      </c>
      <c r="D298" s="589" t="s">
        <v>689</v>
      </c>
      <c r="E298" s="589" t="s">
        <v>4344</v>
      </c>
      <c r="F298" s="590">
        <v>43047</v>
      </c>
      <c r="G298" s="591">
        <v>82.49</v>
      </c>
      <c r="H298" s="591">
        <v>1</v>
      </c>
      <c r="I298" s="591">
        <f t="shared" si="4"/>
        <v>82.49</v>
      </c>
      <c r="J298" s="589" t="s">
        <v>474</v>
      </c>
      <c r="K298" s="589" t="s">
        <v>682</v>
      </c>
      <c r="L298" s="590">
        <v>43048</v>
      </c>
      <c r="M298" s="589" t="s">
        <v>71</v>
      </c>
      <c r="N298" s="589" t="s">
        <v>4204</v>
      </c>
    </row>
    <row r="299" spans="1:14" x14ac:dyDescent="0.2">
      <c r="A299" s="589" t="s">
        <v>611</v>
      </c>
      <c r="B299" s="589" t="s">
        <v>687</v>
      </c>
      <c r="C299" s="589" t="s">
        <v>2995</v>
      </c>
      <c r="D299" s="589" t="s">
        <v>689</v>
      </c>
      <c r="E299" s="589" t="s">
        <v>4345</v>
      </c>
      <c r="F299" s="590">
        <v>43047</v>
      </c>
      <c r="G299" s="591">
        <v>283.74</v>
      </c>
      <c r="H299" s="591">
        <v>1</v>
      </c>
      <c r="I299" s="591">
        <f t="shared" si="4"/>
        <v>283.74</v>
      </c>
      <c r="J299" s="589" t="s">
        <v>474</v>
      </c>
      <c r="K299" s="589" t="s">
        <v>682</v>
      </c>
      <c r="L299" s="590">
        <v>43048</v>
      </c>
      <c r="M299" s="589" t="s">
        <v>71</v>
      </c>
      <c r="N299" s="589" t="s">
        <v>3008</v>
      </c>
    </row>
    <row r="300" spans="1:14" x14ac:dyDescent="0.2">
      <c r="A300" s="589" t="s">
        <v>611</v>
      </c>
      <c r="B300" s="589" t="s">
        <v>687</v>
      </c>
      <c r="C300" s="589" t="s">
        <v>2995</v>
      </c>
      <c r="D300" s="589" t="s">
        <v>689</v>
      </c>
      <c r="E300" s="589" t="s">
        <v>4346</v>
      </c>
      <c r="F300" s="590">
        <v>43047</v>
      </c>
      <c r="G300" s="591">
        <v>283.74</v>
      </c>
      <c r="H300" s="591">
        <v>1</v>
      </c>
      <c r="I300" s="591">
        <f t="shared" si="4"/>
        <v>283.74</v>
      </c>
      <c r="J300" s="589" t="s">
        <v>474</v>
      </c>
      <c r="K300" s="589" t="s">
        <v>682</v>
      </c>
      <c r="L300" s="590">
        <v>43048</v>
      </c>
      <c r="M300" s="589" t="s">
        <v>71</v>
      </c>
      <c r="N300" s="589" t="s">
        <v>3103</v>
      </c>
    </row>
    <row r="301" spans="1:14" x14ac:dyDescent="0.2">
      <c r="A301" s="589" t="s">
        <v>611</v>
      </c>
      <c r="B301" s="589" t="s">
        <v>687</v>
      </c>
      <c r="C301" s="589" t="s">
        <v>2995</v>
      </c>
      <c r="D301" s="589" t="s">
        <v>689</v>
      </c>
      <c r="E301" s="589" t="s">
        <v>4347</v>
      </c>
      <c r="F301" s="590">
        <v>43046</v>
      </c>
      <c r="G301" s="591">
        <v>180</v>
      </c>
      <c r="H301" s="591">
        <v>1</v>
      </c>
      <c r="I301" s="591">
        <f t="shared" si="4"/>
        <v>180</v>
      </c>
      <c r="J301" s="589" t="s">
        <v>474</v>
      </c>
      <c r="K301" s="589" t="s">
        <v>1903</v>
      </c>
      <c r="L301" s="590">
        <v>43047</v>
      </c>
      <c r="M301" s="589" t="s">
        <v>71</v>
      </c>
      <c r="N301" s="589" t="s">
        <v>4348</v>
      </c>
    </row>
    <row r="302" spans="1:14" x14ac:dyDescent="0.2">
      <c r="A302" s="589" t="s">
        <v>611</v>
      </c>
      <c r="B302" s="589" t="s">
        <v>687</v>
      </c>
      <c r="C302" s="589" t="s">
        <v>2995</v>
      </c>
      <c r="D302" s="589" t="s">
        <v>689</v>
      </c>
      <c r="E302" s="589" t="s">
        <v>4349</v>
      </c>
      <c r="F302" s="590">
        <v>43046</v>
      </c>
      <c r="G302" s="591">
        <v>173.8</v>
      </c>
      <c r="H302" s="591">
        <v>1</v>
      </c>
      <c r="I302" s="591">
        <f t="shared" si="4"/>
        <v>173.8</v>
      </c>
      <c r="J302" s="589" t="s">
        <v>474</v>
      </c>
      <c r="K302" s="589" t="s">
        <v>350</v>
      </c>
      <c r="L302" s="590">
        <v>43047</v>
      </c>
      <c r="M302" s="589" t="s">
        <v>71</v>
      </c>
      <c r="N302" s="589" t="s">
        <v>4210</v>
      </c>
    </row>
    <row r="303" spans="1:14" x14ac:dyDescent="0.2">
      <c r="A303" s="589" t="s">
        <v>611</v>
      </c>
      <c r="B303" s="589" t="s">
        <v>687</v>
      </c>
      <c r="C303" s="589" t="s">
        <v>2995</v>
      </c>
      <c r="D303" s="589" t="s">
        <v>689</v>
      </c>
      <c r="E303" s="589" t="s">
        <v>4350</v>
      </c>
      <c r="F303" s="590">
        <v>43046</v>
      </c>
      <c r="G303" s="591">
        <v>60</v>
      </c>
      <c r="H303" s="591">
        <v>1</v>
      </c>
      <c r="I303" s="591">
        <f t="shared" si="4"/>
        <v>60</v>
      </c>
      <c r="J303" s="589" t="s">
        <v>474</v>
      </c>
      <c r="K303" s="589" t="s">
        <v>682</v>
      </c>
      <c r="L303" s="590">
        <v>43047</v>
      </c>
      <c r="M303" s="589" t="s">
        <v>71</v>
      </c>
      <c r="N303" s="589" t="s">
        <v>4351</v>
      </c>
    </row>
    <row r="304" spans="1:14" x14ac:dyDescent="0.2">
      <c r="A304" s="589" t="s">
        <v>611</v>
      </c>
      <c r="B304" s="589" t="s">
        <v>687</v>
      </c>
      <c r="C304" s="589" t="s">
        <v>2995</v>
      </c>
      <c r="D304" s="589" t="s">
        <v>689</v>
      </c>
      <c r="E304" s="589" t="s">
        <v>4352</v>
      </c>
      <c r="F304" s="590">
        <v>43046</v>
      </c>
      <c r="G304" s="591">
        <v>2.5</v>
      </c>
      <c r="H304" s="591">
        <v>1</v>
      </c>
      <c r="I304" s="591">
        <f t="shared" si="4"/>
        <v>2.5</v>
      </c>
      <c r="J304" s="589" t="s">
        <v>474</v>
      </c>
      <c r="K304" s="589" t="s">
        <v>1073</v>
      </c>
      <c r="L304" s="590">
        <v>43047</v>
      </c>
      <c r="M304" s="589" t="s">
        <v>71</v>
      </c>
      <c r="N304" s="589" t="s">
        <v>474</v>
      </c>
    </row>
    <row r="305" spans="1:14" x14ac:dyDescent="0.2">
      <c r="A305" s="589" t="s">
        <v>611</v>
      </c>
      <c r="B305" s="589" t="s">
        <v>687</v>
      </c>
      <c r="C305" s="589" t="s">
        <v>2995</v>
      </c>
      <c r="D305" s="589" t="s">
        <v>689</v>
      </c>
      <c r="E305" s="589" t="s">
        <v>4353</v>
      </c>
      <c r="F305" s="590">
        <v>43046</v>
      </c>
      <c r="G305" s="591">
        <v>102.56</v>
      </c>
      <c r="H305" s="591">
        <v>1</v>
      </c>
      <c r="I305" s="591">
        <f t="shared" si="4"/>
        <v>102.56</v>
      </c>
      <c r="J305" s="589" t="s">
        <v>474</v>
      </c>
      <c r="K305" s="589" t="s">
        <v>1073</v>
      </c>
      <c r="L305" s="590">
        <v>43047</v>
      </c>
      <c r="M305" s="589" t="s">
        <v>71</v>
      </c>
      <c r="N305" s="589" t="s">
        <v>474</v>
      </c>
    </row>
    <row r="306" spans="1:14" x14ac:dyDescent="0.2">
      <c r="A306" s="589" t="s">
        <v>611</v>
      </c>
      <c r="B306" s="589" t="s">
        <v>687</v>
      </c>
      <c r="C306" s="589" t="s">
        <v>2995</v>
      </c>
      <c r="D306" s="589" t="s">
        <v>689</v>
      </c>
      <c r="E306" s="589" t="s">
        <v>4354</v>
      </c>
      <c r="F306" s="590">
        <v>43046</v>
      </c>
      <c r="G306" s="591">
        <v>131.94</v>
      </c>
      <c r="H306" s="591">
        <v>1</v>
      </c>
      <c r="I306" s="591">
        <f t="shared" si="4"/>
        <v>131.94</v>
      </c>
      <c r="J306" s="589" t="s">
        <v>474</v>
      </c>
      <c r="K306" s="589" t="s">
        <v>2056</v>
      </c>
      <c r="L306" s="590">
        <v>43047</v>
      </c>
      <c r="M306" s="589" t="s">
        <v>71</v>
      </c>
      <c r="N306" s="589" t="s">
        <v>3892</v>
      </c>
    </row>
    <row r="307" spans="1:14" x14ac:dyDescent="0.2">
      <c r="A307" s="589" t="s">
        <v>611</v>
      </c>
      <c r="B307" s="589" t="s">
        <v>687</v>
      </c>
      <c r="C307" s="589" t="s">
        <v>2995</v>
      </c>
      <c r="D307" s="589" t="s">
        <v>689</v>
      </c>
      <c r="E307" s="589" t="s">
        <v>4355</v>
      </c>
      <c r="F307" s="590">
        <v>43046</v>
      </c>
      <c r="G307" s="591">
        <v>111</v>
      </c>
      <c r="H307" s="591">
        <v>1</v>
      </c>
      <c r="I307" s="591">
        <f t="shared" si="4"/>
        <v>111</v>
      </c>
      <c r="J307" s="589" t="s">
        <v>474</v>
      </c>
      <c r="K307" s="589" t="s">
        <v>260</v>
      </c>
      <c r="L307" s="590">
        <v>43047</v>
      </c>
      <c r="M307" s="589" t="s">
        <v>71</v>
      </c>
      <c r="N307" s="589" t="s">
        <v>4226</v>
      </c>
    </row>
    <row r="308" spans="1:14" x14ac:dyDescent="0.2">
      <c r="A308" s="589" t="s">
        <v>611</v>
      </c>
      <c r="B308" s="589" t="s">
        <v>687</v>
      </c>
      <c r="C308" s="589" t="s">
        <v>2995</v>
      </c>
      <c r="D308" s="589" t="s">
        <v>689</v>
      </c>
      <c r="E308" s="589" t="s">
        <v>4356</v>
      </c>
      <c r="F308" s="590">
        <v>43046</v>
      </c>
      <c r="G308" s="591">
        <v>164.06</v>
      </c>
      <c r="H308" s="591">
        <v>1</v>
      </c>
      <c r="I308" s="591">
        <f t="shared" si="4"/>
        <v>164.06</v>
      </c>
      <c r="J308" s="589" t="s">
        <v>474</v>
      </c>
      <c r="K308" s="589" t="s">
        <v>2627</v>
      </c>
      <c r="L308" s="590">
        <v>43047</v>
      </c>
      <c r="M308" s="589" t="s">
        <v>71</v>
      </c>
      <c r="N308" s="589" t="s">
        <v>4228</v>
      </c>
    </row>
    <row r="309" spans="1:14" x14ac:dyDescent="0.2">
      <c r="A309" s="589" t="s">
        <v>611</v>
      </c>
      <c r="B309" s="589" t="s">
        <v>687</v>
      </c>
      <c r="C309" s="589" t="s">
        <v>2995</v>
      </c>
      <c r="D309" s="589" t="s">
        <v>689</v>
      </c>
      <c r="E309" s="589" t="s">
        <v>4357</v>
      </c>
      <c r="F309" s="590">
        <v>43046</v>
      </c>
      <c r="G309" s="591">
        <v>85.41</v>
      </c>
      <c r="H309" s="591">
        <v>1</v>
      </c>
      <c r="I309" s="591">
        <f t="shared" si="4"/>
        <v>85.41</v>
      </c>
      <c r="J309" s="589" t="s">
        <v>474</v>
      </c>
      <c r="K309" s="589" t="s">
        <v>2195</v>
      </c>
      <c r="L309" s="590">
        <v>43047</v>
      </c>
      <c r="M309" s="589" t="s">
        <v>71</v>
      </c>
      <c r="N309" s="589" t="s">
        <v>3380</v>
      </c>
    </row>
    <row r="310" spans="1:14" x14ac:dyDescent="0.2">
      <c r="A310" s="589" t="s">
        <v>611</v>
      </c>
      <c r="B310" s="589" t="s">
        <v>687</v>
      </c>
      <c r="C310" s="589" t="s">
        <v>2995</v>
      </c>
      <c r="D310" s="589" t="s">
        <v>689</v>
      </c>
      <c r="E310" s="589" t="s">
        <v>4358</v>
      </c>
      <c r="F310" s="590">
        <v>43046</v>
      </c>
      <c r="G310" s="591">
        <v>759.65</v>
      </c>
      <c r="H310" s="591">
        <v>1</v>
      </c>
      <c r="I310" s="591">
        <f t="shared" si="4"/>
        <v>759.65</v>
      </c>
      <c r="J310" s="589" t="s">
        <v>474</v>
      </c>
      <c r="K310" s="589" t="s">
        <v>1639</v>
      </c>
      <c r="L310" s="590">
        <v>43047</v>
      </c>
      <c r="M310" s="589" t="s">
        <v>71</v>
      </c>
      <c r="N310" s="589" t="s">
        <v>4359</v>
      </c>
    </row>
    <row r="311" spans="1:14" x14ac:dyDescent="0.2">
      <c r="A311" s="589" t="s">
        <v>611</v>
      </c>
      <c r="B311" s="589" t="s">
        <v>687</v>
      </c>
      <c r="C311" s="589" t="s">
        <v>2995</v>
      </c>
      <c r="D311" s="589" t="s">
        <v>689</v>
      </c>
      <c r="E311" s="589" t="s">
        <v>4360</v>
      </c>
      <c r="F311" s="590">
        <v>43042</v>
      </c>
      <c r="G311" s="591">
        <v>112.99</v>
      </c>
      <c r="H311" s="591">
        <v>1</v>
      </c>
      <c r="I311" s="591">
        <f t="shared" si="4"/>
        <v>112.99</v>
      </c>
      <c r="J311" s="589" t="s">
        <v>474</v>
      </c>
      <c r="K311" s="589" t="s">
        <v>156</v>
      </c>
      <c r="L311" s="590">
        <v>43043</v>
      </c>
      <c r="M311" s="589" t="s">
        <v>71</v>
      </c>
      <c r="N311" s="589" t="s">
        <v>4241</v>
      </c>
    </row>
    <row r="312" spans="1:14" x14ac:dyDescent="0.2">
      <c r="A312" s="589" t="s">
        <v>611</v>
      </c>
      <c r="B312" s="589" t="s">
        <v>687</v>
      </c>
      <c r="C312" s="589" t="s">
        <v>2995</v>
      </c>
      <c r="D312" s="589" t="s">
        <v>689</v>
      </c>
      <c r="E312" s="589" t="s">
        <v>4361</v>
      </c>
      <c r="F312" s="590">
        <v>43042</v>
      </c>
      <c r="G312" s="591">
        <v>151.25</v>
      </c>
      <c r="H312" s="591">
        <v>1</v>
      </c>
      <c r="I312" s="591">
        <f t="shared" si="4"/>
        <v>151.25</v>
      </c>
      <c r="J312" s="589" t="s">
        <v>474</v>
      </c>
      <c r="K312" s="589" t="s">
        <v>2056</v>
      </c>
      <c r="L312" s="590">
        <v>43043</v>
      </c>
      <c r="M312" s="589" t="s">
        <v>71</v>
      </c>
      <c r="N312" s="589" t="s">
        <v>3892</v>
      </c>
    </row>
    <row r="313" spans="1:14" x14ac:dyDescent="0.2">
      <c r="A313" s="589" t="s">
        <v>611</v>
      </c>
      <c r="B313" s="589" t="s">
        <v>687</v>
      </c>
      <c r="C313" s="589" t="s">
        <v>2995</v>
      </c>
      <c r="D313" s="589" t="s">
        <v>689</v>
      </c>
      <c r="E313" s="589" t="s">
        <v>4362</v>
      </c>
      <c r="F313" s="590">
        <v>43042</v>
      </c>
      <c r="G313" s="591">
        <v>132.59</v>
      </c>
      <c r="H313" s="591">
        <v>1</v>
      </c>
      <c r="I313" s="591">
        <f t="shared" si="4"/>
        <v>132.59</v>
      </c>
      <c r="J313" s="589" t="s">
        <v>474</v>
      </c>
      <c r="K313" s="589" t="s">
        <v>1500</v>
      </c>
      <c r="L313" s="590">
        <v>43043</v>
      </c>
      <c r="M313" s="589" t="s">
        <v>71</v>
      </c>
      <c r="N313" s="589" t="s">
        <v>3890</v>
      </c>
    </row>
    <row r="314" spans="1:14" x14ac:dyDescent="0.2">
      <c r="A314" s="589" t="s">
        <v>611</v>
      </c>
      <c r="B314" s="589" t="s">
        <v>687</v>
      </c>
      <c r="C314" s="589" t="s">
        <v>2995</v>
      </c>
      <c r="D314" s="589" t="s">
        <v>689</v>
      </c>
      <c r="E314" s="589" t="s">
        <v>4363</v>
      </c>
      <c r="F314" s="590">
        <v>43042</v>
      </c>
      <c r="G314" s="591">
        <v>63.51</v>
      </c>
      <c r="H314" s="591">
        <v>1</v>
      </c>
      <c r="I314" s="591">
        <f t="shared" si="4"/>
        <v>63.51</v>
      </c>
      <c r="J314" s="589" t="s">
        <v>474</v>
      </c>
      <c r="K314" s="589" t="s">
        <v>1903</v>
      </c>
      <c r="L314" s="590">
        <v>43043</v>
      </c>
      <c r="M314" s="589" t="s">
        <v>71</v>
      </c>
      <c r="N314" s="589" t="s">
        <v>4243</v>
      </c>
    </row>
    <row r="315" spans="1:14" x14ac:dyDescent="0.2">
      <c r="A315" s="589" t="s">
        <v>611</v>
      </c>
      <c r="B315" s="589" t="s">
        <v>687</v>
      </c>
      <c r="C315" s="589" t="s">
        <v>2995</v>
      </c>
      <c r="D315" s="589" t="s">
        <v>689</v>
      </c>
      <c r="E315" s="589" t="s">
        <v>4364</v>
      </c>
      <c r="F315" s="590">
        <v>43041</v>
      </c>
      <c r="G315" s="591">
        <v>595</v>
      </c>
      <c r="H315" s="591">
        <v>1</v>
      </c>
      <c r="I315" s="591">
        <f t="shared" si="4"/>
        <v>595</v>
      </c>
      <c r="J315" s="589" t="s">
        <v>474</v>
      </c>
      <c r="K315" s="589" t="s">
        <v>1903</v>
      </c>
      <c r="L315" s="590">
        <v>43042</v>
      </c>
      <c r="M315" s="589" t="s">
        <v>71</v>
      </c>
      <c r="N315" s="589" t="s">
        <v>4365</v>
      </c>
    </row>
    <row r="316" spans="1:14" x14ac:dyDescent="0.2">
      <c r="A316" s="589" t="s">
        <v>611</v>
      </c>
      <c r="B316" s="589" t="s">
        <v>687</v>
      </c>
      <c r="C316" s="589" t="s">
        <v>2995</v>
      </c>
      <c r="D316" s="589" t="s">
        <v>689</v>
      </c>
      <c r="E316" s="589" t="s">
        <v>4366</v>
      </c>
      <c r="F316" s="590">
        <v>43041</v>
      </c>
      <c r="G316" s="591">
        <v>1.21</v>
      </c>
      <c r="H316" s="591">
        <v>1</v>
      </c>
      <c r="I316" s="591">
        <f t="shared" si="4"/>
        <v>1.21</v>
      </c>
      <c r="J316" s="589" t="s">
        <v>474</v>
      </c>
      <c r="K316" s="589" t="s">
        <v>3572</v>
      </c>
      <c r="L316" s="590">
        <v>43042</v>
      </c>
      <c r="M316" s="589" t="s">
        <v>71</v>
      </c>
      <c r="N316" s="589" t="s">
        <v>4250</v>
      </c>
    </row>
    <row r="317" spans="1:14" x14ac:dyDescent="0.2">
      <c r="A317" s="589" t="s">
        <v>611</v>
      </c>
      <c r="B317" s="589" t="s">
        <v>687</v>
      </c>
      <c r="C317" s="589" t="s">
        <v>2995</v>
      </c>
      <c r="D317" s="589" t="s">
        <v>689</v>
      </c>
      <c r="E317" s="589" t="s">
        <v>4367</v>
      </c>
      <c r="F317" s="590">
        <v>43041</v>
      </c>
      <c r="G317" s="591">
        <v>57.6</v>
      </c>
      <c r="H317" s="591">
        <v>1</v>
      </c>
      <c r="I317" s="591">
        <f t="shared" si="4"/>
        <v>57.6</v>
      </c>
      <c r="J317" s="589" t="s">
        <v>474</v>
      </c>
      <c r="K317" s="589" t="s">
        <v>3572</v>
      </c>
      <c r="L317" s="590">
        <v>43042</v>
      </c>
      <c r="M317" s="589" t="s">
        <v>71</v>
      </c>
      <c r="N317" s="589" t="s">
        <v>4250</v>
      </c>
    </row>
    <row r="318" spans="1:14" x14ac:dyDescent="0.2">
      <c r="A318" s="589" t="s">
        <v>611</v>
      </c>
      <c r="B318" s="589" t="s">
        <v>687</v>
      </c>
      <c r="C318" s="589" t="s">
        <v>2995</v>
      </c>
      <c r="D318" s="589" t="s">
        <v>689</v>
      </c>
      <c r="E318" s="589" t="s">
        <v>4368</v>
      </c>
      <c r="F318" s="590">
        <v>43039</v>
      </c>
      <c r="G318" s="591">
        <v>345.23</v>
      </c>
      <c r="H318" s="591">
        <v>1</v>
      </c>
      <c r="I318" s="591">
        <f t="shared" si="4"/>
        <v>345.23</v>
      </c>
      <c r="J318" s="589" t="s">
        <v>474</v>
      </c>
      <c r="K318" s="589" t="s">
        <v>1903</v>
      </c>
      <c r="L318" s="590">
        <v>43040</v>
      </c>
      <c r="M318" s="589" t="s">
        <v>71</v>
      </c>
      <c r="N318" s="589" t="s">
        <v>4256</v>
      </c>
    </row>
    <row r="319" spans="1:14" x14ac:dyDescent="0.2">
      <c r="A319" s="589" t="s">
        <v>611</v>
      </c>
      <c r="B319" s="589" t="s">
        <v>687</v>
      </c>
      <c r="C319" s="589" t="s">
        <v>2995</v>
      </c>
      <c r="D319" s="589" t="s">
        <v>689</v>
      </c>
      <c r="E319" s="589" t="s">
        <v>4369</v>
      </c>
      <c r="F319" s="590">
        <v>43039</v>
      </c>
      <c r="G319" s="591">
        <v>278.24</v>
      </c>
      <c r="H319" s="591">
        <v>1</v>
      </c>
      <c r="I319" s="591">
        <f t="shared" si="4"/>
        <v>278.24</v>
      </c>
      <c r="J319" s="589" t="s">
        <v>474</v>
      </c>
      <c r="K319" s="589" t="s">
        <v>1903</v>
      </c>
      <c r="L319" s="590">
        <v>43040</v>
      </c>
      <c r="M319" s="589" t="s">
        <v>71</v>
      </c>
      <c r="N319" s="589" t="s">
        <v>4370</v>
      </c>
    </row>
    <row r="320" spans="1:14" x14ac:dyDescent="0.2">
      <c r="A320" s="589" t="s">
        <v>611</v>
      </c>
      <c r="B320" s="589" t="s">
        <v>687</v>
      </c>
      <c r="C320" s="589" t="s">
        <v>2995</v>
      </c>
      <c r="D320" s="589" t="s">
        <v>689</v>
      </c>
      <c r="E320" s="589" t="s">
        <v>4371</v>
      </c>
      <c r="F320" s="590">
        <v>43039</v>
      </c>
      <c r="G320" s="591">
        <v>345.23</v>
      </c>
      <c r="H320" s="591">
        <v>1</v>
      </c>
      <c r="I320" s="591">
        <f t="shared" si="4"/>
        <v>345.23</v>
      </c>
      <c r="J320" s="589" t="s">
        <v>474</v>
      </c>
      <c r="K320" s="589" t="s">
        <v>1903</v>
      </c>
      <c r="L320" s="590">
        <v>43040</v>
      </c>
      <c r="M320" s="589" t="s">
        <v>71</v>
      </c>
      <c r="N320" s="589" t="s">
        <v>4258</v>
      </c>
    </row>
    <row r="321" spans="1:14" x14ac:dyDescent="0.2">
      <c r="A321" s="589" t="s">
        <v>611</v>
      </c>
      <c r="B321" s="589" t="s">
        <v>687</v>
      </c>
      <c r="C321" s="589" t="s">
        <v>2995</v>
      </c>
      <c r="D321" s="589" t="s">
        <v>689</v>
      </c>
      <c r="E321" s="589" t="s">
        <v>4372</v>
      </c>
      <c r="F321" s="590">
        <v>43039</v>
      </c>
      <c r="G321" s="591">
        <v>98</v>
      </c>
      <c r="H321" s="591">
        <v>1</v>
      </c>
      <c r="I321" s="591">
        <f t="shared" si="4"/>
        <v>98</v>
      </c>
      <c r="J321" s="589" t="s">
        <v>474</v>
      </c>
      <c r="K321" s="589" t="s">
        <v>682</v>
      </c>
      <c r="L321" s="590">
        <v>43040</v>
      </c>
      <c r="M321" s="589" t="s">
        <v>71</v>
      </c>
      <c r="N321" s="589" t="s">
        <v>4373</v>
      </c>
    </row>
    <row r="322" spans="1:14" x14ac:dyDescent="0.2">
      <c r="A322" s="589" t="s">
        <v>611</v>
      </c>
      <c r="B322" s="589" t="s">
        <v>687</v>
      </c>
      <c r="C322" s="589" t="s">
        <v>2995</v>
      </c>
      <c r="D322" s="589" t="s">
        <v>689</v>
      </c>
      <c r="E322" s="589" t="s">
        <v>4374</v>
      </c>
      <c r="F322" s="590">
        <v>43039</v>
      </c>
      <c r="G322" s="591">
        <v>98</v>
      </c>
      <c r="H322" s="591">
        <v>1</v>
      </c>
      <c r="I322" s="591">
        <f t="shared" si="4"/>
        <v>98</v>
      </c>
      <c r="J322" s="589" t="s">
        <v>474</v>
      </c>
      <c r="K322" s="589" t="s">
        <v>682</v>
      </c>
      <c r="L322" s="590">
        <v>43040</v>
      </c>
      <c r="M322" s="589" t="s">
        <v>71</v>
      </c>
      <c r="N322" s="589" t="s">
        <v>4375</v>
      </c>
    </row>
    <row r="323" spans="1:14" x14ac:dyDescent="0.2">
      <c r="A323" s="589" t="s">
        <v>611</v>
      </c>
      <c r="B323" s="589" t="s">
        <v>687</v>
      </c>
      <c r="C323" s="589" t="s">
        <v>2995</v>
      </c>
      <c r="D323" s="589" t="s">
        <v>689</v>
      </c>
      <c r="E323" s="589" t="s">
        <v>4376</v>
      </c>
      <c r="F323" s="590">
        <v>43039</v>
      </c>
      <c r="G323" s="591">
        <v>40</v>
      </c>
      <c r="H323" s="591">
        <v>1</v>
      </c>
      <c r="I323" s="591">
        <f t="shared" ref="I323:I386" si="5">G323*H323</f>
        <v>40</v>
      </c>
      <c r="J323" s="589" t="s">
        <v>474</v>
      </c>
      <c r="K323" s="589" t="s">
        <v>682</v>
      </c>
      <c r="L323" s="590">
        <v>43040</v>
      </c>
      <c r="M323" s="589" t="s">
        <v>71</v>
      </c>
      <c r="N323" s="589" t="s">
        <v>3394</v>
      </c>
    </row>
    <row r="324" spans="1:14" x14ac:dyDescent="0.2">
      <c r="A324" s="589" t="s">
        <v>611</v>
      </c>
      <c r="B324" s="589" t="s">
        <v>687</v>
      </c>
      <c r="C324" s="589" t="s">
        <v>2995</v>
      </c>
      <c r="D324" s="589" t="s">
        <v>689</v>
      </c>
      <c r="E324" s="589" t="s">
        <v>4377</v>
      </c>
      <c r="F324" s="590">
        <v>43039</v>
      </c>
      <c r="G324" s="591">
        <v>40</v>
      </c>
      <c r="H324" s="591">
        <v>1</v>
      </c>
      <c r="I324" s="591">
        <f t="shared" si="5"/>
        <v>40</v>
      </c>
      <c r="J324" s="589" t="s">
        <v>474</v>
      </c>
      <c r="K324" s="589" t="s">
        <v>682</v>
      </c>
      <c r="L324" s="590">
        <v>43040</v>
      </c>
      <c r="M324" s="589" t="s">
        <v>71</v>
      </c>
      <c r="N324" s="589" t="s">
        <v>3396</v>
      </c>
    </row>
    <row r="325" spans="1:14" x14ac:dyDescent="0.2">
      <c r="A325" s="589" t="s">
        <v>611</v>
      </c>
      <c r="B325" s="589" t="s">
        <v>687</v>
      </c>
      <c r="C325" s="589" t="s">
        <v>2995</v>
      </c>
      <c r="D325" s="589" t="s">
        <v>689</v>
      </c>
      <c r="E325" s="589" t="s">
        <v>4378</v>
      </c>
      <c r="F325" s="590">
        <v>42886</v>
      </c>
      <c r="G325" s="591">
        <v>10.3</v>
      </c>
      <c r="H325" s="591">
        <v>1</v>
      </c>
      <c r="I325" s="591">
        <f t="shared" si="5"/>
        <v>10.3</v>
      </c>
      <c r="J325" s="589" t="s">
        <v>474</v>
      </c>
      <c r="K325" s="589" t="s">
        <v>1073</v>
      </c>
      <c r="L325" s="590">
        <v>43054</v>
      </c>
      <c r="M325" s="589" t="s">
        <v>71</v>
      </c>
      <c r="N325" s="589" t="s">
        <v>3256</v>
      </c>
    </row>
    <row r="326" spans="1:14" x14ac:dyDescent="0.2">
      <c r="A326" s="589" t="s">
        <v>611</v>
      </c>
      <c r="B326" s="589" t="s">
        <v>687</v>
      </c>
      <c r="C326" s="589" t="s">
        <v>2995</v>
      </c>
      <c r="D326" s="589" t="s">
        <v>689</v>
      </c>
      <c r="E326" s="589" t="s">
        <v>4379</v>
      </c>
      <c r="F326" s="590">
        <v>42886</v>
      </c>
      <c r="G326" s="591">
        <v>10.3</v>
      </c>
      <c r="H326" s="591">
        <v>1</v>
      </c>
      <c r="I326" s="591">
        <f t="shared" si="5"/>
        <v>10.3</v>
      </c>
      <c r="J326" s="589" t="s">
        <v>474</v>
      </c>
      <c r="K326" s="589" t="s">
        <v>1073</v>
      </c>
      <c r="L326" s="590">
        <v>43054</v>
      </c>
      <c r="M326" s="589" t="s">
        <v>71</v>
      </c>
      <c r="N326" s="589" t="s">
        <v>3256</v>
      </c>
    </row>
    <row r="327" spans="1:14" x14ac:dyDescent="0.2">
      <c r="A327" s="589" t="s">
        <v>611</v>
      </c>
      <c r="B327" s="589" t="s">
        <v>687</v>
      </c>
      <c r="C327" s="589" t="s">
        <v>2995</v>
      </c>
      <c r="D327" s="589" t="s">
        <v>689</v>
      </c>
      <c r="E327" s="589" t="s">
        <v>4380</v>
      </c>
      <c r="F327" s="590">
        <v>42886</v>
      </c>
      <c r="G327" s="591">
        <v>97.85</v>
      </c>
      <c r="H327" s="591">
        <v>1</v>
      </c>
      <c r="I327" s="591">
        <f t="shared" si="5"/>
        <v>97.85</v>
      </c>
      <c r="J327" s="589" t="s">
        <v>474</v>
      </c>
      <c r="K327" s="589" t="s">
        <v>1073</v>
      </c>
      <c r="L327" s="590">
        <v>43054</v>
      </c>
      <c r="M327" s="589" t="s">
        <v>71</v>
      </c>
      <c r="N327" s="589" t="s">
        <v>3256</v>
      </c>
    </row>
    <row r="328" spans="1:14" x14ac:dyDescent="0.2">
      <c r="A328" s="589" t="s">
        <v>611</v>
      </c>
      <c r="B328" s="589" t="s">
        <v>687</v>
      </c>
      <c r="C328" s="589" t="s">
        <v>2995</v>
      </c>
      <c r="D328" s="589" t="s">
        <v>689</v>
      </c>
      <c r="E328" s="589" t="s">
        <v>4381</v>
      </c>
      <c r="F328" s="590">
        <v>42886</v>
      </c>
      <c r="G328" s="591">
        <v>97.85</v>
      </c>
      <c r="H328" s="591">
        <v>1</v>
      </c>
      <c r="I328" s="591">
        <f t="shared" si="5"/>
        <v>97.85</v>
      </c>
      <c r="J328" s="589" t="s">
        <v>474</v>
      </c>
      <c r="K328" s="589" t="s">
        <v>1073</v>
      </c>
      <c r="L328" s="590">
        <v>43054</v>
      </c>
      <c r="M328" s="589" t="s">
        <v>71</v>
      </c>
      <c r="N328" s="589" t="s">
        <v>3256</v>
      </c>
    </row>
    <row r="329" spans="1:14" x14ac:dyDescent="0.2">
      <c r="A329" s="589" t="s">
        <v>611</v>
      </c>
      <c r="B329" s="589" t="s">
        <v>687</v>
      </c>
      <c r="C329" s="589" t="s">
        <v>2995</v>
      </c>
      <c r="D329" s="589" t="s">
        <v>689</v>
      </c>
      <c r="E329" s="589" t="s">
        <v>474</v>
      </c>
      <c r="F329" s="590">
        <v>43061</v>
      </c>
      <c r="G329" s="591">
        <v>52.54</v>
      </c>
      <c r="H329" s="591">
        <v>1</v>
      </c>
      <c r="I329" s="591">
        <f t="shared" si="5"/>
        <v>52.54</v>
      </c>
      <c r="J329" s="589" t="s">
        <v>474</v>
      </c>
      <c r="K329" s="589" t="s">
        <v>550</v>
      </c>
      <c r="L329" s="590">
        <v>43062</v>
      </c>
      <c r="M329" s="589" t="s">
        <v>71</v>
      </c>
      <c r="N329" s="589" t="s">
        <v>4027</v>
      </c>
    </row>
    <row r="330" spans="1:14" x14ac:dyDescent="0.2">
      <c r="A330" s="589" t="s">
        <v>611</v>
      </c>
      <c r="B330" s="589" t="s">
        <v>584</v>
      </c>
      <c r="C330" s="589" t="s">
        <v>585</v>
      </c>
      <c r="D330" s="589" t="s">
        <v>586</v>
      </c>
      <c r="E330" s="589" t="s">
        <v>4382</v>
      </c>
      <c r="F330" s="590">
        <v>43062</v>
      </c>
      <c r="G330" s="591">
        <v>802.17</v>
      </c>
      <c r="H330" s="591">
        <v>1</v>
      </c>
      <c r="I330" s="591">
        <f t="shared" si="5"/>
        <v>802.17</v>
      </c>
      <c r="J330" s="589" t="s">
        <v>4383</v>
      </c>
      <c r="K330" s="589" t="s">
        <v>111</v>
      </c>
      <c r="L330" s="590">
        <v>43063</v>
      </c>
      <c r="M330" s="589" t="s">
        <v>71</v>
      </c>
      <c r="N330" s="589" t="s">
        <v>5488</v>
      </c>
    </row>
    <row r="331" spans="1:14" x14ac:dyDescent="0.2">
      <c r="A331" s="589" t="s">
        <v>611</v>
      </c>
      <c r="B331" s="589" t="s">
        <v>91</v>
      </c>
      <c r="C331" s="589" t="s">
        <v>92</v>
      </c>
      <c r="D331" s="589" t="s">
        <v>93</v>
      </c>
      <c r="E331" s="589" t="s">
        <v>4384</v>
      </c>
      <c r="F331" s="590">
        <v>43068</v>
      </c>
      <c r="G331" s="591">
        <v>108.17</v>
      </c>
      <c r="H331" s="591">
        <v>1</v>
      </c>
      <c r="I331" s="591">
        <f t="shared" si="5"/>
        <v>108.17</v>
      </c>
      <c r="J331" s="589" t="s">
        <v>4385</v>
      </c>
      <c r="K331" s="589" t="s">
        <v>438</v>
      </c>
      <c r="L331" s="590">
        <v>43068</v>
      </c>
      <c r="M331" s="589" t="s">
        <v>71</v>
      </c>
      <c r="N331" s="589" t="s">
        <v>4386</v>
      </c>
    </row>
    <row r="332" spans="1:14" x14ac:dyDescent="0.2">
      <c r="A332" s="589" t="s">
        <v>611</v>
      </c>
      <c r="B332" s="589" t="s">
        <v>91</v>
      </c>
      <c r="C332" s="589" t="s">
        <v>92</v>
      </c>
      <c r="D332" s="589" t="s">
        <v>93</v>
      </c>
      <c r="E332" s="589" t="s">
        <v>4387</v>
      </c>
      <c r="F332" s="590">
        <v>43068</v>
      </c>
      <c r="G332" s="591">
        <v>70.03</v>
      </c>
      <c r="H332" s="591">
        <v>1</v>
      </c>
      <c r="I332" s="591">
        <f t="shared" si="5"/>
        <v>70.03</v>
      </c>
      <c r="J332" s="589" t="s">
        <v>4388</v>
      </c>
      <c r="K332" s="589" t="s">
        <v>118</v>
      </c>
      <c r="L332" s="590">
        <v>43068</v>
      </c>
      <c r="M332" s="589" t="s">
        <v>71</v>
      </c>
      <c r="N332" s="589" t="s">
        <v>4389</v>
      </c>
    </row>
    <row r="333" spans="1:14" x14ac:dyDescent="0.2">
      <c r="A333" s="589" t="s">
        <v>611</v>
      </c>
      <c r="B333" s="589" t="s">
        <v>91</v>
      </c>
      <c r="C333" s="589" t="s">
        <v>92</v>
      </c>
      <c r="D333" s="589" t="s">
        <v>93</v>
      </c>
      <c r="E333" s="589" t="s">
        <v>4390</v>
      </c>
      <c r="F333" s="590">
        <v>43067</v>
      </c>
      <c r="G333" s="591">
        <v>615.1</v>
      </c>
      <c r="H333" s="591">
        <v>1</v>
      </c>
      <c r="I333" s="591">
        <f t="shared" si="5"/>
        <v>615.1</v>
      </c>
      <c r="J333" s="589" t="s">
        <v>4388</v>
      </c>
      <c r="K333" s="589" t="s">
        <v>118</v>
      </c>
      <c r="L333" s="590">
        <v>43067</v>
      </c>
      <c r="M333" s="589" t="s">
        <v>71</v>
      </c>
      <c r="N333" s="589" t="s">
        <v>4389</v>
      </c>
    </row>
    <row r="334" spans="1:14" x14ac:dyDescent="0.2">
      <c r="A334" s="589" t="s">
        <v>611</v>
      </c>
      <c r="B334" s="589" t="s">
        <v>91</v>
      </c>
      <c r="C334" s="589" t="s">
        <v>92</v>
      </c>
      <c r="D334" s="589" t="s">
        <v>93</v>
      </c>
      <c r="E334" s="589" t="s">
        <v>4391</v>
      </c>
      <c r="F334" s="590">
        <v>43067</v>
      </c>
      <c r="G334" s="591">
        <v>44.77</v>
      </c>
      <c r="H334" s="591">
        <v>1</v>
      </c>
      <c r="I334" s="591">
        <f t="shared" si="5"/>
        <v>44.77</v>
      </c>
      <c r="J334" s="589" t="s">
        <v>4392</v>
      </c>
      <c r="K334" s="589" t="s">
        <v>223</v>
      </c>
      <c r="L334" s="590">
        <v>43067</v>
      </c>
      <c r="M334" s="589" t="s">
        <v>71</v>
      </c>
      <c r="N334" s="589" t="s">
        <v>4393</v>
      </c>
    </row>
    <row r="335" spans="1:14" x14ac:dyDescent="0.2">
      <c r="A335" s="589" t="s">
        <v>611</v>
      </c>
      <c r="B335" s="589" t="s">
        <v>91</v>
      </c>
      <c r="C335" s="589" t="s">
        <v>92</v>
      </c>
      <c r="D335" s="589" t="s">
        <v>93</v>
      </c>
      <c r="E335" s="589" t="s">
        <v>4394</v>
      </c>
      <c r="F335" s="590">
        <v>43066</v>
      </c>
      <c r="G335" s="591">
        <v>595.99</v>
      </c>
      <c r="H335" s="591">
        <v>1</v>
      </c>
      <c r="I335" s="591">
        <f t="shared" si="5"/>
        <v>595.99</v>
      </c>
      <c r="J335" s="589" t="s">
        <v>4395</v>
      </c>
      <c r="K335" s="589" t="s">
        <v>520</v>
      </c>
      <c r="L335" s="590">
        <v>43066</v>
      </c>
      <c r="M335" s="589" t="s">
        <v>71</v>
      </c>
      <c r="N335" s="589" t="s">
        <v>4396</v>
      </c>
    </row>
    <row r="336" spans="1:14" x14ac:dyDescent="0.2">
      <c r="A336" s="589" t="s">
        <v>611</v>
      </c>
      <c r="B336" s="589" t="s">
        <v>91</v>
      </c>
      <c r="C336" s="589" t="s">
        <v>92</v>
      </c>
      <c r="D336" s="589" t="s">
        <v>93</v>
      </c>
      <c r="E336" s="589" t="s">
        <v>4397</v>
      </c>
      <c r="F336" s="590">
        <v>43066</v>
      </c>
      <c r="G336" s="591">
        <v>127.05</v>
      </c>
      <c r="H336" s="591">
        <v>1</v>
      </c>
      <c r="I336" s="591">
        <f t="shared" si="5"/>
        <v>127.05</v>
      </c>
      <c r="J336" s="589" t="s">
        <v>4398</v>
      </c>
      <c r="K336" s="589" t="s">
        <v>223</v>
      </c>
      <c r="L336" s="590">
        <v>43066</v>
      </c>
      <c r="M336" s="589" t="s">
        <v>71</v>
      </c>
      <c r="N336" s="589" t="s">
        <v>4399</v>
      </c>
    </row>
    <row r="337" spans="1:14" x14ac:dyDescent="0.2">
      <c r="A337" s="589" t="s">
        <v>611</v>
      </c>
      <c r="B337" s="589" t="s">
        <v>91</v>
      </c>
      <c r="C337" s="589" t="s">
        <v>92</v>
      </c>
      <c r="D337" s="589" t="s">
        <v>93</v>
      </c>
      <c r="E337" s="589" t="s">
        <v>4401</v>
      </c>
      <c r="F337" s="590">
        <v>43063</v>
      </c>
      <c r="G337" s="591">
        <v>455.57</v>
      </c>
      <c r="H337" s="591">
        <v>1</v>
      </c>
      <c r="I337" s="591">
        <f t="shared" si="5"/>
        <v>455.57</v>
      </c>
      <c r="J337" s="589" t="s">
        <v>4402</v>
      </c>
      <c r="K337" s="589" t="s">
        <v>509</v>
      </c>
      <c r="L337" s="590">
        <v>43063</v>
      </c>
      <c r="M337" s="589" t="s">
        <v>71</v>
      </c>
      <c r="N337" s="589" t="s">
        <v>4403</v>
      </c>
    </row>
    <row r="338" spans="1:14" x14ac:dyDescent="0.2">
      <c r="A338" s="589" t="s">
        <v>611</v>
      </c>
      <c r="B338" s="589" t="s">
        <v>91</v>
      </c>
      <c r="C338" s="589" t="s">
        <v>92</v>
      </c>
      <c r="D338" s="589" t="s">
        <v>93</v>
      </c>
      <c r="E338" s="589" t="s">
        <v>4409</v>
      </c>
      <c r="F338" s="590">
        <v>43045</v>
      </c>
      <c r="G338" s="591">
        <v>117.61</v>
      </c>
      <c r="H338" s="591">
        <v>1</v>
      </c>
      <c r="I338" s="591">
        <f t="shared" si="5"/>
        <v>117.61</v>
      </c>
      <c r="J338" s="589" t="s">
        <v>4410</v>
      </c>
      <c r="K338" s="589" t="s">
        <v>617</v>
      </c>
      <c r="L338" s="590">
        <v>43045</v>
      </c>
      <c r="M338" s="589" t="s">
        <v>71</v>
      </c>
      <c r="N338" s="589" t="s">
        <v>4411</v>
      </c>
    </row>
    <row r="339" spans="1:14" x14ac:dyDescent="0.2">
      <c r="A339" s="589" t="s">
        <v>611</v>
      </c>
      <c r="B339" s="589" t="s">
        <v>91</v>
      </c>
      <c r="C339" s="589" t="s">
        <v>92</v>
      </c>
      <c r="D339" s="589" t="s">
        <v>93</v>
      </c>
      <c r="E339" s="589" t="s">
        <v>4412</v>
      </c>
      <c r="F339" s="590">
        <v>43042</v>
      </c>
      <c r="G339" s="591">
        <v>611.44000000000005</v>
      </c>
      <c r="H339" s="591">
        <v>1</v>
      </c>
      <c r="I339" s="591">
        <f t="shared" si="5"/>
        <v>611.44000000000005</v>
      </c>
      <c r="J339" s="589" t="s">
        <v>4410</v>
      </c>
      <c r="K339" s="589" t="s">
        <v>617</v>
      </c>
      <c r="L339" s="590">
        <v>43042</v>
      </c>
      <c r="M339" s="589" t="s">
        <v>71</v>
      </c>
      <c r="N339" s="589" t="s">
        <v>4411</v>
      </c>
    </row>
    <row r="340" spans="1:14" x14ac:dyDescent="0.2">
      <c r="A340" s="589" t="s">
        <v>611</v>
      </c>
      <c r="B340" s="589" t="s">
        <v>4413</v>
      </c>
      <c r="C340" s="589" t="s">
        <v>4414</v>
      </c>
      <c r="D340" s="589" t="s">
        <v>4415</v>
      </c>
      <c r="E340" s="589" t="s">
        <v>4416</v>
      </c>
      <c r="F340" s="590">
        <v>43066</v>
      </c>
      <c r="G340" s="591">
        <v>1570.58</v>
      </c>
      <c r="H340" s="591">
        <v>1</v>
      </c>
      <c r="I340" s="591">
        <f t="shared" si="5"/>
        <v>1570.58</v>
      </c>
      <c r="J340" s="589" t="s">
        <v>4417</v>
      </c>
      <c r="K340" s="589" t="s">
        <v>347</v>
      </c>
      <c r="L340" s="590">
        <v>43066</v>
      </c>
      <c r="M340" s="589" t="s">
        <v>71</v>
      </c>
      <c r="N340" s="589" t="s">
        <v>4418</v>
      </c>
    </row>
    <row r="341" spans="1:14" x14ac:dyDescent="0.2">
      <c r="A341" s="589" t="s">
        <v>611</v>
      </c>
      <c r="B341" s="589" t="s">
        <v>215</v>
      </c>
      <c r="C341" s="589" t="s">
        <v>3828</v>
      </c>
      <c r="D341" s="589" t="s">
        <v>216</v>
      </c>
      <c r="E341" s="589" t="s">
        <v>4421</v>
      </c>
      <c r="F341" s="590">
        <v>43056</v>
      </c>
      <c r="G341" s="591">
        <v>133.11000000000001</v>
      </c>
      <c r="H341" s="591">
        <v>1</v>
      </c>
      <c r="I341" s="591">
        <f t="shared" si="5"/>
        <v>133.11000000000001</v>
      </c>
      <c r="J341" s="589" t="s">
        <v>4422</v>
      </c>
      <c r="K341" s="589" t="s">
        <v>237</v>
      </c>
      <c r="L341" s="590">
        <v>43061</v>
      </c>
      <c r="M341" s="589" t="s">
        <v>71</v>
      </c>
      <c r="N341" s="589" t="s">
        <v>4423</v>
      </c>
    </row>
    <row r="342" spans="1:14" x14ac:dyDescent="0.2">
      <c r="A342" s="589" t="s">
        <v>611</v>
      </c>
      <c r="B342" s="589" t="s">
        <v>215</v>
      </c>
      <c r="C342" s="589" t="s">
        <v>3828</v>
      </c>
      <c r="D342" s="589" t="s">
        <v>216</v>
      </c>
      <c r="E342" s="589" t="s">
        <v>4424</v>
      </c>
      <c r="F342" s="590">
        <v>43049</v>
      </c>
      <c r="G342" s="591">
        <v>274.27</v>
      </c>
      <c r="H342" s="591">
        <v>1</v>
      </c>
      <c r="I342" s="591">
        <f t="shared" si="5"/>
        <v>274.27</v>
      </c>
      <c r="J342" s="589" t="s">
        <v>4425</v>
      </c>
      <c r="K342" s="589" t="s">
        <v>84</v>
      </c>
      <c r="L342" s="590">
        <v>43052</v>
      </c>
      <c r="M342" s="589" t="s">
        <v>71</v>
      </c>
      <c r="N342" s="589" t="s">
        <v>4426</v>
      </c>
    </row>
    <row r="343" spans="1:14" x14ac:dyDescent="0.2">
      <c r="A343" s="589" t="s">
        <v>611</v>
      </c>
      <c r="B343" s="589" t="s">
        <v>215</v>
      </c>
      <c r="C343" s="589" t="s">
        <v>3828</v>
      </c>
      <c r="D343" s="589" t="s">
        <v>216</v>
      </c>
      <c r="E343" s="589" t="s">
        <v>4427</v>
      </c>
      <c r="F343" s="590">
        <v>43042</v>
      </c>
      <c r="G343" s="591">
        <v>98.49</v>
      </c>
      <c r="H343" s="591">
        <v>1</v>
      </c>
      <c r="I343" s="591">
        <f t="shared" si="5"/>
        <v>98.49</v>
      </c>
      <c r="J343" s="589" t="s">
        <v>4428</v>
      </c>
      <c r="K343" s="589" t="s">
        <v>237</v>
      </c>
      <c r="L343" s="590">
        <v>43045</v>
      </c>
      <c r="M343" s="589" t="s">
        <v>71</v>
      </c>
      <c r="N343" s="589" t="s">
        <v>4429</v>
      </c>
    </row>
    <row r="344" spans="1:14" x14ac:dyDescent="0.2">
      <c r="A344" s="589" t="s">
        <v>611</v>
      </c>
      <c r="B344" s="589" t="s">
        <v>215</v>
      </c>
      <c r="C344" s="589" t="s">
        <v>3828</v>
      </c>
      <c r="D344" s="589" t="s">
        <v>216</v>
      </c>
      <c r="E344" s="589" t="s">
        <v>4430</v>
      </c>
      <c r="F344" s="590">
        <v>43038</v>
      </c>
      <c r="G344" s="591">
        <v>1167.92</v>
      </c>
      <c r="H344" s="591">
        <v>1</v>
      </c>
      <c r="I344" s="591">
        <f t="shared" si="5"/>
        <v>1167.92</v>
      </c>
      <c r="J344" s="589" t="s">
        <v>4425</v>
      </c>
      <c r="K344" s="589" t="s">
        <v>84</v>
      </c>
      <c r="L344" s="590">
        <v>43041</v>
      </c>
      <c r="M344" s="589" t="s">
        <v>71</v>
      </c>
      <c r="N344" s="589" t="s">
        <v>4426</v>
      </c>
    </row>
    <row r="345" spans="1:14" x14ac:dyDescent="0.2">
      <c r="A345" s="589" t="s">
        <v>611</v>
      </c>
      <c r="B345" s="589" t="s">
        <v>215</v>
      </c>
      <c r="C345" s="589" t="s">
        <v>3828</v>
      </c>
      <c r="D345" s="589" t="s">
        <v>216</v>
      </c>
      <c r="E345" s="589" t="s">
        <v>4431</v>
      </c>
      <c r="F345" s="590">
        <v>43017</v>
      </c>
      <c r="G345" s="591">
        <v>20.010000000000002</v>
      </c>
      <c r="H345" s="591">
        <v>1</v>
      </c>
      <c r="I345" s="591">
        <f t="shared" si="5"/>
        <v>20.010000000000002</v>
      </c>
      <c r="J345" s="589" t="s">
        <v>4432</v>
      </c>
      <c r="K345" s="589" t="s">
        <v>509</v>
      </c>
      <c r="L345" s="590">
        <v>43048</v>
      </c>
      <c r="M345" s="589" t="s">
        <v>71</v>
      </c>
      <c r="N345" s="589" t="s">
        <v>4433</v>
      </c>
    </row>
    <row r="346" spans="1:14" x14ac:dyDescent="0.2">
      <c r="A346" s="589" t="s">
        <v>611</v>
      </c>
      <c r="B346" s="589" t="s">
        <v>215</v>
      </c>
      <c r="C346" s="589" t="s">
        <v>3828</v>
      </c>
      <c r="D346" s="589" t="s">
        <v>216</v>
      </c>
      <c r="E346" s="589" t="s">
        <v>4434</v>
      </c>
      <c r="F346" s="590">
        <v>43017</v>
      </c>
      <c r="G346" s="591">
        <v>20.010000000000002</v>
      </c>
      <c r="H346" s="591">
        <v>1</v>
      </c>
      <c r="I346" s="591">
        <f t="shared" si="5"/>
        <v>20.010000000000002</v>
      </c>
      <c r="J346" s="589" t="s">
        <v>4432</v>
      </c>
      <c r="K346" s="589" t="s">
        <v>509</v>
      </c>
      <c r="L346" s="590">
        <v>43048</v>
      </c>
      <c r="M346" s="589" t="s">
        <v>71</v>
      </c>
      <c r="N346" s="589" t="s">
        <v>4433</v>
      </c>
    </row>
    <row r="347" spans="1:14" x14ac:dyDescent="0.2">
      <c r="A347" s="589" t="s">
        <v>611</v>
      </c>
      <c r="B347" s="589" t="s">
        <v>4435</v>
      </c>
      <c r="C347" s="589" t="s">
        <v>4436</v>
      </c>
      <c r="D347" s="589" t="s">
        <v>4437</v>
      </c>
      <c r="E347" s="589" t="s">
        <v>4438</v>
      </c>
      <c r="F347" s="590">
        <v>43061</v>
      </c>
      <c r="G347" s="591">
        <v>133.1</v>
      </c>
      <c r="H347" s="591">
        <v>1</v>
      </c>
      <c r="I347" s="591">
        <f t="shared" si="5"/>
        <v>133.1</v>
      </c>
      <c r="J347" s="589" t="s">
        <v>4439</v>
      </c>
      <c r="K347" s="589" t="s">
        <v>633</v>
      </c>
      <c r="L347" s="590">
        <v>43061</v>
      </c>
      <c r="M347" s="589" t="s">
        <v>71</v>
      </c>
      <c r="N347" s="589" t="s">
        <v>4440</v>
      </c>
    </row>
    <row r="348" spans="1:14" x14ac:dyDescent="0.2">
      <c r="A348" s="589" t="s">
        <v>611</v>
      </c>
      <c r="B348" s="589" t="s">
        <v>399</v>
      </c>
      <c r="C348" s="589" t="s">
        <v>400</v>
      </c>
      <c r="D348" s="589" t="s">
        <v>401</v>
      </c>
      <c r="E348" s="589" t="s">
        <v>4441</v>
      </c>
      <c r="F348" s="590">
        <v>43039</v>
      </c>
      <c r="G348" s="591">
        <v>839</v>
      </c>
      <c r="H348" s="591">
        <v>1</v>
      </c>
      <c r="I348" s="591">
        <f t="shared" si="5"/>
        <v>839</v>
      </c>
      <c r="J348" s="589" t="s">
        <v>474</v>
      </c>
      <c r="K348" s="589" t="s">
        <v>2106</v>
      </c>
      <c r="L348" s="590">
        <v>43062</v>
      </c>
      <c r="M348" s="589" t="s">
        <v>71</v>
      </c>
      <c r="N348" s="589" t="s">
        <v>474</v>
      </c>
    </row>
    <row r="349" spans="1:14" x14ac:dyDescent="0.2">
      <c r="A349" s="589" t="s">
        <v>611</v>
      </c>
      <c r="B349" s="589" t="s">
        <v>4442</v>
      </c>
      <c r="C349" s="589" t="s">
        <v>4443</v>
      </c>
      <c r="D349" s="589" t="s">
        <v>4444</v>
      </c>
      <c r="E349" s="589" t="s">
        <v>4445</v>
      </c>
      <c r="F349" s="590">
        <v>43067</v>
      </c>
      <c r="G349" s="591">
        <v>1159.1600000000001</v>
      </c>
      <c r="H349" s="591">
        <v>1</v>
      </c>
      <c r="I349" s="591">
        <f t="shared" si="5"/>
        <v>1159.1600000000001</v>
      </c>
      <c r="J349" s="589" t="s">
        <v>4446</v>
      </c>
      <c r="K349" s="589" t="s">
        <v>226</v>
      </c>
      <c r="L349" s="590">
        <v>43068</v>
      </c>
      <c r="M349" s="589" t="s">
        <v>71</v>
      </c>
      <c r="N349" s="589" t="s">
        <v>4447</v>
      </c>
    </row>
    <row r="350" spans="1:14" x14ac:dyDescent="0.2">
      <c r="A350" s="589" t="s">
        <v>611</v>
      </c>
      <c r="B350" s="589" t="s">
        <v>81</v>
      </c>
      <c r="C350" s="589" t="s">
        <v>82</v>
      </c>
      <c r="D350" s="589" t="s">
        <v>83</v>
      </c>
      <c r="E350" s="589" t="s">
        <v>4448</v>
      </c>
      <c r="F350" s="590">
        <v>43039</v>
      </c>
      <c r="G350" s="591">
        <v>108.6</v>
      </c>
      <c r="H350" s="591">
        <v>1</v>
      </c>
      <c r="I350" s="591">
        <f t="shared" si="5"/>
        <v>108.6</v>
      </c>
      <c r="J350" s="589" t="s">
        <v>4449</v>
      </c>
      <c r="K350" s="589" t="s">
        <v>237</v>
      </c>
      <c r="L350" s="590">
        <v>43048</v>
      </c>
      <c r="M350" s="589" t="s">
        <v>71</v>
      </c>
      <c r="N350" s="589" t="s">
        <v>474</v>
      </c>
    </row>
    <row r="351" spans="1:14" x14ac:dyDescent="0.2">
      <c r="A351" s="589" t="s">
        <v>611</v>
      </c>
      <c r="B351" s="589" t="s">
        <v>81</v>
      </c>
      <c r="C351" s="589" t="s">
        <v>82</v>
      </c>
      <c r="D351" s="589" t="s">
        <v>83</v>
      </c>
      <c r="E351" s="589" t="s">
        <v>4450</v>
      </c>
      <c r="F351" s="590">
        <v>42993</v>
      </c>
      <c r="G351" s="591">
        <v>254.1</v>
      </c>
      <c r="H351" s="591">
        <v>1</v>
      </c>
      <c r="I351" s="591">
        <f t="shared" si="5"/>
        <v>254.1</v>
      </c>
      <c r="J351" s="589" t="s">
        <v>4451</v>
      </c>
      <c r="K351" s="589" t="s">
        <v>223</v>
      </c>
      <c r="L351" s="590">
        <v>43069</v>
      </c>
      <c r="M351" s="589" t="s">
        <v>71</v>
      </c>
      <c r="N351" s="589" t="s">
        <v>4452</v>
      </c>
    </row>
    <row r="352" spans="1:14" x14ac:dyDescent="0.2">
      <c r="A352" s="589" t="s">
        <v>611</v>
      </c>
      <c r="B352" s="589" t="s">
        <v>78</v>
      </c>
      <c r="C352" s="589" t="s">
        <v>79</v>
      </c>
      <c r="D352" s="589" t="s">
        <v>80</v>
      </c>
      <c r="E352" s="589" t="s">
        <v>4454</v>
      </c>
      <c r="F352" s="590">
        <v>43068</v>
      </c>
      <c r="G352" s="591">
        <v>136.03</v>
      </c>
      <c r="H352" s="591">
        <v>1</v>
      </c>
      <c r="I352" s="591">
        <f t="shared" si="5"/>
        <v>136.03</v>
      </c>
      <c r="J352" s="589" t="s">
        <v>4455</v>
      </c>
      <c r="K352" s="589" t="s">
        <v>607</v>
      </c>
      <c r="L352" s="590">
        <v>43069</v>
      </c>
      <c r="M352" s="589" t="s">
        <v>71</v>
      </c>
      <c r="N352" s="589" t="s">
        <v>4456</v>
      </c>
    </row>
    <row r="353" spans="1:14" x14ac:dyDescent="0.2">
      <c r="A353" s="589" t="s">
        <v>611</v>
      </c>
      <c r="B353" s="589" t="s">
        <v>78</v>
      </c>
      <c r="C353" s="589" t="s">
        <v>79</v>
      </c>
      <c r="D353" s="589" t="s">
        <v>80</v>
      </c>
      <c r="E353" s="589" t="s">
        <v>4458</v>
      </c>
      <c r="F353" s="590">
        <v>43066</v>
      </c>
      <c r="G353" s="591">
        <v>159.76</v>
      </c>
      <c r="H353" s="591">
        <v>1</v>
      </c>
      <c r="I353" s="591">
        <f t="shared" si="5"/>
        <v>159.76</v>
      </c>
      <c r="J353" s="589" t="s">
        <v>4459</v>
      </c>
      <c r="K353" s="589" t="s">
        <v>4460</v>
      </c>
      <c r="L353" s="590">
        <v>43067</v>
      </c>
      <c r="M353" s="589" t="s">
        <v>71</v>
      </c>
      <c r="N353" s="589" t="s">
        <v>4461</v>
      </c>
    </row>
    <row r="354" spans="1:14" x14ac:dyDescent="0.2">
      <c r="A354" s="589" t="s">
        <v>611</v>
      </c>
      <c r="B354" s="589" t="s">
        <v>78</v>
      </c>
      <c r="C354" s="589" t="s">
        <v>79</v>
      </c>
      <c r="D354" s="589" t="s">
        <v>80</v>
      </c>
      <c r="E354" s="589" t="s">
        <v>4462</v>
      </c>
      <c r="F354" s="590">
        <v>43062</v>
      </c>
      <c r="G354" s="591">
        <v>232.49</v>
      </c>
      <c r="H354" s="591">
        <v>1</v>
      </c>
      <c r="I354" s="591">
        <f t="shared" si="5"/>
        <v>232.49</v>
      </c>
      <c r="J354" s="589" t="s">
        <v>4463</v>
      </c>
      <c r="K354" s="589" t="s">
        <v>525</v>
      </c>
      <c r="L354" s="590">
        <v>43063</v>
      </c>
      <c r="M354" s="589" t="s">
        <v>588</v>
      </c>
      <c r="N354" s="589" t="s">
        <v>4464</v>
      </c>
    </row>
    <row r="355" spans="1:14" x14ac:dyDescent="0.2">
      <c r="A355" s="589" t="s">
        <v>611</v>
      </c>
      <c r="B355" s="589" t="s">
        <v>78</v>
      </c>
      <c r="C355" s="589" t="s">
        <v>79</v>
      </c>
      <c r="D355" s="589" t="s">
        <v>80</v>
      </c>
      <c r="E355" s="589" t="s">
        <v>4465</v>
      </c>
      <c r="F355" s="590">
        <v>43060</v>
      </c>
      <c r="G355" s="591">
        <v>207.09</v>
      </c>
      <c r="H355" s="591">
        <v>1</v>
      </c>
      <c r="I355" s="591">
        <f t="shared" si="5"/>
        <v>207.09</v>
      </c>
      <c r="J355" s="589" t="s">
        <v>4466</v>
      </c>
      <c r="K355" s="589" t="s">
        <v>762</v>
      </c>
      <c r="L355" s="590">
        <v>43061</v>
      </c>
      <c r="M355" s="589" t="s">
        <v>71</v>
      </c>
      <c r="N355" s="589" t="s">
        <v>4467</v>
      </c>
    </row>
    <row r="356" spans="1:14" x14ac:dyDescent="0.2">
      <c r="A356" s="589" t="s">
        <v>611</v>
      </c>
      <c r="B356" s="589" t="s">
        <v>78</v>
      </c>
      <c r="C356" s="589" t="s">
        <v>79</v>
      </c>
      <c r="D356" s="589" t="s">
        <v>80</v>
      </c>
      <c r="E356" s="589" t="s">
        <v>4468</v>
      </c>
      <c r="F356" s="590">
        <v>43047</v>
      </c>
      <c r="G356" s="591">
        <v>42.54</v>
      </c>
      <c r="H356" s="591">
        <v>1</v>
      </c>
      <c r="I356" s="591">
        <f t="shared" si="5"/>
        <v>42.54</v>
      </c>
      <c r="J356" s="589" t="s">
        <v>4469</v>
      </c>
      <c r="K356" s="589" t="s">
        <v>608</v>
      </c>
      <c r="L356" s="590">
        <v>43048</v>
      </c>
      <c r="M356" s="589" t="s">
        <v>71</v>
      </c>
      <c r="N356" s="589" t="s">
        <v>4470</v>
      </c>
    </row>
    <row r="357" spans="1:14" x14ac:dyDescent="0.2">
      <c r="A357" s="589" t="s">
        <v>611</v>
      </c>
      <c r="B357" s="589" t="s">
        <v>78</v>
      </c>
      <c r="C357" s="589" t="s">
        <v>79</v>
      </c>
      <c r="D357" s="589" t="s">
        <v>80</v>
      </c>
      <c r="E357" s="589" t="s">
        <v>4471</v>
      </c>
      <c r="F357" s="590">
        <v>43039</v>
      </c>
      <c r="G357" s="591">
        <v>81.45</v>
      </c>
      <c r="H357" s="591">
        <v>1</v>
      </c>
      <c r="I357" s="591">
        <f t="shared" si="5"/>
        <v>81.45</v>
      </c>
      <c r="J357" s="589" t="s">
        <v>474</v>
      </c>
      <c r="K357" s="589" t="s">
        <v>2975</v>
      </c>
      <c r="L357" s="590">
        <v>43045</v>
      </c>
      <c r="M357" s="589" t="s">
        <v>71</v>
      </c>
      <c r="N357" s="589" t="s">
        <v>474</v>
      </c>
    </row>
    <row r="358" spans="1:14" x14ac:dyDescent="0.2">
      <c r="A358" s="589" t="s">
        <v>611</v>
      </c>
      <c r="B358" s="589" t="s">
        <v>78</v>
      </c>
      <c r="C358" s="589" t="s">
        <v>79</v>
      </c>
      <c r="D358" s="589" t="s">
        <v>80</v>
      </c>
      <c r="E358" s="589" t="s">
        <v>5309</v>
      </c>
      <c r="F358" s="590">
        <v>43039</v>
      </c>
      <c r="G358" s="591">
        <v>83.72</v>
      </c>
      <c r="H358" s="591">
        <v>1</v>
      </c>
      <c r="I358" s="591">
        <f t="shared" si="5"/>
        <v>83.72</v>
      </c>
      <c r="J358" s="589" t="s">
        <v>3794</v>
      </c>
      <c r="K358" s="589" t="s">
        <v>152</v>
      </c>
      <c r="L358" s="590">
        <v>43045</v>
      </c>
      <c r="M358" s="589" t="s">
        <v>71</v>
      </c>
      <c r="N358" s="589" t="s">
        <v>3795</v>
      </c>
    </row>
    <row r="359" spans="1:14" x14ac:dyDescent="0.2">
      <c r="A359" s="589" t="s">
        <v>611</v>
      </c>
      <c r="B359" s="589" t="s">
        <v>78</v>
      </c>
      <c r="C359" s="589" t="s">
        <v>79</v>
      </c>
      <c r="D359" s="589" t="s">
        <v>80</v>
      </c>
      <c r="E359" s="589" t="s">
        <v>4472</v>
      </c>
      <c r="F359" s="590">
        <v>43039</v>
      </c>
      <c r="G359" s="591">
        <v>148.88999999999999</v>
      </c>
      <c r="H359" s="591">
        <v>1</v>
      </c>
      <c r="I359" s="591">
        <f t="shared" si="5"/>
        <v>148.88999999999999</v>
      </c>
      <c r="J359" s="589" t="s">
        <v>474</v>
      </c>
      <c r="K359" s="589" t="s">
        <v>2975</v>
      </c>
      <c r="L359" s="590">
        <v>43045</v>
      </c>
      <c r="M359" s="589" t="s">
        <v>71</v>
      </c>
      <c r="N359" s="589" t="s">
        <v>474</v>
      </c>
    </row>
    <row r="360" spans="1:14" x14ac:dyDescent="0.2">
      <c r="A360" s="589" t="s">
        <v>611</v>
      </c>
      <c r="B360" s="589" t="s">
        <v>78</v>
      </c>
      <c r="C360" s="589" t="s">
        <v>79</v>
      </c>
      <c r="D360" s="589" t="s">
        <v>80</v>
      </c>
      <c r="E360" s="589" t="s">
        <v>4473</v>
      </c>
      <c r="F360" s="590">
        <v>43039</v>
      </c>
      <c r="G360" s="591">
        <v>58.06</v>
      </c>
      <c r="H360" s="591">
        <v>1</v>
      </c>
      <c r="I360" s="591">
        <f t="shared" si="5"/>
        <v>58.06</v>
      </c>
      <c r="J360" s="589" t="s">
        <v>474</v>
      </c>
      <c r="K360" s="589" t="s">
        <v>233</v>
      </c>
      <c r="L360" s="590">
        <v>43045</v>
      </c>
      <c r="M360" s="589" t="s">
        <v>71</v>
      </c>
      <c r="N360" s="589" t="s">
        <v>474</v>
      </c>
    </row>
    <row r="361" spans="1:14" x14ac:dyDescent="0.2">
      <c r="A361" s="589" t="s">
        <v>611</v>
      </c>
      <c r="B361" s="589" t="s">
        <v>581</v>
      </c>
      <c r="C361" s="589" t="s">
        <v>582</v>
      </c>
      <c r="D361" s="589" t="s">
        <v>583</v>
      </c>
      <c r="E361" s="589" t="s">
        <v>4474</v>
      </c>
      <c r="F361" s="590">
        <v>43063</v>
      </c>
      <c r="G361" s="591">
        <v>999.99</v>
      </c>
      <c r="H361" s="591">
        <v>1</v>
      </c>
      <c r="I361" s="591">
        <f t="shared" si="5"/>
        <v>999.99</v>
      </c>
      <c r="J361" s="589" t="s">
        <v>4475</v>
      </c>
      <c r="K361" s="589" t="s">
        <v>668</v>
      </c>
      <c r="L361" s="590">
        <v>43063</v>
      </c>
      <c r="M361" s="589" t="s">
        <v>71</v>
      </c>
      <c r="N361" s="589" t="s">
        <v>4476</v>
      </c>
    </row>
    <row r="362" spans="1:14" x14ac:dyDescent="0.2">
      <c r="A362" s="589" t="s">
        <v>611</v>
      </c>
      <c r="B362" s="589" t="s">
        <v>4479</v>
      </c>
      <c r="C362" s="589" t="s">
        <v>4480</v>
      </c>
      <c r="D362" s="589" t="s">
        <v>4481</v>
      </c>
      <c r="E362" s="589" t="s">
        <v>4482</v>
      </c>
      <c r="F362" s="590">
        <v>43039</v>
      </c>
      <c r="G362" s="591">
        <v>84.42</v>
      </c>
      <c r="H362" s="591">
        <v>1</v>
      </c>
      <c r="I362" s="591">
        <f t="shared" si="5"/>
        <v>84.42</v>
      </c>
      <c r="J362" s="589" t="s">
        <v>4483</v>
      </c>
      <c r="K362" s="589" t="s">
        <v>2151</v>
      </c>
      <c r="L362" s="590">
        <v>43042</v>
      </c>
      <c r="M362" s="589" t="s">
        <v>71</v>
      </c>
      <c r="N362" s="589" t="s">
        <v>4484</v>
      </c>
    </row>
    <row r="363" spans="1:14" x14ac:dyDescent="0.2">
      <c r="A363" s="589" t="s">
        <v>611</v>
      </c>
      <c r="B363" s="589" t="s">
        <v>4479</v>
      </c>
      <c r="C363" s="589" t="s">
        <v>4480</v>
      </c>
      <c r="D363" s="589" t="s">
        <v>4481</v>
      </c>
      <c r="E363" s="589" t="s">
        <v>4485</v>
      </c>
      <c r="F363" s="590">
        <v>43063</v>
      </c>
      <c r="G363" s="591">
        <v>84.08</v>
      </c>
      <c r="H363" s="591">
        <v>1</v>
      </c>
      <c r="I363" s="591">
        <f t="shared" si="5"/>
        <v>84.08</v>
      </c>
      <c r="J363" s="589" t="s">
        <v>4483</v>
      </c>
      <c r="K363" s="589" t="s">
        <v>2151</v>
      </c>
      <c r="L363" s="590">
        <v>43068</v>
      </c>
      <c r="M363" s="589" t="s">
        <v>71</v>
      </c>
      <c r="N363" s="589" t="s">
        <v>4484</v>
      </c>
    </row>
    <row r="364" spans="1:14" x14ac:dyDescent="0.2">
      <c r="A364" s="589" t="s">
        <v>611</v>
      </c>
      <c r="B364" s="589" t="s">
        <v>2390</v>
      </c>
      <c r="C364" s="589" t="s">
        <v>2391</v>
      </c>
      <c r="D364" s="589" t="s">
        <v>2392</v>
      </c>
      <c r="E364" s="589" t="s">
        <v>4495</v>
      </c>
      <c r="F364" s="590">
        <v>43066</v>
      </c>
      <c r="G364" s="591">
        <v>1436.27</v>
      </c>
      <c r="H364" s="591">
        <v>1</v>
      </c>
      <c r="I364" s="591">
        <f t="shared" si="5"/>
        <v>1436.27</v>
      </c>
      <c r="J364" s="589" t="s">
        <v>4496</v>
      </c>
      <c r="K364" s="589" t="s">
        <v>1822</v>
      </c>
      <c r="L364" s="590">
        <v>43066</v>
      </c>
      <c r="M364" s="589" t="s">
        <v>71</v>
      </c>
      <c r="N364" s="589" t="s">
        <v>4497</v>
      </c>
    </row>
    <row r="365" spans="1:14" x14ac:dyDescent="0.2">
      <c r="A365" s="589" t="s">
        <v>611</v>
      </c>
      <c r="B365" s="589" t="s">
        <v>835</v>
      </c>
      <c r="C365" s="589" t="s">
        <v>836</v>
      </c>
      <c r="D365" s="589" t="s">
        <v>837</v>
      </c>
      <c r="E365" s="589" t="s">
        <v>4498</v>
      </c>
      <c r="F365" s="590">
        <v>43060</v>
      </c>
      <c r="G365" s="591">
        <v>150.04</v>
      </c>
      <c r="H365" s="591">
        <v>1</v>
      </c>
      <c r="I365" s="591">
        <f t="shared" si="5"/>
        <v>150.04</v>
      </c>
      <c r="J365" s="589" t="s">
        <v>4499</v>
      </c>
      <c r="K365" s="589" t="s">
        <v>2992</v>
      </c>
      <c r="L365" s="590">
        <v>43061</v>
      </c>
      <c r="M365" s="589" t="s">
        <v>71</v>
      </c>
      <c r="N365" s="589" t="s">
        <v>4500</v>
      </c>
    </row>
    <row r="366" spans="1:14" x14ac:dyDescent="0.2">
      <c r="A366" s="589" t="s">
        <v>611</v>
      </c>
      <c r="B366" s="589" t="s">
        <v>146</v>
      </c>
      <c r="C366" s="589" t="s">
        <v>397</v>
      </c>
      <c r="D366" s="589" t="s">
        <v>147</v>
      </c>
      <c r="E366" s="589" t="s">
        <v>4501</v>
      </c>
      <c r="F366" s="590">
        <v>43060</v>
      </c>
      <c r="G366" s="591">
        <v>7724.99</v>
      </c>
      <c r="H366" s="591">
        <v>1</v>
      </c>
      <c r="I366" s="591">
        <f t="shared" si="5"/>
        <v>7724.99</v>
      </c>
      <c r="J366" s="589" t="s">
        <v>4502</v>
      </c>
      <c r="K366" s="589" t="s">
        <v>226</v>
      </c>
      <c r="L366" s="590">
        <v>43063</v>
      </c>
      <c r="M366" s="589" t="s">
        <v>71</v>
      </c>
      <c r="N366" s="589" t="s">
        <v>4503</v>
      </c>
    </row>
    <row r="367" spans="1:14" x14ac:dyDescent="0.2">
      <c r="A367" s="589" t="s">
        <v>611</v>
      </c>
      <c r="B367" s="589" t="s">
        <v>146</v>
      </c>
      <c r="C367" s="589" t="s">
        <v>397</v>
      </c>
      <c r="D367" s="589" t="s">
        <v>147</v>
      </c>
      <c r="E367" s="589" t="s">
        <v>4504</v>
      </c>
      <c r="F367" s="590">
        <v>43045</v>
      </c>
      <c r="G367" s="591">
        <v>342.7</v>
      </c>
      <c r="H367" s="591">
        <v>1</v>
      </c>
      <c r="I367" s="591">
        <f t="shared" si="5"/>
        <v>342.7</v>
      </c>
      <c r="J367" s="589" t="s">
        <v>4505</v>
      </c>
      <c r="K367" s="589" t="s">
        <v>633</v>
      </c>
      <c r="L367" s="590">
        <v>43046</v>
      </c>
      <c r="M367" s="589" t="s">
        <v>71</v>
      </c>
      <c r="N367" s="589" t="s">
        <v>4506</v>
      </c>
    </row>
    <row r="368" spans="1:14" x14ac:dyDescent="0.2">
      <c r="A368" s="589" t="s">
        <v>611</v>
      </c>
      <c r="B368" s="589" t="s">
        <v>146</v>
      </c>
      <c r="C368" s="589" t="s">
        <v>397</v>
      </c>
      <c r="D368" s="589" t="s">
        <v>147</v>
      </c>
      <c r="E368" s="589" t="s">
        <v>4507</v>
      </c>
      <c r="F368" s="590">
        <v>43045</v>
      </c>
      <c r="G368" s="591">
        <v>342.7</v>
      </c>
      <c r="H368" s="591">
        <v>1</v>
      </c>
      <c r="I368" s="591">
        <f t="shared" si="5"/>
        <v>342.7</v>
      </c>
      <c r="J368" s="589" t="s">
        <v>4505</v>
      </c>
      <c r="K368" s="589" t="s">
        <v>633</v>
      </c>
      <c r="L368" s="590">
        <v>43046</v>
      </c>
      <c r="M368" s="589" t="s">
        <v>71</v>
      </c>
      <c r="N368" s="589" t="s">
        <v>4506</v>
      </c>
    </row>
    <row r="369" spans="1:14" x14ac:dyDescent="0.2">
      <c r="A369" s="589" t="s">
        <v>611</v>
      </c>
      <c r="B369" s="589" t="s">
        <v>146</v>
      </c>
      <c r="C369" s="589" t="s">
        <v>397</v>
      </c>
      <c r="D369" s="589" t="s">
        <v>147</v>
      </c>
      <c r="E369" s="589" t="s">
        <v>4508</v>
      </c>
      <c r="F369" s="590">
        <v>43041</v>
      </c>
      <c r="G369" s="591">
        <v>181.68</v>
      </c>
      <c r="H369" s="591">
        <v>1</v>
      </c>
      <c r="I369" s="591">
        <f t="shared" si="5"/>
        <v>181.68</v>
      </c>
      <c r="J369" s="589" t="s">
        <v>4509</v>
      </c>
      <c r="K369" s="589" t="s">
        <v>226</v>
      </c>
      <c r="L369" s="590">
        <v>43045</v>
      </c>
      <c r="M369" s="589" t="s">
        <v>71</v>
      </c>
      <c r="N369" s="589" t="s">
        <v>4510</v>
      </c>
    </row>
    <row r="370" spans="1:14" x14ac:dyDescent="0.2">
      <c r="A370" s="589" t="s">
        <v>611</v>
      </c>
      <c r="B370" s="589" t="s">
        <v>146</v>
      </c>
      <c r="C370" s="589" t="s">
        <v>397</v>
      </c>
      <c r="D370" s="589" t="s">
        <v>147</v>
      </c>
      <c r="E370" s="589" t="s">
        <v>4511</v>
      </c>
      <c r="F370" s="590">
        <v>43041</v>
      </c>
      <c r="G370" s="591">
        <v>89.72</v>
      </c>
      <c r="H370" s="591">
        <v>1</v>
      </c>
      <c r="I370" s="591">
        <f t="shared" si="5"/>
        <v>89.72</v>
      </c>
      <c r="J370" s="589" t="s">
        <v>4512</v>
      </c>
      <c r="K370" s="589" t="s">
        <v>226</v>
      </c>
      <c r="L370" s="590">
        <v>43045</v>
      </c>
      <c r="M370" s="589" t="s">
        <v>71</v>
      </c>
      <c r="N370" s="589" t="s">
        <v>4513</v>
      </c>
    </row>
    <row r="371" spans="1:14" x14ac:dyDescent="0.2">
      <c r="A371" s="589" t="s">
        <v>611</v>
      </c>
      <c r="B371" s="589" t="s">
        <v>146</v>
      </c>
      <c r="C371" s="589" t="s">
        <v>397</v>
      </c>
      <c r="D371" s="589" t="s">
        <v>147</v>
      </c>
      <c r="E371" s="589" t="s">
        <v>4514</v>
      </c>
      <c r="F371" s="590">
        <v>43041</v>
      </c>
      <c r="G371" s="591">
        <v>116.21</v>
      </c>
      <c r="H371" s="591">
        <v>1</v>
      </c>
      <c r="I371" s="591">
        <f t="shared" si="5"/>
        <v>116.21</v>
      </c>
      <c r="J371" s="589" t="s">
        <v>4515</v>
      </c>
      <c r="K371" s="589" t="s">
        <v>226</v>
      </c>
      <c r="L371" s="590">
        <v>43045</v>
      </c>
      <c r="M371" s="589" t="s">
        <v>71</v>
      </c>
      <c r="N371" s="589" t="s">
        <v>4516</v>
      </c>
    </row>
    <row r="372" spans="1:14" x14ac:dyDescent="0.2">
      <c r="A372" s="589" t="s">
        <v>611</v>
      </c>
      <c r="B372" s="589" t="s">
        <v>146</v>
      </c>
      <c r="C372" s="589" t="s">
        <v>397</v>
      </c>
      <c r="D372" s="589" t="s">
        <v>147</v>
      </c>
      <c r="E372" s="589" t="s">
        <v>4517</v>
      </c>
      <c r="F372" s="590">
        <v>43041</v>
      </c>
      <c r="G372" s="591">
        <v>314.95999999999998</v>
      </c>
      <c r="H372" s="591">
        <v>1</v>
      </c>
      <c r="I372" s="591">
        <f t="shared" si="5"/>
        <v>314.95999999999998</v>
      </c>
      <c r="J372" s="589" t="s">
        <v>4518</v>
      </c>
      <c r="K372" s="589" t="s">
        <v>226</v>
      </c>
      <c r="L372" s="590">
        <v>43045</v>
      </c>
      <c r="M372" s="589" t="s">
        <v>71</v>
      </c>
      <c r="N372" s="589" t="s">
        <v>4519</v>
      </c>
    </row>
    <row r="373" spans="1:14" x14ac:dyDescent="0.2">
      <c r="A373" s="589" t="s">
        <v>611</v>
      </c>
      <c r="B373" s="589" t="s">
        <v>146</v>
      </c>
      <c r="C373" s="589" t="s">
        <v>397</v>
      </c>
      <c r="D373" s="589" t="s">
        <v>147</v>
      </c>
      <c r="E373" s="589" t="s">
        <v>4520</v>
      </c>
      <c r="F373" s="590">
        <v>43041</v>
      </c>
      <c r="G373" s="591">
        <v>390.12</v>
      </c>
      <c r="H373" s="591">
        <v>1</v>
      </c>
      <c r="I373" s="591">
        <f t="shared" si="5"/>
        <v>390.12</v>
      </c>
      <c r="J373" s="589" t="s">
        <v>4521</v>
      </c>
      <c r="K373" s="589" t="s">
        <v>226</v>
      </c>
      <c r="L373" s="590">
        <v>43045</v>
      </c>
      <c r="M373" s="589" t="s">
        <v>71</v>
      </c>
      <c r="N373" s="589" t="s">
        <v>4522</v>
      </c>
    </row>
    <row r="374" spans="1:14" x14ac:dyDescent="0.2">
      <c r="A374" s="589" t="s">
        <v>611</v>
      </c>
      <c r="B374" s="589" t="s">
        <v>146</v>
      </c>
      <c r="C374" s="589" t="s">
        <v>397</v>
      </c>
      <c r="D374" s="589" t="s">
        <v>147</v>
      </c>
      <c r="E374" s="589" t="s">
        <v>4523</v>
      </c>
      <c r="F374" s="590">
        <v>43041</v>
      </c>
      <c r="G374" s="591">
        <v>568.89</v>
      </c>
      <c r="H374" s="591">
        <v>1</v>
      </c>
      <c r="I374" s="591">
        <f t="shared" si="5"/>
        <v>568.89</v>
      </c>
      <c r="J374" s="589" t="s">
        <v>4524</v>
      </c>
      <c r="K374" s="589" t="s">
        <v>226</v>
      </c>
      <c r="L374" s="590">
        <v>43045</v>
      </c>
      <c r="M374" s="589" t="s">
        <v>71</v>
      </c>
      <c r="N374" s="589" t="s">
        <v>4525</v>
      </c>
    </row>
    <row r="375" spans="1:14" x14ac:dyDescent="0.2">
      <c r="A375" s="589" t="s">
        <v>611</v>
      </c>
      <c r="B375" s="589" t="s">
        <v>146</v>
      </c>
      <c r="C375" s="589" t="s">
        <v>397</v>
      </c>
      <c r="D375" s="589" t="s">
        <v>147</v>
      </c>
      <c r="E375" s="589" t="s">
        <v>4526</v>
      </c>
      <c r="F375" s="590">
        <v>43041</v>
      </c>
      <c r="G375" s="591">
        <v>93.62</v>
      </c>
      <c r="H375" s="591">
        <v>1</v>
      </c>
      <c r="I375" s="591">
        <f t="shared" si="5"/>
        <v>93.62</v>
      </c>
      <c r="J375" s="589" t="s">
        <v>4527</v>
      </c>
      <c r="K375" s="589" t="s">
        <v>226</v>
      </c>
      <c r="L375" s="590">
        <v>43045</v>
      </c>
      <c r="M375" s="589" t="s">
        <v>71</v>
      </c>
      <c r="N375" s="589" t="s">
        <v>4528</v>
      </c>
    </row>
    <row r="376" spans="1:14" x14ac:dyDescent="0.2">
      <c r="A376" s="589" t="s">
        <v>611</v>
      </c>
      <c r="B376" s="589" t="s">
        <v>146</v>
      </c>
      <c r="C376" s="589" t="s">
        <v>397</v>
      </c>
      <c r="D376" s="589" t="s">
        <v>147</v>
      </c>
      <c r="E376" s="589" t="s">
        <v>4529</v>
      </c>
      <c r="F376" s="590">
        <v>43041</v>
      </c>
      <c r="G376" s="591">
        <v>559.4</v>
      </c>
      <c r="H376" s="591">
        <v>1</v>
      </c>
      <c r="I376" s="591">
        <f t="shared" si="5"/>
        <v>559.4</v>
      </c>
      <c r="J376" s="589" t="s">
        <v>4530</v>
      </c>
      <c r="K376" s="589" t="s">
        <v>226</v>
      </c>
      <c r="L376" s="590">
        <v>43045</v>
      </c>
      <c r="M376" s="589" t="s">
        <v>71</v>
      </c>
      <c r="N376" s="589" t="s">
        <v>4531</v>
      </c>
    </row>
    <row r="377" spans="1:14" x14ac:dyDescent="0.2">
      <c r="A377" s="589" t="s">
        <v>611</v>
      </c>
      <c r="B377" s="589" t="s">
        <v>146</v>
      </c>
      <c r="C377" s="589" t="s">
        <v>397</v>
      </c>
      <c r="D377" s="589" t="s">
        <v>147</v>
      </c>
      <c r="E377" s="589" t="s">
        <v>4532</v>
      </c>
      <c r="F377" s="590">
        <v>43041</v>
      </c>
      <c r="G377" s="591">
        <v>128.53</v>
      </c>
      <c r="H377" s="591">
        <v>1</v>
      </c>
      <c r="I377" s="591">
        <f t="shared" si="5"/>
        <v>128.53</v>
      </c>
      <c r="J377" s="589" t="s">
        <v>4533</v>
      </c>
      <c r="K377" s="589" t="s">
        <v>226</v>
      </c>
      <c r="L377" s="590">
        <v>43045</v>
      </c>
      <c r="M377" s="589" t="s">
        <v>71</v>
      </c>
      <c r="N377" s="589" t="s">
        <v>4534</v>
      </c>
    </row>
    <row r="378" spans="1:14" x14ac:dyDescent="0.2">
      <c r="A378" s="589" t="s">
        <v>611</v>
      </c>
      <c r="B378" s="589" t="s">
        <v>146</v>
      </c>
      <c r="C378" s="589" t="s">
        <v>397</v>
      </c>
      <c r="D378" s="589" t="s">
        <v>147</v>
      </c>
      <c r="E378" s="589" t="s">
        <v>4535</v>
      </c>
      <c r="F378" s="590">
        <v>43041</v>
      </c>
      <c r="G378" s="591">
        <v>2641.67</v>
      </c>
      <c r="H378" s="591">
        <v>1</v>
      </c>
      <c r="I378" s="591">
        <f t="shared" si="5"/>
        <v>2641.67</v>
      </c>
      <c r="J378" s="589" t="s">
        <v>4536</v>
      </c>
      <c r="K378" s="589" t="s">
        <v>226</v>
      </c>
      <c r="L378" s="590">
        <v>43045</v>
      </c>
      <c r="M378" s="589" t="s">
        <v>71</v>
      </c>
      <c r="N378" s="589" t="s">
        <v>4537</v>
      </c>
    </row>
    <row r="379" spans="1:14" x14ac:dyDescent="0.2">
      <c r="A379" s="589" t="s">
        <v>611</v>
      </c>
      <c r="B379" s="589" t="s">
        <v>146</v>
      </c>
      <c r="C379" s="589" t="s">
        <v>397</v>
      </c>
      <c r="D379" s="589" t="s">
        <v>147</v>
      </c>
      <c r="E379" s="589" t="s">
        <v>4538</v>
      </c>
      <c r="F379" s="590">
        <v>43041</v>
      </c>
      <c r="G379" s="591">
        <v>4151.29</v>
      </c>
      <c r="H379" s="591">
        <v>1</v>
      </c>
      <c r="I379" s="591">
        <f t="shared" si="5"/>
        <v>4151.29</v>
      </c>
      <c r="J379" s="589" t="s">
        <v>4539</v>
      </c>
      <c r="K379" s="589" t="s">
        <v>226</v>
      </c>
      <c r="L379" s="590">
        <v>43045</v>
      </c>
      <c r="M379" s="589" t="s">
        <v>71</v>
      </c>
      <c r="N379" s="589" t="s">
        <v>4540</v>
      </c>
    </row>
    <row r="380" spans="1:14" x14ac:dyDescent="0.2">
      <c r="A380" s="589" t="s">
        <v>611</v>
      </c>
      <c r="B380" s="589" t="s">
        <v>146</v>
      </c>
      <c r="C380" s="589" t="s">
        <v>397</v>
      </c>
      <c r="D380" s="589" t="s">
        <v>147</v>
      </c>
      <c r="E380" s="589" t="s">
        <v>4541</v>
      </c>
      <c r="F380" s="590">
        <v>43041</v>
      </c>
      <c r="G380" s="591">
        <v>481.46</v>
      </c>
      <c r="H380" s="591">
        <v>1</v>
      </c>
      <c r="I380" s="591">
        <f t="shared" si="5"/>
        <v>481.46</v>
      </c>
      <c r="J380" s="589" t="s">
        <v>4542</v>
      </c>
      <c r="K380" s="589" t="s">
        <v>226</v>
      </c>
      <c r="L380" s="590">
        <v>43041</v>
      </c>
      <c r="M380" s="589" t="s">
        <v>71</v>
      </c>
      <c r="N380" s="589" t="s">
        <v>4543</v>
      </c>
    </row>
    <row r="381" spans="1:14" x14ac:dyDescent="0.2">
      <c r="A381" s="589" t="s">
        <v>611</v>
      </c>
      <c r="B381" s="589" t="s">
        <v>146</v>
      </c>
      <c r="C381" s="589" t="s">
        <v>397</v>
      </c>
      <c r="D381" s="589" t="s">
        <v>147</v>
      </c>
      <c r="E381" s="589" t="s">
        <v>4544</v>
      </c>
      <c r="F381" s="590">
        <v>43041</v>
      </c>
      <c r="G381" s="591">
        <v>228.41</v>
      </c>
      <c r="H381" s="591">
        <v>1</v>
      </c>
      <c r="I381" s="591">
        <f t="shared" si="5"/>
        <v>228.41</v>
      </c>
      <c r="J381" s="589" t="s">
        <v>4545</v>
      </c>
      <c r="K381" s="589" t="s">
        <v>226</v>
      </c>
      <c r="L381" s="590">
        <v>43041</v>
      </c>
      <c r="M381" s="589" t="s">
        <v>71</v>
      </c>
      <c r="N381" s="589" t="s">
        <v>4546</v>
      </c>
    </row>
    <row r="382" spans="1:14" x14ac:dyDescent="0.2">
      <c r="A382" s="589" t="s">
        <v>611</v>
      </c>
      <c r="B382" s="589" t="s">
        <v>146</v>
      </c>
      <c r="C382" s="589" t="s">
        <v>397</v>
      </c>
      <c r="D382" s="589" t="s">
        <v>147</v>
      </c>
      <c r="E382" s="589" t="s">
        <v>4547</v>
      </c>
      <c r="F382" s="590">
        <v>43041</v>
      </c>
      <c r="G382" s="591">
        <v>467.14</v>
      </c>
      <c r="H382" s="591">
        <v>1</v>
      </c>
      <c r="I382" s="591">
        <f t="shared" si="5"/>
        <v>467.14</v>
      </c>
      <c r="J382" s="589" t="s">
        <v>4548</v>
      </c>
      <c r="K382" s="589" t="s">
        <v>226</v>
      </c>
      <c r="L382" s="590">
        <v>43041</v>
      </c>
      <c r="M382" s="589" t="s">
        <v>71</v>
      </c>
      <c r="N382" s="589" t="s">
        <v>4549</v>
      </c>
    </row>
    <row r="383" spans="1:14" x14ac:dyDescent="0.2">
      <c r="A383" s="589" t="s">
        <v>611</v>
      </c>
      <c r="B383" s="589" t="s">
        <v>146</v>
      </c>
      <c r="C383" s="589" t="s">
        <v>397</v>
      </c>
      <c r="D383" s="589" t="s">
        <v>147</v>
      </c>
      <c r="E383" s="589" t="s">
        <v>4550</v>
      </c>
      <c r="F383" s="590">
        <v>43041</v>
      </c>
      <c r="G383" s="591">
        <v>576.98</v>
      </c>
      <c r="H383" s="591">
        <v>1</v>
      </c>
      <c r="I383" s="591">
        <f t="shared" si="5"/>
        <v>576.98</v>
      </c>
      <c r="J383" s="589" t="s">
        <v>4551</v>
      </c>
      <c r="K383" s="589" t="s">
        <v>226</v>
      </c>
      <c r="L383" s="590">
        <v>43041</v>
      </c>
      <c r="M383" s="589" t="s">
        <v>71</v>
      </c>
      <c r="N383" s="589" t="s">
        <v>4552</v>
      </c>
    </row>
    <row r="384" spans="1:14" x14ac:dyDescent="0.2">
      <c r="A384" s="589" t="s">
        <v>611</v>
      </c>
      <c r="B384" s="589" t="s">
        <v>146</v>
      </c>
      <c r="C384" s="589" t="s">
        <v>397</v>
      </c>
      <c r="D384" s="589" t="s">
        <v>147</v>
      </c>
      <c r="E384" s="589" t="s">
        <v>4553</v>
      </c>
      <c r="F384" s="590">
        <v>43041</v>
      </c>
      <c r="G384" s="591">
        <v>795.45</v>
      </c>
      <c r="H384" s="591">
        <v>1</v>
      </c>
      <c r="I384" s="591">
        <f t="shared" si="5"/>
        <v>795.45</v>
      </c>
      <c r="J384" s="589" t="s">
        <v>4554</v>
      </c>
      <c r="K384" s="589" t="s">
        <v>226</v>
      </c>
      <c r="L384" s="590">
        <v>43041</v>
      </c>
      <c r="M384" s="589" t="s">
        <v>71</v>
      </c>
      <c r="N384" s="589" t="s">
        <v>4555</v>
      </c>
    </row>
    <row r="385" spans="1:14" x14ac:dyDescent="0.2">
      <c r="A385" s="589" t="s">
        <v>611</v>
      </c>
      <c r="B385" s="589" t="s">
        <v>4556</v>
      </c>
      <c r="C385" s="589" t="s">
        <v>4557</v>
      </c>
      <c r="D385" s="589" t="s">
        <v>4558</v>
      </c>
      <c r="E385" s="589" t="s">
        <v>4559</v>
      </c>
      <c r="F385" s="590">
        <v>43062</v>
      </c>
      <c r="G385" s="591">
        <v>119.19</v>
      </c>
      <c r="H385" s="591">
        <v>1</v>
      </c>
      <c r="I385" s="591">
        <f t="shared" si="5"/>
        <v>119.19</v>
      </c>
      <c r="J385" s="589" t="s">
        <v>4560</v>
      </c>
      <c r="K385" s="589" t="s">
        <v>509</v>
      </c>
      <c r="L385" s="590">
        <v>43063</v>
      </c>
      <c r="M385" s="589" t="s">
        <v>71</v>
      </c>
      <c r="N385" s="589" t="s">
        <v>4561</v>
      </c>
    </row>
    <row r="386" spans="1:14" x14ac:dyDescent="0.2">
      <c r="A386" s="589" t="s">
        <v>611</v>
      </c>
      <c r="B386" s="589" t="s">
        <v>4556</v>
      </c>
      <c r="C386" s="589" t="s">
        <v>4557</v>
      </c>
      <c r="D386" s="589" t="s">
        <v>4558</v>
      </c>
      <c r="E386" s="589" t="s">
        <v>4562</v>
      </c>
      <c r="F386" s="590">
        <v>43061</v>
      </c>
      <c r="G386" s="591">
        <v>357.56</v>
      </c>
      <c r="H386" s="591">
        <v>1</v>
      </c>
      <c r="I386" s="591">
        <f t="shared" si="5"/>
        <v>357.56</v>
      </c>
      <c r="J386" s="589" t="s">
        <v>4560</v>
      </c>
      <c r="K386" s="589" t="s">
        <v>509</v>
      </c>
      <c r="L386" s="590">
        <v>43062</v>
      </c>
      <c r="M386" s="589" t="s">
        <v>71</v>
      </c>
      <c r="N386" s="589" t="s">
        <v>4561</v>
      </c>
    </row>
    <row r="387" spans="1:14" x14ac:dyDescent="0.2">
      <c r="A387" s="589" t="s">
        <v>611</v>
      </c>
      <c r="B387" s="589" t="s">
        <v>119</v>
      </c>
      <c r="C387" s="589" t="s">
        <v>120</v>
      </c>
      <c r="D387" s="589" t="s">
        <v>121</v>
      </c>
      <c r="E387" s="589" t="s">
        <v>4563</v>
      </c>
      <c r="F387" s="590">
        <v>43048</v>
      </c>
      <c r="G387" s="591">
        <v>164.44</v>
      </c>
      <c r="H387" s="591">
        <v>1</v>
      </c>
      <c r="I387" s="591">
        <f t="shared" ref="I387:I450" si="6">G387*H387</f>
        <v>164.44</v>
      </c>
      <c r="J387" s="589" t="s">
        <v>474</v>
      </c>
      <c r="K387" s="589" t="s">
        <v>260</v>
      </c>
      <c r="L387" s="590">
        <v>43053</v>
      </c>
      <c r="M387" s="589" t="s">
        <v>71</v>
      </c>
      <c r="N387" s="589" t="s">
        <v>474</v>
      </c>
    </row>
    <row r="388" spans="1:14" x14ac:dyDescent="0.2">
      <c r="A388" s="589" t="s">
        <v>611</v>
      </c>
      <c r="B388" s="589" t="s">
        <v>119</v>
      </c>
      <c r="C388" s="589" t="s">
        <v>120</v>
      </c>
      <c r="D388" s="589" t="s">
        <v>121</v>
      </c>
      <c r="E388" s="589" t="s">
        <v>4564</v>
      </c>
      <c r="F388" s="590">
        <v>43048</v>
      </c>
      <c r="G388" s="591">
        <v>39.86</v>
      </c>
      <c r="H388" s="591">
        <v>1</v>
      </c>
      <c r="I388" s="591">
        <f t="shared" si="6"/>
        <v>39.86</v>
      </c>
      <c r="J388" s="589" t="s">
        <v>474</v>
      </c>
      <c r="K388" s="589" t="s">
        <v>2034</v>
      </c>
      <c r="L388" s="590">
        <v>43052</v>
      </c>
      <c r="M388" s="589" t="s">
        <v>71</v>
      </c>
      <c r="N388" s="589" t="s">
        <v>474</v>
      </c>
    </row>
    <row r="389" spans="1:14" x14ac:dyDescent="0.2">
      <c r="A389" s="589" t="s">
        <v>611</v>
      </c>
      <c r="B389" s="589" t="s">
        <v>119</v>
      </c>
      <c r="C389" s="589" t="s">
        <v>120</v>
      </c>
      <c r="D389" s="589" t="s">
        <v>121</v>
      </c>
      <c r="E389" s="589" t="s">
        <v>4565</v>
      </c>
      <c r="F389" s="590">
        <v>43045</v>
      </c>
      <c r="G389" s="591">
        <v>56.69</v>
      </c>
      <c r="H389" s="591">
        <v>1</v>
      </c>
      <c r="I389" s="591">
        <f t="shared" si="6"/>
        <v>56.69</v>
      </c>
      <c r="J389" s="589" t="s">
        <v>474</v>
      </c>
      <c r="K389" s="589" t="s">
        <v>2034</v>
      </c>
      <c r="L389" s="590">
        <v>43047</v>
      </c>
      <c r="M389" s="589" t="s">
        <v>71</v>
      </c>
      <c r="N389" s="589" t="s">
        <v>474</v>
      </c>
    </row>
    <row r="390" spans="1:14" x14ac:dyDescent="0.2">
      <c r="A390" s="589" t="s">
        <v>611</v>
      </c>
      <c r="B390" s="589" t="s">
        <v>119</v>
      </c>
      <c r="C390" s="589" t="s">
        <v>120</v>
      </c>
      <c r="D390" s="589" t="s">
        <v>121</v>
      </c>
      <c r="E390" s="589" t="s">
        <v>4566</v>
      </c>
      <c r="F390" s="590">
        <v>43045</v>
      </c>
      <c r="G390" s="591">
        <v>82.55</v>
      </c>
      <c r="H390" s="591">
        <v>1</v>
      </c>
      <c r="I390" s="591">
        <f t="shared" si="6"/>
        <v>82.55</v>
      </c>
      <c r="J390" s="589" t="s">
        <v>474</v>
      </c>
      <c r="K390" s="589" t="s">
        <v>2034</v>
      </c>
      <c r="L390" s="590">
        <v>43047</v>
      </c>
      <c r="M390" s="589" t="s">
        <v>71</v>
      </c>
      <c r="N390" s="589" t="s">
        <v>474</v>
      </c>
    </row>
    <row r="391" spans="1:14" x14ac:dyDescent="0.2">
      <c r="A391" s="589" t="s">
        <v>611</v>
      </c>
      <c r="B391" s="589" t="s">
        <v>517</v>
      </c>
      <c r="C391" s="589" t="s">
        <v>518</v>
      </c>
      <c r="D391" s="589" t="s">
        <v>519</v>
      </c>
      <c r="E391" s="589" t="s">
        <v>4567</v>
      </c>
      <c r="F391" s="590">
        <v>43062</v>
      </c>
      <c r="G391" s="591">
        <v>318.41000000000003</v>
      </c>
      <c r="H391" s="591">
        <v>1</v>
      </c>
      <c r="I391" s="591">
        <f t="shared" si="6"/>
        <v>318.41000000000003</v>
      </c>
      <c r="J391" s="589" t="s">
        <v>4568</v>
      </c>
      <c r="K391" s="589" t="s">
        <v>457</v>
      </c>
      <c r="L391" s="590">
        <v>43062</v>
      </c>
      <c r="M391" s="589" t="s">
        <v>71</v>
      </c>
      <c r="N391" s="589" t="s">
        <v>4569</v>
      </c>
    </row>
    <row r="392" spans="1:14" x14ac:dyDescent="0.2">
      <c r="A392" s="589" t="s">
        <v>611</v>
      </c>
      <c r="B392" s="589" t="s">
        <v>101</v>
      </c>
      <c r="C392" s="589" t="s">
        <v>102</v>
      </c>
      <c r="D392" s="589" t="s">
        <v>103</v>
      </c>
      <c r="E392" s="589" t="s">
        <v>4570</v>
      </c>
      <c r="F392" s="590">
        <v>43069</v>
      </c>
      <c r="G392" s="591">
        <v>140.36000000000001</v>
      </c>
      <c r="H392" s="591">
        <v>1</v>
      </c>
      <c r="I392" s="591">
        <f t="shared" si="6"/>
        <v>140.36000000000001</v>
      </c>
      <c r="J392" s="589" t="s">
        <v>4571</v>
      </c>
      <c r="K392" s="589" t="s">
        <v>223</v>
      </c>
      <c r="L392" s="590">
        <v>43069</v>
      </c>
      <c r="M392" s="589" t="s">
        <v>71</v>
      </c>
      <c r="N392" s="589" t="s">
        <v>4572</v>
      </c>
    </row>
    <row r="393" spans="1:14" x14ac:dyDescent="0.2">
      <c r="A393" s="589" t="s">
        <v>611</v>
      </c>
      <c r="B393" s="589" t="s">
        <v>101</v>
      </c>
      <c r="C393" s="589" t="s">
        <v>102</v>
      </c>
      <c r="D393" s="589" t="s">
        <v>103</v>
      </c>
      <c r="E393" s="589" t="s">
        <v>4575</v>
      </c>
      <c r="F393" s="590">
        <v>43066</v>
      </c>
      <c r="G393" s="591">
        <v>990.22</v>
      </c>
      <c r="H393" s="591">
        <v>1</v>
      </c>
      <c r="I393" s="591">
        <f t="shared" si="6"/>
        <v>990.22</v>
      </c>
      <c r="J393" s="589" t="s">
        <v>4576</v>
      </c>
      <c r="K393" s="589" t="s">
        <v>520</v>
      </c>
      <c r="L393" s="590">
        <v>43066</v>
      </c>
      <c r="M393" s="589" t="s">
        <v>71</v>
      </c>
      <c r="N393" s="589" t="s">
        <v>4577</v>
      </c>
    </row>
    <row r="394" spans="1:14" x14ac:dyDescent="0.2">
      <c r="A394" s="589" t="s">
        <v>611</v>
      </c>
      <c r="B394" s="589" t="s">
        <v>101</v>
      </c>
      <c r="C394" s="589" t="s">
        <v>102</v>
      </c>
      <c r="D394" s="589" t="s">
        <v>103</v>
      </c>
      <c r="E394" s="589" t="s">
        <v>4578</v>
      </c>
      <c r="F394" s="590">
        <v>43066</v>
      </c>
      <c r="G394" s="591">
        <v>672.76</v>
      </c>
      <c r="H394" s="591">
        <v>1</v>
      </c>
      <c r="I394" s="591">
        <f t="shared" si="6"/>
        <v>672.76</v>
      </c>
      <c r="J394" s="589" t="s">
        <v>4579</v>
      </c>
      <c r="K394" s="589" t="s">
        <v>520</v>
      </c>
      <c r="L394" s="590">
        <v>43066</v>
      </c>
      <c r="M394" s="589" t="s">
        <v>71</v>
      </c>
      <c r="N394" s="589" t="s">
        <v>4580</v>
      </c>
    </row>
    <row r="395" spans="1:14" x14ac:dyDescent="0.2">
      <c r="A395" s="589" t="s">
        <v>611</v>
      </c>
      <c r="B395" s="589" t="s">
        <v>1051</v>
      </c>
      <c r="C395" s="589" t="s">
        <v>3698</v>
      </c>
      <c r="D395" s="589" t="s">
        <v>1052</v>
      </c>
      <c r="E395" s="589" t="s">
        <v>2428</v>
      </c>
      <c r="F395" s="590">
        <v>43062</v>
      </c>
      <c r="G395" s="591">
        <v>3034.93</v>
      </c>
      <c r="H395" s="591">
        <v>1</v>
      </c>
      <c r="I395" s="591">
        <f t="shared" si="6"/>
        <v>3034.93</v>
      </c>
      <c r="J395" s="589" t="s">
        <v>3800</v>
      </c>
      <c r="K395" s="589" t="s">
        <v>2460</v>
      </c>
      <c r="L395" s="590">
        <v>43062</v>
      </c>
      <c r="M395" s="589" t="s">
        <v>71</v>
      </c>
      <c r="N395" s="589" t="s">
        <v>3801</v>
      </c>
    </row>
    <row r="396" spans="1:14" x14ac:dyDescent="0.2">
      <c r="A396" s="589" t="s">
        <v>611</v>
      </c>
      <c r="B396" s="589" t="s">
        <v>207</v>
      </c>
      <c r="C396" s="589" t="s">
        <v>3000</v>
      </c>
      <c r="D396" s="589" t="s">
        <v>208</v>
      </c>
      <c r="E396" s="589" t="s">
        <v>4581</v>
      </c>
      <c r="F396" s="590">
        <v>43062</v>
      </c>
      <c r="G396" s="591">
        <v>1972.42</v>
      </c>
      <c r="H396" s="591">
        <v>1</v>
      </c>
      <c r="I396" s="591">
        <f t="shared" si="6"/>
        <v>1972.42</v>
      </c>
      <c r="J396" s="589" t="s">
        <v>4582</v>
      </c>
      <c r="K396" s="589" t="s">
        <v>260</v>
      </c>
      <c r="L396" s="590">
        <v>43068</v>
      </c>
      <c r="M396" s="589" t="s">
        <v>71</v>
      </c>
      <c r="N396" s="589" t="s">
        <v>4583</v>
      </c>
    </row>
    <row r="397" spans="1:14" x14ac:dyDescent="0.2">
      <c r="A397" s="589" t="s">
        <v>611</v>
      </c>
      <c r="B397" s="589" t="s">
        <v>207</v>
      </c>
      <c r="C397" s="589" t="s">
        <v>3000</v>
      </c>
      <c r="D397" s="589" t="s">
        <v>208</v>
      </c>
      <c r="E397" s="589" t="s">
        <v>4584</v>
      </c>
      <c r="F397" s="590">
        <v>43047</v>
      </c>
      <c r="G397" s="591">
        <v>293.62</v>
      </c>
      <c r="H397" s="591">
        <v>1</v>
      </c>
      <c r="I397" s="591">
        <f t="shared" si="6"/>
        <v>293.62</v>
      </c>
      <c r="J397" s="589" t="s">
        <v>4585</v>
      </c>
      <c r="K397" s="589" t="s">
        <v>260</v>
      </c>
      <c r="L397" s="590">
        <v>43055</v>
      </c>
      <c r="M397" s="589" t="s">
        <v>71</v>
      </c>
      <c r="N397" s="589" t="s">
        <v>4586</v>
      </c>
    </row>
    <row r="398" spans="1:14" x14ac:dyDescent="0.2">
      <c r="A398" s="589" t="s">
        <v>611</v>
      </c>
      <c r="B398" s="589" t="s">
        <v>207</v>
      </c>
      <c r="C398" s="589" t="s">
        <v>3000</v>
      </c>
      <c r="D398" s="589" t="s">
        <v>208</v>
      </c>
      <c r="E398" s="589" t="s">
        <v>4587</v>
      </c>
      <c r="F398" s="590">
        <v>43047</v>
      </c>
      <c r="G398" s="591">
        <v>541.44000000000005</v>
      </c>
      <c r="H398" s="591">
        <v>1</v>
      </c>
      <c r="I398" s="591">
        <f t="shared" si="6"/>
        <v>541.44000000000005</v>
      </c>
      <c r="J398" s="589" t="s">
        <v>4588</v>
      </c>
      <c r="K398" s="589" t="s">
        <v>260</v>
      </c>
      <c r="L398" s="590">
        <v>43055</v>
      </c>
      <c r="M398" s="589" t="s">
        <v>71</v>
      </c>
      <c r="N398" s="589" t="s">
        <v>4589</v>
      </c>
    </row>
    <row r="399" spans="1:14" x14ac:dyDescent="0.2">
      <c r="A399" s="589" t="s">
        <v>611</v>
      </c>
      <c r="B399" s="589" t="s">
        <v>207</v>
      </c>
      <c r="C399" s="589" t="s">
        <v>3000</v>
      </c>
      <c r="D399" s="589" t="s">
        <v>208</v>
      </c>
      <c r="E399" s="589" t="s">
        <v>4590</v>
      </c>
      <c r="F399" s="590">
        <v>43047</v>
      </c>
      <c r="G399" s="591">
        <v>67.52</v>
      </c>
      <c r="H399" s="591">
        <v>1</v>
      </c>
      <c r="I399" s="591">
        <f t="shared" si="6"/>
        <v>67.52</v>
      </c>
      <c r="J399" s="589" t="s">
        <v>4591</v>
      </c>
      <c r="K399" s="589" t="s">
        <v>260</v>
      </c>
      <c r="L399" s="590">
        <v>43055</v>
      </c>
      <c r="M399" s="589" t="s">
        <v>71</v>
      </c>
      <c r="N399" s="589" t="s">
        <v>4592</v>
      </c>
    </row>
    <row r="400" spans="1:14" x14ac:dyDescent="0.2">
      <c r="A400" s="589" t="s">
        <v>611</v>
      </c>
      <c r="B400" s="589" t="s">
        <v>207</v>
      </c>
      <c r="C400" s="589" t="s">
        <v>3000</v>
      </c>
      <c r="D400" s="589" t="s">
        <v>208</v>
      </c>
      <c r="E400" s="589" t="s">
        <v>4593</v>
      </c>
      <c r="F400" s="590">
        <v>43047</v>
      </c>
      <c r="G400" s="591">
        <v>250.88</v>
      </c>
      <c r="H400" s="591">
        <v>1</v>
      </c>
      <c r="I400" s="591">
        <f t="shared" si="6"/>
        <v>250.88</v>
      </c>
      <c r="J400" s="589" t="s">
        <v>4594</v>
      </c>
      <c r="K400" s="589" t="s">
        <v>260</v>
      </c>
      <c r="L400" s="590">
        <v>43055</v>
      </c>
      <c r="M400" s="589" t="s">
        <v>71</v>
      </c>
      <c r="N400" s="589" t="s">
        <v>4595</v>
      </c>
    </row>
    <row r="401" spans="1:14" x14ac:dyDescent="0.2">
      <c r="A401" s="589" t="s">
        <v>611</v>
      </c>
      <c r="B401" s="589" t="s">
        <v>207</v>
      </c>
      <c r="C401" s="589" t="s">
        <v>3000</v>
      </c>
      <c r="D401" s="589" t="s">
        <v>208</v>
      </c>
      <c r="E401" s="589" t="s">
        <v>4596</v>
      </c>
      <c r="F401" s="590">
        <v>43047</v>
      </c>
      <c r="G401" s="591">
        <v>271.51</v>
      </c>
      <c r="H401" s="591">
        <v>1</v>
      </c>
      <c r="I401" s="591">
        <f t="shared" si="6"/>
        <v>271.51</v>
      </c>
      <c r="J401" s="589" t="s">
        <v>4597</v>
      </c>
      <c r="K401" s="589" t="s">
        <v>260</v>
      </c>
      <c r="L401" s="590">
        <v>43055</v>
      </c>
      <c r="M401" s="589" t="s">
        <v>71</v>
      </c>
      <c r="N401" s="589" t="s">
        <v>4598</v>
      </c>
    </row>
    <row r="402" spans="1:14" x14ac:dyDescent="0.2">
      <c r="A402" s="589" t="s">
        <v>611</v>
      </c>
      <c r="B402" s="589" t="s">
        <v>207</v>
      </c>
      <c r="C402" s="589" t="s">
        <v>3000</v>
      </c>
      <c r="D402" s="589" t="s">
        <v>208</v>
      </c>
      <c r="E402" s="589" t="s">
        <v>4599</v>
      </c>
      <c r="F402" s="590">
        <v>43047</v>
      </c>
      <c r="G402" s="591">
        <v>107.63</v>
      </c>
      <c r="H402" s="591">
        <v>1</v>
      </c>
      <c r="I402" s="591">
        <f t="shared" si="6"/>
        <v>107.63</v>
      </c>
      <c r="J402" s="589" t="s">
        <v>4600</v>
      </c>
      <c r="K402" s="589" t="s">
        <v>260</v>
      </c>
      <c r="L402" s="590">
        <v>43055</v>
      </c>
      <c r="M402" s="589" t="s">
        <v>71</v>
      </c>
      <c r="N402" s="589" t="s">
        <v>4601</v>
      </c>
    </row>
    <row r="403" spans="1:14" x14ac:dyDescent="0.2">
      <c r="A403" s="589" t="s">
        <v>611</v>
      </c>
      <c r="B403" s="589" t="s">
        <v>207</v>
      </c>
      <c r="C403" s="589" t="s">
        <v>3000</v>
      </c>
      <c r="D403" s="589" t="s">
        <v>208</v>
      </c>
      <c r="E403" s="589" t="s">
        <v>4602</v>
      </c>
      <c r="F403" s="590">
        <v>43047</v>
      </c>
      <c r="G403" s="591">
        <v>107.63</v>
      </c>
      <c r="H403" s="591">
        <v>1</v>
      </c>
      <c r="I403" s="591">
        <f t="shared" si="6"/>
        <v>107.63</v>
      </c>
      <c r="J403" s="589" t="s">
        <v>4603</v>
      </c>
      <c r="K403" s="589" t="s">
        <v>260</v>
      </c>
      <c r="L403" s="590">
        <v>43055</v>
      </c>
      <c r="M403" s="589" t="s">
        <v>71</v>
      </c>
      <c r="N403" s="589" t="s">
        <v>4604</v>
      </c>
    </row>
    <row r="404" spans="1:14" x14ac:dyDescent="0.2">
      <c r="A404" s="589" t="s">
        <v>611</v>
      </c>
      <c r="B404" s="589" t="s">
        <v>207</v>
      </c>
      <c r="C404" s="589" t="s">
        <v>3000</v>
      </c>
      <c r="D404" s="589" t="s">
        <v>208</v>
      </c>
      <c r="E404" s="589" t="s">
        <v>4605</v>
      </c>
      <c r="F404" s="590">
        <v>43046</v>
      </c>
      <c r="G404" s="591">
        <v>139.65</v>
      </c>
      <c r="H404" s="591">
        <v>1</v>
      </c>
      <c r="I404" s="591">
        <f t="shared" si="6"/>
        <v>139.65</v>
      </c>
      <c r="J404" s="589" t="s">
        <v>4606</v>
      </c>
      <c r="K404" s="589" t="s">
        <v>260</v>
      </c>
      <c r="L404" s="590">
        <v>43055</v>
      </c>
      <c r="M404" s="589" t="s">
        <v>71</v>
      </c>
      <c r="N404" s="589" t="s">
        <v>4607</v>
      </c>
    </row>
    <row r="405" spans="1:14" x14ac:dyDescent="0.2">
      <c r="A405" s="589" t="s">
        <v>611</v>
      </c>
      <c r="B405" s="589" t="s">
        <v>2403</v>
      </c>
      <c r="C405" s="589" t="s">
        <v>2404</v>
      </c>
      <c r="D405" s="589" t="s">
        <v>2405</v>
      </c>
      <c r="E405" s="589" t="s">
        <v>4608</v>
      </c>
      <c r="F405" s="590">
        <v>43056</v>
      </c>
      <c r="G405" s="591">
        <v>547.53</v>
      </c>
      <c r="H405" s="591">
        <v>1</v>
      </c>
      <c r="I405" s="591">
        <f t="shared" si="6"/>
        <v>547.53</v>
      </c>
      <c r="J405" s="589" t="s">
        <v>4609</v>
      </c>
      <c r="K405" s="589" t="s">
        <v>668</v>
      </c>
      <c r="L405" s="590">
        <v>43059</v>
      </c>
      <c r="M405" s="589" t="s">
        <v>71</v>
      </c>
      <c r="N405" s="589" t="s">
        <v>4610</v>
      </c>
    </row>
    <row r="406" spans="1:14" x14ac:dyDescent="0.2">
      <c r="A406" s="589" t="s">
        <v>611</v>
      </c>
      <c r="B406" s="589" t="s">
        <v>1353</v>
      </c>
      <c r="C406" s="589" t="s">
        <v>1354</v>
      </c>
      <c r="D406" s="589" t="s">
        <v>1355</v>
      </c>
      <c r="E406" s="589" t="s">
        <v>4611</v>
      </c>
      <c r="F406" s="590">
        <v>43061</v>
      </c>
      <c r="G406" s="591">
        <v>867.57</v>
      </c>
      <c r="H406" s="591">
        <v>1</v>
      </c>
      <c r="I406" s="591">
        <f t="shared" si="6"/>
        <v>867.57</v>
      </c>
      <c r="J406" s="589" t="s">
        <v>4612</v>
      </c>
      <c r="K406" s="589" t="s">
        <v>260</v>
      </c>
      <c r="L406" s="590">
        <v>43068</v>
      </c>
      <c r="M406" s="589" t="s">
        <v>71</v>
      </c>
      <c r="N406" s="589" t="s">
        <v>4613</v>
      </c>
    </row>
    <row r="407" spans="1:14" x14ac:dyDescent="0.2">
      <c r="A407" s="589" t="s">
        <v>611</v>
      </c>
      <c r="B407" s="589" t="s">
        <v>203</v>
      </c>
      <c r="C407" s="589" t="s">
        <v>204</v>
      </c>
      <c r="D407" s="589" t="s">
        <v>205</v>
      </c>
      <c r="E407" s="589" t="s">
        <v>4616</v>
      </c>
      <c r="F407" s="590">
        <v>43062</v>
      </c>
      <c r="G407" s="591">
        <v>319.92</v>
      </c>
      <c r="H407" s="591">
        <v>1</v>
      </c>
      <c r="I407" s="591">
        <f t="shared" si="6"/>
        <v>319.92</v>
      </c>
      <c r="J407" s="589" t="s">
        <v>4617</v>
      </c>
      <c r="K407" s="589" t="s">
        <v>1345</v>
      </c>
      <c r="L407" s="590">
        <v>43063</v>
      </c>
      <c r="M407" s="589" t="s">
        <v>71</v>
      </c>
      <c r="N407" s="589" t="s">
        <v>4618</v>
      </c>
    </row>
    <row r="408" spans="1:14" x14ac:dyDescent="0.2">
      <c r="A408" s="589" t="s">
        <v>611</v>
      </c>
      <c r="B408" s="589" t="s">
        <v>203</v>
      </c>
      <c r="C408" s="589" t="s">
        <v>204</v>
      </c>
      <c r="D408" s="589" t="s">
        <v>205</v>
      </c>
      <c r="E408" s="589" t="s">
        <v>4619</v>
      </c>
      <c r="F408" s="590">
        <v>43056</v>
      </c>
      <c r="G408" s="591">
        <v>140.24</v>
      </c>
      <c r="H408" s="591">
        <v>1</v>
      </c>
      <c r="I408" s="591">
        <f t="shared" si="6"/>
        <v>140.24</v>
      </c>
      <c r="J408" s="589" t="s">
        <v>4620</v>
      </c>
      <c r="K408" s="589" t="s">
        <v>668</v>
      </c>
      <c r="L408" s="590">
        <v>43057</v>
      </c>
      <c r="M408" s="589" t="s">
        <v>71</v>
      </c>
      <c r="N408" s="589" t="s">
        <v>4621</v>
      </c>
    </row>
    <row r="409" spans="1:14" x14ac:dyDescent="0.2">
      <c r="A409" s="589" t="s">
        <v>611</v>
      </c>
      <c r="B409" s="589" t="s">
        <v>203</v>
      </c>
      <c r="C409" s="589" t="s">
        <v>204</v>
      </c>
      <c r="D409" s="589" t="s">
        <v>205</v>
      </c>
      <c r="E409" s="589" t="s">
        <v>4622</v>
      </c>
      <c r="F409" s="590">
        <v>43056</v>
      </c>
      <c r="G409" s="591">
        <v>3577.87</v>
      </c>
      <c r="H409" s="591">
        <v>1</v>
      </c>
      <c r="I409" s="591">
        <f t="shared" si="6"/>
        <v>3577.87</v>
      </c>
      <c r="J409" s="589" t="s">
        <v>4623</v>
      </c>
      <c r="K409" s="589" t="s">
        <v>237</v>
      </c>
      <c r="L409" s="590">
        <v>43057</v>
      </c>
      <c r="M409" s="589" t="s">
        <v>71</v>
      </c>
      <c r="N409" s="589" t="s">
        <v>4624</v>
      </c>
    </row>
    <row r="410" spans="1:14" x14ac:dyDescent="0.2">
      <c r="A410" s="589" t="s">
        <v>611</v>
      </c>
      <c r="B410" s="589" t="s">
        <v>227</v>
      </c>
      <c r="C410" s="589" t="s">
        <v>228</v>
      </c>
      <c r="D410" s="589" t="s">
        <v>229</v>
      </c>
      <c r="E410" s="589" t="s">
        <v>4629</v>
      </c>
      <c r="F410" s="590">
        <v>43054</v>
      </c>
      <c r="G410" s="591">
        <v>146.94</v>
      </c>
      <c r="H410" s="591">
        <v>1</v>
      </c>
      <c r="I410" s="591">
        <f t="shared" si="6"/>
        <v>146.94</v>
      </c>
      <c r="J410" s="589" t="s">
        <v>4630</v>
      </c>
      <c r="K410" s="589" t="s">
        <v>668</v>
      </c>
      <c r="L410" s="590">
        <v>43054</v>
      </c>
      <c r="M410" s="589" t="s">
        <v>71</v>
      </c>
      <c r="N410" s="589" t="s">
        <v>4631</v>
      </c>
    </row>
    <row r="411" spans="1:14" x14ac:dyDescent="0.2">
      <c r="A411" s="589" t="s">
        <v>611</v>
      </c>
      <c r="B411" s="589" t="s">
        <v>4637</v>
      </c>
      <c r="C411" s="589" t="s">
        <v>4638</v>
      </c>
      <c r="D411" s="589" t="s">
        <v>4639</v>
      </c>
      <c r="E411" s="589" t="s">
        <v>4640</v>
      </c>
      <c r="F411" s="590">
        <v>43047</v>
      </c>
      <c r="G411" s="591">
        <v>6043.95</v>
      </c>
      <c r="H411" s="591">
        <v>1</v>
      </c>
      <c r="I411" s="591">
        <f t="shared" si="6"/>
        <v>6043.95</v>
      </c>
      <c r="J411" s="589" t="s">
        <v>4641</v>
      </c>
      <c r="K411" s="589" t="s">
        <v>111</v>
      </c>
      <c r="L411" s="590">
        <v>43047</v>
      </c>
      <c r="M411" s="589" t="s">
        <v>71</v>
      </c>
      <c r="N411" s="589" t="s">
        <v>4642</v>
      </c>
    </row>
    <row r="412" spans="1:14" x14ac:dyDescent="0.2">
      <c r="A412" s="589" t="s">
        <v>611</v>
      </c>
      <c r="B412" s="589" t="s">
        <v>4637</v>
      </c>
      <c r="C412" s="589" t="s">
        <v>4638</v>
      </c>
      <c r="D412" s="589" t="s">
        <v>4639</v>
      </c>
      <c r="E412" s="589" t="s">
        <v>4643</v>
      </c>
      <c r="F412" s="590">
        <v>43047</v>
      </c>
      <c r="G412" s="591">
        <v>5687</v>
      </c>
      <c r="H412" s="591">
        <v>1</v>
      </c>
      <c r="I412" s="591">
        <f t="shared" si="6"/>
        <v>5687</v>
      </c>
      <c r="J412" s="589" t="s">
        <v>4644</v>
      </c>
      <c r="K412" s="589" t="s">
        <v>111</v>
      </c>
      <c r="L412" s="590">
        <v>43047</v>
      </c>
      <c r="M412" s="589" t="s">
        <v>71</v>
      </c>
      <c r="N412" s="589" t="s">
        <v>4645</v>
      </c>
    </row>
    <row r="413" spans="1:14" x14ac:dyDescent="0.2">
      <c r="A413" s="589" t="s">
        <v>611</v>
      </c>
      <c r="B413" s="589" t="s">
        <v>618</v>
      </c>
      <c r="C413" s="589" t="s">
        <v>619</v>
      </c>
      <c r="D413" s="589" t="s">
        <v>620</v>
      </c>
      <c r="E413" s="589" t="s">
        <v>4646</v>
      </c>
      <c r="F413" s="590">
        <v>43066</v>
      </c>
      <c r="G413" s="591">
        <v>504.17</v>
      </c>
      <c r="H413" s="591">
        <v>1</v>
      </c>
      <c r="I413" s="591">
        <f t="shared" si="6"/>
        <v>504.17</v>
      </c>
      <c r="J413" s="589" t="s">
        <v>4647</v>
      </c>
      <c r="K413" s="589" t="s">
        <v>2379</v>
      </c>
      <c r="L413" s="590">
        <v>43067</v>
      </c>
      <c r="M413" s="589" t="s">
        <v>71</v>
      </c>
      <c r="N413" s="589" t="s">
        <v>4648</v>
      </c>
    </row>
    <row r="414" spans="1:14" x14ac:dyDescent="0.2">
      <c r="A414" s="589" t="s">
        <v>611</v>
      </c>
      <c r="B414" s="589" t="s">
        <v>2509</v>
      </c>
      <c r="C414" s="589" t="s">
        <v>3004</v>
      </c>
      <c r="D414" s="589" t="s">
        <v>2510</v>
      </c>
      <c r="E414" s="589" t="s">
        <v>4649</v>
      </c>
      <c r="F414" s="590">
        <v>43047</v>
      </c>
      <c r="G414" s="591">
        <v>70.709999999999994</v>
      </c>
      <c r="H414" s="591">
        <v>1</v>
      </c>
      <c r="I414" s="591">
        <f t="shared" si="6"/>
        <v>70.709999999999994</v>
      </c>
      <c r="J414" s="589" t="s">
        <v>4650</v>
      </c>
      <c r="K414" s="589" t="s">
        <v>377</v>
      </c>
      <c r="L414" s="590">
        <v>43047</v>
      </c>
      <c r="M414" s="589" t="s">
        <v>71</v>
      </c>
      <c r="N414" s="589" t="s">
        <v>4651</v>
      </c>
    </row>
    <row r="415" spans="1:14" x14ac:dyDescent="0.2">
      <c r="A415" s="589" t="s">
        <v>611</v>
      </c>
      <c r="B415" s="589" t="s">
        <v>4652</v>
      </c>
      <c r="C415" s="589" t="s">
        <v>4653</v>
      </c>
      <c r="D415" s="589" t="s">
        <v>4654</v>
      </c>
      <c r="E415" s="589" t="s">
        <v>4655</v>
      </c>
      <c r="F415" s="590">
        <v>43041</v>
      </c>
      <c r="G415" s="591">
        <v>863.58</v>
      </c>
      <c r="H415" s="591">
        <v>1</v>
      </c>
      <c r="I415" s="591">
        <f t="shared" si="6"/>
        <v>863.58</v>
      </c>
      <c r="J415" s="589" t="s">
        <v>474</v>
      </c>
      <c r="K415" s="589" t="s">
        <v>111</v>
      </c>
      <c r="L415" s="590">
        <v>43052</v>
      </c>
      <c r="M415" s="589" t="s">
        <v>71</v>
      </c>
      <c r="N415" s="589" t="s">
        <v>474</v>
      </c>
    </row>
    <row r="416" spans="1:14" x14ac:dyDescent="0.2">
      <c r="A416" s="589" t="s">
        <v>611</v>
      </c>
      <c r="B416" s="589" t="s">
        <v>4656</v>
      </c>
      <c r="C416" s="589" t="s">
        <v>4657</v>
      </c>
      <c r="D416" s="589" t="s">
        <v>4658</v>
      </c>
      <c r="E416" s="589" t="s">
        <v>4659</v>
      </c>
      <c r="F416" s="590">
        <v>43052</v>
      </c>
      <c r="G416" s="591">
        <v>291.85000000000002</v>
      </c>
      <c r="H416" s="591">
        <v>1</v>
      </c>
      <c r="I416" s="591">
        <f t="shared" si="6"/>
        <v>291.85000000000002</v>
      </c>
      <c r="J416" s="589" t="s">
        <v>4660</v>
      </c>
      <c r="K416" s="589" t="s">
        <v>438</v>
      </c>
      <c r="L416" s="590">
        <v>43062</v>
      </c>
      <c r="M416" s="589" t="s">
        <v>71</v>
      </c>
      <c r="N416" s="589" t="s">
        <v>4661</v>
      </c>
    </row>
    <row r="417" spans="1:14" x14ac:dyDescent="0.2">
      <c r="A417" s="589" t="s">
        <v>611</v>
      </c>
      <c r="B417" s="589" t="s">
        <v>123</v>
      </c>
      <c r="C417" s="589" t="s">
        <v>124</v>
      </c>
      <c r="D417" s="589" t="s">
        <v>125</v>
      </c>
      <c r="E417" s="589" t="s">
        <v>4662</v>
      </c>
      <c r="F417" s="590">
        <v>43056</v>
      </c>
      <c r="G417" s="591">
        <v>163.62</v>
      </c>
      <c r="H417" s="591">
        <v>1</v>
      </c>
      <c r="I417" s="591">
        <f t="shared" si="6"/>
        <v>163.62</v>
      </c>
      <c r="J417" s="589" t="s">
        <v>4663</v>
      </c>
      <c r="K417" s="589" t="s">
        <v>668</v>
      </c>
      <c r="L417" s="590">
        <v>43066</v>
      </c>
      <c r="M417" s="589" t="s">
        <v>71</v>
      </c>
      <c r="N417" s="589" t="s">
        <v>4664</v>
      </c>
    </row>
    <row r="418" spans="1:14" x14ac:dyDescent="0.2">
      <c r="A418" s="589" t="s">
        <v>611</v>
      </c>
      <c r="B418" s="589" t="s">
        <v>123</v>
      </c>
      <c r="C418" s="589" t="s">
        <v>124</v>
      </c>
      <c r="D418" s="589" t="s">
        <v>125</v>
      </c>
      <c r="E418" s="589" t="s">
        <v>4665</v>
      </c>
      <c r="F418" s="590">
        <v>43056</v>
      </c>
      <c r="G418" s="591">
        <v>1499.3</v>
      </c>
      <c r="H418" s="591">
        <v>1</v>
      </c>
      <c r="I418" s="591">
        <f t="shared" si="6"/>
        <v>1499.3</v>
      </c>
      <c r="J418" s="589" t="s">
        <v>4666</v>
      </c>
      <c r="K418" s="589" t="s">
        <v>668</v>
      </c>
      <c r="L418" s="590">
        <v>43066</v>
      </c>
      <c r="M418" s="589" t="s">
        <v>71</v>
      </c>
      <c r="N418" s="589" t="s">
        <v>4667</v>
      </c>
    </row>
    <row r="419" spans="1:14" x14ac:dyDescent="0.2">
      <c r="A419" s="589" t="s">
        <v>611</v>
      </c>
      <c r="B419" s="589" t="s">
        <v>234</v>
      </c>
      <c r="C419" s="589" t="s">
        <v>342</v>
      </c>
      <c r="D419" s="589" t="s">
        <v>235</v>
      </c>
      <c r="E419" s="589" t="s">
        <v>4680</v>
      </c>
      <c r="F419" s="590">
        <v>43063</v>
      </c>
      <c r="G419" s="591">
        <v>100.43</v>
      </c>
      <c r="H419" s="591">
        <v>1</v>
      </c>
      <c r="I419" s="591">
        <f t="shared" si="6"/>
        <v>100.43</v>
      </c>
      <c r="J419" s="589" t="s">
        <v>4681</v>
      </c>
      <c r="K419" s="589" t="s">
        <v>3837</v>
      </c>
      <c r="L419" s="590">
        <v>43066</v>
      </c>
      <c r="M419" s="589" t="s">
        <v>71</v>
      </c>
      <c r="N419" s="589" t="s">
        <v>4682</v>
      </c>
    </row>
    <row r="420" spans="1:14" x14ac:dyDescent="0.2">
      <c r="A420" s="589" t="s">
        <v>611</v>
      </c>
      <c r="B420" s="589" t="s">
        <v>234</v>
      </c>
      <c r="C420" s="589" t="s">
        <v>342</v>
      </c>
      <c r="D420" s="589" t="s">
        <v>235</v>
      </c>
      <c r="E420" s="589" t="s">
        <v>4683</v>
      </c>
      <c r="F420" s="590">
        <v>43062</v>
      </c>
      <c r="G420" s="591">
        <v>91.84</v>
      </c>
      <c r="H420" s="591">
        <v>1</v>
      </c>
      <c r="I420" s="591">
        <f t="shared" si="6"/>
        <v>91.84</v>
      </c>
      <c r="J420" s="589" t="s">
        <v>4684</v>
      </c>
      <c r="K420" s="589" t="s">
        <v>3837</v>
      </c>
      <c r="L420" s="590">
        <v>43062</v>
      </c>
      <c r="M420" s="589" t="s">
        <v>71</v>
      </c>
      <c r="N420" s="589" t="s">
        <v>4685</v>
      </c>
    </row>
    <row r="421" spans="1:14" x14ac:dyDescent="0.2">
      <c r="A421" s="589" t="s">
        <v>611</v>
      </c>
      <c r="B421" s="589" t="s">
        <v>234</v>
      </c>
      <c r="C421" s="589" t="s">
        <v>342</v>
      </c>
      <c r="D421" s="589" t="s">
        <v>235</v>
      </c>
      <c r="E421" s="589" t="s">
        <v>4686</v>
      </c>
      <c r="F421" s="590">
        <v>43061</v>
      </c>
      <c r="G421" s="591">
        <v>74.900000000000006</v>
      </c>
      <c r="H421" s="591">
        <v>1</v>
      </c>
      <c r="I421" s="591">
        <f t="shared" si="6"/>
        <v>74.900000000000006</v>
      </c>
      <c r="J421" s="589" t="s">
        <v>4687</v>
      </c>
      <c r="K421" s="589" t="s">
        <v>3837</v>
      </c>
      <c r="L421" s="590">
        <v>43061</v>
      </c>
      <c r="M421" s="589" t="s">
        <v>71</v>
      </c>
      <c r="N421" s="589" t="s">
        <v>4688</v>
      </c>
    </row>
    <row r="422" spans="1:14" x14ac:dyDescent="0.2">
      <c r="A422" s="589" t="s">
        <v>611</v>
      </c>
      <c r="B422" s="589" t="s">
        <v>234</v>
      </c>
      <c r="C422" s="589" t="s">
        <v>342</v>
      </c>
      <c r="D422" s="589" t="s">
        <v>235</v>
      </c>
      <c r="E422" s="589" t="s">
        <v>4689</v>
      </c>
      <c r="F422" s="590">
        <v>43056</v>
      </c>
      <c r="G422" s="591">
        <v>1681.72</v>
      </c>
      <c r="H422" s="591">
        <v>1</v>
      </c>
      <c r="I422" s="591">
        <f t="shared" si="6"/>
        <v>1681.72</v>
      </c>
      <c r="J422" s="589" t="s">
        <v>4690</v>
      </c>
      <c r="K422" s="589" t="s">
        <v>394</v>
      </c>
      <c r="L422" s="590">
        <v>43056</v>
      </c>
      <c r="M422" s="589" t="s">
        <v>71</v>
      </c>
      <c r="N422" s="589" t="s">
        <v>4691</v>
      </c>
    </row>
    <row r="423" spans="1:14" x14ac:dyDescent="0.2">
      <c r="A423" s="589" t="s">
        <v>611</v>
      </c>
      <c r="B423" s="589" t="s">
        <v>2882</v>
      </c>
      <c r="C423" s="589" t="s">
        <v>2883</v>
      </c>
      <c r="D423" s="589" t="s">
        <v>2884</v>
      </c>
      <c r="E423" s="589" t="s">
        <v>4692</v>
      </c>
      <c r="F423" s="590">
        <v>43056</v>
      </c>
      <c r="G423" s="591">
        <v>427.9</v>
      </c>
      <c r="H423" s="591">
        <v>1</v>
      </c>
      <c r="I423" s="591">
        <f t="shared" si="6"/>
        <v>427.9</v>
      </c>
      <c r="J423" s="589" t="s">
        <v>4693</v>
      </c>
      <c r="K423" s="589" t="s">
        <v>668</v>
      </c>
      <c r="L423" s="590">
        <v>43059</v>
      </c>
      <c r="M423" s="589" t="s">
        <v>71</v>
      </c>
      <c r="N423" s="589" t="s">
        <v>4694</v>
      </c>
    </row>
    <row r="424" spans="1:14" x14ac:dyDescent="0.2">
      <c r="A424" s="589" t="s">
        <v>611</v>
      </c>
      <c r="B424" s="589" t="s">
        <v>4695</v>
      </c>
      <c r="C424" s="589" t="s">
        <v>4696</v>
      </c>
      <c r="D424" s="589" t="s">
        <v>4697</v>
      </c>
      <c r="E424" s="589" t="s">
        <v>4698</v>
      </c>
      <c r="F424" s="590">
        <v>43062</v>
      </c>
      <c r="G424" s="591">
        <v>1119.25</v>
      </c>
      <c r="H424" s="591">
        <v>1</v>
      </c>
      <c r="I424" s="591">
        <f t="shared" si="6"/>
        <v>1119.25</v>
      </c>
      <c r="J424" s="589" t="s">
        <v>4699</v>
      </c>
      <c r="K424" s="589" t="s">
        <v>2379</v>
      </c>
      <c r="L424" s="590">
        <v>43062</v>
      </c>
      <c r="M424" s="589" t="s">
        <v>71</v>
      </c>
      <c r="N424" s="589" t="s">
        <v>4700</v>
      </c>
    </row>
    <row r="425" spans="1:14" x14ac:dyDescent="0.2">
      <c r="A425" s="589" t="s">
        <v>611</v>
      </c>
      <c r="B425" s="589" t="s">
        <v>4695</v>
      </c>
      <c r="C425" s="589" t="s">
        <v>4696</v>
      </c>
      <c r="D425" s="589" t="s">
        <v>4697</v>
      </c>
      <c r="E425" s="589" t="s">
        <v>4701</v>
      </c>
      <c r="F425" s="590">
        <v>43054</v>
      </c>
      <c r="G425" s="591">
        <v>1119.25</v>
      </c>
      <c r="H425" s="591">
        <v>1</v>
      </c>
      <c r="I425" s="591">
        <f t="shared" si="6"/>
        <v>1119.25</v>
      </c>
      <c r="J425" s="589" t="s">
        <v>4699</v>
      </c>
      <c r="K425" s="589" t="s">
        <v>2379</v>
      </c>
      <c r="L425" s="590">
        <v>43055</v>
      </c>
      <c r="M425" s="589" t="s">
        <v>71</v>
      </c>
      <c r="N425" s="589" t="s">
        <v>4700</v>
      </c>
    </row>
    <row r="426" spans="1:14" x14ac:dyDescent="0.2">
      <c r="A426" s="589" t="s">
        <v>611</v>
      </c>
      <c r="B426" s="589" t="s">
        <v>362</v>
      </c>
      <c r="C426" s="589" t="s">
        <v>363</v>
      </c>
      <c r="D426" s="589" t="s">
        <v>364</v>
      </c>
      <c r="E426" s="589" t="s">
        <v>4707</v>
      </c>
      <c r="F426" s="590">
        <v>43045</v>
      </c>
      <c r="G426" s="591">
        <v>101.42</v>
      </c>
      <c r="H426" s="591">
        <v>1</v>
      </c>
      <c r="I426" s="591">
        <f t="shared" si="6"/>
        <v>101.42</v>
      </c>
      <c r="J426" s="589" t="s">
        <v>474</v>
      </c>
      <c r="K426" s="589" t="s">
        <v>762</v>
      </c>
      <c r="L426" s="590">
        <v>43045</v>
      </c>
      <c r="M426" s="589" t="s">
        <v>71</v>
      </c>
      <c r="N426" s="589" t="s">
        <v>474</v>
      </c>
    </row>
    <row r="427" spans="1:14" x14ac:dyDescent="0.2">
      <c r="A427" s="589" t="s">
        <v>611</v>
      </c>
      <c r="B427" s="589" t="s">
        <v>362</v>
      </c>
      <c r="C427" s="589" t="s">
        <v>363</v>
      </c>
      <c r="D427" s="589" t="s">
        <v>364</v>
      </c>
      <c r="E427" s="589" t="s">
        <v>4708</v>
      </c>
      <c r="F427" s="590">
        <v>43045</v>
      </c>
      <c r="G427" s="591">
        <v>88.16</v>
      </c>
      <c r="H427" s="591">
        <v>1</v>
      </c>
      <c r="I427" s="591">
        <f t="shared" si="6"/>
        <v>88.16</v>
      </c>
      <c r="J427" s="589" t="s">
        <v>474</v>
      </c>
      <c r="K427" s="589" t="s">
        <v>608</v>
      </c>
      <c r="L427" s="590">
        <v>43045</v>
      </c>
      <c r="M427" s="589" t="s">
        <v>71</v>
      </c>
      <c r="N427" s="589" t="s">
        <v>474</v>
      </c>
    </row>
    <row r="428" spans="1:14" x14ac:dyDescent="0.2">
      <c r="A428" s="589" t="s">
        <v>611</v>
      </c>
      <c r="B428" s="589" t="s">
        <v>362</v>
      </c>
      <c r="C428" s="589" t="s">
        <v>363</v>
      </c>
      <c r="D428" s="589" t="s">
        <v>364</v>
      </c>
      <c r="E428" s="589" t="s">
        <v>5489</v>
      </c>
      <c r="F428" s="590">
        <v>43045</v>
      </c>
      <c r="G428" s="591">
        <v>1119.31</v>
      </c>
      <c r="H428" s="591">
        <v>1</v>
      </c>
      <c r="I428" s="591">
        <f t="shared" si="6"/>
        <v>1119.31</v>
      </c>
      <c r="J428" s="589" t="s">
        <v>474</v>
      </c>
      <c r="K428" s="589" t="s">
        <v>1346</v>
      </c>
      <c r="L428" s="590">
        <v>43045</v>
      </c>
      <c r="M428" s="589" t="s">
        <v>71</v>
      </c>
      <c r="N428" s="589" t="s">
        <v>5490</v>
      </c>
    </row>
    <row r="429" spans="1:14" x14ac:dyDescent="0.2">
      <c r="A429" s="589" t="s">
        <v>611</v>
      </c>
      <c r="B429" s="589" t="s">
        <v>362</v>
      </c>
      <c r="C429" s="589" t="s">
        <v>363</v>
      </c>
      <c r="D429" s="589" t="s">
        <v>364</v>
      </c>
      <c r="E429" s="589" t="s">
        <v>4709</v>
      </c>
      <c r="F429" s="590">
        <v>43041</v>
      </c>
      <c r="G429" s="591">
        <v>15.75</v>
      </c>
      <c r="H429" s="591">
        <v>1</v>
      </c>
      <c r="I429" s="591">
        <f t="shared" si="6"/>
        <v>15.75</v>
      </c>
      <c r="J429" s="589" t="s">
        <v>474</v>
      </c>
      <c r="K429" s="589" t="s">
        <v>520</v>
      </c>
      <c r="L429" s="590">
        <v>43041</v>
      </c>
      <c r="M429" s="589" t="s">
        <v>71</v>
      </c>
      <c r="N429" s="589" t="s">
        <v>474</v>
      </c>
    </row>
    <row r="430" spans="1:14" x14ac:dyDescent="0.2">
      <c r="A430" s="589" t="s">
        <v>611</v>
      </c>
      <c r="B430" s="589" t="s">
        <v>362</v>
      </c>
      <c r="C430" s="589" t="s">
        <v>363</v>
      </c>
      <c r="D430" s="589" t="s">
        <v>364</v>
      </c>
      <c r="E430" s="589" t="s">
        <v>4710</v>
      </c>
      <c r="F430" s="590">
        <v>43041</v>
      </c>
      <c r="G430" s="591">
        <v>144.37</v>
      </c>
      <c r="H430" s="591">
        <v>1</v>
      </c>
      <c r="I430" s="591">
        <f t="shared" si="6"/>
        <v>144.37</v>
      </c>
      <c r="J430" s="589" t="s">
        <v>474</v>
      </c>
      <c r="K430" s="589" t="s">
        <v>520</v>
      </c>
      <c r="L430" s="590">
        <v>43041</v>
      </c>
      <c r="M430" s="589" t="s">
        <v>71</v>
      </c>
      <c r="N430" s="589" t="s">
        <v>474</v>
      </c>
    </row>
    <row r="431" spans="1:14" x14ac:dyDescent="0.2">
      <c r="A431" s="589" t="s">
        <v>611</v>
      </c>
      <c r="B431" s="589" t="s">
        <v>362</v>
      </c>
      <c r="C431" s="589" t="s">
        <v>363</v>
      </c>
      <c r="D431" s="589" t="s">
        <v>364</v>
      </c>
      <c r="E431" s="589" t="s">
        <v>4711</v>
      </c>
      <c r="F431" s="590">
        <v>43041</v>
      </c>
      <c r="G431" s="591">
        <v>101.23</v>
      </c>
      <c r="H431" s="591">
        <v>1</v>
      </c>
      <c r="I431" s="591">
        <f t="shared" si="6"/>
        <v>101.23</v>
      </c>
      <c r="J431" s="589" t="s">
        <v>474</v>
      </c>
      <c r="K431" s="589" t="s">
        <v>520</v>
      </c>
      <c r="L431" s="590">
        <v>43041</v>
      </c>
      <c r="M431" s="589" t="s">
        <v>71</v>
      </c>
      <c r="N431" s="589" t="s">
        <v>474</v>
      </c>
    </row>
    <row r="432" spans="1:14" x14ac:dyDescent="0.2">
      <c r="A432" s="589" t="s">
        <v>611</v>
      </c>
      <c r="B432" s="589" t="s">
        <v>362</v>
      </c>
      <c r="C432" s="589" t="s">
        <v>363</v>
      </c>
      <c r="D432" s="589" t="s">
        <v>364</v>
      </c>
      <c r="E432" s="589" t="s">
        <v>4712</v>
      </c>
      <c r="F432" s="590">
        <v>43041</v>
      </c>
      <c r="G432" s="591">
        <v>63.38</v>
      </c>
      <c r="H432" s="591">
        <v>1</v>
      </c>
      <c r="I432" s="591">
        <f t="shared" si="6"/>
        <v>63.38</v>
      </c>
      <c r="J432" s="589" t="s">
        <v>474</v>
      </c>
      <c r="K432" s="589" t="s">
        <v>520</v>
      </c>
      <c r="L432" s="590">
        <v>43041</v>
      </c>
      <c r="M432" s="589" t="s">
        <v>71</v>
      </c>
      <c r="N432" s="589" t="s">
        <v>474</v>
      </c>
    </row>
    <row r="433" spans="1:14" x14ac:dyDescent="0.2">
      <c r="A433" s="589" t="s">
        <v>611</v>
      </c>
      <c r="B433" s="589" t="s">
        <v>362</v>
      </c>
      <c r="C433" s="589" t="s">
        <v>363</v>
      </c>
      <c r="D433" s="589" t="s">
        <v>364</v>
      </c>
      <c r="E433" s="589" t="s">
        <v>4714</v>
      </c>
      <c r="F433" s="590">
        <v>43068</v>
      </c>
      <c r="G433" s="591">
        <v>23.5</v>
      </c>
      <c r="H433" s="591">
        <v>1</v>
      </c>
      <c r="I433" s="591">
        <f t="shared" si="6"/>
        <v>23.5</v>
      </c>
      <c r="J433" s="589" t="s">
        <v>474</v>
      </c>
      <c r="K433" s="589" t="s">
        <v>2429</v>
      </c>
      <c r="L433" s="590">
        <v>43068</v>
      </c>
      <c r="M433" s="589" t="s">
        <v>71</v>
      </c>
      <c r="N433" s="589" t="s">
        <v>474</v>
      </c>
    </row>
    <row r="434" spans="1:14" x14ac:dyDescent="0.2">
      <c r="A434" s="589" t="s">
        <v>611</v>
      </c>
      <c r="B434" s="589" t="s">
        <v>362</v>
      </c>
      <c r="C434" s="589" t="s">
        <v>363</v>
      </c>
      <c r="D434" s="589" t="s">
        <v>364</v>
      </c>
      <c r="E434" s="589" t="s">
        <v>4715</v>
      </c>
      <c r="F434" s="590">
        <v>43068</v>
      </c>
      <c r="G434" s="591">
        <v>30</v>
      </c>
      <c r="H434" s="591">
        <v>1</v>
      </c>
      <c r="I434" s="591">
        <f t="shared" si="6"/>
        <v>30</v>
      </c>
      <c r="J434" s="589" t="s">
        <v>474</v>
      </c>
      <c r="K434" s="589" t="s">
        <v>520</v>
      </c>
      <c r="L434" s="590">
        <v>43068</v>
      </c>
      <c r="M434" s="589" t="s">
        <v>71</v>
      </c>
      <c r="N434" s="589" t="s">
        <v>474</v>
      </c>
    </row>
    <row r="435" spans="1:14" x14ac:dyDescent="0.2">
      <c r="A435" s="589" t="s">
        <v>611</v>
      </c>
      <c r="B435" s="589" t="s">
        <v>362</v>
      </c>
      <c r="C435" s="589" t="s">
        <v>363</v>
      </c>
      <c r="D435" s="589" t="s">
        <v>364</v>
      </c>
      <c r="E435" s="589" t="s">
        <v>4716</v>
      </c>
      <c r="F435" s="590">
        <v>43068</v>
      </c>
      <c r="G435" s="591">
        <v>38.869999999999997</v>
      </c>
      <c r="H435" s="591">
        <v>1</v>
      </c>
      <c r="I435" s="591">
        <f t="shared" si="6"/>
        <v>38.869999999999997</v>
      </c>
      <c r="J435" s="589" t="s">
        <v>474</v>
      </c>
      <c r="K435" s="589" t="s">
        <v>608</v>
      </c>
      <c r="L435" s="590">
        <v>43068</v>
      </c>
      <c r="M435" s="589" t="s">
        <v>71</v>
      </c>
      <c r="N435" s="589" t="s">
        <v>474</v>
      </c>
    </row>
    <row r="436" spans="1:14" x14ac:dyDescent="0.2">
      <c r="A436" s="589" t="s">
        <v>611</v>
      </c>
      <c r="B436" s="589" t="s">
        <v>362</v>
      </c>
      <c r="C436" s="589" t="s">
        <v>363</v>
      </c>
      <c r="D436" s="589" t="s">
        <v>364</v>
      </c>
      <c r="E436" s="589" t="s">
        <v>4717</v>
      </c>
      <c r="F436" s="590">
        <v>43068</v>
      </c>
      <c r="G436" s="591">
        <v>250.95</v>
      </c>
      <c r="H436" s="591">
        <v>1</v>
      </c>
      <c r="I436" s="591">
        <f t="shared" si="6"/>
        <v>250.95</v>
      </c>
      <c r="J436" s="589" t="s">
        <v>474</v>
      </c>
      <c r="K436" s="589" t="s">
        <v>762</v>
      </c>
      <c r="L436" s="590">
        <v>43068</v>
      </c>
      <c r="M436" s="589" t="s">
        <v>71</v>
      </c>
      <c r="N436" s="589" t="s">
        <v>474</v>
      </c>
    </row>
    <row r="437" spans="1:14" x14ac:dyDescent="0.2">
      <c r="A437" s="589" t="s">
        <v>611</v>
      </c>
      <c r="B437" s="589" t="s">
        <v>362</v>
      </c>
      <c r="C437" s="589" t="s">
        <v>363</v>
      </c>
      <c r="D437" s="589" t="s">
        <v>364</v>
      </c>
      <c r="E437" s="589" t="s">
        <v>4718</v>
      </c>
      <c r="F437" s="590">
        <v>43068</v>
      </c>
      <c r="G437" s="591">
        <v>144.21</v>
      </c>
      <c r="H437" s="591">
        <v>1</v>
      </c>
      <c r="I437" s="591">
        <f t="shared" si="6"/>
        <v>144.21</v>
      </c>
      <c r="J437" s="589" t="s">
        <v>474</v>
      </c>
      <c r="K437" s="589" t="s">
        <v>607</v>
      </c>
      <c r="L437" s="590">
        <v>43068</v>
      </c>
      <c r="M437" s="589" t="s">
        <v>71</v>
      </c>
      <c r="N437" s="589" t="s">
        <v>474</v>
      </c>
    </row>
    <row r="438" spans="1:14" x14ac:dyDescent="0.2">
      <c r="A438" s="589" t="s">
        <v>611</v>
      </c>
      <c r="B438" s="589" t="s">
        <v>362</v>
      </c>
      <c r="C438" s="589" t="s">
        <v>363</v>
      </c>
      <c r="D438" s="589" t="s">
        <v>364</v>
      </c>
      <c r="E438" s="589" t="s">
        <v>4719</v>
      </c>
      <c r="F438" s="590">
        <v>43068</v>
      </c>
      <c r="G438" s="591">
        <v>48.32</v>
      </c>
      <c r="H438" s="591">
        <v>1</v>
      </c>
      <c r="I438" s="591">
        <f t="shared" si="6"/>
        <v>48.32</v>
      </c>
      <c r="J438" s="589" t="s">
        <v>474</v>
      </c>
      <c r="K438" s="589" t="s">
        <v>608</v>
      </c>
      <c r="L438" s="590">
        <v>43068</v>
      </c>
      <c r="M438" s="589" t="s">
        <v>71</v>
      </c>
      <c r="N438" s="589" t="s">
        <v>474</v>
      </c>
    </row>
    <row r="439" spans="1:14" x14ac:dyDescent="0.2">
      <c r="A439" s="589" t="s">
        <v>611</v>
      </c>
      <c r="B439" s="589" t="s">
        <v>362</v>
      </c>
      <c r="C439" s="589" t="s">
        <v>363</v>
      </c>
      <c r="D439" s="589" t="s">
        <v>364</v>
      </c>
      <c r="E439" s="589" t="s">
        <v>4720</v>
      </c>
      <c r="F439" s="590">
        <v>43068</v>
      </c>
      <c r="G439" s="591">
        <v>168.69</v>
      </c>
      <c r="H439" s="591">
        <v>1</v>
      </c>
      <c r="I439" s="591">
        <f t="shared" si="6"/>
        <v>168.69</v>
      </c>
      <c r="J439" s="589" t="s">
        <v>474</v>
      </c>
      <c r="K439" s="589" t="s">
        <v>607</v>
      </c>
      <c r="L439" s="590">
        <v>43068</v>
      </c>
      <c r="M439" s="589" t="s">
        <v>71</v>
      </c>
      <c r="N439" s="589" t="s">
        <v>474</v>
      </c>
    </row>
    <row r="440" spans="1:14" x14ac:dyDescent="0.2">
      <c r="A440" s="589" t="s">
        <v>611</v>
      </c>
      <c r="B440" s="589" t="s">
        <v>362</v>
      </c>
      <c r="C440" s="589" t="s">
        <v>363</v>
      </c>
      <c r="D440" s="589" t="s">
        <v>364</v>
      </c>
      <c r="E440" s="589" t="s">
        <v>4721</v>
      </c>
      <c r="F440" s="590">
        <v>43068</v>
      </c>
      <c r="G440" s="591">
        <v>72.52</v>
      </c>
      <c r="H440" s="591">
        <v>1</v>
      </c>
      <c r="I440" s="591">
        <f t="shared" si="6"/>
        <v>72.52</v>
      </c>
      <c r="J440" s="589" t="s">
        <v>474</v>
      </c>
      <c r="K440" s="589" t="s">
        <v>2943</v>
      </c>
      <c r="L440" s="590">
        <v>43068</v>
      </c>
      <c r="M440" s="589" t="s">
        <v>71</v>
      </c>
      <c r="N440" s="589" t="s">
        <v>474</v>
      </c>
    </row>
    <row r="441" spans="1:14" x14ac:dyDescent="0.2">
      <c r="A441" s="589" t="s">
        <v>611</v>
      </c>
      <c r="B441" s="589" t="s">
        <v>362</v>
      </c>
      <c r="C441" s="589" t="s">
        <v>363</v>
      </c>
      <c r="D441" s="589" t="s">
        <v>364</v>
      </c>
      <c r="E441" s="589" t="s">
        <v>4722</v>
      </c>
      <c r="F441" s="590">
        <v>43068</v>
      </c>
      <c r="G441" s="591">
        <v>137.19999999999999</v>
      </c>
      <c r="H441" s="591">
        <v>1</v>
      </c>
      <c r="I441" s="591">
        <f t="shared" si="6"/>
        <v>137.19999999999999</v>
      </c>
      <c r="J441" s="589" t="s">
        <v>474</v>
      </c>
      <c r="K441" s="589" t="s">
        <v>2943</v>
      </c>
      <c r="L441" s="590">
        <v>43068</v>
      </c>
      <c r="M441" s="589" t="s">
        <v>71</v>
      </c>
      <c r="N441" s="589" t="s">
        <v>474</v>
      </c>
    </row>
    <row r="442" spans="1:14" x14ac:dyDescent="0.2">
      <c r="A442" s="589" t="s">
        <v>611</v>
      </c>
      <c r="B442" s="589" t="s">
        <v>362</v>
      </c>
      <c r="C442" s="589" t="s">
        <v>363</v>
      </c>
      <c r="D442" s="589" t="s">
        <v>364</v>
      </c>
      <c r="E442" s="589" t="s">
        <v>2942</v>
      </c>
      <c r="F442" s="590">
        <v>43068</v>
      </c>
      <c r="G442" s="591">
        <v>172.42</v>
      </c>
      <c r="H442" s="591">
        <v>1</v>
      </c>
      <c r="I442" s="591">
        <f t="shared" si="6"/>
        <v>172.42</v>
      </c>
      <c r="J442" s="589" t="s">
        <v>474</v>
      </c>
      <c r="K442" s="589" t="s">
        <v>520</v>
      </c>
      <c r="L442" s="590">
        <v>43068</v>
      </c>
      <c r="M442" s="589" t="s">
        <v>71</v>
      </c>
      <c r="N442" s="589" t="s">
        <v>474</v>
      </c>
    </row>
    <row r="443" spans="1:14" x14ac:dyDescent="0.2">
      <c r="A443" s="589" t="s">
        <v>611</v>
      </c>
      <c r="B443" s="589" t="s">
        <v>362</v>
      </c>
      <c r="C443" s="589" t="s">
        <v>363</v>
      </c>
      <c r="D443" s="589" t="s">
        <v>364</v>
      </c>
      <c r="E443" s="589" t="s">
        <v>4723</v>
      </c>
      <c r="F443" s="590">
        <v>43068</v>
      </c>
      <c r="G443" s="591">
        <v>107.58</v>
      </c>
      <c r="H443" s="591">
        <v>1</v>
      </c>
      <c r="I443" s="591">
        <f t="shared" si="6"/>
        <v>107.58</v>
      </c>
      <c r="J443" s="589" t="s">
        <v>474</v>
      </c>
      <c r="K443" s="589" t="s">
        <v>520</v>
      </c>
      <c r="L443" s="590">
        <v>43068</v>
      </c>
      <c r="M443" s="589" t="s">
        <v>71</v>
      </c>
      <c r="N443" s="589" t="s">
        <v>474</v>
      </c>
    </row>
    <row r="444" spans="1:14" x14ac:dyDescent="0.2">
      <c r="A444" s="589" t="s">
        <v>611</v>
      </c>
      <c r="B444" s="589" t="s">
        <v>362</v>
      </c>
      <c r="C444" s="589" t="s">
        <v>363</v>
      </c>
      <c r="D444" s="589" t="s">
        <v>364</v>
      </c>
      <c r="E444" s="589" t="s">
        <v>4724</v>
      </c>
      <c r="F444" s="590">
        <v>43068</v>
      </c>
      <c r="G444" s="591">
        <v>44.56</v>
      </c>
      <c r="H444" s="591">
        <v>1</v>
      </c>
      <c r="I444" s="591">
        <f t="shared" si="6"/>
        <v>44.56</v>
      </c>
      <c r="J444" s="589" t="s">
        <v>474</v>
      </c>
      <c r="K444" s="589" t="s">
        <v>2943</v>
      </c>
      <c r="L444" s="590">
        <v>43068</v>
      </c>
      <c r="M444" s="589" t="s">
        <v>71</v>
      </c>
      <c r="N444" s="589" t="s">
        <v>474</v>
      </c>
    </row>
    <row r="445" spans="1:14" x14ac:dyDescent="0.2">
      <c r="A445" s="589" t="s">
        <v>611</v>
      </c>
      <c r="B445" s="589" t="s">
        <v>362</v>
      </c>
      <c r="C445" s="589" t="s">
        <v>363</v>
      </c>
      <c r="D445" s="589" t="s">
        <v>364</v>
      </c>
      <c r="E445" s="589" t="s">
        <v>4726</v>
      </c>
      <c r="F445" s="590">
        <v>43068</v>
      </c>
      <c r="G445" s="591">
        <v>43.87</v>
      </c>
      <c r="H445" s="591">
        <v>1</v>
      </c>
      <c r="I445" s="591">
        <f t="shared" si="6"/>
        <v>43.87</v>
      </c>
      <c r="J445" s="589" t="s">
        <v>474</v>
      </c>
      <c r="K445" s="589" t="s">
        <v>520</v>
      </c>
      <c r="L445" s="590">
        <v>43068</v>
      </c>
      <c r="M445" s="589" t="s">
        <v>71</v>
      </c>
      <c r="N445" s="589" t="s">
        <v>474</v>
      </c>
    </row>
    <row r="446" spans="1:14" x14ac:dyDescent="0.2">
      <c r="A446" s="589" t="s">
        <v>611</v>
      </c>
      <c r="B446" s="589" t="s">
        <v>190</v>
      </c>
      <c r="C446" s="589" t="s">
        <v>191</v>
      </c>
      <c r="D446" s="589" t="s">
        <v>192</v>
      </c>
      <c r="E446" s="589" t="s">
        <v>4728</v>
      </c>
      <c r="F446" s="590">
        <v>43069</v>
      </c>
      <c r="G446" s="591">
        <v>329.99</v>
      </c>
      <c r="H446" s="591">
        <v>1</v>
      </c>
      <c r="I446" s="591">
        <f t="shared" si="6"/>
        <v>329.99</v>
      </c>
      <c r="J446" s="589" t="s">
        <v>4729</v>
      </c>
      <c r="K446" s="589" t="s">
        <v>492</v>
      </c>
      <c r="L446" s="590">
        <v>43069</v>
      </c>
      <c r="M446" s="589" t="s">
        <v>71</v>
      </c>
      <c r="N446" s="589" t="s">
        <v>4730</v>
      </c>
    </row>
    <row r="447" spans="1:14" x14ac:dyDescent="0.2">
      <c r="A447" s="589" t="s">
        <v>611</v>
      </c>
      <c r="B447" s="589" t="s">
        <v>187</v>
      </c>
      <c r="C447" s="589" t="s">
        <v>188</v>
      </c>
      <c r="D447" s="589" t="s">
        <v>189</v>
      </c>
      <c r="E447" s="589" t="s">
        <v>4739</v>
      </c>
      <c r="F447" s="590">
        <v>43066</v>
      </c>
      <c r="G447" s="591">
        <v>289.31</v>
      </c>
      <c r="H447" s="591">
        <v>1</v>
      </c>
      <c r="I447" s="591">
        <f t="shared" si="6"/>
        <v>289.31</v>
      </c>
      <c r="J447" s="589" t="s">
        <v>4740</v>
      </c>
      <c r="K447" s="589" t="s">
        <v>416</v>
      </c>
      <c r="L447" s="590">
        <v>43067</v>
      </c>
      <c r="M447" s="589" t="s">
        <v>71</v>
      </c>
      <c r="N447" s="589" t="s">
        <v>4741</v>
      </c>
    </row>
    <row r="448" spans="1:14" x14ac:dyDescent="0.2">
      <c r="A448" s="589" t="s">
        <v>611</v>
      </c>
      <c r="B448" s="589" t="s">
        <v>365</v>
      </c>
      <c r="C448" s="589" t="s">
        <v>366</v>
      </c>
      <c r="D448" s="589" t="s">
        <v>367</v>
      </c>
      <c r="E448" s="589" t="s">
        <v>4742</v>
      </c>
      <c r="F448" s="590">
        <v>43054</v>
      </c>
      <c r="G448" s="591">
        <v>74.680000000000007</v>
      </c>
      <c r="H448" s="591">
        <v>1</v>
      </c>
      <c r="I448" s="591">
        <f t="shared" si="6"/>
        <v>74.680000000000007</v>
      </c>
      <c r="J448" s="589" t="s">
        <v>474</v>
      </c>
      <c r="K448" s="589" t="s">
        <v>2429</v>
      </c>
      <c r="L448" s="590">
        <v>43061</v>
      </c>
      <c r="M448" s="589" t="s">
        <v>71</v>
      </c>
      <c r="N448" s="589" t="s">
        <v>474</v>
      </c>
    </row>
    <row r="449" spans="1:14" x14ac:dyDescent="0.2">
      <c r="A449" s="589" t="s">
        <v>611</v>
      </c>
      <c r="B449" s="589" t="s">
        <v>365</v>
      </c>
      <c r="C449" s="589" t="s">
        <v>366</v>
      </c>
      <c r="D449" s="589" t="s">
        <v>367</v>
      </c>
      <c r="E449" s="589" t="s">
        <v>4743</v>
      </c>
      <c r="F449" s="590">
        <v>43039</v>
      </c>
      <c r="G449" s="591">
        <v>132.53</v>
      </c>
      <c r="H449" s="591">
        <v>1</v>
      </c>
      <c r="I449" s="591">
        <f t="shared" si="6"/>
        <v>132.53</v>
      </c>
      <c r="J449" s="589" t="s">
        <v>474</v>
      </c>
      <c r="K449" s="589" t="s">
        <v>472</v>
      </c>
      <c r="L449" s="590">
        <v>43048</v>
      </c>
      <c r="M449" s="589" t="s">
        <v>71</v>
      </c>
      <c r="N449" s="589" t="s">
        <v>474</v>
      </c>
    </row>
    <row r="450" spans="1:14" x14ac:dyDescent="0.2">
      <c r="A450" s="589" t="s">
        <v>611</v>
      </c>
      <c r="B450" s="589" t="s">
        <v>365</v>
      </c>
      <c r="C450" s="589" t="s">
        <v>366</v>
      </c>
      <c r="D450" s="589" t="s">
        <v>367</v>
      </c>
      <c r="E450" s="589" t="s">
        <v>4744</v>
      </c>
      <c r="F450" s="590">
        <v>42931</v>
      </c>
      <c r="G450" s="591">
        <v>20.92</v>
      </c>
      <c r="H450" s="591">
        <v>1</v>
      </c>
      <c r="I450" s="591">
        <f t="shared" si="6"/>
        <v>20.92</v>
      </c>
      <c r="J450" s="589" t="s">
        <v>474</v>
      </c>
      <c r="K450" s="589" t="s">
        <v>2429</v>
      </c>
      <c r="L450" s="590">
        <v>43046</v>
      </c>
      <c r="M450" s="589" t="s">
        <v>71</v>
      </c>
      <c r="N450" s="589" t="s">
        <v>474</v>
      </c>
    </row>
    <row r="451" spans="1:14" x14ac:dyDescent="0.2">
      <c r="A451" s="589" t="s">
        <v>611</v>
      </c>
      <c r="B451" s="589" t="s">
        <v>3733</v>
      </c>
      <c r="C451" s="589" t="s">
        <v>3734</v>
      </c>
      <c r="D451" s="589" t="s">
        <v>3735</v>
      </c>
      <c r="E451" s="589" t="s">
        <v>4745</v>
      </c>
      <c r="F451" s="590">
        <v>43038</v>
      </c>
      <c r="G451" s="591">
        <v>105.58</v>
      </c>
      <c r="H451" s="591">
        <v>1</v>
      </c>
      <c r="I451" s="591">
        <f t="shared" ref="I451:I514" si="7">G451*H451</f>
        <v>105.58</v>
      </c>
      <c r="J451" s="589" t="s">
        <v>474</v>
      </c>
      <c r="K451" s="589" t="s">
        <v>464</v>
      </c>
      <c r="L451" s="590">
        <v>43040</v>
      </c>
      <c r="M451" s="589" t="s">
        <v>71</v>
      </c>
      <c r="N451" s="589" t="s">
        <v>474</v>
      </c>
    </row>
    <row r="452" spans="1:14" x14ac:dyDescent="0.2">
      <c r="A452" s="589" t="s">
        <v>611</v>
      </c>
      <c r="B452" s="589" t="s">
        <v>838</v>
      </c>
      <c r="C452" s="589" t="s">
        <v>839</v>
      </c>
      <c r="D452" s="589" t="s">
        <v>840</v>
      </c>
      <c r="E452" s="589" t="s">
        <v>4749</v>
      </c>
      <c r="F452" s="590">
        <v>43039</v>
      </c>
      <c r="G452" s="591">
        <v>375.1</v>
      </c>
      <c r="H452" s="591">
        <v>1</v>
      </c>
      <c r="I452" s="591">
        <f t="shared" si="7"/>
        <v>375.1</v>
      </c>
      <c r="J452" s="589" t="s">
        <v>474</v>
      </c>
      <c r="K452" s="589" t="s">
        <v>476</v>
      </c>
      <c r="L452" s="590">
        <v>43042</v>
      </c>
      <c r="M452" s="589" t="s">
        <v>71</v>
      </c>
      <c r="N452" s="589" t="s">
        <v>474</v>
      </c>
    </row>
    <row r="453" spans="1:14" x14ac:dyDescent="0.2">
      <c r="A453" s="589" t="s">
        <v>611</v>
      </c>
      <c r="B453" s="589" t="s">
        <v>838</v>
      </c>
      <c r="C453" s="589" t="s">
        <v>839</v>
      </c>
      <c r="D453" s="589" t="s">
        <v>840</v>
      </c>
      <c r="E453" s="589" t="s">
        <v>4750</v>
      </c>
      <c r="F453" s="590">
        <v>43039</v>
      </c>
      <c r="G453" s="591">
        <v>37.200000000000003</v>
      </c>
      <c r="H453" s="591">
        <v>1</v>
      </c>
      <c r="I453" s="591">
        <f t="shared" si="7"/>
        <v>37.200000000000003</v>
      </c>
      <c r="J453" s="589" t="s">
        <v>474</v>
      </c>
      <c r="K453" s="589" t="s">
        <v>476</v>
      </c>
      <c r="L453" s="590">
        <v>43041</v>
      </c>
      <c r="M453" s="589" t="s">
        <v>71</v>
      </c>
      <c r="N453" s="589" t="s">
        <v>474</v>
      </c>
    </row>
    <row r="454" spans="1:14" x14ac:dyDescent="0.2">
      <c r="A454" s="589" t="s">
        <v>611</v>
      </c>
      <c r="B454" s="589" t="s">
        <v>838</v>
      </c>
      <c r="C454" s="589" t="s">
        <v>839</v>
      </c>
      <c r="D454" s="589" t="s">
        <v>840</v>
      </c>
      <c r="E454" s="589" t="s">
        <v>4751</v>
      </c>
      <c r="F454" s="590">
        <v>43039</v>
      </c>
      <c r="G454" s="591">
        <v>67.87</v>
      </c>
      <c r="H454" s="591">
        <v>1</v>
      </c>
      <c r="I454" s="591">
        <f t="shared" si="7"/>
        <v>67.87</v>
      </c>
      <c r="J454" s="589" t="s">
        <v>474</v>
      </c>
      <c r="K454" s="589" t="s">
        <v>476</v>
      </c>
      <c r="L454" s="590">
        <v>43041</v>
      </c>
      <c r="M454" s="589" t="s">
        <v>71</v>
      </c>
      <c r="N454" s="589" t="s">
        <v>474</v>
      </c>
    </row>
    <row r="455" spans="1:14" x14ac:dyDescent="0.2">
      <c r="A455" s="589" t="s">
        <v>611</v>
      </c>
      <c r="B455" s="589" t="s">
        <v>838</v>
      </c>
      <c r="C455" s="589" t="s">
        <v>839</v>
      </c>
      <c r="D455" s="589" t="s">
        <v>840</v>
      </c>
      <c r="E455" s="589" t="s">
        <v>4752</v>
      </c>
      <c r="F455" s="590">
        <v>43039</v>
      </c>
      <c r="G455" s="591">
        <v>10.73</v>
      </c>
      <c r="H455" s="591">
        <v>1</v>
      </c>
      <c r="I455" s="591">
        <f t="shared" si="7"/>
        <v>10.73</v>
      </c>
      <c r="J455" s="589" t="s">
        <v>474</v>
      </c>
      <c r="K455" s="589" t="s">
        <v>476</v>
      </c>
      <c r="L455" s="590">
        <v>43041</v>
      </c>
      <c r="M455" s="589" t="s">
        <v>71</v>
      </c>
      <c r="N455" s="589" t="s">
        <v>474</v>
      </c>
    </row>
    <row r="456" spans="1:14" x14ac:dyDescent="0.2">
      <c r="A456" s="589" t="s">
        <v>611</v>
      </c>
      <c r="B456" s="589" t="s">
        <v>838</v>
      </c>
      <c r="C456" s="589" t="s">
        <v>839</v>
      </c>
      <c r="D456" s="589" t="s">
        <v>840</v>
      </c>
      <c r="E456" s="589" t="s">
        <v>4753</v>
      </c>
      <c r="F456" s="590">
        <v>42886</v>
      </c>
      <c r="G456" s="591">
        <v>250</v>
      </c>
      <c r="H456" s="591">
        <v>1</v>
      </c>
      <c r="I456" s="591">
        <f t="shared" si="7"/>
        <v>250</v>
      </c>
      <c r="J456" s="589" t="s">
        <v>474</v>
      </c>
      <c r="K456" s="589" t="s">
        <v>476</v>
      </c>
      <c r="L456" s="590">
        <v>43069</v>
      </c>
      <c r="M456" s="589" t="s">
        <v>71</v>
      </c>
      <c r="N456" s="589" t="s">
        <v>474</v>
      </c>
    </row>
    <row r="457" spans="1:14" x14ac:dyDescent="0.2">
      <c r="A457" s="589" t="s">
        <v>611</v>
      </c>
      <c r="B457" s="589" t="s">
        <v>838</v>
      </c>
      <c r="C457" s="589" t="s">
        <v>839</v>
      </c>
      <c r="D457" s="589" t="s">
        <v>840</v>
      </c>
      <c r="E457" s="589" t="s">
        <v>4754</v>
      </c>
      <c r="F457" s="590">
        <v>43066</v>
      </c>
      <c r="G457" s="591">
        <v>91.58</v>
      </c>
      <c r="H457" s="591">
        <v>1</v>
      </c>
      <c r="I457" s="591">
        <f t="shared" si="7"/>
        <v>91.58</v>
      </c>
      <c r="J457" s="589" t="s">
        <v>474</v>
      </c>
      <c r="K457" s="589" t="s">
        <v>609</v>
      </c>
      <c r="L457" s="590">
        <v>43067</v>
      </c>
      <c r="M457" s="589" t="s">
        <v>71</v>
      </c>
      <c r="N457" s="589" t="s">
        <v>474</v>
      </c>
    </row>
    <row r="458" spans="1:14" x14ac:dyDescent="0.2">
      <c r="A458" s="589" t="s">
        <v>611</v>
      </c>
      <c r="B458" s="589" t="s">
        <v>838</v>
      </c>
      <c r="C458" s="589" t="s">
        <v>839</v>
      </c>
      <c r="D458" s="589" t="s">
        <v>840</v>
      </c>
      <c r="E458" s="589" t="s">
        <v>4755</v>
      </c>
      <c r="F458" s="590">
        <v>43039</v>
      </c>
      <c r="G458" s="591">
        <v>34.380000000000003</v>
      </c>
      <c r="H458" s="591">
        <v>1</v>
      </c>
      <c r="I458" s="591">
        <f t="shared" si="7"/>
        <v>34.380000000000003</v>
      </c>
      <c r="J458" s="589" t="s">
        <v>474</v>
      </c>
      <c r="K458" s="589" t="s">
        <v>224</v>
      </c>
      <c r="L458" s="590">
        <v>43041</v>
      </c>
      <c r="M458" s="589" t="s">
        <v>71</v>
      </c>
      <c r="N458" s="589" t="s">
        <v>474</v>
      </c>
    </row>
    <row r="459" spans="1:14" x14ac:dyDescent="0.2">
      <c r="A459" s="589" t="s">
        <v>611</v>
      </c>
      <c r="B459" s="589" t="s">
        <v>2523</v>
      </c>
      <c r="C459" s="589" t="s">
        <v>2524</v>
      </c>
      <c r="D459" s="589" t="s">
        <v>2525</v>
      </c>
      <c r="E459" s="589" t="s">
        <v>4758</v>
      </c>
      <c r="F459" s="590">
        <v>43052</v>
      </c>
      <c r="G459" s="591">
        <v>423.5</v>
      </c>
      <c r="H459" s="591">
        <v>1</v>
      </c>
      <c r="I459" s="591">
        <f t="shared" si="7"/>
        <v>423.5</v>
      </c>
      <c r="J459" s="589" t="s">
        <v>4759</v>
      </c>
      <c r="K459" s="589" t="s">
        <v>668</v>
      </c>
      <c r="L459" s="590">
        <v>43057</v>
      </c>
      <c r="M459" s="589" t="s">
        <v>71</v>
      </c>
      <c r="N459" s="589" t="s">
        <v>4760</v>
      </c>
    </row>
    <row r="460" spans="1:14" x14ac:dyDescent="0.2">
      <c r="A460" s="589" t="s">
        <v>611</v>
      </c>
      <c r="B460" s="589" t="s">
        <v>4761</v>
      </c>
      <c r="C460" s="589" t="s">
        <v>4762</v>
      </c>
      <c r="D460" s="589" t="s">
        <v>4763</v>
      </c>
      <c r="E460" s="589" t="s">
        <v>4764</v>
      </c>
      <c r="F460" s="590">
        <v>43069</v>
      </c>
      <c r="G460" s="591">
        <v>2174.37</v>
      </c>
      <c r="H460" s="591">
        <v>1</v>
      </c>
      <c r="I460" s="591">
        <f t="shared" si="7"/>
        <v>2174.37</v>
      </c>
      <c r="J460" s="589" t="s">
        <v>4765</v>
      </c>
      <c r="K460" s="589" t="s">
        <v>161</v>
      </c>
      <c r="L460" s="590">
        <v>43069</v>
      </c>
      <c r="M460" s="589" t="s">
        <v>71</v>
      </c>
      <c r="N460" s="589" t="s">
        <v>4766</v>
      </c>
    </row>
    <row r="461" spans="1:14" x14ac:dyDescent="0.2">
      <c r="A461" s="589" t="s">
        <v>611</v>
      </c>
      <c r="B461" s="589" t="s">
        <v>2421</v>
      </c>
      <c r="C461" s="589" t="s">
        <v>2422</v>
      </c>
      <c r="D461" s="589" t="s">
        <v>2423</v>
      </c>
      <c r="E461" s="589" t="s">
        <v>4767</v>
      </c>
      <c r="F461" s="590">
        <v>43066</v>
      </c>
      <c r="G461" s="591">
        <v>532.4</v>
      </c>
      <c r="H461" s="591">
        <v>1</v>
      </c>
      <c r="I461" s="591">
        <f t="shared" si="7"/>
        <v>532.4</v>
      </c>
      <c r="J461" s="589" t="s">
        <v>474</v>
      </c>
      <c r="K461" s="589" t="s">
        <v>2522</v>
      </c>
      <c r="L461" s="590">
        <v>43067</v>
      </c>
      <c r="M461" s="589" t="s">
        <v>71</v>
      </c>
      <c r="N461" s="589" t="s">
        <v>474</v>
      </c>
    </row>
    <row r="462" spans="1:14" x14ac:dyDescent="0.2">
      <c r="A462" s="589" t="s">
        <v>611</v>
      </c>
      <c r="B462" s="589" t="s">
        <v>2421</v>
      </c>
      <c r="C462" s="589" t="s">
        <v>2422</v>
      </c>
      <c r="D462" s="589" t="s">
        <v>2423</v>
      </c>
      <c r="E462" s="589" t="s">
        <v>4768</v>
      </c>
      <c r="F462" s="590">
        <v>43062</v>
      </c>
      <c r="G462" s="591">
        <v>1923.9</v>
      </c>
      <c r="H462" s="591">
        <v>1</v>
      </c>
      <c r="I462" s="591">
        <f t="shared" si="7"/>
        <v>1923.9</v>
      </c>
      <c r="J462" s="589" t="s">
        <v>474</v>
      </c>
      <c r="K462" s="589" t="s">
        <v>2522</v>
      </c>
      <c r="L462" s="590">
        <v>43067</v>
      </c>
      <c r="M462" s="589" t="s">
        <v>71</v>
      </c>
      <c r="N462" s="589" t="s">
        <v>474</v>
      </c>
    </row>
    <row r="463" spans="1:14" x14ac:dyDescent="0.2">
      <c r="A463" s="589" t="s">
        <v>611</v>
      </c>
      <c r="B463" s="589" t="s">
        <v>2421</v>
      </c>
      <c r="C463" s="589" t="s">
        <v>2422</v>
      </c>
      <c r="D463" s="589" t="s">
        <v>2423</v>
      </c>
      <c r="E463" s="589" t="s">
        <v>4769</v>
      </c>
      <c r="F463" s="590">
        <v>43061</v>
      </c>
      <c r="G463" s="591">
        <v>605</v>
      </c>
      <c r="H463" s="591">
        <v>1</v>
      </c>
      <c r="I463" s="591">
        <f t="shared" si="7"/>
        <v>605</v>
      </c>
      <c r="J463" s="589" t="s">
        <v>474</v>
      </c>
      <c r="K463" s="589" t="s">
        <v>2522</v>
      </c>
      <c r="L463" s="590">
        <v>43067</v>
      </c>
      <c r="M463" s="589" t="s">
        <v>71</v>
      </c>
      <c r="N463" s="589" t="s">
        <v>474</v>
      </c>
    </row>
    <row r="464" spans="1:14" x14ac:dyDescent="0.2">
      <c r="A464" s="589" t="s">
        <v>611</v>
      </c>
      <c r="B464" s="589" t="s">
        <v>2421</v>
      </c>
      <c r="C464" s="589" t="s">
        <v>2422</v>
      </c>
      <c r="D464" s="589" t="s">
        <v>2423</v>
      </c>
      <c r="E464" s="589" t="s">
        <v>4770</v>
      </c>
      <c r="F464" s="590">
        <v>43061</v>
      </c>
      <c r="G464" s="591">
        <v>1270.5</v>
      </c>
      <c r="H464" s="591">
        <v>1</v>
      </c>
      <c r="I464" s="591">
        <f t="shared" si="7"/>
        <v>1270.5</v>
      </c>
      <c r="J464" s="589" t="s">
        <v>474</v>
      </c>
      <c r="K464" s="589" t="s">
        <v>2522</v>
      </c>
      <c r="L464" s="590">
        <v>43067</v>
      </c>
      <c r="M464" s="589" t="s">
        <v>71</v>
      </c>
      <c r="N464" s="589" t="s">
        <v>474</v>
      </c>
    </row>
    <row r="465" spans="1:14" x14ac:dyDescent="0.2">
      <c r="A465" s="589" t="s">
        <v>611</v>
      </c>
      <c r="B465" s="589" t="s">
        <v>168</v>
      </c>
      <c r="C465" s="589" t="s">
        <v>475</v>
      </c>
      <c r="D465" s="589" t="s">
        <v>169</v>
      </c>
      <c r="E465" s="589" t="s">
        <v>4775</v>
      </c>
      <c r="F465" s="590">
        <v>43061</v>
      </c>
      <c r="G465" s="591">
        <v>107.15</v>
      </c>
      <c r="H465" s="591">
        <v>1</v>
      </c>
      <c r="I465" s="591">
        <f t="shared" si="7"/>
        <v>107.15</v>
      </c>
      <c r="J465" s="589" t="s">
        <v>4776</v>
      </c>
      <c r="K465" s="589" t="s">
        <v>413</v>
      </c>
      <c r="L465" s="590">
        <v>43063</v>
      </c>
      <c r="M465" s="589" t="s">
        <v>71</v>
      </c>
      <c r="N465" s="589" t="s">
        <v>4777</v>
      </c>
    </row>
    <row r="466" spans="1:14" x14ac:dyDescent="0.2">
      <c r="A466" s="589" t="s">
        <v>611</v>
      </c>
      <c r="B466" s="589" t="s">
        <v>168</v>
      </c>
      <c r="C466" s="589" t="s">
        <v>475</v>
      </c>
      <c r="D466" s="589" t="s">
        <v>169</v>
      </c>
      <c r="E466" s="589" t="s">
        <v>4780</v>
      </c>
      <c r="F466" s="590">
        <v>43056</v>
      </c>
      <c r="G466" s="591">
        <v>454.75</v>
      </c>
      <c r="H466" s="591">
        <v>1</v>
      </c>
      <c r="I466" s="591">
        <f t="shared" si="7"/>
        <v>454.75</v>
      </c>
      <c r="J466" s="589" t="s">
        <v>4781</v>
      </c>
      <c r="K466" s="589" t="s">
        <v>237</v>
      </c>
      <c r="L466" s="590">
        <v>43060</v>
      </c>
      <c r="M466" s="589" t="s">
        <v>71</v>
      </c>
      <c r="N466" s="589" t="s">
        <v>4782</v>
      </c>
    </row>
    <row r="467" spans="1:14" x14ac:dyDescent="0.2">
      <c r="A467" s="589" t="s">
        <v>611</v>
      </c>
      <c r="B467" s="589" t="s">
        <v>168</v>
      </c>
      <c r="C467" s="589" t="s">
        <v>475</v>
      </c>
      <c r="D467" s="589" t="s">
        <v>169</v>
      </c>
      <c r="E467" s="589" t="s">
        <v>4783</v>
      </c>
      <c r="F467" s="590">
        <v>43055</v>
      </c>
      <c r="G467" s="591">
        <v>36.299999999999997</v>
      </c>
      <c r="H467" s="591">
        <v>1</v>
      </c>
      <c r="I467" s="591">
        <f t="shared" si="7"/>
        <v>36.299999999999997</v>
      </c>
      <c r="J467" s="589" t="s">
        <v>4784</v>
      </c>
      <c r="K467" s="589" t="s">
        <v>4785</v>
      </c>
      <c r="L467" s="590">
        <v>43060</v>
      </c>
      <c r="M467" s="589" t="s">
        <v>71</v>
      </c>
      <c r="N467" s="589" t="s">
        <v>4786</v>
      </c>
    </row>
    <row r="468" spans="1:14" x14ac:dyDescent="0.2">
      <c r="A468" s="589" t="s">
        <v>611</v>
      </c>
      <c r="B468" s="589" t="s">
        <v>168</v>
      </c>
      <c r="C468" s="589" t="s">
        <v>475</v>
      </c>
      <c r="D468" s="589" t="s">
        <v>169</v>
      </c>
      <c r="E468" s="589" t="s">
        <v>4787</v>
      </c>
      <c r="F468" s="590">
        <v>43055</v>
      </c>
      <c r="G468" s="591">
        <v>84.03</v>
      </c>
      <c r="H468" s="591">
        <v>1</v>
      </c>
      <c r="I468" s="591">
        <f t="shared" si="7"/>
        <v>84.03</v>
      </c>
      <c r="J468" s="589" t="s">
        <v>3579</v>
      </c>
      <c r="K468" s="589" t="s">
        <v>625</v>
      </c>
      <c r="L468" s="590">
        <v>43060</v>
      </c>
      <c r="M468" s="589" t="s">
        <v>71</v>
      </c>
      <c r="N468" s="589" t="s">
        <v>3580</v>
      </c>
    </row>
    <row r="469" spans="1:14" x14ac:dyDescent="0.2">
      <c r="A469" s="589" t="s">
        <v>611</v>
      </c>
      <c r="B469" s="589" t="s">
        <v>168</v>
      </c>
      <c r="C469" s="589" t="s">
        <v>475</v>
      </c>
      <c r="D469" s="589" t="s">
        <v>169</v>
      </c>
      <c r="E469" s="589" t="s">
        <v>4788</v>
      </c>
      <c r="F469" s="590">
        <v>43055</v>
      </c>
      <c r="G469" s="591">
        <v>392.94</v>
      </c>
      <c r="H469" s="591">
        <v>1</v>
      </c>
      <c r="I469" s="591">
        <f t="shared" si="7"/>
        <v>392.94</v>
      </c>
      <c r="J469" s="589" t="s">
        <v>3579</v>
      </c>
      <c r="K469" s="589" t="s">
        <v>625</v>
      </c>
      <c r="L469" s="590">
        <v>43060</v>
      </c>
      <c r="M469" s="589" t="s">
        <v>71</v>
      </c>
      <c r="N469" s="589" t="s">
        <v>3580</v>
      </c>
    </row>
    <row r="470" spans="1:14" x14ac:dyDescent="0.2">
      <c r="A470" s="589" t="s">
        <v>611</v>
      </c>
      <c r="B470" s="589" t="s">
        <v>168</v>
      </c>
      <c r="C470" s="589" t="s">
        <v>475</v>
      </c>
      <c r="D470" s="589" t="s">
        <v>169</v>
      </c>
      <c r="E470" s="589" t="s">
        <v>4789</v>
      </c>
      <c r="F470" s="590">
        <v>43055</v>
      </c>
      <c r="G470" s="591">
        <v>361.22</v>
      </c>
      <c r="H470" s="591">
        <v>1</v>
      </c>
      <c r="I470" s="591">
        <f t="shared" si="7"/>
        <v>361.22</v>
      </c>
      <c r="J470" s="589" t="s">
        <v>3579</v>
      </c>
      <c r="K470" s="589" t="s">
        <v>625</v>
      </c>
      <c r="L470" s="590">
        <v>43060</v>
      </c>
      <c r="M470" s="589" t="s">
        <v>71</v>
      </c>
      <c r="N470" s="589" t="s">
        <v>3580</v>
      </c>
    </row>
    <row r="471" spans="1:14" x14ac:dyDescent="0.2">
      <c r="A471" s="589" t="s">
        <v>611</v>
      </c>
      <c r="B471" s="589" t="s">
        <v>168</v>
      </c>
      <c r="C471" s="589" t="s">
        <v>475</v>
      </c>
      <c r="D471" s="589" t="s">
        <v>169</v>
      </c>
      <c r="E471" s="589" t="s">
        <v>4792</v>
      </c>
      <c r="F471" s="590">
        <v>43055</v>
      </c>
      <c r="G471" s="591">
        <v>79.62</v>
      </c>
      <c r="H471" s="591">
        <v>1</v>
      </c>
      <c r="I471" s="591">
        <f t="shared" si="7"/>
        <v>79.62</v>
      </c>
      <c r="J471" s="589" t="s">
        <v>4793</v>
      </c>
      <c r="K471" s="589" t="s">
        <v>170</v>
      </c>
      <c r="L471" s="590">
        <v>43060</v>
      </c>
      <c r="M471" s="589" t="s">
        <v>71</v>
      </c>
      <c r="N471" s="589" t="s">
        <v>4794</v>
      </c>
    </row>
    <row r="472" spans="1:14" x14ac:dyDescent="0.2">
      <c r="A472" s="589" t="s">
        <v>611</v>
      </c>
      <c r="B472" s="589" t="s">
        <v>168</v>
      </c>
      <c r="C472" s="589" t="s">
        <v>475</v>
      </c>
      <c r="D472" s="589" t="s">
        <v>169</v>
      </c>
      <c r="E472" s="589" t="s">
        <v>4795</v>
      </c>
      <c r="F472" s="590">
        <v>43055</v>
      </c>
      <c r="G472" s="591">
        <v>19.38</v>
      </c>
      <c r="H472" s="591">
        <v>1</v>
      </c>
      <c r="I472" s="591">
        <f t="shared" si="7"/>
        <v>19.38</v>
      </c>
      <c r="J472" s="589" t="s">
        <v>4796</v>
      </c>
      <c r="K472" s="589" t="s">
        <v>85</v>
      </c>
      <c r="L472" s="590">
        <v>43060</v>
      </c>
      <c r="M472" s="589" t="s">
        <v>71</v>
      </c>
      <c r="N472" s="589" t="s">
        <v>4797</v>
      </c>
    </row>
    <row r="473" spans="1:14" x14ac:dyDescent="0.2">
      <c r="A473" s="589" t="s">
        <v>611</v>
      </c>
      <c r="B473" s="589" t="s">
        <v>168</v>
      </c>
      <c r="C473" s="589" t="s">
        <v>475</v>
      </c>
      <c r="D473" s="589" t="s">
        <v>169</v>
      </c>
      <c r="E473" s="589" t="s">
        <v>4798</v>
      </c>
      <c r="F473" s="590">
        <v>43055</v>
      </c>
      <c r="G473" s="591">
        <v>41.48</v>
      </c>
      <c r="H473" s="591">
        <v>1</v>
      </c>
      <c r="I473" s="591">
        <f t="shared" si="7"/>
        <v>41.48</v>
      </c>
      <c r="J473" s="589" t="s">
        <v>474</v>
      </c>
      <c r="K473" s="589" t="s">
        <v>94</v>
      </c>
      <c r="L473" s="590">
        <v>43060</v>
      </c>
      <c r="M473" s="589" t="s">
        <v>71</v>
      </c>
      <c r="N473" s="589" t="s">
        <v>474</v>
      </c>
    </row>
    <row r="474" spans="1:14" x14ac:dyDescent="0.2">
      <c r="A474" s="589" t="s">
        <v>611</v>
      </c>
      <c r="B474" s="589" t="s">
        <v>168</v>
      </c>
      <c r="C474" s="589" t="s">
        <v>475</v>
      </c>
      <c r="D474" s="589" t="s">
        <v>169</v>
      </c>
      <c r="E474" s="589" t="s">
        <v>4799</v>
      </c>
      <c r="F474" s="590">
        <v>43055</v>
      </c>
      <c r="G474" s="591">
        <v>133.46</v>
      </c>
      <c r="H474" s="591">
        <v>1</v>
      </c>
      <c r="I474" s="591">
        <f t="shared" si="7"/>
        <v>133.46</v>
      </c>
      <c r="J474" s="589" t="s">
        <v>4800</v>
      </c>
      <c r="K474" s="589" t="s">
        <v>520</v>
      </c>
      <c r="L474" s="590">
        <v>43060</v>
      </c>
      <c r="M474" s="589" t="s">
        <v>71</v>
      </c>
      <c r="N474" s="589" t="s">
        <v>4801</v>
      </c>
    </row>
    <row r="475" spans="1:14" x14ac:dyDescent="0.2">
      <c r="A475" s="589" t="s">
        <v>611</v>
      </c>
      <c r="B475" s="589" t="s">
        <v>168</v>
      </c>
      <c r="C475" s="589" t="s">
        <v>475</v>
      </c>
      <c r="D475" s="589" t="s">
        <v>169</v>
      </c>
      <c r="E475" s="589" t="s">
        <v>4802</v>
      </c>
      <c r="F475" s="590">
        <v>43055</v>
      </c>
      <c r="G475" s="591">
        <v>453.75</v>
      </c>
      <c r="H475" s="591">
        <v>1</v>
      </c>
      <c r="I475" s="591">
        <f t="shared" si="7"/>
        <v>453.75</v>
      </c>
      <c r="J475" s="589" t="s">
        <v>4803</v>
      </c>
      <c r="K475" s="589" t="s">
        <v>438</v>
      </c>
      <c r="L475" s="590">
        <v>43060</v>
      </c>
      <c r="M475" s="589" t="s">
        <v>71</v>
      </c>
      <c r="N475" s="589" t="s">
        <v>4804</v>
      </c>
    </row>
    <row r="476" spans="1:14" x14ac:dyDescent="0.2">
      <c r="A476" s="589" t="s">
        <v>611</v>
      </c>
      <c r="B476" s="589" t="s">
        <v>168</v>
      </c>
      <c r="C476" s="589" t="s">
        <v>475</v>
      </c>
      <c r="D476" s="589" t="s">
        <v>169</v>
      </c>
      <c r="E476" s="589" t="s">
        <v>4805</v>
      </c>
      <c r="F476" s="590">
        <v>43052</v>
      </c>
      <c r="G476" s="591">
        <v>43.32</v>
      </c>
      <c r="H476" s="591">
        <v>1</v>
      </c>
      <c r="I476" s="591">
        <f t="shared" si="7"/>
        <v>43.32</v>
      </c>
      <c r="J476" s="589" t="s">
        <v>4778</v>
      </c>
      <c r="K476" s="589" t="s">
        <v>84</v>
      </c>
      <c r="L476" s="590">
        <v>43060</v>
      </c>
      <c r="M476" s="589" t="s">
        <v>71</v>
      </c>
      <c r="N476" s="589" t="s">
        <v>4779</v>
      </c>
    </row>
    <row r="477" spans="1:14" x14ac:dyDescent="0.2">
      <c r="A477" s="589" t="s">
        <v>611</v>
      </c>
      <c r="B477" s="589" t="s">
        <v>168</v>
      </c>
      <c r="C477" s="589" t="s">
        <v>475</v>
      </c>
      <c r="D477" s="589" t="s">
        <v>169</v>
      </c>
      <c r="E477" s="589" t="s">
        <v>4806</v>
      </c>
      <c r="F477" s="590">
        <v>43039</v>
      </c>
      <c r="G477" s="591">
        <v>799.81</v>
      </c>
      <c r="H477" s="591">
        <v>1</v>
      </c>
      <c r="I477" s="591">
        <f t="shared" si="7"/>
        <v>799.81</v>
      </c>
      <c r="J477" s="589" t="s">
        <v>4807</v>
      </c>
      <c r="K477" s="589" t="s">
        <v>148</v>
      </c>
      <c r="L477" s="590">
        <v>43045</v>
      </c>
      <c r="M477" s="589" t="s">
        <v>71</v>
      </c>
      <c r="N477" s="589" t="s">
        <v>4808</v>
      </c>
    </row>
    <row r="478" spans="1:14" x14ac:dyDescent="0.2">
      <c r="A478" s="589" t="s">
        <v>611</v>
      </c>
      <c r="B478" s="589" t="s">
        <v>168</v>
      </c>
      <c r="C478" s="589" t="s">
        <v>475</v>
      </c>
      <c r="D478" s="589" t="s">
        <v>169</v>
      </c>
      <c r="E478" s="589" t="s">
        <v>4809</v>
      </c>
      <c r="F478" s="590">
        <v>43039</v>
      </c>
      <c r="G478" s="591">
        <v>1792.6</v>
      </c>
      <c r="H478" s="591">
        <v>1</v>
      </c>
      <c r="I478" s="591">
        <f t="shared" si="7"/>
        <v>1792.6</v>
      </c>
      <c r="J478" s="589" t="s">
        <v>4810</v>
      </c>
      <c r="K478" s="589" t="s">
        <v>226</v>
      </c>
      <c r="L478" s="590">
        <v>43045</v>
      </c>
      <c r="M478" s="589" t="s">
        <v>71</v>
      </c>
      <c r="N478" s="589" t="s">
        <v>4811</v>
      </c>
    </row>
    <row r="479" spans="1:14" x14ac:dyDescent="0.2">
      <c r="A479" s="589" t="s">
        <v>611</v>
      </c>
      <c r="B479" s="589" t="s">
        <v>168</v>
      </c>
      <c r="C479" s="589" t="s">
        <v>475</v>
      </c>
      <c r="D479" s="589" t="s">
        <v>169</v>
      </c>
      <c r="E479" s="589" t="s">
        <v>4812</v>
      </c>
      <c r="F479" s="590">
        <v>43031</v>
      </c>
      <c r="G479" s="591">
        <v>84.83</v>
      </c>
      <c r="H479" s="591">
        <v>1</v>
      </c>
      <c r="I479" s="591">
        <f t="shared" si="7"/>
        <v>84.83</v>
      </c>
      <c r="J479" s="589" t="s">
        <v>474</v>
      </c>
      <c r="K479" s="589" t="s">
        <v>94</v>
      </c>
      <c r="L479" s="590">
        <v>43052</v>
      </c>
      <c r="M479" s="589" t="s">
        <v>71</v>
      </c>
      <c r="N479" s="589" t="s">
        <v>474</v>
      </c>
    </row>
    <row r="480" spans="1:14" x14ac:dyDescent="0.2">
      <c r="A480" s="589" t="s">
        <v>611</v>
      </c>
      <c r="B480" s="589" t="s">
        <v>168</v>
      </c>
      <c r="C480" s="589" t="s">
        <v>475</v>
      </c>
      <c r="D480" s="589" t="s">
        <v>169</v>
      </c>
      <c r="E480" s="589" t="s">
        <v>4813</v>
      </c>
      <c r="F480" s="590">
        <v>43031</v>
      </c>
      <c r="G480" s="591">
        <v>308.20999999999998</v>
      </c>
      <c r="H480" s="591">
        <v>1</v>
      </c>
      <c r="I480" s="591">
        <f t="shared" si="7"/>
        <v>308.20999999999998</v>
      </c>
      <c r="J480" s="589" t="s">
        <v>4814</v>
      </c>
      <c r="K480" s="589" t="s">
        <v>94</v>
      </c>
      <c r="L480" s="590">
        <v>43052</v>
      </c>
      <c r="M480" s="589" t="s">
        <v>71</v>
      </c>
      <c r="N480" s="589" t="s">
        <v>4815</v>
      </c>
    </row>
    <row r="481" spans="1:14" x14ac:dyDescent="0.2">
      <c r="A481" s="589" t="s">
        <v>611</v>
      </c>
      <c r="B481" s="589" t="s">
        <v>168</v>
      </c>
      <c r="C481" s="589" t="s">
        <v>475</v>
      </c>
      <c r="D481" s="589" t="s">
        <v>169</v>
      </c>
      <c r="E481" s="589" t="s">
        <v>4816</v>
      </c>
      <c r="F481" s="590">
        <v>42787</v>
      </c>
      <c r="G481" s="591">
        <v>273.94</v>
      </c>
      <c r="H481" s="591">
        <v>1</v>
      </c>
      <c r="I481" s="591">
        <f t="shared" si="7"/>
        <v>273.94</v>
      </c>
      <c r="J481" s="589" t="s">
        <v>4817</v>
      </c>
      <c r="K481" s="589" t="s">
        <v>3742</v>
      </c>
      <c r="L481" s="590">
        <v>43063</v>
      </c>
      <c r="M481" s="589" t="s">
        <v>71</v>
      </c>
      <c r="N481" s="589" t="s">
        <v>4818</v>
      </c>
    </row>
    <row r="482" spans="1:14" x14ac:dyDescent="0.2">
      <c r="A482" s="589" t="s">
        <v>611</v>
      </c>
      <c r="B482" s="589" t="s">
        <v>168</v>
      </c>
      <c r="C482" s="589" t="s">
        <v>475</v>
      </c>
      <c r="D482" s="589" t="s">
        <v>169</v>
      </c>
      <c r="E482" s="589" t="s">
        <v>4819</v>
      </c>
      <c r="F482" s="590">
        <v>42753</v>
      </c>
      <c r="G482" s="591">
        <v>18.84</v>
      </c>
      <c r="H482" s="591">
        <v>1</v>
      </c>
      <c r="I482" s="591">
        <f t="shared" si="7"/>
        <v>18.84</v>
      </c>
      <c r="J482" s="589" t="s">
        <v>4817</v>
      </c>
      <c r="K482" s="589" t="s">
        <v>3742</v>
      </c>
      <c r="L482" s="590">
        <v>43063</v>
      </c>
      <c r="M482" s="589" t="s">
        <v>71</v>
      </c>
      <c r="N482" s="589" t="s">
        <v>4818</v>
      </c>
    </row>
    <row r="483" spans="1:14" x14ac:dyDescent="0.2">
      <c r="A483" s="589" t="s">
        <v>611</v>
      </c>
      <c r="B483" s="589" t="s">
        <v>2659</v>
      </c>
      <c r="C483" s="589" t="s">
        <v>2660</v>
      </c>
      <c r="D483" s="589" t="s">
        <v>2661</v>
      </c>
      <c r="E483" s="589" t="s">
        <v>4820</v>
      </c>
      <c r="F483" s="590">
        <v>43062</v>
      </c>
      <c r="G483" s="591">
        <v>9522.7000000000007</v>
      </c>
      <c r="H483" s="591">
        <v>1</v>
      </c>
      <c r="I483" s="591">
        <f t="shared" si="7"/>
        <v>9522.7000000000007</v>
      </c>
      <c r="J483" s="589" t="s">
        <v>4821</v>
      </c>
      <c r="K483" s="589" t="s">
        <v>111</v>
      </c>
      <c r="L483" s="590">
        <v>43063</v>
      </c>
      <c r="M483" s="589" t="s">
        <v>71</v>
      </c>
      <c r="N483" s="589" t="s">
        <v>4822</v>
      </c>
    </row>
    <row r="484" spans="1:14" x14ac:dyDescent="0.2">
      <c r="A484" s="589" t="s">
        <v>307</v>
      </c>
      <c r="B484" s="589" t="s">
        <v>399</v>
      </c>
      <c r="C484" s="589" t="s">
        <v>400</v>
      </c>
      <c r="D484" s="589" t="s">
        <v>401</v>
      </c>
      <c r="E484" s="589" t="s">
        <v>4831</v>
      </c>
      <c r="F484" s="590">
        <v>42370</v>
      </c>
      <c r="G484" s="591">
        <v>839</v>
      </c>
      <c r="H484" s="591">
        <v>1</v>
      </c>
      <c r="I484" s="591">
        <f t="shared" si="7"/>
        <v>839</v>
      </c>
      <c r="J484" s="589" t="s">
        <v>474</v>
      </c>
      <c r="K484" s="589" t="s">
        <v>2106</v>
      </c>
      <c r="L484" s="590">
        <v>43062</v>
      </c>
      <c r="M484" s="589" t="s">
        <v>71</v>
      </c>
      <c r="N484" s="589" t="s">
        <v>474</v>
      </c>
    </row>
    <row r="485" spans="1:14" x14ac:dyDescent="0.2">
      <c r="A485" s="589" t="s">
        <v>611</v>
      </c>
      <c r="B485" s="589" t="s">
        <v>4832</v>
      </c>
      <c r="C485" s="589" t="s">
        <v>4833</v>
      </c>
      <c r="D485" s="589" t="s">
        <v>4834</v>
      </c>
      <c r="E485" s="589" t="s">
        <v>1356</v>
      </c>
      <c r="F485" s="590">
        <v>43063</v>
      </c>
      <c r="G485" s="591">
        <v>750</v>
      </c>
      <c r="H485" s="591">
        <v>1</v>
      </c>
      <c r="I485" s="591">
        <f t="shared" si="7"/>
        <v>750</v>
      </c>
      <c r="J485" s="589" t="s">
        <v>474</v>
      </c>
      <c r="K485" s="589" t="s">
        <v>224</v>
      </c>
      <c r="L485" s="590">
        <v>43063</v>
      </c>
      <c r="M485" s="589" t="s">
        <v>71</v>
      </c>
      <c r="N485" s="589" t="s">
        <v>474</v>
      </c>
    </row>
    <row r="486" spans="1:14" x14ac:dyDescent="0.2">
      <c r="A486" s="589" t="s">
        <v>611</v>
      </c>
      <c r="B486" s="589" t="s">
        <v>4836</v>
      </c>
      <c r="C486" s="589" t="s">
        <v>4837</v>
      </c>
      <c r="D486" s="589" t="s">
        <v>4838</v>
      </c>
      <c r="E486" s="589" t="s">
        <v>4839</v>
      </c>
      <c r="F486" s="590">
        <v>43056</v>
      </c>
      <c r="G486" s="591">
        <v>92</v>
      </c>
      <c r="H486" s="591">
        <v>1</v>
      </c>
      <c r="I486" s="591">
        <f t="shared" si="7"/>
        <v>92</v>
      </c>
      <c r="J486" s="589" t="s">
        <v>474</v>
      </c>
      <c r="K486" s="589" t="s">
        <v>376</v>
      </c>
      <c r="L486" s="590">
        <v>43061</v>
      </c>
      <c r="M486" s="589" t="s">
        <v>71</v>
      </c>
      <c r="N486" s="589" t="s">
        <v>474</v>
      </c>
    </row>
    <row r="487" spans="1:14" x14ac:dyDescent="0.2">
      <c r="A487" s="589" t="s">
        <v>611</v>
      </c>
      <c r="B487" s="589" t="s">
        <v>4843</v>
      </c>
      <c r="C487" s="589" t="s">
        <v>4844</v>
      </c>
      <c r="D487" s="589" t="s">
        <v>4845</v>
      </c>
      <c r="E487" s="589" t="s">
        <v>4846</v>
      </c>
      <c r="F487" s="590">
        <v>43055</v>
      </c>
      <c r="G487" s="591">
        <v>883.86</v>
      </c>
      <c r="H487" s="591">
        <v>1</v>
      </c>
      <c r="I487" s="591">
        <f t="shared" si="7"/>
        <v>883.86</v>
      </c>
      <c r="J487" s="589" t="s">
        <v>4847</v>
      </c>
      <c r="K487" s="589" t="s">
        <v>527</v>
      </c>
      <c r="L487" s="590">
        <v>43060</v>
      </c>
      <c r="M487" s="589" t="s">
        <v>71</v>
      </c>
      <c r="N487" s="589" t="s">
        <v>4848</v>
      </c>
    </row>
    <row r="488" spans="1:14" x14ac:dyDescent="0.2">
      <c r="A488" s="589" t="s">
        <v>611</v>
      </c>
      <c r="B488" s="589" t="s">
        <v>3596</v>
      </c>
      <c r="C488" s="589" t="s">
        <v>3597</v>
      </c>
      <c r="D488" s="589" t="s">
        <v>3598</v>
      </c>
      <c r="E488" s="589" t="s">
        <v>4849</v>
      </c>
      <c r="F488" s="590">
        <v>43039</v>
      </c>
      <c r="G488" s="591">
        <v>38.08</v>
      </c>
      <c r="H488" s="591">
        <v>1</v>
      </c>
      <c r="I488" s="591">
        <f t="shared" si="7"/>
        <v>38.08</v>
      </c>
      <c r="J488" s="589" t="s">
        <v>474</v>
      </c>
      <c r="K488" s="589" t="s">
        <v>260</v>
      </c>
      <c r="L488" s="590">
        <v>43052</v>
      </c>
      <c r="M488" s="589" t="s">
        <v>71</v>
      </c>
      <c r="N488" s="589" t="s">
        <v>474</v>
      </c>
    </row>
    <row r="489" spans="1:14" x14ac:dyDescent="0.2">
      <c r="A489" s="589" t="s">
        <v>611</v>
      </c>
      <c r="B489" s="589" t="s">
        <v>4853</v>
      </c>
      <c r="C489" s="589" t="s">
        <v>4854</v>
      </c>
      <c r="D489" s="589" t="s">
        <v>4855</v>
      </c>
      <c r="E489" s="589" t="s">
        <v>4856</v>
      </c>
      <c r="F489" s="590">
        <v>43066</v>
      </c>
      <c r="G489" s="591">
        <v>607.41999999999996</v>
      </c>
      <c r="H489" s="591">
        <v>1</v>
      </c>
      <c r="I489" s="591">
        <f t="shared" si="7"/>
        <v>607.41999999999996</v>
      </c>
      <c r="J489" s="589" t="s">
        <v>4857</v>
      </c>
      <c r="K489" s="589" t="s">
        <v>2380</v>
      </c>
      <c r="L489" s="590">
        <v>43066</v>
      </c>
      <c r="M489" s="589" t="s">
        <v>71</v>
      </c>
      <c r="N489" s="589" t="s">
        <v>4858</v>
      </c>
    </row>
    <row r="490" spans="1:14" x14ac:dyDescent="0.2">
      <c r="A490" s="589" t="s">
        <v>611</v>
      </c>
      <c r="B490" s="589" t="s">
        <v>4862</v>
      </c>
      <c r="C490" s="589" t="s">
        <v>4863</v>
      </c>
      <c r="D490" s="589" t="s">
        <v>4864</v>
      </c>
      <c r="E490" s="589" t="s">
        <v>4865</v>
      </c>
      <c r="F490" s="590">
        <v>43059</v>
      </c>
      <c r="G490" s="591">
        <v>2794.74</v>
      </c>
      <c r="H490" s="591">
        <v>1</v>
      </c>
      <c r="I490" s="591">
        <f t="shared" si="7"/>
        <v>2794.74</v>
      </c>
      <c r="J490" s="589" t="s">
        <v>474</v>
      </c>
      <c r="K490" s="589" t="s">
        <v>629</v>
      </c>
      <c r="L490" s="590">
        <v>43061</v>
      </c>
      <c r="M490" s="589" t="s">
        <v>71</v>
      </c>
      <c r="N490" s="589" t="s">
        <v>474</v>
      </c>
    </row>
    <row r="491" spans="1:14" x14ac:dyDescent="0.2">
      <c r="A491" s="589" t="s">
        <v>611</v>
      </c>
      <c r="B491" s="589" t="s">
        <v>4866</v>
      </c>
      <c r="C491" s="589" t="s">
        <v>4867</v>
      </c>
      <c r="D491" s="589" t="s">
        <v>4868</v>
      </c>
      <c r="E491" s="589" t="s">
        <v>4869</v>
      </c>
      <c r="F491" s="590">
        <v>43011</v>
      </c>
      <c r="G491" s="591">
        <v>8</v>
      </c>
      <c r="H491" s="591">
        <v>1</v>
      </c>
      <c r="I491" s="591">
        <f t="shared" si="7"/>
        <v>8</v>
      </c>
      <c r="J491" s="589" t="s">
        <v>474</v>
      </c>
      <c r="K491" s="589" t="s">
        <v>634</v>
      </c>
      <c r="L491" s="590">
        <v>43053</v>
      </c>
      <c r="M491" s="589" t="s">
        <v>71</v>
      </c>
      <c r="N491" s="589" t="s">
        <v>474</v>
      </c>
    </row>
    <row r="492" spans="1:14" x14ac:dyDescent="0.2">
      <c r="A492" s="589" t="s">
        <v>611</v>
      </c>
      <c r="B492" s="589" t="s">
        <v>4866</v>
      </c>
      <c r="C492" s="589" t="s">
        <v>4867</v>
      </c>
      <c r="D492" s="589" t="s">
        <v>4868</v>
      </c>
      <c r="E492" s="589" t="s">
        <v>4870</v>
      </c>
      <c r="F492" s="590">
        <v>43011</v>
      </c>
      <c r="G492" s="591">
        <v>8.6</v>
      </c>
      <c r="H492" s="591">
        <v>1</v>
      </c>
      <c r="I492" s="591">
        <f t="shared" si="7"/>
        <v>8.6</v>
      </c>
      <c r="J492" s="589" t="s">
        <v>474</v>
      </c>
      <c r="K492" s="589" t="s">
        <v>634</v>
      </c>
      <c r="L492" s="590">
        <v>43053</v>
      </c>
      <c r="M492" s="589" t="s">
        <v>71</v>
      </c>
      <c r="N492" s="589" t="s">
        <v>474</v>
      </c>
    </row>
    <row r="493" spans="1:14" x14ac:dyDescent="0.2">
      <c r="A493" s="589" t="s">
        <v>611</v>
      </c>
      <c r="B493" s="589" t="s">
        <v>4872</v>
      </c>
      <c r="C493" s="589" t="s">
        <v>4873</v>
      </c>
      <c r="D493" s="589" t="s">
        <v>474</v>
      </c>
      <c r="E493" s="589" t="s">
        <v>4874</v>
      </c>
      <c r="F493" s="590">
        <v>43048</v>
      </c>
      <c r="G493" s="591">
        <v>200</v>
      </c>
      <c r="H493" s="591">
        <v>1</v>
      </c>
      <c r="I493" s="591">
        <f t="shared" si="7"/>
        <v>200</v>
      </c>
      <c r="J493" s="589" t="s">
        <v>474</v>
      </c>
      <c r="K493" s="589" t="s">
        <v>3674</v>
      </c>
      <c r="L493" s="590">
        <v>43055</v>
      </c>
      <c r="M493" s="589" t="s">
        <v>71</v>
      </c>
      <c r="N493" s="589" t="s">
        <v>474</v>
      </c>
    </row>
    <row r="494" spans="1:14" x14ac:dyDescent="0.2">
      <c r="A494" s="589" t="s">
        <v>611</v>
      </c>
      <c r="B494" s="589" t="s">
        <v>4872</v>
      </c>
      <c r="C494" s="589" t="s">
        <v>4873</v>
      </c>
      <c r="D494" s="589" t="s">
        <v>474</v>
      </c>
      <c r="E494" s="589" t="s">
        <v>4875</v>
      </c>
      <c r="F494" s="590">
        <v>43026</v>
      </c>
      <c r="G494" s="591">
        <v>120</v>
      </c>
      <c r="H494" s="591">
        <v>1</v>
      </c>
      <c r="I494" s="591">
        <f t="shared" si="7"/>
        <v>120</v>
      </c>
      <c r="J494" s="589" t="s">
        <v>474</v>
      </c>
      <c r="K494" s="589" t="s">
        <v>3674</v>
      </c>
      <c r="L494" s="590">
        <v>43055</v>
      </c>
      <c r="M494" s="589" t="s">
        <v>71</v>
      </c>
      <c r="N494" s="589" t="s">
        <v>474</v>
      </c>
    </row>
    <row r="495" spans="1:14" x14ac:dyDescent="0.2">
      <c r="A495" s="589" t="s">
        <v>611</v>
      </c>
      <c r="B495" s="589" t="s">
        <v>4876</v>
      </c>
      <c r="C495" s="589" t="s">
        <v>4877</v>
      </c>
      <c r="D495" s="589" t="s">
        <v>474</v>
      </c>
      <c r="E495" s="589" t="s">
        <v>4878</v>
      </c>
      <c r="F495" s="590">
        <v>43059</v>
      </c>
      <c r="G495" s="591">
        <v>600</v>
      </c>
      <c r="H495" s="591">
        <v>1</v>
      </c>
      <c r="I495" s="591">
        <f t="shared" si="7"/>
        <v>600</v>
      </c>
      <c r="J495" s="589" t="s">
        <v>474</v>
      </c>
      <c r="K495" s="589" t="s">
        <v>345</v>
      </c>
      <c r="L495" s="590">
        <v>43067</v>
      </c>
      <c r="M495" s="589" t="s">
        <v>71</v>
      </c>
      <c r="N495" s="589" t="s">
        <v>474</v>
      </c>
    </row>
    <row r="496" spans="1:14" x14ac:dyDescent="0.2">
      <c r="A496" s="589" t="s">
        <v>611</v>
      </c>
      <c r="B496" s="589" t="s">
        <v>4879</v>
      </c>
      <c r="C496" s="589" t="s">
        <v>4880</v>
      </c>
      <c r="D496" s="589" t="s">
        <v>474</v>
      </c>
      <c r="E496" s="589" t="s">
        <v>4881</v>
      </c>
      <c r="F496" s="590">
        <v>43039</v>
      </c>
      <c r="G496" s="591">
        <v>1170</v>
      </c>
      <c r="H496" s="591">
        <v>1</v>
      </c>
      <c r="I496" s="591">
        <f t="shared" si="7"/>
        <v>1170</v>
      </c>
      <c r="J496" s="589" t="s">
        <v>474</v>
      </c>
      <c r="K496" s="589" t="s">
        <v>2036</v>
      </c>
      <c r="L496" s="590">
        <v>43041</v>
      </c>
      <c r="M496" s="589" t="s">
        <v>71</v>
      </c>
      <c r="N496" s="589" t="s">
        <v>474</v>
      </c>
    </row>
    <row r="497" spans="1:14" x14ac:dyDescent="0.2">
      <c r="A497" s="589" t="s">
        <v>611</v>
      </c>
      <c r="B497" s="589" t="s">
        <v>4886</v>
      </c>
      <c r="C497" s="589" t="s">
        <v>4887</v>
      </c>
      <c r="D497" s="589" t="s">
        <v>4888</v>
      </c>
      <c r="E497" s="589" t="s">
        <v>4889</v>
      </c>
      <c r="F497" s="590">
        <v>43039</v>
      </c>
      <c r="G497" s="591">
        <v>63.88</v>
      </c>
      <c r="H497" s="591">
        <v>1</v>
      </c>
      <c r="I497" s="591">
        <f t="shared" si="7"/>
        <v>63.88</v>
      </c>
      <c r="J497" s="589" t="s">
        <v>474</v>
      </c>
      <c r="K497" s="589" t="s">
        <v>476</v>
      </c>
      <c r="L497" s="590">
        <v>43042</v>
      </c>
      <c r="M497" s="589" t="s">
        <v>71</v>
      </c>
      <c r="N497" s="589" t="s">
        <v>474</v>
      </c>
    </row>
    <row r="498" spans="1:14" x14ac:dyDescent="0.2">
      <c r="A498" s="589" t="s">
        <v>611</v>
      </c>
      <c r="B498" s="589" t="s">
        <v>343</v>
      </c>
      <c r="C498" s="589" t="s">
        <v>3821</v>
      </c>
      <c r="D498" s="589" t="s">
        <v>344</v>
      </c>
      <c r="E498" s="589" t="s">
        <v>4890</v>
      </c>
      <c r="F498" s="590">
        <v>43068</v>
      </c>
      <c r="G498" s="591">
        <v>55.21</v>
      </c>
      <c r="H498" s="591">
        <v>1</v>
      </c>
      <c r="I498" s="591">
        <f t="shared" si="7"/>
        <v>55.21</v>
      </c>
      <c r="J498" s="589" t="s">
        <v>4891</v>
      </c>
      <c r="K498" s="589" t="s">
        <v>2460</v>
      </c>
      <c r="L498" s="590">
        <v>43068</v>
      </c>
      <c r="M498" s="589" t="s">
        <v>71</v>
      </c>
      <c r="N498" s="589" t="s">
        <v>4892</v>
      </c>
    </row>
    <row r="499" spans="1:14" x14ac:dyDescent="0.2">
      <c r="A499" s="589" t="s">
        <v>611</v>
      </c>
      <c r="B499" s="589" t="s">
        <v>343</v>
      </c>
      <c r="C499" s="589" t="s">
        <v>3821</v>
      </c>
      <c r="D499" s="589" t="s">
        <v>344</v>
      </c>
      <c r="E499" s="589" t="s">
        <v>4893</v>
      </c>
      <c r="F499" s="590">
        <v>43063</v>
      </c>
      <c r="G499" s="591">
        <v>165.6</v>
      </c>
      <c r="H499" s="591">
        <v>1</v>
      </c>
      <c r="I499" s="591">
        <f t="shared" si="7"/>
        <v>165.6</v>
      </c>
      <c r="J499" s="589" t="s">
        <v>4894</v>
      </c>
      <c r="K499" s="589" t="s">
        <v>683</v>
      </c>
      <c r="L499" s="590">
        <v>43063</v>
      </c>
      <c r="M499" s="589" t="s">
        <v>71</v>
      </c>
      <c r="N499" s="589" t="s">
        <v>4895</v>
      </c>
    </row>
    <row r="500" spans="1:14" x14ac:dyDescent="0.2">
      <c r="A500" s="589" t="s">
        <v>611</v>
      </c>
      <c r="B500" s="589" t="s">
        <v>343</v>
      </c>
      <c r="C500" s="589" t="s">
        <v>3821</v>
      </c>
      <c r="D500" s="589" t="s">
        <v>344</v>
      </c>
      <c r="E500" s="589" t="s">
        <v>4896</v>
      </c>
      <c r="F500" s="590">
        <v>43063</v>
      </c>
      <c r="G500" s="591">
        <v>206</v>
      </c>
      <c r="H500" s="591">
        <v>1</v>
      </c>
      <c r="I500" s="591">
        <f t="shared" si="7"/>
        <v>206</v>
      </c>
      <c r="J500" s="589" t="s">
        <v>4897</v>
      </c>
      <c r="K500" s="589" t="s">
        <v>683</v>
      </c>
      <c r="L500" s="590">
        <v>43063</v>
      </c>
      <c r="M500" s="589" t="s">
        <v>71</v>
      </c>
      <c r="N500" s="589" t="s">
        <v>4898</v>
      </c>
    </row>
    <row r="501" spans="1:14" x14ac:dyDescent="0.2">
      <c r="A501" s="589" t="s">
        <v>611</v>
      </c>
      <c r="B501" s="589" t="s">
        <v>343</v>
      </c>
      <c r="C501" s="589" t="s">
        <v>3821</v>
      </c>
      <c r="D501" s="589" t="s">
        <v>344</v>
      </c>
      <c r="E501" s="589" t="s">
        <v>4899</v>
      </c>
      <c r="F501" s="590">
        <v>43055</v>
      </c>
      <c r="G501" s="591">
        <v>201.48</v>
      </c>
      <c r="H501" s="591">
        <v>1</v>
      </c>
      <c r="I501" s="591">
        <f t="shared" si="7"/>
        <v>201.48</v>
      </c>
      <c r="J501" s="589" t="s">
        <v>4900</v>
      </c>
      <c r="K501" s="589" t="s">
        <v>2460</v>
      </c>
      <c r="L501" s="590">
        <v>43055</v>
      </c>
      <c r="M501" s="589" t="s">
        <v>71</v>
      </c>
      <c r="N501" s="589" t="s">
        <v>4901</v>
      </c>
    </row>
    <row r="502" spans="1:14" x14ac:dyDescent="0.2">
      <c r="A502" s="589" t="s">
        <v>611</v>
      </c>
      <c r="B502" s="589" t="s">
        <v>343</v>
      </c>
      <c r="C502" s="589" t="s">
        <v>3821</v>
      </c>
      <c r="D502" s="589" t="s">
        <v>344</v>
      </c>
      <c r="E502" s="589" t="s">
        <v>4905</v>
      </c>
      <c r="F502" s="590">
        <v>43045</v>
      </c>
      <c r="G502" s="591">
        <v>276</v>
      </c>
      <c r="H502" s="591">
        <v>1</v>
      </c>
      <c r="I502" s="591">
        <f t="shared" si="7"/>
        <v>276</v>
      </c>
      <c r="J502" s="589" t="s">
        <v>4906</v>
      </c>
      <c r="K502" s="589" t="s">
        <v>2673</v>
      </c>
      <c r="L502" s="590">
        <v>43045</v>
      </c>
      <c r="M502" s="589" t="s">
        <v>71</v>
      </c>
      <c r="N502" s="589" t="s">
        <v>4907</v>
      </c>
    </row>
    <row r="503" spans="1:14" x14ac:dyDescent="0.2">
      <c r="A503" s="589" t="s">
        <v>611</v>
      </c>
      <c r="B503" s="589" t="s">
        <v>506</v>
      </c>
      <c r="C503" s="589" t="s">
        <v>507</v>
      </c>
      <c r="D503" s="589" t="s">
        <v>508</v>
      </c>
      <c r="E503" s="589" t="s">
        <v>4908</v>
      </c>
      <c r="F503" s="590">
        <v>43067</v>
      </c>
      <c r="G503" s="591">
        <v>200</v>
      </c>
      <c r="H503" s="591">
        <v>1</v>
      </c>
      <c r="I503" s="591">
        <f t="shared" si="7"/>
        <v>200</v>
      </c>
      <c r="J503" s="589" t="s">
        <v>4909</v>
      </c>
      <c r="K503" s="589" t="s">
        <v>355</v>
      </c>
      <c r="L503" s="590">
        <v>43069</v>
      </c>
      <c r="M503" s="589" t="s">
        <v>71</v>
      </c>
      <c r="N503" s="589" t="s">
        <v>474</v>
      </c>
    </row>
    <row r="504" spans="1:14" x14ac:dyDescent="0.2">
      <c r="A504" s="589" t="s">
        <v>611</v>
      </c>
      <c r="B504" s="589" t="s">
        <v>506</v>
      </c>
      <c r="C504" s="589" t="s">
        <v>507</v>
      </c>
      <c r="D504" s="589" t="s">
        <v>508</v>
      </c>
      <c r="E504" s="589" t="s">
        <v>4910</v>
      </c>
      <c r="F504" s="590">
        <v>43067</v>
      </c>
      <c r="G504" s="591">
        <v>135</v>
      </c>
      <c r="H504" s="591">
        <v>1</v>
      </c>
      <c r="I504" s="591">
        <f t="shared" si="7"/>
        <v>135</v>
      </c>
      <c r="J504" s="589" t="s">
        <v>474</v>
      </c>
      <c r="K504" s="589" t="s">
        <v>236</v>
      </c>
      <c r="L504" s="590">
        <v>43069</v>
      </c>
      <c r="M504" s="589" t="s">
        <v>71</v>
      </c>
      <c r="N504" s="589" t="s">
        <v>474</v>
      </c>
    </row>
    <row r="505" spans="1:14" x14ac:dyDescent="0.2">
      <c r="A505" s="589" t="s">
        <v>611</v>
      </c>
      <c r="B505" s="589" t="s">
        <v>4911</v>
      </c>
      <c r="C505" s="589" t="s">
        <v>4912</v>
      </c>
      <c r="D505" s="589" t="s">
        <v>4913</v>
      </c>
      <c r="E505" s="589" t="s">
        <v>4914</v>
      </c>
      <c r="F505" s="590">
        <v>43061</v>
      </c>
      <c r="G505" s="591">
        <v>163.30000000000001</v>
      </c>
      <c r="H505" s="591">
        <v>1</v>
      </c>
      <c r="I505" s="591">
        <f t="shared" si="7"/>
        <v>163.30000000000001</v>
      </c>
      <c r="J505" s="589" t="s">
        <v>474</v>
      </c>
      <c r="K505" s="589" t="s">
        <v>394</v>
      </c>
      <c r="L505" s="590">
        <v>43068</v>
      </c>
      <c r="M505" s="589" t="s">
        <v>71</v>
      </c>
      <c r="N505" s="589" t="s">
        <v>474</v>
      </c>
    </row>
    <row r="506" spans="1:14" x14ac:dyDescent="0.2">
      <c r="A506" s="589" t="s">
        <v>611</v>
      </c>
      <c r="B506" s="589" t="s">
        <v>4911</v>
      </c>
      <c r="C506" s="589" t="s">
        <v>4912</v>
      </c>
      <c r="D506" s="589" t="s">
        <v>4913</v>
      </c>
      <c r="E506" s="589" t="s">
        <v>4915</v>
      </c>
      <c r="F506" s="590">
        <v>43054</v>
      </c>
      <c r="G506" s="591">
        <v>238.8</v>
      </c>
      <c r="H506" s="591">
        <v>1</v>
      </c>
      <c r="I506" s="591">
        <f t="shared" si="7"/>
        <v>238.8</v>
      </c>
      <c r="J506" s="589" t="s">
        <v>474</v>
      </c>
      <c r="K506" s="589" t="s">
        <v>394</v>
      </c>
      <c r="L506" s="590">
        <v>43061</v>
      </c>
      <c r="M506" s="589" t="s">
        <v>71</v>
      </c>
      <c r="N506" s="589" t="s">
        <v>474</v>
      </c>
    </row>
    <row r="507" spans="1:14" x14ac:dyDescent="0.2">
      <c r="A507" s="589" t="s">
        <v>611</v>
      </c>
      <c r="B507" s="589" t="s">
        <v>2443</v>
      </c>
      <c r="C507" s="589" t="s">
        <v>2444</v>
      </c>
      <c r="D507" s="589" t="s">
        <v>2445</v>
      </c>
      <c r="E507" s="589" t="s">
        <v>4917</v>
      </c>
      <c r="F507" s="590">
        <v>43061</v>
      </c>
      <c r="G507" s="591">
        <v>184.92</v>
      </c>
      <c r="H507" s="591">
        <v>1</v>
      </c>
      <c r="I507" s="591">
        <f t="shared" si="7"/>
        <v>184.92</v>
      </c>
      <c r="J507" s="589" t="s">
        <v>4918</v>
      </c>
      <c r="K507" s="589" t="s">
        <v>3837</v>
      </c>
      <c r="L507" s="590">
        <v>43062</v>
      </c>
      <c r="M507" s="589" t="s">
        <v>71</v>
      </c>
      <c r="N507" s="589" t="s">
        <v>4919</v>
      </c>
    </row>
    <row r="508" spans="1:14" x14ac:dyDescent="0.2">
      <c r="A508" s="589" t="s">
        <v>611</v>
      </c>
      <c r="B508" s="589" t="s">
        <v>1819</v>
      </c>
      <c r="C508" s="589" t="s">
        <v>1820</v>
      </c>
      <c r="D508" s="589" t="s">
        <v>1821</v>
      </c>
      <c r="E508" s="589" t="s">
        <v>4920</v>
      </c>
      <c r="F508" s="590">
        <v>43046</v>
      </c>
      <c r="G508" s="591">
        <v>385.57</v>
      </c>
      <c r="H508" s="591">
        <v>1</v>
      </c>
      <c r="I508" s="591">
        <f t="shared" si="7"/>
        <v>385.57</v>
      </c>
      <c r="J508" s="589" t="s">
        <v>4921</v>
      </c>
      <c r="K508" s="589" t="s">
        <v>3614</v>
      </c>
      <c r="L508" s="590">
        <v>43046</v>
      </c>
      <c r="M508" s="589" t="s">
        <v>71</v>
      </c>
      <c r="N508" s="589" t="s">
        <v>4922</v>
      </c>
    </row>
    <row r="509" spans="1:14" x14ac:dyDescent="0.2">
      <c r="A509" s="589" t="s">
        <v>611</v>
      </c>
      <c r="B509" s="589" t="s">
        <v>630</v>
      </c>
      <c r="C509" s="589" t="s">
        <v>631</v>
      </c>
      <c r="D509" s="589" t="s">
        <v>632</v>
      </c>
      <c r="E509" s="589" t="s">
        <v>4923</v>
      </c>
      <c r="F509" s="590">
        <v>43066</v>
      </c>
      <c r="G509" s="591">
        <v>74.92</v>
      </c>
      <c r="H509" s="591">
        <v>1</v>
      </c>
      <c r="I509" s="591">
        <f t="shared" si="7"/>
        <v>74.92</v>
      </c>
      <c r="J509" s="589" t="s">
        <v>474</v>
      </c>
      <c r="K509" s="589" t="s">
        <v>377</v>
      </c>
      <c r="L509" s="590">
        <v>43067</v>
      </c>
      <c r="M509" s="589" t="s">
        <v>71</v>
      </c>
      <c r="N509" s="589" t="s">
        <v>474</v>
      </c>
    </row>
    <row r="510" spans="1:14" x14ac:dyDescent="0.2">
      <c r="A510" s="589" t="s">
        <v>611</v>
      </c>
      <c r="B510" s="589" t="s">
        <v>630</v>
      </c>
      <c r="C510" s="589" t="s">
        <v>631</v>
      </c>
      <c r="D510" s="589" t="s">
        <v>632</v>
      </c>
      <c r="E510" s="589" t="s">
        <v>4924</v>
      </c>
      <c r="F510" s="590">
        <v>43066</v>
      </c>
      <c r="G510" s="591">
        <v>28.5</v>
      </c>
      <c r="H510" s="591">
        <v>1</v>
      </c>
      <c r="I510" s="591">
        <f t="shared" si="7"/>
        <v>28.5</v>
      </c>
      <c r="J510" s="589" t="s">
        <v>474</v>
      </c>
      <c r="K510" s="589" t="s">
        <v>86</v>
      </c>
      <c r="L510" s="590">
        <v>43067</v>
      </c>
      <c r="M510" s="589" t="s">
        <v>71</v>
      </c>
      <c r="N510" s="589" t="s">
        <v>474</v>
      </c>
    </row>
    <row r="511" spans="1:14" x14ac:dyDescent="0.2">
      <c r="A511" s="589" t="s">
        <v>611</v>
      </c>
      <c r="B511" s="589" t="s">
        <v>2448</v>
      </c>
      <c r="C511" s="589" t="s">
        <v>2449</v>
      </c>
      <c r="D511" s="589" t="s">
        <v>2450</v>
      </c>
      <c r="E511" s="589" t="s">
        <v>4925</v>
      </c>
      <c r="F511" s="590">
        <v>43067</v>
      </c>
      <c r="G511" s="591">
        <v>202</v>
      </c>
      <c r="H511" s="591">
        <v>1</v>
      </c>
      <c r="I511" s="591">
        <f t="shared" si="7"/>
        <v>202</v>
      </c>
      <c r="J511" s="589" t="s">
        <v>4926</v>
      </c>
      <c r="K511" s="589" t="s">
        <v>3841</v>
      </c>
      <c r="L511" s="590">
        <v>43067</v>
      </c>
      <c r="M511" s="589" t="s">
        <v>71</v>
      </c>
      <c r="N511" s="589" t="s">
        <v>4927</v>
      </c>
    </row>
    <row r="512" spans="1:14" x14ac:dyDescent="0.2">
      <c r="A512" s="589" t="s">
        <v>611</v>
      </c>
      <c r="B512" s="589" t="s">
        <v>2448</v>
      </c>
      <c r="C512" s="589" t="s">
        <v>2449</v>
      </c>
      <c r="D512" s="589" t="s">
        <v>2450</v>
      </c>
      <c r="E512" s="589" t="s">
        <v>4928</v>
      </c>
      <c r="F512" s="590">
        <v>43060</v>
      </c>
      <c r="G512" s="591">
        <v>39</v>
      </c>
      <c r="H512" s="591">
        <v>1</v>
      </c>
      <c r="I512" s="591">
        <f t="shared" si="7"/>
        <v>39</v>
      </c>
      <c r="J512" s="589" t="s">
        <v>474</v>
      </c>
      <c r="K512" s="589" t="s">
        <v>423</v>
      </c>
      <c r="L512" s="590">
        <v>43060</v>
      </c>
      <c r="M512" s="589" t="s">
        <v>71</v>
      </c>
      <c r="N512" s="589" t="s">
        <v>474</v>
      </c>
    </row>
    <row r="513" spans="1:14" x14ac:dyDescent="0.2">
      <c r="A513" s="589" t="s">
        <v>611</v>
      </c>
      <c r="B513" s="589" t="s">
        <v>3901</v>
      </c>
      <c r="C513" s="589" t="s">
        <v>3902</v>
      </c>
      <c r="D513" s="589" t="s">
        <v>3903</v>
      </c>
      <c r="E513" s="589" t="s">
        <v>4929</v>
      </c>
      <c r="F513" s="590">
        <v>43061</v>
      </c>
      <c r="G513" s="591">
        <v>99.22</v>
      </c>
      <c r="H513" s="591">
        <v>1</v>
      </c>
      <c r="I513" s="591">
        <f t="shared" si="7"/>
        <v>99.22</v>
      </c>
      <c r="J513" s="589" t="s">
        <v>474</v>
      </c>
      <c r="K513" s="589" t="s">
        <v>394</v>
      </c>
      <c r="L513" s="590">
        <v>43063</v>
      </c>
      <c r="M513" s="589" t="s">
        <v>71</v>
      </c>
      <c r="N513" s="589" t="s">
        <v>474</v>
      </c>
    </row>
    <row r="514" spans="1:14" x14ac:dyDescent="0.2">
      <c r="A514" s="589" t="s">
        <v>611</v>
      </c>
      <c r="B514" s="589" t="s">
        <v>3901</v>
      </c>
      <c r="C514" s="589" t="s">
        <v>3902</v>
      </c>
      <c r="D514" s="589" t="s">
        <v>3903</v>
      </c>
      <c r="E514" s="589" t="s">
        <v>4930</v>
      </c>
      <c r="F514" s="590">
        <v>43061</v>
      </c>
      <c r="G514" s="591">
        <v>121</v>
      </c>
      <c r="H514" s="591">
        <v>1</v>
      </c>
      <c r="I514" s="591">
        <f t="shared" si="7"/>
        <v>121</v>
      </c>
      <c r="J514" s="589" t="s">
        <v>474</v>
      </c>
      <c r="K514" s="589" t="s">
        <v>394</v>
      </c>
      <c r="L514" s="590">
        <v>43062</v>
      </c>
      <c r="M514" s="589" t="s">
        <v>71</v>
      </c>
      <c r="N514" s="589" t="s">
        <v>474</v>
      </c>
    </row>
    <row r="515" spans="1:14" x14ac:dyDescent="0.2">
      <c r="A515" s="589" t="s">
        <v>611</v>
      </c>
      <c r="B515" s="589" t="s">
        <v>220</v>
      </c>
      <c r="C515" s="589" t="s">
        <v>221</v>
      </c>
      <c r="D515" s="589" t="s">
        <v>222</v>
      </c>
      <c r="E515" s="589" t="s">
        <v>4931</v>
      </c>
      <c r="F515" s="590">
        <v>43039</v>
      </c>
      <c r="G515" s="591">
        <v>89.03</v>
      </c>
      <c r="H515" s="591">
        <v>1</v>
      </c>
      <c r="I515" s="591">
        <f t="shared" ref="I515:I578" si="8">G515*H515</f>
        <v>89.03</v>
      </c>
      <c r="J515" s="589" t="s">
        <v>474</v>
      </c>
      <c r="K515" s="589" t="s">
        <v>476</v>
      </c>
      <c r="L515" s="590">
        <v>43046</v>
      </c>
      <c r="M515" s="589" t="s">
        <v>71</v>
      </c>
      <c r="N515" s="589" t="s">
        <v>474</v>
      </c>
    </row>
    <row r="516" spans="1:14" x14ac:dyDescent="0.2">
      <c r="A516" s="589" t="s">
        <v>611</v>
      </c>
      <c r="B516" s="589" t="s">
        <v>220</v>
      </c>
      <c r="C516" s="589" t="s">
        <v>221</v>
      </c>
      <c r="D516" s="589" t="s">
        <v>222</v>
      </c>
      <c r="E516" s="589" t="s">
        <v>4932</v>
      </c>
      <c r="F516" s="590">
        <v>43039</v>
      </c>
      <c r="G516" s="591">
        <v>44.81</v>
      </c>
      <c r="H516" s="591">
        <v>1</v>
      </c>
      <c r="I516" s="591">
        <f t="shared" si="8"/>
        <v>44.81</v>
      </c>
      <c r="J516" s="589" t="s">
        <v>474</v>
      </c>
      <c r="K516" s="589" t="s">
        <v>476</v>
      </c>
      <c r="L516" s="590">
        <v>43046</v>
      </c>
      <c r="M516" s="589" t="s">
        <v>71</v>
      </c>
      <c r="N516" s="589" t="s">
        <v>474</v>
      </c>
    </row>
    <row r="517" spans="1:14" x14ac:dyDescent="0.2">
      <c r="A517" s="589" t="s">
        <v>611</v>
      </c>
      <c r="B517" s="589" t="s">
        <v>220</v>
      </c>
      <c r="C517" s="589" t="s">
        <v>221</v>
      </c>
      <c r="D517" s="589" t="s">
        <v>222</v>
      </c>
      <c r="E517" s="589" t="s">
        <v>4933</v>
      </c>
      <c r="F517" s="590">
        <v>43039</v>
      </c>
      <c r="G517" s="591">
        <v>11.37</v>
      </c>
      <c r="H517" s="591">
        <v>1</v>
      </c>
      <c r="I517" s="591">
        <f t="shared" si="8"/>
        <v>11.37</v>
      </c>
      <c r="J517" s="589" t="s">
        <v>474</v>
      </c>
      <c r="K517" s="589" t="s">
        <v>476</v>
      </c>
      <c r="L517" s="590">
        <v>43046</v>
      </c>
      <c r="M517" s="589" t="s">
        <v>71</v>
      </c>
      <c r="N517" s="589" t="s">
        <v>474</v>
      </c>
    </row>
    <row r="518" spans="1:14" x14ac:dyDescent="0.2">
      <c r="A518" s="589" t="s">
        <v>611</v>
      </c>
      <c r="B518" s="589" t="s">
        <v>3905</v>
      </c>
      <c r="C518" s="589" t="s">
        <v>3906</v>
      </c>
      <c r="D518" s="589" t="s">
        <v>3907</v>
      </c>
      <c r="E518" s="589" t="s">
        <v>4934</v>
      </c>
      <c r="F518" s="590">
        <v>43062</v>
      </c>
      <c r="G518" s="591">
        <v>2406.25</v>
      </c>
      <c r="H518" s="591">
        <v>1</v>
      </c>
      <c r="I518" s="591">
        <f t="shared" si="8"/>
        <v>2406.25</v>
      </c>
      <c r="J518" s="589" t="s">
        <v>4935</v>
      </c>
      <c r="K518" s="589" t="s">
        <v>3837</v>
      </c>
      <c r="L518" s="590">
        <v>43063</v>
      </c>
      <c r="M518" s="589" t="s">
        <v>71</v>
      </c>
      <c r="N518" s="589" t="s">
        <v>4936</v>
      </c>
    </row>
    <row r="519" spans="1:14" x14ac:dyDescent="0.2">
      <c r="A519" s="589" t="s">
        <v>611</v>
      </c>
      <c r="B519" s="589" t="s">
        <v>153</v>
      </c>
      <c r="C519" s="589" t="s">
        <v>154</v>
      </c>
      <c r="D519" s="589" t="s">
        <v>155</v>
      </c>
      <c r="E519" s="589" t="s">
        <v>4940</v>
      </c>
      <c r="F519" s="590">
        <v>43041</v>
      </c>
      <c r="G519" s="591">
        <v>7.26</v>
      </c>
      <c r="H519" s="591">
        <v>1</v>
      </c>
      <c r="I519" s="591">
        <f t="shared" si="8"/>
        <v>7.26</v>
      </c>
      <c r="J519" s="589" t="s">
        <v>474</v>
      </c>
      <c r="K519" s="589" t="s">
        <v>3599</v>
      </c>
      <c r="L519" s="590">
        <v>43041</v>
      </c>
      <c r="M519" s="589" t="s">
        <v>71</v>
      </c>
      <c r="N519" s="589" t="s">
        <v>474</v>
      </c>
    </row>
    <row r="520" spans="1:14" x14ac:dyDescent="0.2">
      <c r="A520" s="589" t="s">
        <v>611</v>
      </c>
      <c r="B520" s="589" t="s">
        <v>4944</v>
      </c>
      <c r="C520" s="589" t="s">
        <v>4945</v>
      </c>
      <c r="D520" s="589" t="s">
        <v>474</v>
      </c>
      <c r="E520" s="589" t="s">
        <v>4946</v>
      </c>
      <c r="F520" s="590">
        <v>43045</v>
      </c>
      <c r="G520" s="591">
        <v>610</v>
      </c>
      <c r="H520" s="591">
        <v>1</v>
      </c>
      <c r="I520" s="591">
        <f t="shared" si="8"/>
        <v>610</v>
      </c>
      <c r="J520" s="589" t="s">
        <v>474</v>
      </c>
      <c r="K520" s="589" t="s">
        <v>629</v>
      </c>
      <c r="L520" s="590">
        <v>43061</v>
      </c>
      <c r="M520" s="589" t="s">
        <v>71</v>
      </c>
      <c r="N520" s="589" t="s">
        <v>474</v>
      </c>
    </row>
    <row r="521" spans="1:14" x14ac:dyDescent="0.2">
      <c r="A521" s="589" t="s">
        <v>611</v>
      </c>
      <c r="B521" s="589" t="s">
        <v>4947</v>
      </c>
      <c r="C521" s="589" t="s">
        <v>4948</v>
      </c>
      <c r="D521" s="589" t="s">
        <v>474</v>
      </c>
      <c r="E521" s="589" t="s">
        <v>4949</v>
      </c>
      <c r="F521" s="590">
        <v>43058</v>
      </c>
      <c r="G521" s="591">
        <v>139.1</v>
      </c>
      <c r="H521" s="591">
        <v>1</v>
      </c>
      <c r="I521" s="591">
        <f t="shared" si="8"/>
        <v>139.1</v>
      </c>
      <c r="J521" s="589" t="s">
        <v>474</v>
      </c>
      <c r="K521" s="589" t="s">
        <v>612</v>
      </c>
      <c r="L521" s="590">
        <v>43062</v>
      </c>
      <c r="M521" s="589" t="s">
        <v>71</v>
      </c>
      <c r="N521" s="589" t="s">
        <v>474</v>
      </c>
    </row>
    <row r="522" spans="1:14" x14ac:dyDescent="0.2">
      <c r="A522" s="589" t="s">
        <v>611</v>
      </c>
      <c r="B522" s="589" t="s">
        <v>4947</v>
      </c>
      <c r="C522" s="589" t="s">
        <v>4948</v>
      </c>
      <c r="D522" s="589" t="s">
        <v>474</v>
      </c>
      <c r="E522" s="589" t="s">
        <v>4950</v>
      </c>
      <c r="F522" s="590">
        <v>43058</v>
      </c>
      <c r="G522" s="591">
        <v>139.1</v>
      </c>
      <c r="H522" s="591">
        <v>1</v>
      </c>
      <c r="I522" s="591">
        <f t="shared" si="8"/>
        <v>139.1</v>
      </c>
      <c r="J522" s="589" t="s">
        <v>474</v>
      </c>
      <c r="K522" s="589" t="s">
        <v>612</v>
      </c>
      <c r="L522" s="590">
        <v>43062</v>
      </c>
      <c r="M522" s="589" t="s">
        <v>71</v>
      </c>
      <c r="N522" s="589" t="s">
        <v>474</v>
      </c>
    </row>
    <row r="523" spans="1:14" x14ac:dyDescent="0.2">
      <c r="A523" s="589" t="s">
        <v>611</v>
      </c>
      <c r="B523" s="589" t="s">
        <v>4951</v>
      </c>
      <c r="C523" s="589" t="s">
        <v>4952</v>
      </c>
      <c r="D523" s="589" t="s">
        <v>474</v>
      </c>
      <c r="E523" s="589" t="s">
        <v>4953</v>
      </c>
      <c r="F523" s="590">
        <v>43034</v>
      </c>
      <c r="G523" s="591">
        <v>1175</v>
      </c>
      <c r="H523" s="591">
        <v>1</v>
      </c>
      <c r="I523" s="591">
        <f t="shared" si="8"/>
        <v>1175</v>
      </c>
      <c r="J523" s="589" t="s">
        <v>474</v>
      </c>
      <c r="K523" s="589" t="s">
        <v>609</v>
      </c>
      <c r="L523" s="590">
        <v>43045</v>
      </c>
      <c r="M523" s="589" t="s">
        <v>71</v>
      </c>
      <c r="N523" s="589" t="s">
        <v>474</v>
      </c>
    </row>
    <row r="524" spans="1:14" x14ac:dyDescent="0.2">
      <c r="A524" s="589" t="s">
        <v>611</v>
      </c>
      <c r="B524" s="589" t="s">
        <v>4954</v>
      </c>
      <c r="C524" s="589" t="s">
        <v>4955</v>
      </c>
      <c r="D524" s="589" t="s">
        <v>474</v>
      </c>
      <c r="E524" s="589" t="s">
        <v>4956</v>
      </c>
      <c r="F524" s="590">
        <v>43039</v>
      </c>
      <c r="G524" s="591">
        <v>137.5</v>
      </c>
      <c r="H524" s="591">
        <v>1</v>
      </c>
      <c r="I524" s="591">
        <f t="shared" si="8"/>
        <v>137.5</v>
      </c>
      <c r="J524" s="589" t="s">
        <v>474</v>
      </c>
      <c r="K524" s="589" t="s">
        <v>345</v>
      </c>
      <c r="L524" s="590">
        <v>43063</v>
      </c>
      <c r="M524" s="589" t="s">
        <v>71</v>
      </c>
      <c r="N524" s="589" t="s">
        <v>474</v>
      </c>
    </row>
    <row r="525" spans="1:14" x14ac:dyDescent="0.2">
      <c r="A525" s="589" t="s">
        <v>611</v>
      </c>
      <c r="B525" s="589" t="s">
        <v>2464</v>
      </c>
      <c r="C525" s="589" t="s">
        <v>2465</v>
      </c>
      <c r="D525" s="589" t="s">
        <v>474</v>
      </c>
      <c r="E525" s="589" t="s">
        <v>4958</v>
      </c>
      <c r="F525" s="590">
        <v>43061</v>
      </c>
      <c r="G525" s="591">
        <v>1131</v>
      </c>
      <c r="H525" s="591">
        <v>1</v>
      </c>
      <c r="I525" s="591">
        <f t="shared" si="8"/>
        <v>1131</v>
      </c>
      <c r="J525" s="589" t="s">
        <v>4959</v>
      </c>
      <c r="K525" s="589" t="s">
        <v>668</v>
      </c>
      <c r="L525" s="590">
        <v>43063</v>
      </c>
      <c r="M525" s="589" t="s">
        <v>71</v>
      </c>
      <c r="N525" s="589" t="s">
        <v>4960</v>
      </c>
    </row>
    <row r="526" spans="1:14" x14ac:dyDescent="0.2">
      <c r="A526" s="589" t="s">
        <v>611</v>
      </c>
      <c r="B526" s="589" t="s">
        <v>2466</v>
      </c>
      <c r="C526" s="589" t="s">
        <v>2467</v>
      </c>
      <c r="D526" s="589" t="s">
        <v>474</v>
      </c>
      <c r="E526" s="589" t="s">
        <v>4964</v>
      </c>
      <c r="F526" s="590">
        <v>43045</v>
      </c>
      <c r="G526" s="591">
        <v>630</v>
      </c>
      <c r="H526" s="591">
        <v>1</v>
      </c>
      <c r="I526" s="591">
        <f t="shared" si="8"/>
        <v>630</v>
      </c>
      <c r="J526" s="589" t="s">
        <v>4965</v>
      </c>
      <c r="K526" s="589" t="s">
        <v>237</v>
      </c>
      <c r="L526" s="590">
        <v>43046</v>
      </c>
      <c r="M526" s="589" t="s">
        <v>71</v>
      </c>
      <c r="N526" s="589" t="s">
        <v>4966</v>
      </c>
    </row>
    <row r="527" spans="1:14" x14ac:dyDescent="0.2">
      <c r="A527" s="589" t="s">
        <v>611</v>
      </c>
      <c r="B527" s="589" t="s">
        <v>4967</v>
      </c>
      <c r="C527" s="589" t="s">
        <v>4968</v>
      </c>
      <c r="D527" s="589" t="s">
        <v>4969</v>
      </c>
      <c r="E527" s="589" t="s">
        <v>4970</v>
      </c>
      <c r="F527" s="590">
        <v>42970</v>
      </c>
      <c r="G527" s="591">
        <v>76.81</v>
      </c>
      <c r="H527" s="591">
        <v>1</v>
      </c>
      <c r="I527" s="591">
        <f t="shared" si="8"/>
        <v>76.81</v>
      </c>
      <c r="J527" s="589" t="s">
        <v>474</v>
      </c>
      <c r="K527" s="589" t="s">
        <v>377</v>
      </c>
      <c r="L527" s="590">
        <v>43068</v>
      </c>
      <c r="M527" s="589" t="s">
        <v>71</v>
      </c>
      <c r="N527" s="589" t="s">
        <v>474</v>
      </c>
    </row>
    <row r="528" spans="1:14" x14ac:dyDescent="0.2">
      <c r="A528" s="589" t="s">
        <v>611</v>
      </c>
      <c r="B528" s="589" t="s">
        <v>4971</v>
      </c>
      <c r="C528" s="589" t="s">
        <v>4972</v>
      </c>
      <c r="D528" s="589" t="s">
        <v>4973</v>
      </c>
      <c r="E528" s="589" t="s">
        <v>4974</v>
      </c>
      <c r="F528" s="590">
        <v>43061</v>
      </c>
      <c r="G528" s="591">
        <v>1575</v>
      </c>
      <c r="H528" s="591">
        <v>1</v>
      </c>
      <c r="I528" s="591">
        <f t="shared" si="8"/>
        <v>1575</v>
      </c>
      <c r="J528" s="589" t="s">
        <v>474</v>
      </c>
      <c r="K528" s="589" t="s">
        <v>4975</v>
      </c>
      <c r="L528" s="590">
        <v>43069</v>
      </c>
      <c r="M528" s="589" t="s">
        <v>71</v>
      </c>
      <c r="N528" s="589" t="s">
        <v>474</v>
      </c>
    </row>
    <row r="529" spans="1:14" x14ac:dyDescent="0.2">
      <c r="A529" s="589" t="s">
        <v>611</v>
      </c>
      <c r="B529" s="589" t="s">
        <v>4976</v>
      </c>
      <c r="C529" s="589" t="s">
        <v>4977</v>
      </c>
      <c r="D529" s="589" t="s">
        <v>4978</v>
      </c>
      <c r="E529" s="589" t="s">
        <v>4979</v>
      </c>
      <c r="F529" s="590">
        <v>43038</v>
      </c>
      <c r="G529" s="591">
        <v>5445</v>
      </c>
      <c r="H529" s="591">
        <v>1</v>
      </c>
      <c r="I529" s="591">
        <f t="shared" si="8"/>
        <v>5445</v>
      </c>
      <c r="J529" s="589" t="s">
        <v>474</v>
      </c>
      <c r="K529" s="589" t="s">
        <v>2379</v>
      </c>
      <c r="L529" s="590">
        <v>43053</v>
      </c>
      <c r="M529" s="589" t="s">
        <v>71</v>
      </c>
      <c r="N529" s="589" t="s">
        <v>474</v>
      </c>
    </row>
    <row r="530" spans="1:14" x14ac:dyDescent="0.2">
      <c r="A530" s="589" t="s">
        <v>611</v>
      </c>
      <c r="B530" s="589" t="s">
        <v>4980</v>
      </c>
      <c r="C530" s="589" t="s">
        <v>4981</v>
      </c>
      <c r="D530" s="589" t="s">
        <v>4982</v>
      </c>
      <c r="E530" s="589" t="s">
        <v>4983</v>
      </c>
      <c r="F530" s="590">
        <v>43052</v>
      </c>
      <c r="G530" s="591">
        <v>200</v>
      </c>
      <c r="H530" s="591">
        <v>1</v>
      </c>
      <c r="I530" s="591">
        <f t="shared" si="8"/>
        <v>200</v>
      </c>
      <c r="J530" s="589" t="s">
        <v>474</v>
      </c>
      <c r="K530" s="589" t="s">
        <v>161</v>
      </c>
      <c r="L530" s="590">
        <v>43060</v>
      </c>
      <c r="M530" s="589" t="s">
        <v>71</v>
      </c>
      <c r="N530" s="589" t="s">
        <v>474</v>
      </c>
    </row>
    <row r="531" spans="1:14" x14ac:dyDescent="0.2">
      <c r="A531" s="589" t="s">
        <v>611</v>
      </c>
      <c r="B531" s="589" t="s">
        <v>4980</v>
      </c>
      <c r="C531" s="589" t="s">
        <v>4981</v>
      </c>
      <c r="D531" s="589" t="s">
        <v>4982</v>
      </c>
      <c r="E531" s="589" t="s">
        <v>4984</v>
      </c>
      <c r="F531" s="590">
        <v>43049</v>
      </c>
      <c r="G531" s="591">
        <v>200</v>
      </c>
      <c r="H531" s="591">
        <v>1</v>
      </c>
      <c r="I531" s="591">
        <f t="shared" si="8"/>
        <v>200</v>
      </c>
      <c r="J531" s="589" t="s">
        <v>474</v>
      </c>
      <c r="K531" s="589" t="s">
        <v>161</v>
      </c>
      <c r="L531" s="590">
        <v>43060</v>
      </c>
      <c r="M531" s="589" t="s">
        <v>71</v>
      </c>
      <c r="N531" s="589" t="s">
        <v>474</v>
      </c>
    </row>
    <row r="532" spans="1:14" x14ac:dyDescent="0.2">
      <c r="A532" s="589" t="s">
        <v>611</v>
      </c>
      <c r="B532" s="589" t="s">
        <v>4985</v>
      </c>
      <c r="C532" s="589" t="s">
        <v>4986</v>
      </c>
      <c r="D532" s="589" t="s">
        <v>4987</v>
      </c>
      <c r="E532" s="589" t="s">
        <v>4727</v>
      </c>
      <c r="F532" s="590">
        <v>43031</v>
      </c>
      <c r="G532" s="591">
        <v>545</v>
      </c>
      <c r="H532" s="591">
        <v>1</v>
      </c>
      <c r="I532" s="591">
        <f t="shared" si="8"/>
        <v>545</v>
      </c>
      <c r="J532" s="589" t="s">
        <v>474</v>
      </c>
      <c r="K532" s="589" t="s">
        <v>2550</v>
      </c>
      <c r="L532" s="590">
        <v>43053</v>
      </c>
      <c r="M532" s="589" t="s">
        <v>71</v>
      </c>
      <c r="N532" s="589" t="s">
        <v>474</v>
      </c>
    </row>
    <row r="533" spans="1:14" x14ac:dyDescent="0.2">
      <c r="A533" s="589" t="s">
        <v>611</v>
      </c>
      <c r="B533" s="589" t="s">
        <v>850</v>
      </c>
      <c r="C533" s="589" t="s">
        <v>1381</v>
      </c>
      <c r="D533" s="589" t="s">
        <v>851</v>
      </c>
      <c r="E533" s="589" t="s">
        <v>4992</v>
      </c>
      <c r="F533" s="590">
        <v>43039</v>
      </c>
      <c r="G533" s="591">
        <v>1808.18</v>
      </c>
      <c r="H533" s="591">
        <v>1</v>
      </c>
      <c r="I533" s="591">
        <f t="shared" si="8"/>
        <v>1808.18</v>
      </c>
      <c r="J533" s="589" t="s">
        <v>474</v>
      </c>
      <c r="K533" s="589" t="s">
        <v>260</v>
      </c>
      <c r="L533" s="590">
        <v>43061</v>
      </c>
      <c r="M533" s="589" t="s">
        <v>71</v>
      </c>
      <c r="N533" s="589" t="s">
        <v>474</v>
      </c>
    </row>
    <row r="534" spans="1:14" x14ac:dyDescent="0.2">
      <c r="A534" s="589" t="s">
        <v>611</v>
      </c>
      <c r="B534" s="589" t="s">
        <v>850</v>
      </c>
      <c r="C534" s="589" t="s">
        <v>1381</v>
      </c>
      <c r="D534" s="589" t="s">
        <v>851</v>
      </c>
      <c r="E534" s="589" t="s">
        <v>4993</v>
      </c>
      <c r="F534" s="590">
        <v>43039</v>
      </c>
      <c r="G534" s="591">
        <v>999.35</v>
      </c>
      <c r="H534" s="591">
        <v>1</v>
      </c>
      <c r="I534" s="591">
        <f t="shared" si="8"/>
        <v>999.35</v>
      </c>
      <c r="J534" s="589" t="s">
        <v>474</v>
      </c>
      <c r="K534" s="589" t="s">
        <v>476</v>
      </c>
      <c r="L534" s="590">
        <v>43061</v>
      </c>
      <c r="M534" s="589" t="s">
        <v>71</v>
      </c>
      <c r="N534" s="589" t="s">
        <v>474</v>
      </c>
    </row>
    <row r="535" spans="1:14" x14ac:dyDescent="0.2">
      <c r="A535" s="589" t="s">
        <v>611</v>
      </c>
      <c r="B535" s="589" t="s">
        <v>850</v>
      </c>
      <c r="C535" s="589" t="s">
        <v>1381</v>
      </c>
      <c r="D535" s="589" t="s">
        <v>851</v>
      </c>
      <c r="E535" s="589" t="s">
        <v>4994</v>
      </c>
      <c r="F535" s="590">
        <v>43039</v>
      </c>
      <c r="G535" s="591">
        <v>784.41</v>
      </c>
      <c r="H535" s="591">
        <v>1</v>
      </c>
      <c r="I535" s="591">
        <f t="shared" si="8"/>
        <v>784.41</v>
      </c>
      <c r="J535" s="589" t="s">
        <v>474</v>
      </c>
      <c r="K535" s="589" t="s">
        <v>254</v>
      </c>
      <c r="L535" s="590">
        <v>43061</v>
      </c>
      <c r="M535" s="589" t="s">
        <v>71</v>
      </c>
      <c r="N535" s="589" t="s">
        <v>474</v>
      </c>
    </row>
    <row r="536" spans="1:14" x14ac:dyDescent="0.2">
      <c r="A536" s="589" t="s">
        <v>611</v>
      </c>
      <c r="B536" s="589" t="s">
        <v>3908</v>
      </c>
      <c r="C536" s="589" t="s">
        <v>3909</v>
      </c>
      <c r="D536" s="589" t="s">
        <v>3910</v>
      </c>
      <c r="E536" s="589" t="s">
        <v>4997</v>
      </c>
      <c r="F536" s="590">
        <v>43068</v>
      </c>
      <c r="G536" s="591">
        <v>1010.35</v>
      </c>
      <c r="H536" s="591">
        <v>1</v>
      </c>
      <c r="I536" s="591">
        <f t="shared" si="8"/>
        <v>1010.35</v>
      </c>
      <c r="J536" s="589" t="s">
        <v>474</v>
      </c>
      <c r="K536" s="589" t="s">
        <v>530</v>
      </c>
      <c r="L536" s="590">
        <v>43069</v>
      </c>
      <c r="M536" s="589" t="s">
        <v>71</v>
      </c>
      <c r="N536" s="589" t="s">
        <v>474</v>
      </c>
    </row>
    <row r="537" spans="1:14" x14ac:dyDescent="0.2">
      <c r="A537" s="589" t="s">
        <v>611</v>
      </c>
      <c r="B537" s="589" t="s">
        <v>3668</v>
      </c>
      <c r="C537" s="589" t="s">
        <v>3669</v>
      </c>
      <c r="D537" s="589" t="s">
        <v>3670</v>
      </c>
      <c r="E537" s="589" t="s">
        <v>5001</v>
      </c>
      <c r="F537" s="590">
        <v>43055</v>
      </c>
      <c r="G537" s="591">
        <v>7.3</v>
      </c>
      <c r="H537" s="591">
        <v>1</v>
      </c>
      <c r="I537" s="591">
        <f t="shared" si="8"/>
        <v>7.3</v>
      </c>
      <c r="J537" s="589" t="s">
        <v>474</v>
      </c>
      <c r="K537" s="589" t="s">
        <v>5002</v>
      </c>
      <c r="L537" s="590">
        <v>43059</v>
      </c>
      <c r="M537" s="589" t="s">
        <v>71</v>
      </c>
      <c r="N537" s="589" t="s">
        <v>474</v>
      </c>
    </row>
    <row r="538" spans="1:14" x14ac:dyDescent="0.2">
      <c r="A538" s="589" t="s">
        <v>611</v>
      </c>
      <c r="B538" s="589" t="s">
        <v>3668</v>
      </c>
      <c r="C538" s="589" t="s">
        <v>3669</v>
      </c>
      <c r="D538" s="589" t="s">
        <v>3670</v>
      </c>
      <c r="E538" s="589" t="s">
        <v>5003</v>
      </c>
      <c r="F538" s="590">
        <v>43055</v>
      </c>
      <c r="G538" s="591">
        <v>87.3</v>
      </c>
      <c r="H538" s="591">
        <v>1</v>
      </c>
      <c r="I538" s="591">
        <f t="shared" si="8"/>
        <v>87.3</v>
      </c>
      <c r="J538" s="589" t="s">
        <v>474</v>
      </c>
      <c r="K538" s="589" t="s">
        <v>5002</v>
      </c>
      <c r="L538" s="590">
        <v>43059</v>
      </c>
      <c r="M538" s="589" t="s">
        <v>71</v>
      </c>
      <c r="N538" s="589" t="s">
        <v>474</v>
      </c>
    </row>
    <row r="539" spans="1:14" x14ac:dyDescent="0.2">
      <c r="A539" s="589" t="s">
        <v>611</v>
      </c>
      <c r="B539" s="589" t="s">
        <v>3668</v>
      </c>
      <c r="C539" s="589" t="s">
        <v>3669</v>
      </c>
      <c r="D539" s="589" t="s">
        <v>3670</v>
      </c>
      <c r="E539" s="589" t="s">
        <v>5004</v>
      </c>
      <c r="F539" s="590">
        <v>43039</v>
      </c>
      <c r="G539" s="591">
        <v>80.819999999999993</v>
      </c>
      <c r="H539" s="591">
        <v>1</v>
      </c>
      <c r="I539" s="591">
        <f t="shared" si="8"/>
        <v>80.819999999999993</v>
      </c>
      <c r="J539" s="589" t="s">
        <v>474</v>
      </c>
      <c r="K539" s="589" t="s">
        <v>350</v>
      </c>
      <c r="L539" s="590">
        <v>43041</v>
      </c>
      <c r="M539" s="589" t="s">
        <v>71</v>
      </c>
      <c r="N539" s="589" t="s">
        <v>474</v>
      </c>
    </row>
    <row r="540" spans="1:14" x14ac:dyDescent="0.2">
      <c r="A540" s="589" t="s">
        <v>611</v>
      </c>
      <c r="B540" s="589" t="s">
        <v>149</v>
      </c>
      <c r="C540" s="589" t="s">
        <v>150</v>
      </c>
      <c r="D540" s="589" t="s">
        <v>151</v>
      </c>
      <c r="E540" s="589" t="s">
        <v>5006</v>
      </c>
      <c r="F540" s="590">
        <v>43049</v>
      </c>
      <c r="G540" s="591">
        <v>377.04</v>
      </c>
      <c r="H540" s="591">
        <v>1</v>
      </c>
      <c r="I540" s="591">
        <f t="shared" si="8"/>
        <v>377.04</v>
      </c>
      <c r="J540" s="589" t="s">
        <v>5007</v>
      </c>
      <c r="K540" s="589" t="s">
        <v>237</v>
      </c>
      <c r="L540" s="590">
        <v>43052</v>
      </c>
      <c r="M540" s="589" t="s">
        <v>71</v>
      </c>
      <c r="N540" s="589" t="s">
        <v>5008</v>
      </c>
    </row>
    <row r="541" spans="1:14" x14ac:dyDescent="0.2">
      <c r="A541" s="589" t="s">
        <v>611</v>
      </c>
      <c r="B541" s="589" t="s">
        <v>149</v>
      </c>
      <c r="C541" s="589" t="s">
        <v>150</v>
      </c>
      <c r="D541" s="589" t="s">
        <v>151</v>
      </c>
      <c r="E541" s="589" t="s">
        <v>5009</v>
      </c>
      <c r="F541" s="590">
        <v>43049</v>
      </c>
      <c r="G541" s="591">
        <v>635.25</v>
      </c>
      <c r="H541" s="591">
        <v>1</v>
      </c>
      <c r="I541" s="591">
        <f t="shared" si="8"/>
        <v>635.25</v>
      </c>
      <c r="J541" s="589" t="s">
        <v>5010</v>
      </c>
      <c r="K541" s="589" t="s">
        <v>237</v>
      </c>
      <c r="L541" s="590">
        <v>43052</v>
      </c>
      <c r="M541" s="589" t="s">
        <v>71</v>
      </c>
      <c r="N541" s="589" t="s">
        <v>5011</v>
      </c>
    </row>
    <row r="542" spans="1:14" x14ac:dyDescent="0.2">
      <c r="A542" s="589" t="s">
        <v>611</v>
      </c>
      <c r="B542" s="589" t="s">
        <v>2904</v>
      </c>
      <c r="C542" s="589" t="s">
        <v>2905</v>
      </c>
      <c r="D542" s="589" t="s">
        <v>2906</v>
      </c>
      <c r="E542" s="589" t="s">
        <v>5012</v>
      </c>
      <c r="F542" s="590">
        <v>43008</v>
      </c>
      <c r="G542" s="591">
        <v>11.63</v>
      </c>
      <c r="H542" s="591">
        <v>1</v>
      </c>
      <c r="I542" s="591">
        <f t="shared" si="8"/>
        <v>11.63</v>
      </c>
      <c r="J542" s="589" t="s">
        <v>474</v>
      </c>
      <c r="K542" s="589" t="s">
        <v>1806</v>
      </c>
      <c r="L542" s="590">
        <v>43062</v>
      </c>
      <c r="M542" s="589" t="s">
        <v>71</v>
      </c>
      <c r="N542" s="589" t="s">
        <v>474</v>
      </c>
    </row>
    <row r="543" spans="1:14" x14ac:dyDescent="0.2">
      <c r="A543" s="589" t="s">
        <v>611</v>
      </c>
      <c r="B543" s="589" t="s">
        <v>5013</v>
      </c>
      <c r="C543" s="589" t="s">
        <v>5014</v>
      </c>
      <c r="D543" s="589" t="s">
        <v>5015</v>
      </c>
      <c r="E543" s="589" t="s">
        <v>5016</v>
      </c>
      <c r="F543" s="590">
        <v>43033</v>
      </c>
      <c r="G543" s="591">
        <v>290.39999999999998</v>
      </c>
      <c r="H543" s="591">
        <v>1</v>
      </c>
      <c r="I543" s="591">
        <f t="shared" si="8"/>
        <v>290.39999999999998</v>
      </c>
      <c r="J543" s="589" t="s">
        <v>5017</v>
      </c>
      <c r="K543" s="589" t="s">
        <v>237</v>
      </c>
      <c r="L543" s="590">
        <v>43046</v>
      </c>
      <c r="M543" s="589" t="s">
        <v>71</v>
      </c>
      <c r="N543" s="589" t="s">
        <v>5018</v>
      </c>
    </row>
    <row r="544" spans="1:14" x14ac:dyDescent="0.2">
      <c r="A544" s="589" t="s">
        <v>611</v>
      </c>
      <c r="B544" s="589" t="s">
        <v>5019</v>
      </c>
      <c r="C544" s="589" t="s">
        <v>5020</v>
      </c>
      <c r="D544" s="589" t="s">
        <v>5021</v>
      </c>
      <c r="E544" s="589" t="s">
        <v>5022</v>
      </c>
      <c r="F544" s="590">
        <v>43055</v>
      </c>
      <c r="G544" s="591">
        <v>67.16</v>
      </c>
      <c r="H544" s="591">
        <v>1</v>
      </c>
      <c r="I544" s="591">
        <f t="shared" si="8"/>
        <v>67.16</v>
      </c>
      <c r="J544" s="589" t="s">
        <v>5023</v>
      </c>
      <c r="K544" s="589" t="s">
        <v>3911</v>
      </c>
      <c r="L544" s="590">
        <v>43059</v>
      </c>
      <c r="M544" s="589" t="s">
        <v>71</v>
      </c>
      <c r="N544" s="589" t="s">
        <v>5024</v>
      </c>
    </row>
    <row r="545" spans="1:14" x14ac:dyDescent="0.2">
      <c r="A545" s="589" t="s">
        <v>611</v>
      </c>
      <c r="B545" s="589" t="s">
        <v>5028</v>
      </c>
      <c r="C545" s="589" t="s">
        <v>5029</v>
      </c>
      <c r="D545" s="589" t="s">
        <v>5030</v>
      </c>
      <c r="E545" s="589" t="s">
        <v>5031</v>
      </c>
      <c r="F545" s="590">
        <v>43005</v>
      </c>
      <c r="G545" s="591">
        <v>29.22</v>
      </c>
      <c r="H545" s="591">
        <v>1</v>
      </c>
      <c r="I545" s="591">
        <f t="shared" si="8"/>
        <v>29.22</v>
      </c>
      <c r="J545" s="589" t="s">
        <v>474</v>
      </c>
      <c r="K545" s="589" t="s">
        <v>1560</v>
      </c>
      <c r="L545" s="590">
        <v>43049</v>
      </c>
      <c r="M545" s="589" t="s">
        <v>71</v>
      </c>
      <c r="N545" s="589" t="s">
        <v>474</v>
      </c>
    </row>
    <row r="546" spans="1:14" x14ac:dyDescent="0.2">
      <c r="A546" s="589" t="s">
        <v>611</v>
      </c>
      <c r="B546" s="589" t="s">
        <v>91</v>
      </c>
      <c r="C546" s="589" t="s">
        <v>92</v>
      </c>
      <c r="D546" s="589" t="s">
        <v>93</v>
      </c>
      <c r="E546" s="589" t="s">
        <v>5032</v>
      </c>
      <c r="F546" s="590">
        <v>43021</v>
      </c>
      <c r="G546" s="591">
        <v>223.66</v>
      </c>
      <c r="H546" s="591">
        <v>1</v>
      </c>
      <c r="I546" s="591">
        <f t="shared" si="8"/>
        <v>223.66</v>
      </c>
      <c r="J546" s="589" t="s">
        <v>5491</v>
      </c>
      <c r="K546" s="589" t="s">
        <v>509</v>
      </c>
      <c r="L546" s="590">
        <v>43059</v>
      </c>
      <c r="M546" s="589" t="s">
        <v>71</v>
      </c>
      <c r="N546" s="589" t="s">
        <v>5492</v>
      </c>
    </row>
    <row r="547" spans="1:14" x14ac:dyDescent="0.2">
      <c r="A547" s="589" t="s">
        <v>611</v>
      </c>
      <c r="B547" s="589" t="s">
        <v>171</v>
      </c>
      <c r="C547" s="589" t="s">
        <v>172</v>
      </c>
      <c r="D547" s="589" t="s">
        <v>173</v>
      </c>
      <c r="E547" s="589" t="s">
        <v>5033</v>
      </c>
      <c r="F547" s="590">
        <v>43069</v>
      </c>
      <c r="G547" s="591">
        <v>670.58</v>
      </c>
      <c r="H547" s="591">
        <v>1</v>
      </c>
      <c r="I547" s="591">
        <f t="shared" si="8"/>
        <v>670.58</v>
      </c>
      <c r="J547" s="589" t="s">
        <v>5034</v>
      </c>
      <c r="K547" s="589" t="s">
        <v>3841</v>
      </c>
      <c r="L547" s="590">
        <v>43069</v>
      </c>
      <c r="M547" s="589" t="s">
        <v>71</v>
      </c>
      <c r="N547" s="589" t="s">
        <v>5035</v>
      </c>
    </row>
    <row r="548" spans="1:14" x14ac:dyDescent="0.2">
      <c r="A548" s="589" t="s">
        <v>611</v>
      </c>
      <c r="B548" s="589" t="s">
        <v>2028</v>
      </c>
      <c r="C548" s="589" t="s">
        <v>2029</v>
      </c>
      <c r="D548" s="589" t="s">
        <v>2030</v>
      </c>
      <c r="E548" s="589" t="s">
        <v>5036</v>
      </c>
      <c r="F548" s="590">
        <v>42886</v>
      </c>
      <c r="G548" s="591">
        <v>186.09</v>
      </c>
      <c r="H548" s="591">
        <v>1</v>
      </c>
      <c r="I548" s="591">
        <f t="shared" si="8"/>
        <v>186.09</v>
      </c>
      <c r="J548" s="589" t="s">
        <v>5037</v>
      </c>
      <c r="K548" s="589" t="s">
        <v>338</v>
      </c>
      <c r="L548" s="590">
        <v>43068</v>
      </c>
      <c r="M548" s="589" t="s">
        <v>71</v>
      </c>
      <c r="N548" s="589" t="s">
        <v>5038</v>
      </c>
    </row>
    <row r="549" spans="1:14" x14ac:dyDescent="0.2">
      <c r="A549" s="589" t="s">
        <v>611</v>
      </c>
      <c r="B549" s="589" t="s">
        <v>2028</v>
      </c>
      <c r="C549" s="589" t="s">
        <v>2029</v>
      </c>
      <c r="D549" s="589" t="s">
        <v>2030</v>
      </c>
      <c r="E549" s="589" t="s">
        <v>5039</v>
      </c>
      <c r="F549" s="590">
        <v>42855</v>
      </c>
      <c r="G549" s="591">
        <v>82.69</v>
      </c>
      <c r="H549" s="591">
        <v>1</v>
      </c>
      <c r="I549" s="591">
        <f t="shared" si="8"/>
        <v>82.69</v>
      </c>
      <c r="J549" s="589" t="s">
        <v>5040</v>
      </c>
      <c r="K549" s="589" t="s">
        <v>338</v>
      </c>
      <c r="L549" s="590">
        <v>43068</v>
      </c>
      <c r="M549" s="589" t="s">
        <v>71</v>
      </c>
      <c r="N549" s="589" t="s">
        <v>5041</v>
      </c>
    </row>
    <row r="550" spans="1:14" x14ac:dyDescent="0.2">
      <c r="A550" s="589" t="s">
        <v>611</v>
      </c>
      <c r="B550" s="589" t="s">
        <v>5042</v>
      </c>
      <c r="C550" s="589" t="s">
        <v>5043</v>
      </c>
      <c r="D550" s="589" t="s">
        <v>5044</v>
      </c>
      <c r="E550" s="589" t="s">
        <v>5045</v>
      </c>
      <c r="F550" s="590">
        <v>43039</v>
      </c>
      <c r="G550" s="591">
        <v>114.95</v>
      </c>
      <c r="H550" s="591">
        <v>1</v>
      </c>
      <c r="I550" s="591">
        <f t="shared" si="8"/>
        <v>114.95</v>
      </c>
      <c r="J550" s="589" t="s">
        <v>5046</v>
      </c>
      <c r="K550" s="589" t="s">
        <v>2151</v>
      </c>
      <c r="L550" s="590">
        <v>43042</v>
      </c>
      <c r="M550" s="589" t="s">
        <v>71</v>
      </c>
      <c r="N550" s="589" t="s">
        <v>5047</v>
      </c>
    </row>
    <row r="551" spans="1:14" x14ac:dyDescent="0.2">
      <c r="A551" s="589" t="s">
        <v>611</v>
      </c>
      <c r="B551" s="589" t="s">
        <v>5048</v>
      </c>
      <c r="C551" s="589" t="s">
        <v>5049</v>
      </c>
      <c r="D551" s="589" t="s">
        <v>5050</v>
      </c>
      <c r="E551" s="589" t="s">
        <v>5051</v>
      </c>
      <c r="F551" s="590">
        <v>43025</v>
      </c>
      <c r="G551" s="591">
        <v>431.79</v>
      </c>
      <c r="H551" s="591">
        <v>1</v>
      </c>
      <c r="I551" s="591">
        <f t="shared" si="8"/>
        <v>431.79</v>
      </c>
      <c r="J551" s="589" t="s">
        <v>474</v>
      </c>
      <c r="K551" s="589" t="s">
        <v>2492</v>
      </c>
      <c r="L551" s="590">
        <v>43047</v>
      </c>
      <c r="M551" s="589" t="s">
        <v>71</v>
      </c>
      <c r="N551" s="589" t="s">
        <v>474</v>
      </c>
    </row>
    <row r="552" spans="1:14" x14ac:dyDescent="0.2">
      <c r="A552" s="589" t="s">
        <v>611</v>
      </c>
      <c r="B552" s="589" t="s">
        <v>5048</v>
      </c>
      <c r="C552" s="589" t="s">
        <v>5049</v>
      </c>
      <c r="D552" s="589" t="s">
        <v>5050</v>
      </c>
      <c r="E552" s="589" t="s">
        <v>5052</v>
      </c>
      <c r="F552" s="590">
        <v>43004</v>
      </c>
      <c r="G552" s="591">
        <v>863.58</v>
      </c>
      <c r="H552" s="591">
        <v>1</v>
      </c>
      <c r="I552" s="591">
        <f t="shared" si="8"/>
        <v>863.58</v>
      </c>
      <c r="J552" s="589" t="s">
        <v>474</v>
      </c>
      <c r="K552" s="589" t="s">
        <v>476</v>
      </c>
      <c r="L552" s="590">
        <v>43047</v>
      </c>
      <c r="M552" s="589" t="s">
        <v>71</v>
      </c>
      <c r="N552" s="589" t="s">
        <v>474</v>
      </c>
    </row>
    <row r="553" spans="1:14" x14ac:dyDescent="0.2">
      <c r="A553" s="589" t="s">
        <v>611</v>
      </c>
      <c r="B553" s="589" t="s">
        <v>5048</v>
      </c>
      <c r="C553" s="589" t="s">
        <v>5049</v>
      </c>
      <c r="D553" s="589" t="s">
        <v>5050</v>
      </c>
      <c r="E553" s="589" t="s">
        <v>5053</v>
      </c>
      <c r="F553" s="590">
        <v>43004</v>
      </c>
      <c r="G553" s="591">
        <v>863.58</v>
      </c>
      <c r="H553" s="591">
        <v>1</v>
      </c>
      <c r="I553" s="591">
        <f t="shared" si="8"/>
        <v>863.58</v>
      </c>
      <c r="J553" s="589" t="s">
        <v>474</v>
      </c>
      <c r="K553" s="589" t="s">
        <v>476</v>
      </c>
      <c r="L553" s="590">
        <v>43047</v>
      </c>
      <c r="M553" s="589" t="s">
        <v>71</v>
      </c>
      <c r="N553" s="589" t="s">
        <v>474</v>
      </c>
    </row>
    <row r="554" spans="1:14" x14ac:dyDescent="0.2">
      <c r="A554" s="589" t="s">
        <v>611</v>
      </c>
      <c r="B554" s="589" t="s">
        <v>5048</v>
      </c>
      <c r="C554" s="589" t="s">
        <v>5049</v>
      </c>
      <c r="D554" s="589" t="s">
        <v>5050</v>
      </c>
      <c r="E554" s="589" t="s">
        <v>5054</v>
      </c>
      <c r="F554" s="590">
        <v>42976</v>
      </c>
      <c r="G554" s="591">
        <v>863.58</v>
      </c>
      <c r="H554" s="591">
        <v>1</v>
      </c>
      <c r="I554" s="591">
        <f t="shared" si="8"/>
        <v>863.58</v>
      </c>
      <c r="J554" s="589" t="s">
        <v>474</v>
      </c>
      <c r="K554" s="589" t="s">
        <v>476</v>
      </c>
      <c r="L554" s="590">
        <v>43047</v>
      </c>
      <c r="M554" s="589" t="s">
        <v>71</v>
      </c>
      <c r="N554" s="589" t="s">
        <v>474</v>
      </c>
    </row>
    <row r="555" spans="1:14" x14ac:dyDescent="0.2">
      <c r="A555" s="589" t="s">
        <v>611</v>
      </c>
      <c r="B555" s="589" t="s">
        <v>5048</v>
      </c>
      <c r="C555" s="589" t="s">
        <v>5049</v>
      </c>
      <c r="D555" s="589" t="s">
        <v>5050</v>
      </c>
      <c r="E555" s="589" t="s">
        <v>5055</v>
      </c>
      <c r="F555" s="590">
        <v>42976</v>
      </c>
      <c r="G555" s="591">
        <v>863.58</v>
      </c>
      <c r="H555" s="591">
        <v>1</v>
      </c>
      <c r="I555" s="591">
        <f t="shared" si="8"/>
        <v>863.58</v>
      </c>
      <c r="J555" s="589" t="s">
        <v>474</v>
      </c>
      <c r="K555" s="589" t="s">
        <v>476</v>
      </c>
      <c r="L555" s="590">
        <v>43047</v>
      </c>
      <c r="M555" s="589" t="s">
        <v>71</v>
      </c>
      <c r="N555" s="589" t="s">
        <v>474</v>
      </c>
    </row>
    <row r="556" spans="1:14" x14ac:dyDescent="0.2">
      <c r="A556" s="589" t="s">
        <v>611</v>
      </c>
      <c r="B556" s="589" t="s">
        <v>81</v>
      </c>
      <c r="C556" s="589" t="s">
        <v>82</v>
      </c>
      <c r="D556" s="589" t="s">
        <v>83</v>
      </c>
      <c r="E556" s="589" t="s">
        <v>5060</v>
      </c>
      <c r="F556" s="590">
        <v>43054</v>
      </c>
      <c r="G556" s="591">
        <v>1917.5</v>
      </c>
      <c r="H556" s="591">
        <v>1</v>
      </c>
      <c r="I556" s="591">
        <f t="shared" si="8"/>
        <v>1917.5</v>
      </c>
      <c r="J556" s="589" t="s">
        <v>474</v>
      </c>
      <c r="K556" s="589" t="s">
        <v>133</v>
      </c>
      <c r="L556" s="590">
        <v>43059</v>
      </c>
      <c r="M556" s="589" t="s">
        <v>71</v>
      </c>
      <c r="N556" s="589" t="s">
        <v>474</v>
      </c>
    </row>
    <row r="557" spans="1:14" x14ac:dyDescent="0.2">
      <c r="A557" s="589" t="s">
        <v>611</v>
      </c>
      <c r="B557" s="589" t="s">
        <v>81</v>
      </c>
      <c r="C557" s="589" t="s">
        <v>82</v>
      </c>
      <c r="D557" s="589" t="s">
        <v>83</v>
      </c>
      <c r="E557" s="589" t="s">
        <v>5061</v>
      </c>
      <c r="F557" s="590">
        <v>43054</v>
      </c>
      <c r="G557" s="591">
        <v>78.23</v>
      </c>
      <c r="H557" s="591">
        <v>1</v>
      </c>
      <c r="I557" s="591">
        <f t="shared" si="8"/>
        <v>78.23</v>
      </c>
      <c r="J557" s="589" t="s">
        <v>474</v>
      </c>
      <c r="K557" s="589" t="s">
        <v>133</v>
      </c>
      <c r="L557" s="590">
        <v>43059</v>
      </c>
      <c r="M557" s="589" t="s">
        <v>71</v>
      </c>
      <c r="N557" s="589" t="s">
        <v>474</v>
      </c>
    </row>
    <row r="558" spans="1:14" x14ac:dyDescent="0.2">
      <c r="A558" s="589" t="s">
        <v>611</v>
      </c>
      <c r="B558" s="589" t="s">
        <v>81</v>
      </c>
      <c r="C558" s="589" t="s">
        <v>82</v>
      </c>
      <c r="D558" s="589" t="s">
        <v>83</v>
      </c>
      <c r="E558" s="589" t="s">
        <v>5062</v>
      </c>
      <c r="F558" s="590">
        <v>43054</v>
      </c>
      <c r="G558" s="591">
        <v>271.52999999999997</v>
      </c>
      <c r="H558" s="591">
        <v>1</v>
      </c>
      <c r="I558" s="591">
        <f t="shared" si="8"/>
        <v>271.52999999999997</v>
      </c>
      <c r="J558" s="589" t="s">
        <v>474</v>
      </c>
      <c r="K558" s="589" t="s">
        <v>133</v>
      </c>
      <c r="L558" s="590">
        <v>43059</v>
      </c>
      <c r="M558" s="589" t="s">
        <v>71</v>
      </c>
      <c r="N558" s="589" t="s">
        <v>474</v>
      </c>
    </row>
    <row r="559" spans="1:14" x14ac:dyDescent="0.2">
      <c r="A559" s="589" t="s">
        <v>611</v>
      </c>
      <c r="B559" s="589" t="s">
        <v>81</v>
      </c>
      <c r="C559" s="589" t="s">
        <v>82</v>
      </c>
      <c r="D559" s="589" t="s">
        <v>83</v>
      </c>
      <c r="E559" s="589" t="s">
        <v>5063</v>
      </c>
      <c r="F559" s="590">
        <v>43054</v>
      </c>
      <c r="G559" s="591">
        <v>272.08999999999997</v>
      </c>
      <c r="H559" s="591">
        <v>1</v>
      </c>
      <c r="I559" s="591">
        <f t="shared" si="8"/>
        <v>272.08999999999997</v>
      </c>
      <c r="J559" s="589" t="s">
        <v>474</v>
      </c>
      <c r="K559" s="589" t="s">
        <v>133</v>
      </c>
      <c r="L559" s="590">
        <v>43059</v>
      </c>
      <c r="M559" s="589" t="s">
        <v>71</v>
      </c>
      <c r="N559" s="589" t="s">
        <v>474</v>
      </c>
    </row>
    <row r="560" spans="1:14" x14ac:dyDescent="0.2">
      <c r="A560" s="589" t="s">
        <v>611</v>
      </c>
      <c r="B560" s="589" t="s">
        <v>81</v>
      </c>
      <c r="C560" s="589" t="s">
        <v>82</v>
      </c>
      <c r="D560" s="589" t="s">
        <v>83</v>
      </c>
      <c r="E560" s="589" t="s">
        <v>5064</v>
      </c>
      <c r="F560" s="590">
        <v>43054</v>
      </c>
      <c r="G560" s="591">
        <v>78.23</v>
      </c>
      <c r="H560" s="591">
        <v>1</v>
      </c>
      <c r="I560" s="591">
        <f t="shared" si="8"/>
        <v>78.23</v>
      </c>
      <c r="J560" s="589" t="s">
        <v>474</v>
      </c>
      <c r="K560" s="589" t="s">
        <v>133</v>
      </c>
      <c r="L560" s="590">
        <v>43059</v>
      </c>
      <c r="M560" s="589" t="s">
        <v>71</v>
      </c>
      <c r="N560" s="589" t="s">
        <v>474</v>
      </c>
    </row>
    <row r="561" spans="1:14" x14ac:dyDescent="0.2">
      <c r="A561" s="589" t="s">
        <v>611</v>
      </c>
      <c r="B561" s="589" t="s">
        <v>81</v>
      </c>
      <c r="C561" s="589" t="s">
        <v>82</v>
      </c>
      <c r="D561" s="589" t="s">
        <v>83</v>
      </c>
      <c r="E561" s="589" t="s">
        <v>5065</v>
      </c>
      <c r="F561" s="590">
        <v>43039</v>
      </c>
      <c r="G561" s="591">
        <v>181.62</v>
      </c>
      <c r="H561" s="591">
        <v>1</v>
      </c>
      <c r="I561" s="591">
        <f t="shared" si="8"/>
        <v>181.62</v>
      </c>
      <c r="J561" s="589" t="s">
        <v>474</v>
      </c>
      <c r="K561" s="589" t="s">
        <v>133</v>
      </c>
      <c r="L561" s="590">
        <v>43042</v>
      </c>
      <c r="M561" s="589" t="s">
        <v>71</v>
      </c>
      <c r="N561" s="589" t="s">
        <v>474</v>
      </c>
    </row>
    <row r="562" spans="1:14" x14ac:dyDescent="0.2">
      <c r="A562" s="589" t="s">
        <v>611</v>
      </c>
      <c r="B562" s="589" t="s">
        <v>81</v>
      </c>
      <c r="C562" s="589" t="s">
        <v>82</v>
      </c>
      <c r="D562" s="589" t="s">
        <v>83</v>
      </c>
      <c r="E562" s="589" t="s">
        <v>5066</v>
      </c>
      <c r="F562" s="590">
        <v>43039</v>
      </c>
      <c r="G562" s="591">
        <v>543.04999999999995</v>
      </c>
      <c r="H562" s="591">
        <v>1</v>
      </c>
      <c r="I562" s="591">
        <f t="shared" si="8"/>
        <v>543.04999999999995</v>
      </c>
      <c r="J562" s="589" t="s">
        <v>474</v>
      </c>
      <c r="K562" s="589" t="s">
        <v>133</v>
      </c>
      <c r="L562" s="590">
        <v>43042</v>
      </c>
      <c r="M562" s="589" t="s">
        <v>71</v>
      </c>
      <c r="N562" s="589" t="s">
        <v>474</v>
      </c>
    </row>
    <row r="563" spans="1:14" x14ac:dyDescent="0.2">
      <c r="A563" s="589" t="s">
        <v>611</v>
      </c>
      <c r="B563" s="589" t="s">
        <v>81</v>
      </c>
      <c r="C563" s="589" t="s">
        <v>82</v>
      </c>
      <c r="D563" s="589" t="s">
        <v>83</v>
      </c>
      <c r="E563" s="589" t="s">
        <v>5067</v>
      </c>
      <c r="F563" s="590">
        <v>43039</v>
      </c>
      <c r="G563" s="591">
        <v>271.52999999999997</v>
      </c>
      <c r="H563" s="591">
        <v>1</v>
      </c>
      <c r="I563" s="591">
        <f t="shared" si="8"/>
        <v>271.52999999999997</v>
      </c>
      <c r="J563" s="589" t="s">
        <v>474</v>
      </c>
      <c r="K563" s="589" t="s">
        <v>133</v>
      </c>
      <c r="L563" s="590">
        <v>43042</v>
      </c>
      <c r="M563" s="589" t="s">
        <v>71</v>
      </c>
      <c r="N563" s="589" t="s">
        <v>474</v>
      </c>
    </row>
    <row r="564" spans="1:14" x14ac:dyDescent="0.2">
      <c r="A564" s="589" t="s">
        <v>611</v>
      </c>
      <c r="B564" s="589" t="s">
        <v>81</v>
      </c>
      <c r="C564" s="589" t="s">
        <v>82</v>
      </c>
      <c r="D564" s="589" t="s">
        <v>83</v>
      </c>
      <c r="E564" s="589" t="s">
        <v>5068</v>
      </c>
      <c r="F564" s="590">
        <v>43039</v>
      </c>
      <c r="G564" s="591">
        <v>272.08999999999997</v>
      </c>
      <c r="H564" s="591">
        <v>1</v>
      </c>
      <c r="I564" s="591">
        <f t="shared" si="8"/>
        <v>272.08999999999997</v>
      </c>
      <c r="J564" s="589" t="s">
        <v>474</v>
      </c>
      <c r="K564" s="589" t="s">
        <v>133</v>
      </c>
      <c r="L564" s="590">
        <v>43042</v>
      </c>
      <c r="M564" s="589" t="s">
        <v>71</v>
      </c>
      <c r="N564" s="589" t="s">
        <v>474</v>
      </c>
    </row>
    <row r="565" spans="1:14" x14ac:dyDescent="0.2">
      <c r="A565" s="589" t="s">
        <v>611</v>
      </c>
      <c r="B565" s="589" t="s">
        <v>81</v>
      </c>
      <c r="C565" s="589" t="s">
        <v>82</v>
      </c>
      <c r="D565" s="589" t="s">
        <v>83</v>
      </c>
      <c r="E565" s="589" t="s">
        <v>5069</v>
      </c>
      <c r="F565" s="590">
        <v>43039</v>
      </c>
      <c r="G565" s="591">
        <v>295.58999999999997</v>
      </c>
      <c r="H565" s="591">
        <v>1</v>
      </c>
      <c r="I565" s="591">
        <f t="shared" si="8"/>
        <v>295.58999999999997</v>
      </c>
      <c r="J565" s="589" t="s">
        <v>474</v>
      </c>
      <c r="K565" s="589" t="s">
        <v>133</v>
      </c>
      <c r="L565" s="590">
        <v>43042</v>
      </c>
      <c r="M565" s="589" t="s">
        <v>71</v>
      </c>
      <c r="N565" s="589" t="s">
        <v>474</v>
      </c>
    </row>
    <row r="566" spans="1:14" x14ac:dyDescent="0.2">
      <c r="A566" s="589" t="s">
        <v>611</v>
      </c>
      <c r="B566" s="589" t="s">
        <v>81</v>
      </c>
      <c r="C566" s="589" t="s">
        <v>82</v>
      </c>
      <c r="D566" s="589" t="s">
        <v>83</v>
      </c>
      <c r="E566" s="589" t="s">
        <v>5070</v>
      </c>
      <c r="F566" s="590">
        <v>43039</v>
      </c>
      <c r="G566" s="591">
        <v>544.17999999999995</v>
      </c>
      <c r="H566" s="591">
        <v>1</v>
      </c>
      <c r="I566" s="591">
        <f t="shared" si="8"/>
        <v>544.17999999999995</v>
      </c>
      <c r="J566" s="589" t="s">
        <v>474</v>
      </c>
      <c r="K566" s="589" t="s">
        <v>133</v>
      </c>
      <c r="L566" s="590">
        <v>43042</v>
      </c>
      <c r="M566" s="589" t="s">
        <v>71</v>
      </c>
      <c r="N566" s="589" t="s">
        <v>474</v>
      </c>
    </row>
    <row r="567" spans="1:14" x14ac:dyDescent="0.2">
      <c r="A567" s="589" t="s">
        <v>611</v>
      </c>
      <c r="B567" s="589" t="s">
        <v>81</v>
      </c>
      <c r="C567" s="589" t="s">
        <v>82</v>
      </c>
      <c r="D567" s="589" t="s">
        <v>83</v>
      </c>
      <c r="E567" s="589" t="s">
        <v>5071</v>
      </c>
      <c r="F567" s="590">
        <v>43039</v>
      </c>
      <c r="G567" s="591">
        <v>134.31</v>
      </c>
      <c r="H567" s="591">
        <v>1</v>
      </c>
      <c r="I567" s="591">
        <f t="shared" si="8"/>
        <v>134.31</v>
      </c>
      <c r="J567" s="589" t="s">
        <v>474</v>
      </c>
      <c r="K567" s="589" t="s">
        <v>226</v>
      </c>
      <c r="L567" s="590">
        <v>43042</v>
      </c>
      <c r="M567" s="589" t="s">
        <v>71</v>
      </c>
      <c r="N567" s="589" t="s">
        <v>474</v>
      </c>
    </row>
    <row r="568" spans="1:14" x14ac:dyDescent="0.2">
      <c r="A568" s="589" t="s">
        <v>611</v>
      </c>
      <c r="B568" s="589" t="s">
        <v>81</v>
      </c>
      <c r="C568" s="589" t="s">
        <v>82</v>
      </c>
      <c r="D568" s="589" t="s">
        <v>83</v>
      </c>
      <c r="E568" s="589" t="s">
        <v>5072</v>
      </c>
      <c r="F568" s="590">
        <v>43039</v>
      </c>
      <c r="G568" s="591">
        <v>1685.29</v>
      </c>
      <c r="H568" s="591">
        <v>1</v>
      </c>
      <c r="I568" s="591">
        <f t="shared" si="8"/>
        <v>1685.29</v>
      </c>
      <c r="J568" s="589" t="s">
        <v>474</v>
      </c>
      <c r="K568" s="589" t="s">
        <v>226</v>
      </c>
      <c r="L568" s="590">
        <v>43042</v>
      </c>
      <c r="M568" s="589" t="s">
        <v>71</v>
      </c>
      <c r="N568" s="589" t="s">
        <v>474</v>
      </c>
    </row>
    <row r="569" spans="1:14" x14ac:dyDescent="0.2">
      <c r="A569" s="589" t="s">
        <v>611</v>
      </c>
      <c r="B569" s="589" t="s">
        <v>81</v>
      </c>
      <c r="C569" s="589" t="s">
        <v>82</v>
      </c>
      <c r="D569" s="589" t="s">
        <v>83</v>
      </c>
      <c r="E569" s="589" t="s">
        <v>5073</v>
      </c>
      <c r="F569" s="590">
        <v>43039</v>
      </c>
      <c r="G569" s="591">
        <v>0.24</v>
      </c>
      <c r="H569" s="591">
        <v>1</v>
      </c>
      <c r="I569" s="591">
        <f t="shared" si="8"/>
        <v>0.24</v>
      </c>
      <c r="J569" s="589" t="s">
        <v>474</v>
      </c>
      <c r="K569" s="589" t="s">
        <v>133</v>
      </c>
      <c r="L569" s="590">
        <v>43042</v>
      </c>
      <c r="M569" s="589" t="s">
        <v>71</v>
      </c>
      <c r="N569" s="589" t="s">
        <v>474</v>
      </c>
    </row>
    <row r="570" spans="1:14" x14ac:dyDescent="0.2">
      <c r="A570" s="589" t="s">
        <v>611</v>
      </c>
      <c r="B570" s="589" t="s">
        <v>81</v>
      </c>
      <c r="C570" s="589" t="s">
        <v>82</v>
      </c>
      <c r="D570" s="589" t="s">
        <v>83</v>
      </c>
      <c r="E570" s="589" t="s">
        <v>5074</v>
      </c>
      <c r="F570" s="590">
        <v>43039</v>
      </c>
      <c r="G570" s="591">
        <v>41.62</v>
      </c>
      <c r="H570" s="591">
        <v>1</v>
      </c>
      <c r="I570" s="591">
        <f t="shared" si="8"/>
        <v>41.62</v>
      </c>
      <c r="J570" s="589" t="s">
        <v>474</v>
      </c>
      <c r="K570" s="589" t="s">
        <v>133</v>
      </c>
      <c r="L570" s="590">
        <v>43042</v>
      </c>
      <c r="M570" s="589" t="s">
        <v>71</v>
      </c>
      <c r="N570" s="589" t="s">
        <v>474</v>
      </c>
    </row>
    <row r="571" spans="1:14" x14ac:dyDescent="0.2">
      <c r="A571" s="589" t="s">
        <v>611</v>
      </c>
      <c r="B571" s="589" t="s">
        <v>81</v>
      </c>
      <c r="C571" s="589" t="s">
        <v>82</v>
      </c>
      <c r="D571" s="589" t="s">
        <v>83</v>
      </c>
      <c r="E571" s="589" t="s">
        <v>5075</v>
      </c>
      <c r="F571" s="590">
        <v>43039</v>
      </c>
      <c r="G571" s="591">
        <v>45.01</v>
      </c>
      <c r="H571" s="591">
        <v>1</v>
      </c>
      <c r="I571" s="591">
        <f t="shared" si="8"/>
        <v>45.01</v>
      </c>
      <c r="J571" s="589" t="s">
        <v>474</v>
      </c>
      <c r="K571" s="589" t="s">
        <v>133</v>
      </c>
      <c r="L571" s="590">
        <v>43042</v>
      </c>
      <c r="M571" s="589" t="s">
        <v>71</v>
      </c>
      <c r="N571" s="589" t="s">
        <v>474</v>
      </c>
    </row>
    <row r="572" spans="1:14" x14ac:dyDescent="0.2">
      <c r="A572" s="589" t="s">
        <v>611</v>
      </c>
      <c r="B572" s="589" t="s">
        <v>81</v>
      </c>
      <c r="C572" s="589" t="s">
        <v>82</v>
      </c>
      <c r="D572" s="589" t="s">
        <v>83</v>
      </c>
      <c r="E572" s="589" t="s">
        <v>5076</v>
      </c>
      <c r="F572" s="590">
        <v>43039</v>
      </c>
      <c r="G572" s="591">
        <v>22.51</v>
      </c>
      <c r="H572" s="591">
        <v>1</v>
      </c>
      <c r="I572" s="591">
        <f t="shared" si="8"/>
        <v>22.51</v>
      </c>
      <c r="J572" s="589" t="s">
        <v>474</v>
      </c>
      <c r="K572" s="589" t="s">
        <v>133</v>
      </c>
      <c r="L572" s="590">
        <v>43042</v>
      </c>
      <c r="M572" s="589" t="s">
        <v>71</v>
      </c>
      <c r="N572" s="589" t="s">
        <v>474</v>
      </c>
    </row>
    <row r="573" spans="1:14" x14ac:dyDescent="0.2">
      <c r="A573" s="589" t="s">
        <v>611</v>
      </c>
      <c r="B573" s="589" t="s">
        <v>238</v>
      </c>
      <c r="C573" s="589" t="s">
        <v>239</v>
      </c>
      <c r="D573" s="589" t="s">
        <v>240</v>
      </c>
      <c r="E573" s="589" t="s">
        <v>5077</v>
      </c>
      <c r="F573" s="590">
        <v>43054</v>
      </c>
      <c r="G573" s="591">
        <v>1172.1300000000001</v>
      </c>
      <c r="H573" s="591">
        <v>1</v>
      </c>
      <c r="I573" s="591">
        <f t="shared" si="8"/>
        <v>1172.1300000000001</v>
      </c>
      <c r="J573" s="589" t="s">
        <v>5078</v>
      </c>
      <c r="K573" s="589" t="s">
        <v>84</v>
      </c>
      <c r="L573" s="590">
        <v>43061</v>
      </c>
      <c r="M573" s="589" t="s">
        <v>71</v>
      </c>
      <c r="N573" s="589" t="s">
        <v>5079</v>
      </c>
    </row>
    <row r="574" spans="1:14" x14ac:dyDescent="0.2">
      <c r="A574" s="589" t="s">
        <v>611</v>
      </c>
      <c r="B574" s="589" t="s">
        <v>5081</v>
      </c>
      <c r="C574" s="589" t="s">
        <v>5082</v>
      </c>
      <c r="D574" s="589" t="s">
        <v>5083</v>
      </c>
      <c r="E574" s="589" t="s">
        <v>5084</v>
      </c>
      <c r="F574" s="590">
        <v>43039</v>
      </c>
      <c r="G574" s="591">
        <v>219.96</v>
      </c>
      <c r="H574" s="591">
        <v>1</v>
      </c>
      <c r="I574" s="591">
        <f t="shared" si="8"/>
        <v>219.96</v>
      </c>
      <c r="J574" s="589" t="s">
        <v>474</v>
      </c>
      <c r="K574" s="589" t="s">
        <v>377</v>
      </c>
      <c r="L574" s="590">
        <v>43045</v>
      </c>
      <c r="M574" s="589" t="s">
        <v>71</v>
      </c>
      <c r="N574" s="589" t="s">
        <v>474</v>
      </c>
    </row>
    <row r="575" spans="1:14" x14ac:dyDescent="0.2">
      <c r="A575" s="589" t="s">
        <v>611</v>
      </c>
      <c r="B575" s="589" t="s">
        <v>105</v>
      </c>
      <c r="C575" s="589" t="s">
        <v>106</v>
      </c>
      <c r="D575" s="589" t="s">
        <v>107</v>
      </c>
      <c r="E575" s="589" t="s">
        <v>5088</v>
      </c>
      <c r="F575" s="590">
        <v>43039</v>
      </c>
      <c r="G575" s="591">
        <v>91.15</v>
      </c>
      <c r="H575" s="591">
        <v>1</v>
      </c>
      <c r="I575" s="591">
        <f t="shared" si="8"/>
        <v>91.15</v>
      </c>
      <c r="J575" s="589" t="s">
        <v>474</v>
      </c>
      <c r="K575" s="589" t="s">
        <v>355</v>
      </c>
      <c r="L575" s="590">
        <v>43045</v>
      </c>
      <c r="M575" s="589" t="s">
        <v>71</v>
      </c>
      <c r="N575" s="589" t="s">
        <v>474</v>
      </c>
    </row>
    <row r="576" spans="1:14" x14ac:dyDescent="0.2">
      <c r="A576" s="589" t="s">
        <v>611</v>
      </c>
      <c r="B576" s="589" t="s">
        <v>137</v>
      </c>
      <c r="C576" s="589" t="s">
        <v>138</v>
      </c>
      <c r="D576" s="589" t="s">
        <v>139</v>
      </c>
      <c r="E576" s="589" t="s">
        <v>5089</v>
      </c>
      <c r="F576" s="590">
        <v>43047</v>
      </c>
      <c r="G576" s="591">
        <v>111.08</v>
      </c>
      <c r="H576" s="591">
        <v>1</v>
      </c>
      <c r="I576" s="591">
        <f t="shared" si="8"/>
        <v>111.08</v>
      </c>
      <c r="J576" s="589" t="s">
        <v>474</v>
      </c>
      <c r="K576" s="589" t="s">
        <v>377</v>
      </c>
      <c r="L576" s="590">
        <v>43052</v>
      </c>
      <c r="M576" s="589" t="s">
        <v>71</v>
      </c>
      <c r="N576" s="589" t="s">
        <v>474</v>
      </c>
    </row>
    <row r="577" spans="1:14" x14ac:dyDescent="0.2">
      <c r="A577" s="589" t="s">
        <v>611</v>
      </c>
      <c r="B577" s="589" t="s">
        <v>134</v>
      </c>
      <c r="C577" s="589" t="s">
        <v>135</v>
      </c>
      <c r="D577" s="589" t="s">
        <v>136</v>
      </c>
      <c r="E577" s="589" t="s">
        <v>5091</v>
      </c>
      <c r="F577" s="590">
        <v>43068</v>
      </c>
      <c r="G577" s="591">
        <v>115.49</v>
      </c>
      <c r="H577" s="591">
        <v>1</v>
      </c>
      <c r="I577" s="591">
        <f t="shared" si="8"/>
        <v>115.49</v>
      </c>
      <c r="J577" s="589" t="s">
        <v>5092</v>
      </c>
      <c r="K577" s="589" t="s">
        <v>1806</v>
      </c>
      <c r="L577" s="590">
        <v>43069</v>
      </c>
      <c r="M577" s="589" t="s">
        <v>71</v>
      </c>
      <c r="N577" s="589" t="s">
        <v>5093</v>
      </c>
    </row>
    <row r="578" spans="1:14" x14ac:dyDescent="0.2">
      <c r="A578" s="589" t="s">
        <v>611</v>
      </c>
      <c r="B578" s="589" t="s">
        <v>212</v>
      </c>
      <c r="C578" s="589" t="s">
        <v>213</v>
      </c>
      <c r="D578" s="589" t="s">
        <v>214</v>
      </c>
      <c r="E578" s="589" t="s">
        <v>5094</v>
      </c>
      <c r="F578" s="590">
        <v>43063</v>
      </c>
      <c r="G578" s="591">
        <v>54.45</v>
      </c>
      <c r="H578" s="591">
        <v>1</v>
      </c>
      <c r="I578" s="591">
        <f t="shared" si="8"/>
        <v>54.45</v>
      </c>
      <c r="J578" s="589" t="s">
        <v>5095</v>
      </c>
      <c r="K578" s="589" t="s">
        <v>2992</v>
      </c>
      <c r="L578" s="590">
        <v>43066</v>
      </c>
      <c r="M578" s="589" t="s">
        <v>71</v>
      </c>
      <c r="N578" s="589" t="s">
        <v>5096</v>
      </c>
    </row>
    <row r="579" spans="1:14" x14ac:dyDescent="0.2">
      <c r="A579" s="589" t="s">
        <v>611</v>
      </c>
      <c r="B579" s="589" t="s">
        <v>657</v>
      </c>
      <c r="C579" s="589" t="s">
        <v>658</v>
      </c>
      <c r="D579" s="589" t="s">
        <v>659</v>
      </c>
      <c r="E579" s="589" t="s">
        <v>5097</v>
      </c>
      <c r="F579" s="590">
        <v>43039</v>
      </c>
      <c r="G579" s="591">
        <v>1058.95</v>
      </c>
      <c r="H579" s="591">
        <v>1</v>
      </c>
      <c r="I579" s="591">
        <f t="shared" ref="I579:I642" si="9">G579*H579</f>
        <v>1058.95</v>
      </c>
      <c r="J579" s="589" t="s">
        <v>474</v>
      </c>
      <c r="K579" s="589" t="s">
        <v>254</v>
      </c>
      <c r="L579" s="590">
        <v>43042</v>
      </c>
      <c r="M579" s="589" t="s">
        <v>71</v>
      </c>
      <c r="N579" s="589" t="s">
        <v>474</v>
      </c>
    </row>
    <row r="580" spans="1:14" x14ac:dyDescent="0.2">
      <c r="A580" s="589" t="s">
        <v>611</v>
      </c>
      <c r="B580" s="589" t="s">
        <v>1051</v>
      </c>
      <c r="C580" s="589" t="s">
        <v>3698</v>
      </c>
      <c r="D580" s="589" t="s">
        <v>1052</v>
      </c>
      <c r="E580" s="589" t="s">
        <v>5098</v>
      </c>
      <c r="F580" s="590">
        <v>43060</v>
      </c>
      <c r="G580" s="591">
        <v>3034.94</v>
      </c>
      <c r="H580" s="591">
        <v>1</v>
      </c>
      <c r="I580" s="591">
        <f t="shared" si="9"/>
        <v>3034.94</v>
      </c>
      <c r="J580" s="589" t="s">
        <v>3800</v>
      </c>
      <c r="K580" s="589" t="s">
        <v>2460</v>
      </c>
      <c r="L580" s="590">
        <v>43062</v>
      </c>
      <c r="M580" s="589" t="s">
        <v>71</v>
      </c>
      <c r="N580" s="589" t="s">
        <v>3801</v>
      </c>
    </row>
    <row r="581" spans="1:14" x14ac:dyDescent="0.2">
      <c r="A581" s="589" t="s">
        <v>611</v>
      </c>
      <c r="B581" s="589" t="s">
        <v>661</v>
      </c>
      <c r="C581" s="589" t="s">
        <v>662</v>
      </c>
      <c r="D581" s="589" t="s">
        <v>663</v>
      </c>
      <c r="E581" s="589" t="s">
        <v>5105</v>
      </c>
      <c r="F581" s="590">
        <v>43039</v>
      </c>
      <c r="G581" s="591">
        <v>38.26</v>
      </c>
      <c r="H581" s="591">
        <v>1</v>
      </c>
      <c r="I581" s="591">
        <f t="shared" si="9"/>
        <v>38.26</v>
      </c>
      <c r="J581" s="589" t="s">
        <v>474</v>
      </c>
      <c r="K581" s="589" t="s">
        <v>3827</v>
      </c>
      <c r="L581" s="590">
        <v>43046</v>
      </c>
      <c r="M581" s="589" t="s">
        <v>71</v>
      </c>
      <c r="N581" s="589" t="s">
        <v>474</v>
      </c>
    </row>
    <row r="582" spans="1:14" x14ac:dyDescent="0.2">
      <c r="A582" s="589" t="s">
        <v>611</v>
      </c>
      <c r="B582" s="589" t="s">
        <v>618</v>
      </c>
      <c r="C582" s="589" t="s">
        <v>619</v>
      </c>
      <c r="D582" s="589" t="s">
        <v>620</v>
      </c>
      <c r="E582" s="589" t="s">
        <v>5106</v>
      </c>
      <c r="F582" s="590">
        <v>43062</v>
      </c>
      <c r="G582" s="591">
        <v>2025.08</v>
      </c>
      <c r="H582" s="591">
        <v>1</v>
      </c>
      <c r="I582" s="591">
        <f t="shared" si="9"/>
        <v>2025.08</v>
      </c>
      <c r="J582" s="589" t="s">
        <v>5107</v>
      </c>
      <c r="K582" s="589" t="s">
        <v>668</v>
      </c>
      <c r="L582" s="590">
        <v>43066</v>
      </c>
      <c r="M582" s="589" t="s">
        <v>71</v>
      </c>
      <c r="N582" s="589" t="s">
        <v>5108</v>
      </c>
    </row>
    <row r="583" spans="1:14" x14ac:dyDescent="0.2">
      <c r="A583" s="589" t="s">
        <v>611</v>
      </c>
      <c r="B583" s="589" t="s">
        <v>2406</v>
      </c>
      <c r="C583" s="589" t="s">
        <v>2407</v>
      </c>
      <c r="D583" s="589" t="s">
        <v>2408</v>
      </c>
      <c r="E583" s="589" t="s">
        <v>5112</v>
      </c>
      <c r="F583" s="590">
        <v>43069</v>
      </c>
      <c r="G583" s="591">
        <v>5769.28</v>
      </c>
      <c r="H583" s="591">
        <v>1</v>
      </c>
      <c r="I583" s="591">
        <f t="shared" si="9"/>
        <v>5769.28</v>
      </c>
      <c r="J583" s="589" t="s">
        <v>5113</v>
      </c>
      <c r="K583" s="589" t="s">
        <v>260</v>
      </c>
      <c r="L583" s="590">
        <v>43069</v>
      </c>
      <c r="M583" s="589" t="s">
        <v>71</v>
      </c>
      <c r="N583" s="589" t="s">
        <v>5114</v>
      </c>
    </row>
    <row r="584" spans="1:14" x14ac:dyDescent="0.2">
      <c r="A584" s="589" t="s">
        <v>611</v>
      </c>
      <c r="B584" s="589" t="s">
        <v>5115</v>
      </c>
      <c r="C584" s="589" t="s">
        <v>5116</v>
      </c>
      <c r="D584" s="589" t="s">
        <v>5117</v>
      </c>
      <c r="E584" s="589" t="s">
        <v>5118</v>
      </c>
      <c r="F584" s="590">
        <v>43049</v>
      </c>
      <c r="G584" s="591">
        <v>199.65</v>
      </c>
      <c r="H584" s="591">
        <v>1</v>
      </c>
      <c r="I584" s="591">
        <f t="shared" si="9"/>
        <v>199.65</v>
      </c>
      <c r="J584" s="589" t="s">
        <v>5119</v>
      </c>
      <c r="K584" s="589" t="s">
        <v>237</v>
      </c>
      <c r="L584" s="590">
        <v>43052</v>
      </c>
      <c r="M584" s="589" t="s">
        <v>71</v>
      </c>
      <c r="N584" s="589" t="s">
        <v>5120</v>
      </c>
    </row>
    <row r="585" spans="1:14" x14ac:dyDescent="0.2">
      <c r="A585" s="589" t="s">
        <v>611</v>
      </c>
      <c r="B585" s="589" t="s">
        <v>3708</v>
      </c>
      <c r="C585" s="589" t="s">
        <v>3709</v>
      </c>
      <c r="D585" s="589" t="s">
        <v>3710</v>
      </c>
      <c r="E585" s="589" t="s">
        <v>5121</v>
      </c>
      <c r="F585" s="590">
        <v>43054</v>
      </c>
      <c r="G585" s="591">
        <v>663.08</v>
      </c>
      <c r="H585" s="591">
        <v>1</v>
      </c>
      <c r="I585" s="591">
        <f t="shared" si="9"/>
        <v>663.08</v>
      </c>
      <c r="J585" s="589" t="s">
        <v>5122</v>
      </c>
      <c r="K585" s="589" t="s">
        <v>520</v>
      </c>
      <c r="L585" s="590">
        <v>43055</v>
      </c>
      <c r="M585" s="589" t="s">
        <v>71</v>
      </c>
      <c r="N585" s="589" t="s">
        <v>5123</v>
      </c>
    </row>
    <row r="586" spans="1:14" x14ac:dyDescent="0.2">
      <c r="A586" s="589" t="s">
        <v>611</v>
      </c>
      <c r="B586" s="589" t="s">
        <v>115</v>
      </c>
      <c r="C586" s="589" t="s">
        <v>116</v>
      </c>
      <c r="D586" s="589" t="s">
        <v>117</v>
      </c>
      <c r="E586" s="589" t="s">
        <v>5124</v>
      </c>
      <c r="F586" s="590">
        <v>43068</v>
      </c>
      <c r="G586" s="591">
        <v>147.62</v>
      </c>
      <c r="H586" s="591">
        <v>1</v>
      </c>
      <c r="I586" s="591">
        <f t="shared" si="9"/>
        <v>147.62</v>
      </c>
      <c r="J586" s="589" t="s">
        <v>5125</v>
      </c>
      <c r="K586" s="589" t="s">
        <v>237</v>
      </c>
      <c r="L586" s="590">
        <v>43069</v>
      </c>
      <c r="M586" s="589" t="s">
        <v>71</v>
      </c>
      <c r="N586" s="589" t="s">
        <v>5126</v>
      </c>
    </row>
    <row r="587" spans="1:14" x14ac:dyDescent="0.2">
      <c r="A587" s="589" t="s">
        <v>611</v>
      </c>
      <c r="B587" s="589" t="s">
        <v>115</v>
      </c>
      <c r="C587" s="589" t="s">
        <v>116</v>
      </c>
      <c r="D587" s="589" t="s">
        <v>117</v>
      </c>
      <c r="E587" s="589" t="s">
        <v>5127</v>
      </c>
      <c r="F587" s="590">
        <v>43067</v>
      </c>
      <c r="G587" s="591">
        <v>326.7</v>
      </c>
      <c r="H587" s="591">
        <v>1</v>
      </c>
      <c r="I587" s="591">
        <f t="shared" si="9"/>
        <v>326.7</v>
      </c>
      <c r="J587" s="589" t="s">
        <v>5128</v>
      </c>
      <c r="K587" s="589" t="s">
        <v>520</v>
      </c>
      <c r="L587" s="590">
        <v>43068</v>
      </c>
      <c r="M587" s="589" t="s">
        <v>71</v>
      </c>
      <c r="N587" s="589" t="s">
        <v>5129</v>
      </c>
    </row>
    <row r="588" spans="1:14" x14ac:dyDescent="0.2">
      <c r="A588" s="589" t="s">
        <v>611</v>
      </c>
      <c r="B588" s="589" t="s">
        <v>115</v>
      </c>
      <c r="C588" s="589" t="s">
        <v>116</v>
      </c>
      <c r="D588" s="589" t="s">
        <v>117</v>
      </c>
      <c r="E588" s="589" t="s">
        <v>5130</v>
      </c>
      <c r="F588" s="590">
        <v>43063</v>
      </c>
      <c r="G588" s="591">
        <v>30.25</v>
      </c>
      <c r="H588" s="591">
        <v>1</v>
      </c>
      <c r="I588" s="591">
        <f t="shared" si="9"/>
        <v>30.25</v>
      </c>
      <c r="J588" s="589" t="s">
        <v>5131</v>
      </c>
      <c r="K588" s="589" t="s">
        <v>86</v>
      </c>
      <c r="L588" s="590">
        <v>43066</v>
      </c>
      <c r="M588" s="589" t="s">
        <v>71</v>
      </c>
      <c r="N588" s="589" t="s">
        <v>5132</v>
      </c>
    </row>
    <row r="589" spans="1:14" x14ac:dyDescent="0.2">
      <c r="A589" s="589" t="s">
        <v>611</v>
      </c>
      <c r="B589" s="589" t="s">
        <v>115</v>
      </c>
      <c r="C589" s="589" t="s">
        <v>116</v>
      </c>
      <c r="D589" s="589" t="s">
        <v>117</v>
      </c>
      <c r="E589" s="589" t="s">
        <v>5135</v>
      </c>
      <c r="F589" s="590">
        <v>43060</v>
      </c>
      <c r="G589" s="591">
        <v>45.57</v>
      </c>
      <c r="H589" s="591">
        <v>1</v>
      </c>
      <c r="I589" s="591">
        <f t="shared" si="9"/>
        <v>45.57</v>
      </c>
      <c r="J589" s="589" t="s">
        <v>5131</v>
      </c>
      <c r="K589" s="589" t="s">
        <v>86</v>
      </c>
      <c r="L589" s="590">
        <v>43061</v>
      </c>
      <c r="M589" s="589" t="s">
        <v>71</v>
      </c>
      <c r="N589" s="589" t="s">
        <v>5132</v>
      </c>
    </row>
    <row r="590" spans="1:14" x14ac:dyDescent="0.2">
      <c r="A590" s="589" t="s">
        <v>611</v>
      </c>
      <c r="B590" s="589" t="s">
        <v>115</v>
      </c>
      <c r="C590" s="589" t="s">
        <v>116</v>
      </c>
      <c r="D590" s="589" t="s">
        <v>117</v>
      </c>
      <c r="E590" s="589" t="s">
        <v>5136</v>
      </c>
      <c r="F590" s="590">
        <v>43054</v>
      </c>
      <c r="G590" s="591">
        <v>36.26</v>
      </c>
      <c r="H590" s="591">
        <v>1</v>
      </c>
      <c r="I590" s="591">
        <f t="shared" si="9"/>
        <v>36.26</v>
      </c>
      <c r="J590" s="589" t="s">
        <v>5131</v>
      </c>
      <c r="K590" s="589" t="s">
        <v>86</v>
      </c>
      <c r="L590" s="590">
        <v>43055</v>
      </c>
      <c r="M590" s="589" t="s">
        <v>71</v>
      </c>
      <c r="N590" s="589" t="s">
        <v>5132</v>
      </c>
    </row>
    <row r="591" spans="1:14" x14ac:dyDescent="0.2">
      <c r="A591" s="589" t="s">
        <v>611</v>
      </c>
      <c r="B591" s="589" t="s">
        <v>115</v>
      </c>
      <c r="C591" s="589" t="s">
        <v>116</v>
      </c>
      <c r="D591" s="589" t="s">
        <v>117</v>
      </c>
      <c r="E591" s="589" t="s">
        <v>5137</v>
      </c>
      <c r="F591" s="590">
        <v>43046</v>
      </c>
      <c r="G591" s="591">
        <v>395.85</v>
      </c>
      <c r="H591" s="591">
        <v>1</v>
      </c>
      <c r="I591" s="591">
        <f t="shared" si="9"/>
        <v>395.85</v>
      </c>
      <c r="J591" s="589" t="s">
        <v>5138</v>
      </c>
      <c r="K591" s="589" t="s">
        <v>84</v>
      </c>
      <c r="L591" s="590">
        <v>43048</v>
      </c>
      <c r="M591" s="589" t="s">
        <v>71</v>
      </c>
      <c r="N591" s="589" t="s">
        <v>5139</v>
      </c>
    </row>
    <row r="592" spans="1:14" x14ac:dyDescent="0.2">
      <c r="A592" s="589" t="s">
        <v>611</v>
      </c>
      <c r="B592" s="589" t="s">
        <v>115</v>
      </c>
      <c r="C592" s="589" t="s">
        <v>116</v>
      </c>
      <c r="D592" s="589" t="s">
        <v>117</v>
      </c>
      <c r="E592" s="589" t="s">
        <v>5140</v>
      </c>
      <c r="F592" s="590">
        <v>43041</v>
      </c>
      <c r="G592" s="591">
        <v>366.92</v>
      </c>
      <c r="H592" s="591">
        <v>1</v>
      </c>
      <c r="I592" s="591">
        <f t="shared" si="9"/>
        <v>366.92</v>
      </c>
      <c r="J592" s="589" t="s">
        <v>5138</v>
      </c>
      <c r="K592" s="589" t="s">
        <v>84</v>
      </c>
      <c r="L592" s="590">
        <v>43042</v>
      </c>
      <c r="M592" s="589" t="s">
        <v>71</v>
      </c>
      <c r="N592" s="589" t="s">
        <v>5139</v>
      </c>
    </row>
    <row r="593" spans="1:14" x14ac:dyDescent="0.2">
      <c r="A593" s="589" t="s">
        <v>611</v>
      </c>
      <c r="B593" s="589" t="s">
        <v>115</v>
      </c>
      <c r="C593" s="589" t="s">
        <v>116</v>
      </c>
      <c r="D593" s="589" t="s">
        <v>117</v>
      </c>
      <c r="E593" s="589" t="s">
        <v>5141</v>
      </c>
      <c r="F593" s="590">
        <v>43039</v>
      </c>
      <c r="G593" s="591">
        <v>262.99</v>
      </c>
      <c r="H593" s="591">
        <v>1</v>
      </c>
      <c r="I593" s="591">
        <f t="shared" si="9"/>
        <v>262.99</v>
      </c>
      <c r="J593" s="589" t="s">
        <v>5138</v>
      </c>
      <c r="K593" s="589" t="s">
        <v>84</v>
      </c>
      <c r="L593" s="590">
        <v>43041</v>
      </c>
      <c r="M593" s="589" t="s">
        <v>71</v>
      </c>
      <c r="N593" s="589" t="s">
        <v>5139</v>
      </c>
    </row>
    <row r="594" spans="1:14" x14ac:dyDescent="0.2">
      <c r="A594" s="589" t="s">
        <v>611</v>
      </c>
      <c r="B594" s="589" t="s">
        <v>115</v>
      </c>
      <c r="C594" s="589" t="s">
        <v>116</v>
      </c>
      <c r="D594" s="589" t="s">
        <v>117</v>
      </c>
      <c r="E594" s="589" t="s">
        <v>5142</v>
      </c>
      <c r="F594" s="590">
        <v>43039</v>
      </c>
      <c r="G594" s="591">
        <v>242.48</v>
      </c>
      <c r="H594" s="591">
        <v>1</v>
      </c>
      <c r="I594" s="591">
        <f t="shared" si="9"/>
        <v>242.48</v>
      </c>
      <c r="J594" s="589" t="s">
        <v>5138</v>
      </c>
      <c r="K594" s="589" t="s">
        <v>84</v>
      </c>
      <c r="L594" s="590">
        <v>43041</v>
      </c>
      <c r="M594" s="589" t="s">
        <v>71</v>
      </c>
      <c r="N594" s="589" t="s">
        <v>5139</v>
      </c>
    </row>
    <row r="595" spans="1:14" x14ac:dyDescent="0.2">
      <c r="A595" s="589" t="s">
        <v>611</v>
      </c>
      <c r="B595" s="589" t="s">
        <v>112</v>
      </c>
      <c r="C595" s="589" t="s">
        <v>113</v>
      </c>
      <c r="D595" s="589" t="s">
        <v>114</v>
      </c>
      <c r="E595" s="589" t="s">
        <v>4673</v>
      </c>
      <c r="F595" s="590">
        <v>43063</v>
      </c>
      <c r="G595" s="591">
        <v>856.68</v>
      </c>
      <c r="H595" s="591">
        <v>1</v>
      </c>
      <c r="I595" s="591">
        <f t="shared" si="9"/>
        <v>856.68</v>
      </c>
      <c r="J595" s="589" t="s">
        <v>5143</v>
      </c>
      <c r="K595" s="589" t="s">
        <v>3841</v>
      </c>
      <c r="L595" s="590">
        <v>43069</v>
      </c>
      <c r="M595" s="589" t="s">
        <v>71</v>
      </c>
      <c r="N595" s="589" t="s">
        <v>5144</v>
      </c>
    </row>
    <row r="596" spans="1:14" x14ac:dyDescent="0.2">
      <c r="A596" s="589" t="s">
        <v>611</v>
      </c>
      <c r="B596" s="589" t="s">
        <v>112</v>
      </c>
      <c r="C596" s="589" t="s">
        <v>113</v>
      </c>
      <c r="D596" s="589" t="s">
        <v>114</v>
      </c>
      <c r="E596" s="589" t="s">
        <v>5145</v>
      </c>
      <c r="F596" s="590">
        <v>43062</v>
      </c>
      <c r="G596" s="591">
        <v>169.4</v>
      </c>
      <c r="H596" s="591">
        <v>1</v>
      </c>
      <c r="I596" s="591">
        <f t="shared" si="9"/>
        <v>169.4</v>
      </c>
      <c r="J596" s="589" t="s">
        <v>5146</v>
      </c>
      <c r="K596" s="589" t="s">
        <v>3846</v>
      </c>
      <c r="L596" s="590">
        <v>43063</v>
      </c>
      <c r="M596" s="589" t="s">
        <v>71</v>
      </c>
      <c r="N596" s="589" t="s">
        <v>5147</v>
      </c>
    </row>
    <row r="597" spans="1:14" x14ac:dyDescent="0.2">
      <c r="A597" s="589" t="s">
        <v>611</v>
      </c>
      <c r="B597" s="589" t="s">
        <v>112</v>
      </c>
      <c r="C597" s="589" t="s">
        <v>113</v>
      </c>
      <c r="D597" s="589" t="s">
        <v>114</v>
      </c>
      <c r="E597" s="589" t="s">
        <v>3554</v>
      </c>
      <c r="F597" s="590">
        <v>43059</v>
      </c>
      <c r="G597" s="591">
        <v>1270.5</v>
      </c>
      <c r="H597" s="591">
        <v>1</v>
      </c>
      <c r="I597" s="591">
        <f t="shared" si="9"/>
        <v>1270.5</v>
      </c>
      <c r="J597" s="589" t="s">
        <v>5148</v>
      </c>
      <c r="K597" s="589" t="s">
        <v>260</v>
      </c>
      <c r="L597" s="590">
        <v>43061</v>
      </c>
      <c r="M597" s="589" t="s">
        <v>71</v>
      </c>
      <c r="N597" s="589" t="s">
        <v>5149</v>
      </c>
    </row>
    <row r="598" spans="1:14" x14ac:dyDescent="0.2">
      <c r="A598" s="589" t="s">
        <v>611</v>
      </c>
      <c r="B598" s="589" t="s">
        <v>112</v>
      </c>
      <c r="C598" s="589" t="s">
        <v>113</v>
      </c>
      <c r="D598" s="589" t="s">
        <v>114</v>
      </c>
      <c r="E598" s="589" t="s">
        <v>5150</v>
      </c>
      <c r="F598" s="590">
        <v>43053</v>
      </c>
      <c r="G598" s="591">
        <v>318.23</v>
      </c>
      <c r="H598" s="591">
        <v>1</v>
      </c>
      <c r="I598" s="591">
        <f t="shared" si="9"/>
        <v>318.23</v>
      </c>
      <c r="J598" s="589" t="s">
        <v>5151</v>
      </c>
      <c r="K598" s="589" t="s">
        <v>183</v>
      </c>
      <c r="L598" s="590">
        <v>43059</v>
      </c>
      <c r="M598" s="589" t="s">
        <v>71</v>
      </c>
      <c r="N598" s="589" t="s">
        <v>5152</v>
      </c>
    </row>
    <row r="599" spans="1:14" x14ac:dyDescent="0.2">
      <c r="A599" s="589" t="s">
        <v>611</v>
      </c>
      <c r="B599" s="589" t="s">
        <v>108</v>
      </c>
      <c r="C599" s="589" t="s">
        <v>109</v>
      </c>
      <c r="D599" s="589" t="s">
        <v>110</v>
      </c>
      <c r="E599" s="589" t="s">
        <v>5153</v>
      </c>
      <c r="F599" s="590">
        <v>43062</v>
      </c>
      <c r="G599" s="591">
        <v>38.72</v>
      </c>
      <c r="H599" s="591">
        <v>1</v>
      </c>
      <c r="I599" s="591">
        <f t="shared" si="9"/>
        <v>38.72</v>
      </c>
      <c r="J599" s="589" t="s">
        <v>474</v>
      </c>
      <c r="K599" s="589" t="s">
        <v>520</v>
      </c>
      <c r="L599" s="590">
        <v>43067</v>
      </c>
      <c r="M599" s="589" t="s">
        <v>71</v>
      </c>
      <c r="N599" s="589" t="s">
        <v>474</v>
      </c>
    </row>
    <row r="600" spans="1:14" x14ac:dyDescent="0.2">
      <c r="A600" s="589" t="s">
        <v>611</v>
      </c>
      <c r="B600" s="589" t="s">
        <v>362</v>
      </c>
      <c r="C600" s="589" t="s">
        <v>363</v>
      </c>
      <c r="D600" s="589" t="s">
        <v>364</v>
      </c>
      <c r="E600" s="589" t="s">
        <v>5154</v>
      </c>
      <c r="F600" s="590">
        <v>43039</v>
      </c>
      <c r="G600" s="591">
        <v>88.16</v>
      </c>
      <c r="H600" s="591">
        <v>1</v>
      </c>
      <c r="I600" s="591">
        <f t="shared" si="9"/>
        <v>88.16</v>
      </c>
      <c r="J600" s="589" t="s">
        <v>474</v>
      </c>
      <c r="K600" s="589" t="s">
        <v>608</v>
      </c>
      <c r="L600" s="590">
        <v>43047</v>
      </c>
      <c r="M600" s="589" t="s">
        <v>71</v>
      </c>
      <c r="N600" s="589" t="s">
        <v>474</v>
      </c>
    </row>
    <row r="601" spans="1:14" x14ac:dyDescent="0.2">
      <c r="A601" s="589" t="s">
        <v>611</v>
      </c>
      <c r="B601" s="589" t="s">
        <v>362</v>
      </c>
      <c r="C601" s="589" t="s">
        <v>363</v>
      </c>
      <c r="D601" s="589" t="s">
        <v>364</v>
      </c>
      <c r="E601" s="589" t="s">
        <v>5155</v>
      </c>
      <c r="F601" s="590">
        <v>43039</v>
      </c>
      <c r="G601" s="591">
        <v>64.41</v>
      </c>
      <c r="H601" s="591">
        <v>1</v>
      </c>
      <c r="I601" s="591">
        <f t="shared" si="9"/>
        <v>64.41</v>
      </c>
      <c r="J601" s="589" t="s">
        <v>474</v>
      </c>
      <c r="K601" s="589" t="s">
        <v>3806</v>
      </c>
      <c r="L601" s="590">
        <v>43047</v>
      </c>
      <c r="M601" s="589" t="s">
        <v>71</v>
      </c>
      <c r="N601" s="589" t="s">
        <v>474</v>
      </c>
    </row>
    <row r="602" spans="1:14" x14ac:dyDescent="0.2">
      <c r="A602" s="589" t="s">
        <v>611</v>
      </c>
      <c r="B602" s="589" t="s">
        <v>362</v>
      </c>
      <c r="C602" s="589" t="s">
        <v>363</v>
      </c>
      <c r="D602" s="589" t="s">
        <v>364</v>
      </c>
      <c r="E602" s="589" t="s">
        <v>5156</v>
      </c>
      <c r="F602" s="590">
        <v>43039</v>
      </c>
      <c r="G602" s="591">
        <v>101.42</v>
      </c>
      <c r="H602" s="591">
        <v>1</v>
      </c>
      <c r="I602" s="591">
        <f t="shared" si="9"/>
        <v>101.42</v>
      </c>
      <c r="J602" s="589" t="s">
        <v>474</v>
      </c>
      <c r="K602" s="589" t="s">
        <v>762</v>
      </c>
      <c r="L602" s="590">
        <v>43047</v>
      </c>
      <c r="M602" s="589" t="s">
        <v>71</v>
      </c>
      <c r="N602" s="589" t="s">
        <v>474</v>
      </c>
    </row>
    <row r="603" spans="1:14" x14ac:dyDescent="0.2">
      <c r="A603" s="589" t="s">
        <v>611</v>
      </c>
      <c r="B603" s="589" t="s">
        <v>362</v>
      </c>
      <c r="C603" s="589" t="s">
        <v>363</v>
      </c>
      <c r="D603" s="589" t="s">
        <v>364</v>
      </c>
      <c r="E603" s="589" t="s">
        <v>5157</v>
      </c>
      <c r="F603" s="590">
        <v>43039</v>
      </c>
      <c r="G603" s="591">
        <v>15.75</v>
      </c>
      <c r="H603" s="591">
        <v>1</v>
      </c>
      <c r="I603" s="591">
        <f t="shared" si="9"/>
        <v>15.75</v>
      </c>
      <c r="J603" s="589" t="s">
        <v>474</v>
      </c>
      <c r="K603" s="589" t="s">
        <v>520</v>
      </c>
      <c r="L603" s="590">
        <v>43047</v>
      </c>
      <c r="M603" s="589" t="s">
        <v>71</v>
      </c>
      <c r="N603" s="589" t="s">
        <v>474</v>
      </c>
    </row>
    <row r="604" spans="1:14" x14ac:dyDescent="0.2">
      <c r="A604" s="589" t="s">
        <v>611</v>
      </c>
      <c r="B604" s="589" t="s">
        <v>3724</v>
      </c>
      <c r="C604" s="589" t="s">
        <v>3725</v>
      </c>
      <c r="D604" s="589" t="s">
        <v>3726</v>
      </c>
      <c r="E604" s="589" t="s">
        <v>5160</v>
      </c>
      <c r="F604" s="590">
        <v>43061</v>
      </c>
      <c r="G604" s="591">
        <v>1367.3</v>
      </c>
      <c r="H604" s="591">
        <v>1</v>
      </c>
      <c r="I604" s="591">
        <f t="shared" si="9"/>
        <v>1367.3</v>
      </c>
      <c r="J604" s="589" t="s">
        <v>5161</v>
      </c>
      <c r="K604" s="589" t="s">
        <v>85</v>
      </c>
      <c r="L604" s="590">
        <v>43066</v>
      </c>
      <c r="M604" s="589" t="s">
        <v>71</v>
      </c>
      <c r="N604" s="589" t="s">
        <v>474</v>
      </c>
    </row>
    <row r="605" spans="1:14" x14ac:dyDescent="0.2">
      <c r="A605" s="589" t="s">
        <v>611</v>
      </c>
      <c r="B605" s="589" t="s">
        <v>184</v>
      </c>
      <c r="C605" s="589" t="s">
        <v>185</v>
      </c>
      <c r="D605" s="589" t="s">
        <v>186</v>
      </c>
      <c r="E605" s="589" t="s">
        <v>5164</v>
      </c>
      <c r="F605" s="590">
        <v>43039</v>
      </c>
      <c r="G605" s="591">
        <v>31.46</v>
      </c>
      <c r="H605" s="591">
        <v>1</v>
      </c>
      <c r="I605" s="591">
        <f t="shared" si="9"/>
        <v>31.46</v>
      </c>
      <c r="J605" s="589" t="s">
        <v>3731</v>
      </c>
      <c r="K605" s="589" t="s">
        <v>237</v>
      </c>
      <c r="L605" s="590">
        <v>43045</v>
      </c>
      <c r="M605" s="589" t="s">
        <v>71</v>
      </c>
      <c r="N605" s="589" t="s">
        <v>3732</v>
      </c>
    </row>
    <row r="606" spans="1:14" x14ac:dyDescent="0.2">
      <c r="A606" s="589" t="s">
        <v>611</v>
      </c>
      <c r="B606" s="589" t="s">
        <v>184</v>
      </c>
      <c r="C606" s="589" t="s">
        <v>185</v>
      </c>
      <c r="D606" s="589" t="s">
        <v>186</v>
      </c>
      <c r="E606" s="589" t="s">
        <v>5165</v>
      </c>
      <c r="F606" s="590">
        <v>43038</v>
      </c>
      <c r="G606" s="591">
        <v>20.28</v>
      </c>
      <c r="H606" s="591">
        <v>1</v>
      </c>
      <c r="I606" s="591">
        <f t="shared" si="9"/>
        <v>20.28</v>
      </c>
      <c r="J606" s="589" t="s">
        <v>3731</v>
      </c>
      <c r="K606" s="589" t="s">
        <v>237</v>
      </c>
      <c r="L606" s="590">
        <v>43045</v>
      </c>
      <c r="M606" s="589" t="s">
        <v>71</v>
      </c>
      <c r="N606" s="589" t="s">
        <v>3732</v>
      </c>
    </row>
    <row r="607" spans="1:14" x14ac:dyDescent="0.2">
      <c r="A607" s="589" t="s">
        <v>611</v>
      </c>
      <c r="B607" s="589" t="s">
        <v>534</v>
      </c>
      <c r="C607" s="589" t="s">
        <v>535</v>
      </c>
      <c r="D607" s="589" t="s">
        <v>536</v>
      </c>
      <c r="E607" s="589" t="s">
        <v>5169</v>
      </c>
      <c r="F607" s="590">
        <v>43055</v>
      </c>
      <c r="G607" s="591">
        <v>300.93</v>
      </c>
      <c r="H607" s="591">
        <v>1</v>
      </c>
      <c r="I607" s="591">
        <f t="shared" si="9"/>
        <v>300.93</v>
      </c>
      <c r="J607" s="589" t="s">
        <v>5170</v>
      </c>
      <c r="K607" s="589" t="s">
        <v>617</v>
      </c>
      <c r="L607" s="590">
        <v>43059</v>
      </c>
      <c r="M607" s="589" t="s">
        <v>71</v>
      </c>
      <c r="N607" s="589" t="s">
        <v>5171</v>
      </c>
    </row>
    <row r="608" spans="1:14" x14ac:dyDescent="0.2">
      <c r="A608" s="589" t="s">
        <v>611</v>
      </c>
      <c r="B608" s="589" t="s">
        <v>162</v>
      </c>
      <c r="C608" s="589" t="s">
        <v>163</v>
      </c>
      <c r="D608" s="589" t="s">
        <v>164</v>
      </c>
      <c r="E608" s="589" t="s">
        <v>5172</v>
      </c>
      <c r="F608" s="590">
        <v>43045</v>
      </c>
      <c r="G608" s="591">
        <v>334.09</v>
      </c>
      <c r="H608" s="591">
        <v>1</v>
      </c>
      <c r="I608" s="591">
        <f t="shared" si="9"/>
        <v>334.09</v>
      </c>
      <c r="J608" s="589" t="s">
        <v>474</v>
      </c>
      <c r="K608" s="589" t="s">
        <v>464</v>
      </c>
      <c r="L608" s="590">
        <v>43046</v>
      </c>
      <c r="M608" s="589" t="s">
        <v>71</v>
      </c>
      <c r="N608" s="589" t="s">
        <v>474</v>
      </c>
    </row>
    <row r="609" spans="1:14" x14ac:dyDescent="0.2">
      <c r="A609" s="589" t="s">
        <v>611</v>
      </c>
      <c r="B609" s="589" t="s">
        <v>3743</v>
      </c>
      <c r="C609" s="589" t="s">
        <v>3744</v>
      </c>
      <c r="D609" s="589" t="s">
        <v>3745</v>
      </c>
      <c r="E609" s="589" t="s">
        <v>5181</v>
      </c>
      <c r="F609" s="590">
        <v>43057</v>
      </c>
      <c r="G609" s="591">
        <v>209.05</v>
      </c>
      <c r="H609" s="591">
        <v>1</v>
      </c>
      <c r="I609" s="591">
        <f t="shared" si="9"/>
        <v>209.05</v>
      </c>
      <c r="J609" s="589" t="s">
        <v>5182</v>
      </c>
      <c r="K609" s="589" t="s">
        <v>3837</v>
      </c>
      <c r="L609" s="590">
        <v>43059</v>
      </c>
      <c r="M609" s="589" t="s">
        <v>71</v>
      </c>
      <c r="N609" s="589" t="s">
        <v>5183</v>
      </c>
    </row>
    <row r="610" spans="1:14" x14ac:dyDescent="0.2">
      <c r="A610" s="589" t="s">
        <v>611</v>
      </c>
      <c r="B610" s="589" t="s">
        <v>88</v>
      </c>
      <c r="C610" s="589" t="s">
        <v>89</v>
      </c>
      <c r="D610" s="589" t="s">
        <v>90</v>
      </c>
      <c r="E610" s="589" t="s">
        <v>5184</v>
      </c>
      <c r="F610" s="590">
        <v>43067</v>
      </c>
      <c r="G610" s="591">
        <v>75.02</v>
      </c>
      <c r="H610" s="591">
        <v>1</v>
      </c>
      <c r="I610" s="591">
        <f t="shared" si="9"/>
        <v>75.02</v>
      </c>
      <c r="J610" s="589" t="s">
        <v>5185</v>
      </c>
      <c r="K610" s="589" t="s">
        <v>2379</v>
      </c>
      <c r="L610" s="590">
        <v>43068</v>
      </c>
      <c r="M610" s="589" t="s">
        <v>71</v>
      </c>
      <c r="N610" s="589" t="s">
        <v>5186</v>
      </c>
    </row>
    <row r="611" spans="1:14" x14ac:dyDescent="0.2">
      <c r="A611" s="589" t="s">
        <v>611</v>
      </c>
      <c r="B611" s="589" t="s">
        <v>88</v>
      </c>
      <c r="C611" s="589" t="s">
        <v>89</v>
      </c>
      <c r="D611" s="589" t="s">
        <v>90</v>
      </c>
      <c r="E611" s="589" t="s">
        <v>5187</v>
      </c>
      <c r="F611" s="590">
        <v>43054</v>
      </c>
      <c r="G611" s="591">
        <v>10.45</v>
      </c>
      <c r="H611" s="591">
        <v>1</v>
      </c>
      <c r="I611" s="591">
        <f t="shared" si="9"/>
        <v>10.45</v>
      </c>
      <c r="J611" s="589" t="s">
        <v>474</v>
      </c>
      <c r="K611" s="589" t="s">
        <v>2434</v>
      </c>
      <c r="L611" s="590">
        <v>43055</v>
      </c>
      <c r="M611" s="589" t="s">
        <v>71</v>
      </c>
      <c r="N611" s="589" t="s">
        <v>474</v>
      </c>
    </row>
    <row r="612" spans="1:14" x14ac:dyDescent="0.2">
      <c r="A612" s="589" t="s">
        <v>611</v>
      </c>
      <c r="B612" s="589" t="s">
        <v>88</v>
      </c>
      <c r="C612" s="589" t="s">
        <v>89</v>
      </c>
      <c r="D612" s="589" t="s">
        <v>90</v>
      </c>
      <c r="E612" s="589" t="s">
        <v>5188</v>
      </c>
      <c r="F612" s="590">
        <v>43049</v>
      </c>
      <c r="G612" s="591">
        <v>106.86</v>
      </c>
      <c r="H612" s="591">
        <v>1</v>
      </c>
      <c r="I612" s="591">
        <f t="shared" si="9"/>
        <v>106.86</v>
      </c>
      <c r="J612" s="589" t="s">
        <v>5185</v>
      </c>
      <c r="K612" s="589" t="s">
        <v>2379</v>
      </c>
      <c r="L612" s="590">
        <v>43053</v>
      </c>
      <c r="M612" s="589" t="s">
        <v>71</v>
      </c>
      <c r="N612" s="589" t="s">
        <v>5186</v>
      </c>
    </row>
    <row r="613" spans="1:14" x14ac:dyDescent="0.2">
      <c r="A613" s="589" t="s">
        <v>611</v>
      </c>
      <c r="B613" s="589" t="s">
        <v>88</v>
      </c>
      <c r="C613" s="589" t="s">
        <v>89</v>
      </c>
      <c r="D613" s="589" t="s">
        <v>90</v>
      </c>
      <c r="E613" s="589" t="s">
        <v>5189</v>
      </c>
      <c r="F613" s="590">
        <v>43039</v>
      </c>
      <c r="G613" s="591">
        <v>257.58</v>
      </c>
      <c r="H613" s="591">
        <v>1</v>
      </c>
      <c r="I613" s="591">
        <f t="shared" si="9"/>
        <v>257.58</v>
      </c>
      <c r="J613" s="589" t="s">
        <v>5190</v>
      </c>
      <c r="K613" s="589" t="s">
        <v>260</v>
      </c>
      <c r="L613" s="590">
        <v>43041</v>
      </c>
      <c r="M613" s="589" t="s">
        <v>71</v>
      </c>
      <c r="N613" s="589" t="s">
        <v>5191</v>
      </c>
    </row>
    <row r="614" spans="1:14" x14ac:dyDescent="0.2">
      <c r="A614" s="589" t="s">
        <v>611</v>
      </c>
      <c r="B614" s="589" t="s">
        <v>88</v>
      </c>
      <c r="C614" s="589" t="s">
        <v>89</v>
      </c>
      <c r="D614" s="589" t="s">
        <v>90</v>
      </c>
      <c r="E614" s="589" t="s">
        <v>5192</v>
      </c>
      <c r="F614" s="590">
        <v>43039</v>
      </c>
      <c r="G614" s="591">
        <v>199.83</v>
      </c>
      <c r="H614" s="591">
        <v>1</v>
      </c>
      <c r="I614" s="591">
        <f t="shared" si="9"/>
        <v>199.83</v>
      </c>
      <c r="J614" s="589" t="s">
        <v>5193</v>
      </c>
      <c r="K614" s="589" t="s">
        <v>260</v>
      </c>
      <c r="L614" s="590">
        <v>43041</v>
      </c>
      <c r="M614" s="589" t="s">
        <v>71</v>
      </c>
      <c r="N614" s="589" t="s">
        <v>5194</v>
      </c>
    </row>
    <row r="615" spans="1:14" x14ac:dyDescent="0.2">
      <c r="A615" s="589" t="s">
        <v>611</v>
      </c>
      <c r="B615" s="589" t="s">
        <v>2066</v>
      </c>
      <c r="C615" s="589" t="s">
        <v>2067</v>
      </c>
      <c r="D615" s="589" t="s">
        <v>2068</v>
      </c>
      <c r="E615" s="589" t="s">
        <v>5195</v>
      </c>
      <c r="F615" s="590">
        <v>43069</v>
      </c>
      <c r="G615" s="591">
        <v>413.14</v>
      </c>
      <c r="H615" s="591">
        <v>1</v>
      </c>
      <c r="I615" s="591">
        <f t="shared" si="9"/>
        <v>413.14</v>
      </c>
      <c r="J615" s="589" t="s">
        <v>5196</v>
      </c>
      <c r="K615" s="589" t="s">
        <v>509</v>
      </c>
      <c r="L615" s="590">
        <v>43069</v>
      </c>
      <c r="M615" s="589" t="s">
        <v>71</v>
      </c>
      <c r="N615" s="589" t="s">
        <v>5197</v>
      </c>
    </row>
    <row r="616" spans="1:14" x14ac:dyDescent="0.2">
      <c r="A616" s="589" t="s">
        <v>611</v>
      </c>
      <c r="B616" s="589" t="s">
        <v>2066</v>
      </c>
      <c r="C616" s="589" t="s">
        <v>2067</v>
      </c>
      <c r="D616" s="589" t="s">
        <v>2068</v>
      </c>
      <c r="E616" s="589" t="s">
        <v>5198</v>
      </c>
      <c r="F616" s="590">
        <v>43045</v>
      </c>
      <c r="G616" s="591">
        <v>461.26</v>
      </c>
      <c r="H616" s="591">
        <v>1</v>
      </c>
      <c r="I616" s="591">
        <f t="shared" si="9"/>
        <v>461.26</v>
      </c>
      <c r="J616" s="589" t="s">
        <v>474</v>
      </c>
      <c r="K616" s="589" t="s">
        <v>509</v>
      </c>
      <c r="L616" s="590">
        <v>43045</v>
      </c>
      <c r="M616" s="589" t="s">
        <v>71</v>
      </c>
      <c r="N616" s="589" t="s">
        <v>474</v>
      </c>
    </row>
    <row r="617" spans="1:14" x14ac:dyDescent="0.2">
      <c r="A617" s="589" t="s">
        <v>611</v>
      </c>
      <c r="B617" s="589" t="s">
        <v>158</v>
      </c>
      <c r="C617" s="589" t="s">
        <v>159</v>
      </c>
      <c r="D617" s="589" t="s">
        <v>160</v>
      </c>
      <c r="E617" s="589" t="s">
        <v>5199</v>
      </c>
      <c r="F617" s="590">
        <v>43069</v>
      </c>
      <c r="G617" s="591">
        <v>4.25</v>
      </c>
      <c r="H617" s="591">
        <v>1</v>
      </c>
      <c r="I617" s="591">
        <f t="shared" si="9"/>
        <v>4.25</v>
      </c>
      <c r="J617" s="589" t="s">
        <v>474</v>
      </c>
      <c r="K617" s="589" t="s">
        <v>376</v>
      </c>
      <c r="L617" s="590">
        <v>43069</v>
      </c>
      <c r="M617" s="589" t="s">
        <v>71</v>
      </c>
      <c r="N617" s="589" t="s">
        <v>474</v>
      </c>
    </row>
    <row r="618" spans="1:14" x14ac:dyDescent="0.2">
      <c r="A618" s="589" t="s">
        <v>611</v>
      </c>
      <c r="B618" s="589" t="s">
        <v>158</v>
      </c>
      <c r="C618" s="589" t="s">
        <v>159</v>
      </c>
      <c r="D618" s="589" t="s">
        <v>160</v>
      </c>
      <c r="E618" s="589" t="s">
        <v>5200</v>
      </c>
      <c r="F618" s="590">
        <v>43069</v>
      </c>
      <c r="G618" s="591">
        <v>19.010000000000002</v>
      </c>
      <c r="H618" s="591">
        <v>1</v>
      </c>
      <c r="I618" s="591">
        <f t="shared" si="9"/>
        <v>19.010000000000002</v>
      </c>
      <c r="J618" s="589" t="s">
        <v>474</v>
      </c>
      <c r="K618" s="589" t="s">
        <v>376</v>
      </c>
      <c r="L618" s="590">
        <v>43069</v>
      </c>
      <c r="M618" s="589" t="s">
        <v>71</v>
      </c>
      <c r="N618" s="589" t="s">
        <v>474</v>
      </c>
    </row>
    <row r="619" spans="1:14" x14ac:dyDescent="0.2">
      <c r="A619" s="589" t="s">
        <v>611</v>
      </c>
      <c r="B619" s="589" t="s">
        <v>158</v>
      </c>
      <c r="C619" s="589" t="s">
        <v>159</v>
      </c>
      <c r="D619" s="589" t="s">
        <v>160</v>
      </c>
      <c r="E619" s="589" t="s">
        <v>5201</v>
      </c>
      <c r="F619" s="590">
        <v>43063</v>
      </c>
      <c r="G619" s="591">
        <v>51.4</v>
      </c>
      <c r="H619" s="591">
        <v>1</v>
      </c>
      <c r="I619" s="591">
        <f t="shared" si="9"/>
        <v>51.4</v>
      </c>
      <c r="J619" s="589" t="s">
        <v>474</v>
      </c>
      <c r="K619" s="589" t="s">
        <v>5493</v>
      </c>
      <c r="L619" s="590">
        <v>43069</v>
      </c>
      <c r="M619" s="589" t="s">
        <v>71</v>
      </c>
      <c r="N619" s="589" t="s">
        <v>474</v>
      </c>
    </row>
    <row r="620" spans="1:14" x14ac:dyDescent="0.2">
      <c r="A620" s="589" t="s">
        <v>611</v>
      </c>
      <c r="B620" s="589" t="s">
        <v>158</v>
      </c>
      <c r="C620" s="589" t="s">
        <v>159</v>
      </c>
      <c r="D620" s="589" t="s">
        <v>160</v>
      </c>
      <c r="E620" s="589" t="s">
        <v>5202</v>
      </c>
      <c r="F620" s="590">
        <v>43063</v>
      </c>
      <c r="G620" s="591">
        <v>92.32</v>
      </c>
      <c r="H620" s="591">
        <v>1</v>
      </c>
      <c r="I620" s="591">
        <f t="shared" si="9"/>
        <v>92.32</v>
      </c>
      <c r="J620" s="589" t="s">
        <v>474</v>
      </c>
      <c r="K620" s="589" t="s">
        <v>133</v>
      </c>
      <c r="L620" s="590">
        <v>43069</v>
      </c>
      <c r="M620" s="589" t="s">
        <v>71</v>
      </c>
      <c r="N620" s="589" t="s">
        <v>474</v>
      </c>
    </row>
    <row r="621" spans="1:14" x14ac:dyDescent="0.2">
      <c r="A621" s="589" t="s">
        <v>611</v>
      </c>
      <c r="B621" s="589" t="s">
        <v>158</v>
      </c>
      <c r="C621" s="589" t="s">
        <v>159</v>
      </c>
      <c r="D621" s="589" t="s">
        <v>160</v>
      </c>
      <c r="E621" s="589" t="s">
        <v>5204</v>
      </c>
      <c r="F621" s="590">
        <v>43062</v>
      </c>
      <c r="G621" s="591">
        <v>16.350000000000001</v>
      </c>
      <c r="H621" s="591">
        <v>1</v>
      </c>
      <c r="I621" s="591">
        <f t="shared" si="9"/>
        <v>16.350000000000001</v>
      </c>
      <c r="J621" s="589" t="s">
        <v>474</v>
      </c>
      <c r="K621" s="589" t="s">
        <v>133</v>
      </c>
      <c r="L621" s="590">
        <v>43069</v>
      </c>
      <c r="M621" s="589" t="s">
        <v>71</v>
      </c>
      <c r="N621" s="589" t="s">
        <v>474</v>
      </c>
    </row>
    <row r="622" spans="1:14" x14ac:dyDescent="0.2">
      <c r="A622" s="589" t="s">
        <v>611</v>
      </c>
      <c r="B622" s="589" t="s">
        <v>158</v>
      </c>
      <c r="C622" s="589" t="s">
        <v>159</v>
      </c>
      <c r="D622" s="589" t="s">
        <v>160</v>
      </c>
      <c r="E622" s="589" t="s">
        <v>5205</v>
      </c>
      <c r="F622" s="590">
        <v>43062</v>
      </c>
      <c r="G622" s="591">
        <v>64.34</v>
      </c>
      <c r="H622" s="591">
        <v>1</v>
      </c>
      <c r="I622" s="591">
        <f t="shared" si="9"/>
        <v>64.34</v>
      </c>
      <c r="J622" s="589" t="s">
        <v>474</v>
      </c>
      <c r="K622" s="589" t="s">
        <v>226</v>
      </c>
      <c r="L622" s="590">
        <v>43069</v>
      </c>
      <c r="M622" s="589" t="s">
        <v>71</v>
      </c>
      <c r="N622" s="589" t="s">
        <v>474</v>
      </c>
    </row>
    <row r="623" spans="1:14" x14ac:dyDescent="0.2">
      <c r="A623" s="589" t="s">
        <v>611</v>
      </c>
      <c r="B623" s="589" t="s">
        <v>158</v>
      </c>
      <c r="C623" s="589" t="s">
        <v>159</v>
      </c>
      <c r="D623" s="589" t="s">
        <v>160</v>
      </c>
      <c r="E623" s="589" t="s">
        <v>5206</v>
      </c>
      <c r="F623" s="590">
        <v>43062</v>
      </c>
      <c r="G623" s="591">
        <v>82.3</v>
      </c>
      <c r="H623" s="591">
        <v>1</v>
      </c>
      <c r="I623" s="591">
        <f t="shared" si="9"/>
        <v>82.3</v>
      </c>
      <c r="J623" s="589" t="s">
        <v>474</v>
      </c>
      <c r="K623" s="589" t="s">
        <v>226</v>
      </c>
      <c r="L623" s="590">
        <v>43066</v>
      </c>
      <c r="M623" s="589" t="s">
        <v>71</v>
      </c>
      <c r="N623" s="589" t="s">
        <v>474</v>
      </c>
    </row>
    <row r="624" spans="1:14" x14ac:dyDescent="0.2">
      <c r="A624" s="589" t="s">
        <v>611</v>
      </c>
      <c r="B624" s="589" t="s">
        <v>158</v>
      </c>
      <c r="C624" s="589" t="s">
        <v>159</v>
      </c>
      <c r="D624" s="589" t="s">
        <v>160</v>
      </c>
      <c r="E624" s="589" t="s">
        <v>5207</v>
      </c>
      <c r="F624" s="590">
        <v>43061</v>
      </c>
      <c r="G624" s="591">
        <v>20.09</v>
      </c>
      <c r="H624" s="591">
        <v>1</v>
      </c>
      <c r="I624" s="591">
        <f t="shared" si="9"/>
        <v>20.09</v>
      </c>
      <c r="J624" s="589" t="s">
        <v>474</v>
      </c>
      <c r="K624" s="589" t="s">
        <v>376</v>
      </c>
      <c r="L624" s="590">
        <v>43066</v>
      </c>
      <c r="M624" s="589" t="s">
        <v>71</v>
      </c>
      <c r="N624" s="589" t="s">
        <v>474</v>
      </c>
    </row>
    <row r="625" spans="1:14" x14ac:dyDescent="0.2">
      <c r="A625" s="589" t="s">
        <v>611</v>
      </c>
      <c r="B625" s="589" t="s">
        <v>158</v>
      </c>
      <c r="C625" s="589" t="s">
        <v>159</v>
      </c>
      <c r="D625" s="589" t="s">
        <v>160</v>
      </c>
      <c r="E625" s="589" t="s">
        <v>5208</v>
      </c>
      <c r="F625" s="590">
        <v>43059</v>
      </c>
      <c r="G625" s="591">
        <v>39.81</v>
      </c>
      <c r="H625" s="591">
        <v>1</v>
      </c>
      <c r="I625" s="591">
        <f t="shared" si="9"/>
        <v>39.81</v>
      </c>
      <c r="J625" s="589" t="s">
        <v>474</v>
      </c>
      <c r="K625" s="589" t="s">
        <v>2975</v>
      </c>
      <c r="L625" s="590">
        <v>43062</v>
      </c>
      <c r="M625" s="589" t="s">
        <v>71</v>
      </c>
      <c r="N625" s="589" t="s">
        <v>474</v>
      </c>
    </row>
    <row r="626" spans="1:14" x14ac:dyDescent="0.2">
      <c r="A626" s="589" t="s">
        <v>611</v>
      </c>
      <c r="B626" s="589" t="s">
        <v>158</v>
      </c>
      <c r="C626" s="589" t="s">
        <v>159</v>
      </c>
      <c r="D626" s="589" t="s">
        <v>160</v>
      </c>
      <c r="E626" s="589" t="s">
        <v>5209</v>
      </c>
      <c r="F626" s="590">
        <v>43059</v>
      </c>
      <c r="G626" s="591">
        <v>62.11</v>
      </c>
      <c r="H626" s="591">
        <v>1</v>
      </c>
      <c r="I626" s="591">
        <f t="shared" si="9"/>
        <v>62.11</v>
      </c>
      <c r="J626" s="589" t="s">
        <v>474</v>
      </c>
      <c r="K626" s="589" t="s">
        <v>424</v>
      </c>
      <c r="L626" s="590">
        <v>43062</v>
      </c>
      <c r="M626" s="589" t="s">
        <v>71</v>
      </c>
      <c r="N626" s="589" t="s">
        <v>474</v>
      </c>
    </row>
    <row r="627" spans="1:14" x14ac:dyDescent="0.2">
      <c r="A627" s="589" t="s">
        <v>611</v>
      </c>
      <c r="B627" s="589" t="s">
        <v>158</v>
      </c>
      <c r="C627" s="589" t="s">
        <v>159</v>
      </c>
      <c r="D627" s="589" t="s">
        <v>160</v>
      </c>
      <c r="E627" s="589" t="s">
        <v>5210</v>
      </c>
      <c r="F627" s="590">
        <v>43056</v>
      </c>
      <c r="G627" s="591">
        <v>449.88</v>
      </c>
      <c r="H627" s="591">
        <v>1</v>
      </c>
      <c r="I627" s="591">
        <f t="shared" si="9"/>
        <v>449.88</v>
      </c>
      <c r="J627" s="589" t="s">
        <v>474</v>
      </c>
      <c r="K627" s="589" t="s">
        <v>94</v>
      </c>
      <c r="L627" s="590">
        <v>43060</v>
      </c>
      <c r="M627" s="589" t="s">
        <v>71</v>
      </c>
      <c r="N627" s="589" t="s">
        <v>474</v>
      </c>
    </row>
    <row r="628" spans="1:14" x14ac:dyDescent="0.2">
      <c r="A628" s="589" t="s">
        <v>611</v>
      </c>
      <c r="B628" s="589" t="s">
        <v>158</v>
      </c>
      <c r="C628" s="589" t="s">
        <v>159</v>
      </c>
      <c r="D628" s="589" t="s">
        <v>160</v>
      </c>
      <c r="E628" s="589" t="s">
        <v>5211</v>
      </c>
      <c r="F628" s="590">
        <v>43052</v>
      </c>
      <c r="G628" s="591">
        <v>290.39999999999998</v>
      </c>
      <c r="H628" s="591">
        <v>1</v>
      </c>
      <c r="I628" s="591">
        <f t="shared" si="9"/>
        <v>290.39999999999998</v>
      </c>
      <c r="J628" s="589" t="s">
        <v>474</v>
      </c>
      <c r="K628" s="589" t="s">
        <v>133</v>
      </c>
      <c r="L628" s="590">
        <v>43059</v>
      </c>
      <c r="M628" s="589" t="s">
        <v>71</v>
      </c>
      <c r="N628" s="589" t="s">
        <v>474</v>
      </c>
    </row>
    <row r="629" spans="1:14" x14ac:dyDescent="0.2">
      <c r="A629" s="589" t="s">
        <v>611</v>
      </c>
      <c r="B629" s="589" t="s">
        <v>158</v>
      </c>
      <c r="C629" s="589" t="s">
        <v>159</v>
      </c>
      <c r="D629" s="589" t="s">
        <v>160</v>
      </c>
      <c r="E629" s="589" t="s">
        <v>5212</v>
      </c>
      <c r="F629" s="590">
        <v>43047</v>
      </c>
      <c r="G629" s="591">
        <v>13.79</v>
      </c>
      <c r="H629" s="591">
        <v>1</v>
      </c>
      <c r="I629" s="591">
        <f t="shared" si="9"/>
        <v>13.79</v>
      </c>
      <c r="J629" s="589" t="s">
        <v>474</v>
      </c>
      <c r="K629" s="589" t="s">
        <v>4916</v>
      </c>
      <c r="L629" s="590">
        <v>43062</v>
      </c>
      <c r="M629" s="589" t="s">
        <v>71</v>
      </c>
      <c r="N629" s="589" t="s">
        <v>474</v>
      </c>
    </row>
    <row r="630" spans="1:14" x14ac:dyDescent="0.2">
      <c r="A630" s="589" t="s">
        <v>611</v>
      </c>
      <c r="B630" s="589" t="s">
        <v>158</v>
      </c>
      <c r="C630" s="589" t="s">
        <v>159</v>
      </c>
      <c r="D630" s="589" t="s">
        <v>160</v>
      </c>
      <c r="E630" s="589" t="s">
        <v>5213</v>
      </c>
      <c r="F630" s="590">
        <v>43047</v>
      </c>
      <c r="G630" s="591">
        <v>17.48</v>
      </c>
      <c r="H630" s="591">
        <v>1</v>
      </c>
      <c r="I630" s="591">
        <f t="shared" si="9"/>
        <v>17.48</v>
      </c>
      <c r="J630" s="589" t="s">
        <v>474</v>
      </c>
      <c r="K630" s="589" t="s">
        <v>226</v>
      </c>
      <c r="L630" s="590">
        <v>43063</v>
      </c>
      <c r="M630" s="589" t="s">
        <v>71</v>
      </c>
      <c r="N630" s="589" t="s">
        <v>474</v>
      </c>
    </row>
    <row r="631" spans="1:14" x14ac:dyDescent="0.2">
      <c r="A631" s="589" t="s">
        <v>611</v>
      </c>
      <c r="B631" s="589" t="s">
        <v>158</v>
      </c>
      <c r="C631" s="589" t="s">
        <v>159</v>
      </c>
      <c r="D631" s="589" t="s">
        <v>160</v>
      </c>
      <c r="E631" s="589" t="s">
        <v>5214</v>
      </c>
      <c r="F631" s="590">
        <v>43047</v>
      </c>
      <c r="G631" s="591">
        <v>22.49</v>
      </c>
      <c r="H631" s="591">
        <v>1</v>
      </c>
      <c r="I631" s="591">
        <f t="shared" si="9"/>
        <v>22.49</v>
      </c>
      <c r="J631" s="589" t="s">
        <v>474</v>
      </c>
      <c r="K631" s="589" t="s">
        <v>133</v>
      </c>
      <c r="L631" s="590">
        <v>43063</v>
      </c>
      <c r="M631" s="589" t="s">
        <v>71</v>
      </c>
      <c r="N631" s="589" t="s">
        <v>474</v>
      </c>
    </row>
    <row r="632" spans="1:14" x14ac:dyDescent="0.2">
      <c r="A632" s="589" t="s">
        <v>611</v>
      </c>
      <c r="B632" s="589" t="s">
        <v>158</v>
      </c>
      <c r="C632" s="589" t="s">
        <v>159</v>
      </c>
      <c r="D632" s="589" t="s">
        <v>160</v>
      </c>
      <c r="E632" s="589" t="s">
        <v>5215</v>
      </c>
      <c r="F632" s="590">
        <v>43047</v>
      </c>
      <c r="G632" s="591">
        <v>18.670000000000002</v>
      </c>
      <c r="H632" s="591">
        <v>1</v>
      </c>
      <c r="I632" s="591">
        <f t="shared" si="9"/>
        <v>18.670000000000002</v>
      </c>
      <c r="J632" s="589" t="s">
        <v>474</v>
      </c>
      <c r="K632" s="589" t="s">
        <v>133</v>
      </c>
      <c r="L632" s="590">
        <v>43063</v>
      </c>
      <c r="M632" s="589" t="s">
        <v>71</v>
      </c>
      <c r="N632" s="589" t="s">
        <v>474</v>
      </c>
    </row>
    <row r="633" spans="1:14" x14ac:dyDescent="0.2">
      <c r="A633" s="589" t="s">
        <v>611</v>
      </c>
      <c r="B633" s="589" t="s">
        <v>158</v>
      </c>
      <c r="C633" s="589" t="s">
        <v>159</v>
      </c>
      <c r="D633" s="589" t="s">
        <v>160</v>
      </c>
      <c r="E633" s="589" t="s">
        <v>5216</v>
      </c>
      <c r="F633" s="590">
        <v>43047</v>
      </c>
      <c r="G633" s="591">
        <v>4.01</v>
      </c>
      <c r="H633" s="591">
        <v>1</v>
      </c>
      <c r="I633" s="591">
        <f t="shared" si="9"/>
        <v>4.01</v>
      </c>
      <c r="J633" s="589" t="s">
        <v>474</v>
      </c>
      <c r="K633" s="589" t="s">
        <v>4916</v>
      </c>
      <c r="L633" s="590">
        <v>43062</v>
      </c>
      <c r="M633" s="589" t="s">
        <v>71</v>
      </c>
      <c r="N633" s="589" t="s">
        <v>474</v>
      </c>
    </row>
    <row r="634" spans="1:14" x14ac:dyDescent="0.2">
      <c r="A634" s="589" t="s">
        <v>611</v>
      </c>
      <c r="B634" s="589" t="s">
        <v>158</v>
      </c>
      <c r="C634" s="589" t="s">
        <v>159</v>
      </c>
      <c r="D634" s="589" t="s">
        <v>160</v>
      </c>
      <c r="E634" s="589" t="s">
        <v>5217</v>
      </c>
      <c r="F634" s="590">
        <v>43047</v>
      </c>
      <c r="G634" s="591">
        <v>23.26</v>
      </c>
      <c r="H634" s="591">
        <v>1</v>
      </c>
      <c r="I634" s="591">
        <f t="shared" si="9"/>
        <v>23.26</v>
      </c>
      <c r="J634" s="589" t="s">
        <v>474</v>
      </c>
      <c r="K634" s="589" t="s">
        <v>376</v>
      </c>
      <c r="L634" s="590">
        <v>43062</v>
      </c>
      <c r="M634" s="589" t="s">
        <v>71</v>
      </c>
      <c r="N634" s="589" t="s">
        <v>474</v>
      </c>
    </row>
    <row r="635" spans="1:14" x14ac:dyDescent="0.2">
      <c r="A635" s="589" t="s">
        <v>611</v>
      </c>
      <c r="B635" s="589" t="s">
        <v>158</v>
      </c>
      <c r="C635" s="589" t="s">
        <v>159</v>
      </c>
      <c r="D635" s="589" t="s">
        <v>160</v>
      </c>
      <c r="E635" s="589" t="s">
        <v>5218</v>
      </c>
      <c r="F635" s="590">
        <v>43046</v>
      </c>
      <c r="G635" s="591">
        <v>40.15</v>
      </c>
      <c r="H635" s="591">
        <v>1</v>
      </c>
      <c r="I635" s="591">
        <f t="shared" si="9"/>
        <v>40.15</v>
      </c>
      <c r="J635" s="589" t="s">
        <v>474</v>
      </c>
      <c r="K635" s="589" t="s">
        <v>226</v>
      </c>
      <c r="L635" s="590">
        <v>43063</v>
      </c>
      <c r="M635" s="589" t="s">
        <v>71</v>
      </c>
      <c r="N635" s="589" t="s">
        <v>474</v>
      </c>
    </row>
    <row r="636" spans="1:14" x14ac:dyDescent="0.2">
      <c r="A636" s="589" t="s">
        <v>611</v>
      </c>
      <c r="B636" s="589" t="s">
        <v>158</v>
      </c>
      <c r="C636" s="589" t="s">
        <v>159</v>
      </c>
      <c r="D636" s="589" t="s">
        <v>160</v>
      </c>
      <c r="E636" s="589" t="s">
        <v>5219</v>
      </c>
      <c r="F636" s="590">
        <v>43046</v>
      </c>
      <c r="G636" s="591">
        <v>117.6</v>
      </c>
      <c r="H636" s="591">
        <v>1</v>
      </c>
      <c r="I636" s="591">
        <f t="shared" si="9"/>
        <v>117.6</v>
      </c>
      <c r="J636" s="589" t="s">
        <v>474</v>
      </c>
      <c r="K636" s="589" t="s">
        <v>133</v>
      </c>
      <c r="L636" s="590">
        <v>43063</v>
      </c>
      <c r="M636" s="589" t="s">
        <v>71</v>
      </c>
      <c r="N636" s="589" t="s">
        <v>474</v>
      </c>
    </row>
    <row r="637" spans="1:14" x14ac:dyDescent="0.2">
      <c r="A637" s="589" t="s">
        <v>611</v>
      </c>
      <c r="B637" s="589" t="s">
        <v>158</v>
      </c>
      <c r="C637" s="589" t="s">
        <v>159</v>
      </c>
      <c r="D637" s="589" t="s">
        <v>160</v>
      </c>
      <c r="E637" s="589" t="s">
        <v>5220</v>
      </c>
      <c r="F637" s="590">
        <v>43039</v>
      </c>
      <c r="G637" s="591">
        <v>96</v>
      </c>
      <c r="H637" s="591">
        <v>1</v>
      </c>
      <c r="I637" s="591">
        <f t="shared" si="9"/>
        <v>96</v>
      </c>
      <c r="J637" s="589" t="s">
        <v>474</v>
      </c>
      <c r="K637" s="589" t="s">
        <v>629</v>
      </c>
      <c r="L637" s="590">
        <v>43046</v>
      </c>
      <c r="M637" s="589" t="s">
        <v>71</v>
      </c>
      <c r="N637" s="589" t="s">
        <v>474</v>
      </c>
    </row>
    <row r="638" spans="1:14" x14ac:dyDescent="0.2">
      <c r="A638" s="589" t="s">
        <v>611</v>
      </c>
      <c r="B638" s="589" t="s">
        <v>158</v>
      </c>
      <c r="C638" s="589" t="s">
        <v>159</v>
      </c>
      <c r="D638" s="589" t="s">
        <v>160</v>
      </c>
      <c r="E638" s="589" t="s">
        <v>5221</v>
      </c>
      <c r="F638" s="590">
        <v>43039</v>
      </c>
      <c r="G638" s="591">
        <v>11.62</v>
      </c>
      <c r="H638" s="591">
        <v>1</v>
      </c>
      <c r="I638" s="591">
        <f t="shared" si="9"/>
        <v>11.62</v>
      </c>
      <c r="J638" s="589" t="s">
        <v>474</v>
      </c>
      <c r="K638" s="589" t="s">
        <v>161</v>
      </c>
      <c r="L638" s="590">
        <v>43046</v>
      </c>
      <c r="M638" s="589" t="s">
        <v>71</v>
      </c>
      <c r="N638" s="589" t="s">
        <v>474</v>
      </c>
    </row>
    <row r="639" spans="1:14" x14ac:dyDescent="0.2">
      <c r="A639" s="589" t="s">
        <v>611</v>
      </c>
      <c r="B639" s="589" t="s">
        <v>158</v>
      </c>
      <c r="C639" s="589" t="s">
        <v>159</v>
      </c>
      <c r="D639" s="589" t="s">
        <v>160</v>
      </c>
      <c r="E639" s="589" t="s">
        <v>5222</v>
      </c>
      <c r="F639" s="590">
        <v>43039</v>
      </c>
      <c r="G639" s="591">
        <v>39.81</v>
      </c>
      <c r="H639" s="591">
        <v>1</v>
      </c>
      <c r="I639" s="591">
        <f t="shared" si="9"/>
        <v>39.81</v>
      </c>
      <c r="J639" s="589" t="s">
        <v>474</v>
      </c>
      <c r="K639" s="589" t="s">
        <v>2975</v>
      </c>
      <c r="L639" s="590">
        <v>43046</v>
      </c>
      <c r="M639" s="589" t="s">
        <v>71</v>
      </c>
      <c r="N639" s="589" t="s">
        <v>474</v>
      </c>
    </row>
    <row r="640" spans="1:14" x14ac:dyDescent="0.2">
      <c r="A640" s="589" t="s">
        <v>611</v>
      </c>
      <c r="B640" s="589" t="s">
        <v>178</v>
      </c>
      <c r="C640" s="589" t="s">
        <v>179</v>
      </c>
      <c r="D640" s="589" t="s">
        <v>180</v>
      </c>
      <c r="E640" s="589" t="s">
        <v>5223</v>
      </c>
      <c r="F640" s="590">
        <v>43066</v>
      </c>
      <c r="G640" s="591">
        <v>613.95000000000005</v>
      </c>
      <c r="H640" s="591">
        <v>1</v>
      </c>
      <c r="I640" s="591">
        <f t="shared" si="9"/>
        <v>613.95000000000005</v>
      </c>
      <c r="J640" s="589" t="s">
        <v>5224</v>
      </c>
      <c r="K640" s="589" t="s">
        <v>520</v>
      </c>
      <c r="L640" s="590">
        <v>43067</v>
      </c>
      <c r="M640" s="589" t="s">
        <v>71</v>
      </c>
      <c r="N640" s="589" t="s">
        <v>5225</v>
      </c>
    </row>
    <row r="641" spans="1:14" x14ac:dyDescent="0.2">
      <c r="A641" s="589" t="s">
        <v>611</v>
      </c>
      <c r="B641" s="589" t="s">
        <v>5226</v>
      </c>
      <c r="C641" s="589" t="s">
        <v>5227</v>
      </c>
      <c r="D641" s="589" t="s">
        <v>5228</v>
      </c>
      <c r="E641" s="589" t="s">
        <v>5229</v>
      </c>
      <c r="F641" s="590">
        <v>42984</v>
      </c>
      <c r="G641" s="591">
        <v>165</v>
      </c>
      <c r="H641" s="591">
        <v>1</v>
      </c>
      <c r="I641" s="591">
        <f t="shared" si="9"/>
        <v>165</v>
      </c>
      <c r="J641" s="589" t="s">
        <v>474</v>
      </c>
      <c r="K641" s="589" t="s">
        <v>617</v>
      </c>
      <c r="L641" s="590">
        <v>43049</v>
      </c>
      <c r="M641" s="589" t="s">
        <v>71</v>
      </c>
      <c r="N641" s="589" t="s">
        <v>474</v>
      </c>
    </row>
    <row r="642" spans="1:14" x14ac:dyDescent="0.2">
      <c r="A642" s="589" t="s">
        <v>611</v>
      </c>
      <c r="B642" s="589" t="s">
        <v>2538</v>
      </c>
      <c r="C642" s="589" t="s">
        <v>2539</v>
      </c>
      <c r="D642" s="589" t="s">
        <v>2540</v>
      </c>
      <c r="E642" s="589" t="s">
        <v>5233</v>
      </c>
      <c r="F642" s="590">
        <v>43049</v>
      </c>
      <c r="G642" s="591">
        <v>72.599999999999994</v>
      </c>
      <c r="H642" s="591">
        <v>1</v>
      </c>
      <c r="I642" s="591">
        <f t="shared" si="9"/>
        <v>72.599999999999994</v>
      </c>
      <c r="J642" s="589" t="s">
        <v>5234</v>
      </c>
      <c r="K642" s="589" t="s">
        <v>84</v>
      </c>
      <c r="L642" s="590">
        <v>43052</v>
      </c>
      <c r="M642" s="589" t="s">
        <v>71</v>
      </c>
      <c r="N642" s="589" t="s">
        <v>5235</v>
      </c>
    </row>
    <row r="643" spans="1:14" x14ac:dyDescent="0.2">
      <c r="A643" s="589" t="s">
        <v>611</v>
      </c>
      <c r="B643" s="589" t="s">
        <v>2538</v>
      </c>
      <c r="C643" s="589" t="s">
        <v>2539</v>
      </c>
      <c r="D643" s="589" t="s">
        <v>2540</v>
      </c>
      <c r="E643" s="589" t="s">
        <v>5236</v>
      </c>
      <c r="F643" s="590">
        <v>43042</v>
      </c>
      <c r="G643" s="591">
        <v>36.299999999999997</v>
      </c>
      <c r="H643" s="591">
        <v>1</v>
      </c>
      <c r="I643" s="591">
        <f t="shared" ref="I643:I658" si="10">G643*H643</f>
        <v>36.299999999999997</v>
      </c>
      <c r="J643" s="589" t="s">
        <v>5234</v>
      </c>
      <c r="K643" s="589" t="s">
        <v>84</v>
      </c>
      <c r="L643" s="590">
        <v>43045</v>
      </c>
      <c r="M643" s="589" t="s">
        <v>71</v>
      </c>
      <c r="N643" s="589" t="s">
        <v>5235</v>
      </c>
    </row>
    <row r="644" spans="1:14" x14ac:dyDescent="0.2">
      <c r="A644" s="589" t="s">
        <v>611</v>
      </c>
      <c r="B644" s="589" t="s">
        <v>318</v>
      </c>
      <c r="C644" s="589" t="s">
        <v>319</v>
      </c>
      <c r="D644" s="589" t="s">
        <v>320</v>
      </c>
      <c r="E644" s="589" t="s">
        <v>5241</v>
      </c>
      <c r="F644" s="590">
        <v>43045</v>
      </c>
      <c r="G644" s="591">
        <v>72.599999999999994</v>
      </c>
      <c r="H644" s="591">
        <v>1</v>
      </c>
      <c r="I644" s="591">
        <f t="shared" si="10"/>
        <v>72.599999999999994</v>
      </c>
      <c r="J644" s="589" t="s">
        <v>5242</v>
      </c>
      <c r="K644" s="589" t="s">
        <v>3837</v>
      </c>
      <c r="L644" s="590">
        <v>43045</v>
      </c>
      <c r="M644" s="589" t="s">
        <v>71</v>
      </c>
      <c r="N644" s="589" t="s">
        <v>5243</v>
      </c>
    </row>
    <row r="645" spans="1:14" x14ac:dyDescent="0.2">
      <c r="A645" s="589" t="s">
        <v>611</v>
      </c>
      <c r="B645" s="589" t="s">
        <v>130</v>
      </c>
      <c r="C645" s="589" t="s">
        <v>131</v>
      </c>
      <c r="D645" s="589" t="s">
        <v>132</v>
      </c>
      <c r="E645" s="589" t="s">
        <v>5244</v>
      </c>
      <c r="F645" s="590">
        <v>43067</v>
      </c>
      <c r="G645" s="591">
        <v>174.54</v>
      </c>
      <c r="H645" s="591">
        <v>1</v>
      </c>
      <c r="I645" s="591">
        <f t="shared" si="10"/>
        <v>174.54</v>
      </c>
      <c r="J645" s="589" t="s">
        <v>474</v>
      </c>
      <c r="K645" s="589" t="s">
        <v>587</v>
      </c>
      <c r="L645" s="590">
        <v>43067</v>
      </c>
      <c r="M645" s="589" t="s">
        <v>71</v>
      </c>
      <c r="N645" s="589" t="s">
        <v>474</v>
      </c>
    </row>
    <row r="646" spans="1:14" x14ac:dyDescent="0.2">
      <c r="A646" s="589" t="s">
        <v>611</v>
      </c>
      <c r="B646" s="589" t="s">
        <v>130</v>
      </c>
      <c r="C646" s="589" t="s">
        <v>131</v>
      </c>
      <c r="D646" s="589" t="s">
        <v>132</v>
      </c>
      <c r="E646" s="589" t="s">
        <v>5245</v>
      </c>
      <c r="F646" s="590">
        <v>43066</v>
      </c>
      <c r="G646" s="591">
        <v>192.9</v>
      </c>
      <c r="H646" s="591">
        <v>1</v>
      </c>
      <c r="I646" s="591">
        <f t="shared" si="10"/>
        <v>192.9</v>
      </c>
      <c r="J646" s="589" t="s">
        <v>474</v>
      </c>
      <c r="K646" s="589" t="s">
        <v>156</v>
      </c>
      <c r="L646" s="590">
        <v>43066</v>
      </c>
      <c r="M646" s="589" t="s">
        <v>71</v>
      </c>
      <c r="N646" s="589" t="s">
        <v>474</v>
      </c>
    </row>
    <row r="647" spans="1:14" x14ac:dyDescent="0.2">
      <c r="A647" s="589" t="s">
        <v>611</v>
      </c>
      <c r="B647" s="589" t="s">
        <v>130</v>
      </c>
      <c r="C647" s="589" t="s">
        <v>131</v>
      </c>
      <c r="D647" s="589" t="s">
        <v>132</v>
      </c>
      <c r="E647" s="589" t="s">
        <v>5246</v>
      </c>
      <c r="F647" s="590">
        <v>43059</v>
      </c>
      <c r="G647" s="591">
        <v>545.86</v>
      </c>
      <c r="H647" s="591">
        <v>1</v>
      </c>
      <c r="I647" s="591">
        <f t="shared" si="10"/>
        <v>545.86</v>
      </c>
      <c r="J647" s="589" t="s">
        <v>474</v>
      </c>
      <c r="K647" s="589" t="s">
        <v>156</v>
      </c>
      <c r="L647" s="590">
        <v>43060</v>
      </c>
      <c r="M647" s="589" t="s">
        <v>71</v>
      </c>
      <c r="N647" s="589" t="s">
        <v>474</v>
      </c>
    </row>
    <row r="648" spans="1:14" x14ac:dyDescent="0.2">
      <c r="A648" s="589" t="s">
        <v>611</v>
      </c>
      <c r="B648" s="589" t="s">
        <v>130</v>
      </c>
      <c r="C648" s="589" t="s">
        <v>131</v>
      </c>
      <c r="D648" s="589" t="s">
        <v>132</v>
      </c>
      <c r="E648" s="589" t="s">
        <v>5249</v>
      </c>
      <c r="F648" s="590">
        <v>43055</v>
      </c>
      <c r="G648" s="591">
        <v>46.46</v>
      </c>
      <c r="H648" s="591">
        <v>1</v>
      </c>
      <c r="I648" s="591">
        <f t="shared" si="10"/>
        <v>46.46</v>
      </c>
      <c r="J648" s="589" t="s">
        <v>474</v>
      </c>
      <c r="K648" s="589" t="s">
        <v>226</v>
      </c>
      <c r="L648" s="590">
        <v>43055</v>
      </c>
      <c r="M648" s="589" t="s">
        <v>71</v>
      </c>
      <c r="N648" s="589" t="s">
        <v>474</v>
      </c>
    </row>
    <row r="649" spans="1:14" x14ac:dyDescent="0.2">
      <c r="A649" s="589" t="s">
        <v>611</v>
      </c>
      <c r="B649" s="589" t="s">
        <v>130</v>
      </c>
      <c r="C649" s="589" t="s">
        <v>131</v>
      </c>
      <c r="D649" s="589" t="s">
        <v>132</v>
      </c>
      <c r="E649" s="589" t="s">
        <v>5250</v>
      </c>
      <c r="F649" s="590">
        <v>43055</v>
      </c>
      <c r="G649" s="591">
        <v>68.97</v>
      </c>
      <c r="H649" s="591">
        <v>1</v>
      </c>
      <c r="I649" s="591">
        <f t="shared" si="10"/>
        <v>68.97</v>
      </c>
      <c r="J649" s="589" t="s">
        <v>474</v>
      </c>
      <c r="K649" s="589" t="s">
        <v>226</v>
      </c>
      <c r="L649" s="590">
        <v>43055</v>
      </c>
      <c r="M649" s="589" t="s">
        <v>71</v>
      </c>
      <c r="N649" s="589" t="s">
        <v>474</v>
      </c>
    </row>
    <row r="650" spans="1:14" x14ac:dyDescent="0.2">
      <c r="A650" s="589" t="s">
        <v>611</v>
      </c>
      <c r="B650" s="589" t="s">
        <v>130</v>
      </c>
      <c r="C650" s="589" t="s">
        <v>131</v>
      </c>
      <c r="D650" s="589" t="s">
        <v>132</v>
      </c>
      <c r="E650" s="589" t="s">
        <v>5251</v>
      </c>
      <c r="F650" s="590">
        <v>43055</v>
      </c>
      <c r="G650" s="591">
        <v>22.08</v>
      </c>
      <c r="H650" s="591">
        <v>1</v>
      </c>
      <c r="I650" s="591">
        <f t="shared" si="10"/>
        <v>22.08</v>
      </c>
      <c r="J650" s="589" t="s">
        <v>474</v>
      </c>
      <c r="K650" s="589" t="s">
        <v>2992</v>
      </c>
      <c r="L650" s="590">
        <v>43055</v>
      </c>
      <c r="M650" s="589" t="s">
        <v>71</v>
      </c>
      <c r="N650" s="589" t="s">
        <v>474</v>
      </c>
    </row>
    <row r="651" spans="1:14" x14ac:dyDescent="0.2">
      <c r="A651" s="589" t="s">
        <v>611</v>
      </c>
      <c r="B651" s="589" t="s">
        <v>130</v>
      </c>
      <c r="C651" s="589" t="s">
        <v>131</v>
      </c>
      <c r="D651" s="589" t="s">
        <v>132</v>
      </c>
      <c r="E651" s="589" t="s">
        <v>5252</v>
      </c>
      <c r="F651" s="590">
        <v>43055</v>
      </c>
      <c r="G651" s="591">
        <v>50.82</v>
      </c>
      <c r="H651" s="591">
        <v>1</v>
      </c>
      <c r="I651" s="591">
        <f t="shared" si="10"/>
        <v>50.82</v>
      </c>
      <c r="J651" s="589" t="s">
        <v>474</v>
      </c>
      <c r="K651" s="589" t="s">
        <v>2992</v>
      </c>
      <c r="L651" s="590">
        <v>43055</v>
      </c>
      <c r="M651" s="589" t="s">
        <v>71</v>
      </c>
      <c r="N651" s="589" t="s">
        <v>474</v>
      </c>
    </row>
    <row r="652" spans="1:14" x14ac:dyDescent="0.2">
      <c r="A652" s="589" t="s">
        <v>611</v>
      </c>
      <c r="B652" s="589" t="s">
        <v>130</v>
      </c>
      <c r="C652" s="589" t="s">
        <v>131</v>
      </c>
      <c r="D652" s="589" t="s">
        <v>132</v>
      </c>
      <c r="E652" s="589" t="s">
        <v>5253</v>
      </c>
      <c r="F652" s="590">
        <v>43055</v>
      </c>
      <c r="G652" s="591">
        <v>46.91</v>
      </c>
      <c r="H652" s="591">
        <v>1</v>
      </c>
      <c r="I652" s="591">
        <f t="shared" si="10"/>
        <v>46.91</v>
      </c>
      <c r="J652" s="589" t="s">
        <v>474</v>
      </c>
      <c r="K652" s="589" t="s">
        <v>2992</v>
      </c>
      <c r="L652" s="590">
        <v>43055</v>
      </c>
      <c r="M652" s="589" t="s">
        <v>71</v>
      </c>
      <c r="N652" s="589" t="s">
        <v>474</v>
      </c>
    </row>
    <row r="653" spans="1:14" x14ac:dyDescent="0.2">
      <c r="A653" s="589" t="s">
        <v>611</v>
      </c>
      <c r="B653" s="589" t="s">
        <v>130</v>
      </c>
      <c r="C653" s="589" t="s">
        <v>131</v>
      </c>
      <c r="D653" s="589" t="s">
        <v>132</v>
      </c>
      <c r="E653" s="589" t="s">
        <v>5254</v>
      </c>
      <c r="F653" s="590">
        <v>43042</v>
      </c>
      <c r="G653" s="591">
        <v>698.62</v>
      </c>
      <c r="H653" s="591">
        <v>1</v>
      </c>
      <c r="I653" s="591">
        <f t="shared" si="10"/>
        <v>698.62</v>
      </c>
      <c r="J653" s="589" t="s">
        <v>474</v>
      </c>
      <c r="K653" s="589" t="s">
        <v>156</v>
      </c>
      <c r="L653" s="590">
        <v>43042</v>
      </c>
      <c r="M653" s="589" t="s">
        <v>71</v>
      </c>
      <c r="N653" s="589" t="s">
        <v>474</v>
      </c>
    </row>
    <row r="654" spans="1:14" x14ac:dyDescent="0.2">
      <c r="A654" s="589" t="s">
        <v>611</v>
      </c>
      <c r="B654" s="589" t="s">
        <v>130</v>
      </c>
      <c r="C654" s="589" t="s">
        <v>131</v>
      </c>
      <c r="D654" s="589" t="s">
        <v>132</v>
      </c>
      <c r="E654" s="589" t="s">
        <v>5255</v>
      </c>
      <c r="F654" s="590">
        <v>43042</v>
      </c>
      <c r="G654" s="591">
        <v>231.11</v>
      </c>
      <c r="H654" s="591">
        <v>1</v>
      </c>
      <c r="I654" s="591">
        <f t="shared" si="10"/>
        <v>231.11</v>
      </c>
      <c r="J654" s="589" t="s">
        <v>474</v>
      </c>
      <c r="K654" s="589" t="s">
        <v>156</v>
      </c>
      <c r="L654" s="590">
        <v>43042</v>
      </c>
      <c r="M654" s="589" t="s">
        <v>71</v>
      </c>
      <c r="N654" s="589" t="s">
        <v>474</v>
      </c>
    </row>
    <row r="655" spans="1:14" x14ac:dyDescent="0.2">
      <c r="A655" s="589" t="s">
        <v>611</v>
      </c>
      <c r="B655" s="589" t="s">
        <v>248</v>
      </c>
      <c r="C655" s="589" t="s">
        <v>249</v>
      </c>
      <c r="D655" s="589" t="s">
        <v>250</v>
      </c>
      <c r="E655" s="589" t="s">
        <v>5256</v>
      </c>
      <c r="F655" s="590">
        <v>43067</v>
      </c>
      <c r="G655" s="591">
        <v>43</v>
      </c>
      <c r="H655" s="591">
        <v>1</v>
      </c>
      <c r="I655" s="591">
        <f t="shared" si="10"/>
        <v>43</v>
      </c>
      <c r="J655" s="589" t="s">
        <v>474</v>
      </c>
      <c r="K655" s="589" t="s">
        <v>1639</v>
      </c>
      <c r="L655" s="590">
        <v>43069</v>
      </c>
      <c r="M655" s="589" t="s">
        <v>71</v>
      </c>
      <c r="N655" s="589" t="s">
        <v>474</v>
      </c>
    </row>
    <row r="656" spans="1:14" x14ac:dyDescent="0.2">
      <c r="A656" s="589" t="s">
        <v>611</v>
      </c>
      <c r="B656" s="589" t="s">
        <v>248</v>
      </c>
      <c r="C656" s="589" t="s">
        <v>249</v>
      </c>
      <c r="D656" s="589" t="s">
        <v>250</v>
      </c>
      <c r="E656" s="589" t="s">
        <v>5257</v>
      </c>
      <c r="F656" s="590">
        <v>43058</v>
      </c>
      <c r="G656" s="591">
        <v>238</v>
      </c>
      <c r="H656" s="591">
        <v>1</v>
      </c>
      <c r="I656" s="591">
        <f t="shared" si="10"/>
        <v>238</v>
      </c>
      <c r="J656" s="589" t="s">
        <v>474</v>
      </c>
      <c r="K656" s="589" t="s">
        <v>86</v>
      </c>
      <c r="L656" s="590">
        <v>43067</v>
      </c>
      <c r="M656" s="589" t="s">
        <v>71</v>
      </c>
      <c r="N656" s="589" t="s">
        <v>474</v>
      </c>
    </row>
    <row r="657" spans="1:14" x14ac:dyDescent="0.2">
      <c r="A657" s="589" t="s">
        <v>611</v>
      </c>
      <c r="B657" s="589" t="s">
        <v>248</v>
      </c>
      <c r="C657" s="589" t="s">
        <v>249</v>
      </c>
      <c r="D657" s="589" t="s">
        <v>250</v>
      </c>
      <c r="E657" s="589" t="s">
        <v>5258</v>
      </c>
      <c r="F657" s="590">
        <v>43049</v>
      </c>
      <c r="G657" s="591">
        <v>86</v>
      </c>
      <c r="H657" s="591">
        <v>1</v>
      </c>
      <c r="I657" s="591">
        <f t="shared" si="10"/>
        <v>86</v>
      </c>
      <c r="J657" s="589" t="s">
        <v>474</v>
      </c>
      <c r="K657" s="589" t="s">
        <v>539</v>
      </c>
      <c r="L657" s="590">
        <v>43053</v>
      </c>
      <c r="M657" s="589" t="s">
        <v>71</v>
      </c>
      <c r="N657" s="589" t="s">
        <v>474</v>
      </c>
    </row>
    <row r="658" spans="1:14" x14ac:dyDescent="0.2">
      <c r="A658" s="589" t="s">
        <v>307</v>
      </c>
      <c r="B658" s="589" t="s">
        <v>5260</v>
      </c>
      <c r="C658" s="589" t="s">
        <v>5261</v>
      </c>
      <c r="D658" s="589" t="s">
        <v>474</v>
      </c>
      <c r="E658" s="589" t="s">
        <v>5262</v>
      </c>
      <c r="F658" s="590">
        <v>42656</v>
      </c>
      <c r="G658" s="591">
        <v>2000</v>
      </c>
      <c r="H658" s="591">
        <v>1</v>
      </c>
      <c r="I658" s="591">
        <f t="shared" si="10"/>
        <v>2000</v>
      </c>
      <c r="J658" s="589" t="s">
        <v>474</v>
      </c>
      <c r="K658" s="589" t="s">
        <v>345</v>
      </c>
      <c r="L658" s="590">
        <v>43067</v>
      </c>
      <c r="M658" s="589" t="s">
        <v>71</v>
      </c>
      <c r="N658" s="589" t="s">
        <v>474</v>
      </c>
    </row>
    <row r="659" spans="1:14" x14ac:dyDescent="0.2">
      <c r="I659" s="592">
        <f>SUM(I2:I658)</f>
        <v>273842.52999999991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topLeftCell="A72" workbookViewId="0">
      <selection activeCell="G94" sqref="G94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27" style="589" bestFit="1" customWidth="1"/>
    <col min="6" max="6" width="15" style="589" bestFit="1" customWidth="1"/>
    <col min="7" max="7" width="11.85546875" style="589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3864</v>
      </c>
      <c r="F2" s="590">
        <v>43060</v>
      </c>
      <c r="G2" s="591">
        <v>-2010.1</v>
      </c>
      <c r="H2" s="589" t="s">
        <v>474</v>
      </c>
      <c r="I2" s="589" t="s">
        <v>1500</v>
      </c>
      <c r="J2" s="590">
        <v>43061</v>
      </c>
      <c r="K2" s="589" t="s">
        <v>4</v>
      </c>
      <c r="L2" s="589" t="s">
        <v>3865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5494</v>
      </c>
      <c r="F3" s="590">
        <v>43056</v>
      </c>
      <c r="G3" s="591">
        <v>-9.25</v>
      </c>
      <c r="H3" s="589" t="s">
        <v>474</v>
      </c>
      <c r="I3" s="589" t="s">
        <v>524</v>
      </c>
      <c r="J3" s="590">
        <v>43057</v>
      </c>
      <c r="K3" s="589" t="s">
        <v>4</v>
      </c>
      <c r="L3" s="589" t="s">
        <v>474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5263</v>
      </c>
      <c r="F4" s="590">
        <v>43046</v>
      </c>
      <c r="G4" s="591">
        <v>-694.19</v>
      </c>
      <c r="H4" s="589" t="s">
        <v>474</v>
      </c>
      <c r="I4" s="589" t="s">
        <v>1073</v>
      </c>
      <c r="J4" s="590">
        <v>43047</v>
      </c>
      <c r="K4" s="589" t="s">
        <v>4</v>
      </c>
      <c r="L4" s="589" t="s">
        <v>3256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5495</v>
      </c>
      <c r="F5" s="590">
        <v>43056</v>
      </c>
      <c r="G5" s="591">
        <v>-128</v>
      </c>
      <c r="H5" s="589" t="s">
        <v>474</v>
      </c>
      <c r="I5" s="589" t="s">
        <v>1073</v>
      </c>
      <c r="J5" s="590">
        <v>43057</v>
      </c>
      <c r="K5" s="589" t="s">
        <v>4</v>
      </c>
      <c r="L5" s="589" t="s">
        <v>3256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5496</v>
      </c>
      <c r="F6" s="590">
        <v>43049</v>
      </c>
      <c r="G6" s="591">
        <v>-99.26</v>
      </c>
      <c r="H6" s="589" t="s">
        <v>474</v>
      </c>
      <c r="I6" s="589" t="s">
        <v>1073</v>
      </c>
      <c r="J6" s="590">
        <v>43050</v>
      </c>
      <c r="K6" s="589" t="s">
        <v>4</v>
      </c>
      <c r="L6" s="589" t="s">
        <v>3256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5264</v>
      </c>
      <c r="F7" s="590">
        <v>43049</v>
      </c>
      <c r="G7" s="591">
        <v>-182</v>
      </c>
      <c r="H7" s="589" t="s">
        <v>474</v>
      </c>
      <c r="I7" s="589" t="s">
        <v>338</v>
      </c>
      <c r="J7" s="590">
        <v>43050</v>
      </c>
      <c r="K7" s="589" t="s">
        <v>4</v>
      </c>
      <c r="L7" s="589" t="s">
        <v>1427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5265</v>
      </c>
      <c r="F8" s="590">
        <v>43049</v>
      </c>
      <c r="G8" s="591">
        <v>-182</v>
      </c>
      <c r="H8" s="589" t="s">
        <v>474</v>
      </c>
      <c r="I8" s="589" t="s">
        <v>338</v>
      </c>
      <c r="J8" s="590">
        <v>43050</v>
      </c>
      <c r="K8" s="589" t="s">
        <v>4</v>
      </c>
      <c r="L8" s="589" t="s">
        <v>1427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5266</v>
      </c>
      <c r="F9" s="590">
        <v>43049</v>
      </c>
      <c r="G9" s="591">
        <v>-182</v>
      </c>
      <c r="H9" s="589" t="s">
        <v>474</v>
      </c>
      <c r="I9" s="589" t="s">
        <v>338</v>
      </c>
      <c r="J9" s="590">
        <v>43050</v>
      </c>
      <c r="K9" s="589" t="s">
        <v>4</v>
      </c>
      <c r="L9" s="589" t="s">
        <v>1427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5497</v>
      </c>
      <c r="F10" s="590">
        <v>43047</v>
      </c>
      <c r="G10" s="591">
        <v>-164</v>
      </c>
      <c r="H10" s="589" t="s">
        <v>474</v>
      </c>
      <c r="I10" s="589" t="s">
        <v>1073</v>
      </c>
      <c r="J10" s="590">
        <v>43048</v>
      </c>
      <c r="K10" s="589" t="s">
        <v>4</v>
      </c>
      <c r="L10" s="589" t="s">
        <v>3256</v>
      </c>
    </row>
    <row r="11" spans="1:12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5498</v>
      </c>
      <c r="F11" s="590">
        <v>43046</v>
      </c>
      <c r="G11" s="591">
        <v>-315.75</v>
      </c>
      <c r="H11" s="589" t="s">
        <v>474</v>
      </c>
      <c r="I11" s="589" t="s">
        <v>1073</v>
      </c>
      <c r="J11" s="590">
        <v>43047</v>
      </c>
      <c r="K11" s="589" t="s">
        <v>4</v>
      </c>
      <c r="L11" s="589" t="s">
        <v>3256</v>
      </c>
    </row>
    <row r="12" spans="1:12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5499</v>
      </c>
      <c r="F12" s="590">
        <v>43046</v>
      </c>
      <c r="G12" s="591">
        <v>-555</v>
      </c>
      <c r="H12" s="589" t="s">
        <v>474</v>
      </c>
      <c r="I12" s="589" t="s">
        <v>1639</v>
      </c>
      <c r="J12" s="590">
        <v>43047</v>
      </c>
      <c r="K12" s="589" t="s">
        <v>4</v>
      </c>
      <c r="L12" s="589" t="s">
        <v>474</v>
      </c>
    </row>
    <row r="13" spans="1:12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5500</v>
      </c>
      <c r="F13" s="590">
        <v>42996</v>
      </c>
      <c r="G13" s="591">
        <v>-110</v>
      </c>
      <c r="H13" s="589" t="s">
        <v>474</v>
      </c>
      <c r="I13" s="589" t="s">
        <v>1073</v>
      </c>
      <c r="J13" s="590">
        <v>43057</v>
      </c>
      <c r="K13" s="589" t="s">
        <v>4</v>
      </c>
      <c r="L13" s="589" t="s">
        <v>3256</v>
      </c>
    </row>
    <row r="14" spans="1:12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5501</v>
      </c>
      <c r="F14" s="590">
        <v>42996</v>
      </c>
      <c r="G14" s="591">
        <v>-110</v>
      </c>
      <c r="H14" s="589" t="s">
        <v>474</v>
      </c>
      <c r="I14" s="589" t="s">
        <v>1073</v>
      </c>
      <c r="J14" s="590">
        <v>43057</v>
      </c>
      <c r="K14" s="589" t="s">
        <v>4</v>
      </c>
      <c r="L14" s="589" t="s">
        <v>3256</v>
      </c>
    </row>
    <row r="15" spans="1:12" x14ac:dyDescent="0.2">
      <c r="A15" s="589" t="s">
        <v>611</v>
      </c>
      <c r="B15" s="589" t="s">
        <v>5173</v>
      </c>
      <c r="C15" s="589" t="s">
        <v>5174</v>
      </c>
      <c r="D15" s="589" t="s">
        <v>5175</v>
      </c>
      <c r="E15" s="589" t="s">
        <v>5271</v>
      </c>
      <c r="F15" s="590">
        <v>42943</v>
      </c>
      <c r="G15" s="591">
        <v>-12223.42</v>
      </c>
      <c r="H15" s="589" t="s">
        <v>5272</v>
      </c>
      <c r="I15" s="589" t="s">
        <v>161</v>
      </c>
      <c r="J15" s="590">
        <v>43046</v>
      </c>
      <c r="K15" s="589" t="s">
        <v>4</v>
      </c>
      <c r="L15" s="589" t="s">
        <v>5273</v>
      </c>
    </row>
    <row r="16" spans="1:12" x14ac:dyDescent="0.2">
      <c r="A16" s="589" t="s">
        <v>611</v>
      </c>
      <c r="B16" s="589" t="s">
        <v>1051</v>
      </c>
      <c r="C16" s="589" t="s">
        <v>3698</v>
      </c>
      <c r="D16" s="589" t="s">
        <v>1052</v>
      </c>
      <c r="E16" s="589" t="s">
        <v>3913</v>
      </c>
      <c r="F16" s="590">
        <v>43060</v>
      </c>
      <c r="G16" s="591">
        <v>-2970.72</v>
      </c>
      <c r="H16" s="589" t="s">
        <v>3700</v>
      </c>
      <c r="I16" s="589" t="s">
        <v>338</v>
      </c>
      <c r="J16" s="590">
        <v>43068</v>
      </c>
      <c r="K16" s="589" t="s">
        <v>4</v>
      </c>
      <c r="L16" s="589" t="s">
        <v>3701</v>
      </c>
    </row>
    <row r="17" spans="1:12" x14ac:dyDescent="0.2">
      <c r="A17" s="589" t="s">
        <v>611</v>
      </c>
      <c r="B17" s="589" t="s">
        <v>88</v>
      </c>
      <c r="C17" s="589" t="s">
        <v>89</v>
      </c>
      <c r="D17" s="589" t="s">
        <v>90</v>
      </c>
      <c r="E17" s="589" t="s">
        <v>5274</v>
      </c>
      <c r="F17" s="590">
        <v>43049</v>
      </c>
      <c r="G17" s="591">
        <v>-16.21</v>
      </c>
      <c r="H17" s="589" t="s">
        <v>5275</v>
      </c>
      <c r="I17" s="589" t="s">
        <v>1073</v>
      </c>
      <c r="J17" s="590">
        <v>43053</v>
      </c>
      <c r="K17" s="589" t="s">
        <v>4</v>
      </c>
      <c r="L17" s="589" t="s">
        <v>5276</v>
      </c>
    </row>
    <row r="18" spans="1:12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5277</v>
      </c>
      <c r="F18" s="590">
        <v>43067</v>
      </c>
      <c r="G18" s="591">
        <v>70</v>
      </c>
      <c r="H18" s="589" t="s">
        <v>474</v>
      </c>
      <c r="I18" s="589" t="s">
        <v>345</v>
      </c>
      <c r="J18" s="590">
        <v>43069</v>
      </c>
      <c r="K18" s="589" t="s">
        <v>4</v>
      </c>
      <c r="L18" s="589" t="s">
        <v>5278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5279</v>
      </c>
      <c r="F19" s="590">
        <v>43067</v>
      </c>
      <c r="G19" s="591">
        <v>102</v>
      </c>
      <c r="H19" s="589" t="s">
        <v>474</v>
      </c>
      <c r="I19" s="589" t="s">
        <v>345</v>
      </c>
      <c r="J19" s="590">
        <v>43069</v>
      </c>
      <c r="K19" s="589" t="s">
        <v>4</v>
      </c>
      <c r="L19" s="589" t="s">
        <v>5278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5280</v>
      </c>
      <c r="F20" s="590">
        <v>43067</v>
      </c>
      <c r="G20" s="591">
        <v>37.19</v>
      </c>
      <c r="H20" s="589" t="s">
        <v>474</v>
      </c>
      <c r="I20" s="589" t="s">
        <v>345</v>
      </c>
      <c r="J20" s="590">
        <v>43069</v>
      </c>
      <c r="K20" s="589" t="s">
        <v>4</v>
      </c>
      <c r="L20" s="589" t="s">
        <v>5281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5282</v>
      </c>
      <c r="F21" s="590">
        <v>43067</v>
      </c>
      <c r="G21" s="591">
        <v>54.65</v>
      </c>
      <c r="H21" s="589" t="s">
        <v>474</v>
      </c>
      <c r="I21" s="589" t="s">
        <v>494</v>
      </c>
      <c r="J21" s="590">
        <v>43069</v>
      </c>
      <c r="K21" s="589" t="s">
        <v>4</v>
      </c>
      <c r="L21" s="589" t="s">
        <v>5283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5284</v>
      </c>
      <c r="F22" s="590">
        <v>43067</v>
      </c>
      <c r="G22" s="591">
        <v>80.8</v>
      </c>
      <c r="H22" s="589" t="s">
        <v>474</v>
      </c>
      <c r="I22" s="589" t="s">
        <v>494</v>
      </c>
      <c r="J22" s="590">
        <v>43069</v>
      </c>
      <c r="K22" s="589" t="s">
        <v>4</v>
      </c>
      <c r="L22" s="589" t="s">
        <v>5283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5285</v>
      </c>
      <c r="F23" s="590">
        <v>43067</v>
      </c>
      <c r="G23" s="591">
        <v>173.99</v>
      </c>
      <c r="H23" s="589" t="s">
        <v>474</v>
      </c>
      <c r="I23" s="589" t="s">
        <v>345</v>
      </c>
      <c r="J23" s="590">
        <v>43069</v>
      </c>
      <c r="K23" s="589" t="s">
        <v>4</v>
      </c>
      <c r="L23" s="589" t="s">
        <v>5281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5286</v>
      </c>
      <c r="F24" s="590">
        <v>43066</v>
      </c>
      <c r="G24" s="591">
        <v>2.2200000000000002</v>
      </c>
      <c r="H24" s="589" t="s">
        <v>474</v>
      </c>
      <c r="I24" s="589" t="s">
        <v>345</v>
      </c>
      <c r="J24" s="590">
        <v>43067</v>
      </c>
      <c r="K24" s="589" t="s">
        <v>4</v>
      </c>
      <c r="L24" s="589" t="s">
        <v>5287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5288</v>
      </c>
      <c r="F25" s="590">
        <v>43066</v>
      </c>
      <c r="G25" s="591">
        <v>126.9</v>
      </c>
      <c r="H25" s="589" t="s">
        <v>474</v>
      </c>
      <c r="I25" s="589" t="s">
        <v>345</v>
      </c>
      <c r="J25" s="590">
        <v>43067</v>
      </c>
      <c r="K25" s="589" t="s">
        <v>4</v>
      </c>
      <c r="L25" s="589" t="s">
        <v>5287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5289</v>
      </c>
      <c r="F26" s="590">
        <v>43066</v>
      </c>
      <c r="G26" s="591">
        <v>868.86</v>
      </c>
      <c r="H26" s="589" t="s">
        <v>474</v>
      </c>
      <c r="I26" s="589" t="s">
        <v>345</v>
      </c>
      <c r="J26" s="590">
        <v>43067</v>
      </c>
      <c r="K26" s="589" t="s">
        <v>4</v>
      </c>
      <c r="L26" s="589" t="s">
        <v>5287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4035</v>
      </c>
      <c r="F27" s="590">
        <v>43061</v>
      </c>
      <c r="G27" s="591">
        <v>88.95</v>
      </c>
      <c r="H27" s="589" t="s">
        <v>474</v>
      </c>
      <c r="I27" s="589" t="s">
        <v>161</v>
      </c>
      <c r="J27" s="590">
        <v>43062</v>
      </c>
      <c r="K27" s="589" t="s">
        <v>4</v>
      </c>
      <c r="L27" s="589" t="s">
        <v>4036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4037</v>
      </c>
      <c r="F28" s="590">
        <v>43061</v>
      </c>
      <c r="G28" s="591">
        <v>88.95</v>
      </c>
      <c r="H28" s="589" t="s">
        <v>474</v>
      </c>
      <c r="I28" s="589" t="s">
        <v>161</v>
      </c>
      <c r="J28" s="590">
        <v>43062</v>
      </c>
      <c r="K28" s="589" t="s">
        <v>4</v>
      </c>
      <c r="L28" s="589" t="s">
        <v>4036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4046</v>
      </c>
      <c r="F29" s="590">
        <v>43060</v>
      </c>
      <c r="G29" s="591">
        <v>1749.85</v>
      </c>
      <c r="H29" s="589" t="s">
        <v>474</v>
      </c>
      <c r="I29" s="589" t="s">
        <v>1500</v>
      </c>
      <c r="J29" s="590">
        <v>43061</v>
      </c>
      <c r="K29" s="589" t="s">
        <v>4</v>
      </c>
      <c r="L29" s="589" t="s">
        <v>3865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4062</v>
      </c>
      <c r="F30" s="590">
        <v>43060</v>
      </c>
      <c r="G30" s="591">
        <v>127.99</v>
      </c>
      <c r="H30" s="589" t="s">
        <v>474</v>
      </c>
      <c r="I30" s="589" t="s">
        <v>2054</v>
      </c>
      <c r="J30" s="590">
        <v>43061</v>
      </c>
      <c r="K30" s="589" t="s">
        <v>4</v>
      </c>
      <c r="L30" s="589" t="s">
        <v>3207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5290</v>
      </c>
      <c r="F31" s="590">
        <v>43059</v>
      </c>
      <c r="G31" s="591">
        <v>74.55</v>
      </c>
      <c r="H31" s="589" t="s">
        <v>474</v>
      </c>
      <c r="I31" s="589" t="s">
        <v>2662</v>
      </c>
      <c r="J31" s="590">
        <v>43060</v>
      </c>
      <c r="K31" s="589" t="s">
        <v>4</v>
      </c>
      <c r="L31" s="589" t="s">
        <v>5291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5292</v>
      </c>
      <c r="F32" s="590">
        <v>43059</v>
      </c>
      <c r="G32" s="591">
        <v>74.989999999999995</v>
      </c>
      <c r="H32" s="589" t="s">
        <v>474</v>
      </c>
      <c r="I32" s="589" t="s">
        <v>2662</v>
      </c>
      <c r="J32" s="590">
        <v>43060</v>
      </c>
      <c r="K32" s="589" t="s">
        <v>4</v>
      </c>
      <c r="L32" s="589" t="s">
        <v>5291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4094</v>
      </c>
      <c r="F33" s="590">
        <v>43059</v>
      </c>
      <c r="G33" s="591">
        <v>13.98</v>
      </c>
      <c r="H33" s="589" t="s">
        <v>474</v>
      </c>
      <c r="I33" s="589" t="s">
        <v>524</v>
      </c>
      <c r="J33" s="590">
        <v>43060</v>
      </c>
      <c r="K33" s="589" t="s">
        <v>4</v>
      </c>
      <c r="L33" s="589" t="s">
        <v>4095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5293</v>
      </c>
      <c r="F34" s="590">
        <v>43056</v>
      </c>
      <c r="G34" s="591">
        <v>62.15</v>
      </c>
      <c r="H34" s="589" t="s">
        <v>474</v>
      </c>
      <c r="I34" s="589" t="s">
        <v>522</v>
      </c>
      <c r="J34" s="590">
        <v>43057</v>
      </c>
      <c r="K34" s="589" t="s">
        <v>4</v>
      </c>
      <c r="L34" s="589" t="s">
        <v>5294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5295</v>
      </c>
      <c r="F35" s="590">
        <v>43056</v>
      </c>
      <c r="G35" s="591">
        <v>42.98</v>
      </c>
      <c r="H35" s="589" t="s">
        <v>474</v>
      </c>
      <c r="I35" s="589" t="s">
        <v>522</v>
      </c>
      <c r="J35" s="590">
        <v>43057</v>
      </c>
      <c r="K35" s="589" t="s">
        <v>4</v>
      </c>
      <c r="L35" s="589" t="s">
        <v>5294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4122</v>
      </c>
      <c r="F36" s="590">
        <v>43056</v>
      </c>
      <c r="G36" s="591">
        <v>123.96</v>
      </c>
      <c r="H36" s="589" t="s">
        <v>474</v>
      </c>
      <c r="I36" s="589" t="s">
        <v>640</v>
      </c>
      <c r="J36" s="590">
        <v>43057</v>
      </c>
      <c r="K36" s="589" t="s">
        <v>4</v>
      </c>
      <c r="L36" s="589" t="s">
        <v>4121</v>
      </c>
    </row>
    <row r="37" spans="1:12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5296</v>
      </c>
      <c r="F37" s="590">
        <v>43054</v>
      </c>
      <c r="G37" s="591">
        <v>82.95</v>
      </c>
      <c r="H37" s="589" t="s">
        <v>474</v>
      </c>
      <c r="I37" s="589" t="s">
        <v>522</v>
      </c>
      <c r="J37" s="590">
        <v>43055</v>
      </c>
      <c r="K37" s="589" t="s">
        <v>4</v>
      </c>
      <c r="L37" s="589" t="s">
        <v>5297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5298</v>
      </c>
      <c r="F38" s="590">
        <v>43054</v>
      </c>
      <c r="G38" s="591">
        <v>97.85</v>
      </c>
      <c r="H38" s="589" t="s">
        <v>474</v>
      </c>
      <c r="I38" s="589" t="s">
        <v>522</v>
      </c>
      <c r="J38" s="590">
        <v>43055</v>
      </c>
      <c r="K38" s="589" t="s">
        <v>4</v>
      </c>
      <c r="L38" s="589" t="s">
        <v>5297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5299</v>
      </c>
      <c r="F39" s="590">
        <v>43054</v>
      </c>
      <c r="G39" s="591">
        <v>119.98</v>
      </c>
      <c r="H39" s="589" t="s">
        <v>474</v>
      </c>
      <c r="I39" s="589" t="s">
        <v>522</v>
      </c>
      <c r="J39" s="590">
        <v>43055</v>
      </c>
      <c r="K39" s="589" t="s">
        <v>4</v>
      </c>
      <c r="L39" s="589" t="s">
        <v>5300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5502</v>
      </c>
      <c r="F40" s="590">
        <v>43052</v>
      </c>
      <c r="G40" s="591">
        <v>2160.1</v>
      </c>
      <c r="H40" s="589" t="s">
        <v>474</v>
      </c>
      <c r="I40" s="589" t="s">
        <v>1500</v>
      </c>
      <c r="J40" s="590">
        <v>43053</v>
      </c>
      <c r="K40" s="589" t="s">
        <v>4</v>
      </c>
      <c r="L40" s="589" t="s">
        <v>3865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5301</v>
      </c>
      <c r="F41" s="590">
        <v>43042</v>
      </c>
      <c r="G41" s="591">
        <v>694.19</v>
      </c>
      <c r="H41" s="589" t="s">
        <v>474</v>
      </c>
      <c r="I41" s="589" t="s">
        <v>1073</v>
      </c>
      <c r="J41" s="590">
        <v>43043</v>
      </c>
      <c r="K41" s="589" t="s">
        <v>4</v>
      </c>
      <c r="L41" s="589" t="s">
        <v>3256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4248</v>
      </c>
      <c r="F42" s="590">
        <v>43042</v>
      </c>
      <c r="G42" s="591">
        <v>33.1</v>
      </c>
      <c r="H42" s="589" t="s">
        <v>474</v>
      </c>
      <c r="I42" s="589" t="s">
        <v>668</v>
      </c>
      <c r="J42" s="590">
        <v>43043</v>
      </c>
      <c r="K42" s="589" t="s">
        <v>4</v>
      </c>
      <c r="L42" s="589" t="s">
        <v>4247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4251</v>
      </c>
      <c r="F43" s="590">
        <v>43041</v>
      </c>
      <c r="G43" s="591">
        <v>33.1</v>
      </c>
      <c r="H43" s="589" t="s">
        <v>474</v>
      </c>
      <c r="I43" s="589" t="s">
        <v>668</v>
      </c>
      <c r="J43" s="590">
        <v>43042</v>
      </c>
      <c r="K43" s="589" t="s">
        <v>4</v>
      </c>
      <c r="L43" s="589" t="s">
        <v>4247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4252</v>
      </c>
      <c r="F44" s="590">
        <v>43041</v>
      </c>
      <c r="G44" s="591">
        <v>26.65</v>
      </c>
      <c r="H44" s="589" t="s">
        <v>474</v>
      </c>
      <c r="I44" s="589" t="s">
        <v>668</v>
      </c>
      <c r="J44" s="590">
        <v>43042</v>
      </c>
      <c r="K44" s="589" t="s">
        <v>4</v>
      </c>
      <c r="L44" s="589" t="s">
        <v>4247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5302</v>
      </c>
      <c r="F45" s="590">
        <v>43067</v>
      </c>
      <c r="G45" s="591">
        <v>109</v>
      </c>
      <c r="H45" s="589" t="s">
        <v>474</v>
      </c>
      <c r="I45" s="589" t="s">
        <v>345</v>
      </c>
      <c r="J45" s="590">
        <v>43069</v>
      </c>
      <c r="K45" s="589" t="s">
        <v>4</v>
      </c>
      <c r="L45" s="589" t="s">
        <v>5278</v>
      </c>
    </row>
    <row r="46" spans="1:12" x14ac:dyDescent="0.2">
      <c r="A46" s="589" t="s">
        <v>611</v>
      </c>
      <c r="B46" s="589" t="s">
        <v>687</v>
      </c>
      <c r="C46" s="589" t="s">
        <v>2995</v>
      </c>
      <c r="D46" s="589" t="s">
        <v>689</v>
      </c>
      <c r="E46" s="589" t="s">
        <v>4268</v>
      </c>
      <c r="F46" s="590">
        <v>43067</v>
      </c>
      <c r="G46" s="591">
        <v>108</v>
      </c>
      <c r="H46" s="589" t="s">
        <v>474</v>
      </c>
      <c r="I46" s="589" t="s">
        <v>161</v>
      </c>
      <c r="J46" s="590">
        <v>43069</v>
      </c>
      <c r="K46" s="589" t="s">
        <v>4</v>
      </c>
      <c r="L46" s="589" t="s">
        <v>4036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4278</v>
      </c>
      <c r="F47" s="590">
        <v>43067</v>
      </c>
      <c r="G47" s="591">
        <v>145.13999999999999</v>
      </c>
      <c r="H47" s="589" t="s">
        <v>474</v>
      </c>
      <c r="I47" s="589" t="s">
        <v>522</v>
      </c>
      <c r="J47" s="590">
        <v>43069</v>
      </c>
      <c r="K47" s="589" t="s">
        <v>4</v>
      </c>
      <c r="L47" s="589" t="s">
        <v>4279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5305</v>
      </c>
      <c r="F48" s="590">
        <v>43066</v>
      </c>
      <c r="G48" s="591">
        <v>217</v>
      </c>
      <c r="H48" s="589" t="s">
        <v>474</v>
      </c>
      <c r="I48" s="589" t="s">
        <v>345</v>
      </c>
      <c r="J48" s="590">
        <v>43067</v>
      </c>
      <c r="K48" s="589" t="s">
        <v>4</v>
      </c>
      <c r="L48" s="589" t="s">
        <v>5306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4298</v>
      </c>
      <c r="F49" s="590">
        <v>43060</v>
      </c>
      <c r="G49" s="591">
        <v>157.44999999999999</v>
      </c>
      <c r="H49" s="589" t="s">
        <v>474</v>
      </c>
      <c r="I49" s="589" t="s">
        <v>1500</v>
      </c>
      <c r="J49" s="590">
        <v>43061</v>
      </c>
      <c r="K49" s="589" t="s">
        <v>4</v>
      </c>
      <c r="L49" s="589" t="s">
        <v>3865</v>
      </c>
    </row>
    <row r="50" spans="1:12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5503</v>
      </c>
      <c r="F50" s="590">
        <v>43059</v>
      </c>
      <c r="G50" s="591">
        <v>1161.1199999999999</v>
      </c>
      <c r="H50" s="589" t="s">
        <v>474</v>
      </c>
      <c r="I50" s="589" t="s">
        <v>587</v>
      </c>
      <c r="J50" s="590">
        <v>43060</v>
      </c>
      <c r="K50" s="589" t="s">
        <v>4</v>
      </c>
      <c r="L50" s="589" t="s">
        <v>5504</v>
      </c>
    </row>
    <row r="51" spans="1:12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5505</v>
      </c>
      <c r="F51" s="590">
        <v>43059</v>
      </c>
      <c r="G51" s="591">
        <v>175.95</v>
      </c>
      <c r="H51" s="589" t="s">
        <v>474</v>
      </c>
      <c r="I51" s="589" t="s">
        <v>587</v>
      </c>
      <c r="J51" s="590">
        <v>43060</v>
      </c>
      <c r="K51" s="589" t="s">
        <v>4</v>
      </c>
      <c r="L51" s="589" t="s">
        <v>5504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5506</v>
      </c>
      <c r="F52" s="590">
        <v>43059</v>
      </c>
      <c r="G52" s="591">
        <v>938.4</v>
      </c>
      <c r="H52" s="589" t="s">
        <v>474</v>
      </c>
      <c r="I52" s="589" t="s">
        <v>587</v>
      </c>
      <c r="J52" s="590">
        <v>43060</v>
      </c>
      <c r="K52" s="589" t="s">
        <v>4</v>
      </c>
      <c r="L52" s="589" t="s">
        <v>5504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5507</v>
      </c>
      <c r="F53" s="590">
        <v>43059</v>
      </c>
      <c r="G53" s="591">
        <v>607.5</v>
      </c>
      <c r="H53" s="589" t="s">
        <v>474</v>
      </c>
      <c r="I53" s="589" t="s">
        <v>587</v>
      </c>
      <c r="J53" s="590">
        <v>43060</v>
      </c>
      <c r="K53" s="589" t="s">
        <v>4</v>
      </c>
      <c r="L53" s="589" t="s">
        <v>5504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5307</v>
      </c>
      <c r="F54" s="590">
        <v>43056</v>
      </c>
      <c r="G54" s="591">
        <v>192</v>
      </c>
      <c r="H54" s="589" t="s">
        <v>474</v>
      </c>
      <c r="I54" s="589" t="s">
        <v>522</v>
      </c>
      <c r="J54" s="590">
        <v>43057</v>
      </c>
      <c r="K54" s="589" t="s">
        <v>4</v>
      </c>
      <c r="L54" s="589" t="s">
        <v>5294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5508</v>
      </c>
      <c r="F55" s="590">
        <v>43056</v>
      </c>
      <c r="G55" s="591">
        <v>112</v>
      </c>
      <c r="H55" s="589" t="s">
        <v>474</v>
      </c>
      <c r="I55" s="589" t="s">
        <v>587</v>
      </c>
      <c r="J55" s="590">
        <v>43057</v>
      </c>
      <c r="K55" s="589" t="s">
        <v>4</v>
      </c>
      <c r="L55" s="589" t="s">
        <v>5504</v>
      </c>
    </row>
    <row r="56" spans="1:12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5308</v>
      </c>
      <c r="F56" s="590">
        <v>43054</v>
      </c>
      <c r="G56" s="591">
        <v>70.12</v>
      </c>
      <c r="H56" s="589" t="s">
        <v>474</v>
      </c>
      <c r="I56" s="589" t="s">
        <v>522</v>
      </c>
      <c r="J56" s="590">
        <v>43055</v>
      </c>
      <c r="K56" s="589" t="s">
        <v>4</v>
      </c>
      <c r="L56" s="589" t="s">
        <v>5297</v>
      </c>
    </row>
    <row r="57" spans="1:12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5509</v>
      </c>
      <c r="F57" s="590">
        <v>43046</v>
      </c>
      <c r="G57" s="591">
        <v>128</v>
      </c>
      <c r="H57" s="589" t="s">
        <v>474</v>
      </c>
      <c r="I57" s="589" t="s">
        <v>1073</v>
      </c>
      <c r="J57" s="590">
        <v>43047</v>
      </c>
      <c r="K57" s="589" t="s">
        <v>4</v>
      </c>
      <c r="L57" s="589" t="s">
        <v>3256</v>
      </c>
    </row>
    <row r="58" spans="1:12" x14ac:dyDescent="0.2">
      <c r="A58" s="589" t="s">
        <v>611</v>
      </c>
      <c r="B58" s="589" t="s">
        <v>91</v>
      </c>
      <c r="C58" s="589" t="s">
        <v>92</v>
      </c>
      <c r="D58" s="589" t="s">
        <v>93</v>
      </c>
      <c r="E58" s="589" t="s">
        <v>4400</v>
      </c>
      <c r="F58" s="590">
        <v>43066</v>
      </c>
      <c r="G58" s="591">
        <v>259.42</v>
      </c>
      <c r="H58" s="589" t="s">
        <v>5510</v>
      </c>
      <c r="I58" s="589" t="s">
        <v>415</v>
      </c>
      <c r="J58" s="590">
        <v>43066</v>
      </c>
      <c r="K58" s="589" t="s">
        <v>4</v>
      </c>
      <c r="L58" s="589" t="s">
        <v>474</v>
      </c>
    </row>
    <row r="59" spans="1:12" x14ac:dyDescent="0.2">
      <c r="A59" s="589" t="s">
        <v>611</v>
      </c>
      <c r="B59" s="589" t="s">
        <v>91</v>
      </c>
      <c r="C59" s="589" t="s">
        <v>92</v>
      </c>
      <c r="D59" s="589" t="s">
        <v>93</v>
      </c>
      <c r="E59" s="589" t="s">
        <v>4404</v>
      </c>
      <c r="F59" s="590">
        <v>43056</v>
      </c>
      <c r="G59" s="591">
        <v>151.25</v>
      </c>
      <c r="H59" s="589" t="s">
        <v>4405</v>
      </c>
      <c r="I59" s="589" t="s">
        <v>526</v>
      </c>
      <c r="J59" s="590">
        <v>43056</v>
      </c>
      <c r="K59" s="589" t="s">
        <v>4</v>
      </c>
      <c r="L59" s="589" t="s">
        <v>4406</v>
      </c>
    </row>
    <row r="60" spans="1:12" x14ac:dyDescent="0.2">
      <c r="A60" s="589" t="s">
        <v>611</v>
      </c>
      <c r="B60" s="589" t="s">
        <v>572</v>
      </c>
      <c r="C60" s="589" t="s">
        <v>573</v>
      </c>
      <c r="D60" s="589" t="s">
        <v>574</v>
      </c>
      <c r="E60" s="589" t="s">
        <v>4492</v>
      </c>
      <c r="F60" s="590">
        <v>43047</v>
      </c>
      <c r="G60" s="591">
        <v>1099.01</v>
      </c>
      <c r="H60" s="589" t="s">
        <v>4493</v>
      </c>
      <c r="I60" s="589" t="s">
        <v>509</v>
      </c>
      <c r="J60" s="590">
        <v>43047</v>
      </c>
      <c r="K60" s="589" t="s">
        <v>4</v>
      </c>
      <c r="L60" s="589" t="s">
        <v>4494</v>
      </c>
    </row>
    <row r="61" spans="1:12" x14ac:dyDescent="0.2">
      <c r="A61" s="589" t="s">
        <v>611</v>
      </c>
      <c r="B61" s="589" t="s">
        <v>119</v>
      </c>
      <c r="C61" s="589" t="s">
        <v>120</v>
      </c>
      <c r="D61" s="589" t="s">
        <v>121</v>
      </c>
      <c r="E61" s="589" t="s">
        <v>5310</v>
      </c>
      <c r="F61" s="590">
        <v>43048</v>
      </c>
      <c r="G61" s="591">
        <v>96.8</v>
      </c>
      <c r="H61" s="589" t="s">
        <v>474</v>
      </c>
      <c r="I61" s="589" t="s">
        <v>226</v>
      </c>
      <c r="J61" s="590">
        <v>43053</v>
      </c>
      <c r="K61" s="589" t="s">
        <v>4</v>
      </c>
      <c r="L61" s="589" t="s">
        <v>474</v>
      </c>
    </row>
    <row r="62" spans="1:12" x14ac:dyDescent="0.2">
      <c r="A62" s="589" t="s">
        <v>611</v>
      </c>
      <c r="B62" s="589" t="s">
        <v>119</v>
      </c>
      <c r="C62" s="589" t="s">
        <v>120</v>
      </c>
      <c r="D62" s="589" t="s">
        <v>121</v>
      </c>
      <c r="E62" s="589" t="s">
        <v>5311</v>
      </c>
      <c r="F62" s="590">
        <v>43045</v>
      </c>
      <c r="G62" s="591">
        <v>91.72</v>
      </c>
      <c r="H62" s="589" t="s">
        <v>474</v>
      </c>
      <c r="I62" s="589" t="s">
        <v>226</v>
      </c>
      <c r="J62" s="590">
        <v>43047</v>
      </c>
      <c r="K62" s="589" t="s">
        <v>4</v>
      </c>
      <c r="L62" s="589" t="s">
        <v>474</v>
      </c>
    </row>
    <row r="63" spans="1:12" x14ac:dyDescent="0.2">
      <c r="A63" s="589" t="s">
        <v>611</v>
      </c>
      <c r="B63" s="589" t="s">
        <v>356</v>
      </c>
      <c r="C63" s="589" t="s">
        <v>477</v>
      </c>
      <c r="D63" s="589" t="s">
        <v>357</v>
      </c>
      <c r="E63" s="589" t="s">
        <v>4632</v>
      </c>
      <c r="F63" s="590">
        <v>43066</v>
      </c>
      <c r="G63" s="591">
        <v>1195.5</v>
      </c>
      <c r="H63" s="589" t="s">
        <v>4633</v>
      </c>
      <c r="I63" s="589" t="s">
        <v>111</v>
      </c>
      <c r="J63" s="590">
        <v>43066</v>
      </c>
      <c r="K63" s="589" t="s">
        <v>4</v>
      </c>
      <c r="L63" s="589" t="s">
        <v>4634</v>
      </c>
    </row>
    <row r="64" spans="1:12" x14ac:dyDescent="0.2">
      <c r="A64" s="589" t="s">
        <v>611</v>
      </c>
      <c r="B64" s="589" t="s">
        <v>190</v>
      </c>
      <c r="C64" s="589" t="s">
        <v>191</v>
      </c>
      <c r="D64" s="589" t="s">
        <v>192</v>
      </c>
      <c r="E64" s="589" t="s">
        <v>4731</v>
      </c>
      <c r="F64" s="590">
        <v>43053</v>
      </c>
      <c r="G64" s="591">
        <v>51.55</v>
      </c>
      <c r="H64" s="589" t="s">
        <v>4732</v>
      </c>
      <c r="I64" s="589" t="s">
        <v>492</v>
      </c>
      <c r="J64" s="590">
        <v>43053</v>
      </c>
      <c r="K64" s="589" t="s">
        <v>4</v>
      </c>
      <c r="L64" s="589" t="s">
        <v>4733</v>
      </c>
    </row>
    <row r="65" spans="1:12" x14ac:dyDescent="0.2">
      <c r="A65" s="589" t="s">
        <v>611</v>
      </c>
      <c r="B65" s="589" t="s">
        <v>190</v>
      </c>
      <c r="C65" s="589" t="s">
        <v>191</v>
      </c>
      <c r="D65" s="589" t="s">
        <v>192</v>
      </c>
      <c r="E65" s="589" t="s">
        <v>4734</v>
      </c>
      <c r="F65" s="590">
        <v>43053</v>
      </c>
      <c r="G65" s="591">
        <v>910.54</v>
      </c>
      <c r="H65" s="589" t="s">
        <v>4729</v>
      </c>
      <c r="I65" s="589" t="s">
        <v>492</v>
      </c>
      <c r="J65" s="590">
        <v>43053</v>
      </c>
      <c r="K65" s="589" t="s">
        <v>4</v>
      </c>
      <c r="L65" s="589" t="s">
        <v>4730</v>
      </c>
    </row>
    <row r="66" spans="1:12" x14ac:dyDescent="0.2">
      <c r="A66" s="589" t="s">
        <v>611</v>
      </c>
      <c r="B66" s="589" t="s">
        <v>168</v>
      </c>
      <c r="C66" s="589" t="s">
        <v>475</v>
      </c>
      <c r="D66" s="589" t="s">
        <v>169</v>
      </c>
      <c r="E66" s="589" t="s">
        <v>4790</v>
      </c>
      <c r="F66" s="590">
        <v>43055</v>
      </c>
      <c r="G66" s="591">
        <v>76.739999999999995</v>
      </c>
      <c r="H66" s="589" t="s">
        <v>474</v>
      </c>
      <c r="I66" s="589" t="s">
        <v>4791</v>
      </c>
      <c r="J66" s="590">
        <v>43060</v>
      </c>
      <c r="K66" s="589" t="s">
        <v>4</v>
      </c>
      <c r="L66" s="589" t="s">
        <v>474</v>
      </c>
    </row>
    <row r="67" spans="1:12" x14ac:dyDescent="0.2">
      <c r="A67" s="589" t="s">
        <v>611</v>
      </c>
      <c r="B67" s="589" t="s">
        <v>4882</v>
      </c>
      <c r="C67" s="589" t="s">
        <v>4883</v>
      </c>
      <c r="D67" s="589" t="s">
        <v>4884</v>
      </c>
      <c r="E67" s="589" t="s">
        <v>4885</v>
      </c>
      <c r="F67" s="590">
        <v>43049</v>
      </c>
      <c r="G67" s="591">
        <v>340</v>
      </c>
      <c r="H67" s="589" t="s">
        <v>474</v>
      </c>
      <c r="I67" s="589" t="s">
        <v>423</v>
      </c>
      <c r="J67" s="590">
        <v>43062</v>
      </c>
      <c r="K67" s="589" t="s">
        <v>4</v>
      </c>
      <c r="L67" s="589" t="s">
        <v>474</v>
      </c>
    </row>
    <row r="68" spans="1:12" x14ac:dyDescent="0.2">
      <c r="A68" s="589" t="s">
        <v>611</v>
      </c>
      <c r="B68" s="589" t="s">
        <v>343</v>
      </c>
      <c r="C68" s="589" t="s">
        <v>3821</v>
      </c>
      <c r="D68" s="589" t="s">
        <v>344</v>
      </c>
      <c r="E68" s="589" t="s">
        <v>4902</v>
      </c>
      <c r="F68" s="590">
        <v>43051</v>
      </c>
      <c r="G68" s="591">
        <v>470.13</v>
      </c>
      <c r="H68" s="589" t="s">
        <v>4903</v>
      </c>
      <c r="I68" s="589" t="s">
        <v>394</v>
      </c>
      <c r="J68" s="590">
        <v>43052</v>
      </c>
      <c r="K68" s="589" t="s">
        <v>4</v>
      </c>
      <c r="L68" s="589" t="s">
        <v>4904</v>
      </c>
    </row>
    <row r="69" spans="1:12" x14ac:dyDescent="0.2">
      <c r="A69" s="589" t="s">
        <v>611</v>
      </c>
      <c r="B69" s="589" t="s">
        <v>2443</v>
      </c>
      <c r="C69" s="589" t="s">
        <v>2444</v>
      </c>
      <c r="D69" s="589" t="s">
        <v>2445</v>
      </c>
      <c r="E69" s="589" t="s">
        <v>5511</v>
      </c>
      <c r="F69" s="590">
        <v>43043</v>
      </c>
      <c r="G69" s="591">
        <v>20.9</v>
      </c>
      <c r="H69" s="589" t="s">
        <v>474</v>
      </c>
      <c r="I69" s="589" t="s">
        <v>515</v>
      </c>
      <c r="J69" s="590">
        <v>43060</v>
      </c>
      <c r="K69" s="589" t="s">
        <v>4</v>
      </c>
      <c r="L69" s="589" t="s">
        <v>474</v>
      </c>
    </row>
    <row r="70" spans="1:12" x14ac:dyDescent="0.2">
      <c r="A70" s="589" t="s">
        <v>611</v>
      </c>
      <c r="B70" s="589" t="s">
        <v>1357</v>
      </c>
      <c r="C70" s="589" t="s">
        <v>1358</v>
      </c>
      <c r="D70" s="589" t="s">
        <v>1359</v>
      </c>
      <c r="E70" s="589" t="s">
        <v>5313</v>
      </c>
      <c r="F70" s="590">
        <v>43055</v>
      </c>
      <c r="G70" s="591">
        <v>369.39</v>
      </c>
      <c r="H70" s="589" t="s">
        <v>474</v>
      </c>
      <c r="I70" s="589" t="s">
        <v>350</v>
      </c>
      <c r="J70" s="590">
        <v>43055</v>
      </c>
      <c r="K70" s="589" t="s">
        <v>4</v>
      </c>
      <c r="L70" s="589" t="s">
        <v>474</v>
      </c>
    </row>
    <row r="71" spans="1:12" x14ac:dyDescent="0.2">
      <c r="A71" s="589" t="s">
        <v>611</v>
      </c>
      <c r="B71" s="589" t="s">
        <v>128</v>
      </c>
      <c r="C71" s="589" t="s">
        <v>300</v>
      </c>
      <c r="D71" s="589" t="s">
        <v>474</v>
      </c>
      <c r="E71" s="589" t="s">
        <v>5314</v>
      </c>
      <c r="F71" s="590">
        <v>43055</v>
      </c>
      <c r="G71" s="591">
        <v>650.95000000000005</v>
      </c>
      <c r="H71" s="589" t="s">
        <v>474</v>
      </c>
      <c r="I71" s="589" t="s">
        <v>5512</v>
      </c>
      <c r="J71" s="590">
        <v>43059</v>
      </c>
      <c r="K71" s="589" t="s">
        <v>4</v>
      </c>
      <c r="L71" s="589" t="s">
        <v>474</v>
      </c>
    </row>
    <row r="72" spans="1:12" x14ac:dyDescent="0.2">
      <c r="A72" s="589" t="s">
        <v>611</v>
      </c>
      <c r="B72" s="589" t="s">
        <v>3908</v>
      </c>
      <c r="C72" s="589" t="s">
        <v>3909</v>
      </c>
      <c r="D72" s="589" t="s">
        <v>3910</v>
      </c>
      <c r="E72" s="589" t="s">
        <v>4996</v>
      </c>
      <c r="F72" s="590">
        <v>43068</v>
      </c>
      <c r="G72" s="591">
        <v>1528.81</v>
      </c>
      <c r="H72" s="589" t="s">
        <v>474</v>
      </c>
      <c r="I72" s="589" t="s">
        <v>530</v>
      </c>
      <c r="J72" s="590">
        <v>43069</v>
      </c>
      <c r="K72" s="589" t="s">
        <v>4</v>
      </c>
      <c r="L72" s="589" t="s">
        <v>474</v>
      </c>
    </row>
    <row r="73" spans="1:12" x14ac:dyDescent="0.2">
      <c r="A73" s="589" t="s">
        <v>611</v>
      </c>
      <c r="B73" s="589" t="s">
        <v>5056</v>
      </c>
      <c r="C73" s="589" t="s">
        <v>5057</v>
      </c>
      <c r="D73" s="589" t="s">
        <v>5058</v>
      </c>
      <c r="E73" s="589" t="s">
        <v>5059</v>
      </c>
      <c r="F73" s="590">
        <v>43065</v>
      </c>
      <c r="G73" s="591">
        <v>69.98</v>
      </c>
      <c r="H73" s="589" t="s">
        <v>474</v>
      </c>
      <c r="I73" s="589" t="s">
        <v>550</v>
      </c>
      <c r="J73" s="590">
        <v>43068</v>
      </c>
      <c r="K73" s="589" t="s">
        <v>4</v>
      </c>
      <c r="L73" s="589" t="s">
        <v>474</v>
      </c>
    </row>
    <row r="74" spans="1:12" x14ac:dyDescent="0.2">
      <c r="A74" s="589" t="s">
        <v>611</v>
      </c>
      <c r="B74" s="589" t="s">
        <v>78</v>
      </c>
      <c r="C74" s="589" t="s">
        <v>79</v>
      </c>
      <c r="D74" s="589" t="s">
        <v>80</v>
      </c>
      <c r="E74" s="589" t="s">
        <v>5317</v>
      </c>
      <c r="F74" s="590">
        <v>43039</v>
      </c>
      <c r="G74" s="591">
        <v>32.29</v>
      </c>
      <c r="H74" s="589" t="s">
        <v>474</v>
      </c>
      <c r="I74" s="589" t="s">
        <v>226</v>
      </c>
      <c r="J74" s="590">
        <v>43046</v>
      </c>
      <c r="K74" s="589" t="s">
        <v>4</v>
      </c>
      <c r="L74" s="589" t="s">
        <v>474</v>
      </c>
    </row>
    <row r="75" spans="1:12" x14ac:dyDescent="0.2">
      <c r="A75" s="589" t="s">
        <v>611</v>
      </c>
      <c r="B75" s="589" t="s">
        <v>78</v>
      </c>
      <c r="C75" s="589" t="s">
        <v>79</v>
      </c>
      <c r="D75" s="589" t="s">
        <v>80</v>
      </c>
      <c r="E75" s="589" t="s">
        <v>5080</v>
      </c>
      <c r="F75" s="590">
        <v>43039</v>
      </c>
      <c r="G75" s="591">
        <v>503.81</v>
      </c>
      <c r="H75" s="589" t="s">
        <v>474</v>
      </c>
      <c r="I75" s="589" t="s">
        <v>111</v>
      </c>
      <c r="J75" s="590">
        <v>43046</v>
      </c>
      <c r="K75" s="589" t="s">
        <v>4</v>
      </c>
      <c r="L75" s="589" t="s">
        <v>5513</v>
      </c>
    </row>
    <row r="76" spans="1:12" x14ac:dyDescent="0.2">
      <c r="A76" s="589" t="s">
        <v>611</v>
      </c>
      <c r="B76" s="589" t="s">
        <v>78</v>
      </c>
      <c r="C76" s="589" t="s">
        <v>79</v>
      </c>
      <c r="D76" s="589" t="s">
        <v>80</v>
      </c>
      <c r="E76" s="589" t="s">
        <v>5318</v>
      </c>
      <c r="F76" s="590">
        <v>42947</v>
      </c>
      <c r="G76" s="591">
        <v>69.45</v>
      </c>
      <c r="H76" s="589" t="s">
        <v>474</v>
      </c>
      <c r="I76" s="589" t="s">
        <v>226</v>
      </c>
      <c r="J76" s="590">
        <v>43061</v>
      </c>
      <c r="K76" s="589" t="s">
        <v>4</v>
      </c>
      <c r="L76" s="589" t="s">
        <v>474</v>
      </c>
    </row>
    <row r="77" spans="1:12" x14ac:dyDescent="0.2">
      <c r="A77" s="589" t="s">
        <v>611</v>
      </c>
      <c r="B77" s="589" t="s">
        <v>2947</v>
      </c>
      <c r="C77" s="589" t="s">
        <v>2948</v>
      </c>
      <c r="D77" s="589" t="s">
        <v>2949</v>
      </c>
      <c r="E77" s="589" t="s">
        <v>5090</v>
      </c>
      <c r="F77" s="590">
        <v>43047</v>
      </c>
      <c r="G77" s="591">
        <v>71.599999999999994</v>
      </c>
      <c r="H77" s="589" t="s">
        <v>3693</v>
      </c>
      <c r="I77" s="589" t="s">
        <v>549</v>
      </c>
      <c r="J77" s="590">
        <v>43053</v>
      </c>
      <c r="K77" s="589" t="s">
        <v>4</v>
      </c>
      <c r="L77" s="589" t="s">
        <v>3694</v>
      </c>
    </row>
    <row r="78" spans="1:12" x14ac:dyDescent="0.2">
      <c r="A78" s="589" t="s">
        <v>611</v>
      </c>
      <c r="B78" s="589" t="s">
        <v>1051</v>
      </c>
      <c r="C78" s="589" t="s">
        <v>3698</v>
      </c>
      <c r="D78" s="589" t="s">
        <v>1052</v>
      </c>
      <c r="E78" s="589" t="s">
        <v>5099</v>
      </c>
      <c r="F78" s="590">
        <v>43060</v>
      </c>
      <c r="G78" s="591">
        <v>2970.72</v>
      </c>
      <c r="H78" s="589" t="s">
        <v>3700</v>
      </c>
      <c r="I78" s="589" t="s">
        <v>338</v>
      </c>
      <c r="J78" s="590">
        <v>43062</v>
      </c>
      <c r="K78" s="589" t="s">
        <v>4</v>
      </c>
      <c r="L78" s="589" t="s">
        <v>3701</v>
      </c>
    </row>
    <row r="79" spans="1:12" x14ac:dyDescent="0.2">
      <c r="A79" s="589" t="s">
        <v>611</v>
      </c>
      <c r="B79" s="589" t="s">
        <v>5100</v>
      </c>
      <c r="C79" s="589" t="s">
        <v>5101</v>
      </c>
      <c r="D79" s="589" t="s">
        <v>5102</v>
      </c>
      <c r="E79" s="589" t="s">
        <v>5103</v>
      </c>
      <c r="F79" s="590">
        <v>43039</v>
      </c>
      <c r="G79" s="591">
        <v>1663.75</v>
      </c>
      <c r="H79" s="589" t="s">
        <v>5104</v>
      </c>
      <c r="I79" s="589" t="s">
        <v>4791</v>
      </c>
      <c r="J79" s="590">
        <v>43047</v>
      </c>
      <c r="K79" s="589" t="s">
        <v>4</v>
      </c>
      <c r="L79" s="589" t="s">
        <v>5514</v>
      </c>
    </row>
    <row r="80" spans="1:12" x14ac:dyDescent="0.2">
      <c r="A80" s="589" t="s">
        <v>611</v>
      </c>
      <c r="B80" s="589" t="s">
        <v>243</v>
      </c>
      <c r="C80" s="589" t="s">
        <v>244</v>
      </c>
      <c r="D80" s="589" t="s">
        <v>245</v>
      </c>
      <c r="E80" s="589" t="s">
        <v>5109</v>
      </c>
      <c r="F80" s="590">
        <v>43059</v>
      </c>
      <c r="G80" s="591">
        <v>852.38</v>
      </c>
      <c r="H80" s="589" t="s">
        <v>5110</v>
      </c>
      <c r="I80" s="589" t="s">
        <v>612</v>
      </c>
      <c r="J80" s="590">
        <v>43062</v>
      </c>
      <c r="K80" s="589" t="s">
        <v>4</v>
      </c>
      <c r="L80" s="589" t="s">
        <v>5111</v>
      </c>
    </row>
    <row r="81" spans="1:12" x14ac:dyDescent="0.2">
      <c r="A81" s="589" t="s">
        <v>611</v>
      </c>
      <c r="B81" s="589" t="s">
        <v>5319</v>
      </c>
      <c r="C81" s="589" t="s">
        <v>5320</v>
      </c>
      <c r="D81" s="589" t="s">
        <v>5321</v>
      </c>
      <c r="E81" s="589" t="s">
        <v>4835</v>
      </c>
      <c r="F81" s="590">
        <v>43060</v>
      </c>
      <c r="G81" s="591">
        <v>1057</v>
      </c>
      <c r="H81" s="589" t="s">
        <v>474</v>
      </c>
      <c r="I81" s="589" t="s">
        <v>668</v>
      </c>
      <c r="J81" s="590">
        <v>43063</v>
      </c>
      <c r="K81" s="589" t="s">
        <v>4</v>
      </c>
      <c r="L81" s="589" t="s">
        <v>474</v>
      </c>
    </row>
    <row r="82" spans="1:12" x14ac:dyDescent="0.2">
      <c r="A82" s="589" t="s">
        <v>611</v>
      </c>
      <c r="B82" s="589" t="s">
        <v>3724</v>
      </c>
      <c r="C82" s="589" t="s">
        <v>3725</v>
      </c>
      <c r="D82" s="589" t="s">
        <v>3726</v>
      </c>
      <c r="E82" s="589" t="s">
        <v>5162</v>
      </c>
      <c r="F82" s="590">
        <v>43061</v>
      </c>
      <c r="G82" s="591">
        <v>4300.34</v>
      </c>
      <c r="H82" s="589" t="s">
        <v>5163</v>
      </c>
      <c r="I82" s="589" t="s">
        <v>509</v>
      </c>
      <c r="J82" s="590">
        <v>43062</v>
      </c>
      <c r="K82" s="589" t="s">
        <v>4</v>
      </c>
      <c r="L82" s="589" t="s">
        <v>5515</v>
      </c>
    </row>
    <row r="83" spans="1:12" x14ac:dyDescent="0.2">
      <c r="A83" s="589" t="s">
        <v>611</v>
      </c>
      <c r="B83" s="589" t="s">
        <v>184</v>
      </c>
      <c r="C83" s="589" t="s">
        <v>185</v>
      </c>
      <c r="D83" s="589" t="s">
        <v>186</v>
      </c>
      <c r="E83" s="589" t="s">
        <v>5322</v>
      </c>
      <c r="F83" s="590">
        <v>43052</v>
      </c>
      <c r="G83" s="591">
        <v>317.63</v>
      </c>
      <c r="H83" s="589" t="s">
        <v>5323</v>
      </c>
      <c r="I83" s="589" t="s">
        <v>111</v>
      </c>
      <c r="J83" s="590">
        <v>43055</v>
      </c>
      <c r="K83" s="589" t="s">
        <v>4</v>
      </c>
      <c r="L83" s="589" t="s">
        <v>3704</v>
      </c>
    </row>
    <row r="84" spans="1:12" x14ac:dyDescent="0.2">
      <c r="A84" s="589" t="s">
        <v>611</v>
      </c>
      <c r="B84" s="589" t="s">
        <v>318</v>
      </c>
      <c r="C84" s="589" t="s">
        <v>319</v>
      </c>
      <c r="D84" s="589" t="s">
        <v>320</v>
      </c>
      <c r="E84" s="589" t="s">
        <v>5240</v>
      </c>
      <c r="F84" s="590">
        <v>43063</v>
      </c>
      <c r="G84" s="591">
        <v>726</v>
      </c>
      <c r="H84" s="589" t="s">
        <v>474</v>
      </c>
      <c r="I84" s="589" t="s">
        <v>175</v>
      </c>
      <c r="J84" s="590">
        <v>43063</v>
      </c>
      <c r="K84" s="589" t="s">
        <v>4</v>
      </c>
      <c r="L84" s="589" t="s">
        <v>474</v>
      </c>
    </row>
    <row r="85" spans="1:12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5324</v>
      </c>
      <c r="F85" s="590">
        <v>42894</v>
      </c>
      <c r="G85" s="591">
        <v>70</v>
      </c>
      <c r="H85" s="589" t="s">
        <v>474</v>
      </c>
      <c r="I85" s="589" t="s">
        <v>1073</v>
      </c>
      <c r="J85" s="590">
        <v>43049</v>
      </c>
      <c r="K85" s="589" t="s">
        <v>4</v>
      </c>
      <c r="L85" s="589" t="s">
        <v>3256</v>
      </c>
    </row>
    <row r="86" spans="1:12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5325</v>
      </c>
      <c r="F86" s="590">
        <v>42894</v>
      </c>
      <c r="G86" s="591">
        <v>67</v>
      </c>
      <c r="H86" s="589" t="s">
        <v>474</v>
      </c>
      <c r="I86" s="589" t="s">
        <v>1073</v>
      </c>
      <c r="J86" s="590">
        <v>43049</v>
      </c>
      <c r="K86" s="589" t="s">
        <v>4</v>
      </c>
      <c r="L86" s="589" t="s">
        <v>3256</v>
      </c>
    </row>
    <row r="87" spans="1:12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5326</v>
      </c>
      <c r="F87" s="590">
        <v>42846</v>
      </c>
      <c r="G87" s="591">
        <v>70</v>
      </c>
      <c r="H87" s="589" t="s">
        <v>474</v>
      </c>
      <c r="I87" s="589" t="s">
        <v>1073</v>
      </c>
      <c r="J87" s="590">
        <v>43049</v>
      </c>
      <c r="K87" s="589" t="s">
        <v>4</v>
      </c>
      <c r="L87" s="589" t="s">
        <v>3256</v>
      </c>
    </row>
    <row r="88" spans="1:12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5327</v>
      </c>
      <c r="F88" s="590">
        <v>42846</v>
      </c>
      <c r="G88" s="591">
        <v>67</v>
      </c>
      <c r="H88" s="589" t="s">
        <v>474</v>
      </c>
      <c r="I88" s="589" t="s">
        <v>1073</v>
      </c>
      <c r="J88" s="590">
        <v>43049</v>
      </c>
      <c r="K88" s="589" t="s">
        <v>4</v>
      </c>
      <c r="L88" s="589" t="s">
        <v>3256</v>
      </c>
    </row>
    <row r="89" spans="1:12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5328</v>
      </c>
      <c r="F89" s="590">
        <v>42895</v>
      </c>
      <c r="G89" s="591">
        <v>402.09</v>
      </c>
      <c r="H89" s="589" t="s">
        <v>474</v>
      </c>
      <c r="I89" s="589" t="s">
        <v>549</v>
      </c>
      <c r="J89" s="590">
        <v>43063</v>
      </c>
      <c r="K89" s="589" t="s">
        <v>4</v>
      </c>
      <c r="L89" s="589" t="s">
        <v>5329</v>
      </c>
    </row>
    <row r="90" spans="1:12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5330</v>
      </c>
      <c r="F90" s="590">
        <v>42853</v>
      </c>
      <c r="G90" s="591">
        <v>34.65</v>
      </c>
      <c r="H90" s="589" t="s">
        <v>474</v>
      </c>
      <c r="I90" s="589" t="s">
        <v>152</v>
      </c>
      <c r="J90" s="590">
        <v>43049</v>
      </c>
      <c r="K90" s="589" t="s">
        <v>4</v>
      </c>
      <c r="L90" s="589" t="s">
        <v>5331</v>
      </c>
    </row>
    <row r="91" spans="1:12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5332</v>
      </c>
      <c r="F91" s="590">
        <v>42853</v>
      </c>
      <c r="G91" s="591">
        <v>31.05</v>
      </c>
      <c r="H91" s="589" t="s">
        <v>474</v>
      </c>
      <c r="I91" s="589" t="s">
        <v>152</v>
      </c>
      <c r="J91" s="590">
        <v>43049</v>
      </c>
      <c r="K91" s="589" t="s">
        <v>4</v>
      </c>
      <c r="L91" s="589" t="s">
        <v>5331</v>
      </c>
    </row>
    <row r="92" spans="1:12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5333</v>
      </c>
      <c r="F92" s="590">
        <v>42769</v>
      </c>
      <c r="G92" s="591">
        <v>36.71</v>
      </c>
      <c r="H92" s="589" t="s">
        <v>474</v>
      </c>
      <c r="I92" s="589" t="s">
        <v>415</v>
      </c>
      <c r="J92" s="590">
        <v>43049</v>
      </c>
      <c r="K92" s="589" t="s">
        <v>4</v>
      </c>
      <c r="L92" s="589" t="s">
        <v>5334</v>
      </c>
    </row>
    <row r="93" spans="1:12" x14ac:dyDescent="0.2">
      <c r="G93" s="592">
        <f>SUM(G2:G92)</f>
        <v>12108.820000000002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41"/>
  <sheetViews>
    <sheetView workbookViewId="0">
      <selection sqref="A1:XFD1048576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24" style="589" bestFit="1" customWidth="1"/>
    <col min="6" max="6" width="15" style="589" bestFit="1" customWidth="1"/>
    <col min="7" max="7" width="11" style="589" bestFit="1" customWidth="1"/>
    <col min="8" max="8" width="11" style="589" customWidth="1"/>
    <col min="9" max="9" width="13.85546875" style="589" customWidth="1"/>
    <col min="10" max="10" width="21" style="589" bestFit="1" customWidth="1"/>
    <col min="11" max="11" width="16" style="589" bestFit="1" customWidth="1"/>
    <col min="12" max="12" width="13" style="589" bestFit="1" customWidth="1"/>
    <col min="13" max="13" width="14" style="589" bestFit="1" customWidth="1"/>
    <col min="14" max="14" width="19" style="589" bestFit="1" customWidth="1"/>
    <col min="15" max="16384" width="9.140625" style="589"/>
  </cols>
  <sheetData>
    <row r="1" spans="1:14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/>
      <c r="I1" s="594"/>
      <c r="J1" s="594" t="s">
        <v>36</v>
      </c>
      <c r="K1" s="594" t="s">
        <v>3</v>
      </c>
      <c r="L1" s="595" t="s">
        <v>34</v>
      </c>
      <c r="M1" s="595" t="s">
        <v>35</v>
      </c>
      <c r="N1" s="594" t="s">
        <v>760</v>
      </c>
    </row>
    <row r="2" spans="1:14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5516</v>
      </c>
      <c r="F2" s="590">
        <v>43090</v>
      </c>
      <c r="G2" s="591">
        <v>89.55</v>
      </c>
      <c r="H2" s="591">
        <v>-1</v>
      </c>
      <c r="I2" s="591">
        <f>G2*H2</f>
        <v>-89.55</v>
      </c>
      <c r="J2" s="589" t="s">
        <v>474</v>
      </c>
      <c r="K2" s="589" t="s">
        <v>232</v>
      </c>
      <c r="L2" s="590">
        <v>43091</v>
      </c>
      <c r="M2" s="589" t="s">
        <v>71</v>
      </c>
      <c r="N2" s="589" t="s">
        <v>5517</v>
      </c>
    </row>
    <row r="3" spans="1:14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5518</v>
      </c>
      <c r="F3" s="590">
        <v>43089</v>
      </c>
      <c r="G3" s="591">
        <v>78.8</v>
      </c>
      <c r="H3" s="591">
        <v>-1</v>
      </c>
      <c r="I3" s="591">
        <f t="shared" ref="I3:I66" si="0">G3*H3</f>
        <v>-78.8</v>
      </c>
      <c r="J3" s="589" t="s">
        <v>474</v>
      </c>
      <c r="K3" s="589" t="s">
        <v>682</v>
      </c>
      <c r="L3" s="590">
        <v>43090</v>
      </c>
      <c r="M3" s="589" t="s">
        <v>71</v>
      </c>
      <c r="N3" s="589" t="s">
        <v>4050</v>
      </c>
    </row>
    <row r="4" spans="1:14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5519</v>
      </c>
      <c r="F4" s="590">
        <v>43089</v>
      </c>
      <c r="G4" s="591">
        <v>78.8</v>
      </c>
      <c r="H4" s="591">
        <v>-1</v>
      </c>
      <c r="I4" s="591">
        <f t="shared" si="0"/>
        <v>-78.8</v>
      </c>
      <c r="J4" s="589" t="s">
        <v>474</v>
      </c>
      <c r="K4" s="589" t="s">
        <v>682</v>
      </c>
      <c r="L4" s="590">
        <v>43090</v>
      </c>
      <c r="M4" s="589" t="s">
        <v>71</v>
      </c>
      <c r="N4" s="589" t="s">
        <v>4050</v>
      </c>
    </row>
    <row r="5" spans="1:14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5520</v>
      </c>
      <c r="F5" s="590">
        <v>43088</v>
      </c>
      <c r="G5" s="591">
        <v>26.65</v>
      </c>
      <c r="H5" s="591">
        <v>-1</v>
      </c>
      <c r="I5" s="591">
        <f t="shared" si="0"/>
        <v>-26.65</v>
      </c>
      <c r="J5" s="589" t="s">
        <v>474</v>
      </c>
      <c r="K5" s="589" t="s">
        <v>668</v>
      </c>
      <c r="L5" s="590">
        <v>43089</v>
      </c>
      <c r="M5" s="589" t="s">
        <v>71</v>
      </c>
      <c r="N5" s="589" t="s">
        <v>4247</v>
      </c>
    </row>
    <row r="6" spans="1:14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5521</v>
      </c>
      <c r="F6" s="590">
        <v>43088</v>
      </c>
      <c r="G6" s="591">
        <v>33.1</v>
      </c>
      <c r="H6" s="591">
        <v>-1</v>
      </c>
      <c r="I6" s="591">
        <f t="shared" si="0"/>
        <v>-33.1</v>
      </c>
      <c r="J6" s="589" t="s">
        <v>474</v>
      </c>
      <c r="K6" s="589" t="s">
        <v>668</v>
      </c>
      <c r="L6" s="590">
        <v>43089</v>
      </c>
      <c r="M6" s="589" t="s">
        <v>71</v>
      </c>
      <c r="N6" s="589" t="s">
        <v>4247</v>
      </c>
    </row>
    <row r="7" spans="1:14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5522</v>
      </c>
      <c r="F7" s="590">
        <v>43088</v>
      </c>
      <c r="G7" s="591">
        <v>119.98</v>
      </c>
      <c r="H7" s="591">
        <v>-1</v>
      </c>
      <c r="I7" s="591">
        <f t="shared" si="0"/>
        <v>-119.98</v>
      </c>
      <c r="J7" s="589" t="s">
        <v>474</v>
      </c>
      <c r="K7" s="589" t="s">
        <v>524</v>
      </c>
      <c r="L7" s="590">
        <v>43089</v>
      </c>
      <c r="M7" s="589" t="s">
        <v>71</v>
      </c>
      <c r="N7" s="589" t="s">
        <v>5523</v>
      </c>
    </row>
    <row r="8" spans="1:14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5524</v>
      </c>
      <c r="F8" s="590">
        <v>43088</v>
      </c>
      <c r="G8" s="591">
        <v>119.98</v>
      </c>
      <c r="H8" s="591">
        <v>-1</v>
      </c>
      <c r="I8" s="591">
        <f t="shared" si="0"/>
        <v>-119.98</v>
      </c>
      <c r="J8" s="589" t="s">
        <v>474</v>
      </c>
      <c r="K8" s="589" t="s">
        <v>539</v>
      </c>
      <c r="L8" s="590">
        <v>43089</v>
      </c>
      <c r="M8" s="589" t="s">
        <v>71</v>
      </c>
      <c r="N8" s="589" t="s">
        <v>3114</v>
      </c>
    </row>
    <row r="9" spans="1:14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5525</v>
      </c>
      <c r="F9" s="590">
        <v>43084</v>
      </c>
      <c r="G9" s="591">
        <v>487.85</v>
      </c>
      <c r="H9" s="591">
        <v>-1</v>
      </c>
      <c r="I9" s="591">
        <f t="shared" si="0"/>
        <v>-487.85</v>
      </c>
      <c r="J9" s="589" t="s">
        <v>474</v>
      </c>
      <c r="K9" s="589" t="s">
        <v>156</v>
      </c>
      <c r="L9" s="590">
        <v>43085</v>
      </c>
      <c r="M9" s="589" t="s">
        <v>71</v>
      </c>
      <c r="N9" s="589" t="s">
        <v>1888</v>
      </c>
    </row>
    <row r="10" spans="1:14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5526</v>
      </c>
      <c r="F10" s="590">
        <v>43084</v>
      </c>
      <c r="G10" s="591">
        <v>154.97999999999999</v>
      </c>
      <c r="H10" s="591">
        <v>-1</v>
      </c>
      <c r="I10" s="591">
        <f t="shared" si="0"/>
        <v>-154.97999999999999</v>
      </c>
      <c r="J10" s="589" t="s">
        <v>474</v>
      </c>
      <c r="K10" s="589" t="s">
        <v>2210</v>
      </c>
      <c r="L10" s="590">
        <v>43085</v>
      </c>
      <c r="M10" s="589" t="s">
        <v>71</v>
      </c>
      <c r="N10" s="589" t="s">
        <v>5527</v>
      </c>
    </row>
    <row r="11" spans="1:14" x14ac:dyDescent="0.2">
      <c r="A11" s="589" t="s">
        <v>611</v>
      </c>
      <c r="B11" s="589" t="s">
        <v>687</v>
      </c>
      <c r="C11" s="589" t="s">
        <v>2995</v>
      </c>
      <c r="D11" s="589" t="s">
        <v>689</v>
      </c>
      <c r="E11" s="589" t="s">
        <v>5528</v>
      </c>
      <c r="F11" s="590">
        <v>43084</v>
      </c>
      <c r="G11" s="591">
        <v>53.02</v>
      </c>
      <c r="H11" s="591">
        <v>-1</v>
      </c>
      <c r="I11" s="591">
        <f t="shared" si="0"/>
        <v>-53.02</v>
      </c>
      <c r="J11" s="589" t="s">
        <v>474</v>
      </c>
      <c r="K11" s="589" t="s">
        <v>521</v>
      </c>
      <c r="L11" s="590">
        <v>43085</v>
      </c>
      <c r="M11" s="589" t="s">
        <v>71</v>
      </c>
      <c r="N11" s="589" t="s">
        <v>5529</v>
      </c>
    </row>
    <row r="12" spans="1:14" x14ac:dyDescent="0.2">
      <c r="A12" s="589" t="s">
        <v>611</v>
      </c>
      <c r="B12" s="589" t="s">
        <v>687</v>
      </c>
      <c r="C12" s="589" t="s">
        <v>2995</v>
      </c>
      <c r="D12" s="589" t="s">
        <v>689</v>
      </c>
      <c r="E12" s="589" t="s">
        <v>5530</v>
      </c>
      <c r="F12" s="590">
        <v>43084</v>
      </c>
      <c r="G12" s="591">
        <v>40.770000000000003</v>
      </c>
      <c r="H12" s="591">
        <v>-1</v>
      </c>
      <c r="I12" s="591">
        <f t="shared" si="0"/>
        <v>-40.770000000000003</v>
      </c>
      <c r="J12" s="589" t="s">
        <v>474</v>
      </c>
      <c r="K12" s="589" t="s">
        <v>2943</v>
      </c>
      <c r="L12" s="590">
        <v>43085</v>
      </c>
      <c r="M12" s="589" t="s">
        <v>71</v>
      </c>
      <c r="N12" s="589" t="s">
        <v>5531</v>
      </c>
    </row>
    <row r="13" spans="1:14" x14ac:dyDescent="0.2">
      <c r="A13" s="589" t="s">
        <v>611</v>
      </c>
      <c r="B13" s="589" t="s">
        <v>687</v>
      </c>
      <c r="C13" s="589" t="s">
        <v>2995</v>
      </c>
      <c r="D13" s="589" t="s">
        <v>689</v>
      </c>
      <c r="E13" s="589" t="s">
        <v>5532</v>
      </c>
      <c r="F13" s="590">
        <v>43083</v>
      </c>
      <c r="G13" s="591">
        <v>82.95</v>
      </c>
      <c r="H13" s="591">
        <v>-1</v>
      </c>
      <c r="I13" s="591">
        <f t="shared" si="0"/>
        <v>-82.95</v>
      </c>
      <c r="J13" s="589" t="s">
        <v>474</v>
      </c>
      <c r="K13" s="589" t="s">
        <v>2203</v>
      </c>
      <c r="L13" s="590">
        <v>43084</v>
      </c>
      <c r="M13" s="589" t="s">
        <v>71</v>
      </c>
      <c r="N13" s="589" t="s">
        <v>3133</v>
      </c>
    </row>
    <row r="14" spans="1:14" x14ac:dyDescent="0.2">
      <c r="A14" s="589" t="s">
        <v>611</v>
      </c>
      <c r="B14" s="589" t="s">
        <v>687</v>
      </c>
      <c r="C14" s="589" t="s">
        <v>2995</v>
      </c>
      <c r="D14" s="589" t="s">
        <v>689</v>
      </c>
      <c r="E14" s="589" t="s">
        <v>5533</v>
      </c>
      <c r="F14" s="590">
        <v>43083</v>
      </c>
      <c r="G14" s="591">
        <v>97.85</v>
      </c>
      <c r="H14" s="591">
        <v>-1</v>
      </c>
      <c r="I14" s="591">
        <f t="shared" si="0"/>
        <v>-97.85</v>
      </c>
      <c r="J14" s="589" t="s">
        <v>474</v>
      </c>
      <c r="K14" s="589" t="s">
        <v>2203</v>
      </c>
      <c r="L14" s="590">
        <v>43084</v>
      </c>
      <c r="M14" s="589" t="s">
        <v>71</v>
      </c>
      <c r="N14" s="589" t="s">
        <v>3133</v>
      </c>
    </row>
    <row r="15" spans="1:14" x14ac:dyDescent="0.2">
      <c r="A15" s="589" t="s">
        <v>611</v>
      </c>
      <c r="B15" s="589" t="s">
        <v>687</v>
      </c>
      <c r="C15" s="589" t="s">
        <v>2995</v>
      </c>
      <c r="D15" s="589" t="s">
        <v>689</v>
      </c>
      <c r="E15" s="589" t="s">
        <v>5534</v>
      </c>
      <c r="F15" s="590">
        <v>43083</v>
      </c>
      <c r="G15" s="591">
        <v>135.43</v>
      </c>
      <c r="H15" s="591">
        <v>-1</v>
      </c>
      <c r="I15" s="591">
        <f t="shared" si="0"/>
        <v>-135.43</v>
      </c>
      <c r="J15" s="589" t="s">
        <v>474</v>
      </c>
      <c r="K15" s="589" t="s">
        <v>1073</v>
      </c>
      <c r="L15" s="590">
        <v>43084</v>
      </c>
      <c r="M15" s="589" t="s">
        <v>71</v>
      </c>
      <c r="N15" s="589" t="s">
        <v>474</v>
      </c>
    </row>
    <row r="16" spans="1:14" x14ac:dyDescent="0.2">
      <c r="A16" s="589" t="s">
        <v>611</v>
      </c>
      <c r="B16" s="589" t="s">
        <v>687</v>
      </c>
      <c r="C16" s="589" t="s">
        <v>2995</v>
      </c>
      <c r="D16" s="589" t="s">
        <v>689</v>
      </c>
      <c r="E16" s="589" t="s">
        <v>5535</v>
      </c>
      <c r="F16" s="590">
        <v>43081</v>
      </c>
      <c r="G16" s="591">
        <v>10.35</v>
      </c>
      <c r="H16" s="591">
        <v>-1</v>
      </c>
      <c r="I16" s="591">
        <f t="shared" si="0"/>
        <v>-10.35</v>
      </c>
      <c r="J16" s="589" t="s">
        <v>474</v>
      </c>
      <c r="K16" s="589" t="s">
        <v>1903</v>
      </c>
      <c r="L16" s="590">
        <v>43082</v>
      </c>
      <c r="M16" s="589" t="s">
        <v>71</v>
      </c>
      <c r="N16" s="589" t="s">
        <v>5536</v>
      </c>
    </row>
    <row r="17" spans="1:14" x14ac:dyDescent="0.2">
      <c r="A17" s="589" t="s">
        <v>611</v>
      </c>
      <c r="B17" s="589" t="s">
        <v>687</v>
      </c>
      <c r="C17" s="589" t="s">
        <v>2995</v>
      </c>
      <c r="D17" s="589" t="s">
        <v>689</v>
      </c>
      <c r="E17" s="589" t="s">
        <v>5537</v>
      </c>
      <c r="F17" s="590">
        <v>43081</v>
      </c>
      <c r="G17" s="591">
        <v>10.35</v>
      </c>
      <c r="H17" s="591">
        <v>-1</v>
      </c>
      <c r="I17" s="591">
        <f t="shared" si="0"/>
        <v>-10.35</v>
      </c>
      <c r="J17" s="589" t="s">
        <v>474</v>
      </c>
      <c r="K17" s="589" t="s">
        <v>1903</v>
      </c>
      <c r="L17" s="590">
        <v>43082</v>
      </c>
      <c r="M17" s="589" t="s">
        <v>71</v>
      </c>
      <c r="N17" s="589" t="s">
        <v>5536</v>
      </c>
    </row>
    <row r="18" spans="1:14" x14ac:dyDescent="0.2">
      <c r="A18" s="589" t="s">
        <v>611</v>
      </c>
      <c r="B18" s="589" t="s">
        <v>687</v>
      </c>
      <c r="C18" s="589" t="s">
        <v>2995</v>
      </c>
      <c r="D18" s="589" t="s">
        <v>689</v>
      </c>
      <c r="E18" s="589" t="s">
        <v>5538</v>
      </c>
      <c r="F18" s="590">
        <v>43080</v>
      </c>
      <c r="G18" s="591">
        <v>1173.6300000000001</v>
      </c>
      <c r="H18" s="591">
        <v>-1</v>
      </c>
      <c r="I18" s="591">
        <f t="shared" si="0"/>
        <v>-1173.6300000000001</v>
      </c>
      <c r="J18" s="589" t="s">
        <v>474</v>
      </c>
      <c r="K18" s="589" t="s">
        <v>226</v>
      </c>
      <c r="L18" s="590">
        <v>43081</v>
      </c>
      <c r="M18" s="589" t="s">
        <v>71</v>
      </c>
      <c r="N18" s="589" t="s">
        <v>5539</v>
      </c>
    </row>
    <row r="19" spans="1:14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5540</v>
      </c>
      <c r="F19" s="590">
        <v>43076</v>
      </c>
      <c r="G19" s="591">
        <v>42.55</v>
      </c>
      <c r="H19" s="591">
        <v>-1</v>
      </c>
      <c r="I19" s="591">
        <f t="shared" si="0"/>
        <v>-42.55</v>
      </c>
      <c r="J19" s="589" t="s">
        <v>474</v>
      </c>
      <c r="K19" s="589" t="s">
        <v>377</v>
      </c>
      <c r="L19" s="590">
        <v>43077</v>
      </c>
      <c r="M19" s="589" t="s">
        <v>71</v>
      </c>
      <c r="N19" s="589" t="s">
        <v>4151</v>
      </c>
    </row>
    <row r="20" spans="1:14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5541</v>
      </c>
      <c r="F20" s="590">
        <v>43074</v>
      </c>
      <c r="G20" s="591">
        <v>36.71</v>
      </c>
      <c r="H20" s="591">
        <v>-1</v>
      </c>
      <c r="I20" s="591">
        <f t="shared" si="0"/>
        <v>-36.71</v>
      </c>
      <c r="J20" s="589" t="s">
        <v>474</v>
      </c>
      <c r="K20" s="589" t="s">
        <v>1073</v>
      </c>
      <c r="L20" s="590">
        <v>43076</v>
      </c>
      <c r="M20" s="589" t="s">
        <v>71</v>
      </c>
      <c r="N20" s="589" t="s">
        <v>474</v>
      </c>
    </row>
    <row r="21" spans="1:14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5542</v>
      </c>
      <c r="F21" s="590">
        <v>43070</v>
      </c>
      <c r="G21" s="591">
        <v>53.52</v>
      </c>
      <c r="H21" s="591">
        <v>-1</v>
      </c>
      <c r="I21" s="591">
        <f t="shared" si="0"/>
        <v>-53.52</v>
      </c>
      <c r="J21" s="589" t="s">
        <v>474</v>
      </c>
      <c r="K21" s="589" t="s">
        <v>625</v>
      </c>
      <c r="L21" s="590">
        <v>43071</v>
      </c>
      <c r="M21" s="589" t="s">
        <v>71</v>
      </c>
      <c r="N21" s="589" t="s">
        <v>2572</v>
      </c>
    </row>
    <row r="22" spans="1:14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5543</v>
      </c>
      <c r="F22" s="590">
        <v>43070</v>
      </c>
      <c r="G22" s="591">
        <v>45.89</v>
      </c>
      <c r="H22" s="591">
        <v>-1</v>
      </c>
      <c r="I22" s="591">
        <f t="shared" si="0"/>
        <v>-45.89</v>
      </c>
      <c r="J22" s="589" t="s">
        <v>474</v>
      </c>
      <c r="K22" s="589" t="s">
        <v>625</v>
      </c>
      <c r="L22" s="590">
        <v>43071</v>
      </c>
      <c r="M22" s="589" t="s">
        <v>71</v>
      </c>
      <c r="N22" s="589" t="s">
        <v>2572</v>
      </c>
    </row>
    <row r="23" spans="1:14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5544</v>
      </c>
      <c r="F23" s="590">
        <v>43070</v>
      </c>
      <c r="G23" s="591">
        <v>127.99</v>
      </c>
      <c r="H23" s="591">
        <v>-1</v>
      </c>
      <c r="I23" s="591">
        <f t="shared" si="0"/>
        <v>-127.99</v>
      </c>
      <c r="J23" s="589" t="s">
        <v>474</v>
      </c>
      <c r="K23" s="589" t="s">
        <v>2054</v>
      </c>
      <c r="L23" s="590">
        <v>43071</v>
      </c>
      <c r="M23" s="589" t="s">
        <v>71</v>
      </c>
      <c r="N23" s="589" t="s">
        <v>3207</v>
      </c>
    </row>
    <row r="24" spans="1:14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5545</v>
      </c>
      <c r="F24" s="590">
        <v>43098</v>
      </c>
      <c r="G24" s="591">
        <v>198.76</v>
      </c>
      <c r="H24" s="591">
        <v>-1</v>
      </c>
      <c r="I24" s="591">
        <f t="shared" si="0"/>
        <v>-198.76</v>
      </c>
      <c r="J24" s="589" t="s">
        <v>474</v>
      </c>
      <c r="K24" s="589" t="s">
        <v>1500</v>
      </c>
      <c r="L24" s="590">
        <v>43099</v>
      </c>
      <c r="M24" s="589" t="s">
        <v>71</v>
      </c>
      <c r="N24" s="589" t="s">
        <v>5546</v>
      </c>
    </row>
    <row r="25" spans="1:14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5547</v>
      </c>
      <c r="F25" s="590">
        <v>43098</v>
      </c>
      <c r="G25" s="591">
        <v>112.13</v>
      </c>
      <c r="H25" s="591">
        <v>-1</v>
      </c>
      <c r="I25" s="591">
        <f t="shared" si="0"/>
        <v>-112.13</v>
      </c>
      <c r="J25" s="589" t="s">
        <v>474</v>
      </c>
      <c r="K25" s="589" t="s">
        <v>1500</v>
      </c>
      <c r="L25" s="590">
        <v>43099</v>
      </c>
      <c r="M25" s="589" t="s">
        <v>71</v>
      </c>
      <c r="N25" s="589" t="s">
        <v>5548</v>
      </c>
    </row>
    <row r="26" spans="1:14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5549</v>
      </c>
      <c r="F26" s="590">
        <v>43095</v>
      </c>
      <c r="G26" s="591">
        <v>412</v>
      </c>
      <c r="H26" s="591">
        <v>-1</v>
      </c>
      <c r="I26" s="591">
        <f t="shared" si="0"/>
        <v>-412</v>
      </c>
      <c r="J26" s="589" t="s">
        <v>474</v>
      </c>
      <c r="K26" s="589" t="s">
        <v>345</v>
      </c>
      <c r="L26" s="590">
        <v>43096</v>
      </c>
      <c r="M26" s="589" t="s">
        <v>71</v>
      </c>
      <c r="N26" s="589" t="s">
        <v>5550</v>
      </c>
    </row>
    <row r="27" spans="1:14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5551</v>
      </c>
      <c r="F27" s="590">
        <v>43095</v>
      </c>
      <c r="G27" s="591">
        <v>452</v>
      </c>
      <c r="H27" s="591">
        <v>-1</v>
      </c>
      <c r="I27" s="591">
        <f t="shared" si="0"/>
        <v>-452</v>
      </c>
      <c r="J27" s="589" t="s">
        <v>474</v>
      </c>
      <c r="K27" s="589" t="s">
        <v>2170</v>
      </c>
      <c r="L27" s="590">
        <v>43096</v>
      </c>
      <c r="M27" s="589" t="s">
        <v>71</v>
      </c>
      <c r="N27" s="589" t="s">
        <v>5552</v>
      </c>
    </row>
    <row r="28" spans="1:14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5553</v>
      </c>
      <c r="F28" s="590">
        <v>43088</v>
      </c>
      <c r="G28" s="591">
        <v>100.94</v>
      </c>
      <c r="H28" s="591">
        <v>-1</v>
      </c>
      <c r="I28" s="591">
        <f t="shared" si="0"/>
        <v>-100.94</v>
      </c>
      <c r="J28" s="589" t="s">
        <v>474</v>
      </c>
      <c r="K28" s="589" t="s">
        <v>616</v>
      </c>
      <c r="L28" s="590">
        <v>43089</v>
      </c>
      <c r="M28" s="589" t="s">
        <v>71</v>
      </c>
      <c r="N28" s="589" t="s">
        <v>5554</v>
      </c>
    </row>
    <row r="29" spans="1:14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5555</v>
      </c>
      <c r="F29" s="590">
        <v>43088</v>
      </c>
      <c r="G29" s="591">
        <v>140</v>
      </c>
      <c r="H29" s="591">
        <v>-1</v>
      </c>
      <c r="I29" s="591">
        <f t="shared" si="0"/>
        <v>-140</v>
      </c>
      <c r="J29" s="589" t="s">
        <v>474</v>
      </c>
      <c r="K29" s="589" t="s">
        <v>438</v>
      </c>
      <c r="L29" s="590">
        <v>43089</v>
      </c>
      <c r="M29" s="589" t="s">
        <v>71</v>
      </c>
      <c r="N29" s="589" t="s">
        <v>5556</v>
      </c>
    </row>
    <row r="30" spans="1:14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5557</v>
      </c>
      <c r="F30" s="590">
        <v>43087</v>
      </c>
      <c r="G30" s="591">
        <v>60</v>
      </c>
      <c r="H30" s="591">
        <v>-1</v>
      </c>
      <c r="I30" s="591">
        <f t="shared" si="0"/>
        <v>-60</v>
      </c>
      <c r="J30" s="589" t="s">
        <v>474</v>
      </c>
      <c r="K30" s="589" t="s">
        <v>438</v>
      </c>
      <c r="L30" s="590">
        <v>43088</v>
      </c>
      <c r="M30" s="589" t="s">
        <v>71</v>
      </c>
      <c r="N30" s="589" t="s">
        <v>5558</v>
      </c>
    </row>
    <row r="31" spans="1:14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5559</v>
      </c>
      <c r="F31" s="590">
        <v>43084</v>
      </c>
      <c r="G31" s="591">
        <v>660</v>
      </c>
      <c r="H31" s="591">
        <v>-1</v>
      </c>
      <c r="I31" s="591">
        <f t="shared" si="0"/>
        <v>-660</v>
      </c>
      <c r="J31" s="589" t="s">
        <v>474</v>
      </c>
      <c r="K31" s="589" t="s">
        <v>156</v>
      </c>
      <c r="L31" s="590">
        <v>43085</v>
      </c>
      <c r="M31" s="589" t="s">
        <v>71</v>
      </c>
      <c r="N31" s="589" t="s">
        <v>1888</v>
      </c>
    </row>
    <row r="32" spans="1:14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5560</v>
      </c>
      <c r="F32" s="590">
        <v>43084</v>
      </c>
      <c r="G32" s="591">
        <v>351.9</v>
      </c>
      <c r="H32" s="591">
        <v>-1</v>
      </c>
      <c r="I32" s="591">
        <f t="shared" si="0"/>
        <v>-351.9</v>
      </c>
      <c r="J32" s="589" t="s">
        <v>474</v>
      </c>
      <c r="K32" s="589" t="s">
        <v>587</v>
      </c>
      <c r="L32" s="590">
        <v>43085</v>
      </c>
      <c r="M32" s="589" t="s">
        <v>71</v>
      </c>
      <c r="N32" s="589" t="s">
        <v>5561</v>
      </c>
    </row>
    <row r="33" spans="1:14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5562</v>
      </c>
      <c r="F33" s="590">
        <v>43083</v>
      </c>
      <c r="G33" s="591">
        <v>49.3</v>
      </c>
      <c r="H33" s="591">
        <v>-1</v>
      </c>
      <c r="I33" s="591">
        <f t="shared" si="0"/>
        <v>-49.3</v>
      </c>
      <c r="J33" s="589" t="s">
        <v>474</v>
      </c>
      <c r="K33" s="589" t="s">
        <v>528</v>
      </c>
      <c r="L33" s="590">
        <v>43084</v>
      </c>
      <c r="M33" s="589" t="s">
        <v>71</v>
      </c>
      <c r="N33" s="589" t="s">
        <v>3037</v>
      </c>
    </row>
    <row r="34" spans="1:14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5563</v>
      </c>
      <c r="F34" s="590">
        <v>43083</v>
      </c>
      <c r="G34" s="591">
        <v>112</v>
      </c>
      <c r="H34" s="591">
        <v>-1</v>
      </c>
      <c r="I34" s="591">
        <f t="shared" si="0"/>
        <v>-112</v>
      </c>
      <c r="J34" s="589" t="s">
        <v>474</v>
      </c>
      <c r="K34" s="589" t="s">
        <v>225</v>
      </c>
      <c r="L34" s="590">
        <v>43084</v>
      </c>
      <c r="M34" s="589" t="s">
        <v>71</v>
      </c>
      <c r="N34" s="589" t="s">
        <v>5564</v>
      </c>
    </row>
    <row r="35" spans="1:14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5565</v>
      </c>
      <c r="F35" s="590">
        <v>43083</v>
      </c>
      <c r="G35" s="591">
        <v>62</v>
      </c>
      <c r="H35" s="591">
        <v>-1</v>
      </c>
      <c r="I35" s="591">
        <f t="shared" si="0"/>
        <v>-62</v>
      </c>
      <c r="J35" s="589" t="s">
        <v>474</v>
      </c>
      <c r="K35" s="589" t="s">
        <v>225</v>
      </c>
      <c r="L35" s="590">
        <v>43084</v>
      </c>
      <c r="M35" s="589" t="s">
        <v>71</v>
      </c>
      <c r="N35" s="589" t="s">
        <v>4009</v>
      </c>
    </row>
    <row r="36" spans="1:14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5566</v>
      </c>
      <c r="F36" s="590">
        <v>43070</v>
      </c>
      <c r="G36" s="591">
        <v>581</v>
      </c>
      <c r="H36" s="591">
        <v>-1</v>
      </c>
      <c r="I36" s="591">
        <f t="shared" si="0"/>
        <v>-581</v>
      </c>
      <c r="J36" s="589" t="s">
        <v>474</v>
      </c>
      <c r="K36" s="589" t="s">
        <v>1639</v>
      </c>
      <c r="L36" s="590">
        <v>43071</v>
      </c>
      <c r="M36" s="589" t="s">
        <v>71</v>
      </c>
      <c r="N36" s="589" t="s">
        <v>4359</v>
      </c>
    </row>
    <row r="37" spans="1:14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5567</v>
      </c>
      <c r="F37" s="590">
        <v>43070</v>
      </c>
      <c r="G37" s="591">
        <v>130</v>
      </c>
      <c r="H37" s="591">
        <v>-1</v>
      </c>
      <c r="I37" s="591">
        <f t="shared" si="0"/>
        <v>-130</v>
      </c>
      <c r="J37" s="589" t="s">
        <v>474</v>
      </c>
      <c r="K37" s="589" t="s">
        <v>530</v>
      </c>
      <c r="L37" s="590">
        <v>43071</v>
      </c>
      <c r="M37" s="589" t="s">
        <v>71</v>
      </c>
      <c r="N37" s="589" t="s">
        <v>474</v>
      </c>
    </row>
    <row r="38" spans="1:14" x14ac:dyDescent="0.2">
      <c r="A38" s="589" t="s">
        <v>611</v>
      </c>
      <c r="B38" s="589" t="s">
        <v>5568</v>
      </c>
      <c r="C38" s="589" t="s">
        <v>5569</v>
      </c>
      <c r="D38" s="589" t="s">
        <v>5570</v>
      </c>
      <c r="E38" s="589" t="s">
        <v>5571</v>
      </c>
      <c r="F38" s="590">
        <v>43087</v>
      </c>
      <c r="G38" s="591">
        <v>32.33</v>
      </c>
      <c r="H38" s="591">
        <v>-1</v>
      </c>
      <c r="I38" s="591">
        <f t="shared" si="0"/>
        <v>-32.33</v>
      </c>
      <c r="J38" s="589" t="s">
        <v>5572</v>
      </c>
      <c r="K38" s="589" t="s">
        <v>403</v>
      </c>
      <c r="L38" s="590">
        <v>43088</v>
      </c>
      <c r="M38" s="589" t="s">
        <v>71</v>
      </c>
      <c r="N38" s="589" t="s">
        <v>5573</v>
      </c>
    </row>
    <row r="39" spans="1:14" x14ac:dyDescent="0.2">
      <c r="A39" s="589" t="s">
        <v>611</v>
      </c>
      <c r="B39" s="589" t="s">
        <v>5574</v>
      </c>
      <c r="C39" s="589" t="s">
        <v>5575</v>
      </c>
      <c r="D39" s="589" t="s">
        <v>5576</v>
      </c>
      <c r="E39" s="589" t="s">
        <v>5577</v>
      </c>
      <c r="F39" s="590">
        <v>43090</v>
      </c>
      <c r="G39" s="591">
        <v>1300</v>
      </c>
      <c r="H39" s="591">
        <v>-1</v>
      </c>
      <c r="I39" s="591">
        <f t="shared" si="0"/>
        <v>-1300</v>
      </c>
      <c r="J39" s="589" t="s">
        <v>474</v>
      </c>
      <c r="K39" s="589" t="s">
        <v>412</v>
      </c>
      <c r="L39" s="590">
        <v>43091</v>
      </c>
      <c r="M39" s="589" t="s">
        <v>71</v>
      </c>
      <c r="N39" s="589" t="s">
        <v>474</v>
      </c>
    </row>
    <row r="40" spans="1:14" x14ac:dyDescent="0.2">
      <c r="A40" s="589" t="s">
        <v>611</v>
      </c>
      <c r="B40" s="589" t="s">
        <v>3590</v>
      </c>
      <c r="C40" s="589" t="s">
        <v>3591</v>
      </c>
      <c r="D40" s="589" t="s">
        <v>3592</v>
      </c>
      <c r="E40" s="589" t="s">
        <v>5578</v>
      </c>
      <c r="F40" s="590">
        <v>43081</v>
      </c>
      <c r="G40" s="591">
        <v>1499.01</v>
      </c>
      <c r="H40" s="591">
        <v>-1</v>
      </c>
      <c r="I40" s="591">
        <f t="shared" si="0"/>
        <v>-1499.01</v>
      </c>
      <c r="J40" s="589" t="s">
        <v>3594</v>
      </c>
      <c r="K40" s="589" t="s">
        <v>111</v>
      </c>
      <c r="L40" s="590">
        <v>43081</v>
      </c>
      <c r="M40" s="589" t="s">
        <v>71</v>
      </c>
      <c r="N40" s="589" t="s">
        <v>474</v>
      </c>
    </row>
    <row r="41" spans="1:14" x14ac:dyDescent="0.2">
      <c r="A41" s="589" t="s">
        <v>611</v>
      </c>
      <c r="B41" s="589" t="s">
        <v>844</v>
      </c>
      <c r="C41" s="589" t="s">
        <v>845</v>
      </c>
      <c r="D41" s="589" t="s">
        <v>846</v>
      </c>
      <c r="E41" s="589" t="s">
        <v>5579</v>
      </c>
      <c r="F41" s="590">
        <v>43089</v>
      </c>
      <c r="G41" s="591">
        <v>707.27</v>
      </c>
      <c r="H41" s="591">
        <v>-1</v>
      </c>
      <c r="I41" s="591">
        <f t="shared" si="0"/>
        <v>-707.27</v>
      </c>
      <c r="J41" s="589" t="s">
        <v>474</v>
      </c>
      <c r="K41" s="589" t="s">
        <v>848</v>
      </c>
      <c r="L41" s="590">
        <v>43090</v>
      </c>
      <c r="M41" s="589" t="s">
        <v>71</v>
      </c>
      <c r="N41" s="589" t="s">
        <v>474</v>
      </c>
    </row>
    <row r="42" spans="1:14" x14ac:dyDescent="0.2">
      <c r="A42" s="589" t="s">
        <v>611</v>
      </c>
      <c r="B42" s="589" t="s">
        <v>5580</v>
      </c>
      <c r="C42" s="589" t="s">
        <v>5581</v>
      </c>
      <c r="D42" s="589" t="s">
        <v>5582</v>
      </c>
      <c r="E42" s="589" t="s">
        <v>5583</v>
      </c>
      <c r="F42" s="590">
        <v>43091</v>
      </c>
      <c r="G42" s="591">
        <v>2257.75</v>
      </c>
      <c r="H42" s="591">
        <v>-1</v>
      </c>
      <c r="I42" s="591">
        <f t="shared" si="0"/>
        <v>-2257.75</v>
      </c>
      <c r="J42" s="589" t="s">
        <v>474</v>
      </c>
      <c r="K42" s="589" t="s">
        <v>412</v>
      </c>
      <c r="L42" s="590">
        <v>43091</v>
      </c>
      <c r="M42" s="589" t="s">
        <v>71</v>
      </c>
      <c r="N42" s="589" t="s">
        <v>474</v>
      </c>
    </row>
    <row r="43" spans="1:14" x14ac:dyDescent="0.2">
      <c r="A43" s="589" t="s">
        <v>611</v>
      </c>
      <c r="B43" s="589" t="s">
        <v>2440</v>
      </c>
      <c r="C43" s="589" t="s">
        <v>2441</v>
      </c>
      <c r="D43" s="589" t="s">
        <v>2442</v>
      </c>
      <c r="E43" s="589" t="s">
        <v>5584</v>
      </c>
      <c r="F43" s="590">
        <v>43087</v>
      </c>
      <c r="G43" s="591">
        <v>319</v>
      </c>
      <c r="H43" s="591">
        <v>-1</v>
      </c>
      <c r="I43" s="591">
        <f t="shared" si="0"/>
        <v>-319</v>
      </c>
      <c r="J43" s="589" t="s">
        <v>5585</v>
      </c>
      <c r="K43" s="589" t="s">
        <v>668</v>
      </c>
      <c r="L43" s="590">
        <v>43088</v>
      </c>
      <c r="M43" s="589" t="s">
        <v>71</v>
      </c>
      <c r="N43" s="589" t="s">
        <v>5586</v>
      </c>
    </row>
    <row r="44" spans="1:14" x14ac:dyDescent="0.2">
      <c r="A44" s="589" t="s">
        <v>611</v>
      </c>
      <c r="B44" s="589" t="s">
        <v>5587</v>
      </c>
      <c r="C44" s="589" t="s">
        <v>5588</v>
      </c>
      <c r="D44" s="589" t="s">
        <v>474</v>
      </c>
      <c r="E44" s="589" t="s">
        <v>5589</v>
      </c>
      <c r="F44" s="590">
        <v>43069</v>
      </c>
      <c r="G44" s="591">
        <v>1.03</v>
      </c>
      <c r="H44" s="591">
        <v>-1</v>
      </c>
      <c r="I44" s="591">
        <f t="shared" si="0"/>
        <v>-1.03</v>
      </c>
      <c r="J44" s="589" t="s">
        <v>474</v>
      </c>
      <c r="K44" s="589" t="s">
        <v>2069</v>
      </c>
      <c r="L44" s="590">
        <v>43073</v>
      </c>
      <c r="M44" s="589" t="s">
        <v>71</v>
      </c>
      <c r="N44" s="589" t="s">
        <v>474</v>
      </c>
    </row>
    <row r="45" spans="1:14" x14ac:dyDescent="0.2">
      <c r="A45" s="589" t="s">
        <v>611</v>
      </c>
      <c r="B45" s="589" t="s">
        <v>5590</v>
      </c>
      <c r="C45" s="589" t="s">
        <v>5591</v>
      </c>
      <c r="D45" s="589" t="s">
        <v>5592</v>
      </c>
      <c r="E45" s="589" t="s">
        <v>5593</v>
      </c>
      <c r="F45" s="590">
        <v>43090</v>
      </c>
      <c r="G45" s="591">
        <v>1450.79</v>
      </c>
      <c r="H45" s="591">
        <v>-1</v>
      </c>
      <c r="I45" s="591">
        <f t="shared" si="0"/>
        <v>-1450.79</v>
      </c>
      <c r="J45" s="589" t="s">
        <v>474</v>
      </c>
      <c r="K45" s="589" t="s">
        <v>233</v>
      </c>
      <c r="L45" s="590">
        <v>43091</v>
      </c>
      <c r="M45" s="589" t="s">
        <v>71</v>
      </c>
      <c r="N45" s="589" t="s">
        <v>474</v>
      </c>
    </row>
    <row r="46" spans="1:14" x14ac:dyDescent="0.2">
      <c r="A46" s="589" t="s">
        <v>611</v>
      </c>
      <c r="B46" s="589" t="s">
        <v>3668</v>
      </c>
      <c r="C46" s="589" t="s">
        <v>3669</v>
      </c>
      <c r="D46" s="589" t="s">
        <v>3670</v>
      </c>
      <c r="E46" s="589" t="s">
        <v>5594</v>
      </c>
      <c r="F46" s="590">
        <v>43084</v>
      </c>
      <c r="G46" s="591">
        <v>100.75</v>
      </c>
      <c r="H46" s="591">
        <v>-1</v>
      </c>
      <c r="I46" s="591">
        <f t="shared" si="0"/>
        <v>-100.75</v>
      </c>
      <c r="J46" s="589" t="s">
        <v>474</v>
      </c>
      <c r="K46" s="589" t="s">
        <v>183</v>
      </c>
      <c r="L46" s="590">
        <v>43087</v>
      </c>
      <c r="M46" s="589" t="s">
        <v>71</v>
      </c>
      <c r="N46" s="589" t="s">
        <v>474</v>
      </c>
    </row>
    <row r="47" spans="1:14" x14ac:dyDescent="0.2">
      <c r="A47" s="589" t="s">
        <v>611</v>
      </c>
      <c r="B47" s="589" t="s">
        <v>81</v>
      </c>
      <c r="C47" s="589" t="s">
        <v>82</v>
      </c>
      <c r="D47" s="589" t="s">
        <v>83</v>
      </c>
      <c r="E47" s="589" t="s">
        <v>5595</v>
      </c>
      <c r="F47" s="590">
        <v>43083</v>
      </c>
      <c r="G47" s="591">
        <v>66.069999999999993</v>
      </c>
      <c r="H47" s="591">
        <v>-1</v>
      </c>
      <c r="I47" s="591">
        <f t="shared" si="0"/>
        <v>-66.069999999999993</v>
      </c>
      <c r="J47" s="589" t="s">
        <v>474</v>
      </c>
      <c r="K47" s="589" t="s">
        <v>111</v>
      </c>
      <c r="L47" s="590">
        <v>43084</v>
      </c>
      <c r="M47" s="589" t="s">
        <v>71</v>
      </c>
      <c r="N47" s="589" t="s">
        <v>474</v>
      </c>
    </row>
    <row r="48" spans="1:14" x14ac:dyDescent="0.2">
      <c r="A48" s="589" t="s">
        <v>611</v>
      </c>
      <c r="B48" s="589" t="s">
        <v>81</v>
      </c>
      <c r="C48" s="589" t="s">
        <v>82</v>
      </c>
      <c r="D48" s="589" t="s">
        <v>83</v>
      </c>
      <c r="E48" s="589" t="s">
        <v>5596</v>
      </c>
      <c r="F48" s="590">
        <v>43083</v>
      </c>
      <c r="G48" s="591">
        <v>132.13</v>
      </c>
      <c r="H48" s="591">
        <v>-1</v>
      </c>
      <c r="I48" s="591">
        <f t="shared" si="0"/>
        <v>-132.13</v>
      </c>
      <c r="J48" s="589" t="s">
        <v>474</v>
      </c>
      <c r="K48" s="589" t="s">
        <v>111</v>
      </c>
      <c r="L48" s="590">
        <v>43084</v>
      </c>
      <c r="M48" s="589" t="s">
        <v>71</v>
      </c>
      <c r="N48" s="589" t="s">
        <v>474</v>
      </c>
    </row>
    <row r="49" spans="1:14" x14ac:dyDescent="0.2">
      <c r="A49" s="589" t="s">
        <v>611</v>
      </c>
      <c r="B49" s="589" t="s">
        <v>81</v>
      </c>
      <c r="C49" s="589" t="s">
        <v>82</v>
      </c>
      <c r="D49" s="589" t="s">
        <v>83</v>
      </c>
      <c r="E49" s="589" t="s">
        <v>5597</v>
      </c>
      <c r="F49" s="590">
        <v>43083</v>
      </c>
      <c r="G49" s="591">
        <v>110.11</v>
      </c>
      <c r="H49" s="591">
        <v>-1</v>
      </c>
      <c r="I49" s="591">
        <f t="shared" si="0"/>
        <v>-110.11</v>
      </c>
      <c r="J49" s="589" t="s">
        <v>474</v>
      </c>
      <c r="K49" s="589" t="s">
        <v>111</v>
      </c>
      <c r="L49" s="590">
        <v>43084</v>
      </c>
      <c r="M49" s="589" t="s">
        <v>71</v>
      </c>
      <c r="N49" s="589" t="s">
        <v>474</v>
      </c>
    </row>
    <row r="50" spans="1:14" x14ac:dyDescent="0.2">
      <c r="A50" s="589" t="s">
        <v>611</v>
      </c>
      <c r="B50" s="589" t="s">
        <v>81</v>
      </c>
      <c r="C50" s="589" t="s">
        <v>82</v>
      </c>
      <c r="D50" s="589" t="s">
        <v>83</v>
      </c>
      <c r="E50" s="589" t="s">
        <v>5598</v>
      </c>
      <c r="F50" s="590">
        <v>43083</v>
      </c>
      <c r="G50" s="591">
        <v>0.24</v>
      </c>
      <c r="H50" s="591">
        <v>-1</v>
      </c>
      <c r="I50" s="591">
        <f t="shared" si="0"/>
        <v>-0.24</v>
      </c>
      <c r="J50" s="589" t="s">
        <v>474</v>
      </c>
      <c r="K50" s="589" t="s">
        <v>133</v>
      </c>
      <c r="L50" s="590">
        <v>43084</v>
      </c>
      <c r="M50" s="589" t="s">
        <v>71</v>
      </c>
      <c r="N50" s="589" t="s">
        <v>474</v>
      </c>
    </row>
    <row r="51" spans="1:14" x14ac:dyDescent="0.2">
      <c r="A51" s="589" t="s">
        <v>611</v>
      </c>
      <c r="B51" s="589" t="s">
        <v>81</v>
      </c>
      <c r="C51" s="589" t="s">
        <v>82</v>
      </c>
      <c r="D51" s="589" t="s">
        <v>83</v>
      </c>
      <c r="E51" s="589" t="s">
        <v>5599</v>
      </c>
      <c r="F51" s="590">
        <v>43083</v>
      </c>
      <c r="G51" s="591">
        <v>178.35</v>
      </c>
      <c r="H51" s="591">
        <v>-1</v>
      </c>
      <c r="I51" s="591">
        <f t="shared" si="0"/>
        <v>-178.35</v>
      </c>
      <c r="J51" s="589" t="s">
        <v>474</v>
      </c>
      <c r="K51" s="589" t="s">
        <v>133</v>
      </c>
      <c r="L51" s="590">
        <v>43083</v>
      </c>
      <c r="M51" s="589" t="s">
        <v>71</v>
      </c>
      <c r="N51" s="589" t="s">
        <v>474</v>
      </c>
    </row>
    <row r="52" spans="1:14" x14ac:dyDescent="0.2">
      <c r="A52" s="589" t="s">
        <v>611</v>
      </c>
      <c r="B52" s="589" t="s">
        <v>544</v>
      </c>
      <c r="C52" s="589" t="s">
        <v>545</v>
      </c>
      <c r="D52" s="589" t="s">
        <v>546</v>
      </c>
      <c r="E52" s="589" t="s">
        <v>5600</v>
      </c>
      <c r="F52" s="590">
        <v>43056</v>
      </c>
      <c r="G52" s="591">
        <v>16.940000000000001</v>
      </c>
      <c r="H52" s="591">
        <v>-1</v>
      </c>
      <c r="I52" s="591">
        <f t="shared" si="0"/>
        <v>-16.940000000000001</v>
      </c>
      <c r="J52" s="589" t="s">
        <v>474</v>
      </c>
      <c r="K52" s="589" t="s">
        <v>152</v>
      </c>
      <c r="L52" s="590">
        <v>43080</v>
      </c>
      <c r="M52" s="589" t="s">
        <v>71</v>
      </c>
      <c r="N52" s="589" t="s">
        <v>474</v>
      </c>
    </row>
    <row r="53" spans="1:14" x14ac:dyDescent="0.2">
      <c r="A53" s="589" t="s">
        <v>611</v>
      </c>
      <c r="B53" s="589" t="s">
        <v>88</v>
      </c>
      <c r="C53" s="589" t="s">
        <v>89</v>
      </c>
      <c r="D53" s="589" t="s">
        <v>90</v>
      </c>
      <c r="E53" s="589" t="s">
        <v>5601</v>
      </c>
      <c r="F53" s="590">
        <v>43089</v>
      </c>
      <c r="G53" s="591">
        <v>161.97999999999999</v>
      </c>
      <c r="H53" s="591">
        <v>-1</v>
      </c>
      <c r="I53" s="591">
        <f t="shared" si="0"/>
        <v>-161.97999999999999</v>
      </c>
      <c r="J53" s="589" t="s">
        <v>5602</v>
      </c>
      <c r="K53" s="589" t="s">
        <v>529</v>
      </c>
      <c r="L53" s="590">
        <v>43091</v>
      </c>
      <c r="M53" s="589" t="s">
        <v>71</v>
      </c>
      <c r="N53" s="589" t="s">
        <v>5603</v>
      </c>
    </row>
    <row r="54" spans="1:14" x14ac:dyDescent="0.2">
      <c r="A54" s="589" t="s">
        <v>611</v>
      </c>
      <c r="B54" s="589" t="s">
        <v>88</v>
      </c>
      <c r="C54" s="589" t="s">
        <v>89</v>
      </c>
      <c r="D54" s="589" t="s">
        <v>90</v>
      </c>
      <c r="E54" s="589" t="s">
        <v>5604</v>
      </c>
      <c r="F54" s="590">
        <v>43089</v>
      </c>
      <c r="G54" s="591">
        <v>502.25</v>
      </c>
      <c r="H54" s="591">
        <v>-1</v>
      </c>
      <c r="I54" s="591">
        <f t="shared" si="0"/>
        <v>-502.25</v>
      </c>
      <c r="J54" s="589" t="s">
        <v>5605</v>
      </c>
      <c r="K54" s="589" t="s">
        <v>5606</v>
      </c>
      <c r="L54" s="590">
        <v>43091</v>
      </c>
      <c r="M54" s="589" t="s">
        <v>71</v>
      </c>
      <c r="N54" s="589" t="s">
        <v>5607</v>
      </c>
    </row>
    <row r="55" spans="1:14" x14ac:dyDescent="0.2">
      <c r="A55" s="589" t="s">
        <v>611</v>
      </c>
      <c r="B55" s="589" t="s">
        <v>88</v>
      </c>
      <c r="C55" s="589" t="s">
        <v>89</v>
      </c>
      <c r="D55" s="589" t="s">
        <v>90</v>
      </c>
      <c r="E55" s="589" t="s">
        <v>5608</v>
      </c>
      <c r="F55" s="590">
        <v>43088</v>
      </c>
      <c r="G55" s="591">
        <v>108.85</v>
      </c>
      <c r="H55" s="591">
        <v>-1</v>
      </c>
      <c r="I55" s="591">
        <f t="shared" si="0"/>
        <v>-108.85</v>
      </c>
      <c r="J55" s="589" t="s">
        <v>5609</v>
      </c>
      <c r="K55" s="589" t="s">
        <v>242</v>
      </c>
      <c r="L55" s="590">
        <v>43089</v>
      </c>
      <c r="M55" s="589" t="s">
        <v>71</v>
      </c>
      <c r="N55" s="589" t="s">
        <v>5610</v>
      </c>
    </row>
    <row r="56" spans="1:14" x14ac:dyDescent="0.2">
      <c r="A56" s="589" t="s">
        <v>611</v>
      </c>
      <c r="B56" s="589" t="s">
        <v>158</v>
      </c>
      <c r="C56" s="589" t="s">
        <v>159</v>
      </c>
      <c r="D56" s="589" t="s">
        <v>160</v>
      </c>
      <c r="E56" s="589" t="s">
        <v>5611</v>
      </c>
      <c r="F56" s="590">
        <v>43082</v>
      </c>
      <c r="G56" s="591">
        <v>300</v>
      </c>
      <c r="H56" s="591">
        <v>-1</v>
      </c>
      <c r="I56" s="591">
        <f t="shared" si="0"/>
        <v>-300</v>
      </c>
      <c r="J56" s="589" t="s">
        <v>474</v>
      </c>
      <c r="K56" s="589" t="s">
        <v>1195</v>
      </c>
      <c r="L56" s="590">
        <v>43084</v>
      </c>
      <c r="M56" s="589" t="s">
        <v>71</v>
      </c>
      <c r="N56" s="589" t="s">
        <v>474</v>
      </c>
    </row>
    <row r="57" spans="1:14" x14ac:dyDescent="0.2">
      <c r="A57" s="589" t="s">
        <v>611</v>
      </c>
      <c r="B57" s="589" t="s">
        <v>168</v>
      </c>
      <c r="C57" s="589" t="s">
        <v>475</v>
      </c>
      <c r="D57" s="589" t="s">
        <v>169</v>
      </c>
      <c r="E57" s="589" t="s">
        <v>5612</v>
      </c>
      <c r="F57" s="590">
        <v>43060</v>
      </c>
      <c r="G57" s="591">
        <v>43.32</v>
      </c>
      <c r="H57" s="591">
        <v>-1</v>
      </c>
      <c r="I57" s="591">
        <f t="shared" si="0"/>
        <v>-43.32</v>
      </c>
      <c r="J57" s="589" t="s">
        <v>4778</v>
      </c>
      <c r="K57" s="589" t="s">
        <v>84</v>
      </c>
      <c r="L57" s="590">
        <v>43084</v>
      </c>
      <c r="M57" s="589" t="s">
        <v>71</v>
      </c>
      <c r="N57" s="589" t="s">
        <v>4779</v>
      </c>
    </row>
    <row r="58" spans="1:14" x14ac:dyDescent="0.2">
      <c r="A58" s="589" t="s">
        <v>611</v>
      </c>
      <c r="B58" s="589" t="s">
        <v>168</v>
      </c>
      <c r="C58" s="589" t="s">
        <v>475</v>
      </c>
      <c r="D58" s="589" t="s">
        <v>169</v>
      </c>
      <c r="E58" s="589" t="s">
        <v>5613</v>
      </c>
      <c r="F58" s="590">
        <v>43055</v>
      </c>
      <c r="G58" s="591">
        <v>19.38</v>
      </c>
      <c r="H58" s="591">
        <v>-1</v>
      </c>
      <c r="I58" s="591">
        <f t="shared" si="0"/>
        <v>-19.38</v>
      </c>
      <c r="J58" s="589" t="s">
        <v>4796</v>
      </c>
      <c r="K58" s="589" t="s">
        <v>85</v>
      </c>
      <c r="L58" s="590">
        <v>43081</v>
      </c>
      <c r="M58" s="589" t="s">
        <v>71</v>
      </c>
      <c r="N58" s="589" t="s">
        <v>4797</v>
      </c>
    </row>
    <row r="59" spans="1:14" x14ac:dyDescent="0.2">
      <c r="A59" s="589" t="s">
        <v>611</v>
      </c>
      <c r="B59" s="589" t="s">
        <v>168</v>
      </c>
      <c r="C59" s="589" t="s">
        <v>475</v>
      </c>
      <c r="D59" s="589" t="s">
        <v>169</v>
      </c>
      <c r="E59" s="589" t="s">
        <v>5614</v>
      </c>
      <c r="F59" s="590">
        <v>43055</v>
      </c>
      <c r="G59" s="591">
        <v>41.48</v>
      </c>
      <c r="H59" s="591">
        <v>-1</v>
      </c>
      <c r="I59" s="591">
        <f t="shared" si="0"/>
        <v>-41.48</v>
      </c>
      <c r="J59" s="589" t="s">
        <v>5615</v>
      </c>
      <c r="K59" s="589" t="s">
        <v>5616</v>
      </c>
      <c r="L59" s="590">
        <v>43074</v>
      </c>
      <c r="M59" s="589" t="s">
        <v>71</v>
      </c>
      <c r="N59" s="589" t="s">
        <v>5617</v>
      </c>
    </row>
    <row r="60" spans="1:14" x14ac:dyDescent="0.2">
      <c r="A60" s="589" t="s">
        <v>611</v>
      </c>
      <c r="B60" s="589" t="s">
        <v>130</v>
      </c>
      <c r="C60" s="589" t="s">
        <v>131</v>
      </c>
      <c r="D60" s="589" t="s">
        <v>132</v>
      </c>
      <c r="E60" s="589" t="s">
        <v>5618</v>
      </c>
      <c r="F60" s="590">
        <v>43087</v>
      </c>
      <c r="G60" s="591">
        <v>7321.52</v>
      </c>
      <c r="H60" s="591">
        <v>-1</v>
      </c>
      <c r="I60" s="591">
        <f t="shared" si="0"/>
        <v>-7321.52</v>
      </c>
      <c r="J60" s="589" t="s">
        <v>474</v>
      </c>
      <c r="K60" s="589" t="s">
        <v>376</v>
      </c>
      <c r="L60" s="590">
        <v>43087</v>
      </c>
      <c r="M60" s="589" t="s">
        <v>71</v>
      </c>
      <c r="N60" s="589" t="s">
        <v>474</v>
      </c>
    </row>
    <row r="61" spans="1:14" x14ac:dyDescent="0.2">
      <c r="A61" s="589" t="s">
        <v>611</v>
      </c>
      <c r="B61" s="589" t="s">
        <v>130</v>
      </c>
      <c r="C61" s="589" t="s">
        <v>131</v>
      </c>
      <c r="D61" s="589" t="s">
        <v>132</v>
      </c>
      <c r="E61" s="589" t="s">
        <v>5619</v>
      </c>
      <c r="F61" s="590">
        <v>43087</v>
      </c>
      <c r="G61" s="591">
        <v>7321.52</v>
      </c>
      <c r="H61" s="591">
        <v>-1</v>
      </c>
      <c r="I61" s="591">
        <f t="shared" si="0"/>
        <v>-7321.52</v>
      </c>
      <c r="J61" s="589" t="s">
        <v>474</v>
      </c>
      <c r="K61" s="589" t="s">
        <v>376</v>
      </c>
      <c r="L61" s="590">
        <v>43087</v>
      </c>
      <c r="M61" s="589" t="s">
        <v>71</v>
      </c>
      <c r="N61" s="589" t="s">
        <v>474</v>
      </c>
    </row>
    <row r="62" spans="1:14" x14ac:dyDescent="0.2">
      <c r="A62" s="589" t="s">
        <v>611</v>
      </c>
      <c r="B62" s="589" t="s">
        <v>130</v>
      </c>
      <c r="C62" s="589" t="s">
        <v>131</v>
      </c>
      <c r="D62" s="589" t="s">
        <v>132</v>
      </c>
      <c r="E62" s="589" t="s">
        <v>5620</v>
      </c>
      <c r="F62" s="590">
        <v>43087</v>
      </c>
      <c r="G62" s="591">
        <v>7321.52</v>
      </c>
      <c r="H62" s="591">
        <v>-1</v>
      </c>
      <c r="I62" s="591">
        <f t="shared" si="0"/>
        <v>-7321.52</v>
      </c>
      <c r="J62" s="589" t="s">
        <v>474</v>
      </c>
      <c r="K62" s="589" t="s">
        <v>376</v>
      </c>
      <c r="L62" s="590">
        <v>43087</v>
      </c>
      <c r="M62" s="589" t="s">
        <v>71</v>
      </c>
      <c r="N62" s="589" t="s">
        <v>474</v>
      </c>
    </row>
    <row r="63" spans="1:14" x14ac:dyDescent="0.2">
      <c r="A63" s="589" t="s">
        <v>611</v>
      </c>
      <c r="B63" s="589" t="s">
        <v>3051</v>
      </c>
      <c r="C63" s="589" t="s">
        <v>3052</v>
      </c>
      <c r="D63" s="589" t="s">
        <v>3053</v>
      </c>
      <c r="E63" s="589" t="s">
        <v>5621</v>
      </c>
      <c r="F63" s="590">
        <v>43087</v>
      </c>
      <c r="G63" s="591">
        <v>1582.2</v>
      </c>
      <c r="H63" s="591">
        <v>-1</v>
      </c>
      <c r="I63" s="591">
        <f t="shared" si="0"/>
        <v>-1582.2</v>
      </c>
      <c r="J63" s="589" t="s">
        <v>5622</v>
      </c>
      <c r="K63" s="589" t="s">
        <v>161</v>
      </c>
      <c r="L63" s="590">
        <v>43096</v>
      </c>
      <c r="M63" s="589" t="s">
        <v>71</v>
      </c>
      <c r="N63" s="589" t="s">
        <v>5623</v>
      </c>
    </row>
    <row r="64" spans="1:14" x14ac:dyDescent="0.2">
      <c r="A64" s="589" t="s">
        <v>611</v>
      </c>
      <c r="B64" s="589" t="s">
        <v>3051</v>
      </c>
      <c r="C64" s="589" t="s">
        <v>3052</v>
      </c>
      <c r="D64" s="589" t="s">
        <v>3053</v>
      </c>
      <c r="E64" s="589" t="s">
        <v>5624</v>
      </c>
      <c r="F64" s="590">
        <v>43087</v>
      </c>
      <c r="G64" s="591">
        <v>3022.89</v>
      </c>
      <c r="H64" s="591">
        <v>1</v>
      </c>
      <c r="I64" s="591">
        <f t="shared" si="0"/>
        <v>3022.89</v>
      </c>
      <c r="J64" s="589" t="s">
        <v>5625</v>
      </c>
      <c r="K64" s="589" t="s">
        <v>161</v>
      </c>
      <c r="L64" s="590">
        <v>43096</v>
      </c>
      <c r="M64" s="589" t="s">
        <v>71</v>
      </c>
      <c r="N64" s="589" t="s">
        <v>5626</v>
      </c>
    </row>
    <row r="65" spans="1:14" x14ac:dyDescent="0.2">
      <c r="A65" s="589" t="s">
        <v>611</v>
      </c>
      <c r="B65" s="589" t="s">
        <v>3051</v>
      </c>
      <c r="C65" s="589" t="s">
        <v>3052</v>
      </c>
      <c r="D65" s="589" t="s">
        <v>3053</v>
      </c>
      <c r="E65" s="589" t="s">
        <v>5627</v>
      </c>
      <c r="F65" s="590">
        <v>43087</v>
      </c>
      <c r="G65" s="591">
        <v>681.11</v>
      </c>
      <c r="H65" s="591">
        <v>1</v>
      </c>
      <c r="I65" s="591">
        <f t="shared" si="0"/>
        <v>681.11</v>
      </c>
      <c r="J65" s="589" t="s">
        <v>5628</v>
      </c>
      <c r="K65" s="589" t="s">
        <v>161</v>
      </c>
      <c r="L65" s="590">
        <v>43096</v>
      </c>
      <c r="M65" s="589" t="s">
        <v>71</v>
      </c>
      <c r="N65" s="589" t="s">
        <v>5629</v>
      </c>
    </row>
    <row r="66" spans="1:14" x14ac:dyDescent="0.2">
      <c r="A66" s="589" t="s">
        <v>611</v>
      </c>
      <c r="B66" s="589" t="s">
        <v>3051</v>
      </c>
      <c r="C66" s="589" t="s">
        <v>3052</v>
      </c>
      <c r="D66" s="589" t="s">
        <v>3053</v>
      </c>
      <c r="E66" s="589" t="s">
        <v>5630</v>
      </c>
      <c r="F66" s="590">
        <v>43087</v>
      </c>
      <c r="G66" s="591">
        <v>353.25</v>
      </c>
      <c r="H66" s="591">
        <v>1</v>
      </c>
      <c r="I66" s="591">
        <f t="shared" si="0"/>
        <v>353.25</v>
      </c>
      <c r="J66" s="589" t="s">
        <v>5631</v>
      </c>
      <c r="K66" s="589" t="s">
        <v>161</v>
      </c>
      <c r="L66" s="590">
        <v>43096</v>
      </c>
      <c r="M66" s="589" t="s">
        <v>71</v>
      </c>
      <c r="N66" s="589" t="s">
        <v>5632</v>
      </c>
    </row>
    <row r="67" spans="1:14" x14ac:dyDescent="0.2">
      <c r="A67" s="589" t="s">
        <v>611</v>
      </c>
      <c r="B67" s="589" t="s">
        <v>3051</v>
      </c>
      <c r="C67" s="589" t="s">
        <v>3052</v>
      </c>
      <c r="D67" s="589" t="s">
        <v>3053</v>
      </c>
      <c r="E67" s="589" t="s">
        <v>5633</v>
      </c>
      <c r="F67" s="590">
        <v>43087</v>
      </c>
      <c r="G67" s="591">
        <v>4754.3</v>
      </c>
      <c r="H67" s="591">
        <v>1</v>
      </c>
      <c r="I67" s="591">
        <f t="shared" ref="I67:I130" si="1">G67*H67</f>
        <v>4754.3</v>
      </c>
      <c r="J67" s="589" t="s">
        <v>5634</v>
      </c>
      <c r="K67" s="589" t="s">
        <v>161</v>
      </c>
      <c r="L67" s="590">
        <v>43096</v>
      </c>
      <c r="M67" s="589" t="s">
        <v>71</v>
      </c>
      <c r="N67" s="589" t="s">
        <v>5635</v>
      </c>
    </row>
    <row r="68" spans="1:14" x14ac:dyDescent="0.2">
      <c r="A68" s="589" t="s">
        <v>611</v>
      </c>
      <c r="B68" s="589" t="s">
        <v>3051</v>
      </c>
      <c r="C68" s="589" t="s">
        <v>3052</v>
      </c>
      <c r="D68" s="589" t="s">
        <v>3053</v>
      </c>
      <c r="E68" s="589" t="s">
        <v>5636</v>
      </c>
      <c r="F68" s="590">
        <v>43087</v>
      </c>
      <c r="G68" s="591">
        <v>823.16</v>
      </c>
      <c r="H68" s="591">
        <v>1</v>
      </c>
      <c r="I68" s="591">
        <f t="shared" si="1"/>
        <v>823.16</v>
      </c>
      <c r="J68" s="589" t="s">
        <v>5637</v>
      </c>
      <c r="K68" s="589" t="s">
        <v>161</v>
      </c>
      <c r="L68" s="590">
        <v>43096</v>
      </c>
      <c r="M68" s="589" t="s">
        <v>71</v>
      </c>
      <c r="N68" s="589" t="s">
        <v>5638</v>
      </c>
    </row>
    <row r="69" spans="1:14" x14ac:dyDescent="0.2">
      <c r="A69" s="589" t="s">
        <v>611</v>
      </c>
      <c r="B69" s="589" t="s">
        <v>5639</v>
      </c>
      <c r="C69" s="589" t="s">
        <v>5640</v>
      </c>
      <c r="D69" s="589" t="s">
        <v>5641</v>
      </c>
      <c r="E69" s="589" t="s">
        <v>5642</v>
      </c>
      <c r="F69" s="590">
        <v>43081</v>
      </c>
      <c r="G69" s="591">
        <v>69.7</v>
      </c>
      <c r="H69" s="591">
        <v>1</v>
      </c>
      <c r="I69" s="591">
        <f t="shared" si="1"/>
        <v>69.7</v>
      </c>
      <c r="J69" s="589" t="s">
        <v>5643</v>
      </c>
      <c r="K69" s="589" t="s">
        <v>3837</v>
      </c>
      <c r="L69" s="590">
        <v>43081</v>
      </c>
      <c r="M69" s="589" t="s">
        <v>71</v>
      </c>
      <c r="N69" s="589" t="s">
        <v>5644</v>
      </c>
    </row>
    <row r="70" spans="1:14" x14ac:dyDescent="0.2">
      <c r="A70" s="589" t="s">
        <v>611</v>
      </c>
      <c r="B70" s="589" t="s">
        <v>5645</v>
      </c>
      <c r="C70" s="589" t="s">
        <v>5646</v>
      </c>
      <c r="D70" s="589" t="s">
        <v>5647</v>
      </c>
      <c r="E70" s="589" t="s">
        <v>5648</v>
      </c>
      <c r="F70" s="590">
        <v>43096</v>
      </c>
      <c r="G70" s="591">
        <v>342.22</v>
      </c>
      <c r="H70" s="591">
        <v>1</v>
      </c>
      <c r="I70" s="591">
        <f t="shared" si="1"/>
        <v>342.22</v>
      </c>
      <c r="J70" s="589" t="s">
        <v>5649</v>
      </c>
      <c r="K70" s="589" t="s">
        <v>415</v>
      </c>
      <c r="L70" s="590">
        <v>43096</v>
      </c>
      <c r="M70" s="589" t="s">
        <v>71</v>
      </c>
      <c r="N70" s="589" t="s">
        <v>5650</v>
      </c>
    </row>
    <row r="71" spans="1:14" x14ac:dyDescent="0.2">
      <c r="A71" s="589" t="s">
        <v>611</v>
      </c>
      <c r="B71" s="589" t="s">
        <v>564</v>
      </c>
      <c r="C71" s="589" t="s">
        <v>565</v>
      </c>
      <c r="D71" s="589" t="s">
        <v>566</v>
      </c>
      <c r="E71" s="589" t="s">
        <v>5651</v>
      </c>
      <c r="F71" s="590">
        <v>43097</v>
      </c>
      <c r="G71" s="591">
        <v>440.39</v>
      </c>
      <c r="H71" s="591">
        <v>1</v>
      </c>
      <c r="I71" s="591">
        <f t="shared" si="1"/>
        <v>440.39</v>
      </c>
      <c r="J71" s="589" t="s">
        <v>474</v>
      </c>
      <c r="K71" s="589" t="s">
        <v>532</v>
      </c>
      <c r="L71" s="590">
        <v>43098</v>
      </c>
      <c r="M71" s="589" t="s">
        <v>71</v>
      </c>
      <c r="N71" s="589" t="s">
        <v>474</v>
      </c>
    </row>
    <row r="72" spans="1:14" x14ac:dyDescent="0.2">
      <c r="A72" s="589" t="s">
        <v>611</v>
      </c>
      <c r="B72" s="589" t="s">
        <v>564</v>
      </c>
      <c r="C72" s="589" t="s">
        <v>565</v>
      </c>
      <c r="D72" s="589" t="s">
        <v>566</v>
      </c>
      <c r="E72" s="589" t="s">
        <v>5652</v>
      </c>
      <c r="F72" s="590">
        <v>43096</v>
      </c>
      <c r="G72" s="591">
        <v>1053.49</v>
      </c>
      <c r="H72" s="591">
        <v>1</v>
      </c>
      <c r="I72" s="591">
        <f t="shared" si="1"/>
        <v>1053.49</v>
      </c>
      <c r="J72" s="589" t="s">
        <v>474</v>
      </c>
      <c r="K72" s="589" t="s">
        <v>254</v>
      </c>
      <c r="L72" s="590">
        <v>43098</v>
      </c>
      <c r="M72" s="589" t="s">
        <v>71</v>
      </c>
      <c r="N72" s="589" t="s">
        <v>474</v>
      </c>
    </row>
    <row r="73" spans="1:14" x14ac:dyDescent="0.2">
      <c r="A73" s="589" t="s">
        <v>611</v>
      </c>
      <c r="B73" s="589" t="s">
        <v>564</v>
      </c>
      <c r="C73" s="589" t="s">
        <v>565</v>
      </c>
      <c r="D73" s="589" t="s">
        <v>566</v>
      </c>
      <c r="E73" s="589" t="s">
        <v>5653</v>
      </c>
      <c r="F73" s="590">
        <v>43091</v>
      </c>
      <c r="G73" s="591">
        <v>83.71</v>
      </c>
      <c r="H73" s="591">
        <v>1</v>
      </c>
      <c r="I73" s="591">
        <f t="shared" si="1"/>
        <v>83.71</v>
      </c>
      <c r="J73" s="589" t="s">
        <v>474</v>
      </c>
      <c r="K73" s="589" t="s">
        <v>111</v>
      </c>
      <c r="L73" s="590">
        <v>43096</v>
      </c>
      <c r="M73" s="589" t="s">
        <v>71</v>
      </c>
      <c r="N73" s="589" t="s">
        <v>474</v>
      </c>
    </row>
    <row r="74" spans="1:14" x14ac:dyDescent="0.2">
      <c r="A74" s="589" t="s">
        <v>611</v>
      </c>
      <c r="B74" s="589" t="s">
        <v>564</v>
      </c>
      <c r="C74" s="589" t="s">
        <v>565</v>
      </c>
      <c r="D74" s="589" t="s">
        <v>566</v>
      </c>
      <c r="E74" s="589" t="s">
        <v>5654</v>
      </c>
      <c r="F74" s="590">
        <v>43091</v>
      </c>
      <c r="G74" s="591">
        <v>1220.8</v>
      </c>
      <c r="H74" s="591">
        <v>1</v>
      </c>
      <c r="I74" s="591">
        <f t="shared" si="1"/>
        <v>1220.8</v>
      </c>
      <c r="J74" s="589" t="s">
        <v>474</v>
      </c>
      <c r="K74" s="589" t="s">
        <v>378</v>
      </c>
      <c r="L74" s="590">
        <v>43096</v>
      </c>
      <c r="M74" s="589" t="s">
        <v>71</v>
      </c>
      <c r="N74" s="589" t="s">
        <v>474</v>
      </c>
    </row>
    <row r="75" spans="1:14" x14ac:dyDescent="0.2">
      <c r="A75" s="589" t="s">
        <v>611</v>
      </c>
      <c r="B75" s="589" t="s">
        <v>564</v>
      </c>
      <c r="C75" s="589" t="s">
        <v>565</v>
      </c>
      <c r="D75" s="589" t="s">
        <v>566</v>
      </c>
      <c r="E75" s="589" t="s">
        <v>5655</v>
      </c>
      <c r="F75" s="590">
        <v>43088</v>
      </c>
      <c r="G75" s="591">
        <v>514.38</v>
      </c>
      <c r="H75" s="591">
        <v>1</v>
      </c>
      <c r="I75" s="591">
        <f t="shared" si="1"/>
        <v>514.38</v>
      </c>
      <c r="J75" s="589" t="s">
        <v>474</v>
      </c>
      <c r="K75" s="589" t="s">
        <v>260</v>
      </c>
      <c r="L75" s="590">
        <v>43091</v>
      </c>
      <c r="M75" s="589" t="s">
        <v>71</v>
      </c>
      <c r="N75" s="589" t="s">
        <v>474</v>
      </c>
    </row>
    <row r="76" spans="1:14" x14ac:dyDescent="0.2">
      <c r="A76" s="589" t="s">
        <v>611</v>
      </c>
      <c r="B76" s="589" t="s">
        <v>564</v>
      </c>
      <c r="C76" s="589" t="s">
        <v>565</v>
      </c>
      <c r="D76" s="589" t="s">
        <v>566</v>
      </c>
      <c r="E76" s="589" t="s">
        <v>5656</v>
      </c>
      <c r="F76" s="590">
        <v>43082</v>
      </c>
      <c r="G76" s="591">
        <v>184.39</v>
      </c>
      <c r="H76" s="591">
        <v>1</v>
      </c>
      <c r="I76" s="591">
        <f t="shared" si="1"/>
        <v>184.39</v>
      </c>
      <c r="J76" s="589" t="s">
        <v>474</v>
      </c>
      <c r="K76" s="589" t="s">
        <v>111</v>
      </c>
      <c r="L76" s="590">
        <v>43084</v>
      </c>
      <c r="M76" s="589" t="s">
        <v>71</v>
      </c>
      <c r="N76" s="589" t="s">
        <v>474</v>
      </c>
    </row>
    <row r="77" spans="1:14" x14ac:dyDescent="0.2">
      <c r="A77" s="589" t="s">
        <v>611</v>
      </c>
      <c r="B77" s="589" t="s">
        <v>564</v>
      </c>
      <c r="C77" s="589" t="s">
        <v>565</v>
      </c>
      <c r="D77" s="589" t="s">
        <v>566</v>
      </c>
      <c r="E77" s="589" t="s">
        <v>5657</v>
      </c>
      <c r="F77" s="590">
        <v>43082</v>
      </c>
      <c r="G77" s="591">
        <v>732.2</v>
      </c>
      <c r="H77" s="591">
        <v>1</v>
      </c>
      <c r="I77" s="591">
        <f t="shared" si="1"/>
        <v>732.2</v>
      </c>
      <c r="J77" s="589" t="s">
        <v>474</v>
      </c>
      <c r="K77" s="589" t="s">
        <v>254</v>
      </c>
      <c r="L77" s="590">
        <v>43084</v>
      </c>
      <c r="M77" s="589" t="s">
        <v>71</v>
      </c>
      <c r="N77" s="589" t="s">
        <v>474</v>
      </c>
    </row>
    <row r="78" spans="1:14" x14ac:dyDescent="0.2">
      <c r="A78" s="589" t="s">
        <v>611</v>
      </c>
      <c r="B78" s="589" t="s">
        <v>564</v>
      </c>
      <c r="C78" s="589" t="s">
        <v>565</v>
      </c>
      <c r="D78" s="589" t="s">
        <v>566</v>
      </c>
      <c r="E78" s="589" t="s">
        <v>5658</v>
      </c>
      <c r="F78" s="590">
        <v>43069</v>
      </c>
      <c r="G78" s="591">
        <v>504.17</v>
      </c>
      <c r="H78" s="591">
        <v>1</v>
      </c>
      <c r="I78" s="591">
        <f t="shared" si="1"/>
        <v>504.17</v>
      </c>
      <c r="J78" s="589" t="s">
        <v>474</v>
      </c>
      <c r="K78" s="589" t="s">
        <v>260</v>
      </c>
      <c r="L78" s="590">
        <v>43083</v>
      </c>
      <c r="M78" s="589" t="s">
        <v>71</v>
      </c>
      <c r="N78" s="589" t="s">
        <v>474</v>
      </c>
    </row>
    <row r="79" spans="1:14" x14ac:dyDescent="0.2">
      <c r="A79" s="589" t="s">
        <v>611</v>
      </c>
      <c r="B79" s="589" t="s">
        <v>630</v>
      </c>
      <c r="C79" s="589" t="s">
        <v>631</v>
      </c>
      <c r="D79" s="589" t="s">
        <v>632</v>
      </c>
      <c r="E79" s="589" t="s">
        <v>5659</v>
      </c>
      <c r="F79" s="590">
        <v>43080</v>
      </c>
      <c r="G79" s="591">
        <v>0</v>
      </c>
      <c r="H79" s="591">
        <v>1</v>
      </c>
      <c r="I79" s="591">
        <f t="shared" si="1"/>
        <v>0</v>
      </c>
      <c r="J79" s="589" t="s">
        <v>474</v>
      </c>
      <c r="K79" s="589" t="s">
        <v>375</v>
      </c>
      <c r="L79" s="590">
        <v>43082</v>
      </c>
      <c r="M79" s="589" t="s">
        <v>71</v>
      </c>
      <c r="N79" s="589" t="s">
        <v>474</v>
      </c>
    </row>
    <row r="80" spans="1:14" x14ac:dyDescent="0.2">
      <c r="A80" s="589" t="s">
        <v>611</v>
      </c>
      <c r="B80" s="589" t="s">
        <v>552</v>
      </c>
      <c r="C80" s="589" t="s">
        <v>553</v>
      </c>
      <c r="D80" s="589" t="s">
        <v>554</v>
      </c>
      <c r="E80" s="589" t="s">
        <v>5660</v>
      </c>
      <c r="F80" s="590">
        <v>43091</v>
      </c>
      <c r="G80" s="591">
        <v>1496</v>
      </c>
      <c r="H80" s="591">
        <v>1</v>
      </c>
      <c r="I80" s="591">
        <f t="shared" si="1"/>
        <v>1496</v>
      </c>
      <c r="J80" s="589" t="s">
        <v>474</v>
      </c>
      <c r="K80" s="589" t="s">
        <v>1529</v>
      </c>
      <c r="L80" s="590">
        <v>43097</v>
      </c>
      <c r="M80" s="589" t="s">
        <v>71</v>
      </c>
      <c r="N80" s="589" t="s">
        <v>474</v>
      </c>
    </row>
    <row r="81" spans="1:14" x14ac:dyDescent="0.2">
      <c r="A81" s="589" t="s">
        <v>611</v>
      </c>
      <c r="B81" s="589" t="s">
        <v>552</v>
      </c>
      <c r="C81" s="589" t="s">
        <v>553</v>
      </c>
      <c r="D81" s="589" t="s">
        <v>554</v>
      </c>
      <c r="E81" s="589" t="s">
        <v>5661</v>
      </c>
      <c r="F81" s="590">
        <v>43091</v>
      </c>
      <c r="G81" s="591">
        <v>1980</v>
      </c>
      <c r="H81" s="591">
        <v>1</v>
      </c>
      <c r="I81" s="591">
        <f t="shared" si="1"/>
        <v>1980</v>
      </c>
      <c r="J81" s="589" t="s">
        <v>474</v>
      </c>
      <c r="K81" s="589" t="s">
        <v>226</v>
      </c>
      <c r="L81" s="590">
        <v>43097</v>
      </c>
      <c r="M81" s="589" t="s">
        <v>71</v>
      </c>
      <c r="N81" s="589" t="s">
        <v>474</v>
      </c>
    </row>
    <row r="82" spans="1:14" x14ac:dyDescent="0.2">
      <c r="A82" s="589" t="s">
        <v>611</v>
      </c>
      <c r="B82" s="589" t="s">
        <v>552</v>
      </c>
      <c r="C82" s="589" t="s">
        <v>553</v>
      </c>
      <c r="D82" s="589" t="s">
        <v>554</v>
      </c>
      <c r="E82" s="589" t="s">
        <v>5662</v>
      </c>
      <c r="F82" s="590">
        <v>43091</v>
      </c>
      <c r="G82" s="591">
        <v>990</v>
      </c>
      <c r="H82" s="591">
        <v>1</v>
      </c>
      <c r="I82" s="591">
        <f t="shared" si="1"/>
        <v>990</v>
      </c>
      <c r="J82" s="589" t="s">
        <v>474</v>
      </c>
      <c r="K82" s="589" t="s">
        <v>226</v>
      </c>
      <c r="L82" s="590">
        <v>43097</v>
      </c>
      <c r="M82" s="589" t="s">
        <v>71</v>
      </c>
      <c r="N82" s="589" t="s">
        <v>474</v>
      </c>
    </row>
    <row r="83" spans="1:14" x14ac:dyDescent="0.2">
      <c r="A83" s="589" t="s">
        <v>611</v>
      </c>
      <c r="B83" s="589" t="s">
        <v>552</v>
      </c>
      <c r="C83" s="589" t="s">
        <v>553</v>
      </c>
      <c r="D83" s="589" t="s">
        <v>554</v>
      </c>
      <c r="E83" s="589" t="s">
        <v>5663</v>
      </c>
      <c r="F83" s="590">
        <v>43090</v>
      </c>
      <c r="G83" s="591">
        <v>412.5</v>
      </c>
      <c r="H83" s="591">
        <v>1</v>
      </c>
      <c r="I83" s="591">
        <f t="shared" si="1"/>
        <v>412.5</v>
      </c>
      <c r="J83" s="589" t="s">
        <v>474</v>
      </c>
      <c r="K83" s="589" t="s">
        <v>170</v>
      </c>
      <c r="L83" s="590">
        <v>43097</v>
      </c>
      <c r="M83" s="589" t="s">
        <v>71</v>
      </c>
      <c r="N83" s="589" t="s">
        <v>474</v>
      </c>
    </row>
    <row r="84" spans="1:14" x14ac:dyDescent="0.2">
      <c r="A84" s="589" t="s">
        <v>611</v>
      </c>
      <c r="B84" s="589" t="s">
        <v>3922</v>
      </c>
      <c r="C84" s="589" t="s">
        <v>3923</v>
      </c>
      <c r="D84" s="589" t="s">
        <v>3924</v>
      </c>
      <c r="E84" s="589" t="s">
        <v>5664</v>
      </c>
      <c r="F84" s="590">
        <v>43090</v>
      </c>
      <c r="G84" s="591">
        <v>216.37</v>
      </c>
      <c r="H84" s="591">
        <v>1</v>
      </c>
      <c r="I84" s="591">
        <f t="shared" si="1"/>
        <v>216.37</v>
      </c>
      <c r="J84" s="589" t="s">
        <v>474</v>
      </c>
      <c r="K84" s="589" t="s">
        <v>1822</v>
      </c>
      <c r="L84" s="590">
        <v>43090</v>
      </c>
      <c r="M84" s="589" t="s">
        <v>71</v>
      </c>
      <c r="N84" s="589" t="s">
        <v>474</v>
      </c>
    </row>
    <row r="85" spans="1:14" x14ac:dyDescent="0.2">
      <c r="A85" s="589" t="s">
        <v>611</v>
      </c>
      <c r="B85" s="589" t="s">
        <v>578</v>
      </c>
      <c r="C85" s="589" t="s">
        <v>579</v>
      </c>
      <c r="D85" s="589" t="s">
        <v>580</v>
      </c>
      <c r="E85" s="589" t="s">
        <v>5665</v>
      </c>
      <c r="F85" s="590">
        <v>43090</v>
      </c>
      <c r="G85" s="591">
        <v>289.85000000000002</v>
      </c>
      <c r="H85" s="591">
        <v>1</v>
      </c>
      <c r="I85" s="591">
        <f t="shared" si="1"/>
        <v>289.85000000000002</v>
      </c>
      <c r="J85" s="589" t="s">
        <v>474</v>
      </c>
      <c r="K85" s="589" t="s">
        <v>2435</v>
      </c>
      <c r="L85" s="590">
        <v>43090</v>
      </c>
      <c r="M85" s="589" t="s">
        <v>71</v>
      </c>
      <c r="N85" s="589" t="s">
        <v>474</v>
      </c>
    </row>
    <row r="86" spans="1:14" x14ac:dyDescent="0.2">
      <c r="A86" s="589" t="s">
        <v>611</v>
      </c>
      <c r="B86" s="589" t="s">
        <v>578</v>
      </c>
      <c r="C86" s="589" t="s">
        <v>579</v>
      </c>
      <c r="D86" s="589" t="s">
        <v>580</v>
      </c>
      <c r="E86" s="589" t="s">
        <v>5666</v>
      </c>
      <c r="F86" s="590">
        <v>43090</v>
      </c>
      <c r="G86" s="591">
        <v>506</v>
      </c>
      <c r="H86" s="591">
        <v>1</v>
      </c>
      <c r="I86" s="591">
        <f t="shared" si="1"/>
        <v>506</v>
      </c>
      <c r="J86" s="589" t="s">
        <v>474</v>
      </c>
      <c r="K86" s="589" t="s">
        <v>2975</v>
      </c>
      <c r="L86" s="590">
        <v>43090</v>
      </c>
      <c r="M86" s="589" t="s">
        <v>71</v>
      </c>
      <c r="N86" s="589" t="s">
        <v>474</v>
      </c>
    </row>
    <row r="87" spans="1:14" x14ac:dyDescent="0.2">
      <c r="A87" s="589" t="s">
        <v>611</v>
      </c>
      <c r="B87" s="589" t="s">
        <v>578</v>
      </c>
      <c r="C87" s="589" t="s">
        <v>579</v>
      </c>
      <c r="D87" s="589" t="s">
        <v>580</v>
      </c>
      <c r="E87" s="589" t="s">
        <v>5667</v>
      </c>
      <c r="F87" s="590">
        <v>43090</v>
      </c>
      <c r="G87" s="591">
        <v>1189.6500000000001</v>
      </c>
      <c r="H87" s="591">
        <v>1</v>
      </c>
      <c r="I87" s="591">
        <f t="shared" si="1"/>
        <v>1189.6500000000001</v>
      </c>
      <c r="J87" s="589" t="s">
        <v>474</v>
      </c>
      <c r="K87" s="589" t="s">
        <v>5668</v>
      </c>
      <c r="L87" s="590">
        <v>43090</v>
      </c>
      <c r="M87" s="589" t="s">
        <v>71</v>
      </c>
      <c r="N87" s="589" t="s">
        <v>474</v>
      </c>
    </row>
    <row r="88" spans="1:14" x14ac:dyDescent="0.2">
      <c r="A88" s="589" t="s">
        <v>611</v>
      </c>
      <c r="B88" s="589" t="s">
        <v>3057</v>
      </c>
      <c r="C88" s="589" t="s">
        <v>3058</v>
      </c>
      <c r="D88" s="589" t="s">
        <v>3059</v>
      </c>
      <c r="E88" s="589" t="s">
        <v>5669</v>
      </c>
      <c r="F88" s="590">
        <v>43096</v>
      </c>
      <c r="G88" s="591">
        <v>12098.79</v>
      </c>
      <c r="H88" s="591">
        <v>1</v>
      </c>
      <c r="I88" s="591">
        <f t="shared" si="1"/>
        <v>12098.79</v>
      </c>
      <c r="J88" s="589" t="s">
        <v>474</v>
      </c>
      <c r="K88" s="589" t="s">
        <v>2143</v>
      </c>
      <c r="L88" s="590">
        <v>43096</v>
      </c>
      <c r="M88" s="589" t="s">
        <v>71</v>
      </c>
      <c r="N88" s="589" t="s">
        <v>474</v>
      </c>
    </row>
    <row r="89" spans="1:14" x14ac:dyDescent="0.2">
      <c r="A89" s="589" t="s">
        <v>611</v>
      </c>
      <c r="B89" s="589" t="s">
        <v>5670</v>
      </c>
      <c r="C89" s="589" t="s">
        <v>5671</v>
      </c>
      <c r="D89" s="589" t="s">
        <v>5672</v>
      </c>
      <c r="E89" s="589" t="s">
        <v>3929</v>
      </c>
      <c r="F89" s="590">
        <v>43087</v>
      </c>
      <c r="G89" s="591">
        <v>3895.95</v>
      </c>
      <c r="H89" s="591">
        <v>1</v>
      </c>
      <c r="I89" s="591">
        <f t="shared" si="1"/>
        <v>3895.95</v>
      </c>
      <c r="J89" s="589" t="s">
        <v>5673</v>
      </c>
      <c r="K89" s="589" t="s">
        <v>668</v>
      </c>
      <c r="L89" s="590">
        <v>43091</v>
      </c>
      <c r="M89" s="589" t="s">
        <v>71</v>
      </c>
      <c r="N89" s="589" t="s">
        <v>5674</v>
      </c>
    </row>
    <row r="90" spans="1:14" x14ac:dyDescent="0.2">
      <c r="A90" s="589" t="s">
        <v>611</v>
      </c>
      <c r="B90" s="589" t="s">
        <v>5590</v>
      </c>
      <c r="C90" s="589" t="s">
        <v>5591</v>
      </c>
      <c r="D90" s="589" t="s">
        <v>5592</v>
      </c>
      <c r="E90" s="589" t="s">
        <v>5675</v>
      </c>
      <c r="F90" s="590">
        <v>43063</v>
      </c>
      <c r="G90" s="591">
        <v>1450.79</v>
      </c>
      <c r="H90" s="591">
        <v>1</v>
      </c>
      <c r="I90" s="591">
        <f t="shared" si="1"/>
        <v>1450.79</v>
      </c>
      <c r="J90" s="589" t="s">
        <v>474</v>
      </c>
      <c r="K90" s="589" t="s">
        <v>226</v>
      </c>
      <c r="L90" s="590">
        <v>43087</v>
      </c>
      <c r="M90" s="589" t="s">
        <v>71</v>
      </c>
      <c r="N90" s="589" t="s">
        <v>474</v>
      </c>
    </row>
    <row r="91" spans="1:14" x14ac:dyDescent="0.2">
      <c r="A91" s="589" t="s">
        <v>611</v>
      </c>
      <c r="B91" s="589" t="s">
        <v>5676</v>
      </c>
      <c r="C91" s="589" t="s">
        <v>5677</v>
      </c>
      <c r="D91" s="589" t="s">
        <v>5678</v>
      </c>
      <c r="E91" s="589" t="s">
        <v>5679</v>
      </c>
      <c r="F91" s="590">
        <v>43096</v>
      </c>
      <c r="G91" s="591">
        <v>136.37</v>
      </c>
      <c r="H91" s="591">
        <v>1</v>
      </c>
      <c r="I91" s="591">
        <f t="shared" si="1"/>
        <v>136.37</v>
      </c>
      <c r="J91" s="589" t="s">
        <v>474</v>
      </c>
      <c r="K91" s="589" t="s">
        <v>4991</v>
      </c>
      <c r="L91" s="590">
        <v>43096</v>
      </c>
      <c r="M91" s="589" t="s">
        <v>71</v>
      </c>
      <c r="N91" s="589" t="s">
        <v>474</v>
      </c>
    </row>
    <row r="92" spans="1:14" x14ac:dyDescent="0.2">
      <c r="A92" s="589" t="s">
        <v>611</v>
      </c>
      <c r="B92" s="589" t="s">
        <v>5680</v>
      </c>
      <c r="C92" s="589" t="s">
        <v>5681</v>
      </c>
      <c r="D92" s="589" t="s">
        <v>5682</v>
      </c>
      <c r="E92" s="589" t="s">
        <v>5683</v>
      </c>
      <c r="F92" s="590">
        <v>43089</v>
      </c>
      <c r="G92" s="591">
        <v>4222.8999999999996</v>
      </c>
      <c r="H92" s="591">
        <v>1</v>
      </c>
      <c r="I92" s="591">
        <f t="shared" si="1"/>
        <v>4222.8999999999996</v>
      </c>
      <c r="J92" s="589" t="s">
        <v>5684</v>
      </c>
      <c r="K92" s="589" t="s">
        <v>5685</v>
      </c>
      <c r="L92" s="590">
        <v>43097</v>
      </c>
      <c r="M92" s="589" t="s">
        <v>71</v>
      </c>
      <c r="N92" s="589" t="s">
        <v>5686</v>
      </c>
    </row>
    <row r="93" spans="1:14" x14ac:dyDescent="0.2">
      <c r="A93" s="589" t="s">
        <v>611</v>
      </c>
      <c r="B93" s="589" t="s">
        <v>5680</v>
      </c>
      <c r="C93" s="589" t="s">
        <v>5681</v>
      </c>
      <c r="D93" s="589" t="s">
        <v>5682</v>
      </c>
      <c r="E93" s="589" t="s">
        <v>5687</v>
      </c>
      <c r="F93" s="590">
        <v>43089</v>
      </c>
      <c r="G93" s="591">
        <v>6025.8</v>
      </c>
      <c r="H93" s="591">
        <v>1</v>
      </c>
      <c r="I93" s="591">
        <f t="shared" si="1"/>
        <v>6025.8</v>
      </c>
      <c r="J93" s="589" t="s">
        <v>5688</v>
      </c>
      <c r="K93" s="589" t="s">
        <v>5685</v>
      </c>
      <c r="L93" s="590">
        <v>43097</v>
      </c>
      <c r="M93" s="589" t="s">
        <v>71</v>
      </c>
      <c r="N93" s="589" t="s">
        <v>5689</v>
      </c>
    </row>
    <row r="94" spans="1:14" x14ac:dyDescent="0.2">
      <c r="A94" s="589" t="s">
        <v>611</v>
      </c>
      <c r="B94" s="589" t="s">
        <v>5690</v>
      </c>
      <c r="C94" s="589" t="s">
        <v>5691</v>
      </c>
      <c r="D94" s="589" t="s">
        <v>5692</v>
      </c>
      <c r="E94" s="589" t="s">
        <v>1813</v>
      </c>
      <c r="F94" s="590">
        <v>43097</v>
      </c>
      <c r="G94" s="591">
        <v>21483.55</v>
      </c>
      <c r="H94" s="591">
        <v>1</v>
      </c>
      <c r="I94" s="591">
        <f t="shared" si="1"/>
        <v>21483.55</v>
      </c>
      <c r="J94" s="589" t="s">
        <v>5693</v>
      </c>
      <c r="K94" s="589" t="s">
        <v>161</v>
      </c>
      <c r="L94" s="590">
        <v>43097</v>
      </c>
      <c r="M94" s="589" t="s">
        <v>71</v>
      </c>
      <c r="N94" s="589" t="s">
        <v>5694</v>
      </c>
    </row>
    <row r="95" spans="1:14" x14ac:dyDescent="0.2">
      <c r="A95" s="589" t="s">
        <v>611</v>
      </c>
      <c r="B95" s="589" t="s">
        <v>5695</v>
      </c>
      <c r="C95" s="589" t="s">
        <v>5696</v>
      </c>
      <c r="D95" s="589" t="s">
        <v>5697</v>
      </c>
      <c r="E95" s="589" t="s">
        <v>5698</v>
      </c>
      <c r="F95" s="590">
        <v>43069</v>
      </c>
      <c r="G95" s="591">
        <v>12043.78</v>
      </c>
      <c r="H95" s="591">
        <v>1</v>
      </c>
      <c r="I95" s="591">
        <f t="shared" si="1"/>
        <v>12043.78</v>
      </c>
      <c r="J95" s="589" t="s">
        <v>5699</v>
      </c>
      <c r="K95" s="589" t="s">
        <v>615</v>
      </c>
      <c r="L95" s="590">
        <v>43091</v>
      </c>
      <c r="M95" s="589" t="s">
        <v>71</v>
      </c>
      <c r="N95" s="589" t="s">
        <v>5700</v>
      </c>
    </row>
    <row r="96" spans="1:14" x14ac:dyDescent="0.2">
      <c r="A96" s="589" t="s">
        <v>611</v>
      </c>
      <c r="B96" s="589" t="s">
        <v>5695</v>
      </c>
      <c r="C96" s="589" t="s">
        <v>5696</v>
      </c>
      <c r="D96" s="589" t="s">
        <v>5697</v>
      </c>
      <c r="E96" s="589" t="s">
        <v>5259</v>
      </c>
      <c r="F96" s="590">
        <v>43039</v>
      </c>
      <c r="G96" s="591">
        <v>7864.45</v>
      </c>
      <c r="H96" s="591">
        <v>1</v>
      </c>
      <c r="I96" s="591">
        <f t="shared" si="1"/>
        <v>7864.45</v>
      </c>
      <c r="J96" s="589" t="s">
        <v>5699</v>
      </c>
      <c r="K96" s="589" t="s">
        <v>615</v>
      </c>
      <c r="L96" s="590">
        <v>43090</v>
      </c>
      <c r="M96" s="589" t="s">
        <v>71</v>
      </c>
      <c r="N96" s="589" t="s">
        <v>5700</v>
      </c>
    </row>
    <row r="97" spans="1:14" x14ac:dyDescent="0.2">
      <c r="A97" s="589" t="s">
        <v>611</v>
      </c>
      <c r="B97" s="589" t="s">
        <v>3930</v>
      </c>
      <c r="C97" s="589" t="s">
        <v>3931</v>
      </c>
      <c r="D97" s="589" t="s">
        <v>3932</v>
      </c>
      <c r="E97" s="589" t="s">
        <v>5701</v>
      </c>
      <c r="F97" s="590">
        <v>43089</v>
      </c>
      <c r="G97" s="591">
        <v>5431.86</v>
      </c>
      <c r="H97" s="591">
        <v>1</v>
      </c>
      <c r="I97" s="591">
        <f t="shared" si="1"/>
        <v>5431.86</v>
      </c>
      <c r="J97" s="589" t="s">
        <v>5702</v>
      </c>
      <c r="K97" s="589" t="s">
        <v>177</v>
      </c>
      <c r="L97" s="590">
        <v>43089</v>
      </c>
      <c r="M97" s="589" t="s">
        <v>71</v>
      </c>
      <c r="N97" s="589" t="s">
        <v>5703</v>
      </c>
    </row>
    <row r="98" spans="1:14" x14ac:dyDescent="0.2">
      <c r="A98" s="589" t="s">
        <v>611</v>
      </c>
      <c r="B98" s="589" t="s">
        <v>3930</v>
      </c>
      <c r="C98" s="589" t="s">
        <v>3931</v>
      </c>
      <c r="D98" s="589" t="s">
        <v>3932</v>
      </c>
      <c r="E98" s="589" t="s">
        <v>5704</v>
      </c>
      <c r="F98" s="590">
        <v>43084</v>
      </c>
      <c r="G98" s="591">
        <v>11852.68</v>
      </c>
      <c r="H98" s="591">
        <v>1</v>
      </c>
      <c r="I98" s="591">
        <f t="shared" si="1"/>
        <v>11852.68</v>
      </c>
      <c r="J98" s="589" t="s">
        <v>5705</v>
      </c>
      <c r="K98" s="589" t="s">
        <v>2151</v>
      </c>
      <c r="L98" s="590">
        <v>43084</v>
      </c>
      <c r="M98" s="589" t="s">
        <v>71</v>
      </c>
      <c r="N98" s="589" t="s">
        <v>5706</v>
      </c>
    </row>
    <row r="99" spans="1:14" x14ac:dyDescent="0.2">
      <c r="A99" s="589" t="s">
        <v>611</v>
      </c>
      <c r="B99" s="589" t="s">
        <v>5707</v>
      </c>
      <c r="C99" s="589" t="s">
        <v>5708</v>
      </c>
      <c r="D99" s="589" t="s">
        <v>5709</v>
      </c>
      <c r="E99" s="589" t="s">
        <v>5710</v>
      </c>
      <c r="F99" s="590">
        <v>43096</v>
      </c>
      <c r="G99" s="591">
        <v>1082.53</v>
      </c>
      <c r="H99" s="591">
        <v>1</v>
      </c>
      <c r="I99" s="591">
        <f t="shared" si="1"/>
        <v>1082.53</v>
      </c>
      <c r="J99" s="589" t="s">
        <v>5711</v>
      </c>
      <c r="K99" s="589" t="s">
        <v>614</v>
      </c>
      <c r="L99" s="590">
        <v>43096</v>
      </c>
      <c r="M99" s="589" t="s">
        <v>71</v>
      </c>
      <c r="N99" s="589" t="s">
        <v>5712</v>
      </c>
    </row>
    <row r="100" spans="1:14" x14ac:dyDescent="0.2">
      <c r="A100" s="589" t="s">
        <v>611</v>
      </c>
      <c r="B100" s="589" t="s">
        <v>5707</v>
      </c>
      <c r="C100" s="589" t="s">
        <v>5708</v>
      </c>
      <c r="D100" s="589" t="s">
        <v>5709</v>
      </c>
      <c r="E100" s="589" t="s">
        <v>5713</v>
      </c>
      <c r="F100" s="590">
        <v>43096</v>
      </c>
      <c r="G100" s="591">
        <v>128.65</v>
      </c>
      <c r="H100" s="591">
        <v>1</v>
      </c>
      <c r="I100" s="591">
        <f t="shared" si="1"/>
        <v>128.65</v>
      </c>
      <c r="J100" s="589" t="s">
        <v>5714</v>
      </c>
      <c r="K100" s="589" t="s">
        <v>614</v>
      </c>
      <c r="L100" s="590">
        <v>43096</v>
      </c>
      <c r="M100" s="589" t="s">
        <v>71</v>
      </c>
      <c r="N100" s="589" t="s">
        <v>5715</v>
      </c>
    </row>
    <row r="101" spans="1:14" x14ac:dyDescent="0.2">
      <c r="A101" s="589" t="s">
        <v>611</v>
      </c>
      <c r="B101" s="589" t="s">
        <v>5716</v>
      </c>
      <c r="C101" s="589" t="s">
        <v>5717</v>
      </c>
      <c r="D101" s="589" t="s">
        <v>5718</v>
      </c>
      <c r="E101" s="589" t="s">
        <v>5719</v>
      </c>
      <c r="F101" s="590">
        <v>43069</v>
      </c>
      <c r="G101" s="591">
        <v>210.21</v>
      </c>
      <c r="H101" s="591">
        <v>1</v>
      </c>
      <c r="I101" s="591">
        <f t="shared" si="1"/>
        <v>210.21</v>
      </c>
      <c r="J101" s="589" t="s">
        <v>5720</v>
      </c>
      <c r="K101" s="589" t="s">
        <v>129</v>
      </c>
      <c r="L101" s="590">
        <v>43087</v>
      </c>
      <c r="M101" s="589" t="s">
        <v>71</v>
      </c>
      <c r="N101" s="589" t="s">
        <v>5721</v>
      </c>
    </row>
    <row r="102" spans="1:14" x14ac:dyDescent="0.2">
      <c r="A102" s="589" t="s">
        <v>611</v>
      </c>
      <c r="B102" s="589" t="s">
        <v>5716</v>
      </c>
      <c r="C102" s="589" t="s">
        <v>5717</v>
      </c>
      <c r="D102" s="589" t="s">
        <v>5718</v>
      </c>
      <c r="E102" s="589" t="s">
        <v>5722</v>
      </c>
      <c r="F102" s="590">
        <v>43069</v>
      </c>
      <c r="G102" s="591">
        <v>165</v>
      </c>
      <c r="H102" s="591">
        <v>1</v>
      </c>
      <c r="I102" s="591">
        <f t="shared" si="1"/>
        <v>165</v>
      </c>
      <c r="J102" s="589" t="s">
        <v>5723</v>
      </c>
      <c r="K102" s="589" t="s">
        <v>129</v>
      </c>
      <c r="L102" s="590">
        <v>43087</v>
      </c>
      <c r="M102" s="589" t="s">
        <v>71</v>
      </c>
      <c r="N102" s="589" t="s">
        <v>5721</v>
      </c>
    </row>
    <row r="103" spans="1:14" x14ac:dyDescent="0.2">
      <c r="A103" s="589" t="s">
        <v>611</v>
      </c>
      <c r="B103" s="589" t="s">
        <v>5716</v>
      </c>
      <c r="C103" s="589" t="s">
        <v>5717</v>
      </c>
      <c r="D103" s="589" t="s">
        <v>5718</v>
      </c>
      <c r="E103" s="589" t="s">
        <v>5724</v>
      </c>
      <c r="F103" s="590">
        <v>43069</v>
      </c>
      <c r="G103" s="591">
        <v>231</v>
      </c>
      <c r="H103" s="591">
        <v>1</v>
      </c>
      <c r="I103" s="591">
        <f t="shared" si="1"/>
        <v>231</v>
      </c>
      <c r="J103" s="589" t="s">
        <v>5725</v>
      </c>
      <c r="K103" s="589" t="s">
        <v>129</v>
      </c>
      <c r="L103" s="590">
        <v>43087</v>
      </c>
      <c r="M103" s="589" t="s">
        <v>71</v>
      </c>
      <c r="N103" s="589" t="s">
        <v>5721</v>
      </c>
    </row>
    <row r="104" spans="1:14" x14ac:dyDescent="0.2">
      <c r="A104" s="589" t="s">
        <v>611</v>
      </c>
      <c r="B104" s="589" t="s">
        <v>5716</v>
      </c>
      <c r="C104" s="589" t="s">
        <v>5717</v>
      </c>
      <c r="D104" s="589" t="s">
        <v>5718</v>
      </c>
      <c r="E104" s="589" t="s">
        <v>5726</v>
      </c>
      <c r="F104" s="590">
        <v>43069</v>
      </c>
      <c r="G104" s="591">
        <v>107.8</v>
      </c>
      <c r="H104" s="591">
        <v>1</v>
      </c>
      <c r="I104" s="591">
        <f t="shared" si="1"/>
        <v>107.8</v>
      </c>
      <c r="J104" s="589" t="s">
        <v>5727</v>
      </c>
      <c r="K104" s="589" t="s">
        <v>129</v>
      </c>
      <c r="L104" s="590">
        <v>43087</v>
      </c>
      <c r="M104" s="589" t="s">
        <v>71</v>
      </c>
      <c r="N104" s="589" t="s">
        <v>5721</v>
      </c>
    </row>
    <row r="105" spans="1:14" x14ac:dyDescent="0.2">
      <c r="A105" s="589" t="s">
        <v>611</v>
      </c>
      <c r="B105" s="589" t="s">
        <v>5716</v>
      </c>
      <c r="C105" s="589" t="s">
        <v>5717</v>
      </c>
      <c r="D105" s="589" t="s">
        <v>5718</v>
      </c>
      <c r="E105" s="589" t="s">
        <v>5728</v>
      </c>
      <c r="F105" s="590">
        <v>43069</v>
      </c>
      <c r="G105" s="591">
        <v>165</v>
      </c>
      <c r="H105" s="591">
        <v>1</v>
      </c>
      <c r="I105" s="591">
        <f t="shared" si="1"/>
        <v>165</v>
      </c>
      <c r="J105" s="589" t="s">
        <v>5729</v>
      </c>
      <c r="K105" s="589" t="s">
        <v>129</v>
      </c>
      <c r="L105" s="590">
        <v>43087</v>
      </c>
      <c r="M105" s="589" t="s">
        <v>71</v>
      </c>
      <c r="N105" s="589" t="s">
        <v>5721</v>
      </c>
    </row>
    <row r="106" spans="1:14" x14ac:dyDescent="0.2">
      <c r="A106" s="589" t="s">
        <v>611</v>
      </c>
      <c r="B106" s="589" t="s">
        <v>5716</v>
      </c>
      <c r="C106" s="589" t="s">
        <v>5717</v>
      </c>
      <c r="D106" s="589" t="s">
        <v>5718</v>
      </c>
      <c r="E106" s="589" t="s">
        <v>5730</v>
      </c>
      <c r="F106" s="590">
        <v>43069</v>
      </c>
      <c r="G106" s="591">
        <v>98.56</v>
      </c>
      <c r="H106" s="591">
        <v>1</v>
      </c>
      <c r="I106" s="591">
        <f t="shared" si="1"/>
        <v>98.56</v>
      </c>
      <c r="J106" s="589" t="s">
        <v>5727</v>
      </c>
      <c r="K106" s="589" t="s">
        <v>129</v>
      </c>
      <c r="L106" s="590">
        <v>43087</v>
      </c>
      <c r="M106" s="589" t="s">
        <v>71</v>
      </c>
      <c r="N106" s="589" t="s">
        <v>5721</v>
      </c>
    </row>
    <row r="107" spans="1:14" x14ac:dyDescent="0.2">
      <c r="A107" s="589" t="s">
        <v>611</v>
      </c>
      <c r="B107" s="589" t="s">
        <v>5716</v>
      </c>
      <c r="C107" s="589" t="s">
        <v>5717</v>
      </c>
      <c r="D107" s="589" t="s">
        <v>5718</v>
      </c>
      <c r="E107" s="589" t="s">
        <v>5731</v>
      </c>
      <c r="F107" s="590">
        <v>43069</v>
      </c>
      <c r="G107" s="591">
        <v>61.6</v>
      </c>
      <c r="H107" s="591">
        <v>1</v>
      </c>
      <c r="I107" s="591">
        <f t="shared" si="1"/>
        <v>61.6</v>
      </c>
      <c r="J107" s="589" t="s">
        <v>5727</v>
      </c>
      <c r="K107" s="589" t="s">
        <v>129</v>
      </c>
      <c r="L107" s="590">
        <v>43087</v>
      </c>
      <c r="M107" s="589" t="s">
        <v>71</v>
      </c>
      <c r="N107" s="589" t="s">
        <v>5721</v>
      </c>
    </row>
    <row r="108" spans="1:14" x14ac:dyDescent="0.2">
      <c r="A108" s="589" t="s">
        <v>611</v>
      </c>
      <c r="B108" s="589" t="s">
        <v>5716</v>
      </c>
      <c r="C108" s="589" t="s">
        <v>5717</v>
      </c>
      <c r="D108" s="589" t="s">
        <v>5718</v>
      </c>
      <c r="E108" s="589" t="s">
        <v>5732</v>
      </c>
      <c r="F108" s="590">
        <v>43069</v>
      </c>
      <c r="G108" s="591">
        <v>482.79</v>
      </c>
      <c r="H108" s="591">
        <v>1</v>
      </c>
      <c r="I108" s="591">
        <f t="shared" si="1"/>
        <v>482.79</v>
      </c>
      <c r="J108" s="589" t="s">
        <v>5733</v>
      </c>
      <c r="K108" s="589" t="s">
        <v>129</v>
      </c>
      <c r="L108" s="590">
        <v>43084</v>
      </c>
      <c r="M108" s="589" t="s">
        <v>71</v>
      </c>
      <c r="N108" s="589" t="s">
        <v>5721</v>
      </c>
    </row>
    <row r="109" spans="1:14" x14ac:dyDescent="0.2">
      <c r="A109" s="589" t="s">
        <v>611</v>
      </c>
      <c r="B109" s="589" t="s">
        <v>5716</v>
      </c>
      <c r="C109" s="589" t="s">
        <v>5717</v>
      </c>
      <c r="D109" s="589" t="s">
        <v>5718</v>
      </c>
      <c r="E109" s="589" t="s">
        <v>5734</v>
      </c>
      <c r="F109" s="590">
        <v>43039</v>
      </c>
      <c r="G109" s="591">
        <v>468.93</v>
      </c>
      <c r="H109" s="591">
        <v>1</v>
      </c>
      <c r="I109" s="591">
        <f t="shared" si="1"/>
        <v>468.93</v>
      </c>
      <c r="J109" s="589" t="s">
        <v>5735</v>
      </c>
      <c r="K109" s="589" t="s">
        <v>129</v>
      </c>
      <c r="L109" s="590">
        <v>43087</v>
      </c>
      <c r="M109" s="589" t="s">
        <v>71</v>
      </c>
      <c r="N109" s="589" t="s">
        <v>5721</v>
      </c>
    </row>
    <row r="110" spans="1:14" x14ac:dyDescent="0.2">
      <c r="A110" s="589" t="s">
        <v>611</v>
      </c>
      <c r="B110" s="589" t="s">
        <v>5716</v>
      </c>
      <c r="C110" s="589" t="s">
        <v>5717</v>
      </c>
      <c r="D110" s="589" t="s">
        <v>5718</v>
      </c>
      <c r="E110" s="589" t="s">
        <v>5736</v>
      </c>
      <c r="F110" s="590">
        <v>43039</v>
      </c>
      <c r="G110" s="591">
        <v>42.35</v>
      </c>
      <c r="H110" s="591">
        <v>1</v>
      </c>
      <c r="I110" s="591">
        <f t="shared" si="1"/>
        <v>42.35</v>
      </c>
      <c r="J110" s="589" t="s">
        <v>5737</v>
      </c>
      <c r="K110" s="589" t="s">
        <v>129</v>
      </c>
      <c r="L110" s="590">
        <v>43087</v>
      </c>
      <c r="M110" s="589" t="s">
        <v>71</v>
      </c>
      <c r="N110" s="589" t="s">
        <v>5721</v>
      </c>
    </row>
    <row r="111" spans="1:14" x14ac:dyDescent="0.2">
      <c r="A111" s="589" t="s">
        <v>611</v>
      </c>
      <c r="B111" s="589" t="s">
        <v>5716</v>
      </c>
      <c r="C111" s="589" t="s">
        <v>5717</v>
      </c>
      <c r="D111" s="589" t="s">
        <v>5718</v>
      </c>
      <c r="E111" s="589" t="s">
        <v>5738</v>
      </c>
      <c r="F111" s="590">
        <v>43039</v>
      </c>
      <c r="G111" s="591">
        <v>165</v>
      </c>
      <c r="H111" s="591">
        <v>1</v>
      </c>
      <c r="I111" s="591">
        <f t="shared" si="1"/>
        <v>165</v>
      </c>
      <c r="J111" s="589" t="s">
        <v>5737</v>
      </c>
      <c r="K111" s="589" t="s">
        <v>129</v>
      </c>
      <c r="L111" s="590">
        <v>43087</v>
      </c>
      <c r="M111" s="589" t="s">
        <v>71</v>
      </c>
      <c r="N111" s="589" t="s">
        <v>5721</v>
      </c>
    </row>
    <row r="112" spans="1:14" x14ac:dyDescent="0.2">
      <c r="A112" s="589" t="s">
        <v>611</v>
      </c>
      <c r="B112" s="589" t="s">
        <v>3933</v>
      </c>
      <c r="C112" s="589" t="s">
        <v>3934</v>
      </c>
      <c r="D112" s="589" t="s">
        <v>3935</v>
      </c>
      <c r="E112" s="589" t="s">
        <v>5739</v>
      </c>
      <c r="F112" s="590">
        <v>43096</v>
      </c>
      <c r="G112" s="591">
        <v>3851.43</v>
      </c>
      <c r="H112" s="591">
        <v>1</v>
      </c>
      <c r="I112" s="591">
        <f t="shared" si="1"/>
        <v>3851.43</v>
      </c>
      <c r="J112" s="589" t="s">
        <v>474</v>
      </c>
      <c r="K112" s="589" t="s">
        <v>2375</v>
      </c>
      <c r="L112" s="590">
        <v>43096</v>
      </c>
      <c r="M112" s="589" t="s">
        <v>71</v>
      </c>
      <c r="N112" s="589" t="s">
        <v>474</v>
      </c>
    </row>
    <row r="113" spans="1:14" x14ac:dyDescent="0.2">
      <c r="A113" s="589" t="s">
        <v>611</v>
      </c>
      <c r="B113" s="589" t="s">
        <v>1065</v>
      </c>
      <c r="C113" s="589" t="s">
        <v>1066</v>
      </c>
      <c r="D113" s="589" t="s">
        <v>1067</v>
      </c>
      <c r="E113" s="589" t="s">
        <v>5740</v>
      </c>
      <c r="F113" s="590">
        <v>43097</v>
      </c>
      <c r="G113" s="591">
        <v>152.46</v>
      </c>
      <c r="H113" s="591">
        <v>1</v>
      </c>
      <c r="I113" s="591">
        <f t="shared" si="1"/>
        <v>152.46</v>
      </c>
      <c r="J113" s="589" t="s">
        <v>5741</v>
      </c>
      <c r="K113" s="589" t="s">
        <v>118</v>
      </c>
      <c r="L113" s="590">
        <v>43097</v>
      </c>
      <c r="M113" s="589" t="s">
        <v>71</v>
      </c>
      <c r="N113" s="589" t="s">
        <v>5742</v>
      </c>
    </row>
    <row r="114" spans="1:14" x14ac:dyDescent="0.2">
      <c r="A114" s="589" t="s">
        <v>611</v>
      </c>
      <c r="B114" s="589" t="s">
        <v>1065</v>
      </c>
      <c r="C114" s="589" t="s">
        <v>1066</v>
      </c>
      <c r="D114" s="589" t="s">
        <v>1067</v>
      </c>
      <c r="E114" s="589" t="s">
        <v>5743</v>
      </c>
      <c r="F114" s="590">
        <v>43089</v>
      </c>
      <c r="G114" s="591">
        <v>3156.89</v>
      </c>
      <c r="H114" s="591">
        <v>1</v>
      </c>
      <c r="I114" s="591">
        <f t="shared" si="1"/>
        <v>3156.89</v>
      </c>
      <c r="J114" s="589" t="s">
        <v>5744</v>
      </c>
      <c r="K114" s="589" t="s">
        <v>118</v>
      </c>
      <c r="L114" s="590">
        <v>43089</v>
      </c>
      <c r="M114" s="589" t="s">
        <v>71</v>
      </c>
      <c r="N114" s="589" t="s">
        <v>5745</v>
      </c>
    </row>
    <row r="115" spans="1:14" x14ac:dyDescent="0.2">
      <c r="A115" s="589" t="s">
        <v>611</v>
      </c>
      <c r="B115" s="589" t="s">
        <v>1065</v>
      </c>
      <c r="C115" s="589" t="s">
        <v>1066</v>
      </c>
      <c r="D115" s="589" t="s">
        <v>1067</v>
      </c>
      <c r="E115" s="589" t="s">
        <v>5746</v>
      </c>
      <c r="F115" s="590">
        <v>43081</v>
      </c>
      <c r="G115" s="591">
        <v>562.65</v>
      </c>
      <c r="H115" s="591">
        <v>1</v>
      </c>
      <c r="I115" s="591">
        <f t="shared" si="1"/>
        <v>562.65</v>
      </c>
      <c r="J115" s="589" t="s">
        <v>5747</v>
      </c>
      <c r="K115" s="589" t="s">
        <v>236</v>
      </c>
      <c r="L115" s="590">
        <v>43096</v>
      </c>
      <c r="M115" s="589" t="s">
        <v>71</v>
      </c>
      <c r="N115" s="589" t="s">
        <v>5748</v>
      </c>
    </row>
    <row r="116" spans="1:14" x14ac:dyDescent="0.2">
      <c r="A116" s="589" t="s">
        <v>611</v>
      </c>
      <c r="B116" s="589" t="s">
        <v>1065</v>
      </c>
      <c r="C116" s="589" t="s">
        <v>1066</v>
      </c>
      <c r="D116" s="589" t="s">
        <v>1067</v>
      </c>
      <c r="E116" s="589" t="s">
        <v>5749</v>
      </c>
      <c r="F116" s="590">
        <v>43084</v>
      </c>
      <c r="G116" s="591">
        <v>116.16</v>
      </c>
      <c r="H116" s="591">
        <v>1</v>
      </c>
      <c r="I116" s="591">
        <f t="shared" si="1"/>
        <v>116.16</v>
      </c>
      <c r="J116" s="589" t="s">
        <v>5750</v>
      </c>
      <c r="K116" s="589" t="s">
        <v>375</v>
      </c>
      <c r="L116" s="590">
        <v>43088</v>
      </c>
      <c r="M116" s="589" t="s">
        <v>71</v>
      </c>
      <c r="N116" s="589" t="s">
        <v>5751</v>
      </c>
    </row>
    <row r="117" spans="1:14" x14ac:dyDescent="0.2">
      <c r="A117" s="589" t="s">
        <v>611</v>
      </c>
      <c r="B117" s="589" t="s">
        <v>404</v>
      </c>
      <c r="C117" s="589" t="s">
        <v>405</v>
      </c>
      <c r="D117" s="589" t="s">
        <v>406</v>
      </c>
      <c r="E117" s="589" t="s">
        <v>5752</v>
      </c>
      <c r="F117" s="590">
        <v>43096</v>
      </c>
      <c r="G117" s="591">
        <v>211.75</v>
      </c>
      <c r="H117" s="591">
        <v>1</v>
      </c>
      <c r="I117" s="591">
        <f t="shared" si="1"/>
        <v>211.75</v>
      </c>
      <c r="J117" s="589" t="s">
        <v>5753</v>
      </c>
      <c r="K117" s="589" t="s">
        <v>226</v>
      </c>
      <c r="L117" s="590">
        <v>43096</v>
      </c>
      <c r="M117" s="589" t="s">
        <v>71</v>
      </c>
      <c r="N117" s="589" t="s">
        <v>5754</v>
      </c>
    </row>
    <row r="118" spans="1:14" x14ac:dyDescent="0.2">
      <c r="A118" s="589" t="s">
        <v>611</v>
      </c>
      <c r="B118" s="589" t="s">
        <v>404</v>
      </c>
      <c r="C118" s="589" t="s">
        <v>405</v>
      </c>
      <c r="D118" s="589" t="s">
        <v>406</v>
      </c>
      <c r="E118" s="589" t="s">
        <v>5755</v>
      </c>
      <c r="F118" s="590">
        <v>43096</v>
      </c>
      <c r="G118" s="591">
        <v>762.3</v>
      </c>
      <c r="H118" s="591">
        <v>1</v>
      </c>
      <c r="I118" s="591">
        <f t="shared" si="1"/>
        <v>762.3</v>
      </c>
      <c r="J118" s="589" t="s">
        <v>5756</v>
      </c>
      <c r="K118" s="589" t="s">
        <v>226</v>
      </c>
      <c r="L118" s="590">
        <v>43096</v>
      </c>
      <c r="M118" s="589" t="s">
        <v>71</v>
      </c>
      <c r="N118" s="589" t="s">
        <v>5757</v>
      </c>
    </row>
    <row r="119" spans="1:14" x14ac:dyDescent="0.2">
      <c r="A119" s="589" t="s">
        <v>611</v>
      </c>
      <c r="B119" s="589" t="s">
        <v>404</v>
      </c>
      <c r="C119" s="589" t="s">
        <v>405</v>
      </c>
      <c r="D119" s="589" t="s">
        <v>406</v>
      </c>
      <c r="E119" s="589" t="s">
        <v>5758</v>
      </c>
      <c r="F119" s="590">
        <v>43092</v>
      </c>
      <c r="G119" s="591">
        <v>127.05</v>
      </c>
      <c r="H119" s="591">
        <v>1</v>
      </c>
      <c r="I119" s="591">
        <f t="shared" si="1"/>
        <v>127.05</v>
      </c>
      <c r="J119" s="589" t="s">
        <v>5759</v>
      </c>
      <c r="K119" s="589" t="s">
        <v>226</v>
      </c>
      <c r="L119" s="590">
        <v>43096</v>
      </c>
      <c r="M119" s="589" t="s">
        <v>71</v>
      </c>
      <c r="N119" s="589" t="s">
        <v>5760</v>
      </c>
    </row>
    <row r="120" spans="1:14" x14ac:dyDescent="0.2">
      <c r="A120" s="589" t="s">
        <v>611</v>
      </c>
      <c r="B120" s="589" t="s">
        <v>404</v>
      </c>
      <c r="C120" s="589" t="s">
        <v>405</v>
      </c>
      <c r="D120" s="589" t="s">
        <v>406</v>
      </c>
      <c r="E120" s="589" t="s">
        <v>5761</v>
      </c>
      <c r="F120" s="590">
        <v>43091</v>
      </c>
      <c r="G120" s="591">
        <v>514.25</v>
      </c>
      <c r="H120" s="591">
        <v>1</v>
      </c>
      <c r="I120" s="591">
        <f t="shared" si="1"/>
        <v>514.25</v>
      </c>
      <c r="J120" s="589" t="s">
        <v>5762</v>
      </c>
      <c r="K120" s="589" t="s">
        <v>2393</v>
      </c>
      <c r="L120" s="590">
        <v>43096</v>
      </c>
      <c r="M120" s="589" t="s">
        <v>71</v>
      </c>
      <c r="N120" s="589" t="s">
        <v>5763</v>
      </c>
    </row>
    <row r="121" spans="1:14" x14ac:dyDescent="0.2">
      <c r="A121" s="589" t="s">
        <v>611</v>
      </c>
      <c r="B121" s="589" t="s">
        <v>404</v>
      </c>
      <c r="C121" s="589" t="s">
        <v>405</v>
      </c>
      <c r="D121" s="589" t="s">
        <v>406</v>
      </c>
      <c r="E121" s="589" t="s">
        <v>5764</v>
      </c>
      <c r="F121" s="590">
        <v>43088</v>
      </c>
      <c r="G121" s="591">
        <v>11071.03</v>
      </c>
      <c r="H121" s="591">
        <v>1</v>
      </c>
      <c r="I121" s="591">
        <f t="shared" si="1"/>
        <v>11071.03</v>
      </c>
      <c r="J121" s="589" t="s">
        <v>5765</v>
      </c>
      <c r="K121" s="589" t="s">
        <v>614</v>
      </c>
      <c r="L121" s="590">
        <v>43088</v>
      </c>
      <c r="M121" s="589" t="s">
        <v>71</v>
      </c>
      <c r="N121" s="589" t="s">
        <v>5766</v>
      </c>
    </row>
    <row r="122" spans="1:14" x14ac:dyDescent="0.2">
      <c r="A122" s="589" t="s">
        <v>611</v>
      </c>
      <c r="B122" s="589" t="s">
        <v>404</v>
      </c>
      <c r="C122" s="589" t="s">
        <v>405</v>
      </c>
      <c r="D122" s="589" t="s">
        <v>406</v>
      </c>
      <c r="E122" s="589" t="s">
        <v>5767</v>
      </c>
      <c r="F122" s="590">
        <v>43084</v>
      </c>
      <c r="G122" s="591">
        <v>254.1</v>
      </c>
      <c r="H122" s="591">
        <v>1</v>
      </c>
      <c r="I122" s="591">
        <f t="shared" si="1"/>
        <v>254.1</v>
      </c>
      <c r="J122" s="589" t="s">
        <v>5768</v>
      </c>
      <c r="K122" s="589" t="s">
        <v>226</v>
      </c>
      <c r="L122" s="590">
        <v>43087</v>
      </c>
      <c r="M122" s="589" t="s">
        <v>71</v>
      </c>
      <c r="N122" s="589" t="s">
        <v>5769</v>
      </c>
    </row>
    <row r="123" spans="1:14" x14ac:dyDescent="0.2">
      <c r="A123" s="589" t="s">
        <v>611</v>
      </c>
      <c r="B123" s="589" t="s">
        <v>404</v>
      </c>
      <c r="C123" s="589" t="s">
        <v>405</v>
      </c>
      <c r="D123" s="589" t="s">
        <v>406</v>
      </c>
      <c r="E123" s="589" t="s">
        <v>5770</v>
      </c>
      <c r="F123" s="590">
        <v>43082</v>
      </c>
      <c r="G123" s="591">
        <v>211.75</v>
      </c>
      <c r="H123" s="591">
        <v>1</v>
      </c>
      <c r="I123" s="591">
        <f t="shared" si="1"/>
        <v>211.75</v>
      </c>
      <c r="J123" s="589" t="s">
        <v>5771</v>
      </c>
      <c r="K123" s="589" t="s">
        <v>226</v>
      </c>
      <c r="L123" s="590">
        <v>43087</v>
      </c>
      <c r="M123" s="589" t="s">
        <v>71</v>
      </c>
      <c r="N123" s="589" t="s">
        <v>5772</v>
      </c>
    </row>
    <row r="124" spans="1:14" x14ac:dyDescent="0.2">
      <c r="A124" s="589" t="s">
        <v>611</v>
      </c>
      <c r="B124" s="589" t="s">
        <v>404</v>
      </c>
      <c r="C124" s="589" t="s">
        <v>405</v>
      </c>
      <c r="D124" s="589" t="s">
        <v>406</v>
      </c>
      <c r="E124" s="589" t="s">
        <v>5773</v>
      </c>
      <c r="F124" s="590">
        <v>43082</v>
      </c>
      <c r="G124" s="591">
        <v>42.35</v>
      </c>
      <c r="H124" s="591">
        <v>1</v>
      </c>
      <c r="I124" s="591">
        <f t="shared" si="1"/>
        <v>42.35</v>
      </c>
      <c r="J124" s="589" t="s">
        <v>5774</v>
      </c>
      <c r="K124" s="589" t="s">
        <v>226</v>
      </c>
      <c r="L124" s="590">
        <v>43084</v>
      </c>
      <c r="M124" s="589" t="s">
        <v>71</v>
      </c>
      <c r="N124" s="589" t="s">
        <v>5775</v>
      </c>
    </row>
    <row r="125" spans="1:14" x14ac:dyDescent="0.2">
      <c r="A125" s="589" t="s">
        <v>611</v>
      </c>
      <c r="B125" s="589" t="s">
        <v>404</v>
      </c>
      <c r="C125" s="589" t="s">
        <v>405</v>
      </c>
      <c r="D125" s="589" t="s">
        <v>406</v>
      </c>
      <c r="E125" s="589" t="s">
        <v>5776</v>
      </c>
      <c r="F125" s="590">
        <v>43082</v>
      </c>
      <c r="G125" s="591">
        <v>1058.75</v>
      </c>
      <c r="H125" s="591">
        <v>1</v>
      </c>
      <c r="I125" s="591">
        <f t="shared" si="1"/>
        <v>1058.75</v>
      </c>
      <c r="J125" s="589" t="s">
        <v>5777</v>
      </c>
      <c r="K125" s="589" t="s">
        <v>226</v>
      </c>
      <c r="L125" s="590">
        <v>43084</v>
      </c>
      <c r="M125" s="589" t="s">
        <v>71</v>
      </c>
      <c r="N125" s="589" t="s">
        <v>5778</v>
      </c>
    </row>
    <row r="126" spans="1:14" x14ac:dyDescent="0.2">
      <c r="A126" s="589" t="s">
        <v>611</v>
      </c>
      <c r="B126" s="589" t="s">
        <v>404</v>
      </c>
      <c r="C126" s="589" t="s">
        <v>405</v>
      </c>
      <c r="D126" s="589" t="s">
        <v>406</v>
      </c>
      <c r="E126" s="589" t="s">
        <v>5779</v>
      </c>
      <c r="F126" s="590">
        <v>42941</v>
      </c>
      <c r="G126" s="591">
        <v>169.4</v>
      </c>
      <c r="H126" s="591">
        <v>1</v>
      </c>
      <c r="I126" s="591">
        <f t="shared" si="1"/>
        <v>169.4</v>
      </c>
      <c r="J126" s="589" t="s">
        <v>5780</v>
      </c>
      <c r="K126" s="589" t="s">
        <v>226</v>
      </c>
      <c r="L126" s="590">
        <v>43089</v>
      </c>
      <c r="M126" s="589" t="s">
        <v>71</v>
      </c>
      <c r="N126" s="589" t="s">
        <v>5781</v>
      </c>
    </row>
    <row r="127" spans="1:14" x14ac:dyDescent="0.2">
      <c r="A127" s="589" t="s">
        <v>611</v>
      </c>
      <c r="B127" s="589" t="s">
        <v>5782</v>
      </c>
      <c r="C127" s="589" t="s">
        <v>5783</v>
      </c>
      <c r="D127" s="589" t="s">
        <v>5784</v>
      </c>
      <c r="E127" s="589" t="s">
        <v>5785</v>
      </c>
      <c r="F127" s="590">
        <v>43090</v>
      </c>
      <c r="G127" s="591">
        <v>193.6</v>
      </c>
      <c r="H127" s="591">
        <v>1</v>
      </c>
      <c r="I127" s="591">
        <f t="shared" si="1"/>
        <v>193.6</v>
      </c>
      <c r="J127" s="589" t="s">
        <v>5786</v>
      </c>
      <c r="K127" s="589" t="s">
        <v>492</v>
      </c>
      <c r="L127" s="590">
        <v>43091</v>
      </c>
      <c r="M127" s="589" t="s">
        <v>71</v>
      </c>
      <c r="N127" s="589" t="s">
        <v>5787</v>
      </c>
    </row>
    <row r="128" spans="1:14" x14ac:dyDescent="0.2">
      <c r="A128" s="589" t="s">
        <v>611</v>
      </c>
      <c r="B128" s="589" t="s">
        <v>5788</v>
      </c>
      <c r="C128" s="589" t="s">
        <v>5789</v>
      </c>
      <c r="D128" s="589" t="s">
        <v>5790</v>
      </c>
      <c r="E128" s="589" t="s">
        <v>5791</v>
      </c>
      <c r="F128" s="590">
        <v>43087</v>
      </c>
      <c r="G128" s="591">
        <v>3025</v>
      </c>
      <c r="H128" s="591">
        <v>1</v>
      </c>
      <c r="I128" s="591">
        <f t="shared" si="1"/>
        <v>3025</v>
      </c>
      <c r="J128" s="589" t="s">
        <v>5792</v>
      </c>
      <c r="K128" s="589" t="s">
        <v>2210</v>
      </c>
      <c r="L128" s="590">
        <v>43087</v>
      </c>
      <c r="M128" s="589" t="s">
        <v>71</v>
      </c>
      <c r="N128" s="589" t="s">
        <v>5793</v>
      </c>
    </row>
    <row r="129" spans="1:14" x14ac:dyDescent="0.2">
      <c r="A129" s="589" t="s">
        <v>611</v>
      </c>
      <c r="B129" s="589" t="s">
        <v>5794</v>
      </c>
      <c r="C129" s="589" t="s">
        <v>5795</v>
      </c>
      <c r="D129" s="589" t="s">
        <v>5796</v>
      </c>
      <c r="E129" s="589" t="s">
        <v>5797</v>
      </c>
      <c r="F129" s="590">
        <v>43082</v>
      </c>
      <c r="G129" s="591">
        <v>302.5</v>
      </c>
      <c r="H129" s="591">
        <v>1</v>
      </c>
      <c r="I129" s="591">
        <f t="shared" si="1"/>
        <v>302.5</v>
      </c>
      <c r="J129" s="589" t="s">
        <v>5798</v>
      </c>
      <c r="K129" s="589" t="s">
        <v>547</v>
      </c>
      <c r="L129" s="590">
        <v>43083</v>
      </c>
      <c r="M129" s="589" t="s">
        <v>71</v>
      </c>
      <c r="N129" s="589" t="s">
        <v>5799</v>
      </c>
    </row>
    <row r="130" spans="1:14" x14ac:dyDescent="0.2">
      <c r="A130" s="589" t="s">
        <v>611</v>
      </c>
      <c r="B130" s="589" t="s">
        <v>5794</v>
      </c>
      <c r="C130" s="589" t="s">
        <v>5795</v>
      </c>
      <c r="D130" s="589" t="s">
        <v>5796</v>
      </c>
      <c r="E130" s="589" t="s">
        <v>5800</v>
      </c>
      <c r="F130" s="590">
        <v>43082</v>
      </c>
      <c r="G130" s="591">
        <v>295.85000000000002</v>
      </c>
      <c r="H130" s="591">
        <v>1</v>
      </c>
      <c r="I130" s="591">
        <f t="shared" si="1"/>
        <v>295.85000000000002</v>
      </c>
      <c r="J130" s="589" t="s">
        <v>5801</v>
      </c>
      <c r="K130" s="589" t="s">
        <v>547</v>
      </c>
      <c r="L130" s="590">
        <v>43083</v>
      </c>
      <c r="M130" s="589" t="s">
        <v>71</v>
      </c>
      <c r="N130" s="589" t="s">
        <v>5802</v>
      </c>
    </row>
    <row r="131" spans="1:14" x14ac:dyDescent="0.2">
      <c r="A131" s="589" t="s">
        <v>611</v>
      </c>
      <c r="B131" s="589" t="s">
        <v>5803</v>
      </c>
      <c r="C131" s="589" t="s">
        <v>5804</v>
      </c>
      <c r="D131" s="589" t="s">
        <v>5805</v>
      </c>
      <c r="E131" s="589" t="s">
        <v>2092</v>
      </c>
      <c r="F131" s="590">
        <v>43084</v>
      </c>
      <c r="G131" s="591">
        <v>1478.5</v>
      </c>
      <c r="H131" s="591">
        <v>1</v>
      </c>
      <c r="I131" s="591">
        <f t="shared" ref="I131:I194" si="2">G131*H131</f>
        <v>1478.5</v>
      </c>
      <c r="J131" s="589" t="s">
        <v>5806</v>
      </c>
      <c r="K131" s="589" t="s">
        <v>260</v>
      </c>
      <c r="L131" s="590">
        <v>43088</v>
      </c>
      <c r="M131" s="589" t="s">
        <v>71</v>
      </c>
      <c r="N131" s="589" t="s">
        <v>5807</v>
      </c>
    </row>
    <row r="132" spans="1:14" x14ac:dyDescent="0.2">
      <c r="A132" s="589" t="s">
        <v>611</v>
      </c>
      <c r="B132" s="589" t="s">
        <v>5808</v>
      </c>
      <c r="C132" s="589" t="s">
        <v>5809</v>
      </c>
      <c r="D132" s="589" t="s">
        <v>5810</v>
      </c>
      <c r="E132" s="589" t="s">
        <v>5811</v>
      </c>
      <c r="F132" s="590">
        <v>43089</v>
      </c>
      <c r="G132" s="591">
        <v>3485.55</v>
      </c>
      <c r="H132" s="591">
        <v>1</v>
      </c>
      <c r="I132" s="591">
        <f t="shared" si="2"/>
        <v>3485.55</v>
      </c>
      <c r="J132" s="589" t="s">
        <v>5812</v>
      </c>
      <c r="K132" s="589" t="s">
        <v>614</v>
      </c>
      <c r="L132" s="590">
        <v>43089</v>
      </c>
      <c r="M132" s="589" t="s">
        <v>71</v>
      </c>
      <c r="N132" s="589" t="s">
        <v>5813</v>
      </c>
    </row>
    <row r="133" spans="1:14" x14ac:dyDescent="0.2">
      <c r="A133" s="589" t="s">
        <v>611</v>
      </c>
      <c r="B133" s="589" t="s">
        <v>5814</v>
      </c>
      <c r="C133" s="589" t="s">
        <v>5815</v>
      </c>
      <c r="D133" s="589" t="s">
        <v>5816</v>
      </c>
      <c r="E133" s="589" t="s">
        <v>5817</v>
      </c>
      <c r="F133" s="590">
        <v>43095</v>
      </c>
      <c r="G133" s="591">
        <v>103.48</v>
      </c>
      <c r="H133" s="591">
        <v>1</v>
      </c>
      <c r="I133" s="591">
        <f t="shared" si="2"/>
        <v>103.48</v>
      </c>
      <c r="J133" s="589" t="s">
        <v>5818</v>
      </c>
      <c r="K133" s="589" t="s">
        <v>346</v>
      </c>
      <c r="L133" s="590">
        <v>43096</v>
      </c>
      <c r="M133" s="589" t="s">
        <v>71</v>
      </c>
      <c r="N133" s="589" t="s">
        <v>5819</v>
      </c>
    </row>
    <row r="134" spans="1:14" x14ac:dyDescent="0.2">
      <c r="A134" s="589" t="s">
        <v>611</v>
      </c>
      <c r="B134" s="589" t="s">
        <v>5820</v>
      </c>
      <c r="C134" s="589" t="s">
        <v>5821</v>
      </c>
      <c r="D134" s="589" t="s">
        <v>5822</v>
      </c>
      <c r="E134" s="589" t="s">
        <v>5823</v>
      </c>
      <c r="F134" s="590">
        <v>43089</v>
      </c>
      <c r="G134" s="591">
        <v>7527.41</v>
      </c>
      <c r="H134" s="591">
        <v>1</v>
      </c>
      <c r="I134" s="591">
        <f t="shared" si="2"/>
        <v>7527.41</v>
      </c>
      <c r="J134" s="589" t="s">
        <v>5824</v>
      </c>
      <c r="K134" s="589" t="s">
        <v>1840</v>
      </c>
      <c r="L134" s="590">
        <v>43089</v>
      </c>
      <c r="M134" s="589" t="s">
        <v>71</v>
      </c>
      <c r="N134" s="589" t="s">
        <v>5825</v>
      </c>
    </row>
    <row r="135" spans="1:14" x14ac:dyDescent="0.2">
      <c r="A135" s="589" t="s">
        <v>611</v>
      </c>
      <c r="B135" s="589" t="s">
        <v>5826</v>
      </c>
      <c r="C135" s="589" t="s">
        <v>5827</v>
      </c>
      <c r="D135" s="589" t="s">
        <v>5828</v>
      </c>
      <c r="E135" s="589" t="s">
        <v>5829</v>
      </c>
      <c r="F135" s="590">
        <v>43089</v>
      </c>
      <c r="G135" s="591">
        <v>9914.44</v>
      </c>
      <c r="H135" s="591">
        <v>1</v>
      </c>
      <c r="I135" s="591">
        <f t="shared" si="2"/>
        <v>9914.44</v>
      </c>
      <c r="J135" s="589" t="s">
        <v>474</v>
      </c>
      <c r="K135" s="589" t="s">
        <v>161</v>
      </c>
      <c r="L135" s="590">
        <v>43090</v>
      </c>
      <c r="M135" s="589" t="s">
        <v>71</v>
      </c>
      <c r="N135" s="589" t="s">
        <v>474</v>
      </c>
    </row>
    <row r="136" spans="1:14" x14ac:dyDescent="0.2">
      <c r="A136" s="589" t="s">
        <v>611</v>
      </c>
      <c r="B136" s="589" t="s">
        <v>5826</v>
      </c>
      <c r="C136" s="589" t="s">
        <v>5827</v>
      </c>
      <c r="D136" s="589" t="s">
        <v>5828</v>
      </c>
      <c r="E136" s="589" t="s">
        <v>5830</v>
      </c>
      <c r="F136" s="590">
        <v>43087</v>
      </c>
      <c r="G136" s="591">
        <v>10164</v>
      </c>
      <c r="H136" s="591">
        <v>1</v>
      </c>
      <c r="I136" s="591">
        <f t="shared" si="2"/>
        <v>10164</v>
      </c>
      <c r="J136" s="589" t="s">
        <v>474</v>
      </c>
      <c r="K136" s="589" t="s">
        <v>161</v>
      </c>
      <c r="L136" s="590">
        <v>43090</v>
      </c>
      <c r="M136" s="589" t="s">
        <v>71</v>
      </c>
      <c r="N136" s="589" t="s">
        <v>474</v>
      </c>
    </row>
    <row r="137" spans="1:14" x14ac:dyDescent="0.2">
      <c r="A137" s="589" t="s">
        <v>611</v>
      </c>
      <c r="B137" s="589" t="s">
        <v>5826</v>
      </c>
      <c r="C137" s="589" t="s">
        <v>5827</v>
      </c>
      <c r="D137" s="589" t="s">
        <v>5828</v>
      </c>
      <c r="E137" s="589" t="s">
        <v>5831</v>
      </c>
      <c r="F137" s="590">
        <v>43069</v>
      </c>
      <c r="G137" s="591">
        <v>10164</v>
      </c>
      <c r="H137" s="591">
        <v>1</v>
      </c>
      <c r="I137" s="591">
        <f t="shared" si="2"/>
        <v>10164</v>
      </c>
      <c r="J137" s="589" t="s">
        <v>474</v>
      </c>
      <c r="K137" s="589" t="s">
        <v>161</v>
      </c>
      <c r="L137" s="590">
        <v>43083</v>
      </c>
      <c r="M137" s="589" t="s">
        <v>71</v>
      </c>
      <c r="N137" s="589" t="s">
        <v>474</v>
      </c>
    </row>
    <row r="138" spans="1:14" x14ac:dyDescent="0.2">
      <c r="A138" s="589" t="s">
        <v>611</v>
      </c>
      <c r="B138" s="589" t="s">
        <v>2153</v>
      </c>
      <c r="C138" s="589" t="s">
        <v>2154</v>
      </c>
      <c r="D138" s="589" t="s">
        <v>2155</v>
      </c>
      <c r="E138" s="589" t="s">
        <v>5832</v>
      </c>
      <c r="F138" s="590">
        <v>43088</v>
      </c>
      <c r="G138" s="591">
        <v>7945.68</v>
      </c>
      <c r="H138" s="591">
        <v>1</v>
      </c>
      <c r="I138" s="591">
        <f t="shared" si="2"/>
        <v>7945.68</v>
      </c>
      <c r="J138" s="589" t="s">
        <v>474</v>
      </c>
      <c r="K138" s="589" t="s">
        <v>2156</v>
      </c>
      <c r="L138" s="590">
        <v>43096</v>
      </c>
      <c r="M138" s="589" t="s">
        <v>71</v>
      </c>
      <c r="N138" s="589" t="s">
        <v>474</v>
      </c>
    </row>
    <row r="139" spans="1:14" x14ac:dyDescent="0.2">
      <c r="A139" s="589" t="s">
        <v>611</v>
      </c>
      <c r="B139" s="589" t="s">
        <v>2153</v>
      </c>
      <c r="C139" s="589" t="s">
        <v>2154</v>
      </c>
      <c r="D139" s="589" t="s">
        <v>2155</v>
      </c>
      <c r="E139" s="589" t="s">
        <v>5833</v>
      </c>
      <c r="F139" s="590">
        <v>43087</v>
      </c>
      <c r="G139" s="591">
        <v>39790.800000000003</v>
      </c>
      <c r="H139" s="591">
        <v>1</v>
      </c>
      <c r="I139" s="591">
        <f t="shared" si="2"/>
        <v>39790.800000000003</v>
      </c>
      <c r="J139" s="589" t="s">
        <v>474</v>
      </c>
      <c r="K139" s="589" t="s">
        <v>2156</v>
      </c>
      <c r="L139" s="590">
        <v>43089</v>
      </c>
      <c r="M139" s="589" t="s">
        <v>71</v>
      </c>
      <c r="N139" s="589" t="s">
        <v>474</v>
      </c>
    </row>
    <row r="140" spans="1:14" x14ac:dyDescent="0.2">
      <c r="A140" s="589" t="s">
        <v>611</v>
      </c>
      <c r="B140" s="589" t="s">
        <v>2153</v>
      </c>
      <c r="C140" s="589" t="s">
        <v>2154</v>
      </c>
      <c r="D140" s="589" t="s">
        <v>2155</v>
      </c>
      <c r="E140" s="589" t="s">
        <v>5834</v>
      </c>
      <c r="F140" s="590">
        <v>43063</v>
      </c>
      <c r="G140" s="591">
        <v>9270.06</v>
      </c>
      <c r="H140" s="591">
        <v>1</v>
      </c>
      <c r="I140" s="591">
        <f t="shared" si="2"/>
        <v>9270.06</v>
      </c>
      <c r="J140" s="589" t="s">
        <v>474</v>
      </c>
      <c r="K140" s="589" t="s">
        <v>2156</v>
      </c>
      <c r="L140" s="590">
        <v>43091</v>
      </c>
      <c r="M140" s="589" t="s">
        <v>71</v>
      </c>
      <c r="N140" s="589" t="s">
        <v>474</v>
      </c>
    </row>
    <row r="141" spans="1:14" x14ac:dyDescent="0.2">
      <c r="A141" s="589" t="s">
        <v>611</v>
      </c>
      <c r="B141" s="589" t="s">
        <v>2153</v>
      </c>
      <c r="C141" s="589" t="s">
        <v>2154</v>
      </c>
      <c r="D141" s="589" t="s">
        <v>2155</v>
      </c>
      <c r="E141" s="589" t="s">
        <v>5835</v>
      </c>
      <c r="F141" s="590">
        <v>43056</v>
      </c>
      <c r="G141" s="591">
        <v>932.6</v>
      </c>
      <c r="H141" s="591">
        <v>1</v>
      </c>
      <c r="I141" s="591">
        <f t="shared" si="2"/>
        <v>932.6</v>
      </c>
      <c r="J141" s="589" t="s">
        <v>474</v>
      </c>
      <c r="K141" s="589" t="s">
        <v>2156</v>
      </c>
      <c r="L141" s="590">
        <v>43091</v>
      </c>
      <c r="M141" s="589" t="s">
        <v>71</v>
      </c>
      <c r="N141" s="589" t="s">
        <v>474</v>
      </c>
    </row>
    <row r="142" spans="1:14" x14ac:dyDescent="0.2">
      <c r="A142" s="589" t="s">
        <v>611</v>
      </c>
      <c r="B142" s="589" t="s">
        <v>2153</v>
      </c>
      <c r="C142" s="589" t="s">
        <v>2154</v>
      </c>
      <c r="D142" s="589" t="s">
        <v>2155</v>
      </c>
      <c r="E142" s="589" t="s">
        <v>5836</v>
      </c>
      <c r="F142" s="590">
        <v>43056</v>
      </c>
      <c r="G142" s="591">
        <v>2922</v>
      </c>
      <c r="H142" s="591">
        <v>1</v>
      </c>
      <c r="I142" s="591">
        <f t="shared" si="2"/>
        <v>2922</v>
      </c>
      <c r="J142" s="589" t="s">
        <v>474</v>
      </c>
      <c r="K142" s="589" t="s">
        <v>2156</v>
      </c>
      <c r="L142" s="590">
        <v>43091</v>
      </c>
      <c r="M142" s="589" t="s">
        <v>71</v>
      </c>
      <c r="N142" s="589" t="s">
        <v>474</v>
      </c>
    </row>
    <row r="143" spans="1:14" x14ac:dyDescent="0.2">
      <c r="A143" s="589" t="s">
        <v>611</v>
      </c>
      <c r="B143" s="589" t="s">
        <v>2153</v>
      </c>
      <c r="C143" s="589" t="s">
        <v>2154</v>
      </c>
      <c r="D143" s="589" t="s">
        <v>2155</v>
      </c>
      <c r="E143" s="589" t="s">
        <v>5837</v>
      </c>
      <c r="F143" s="590">
        <v>43054</v>
      </c>
      <c r="G143" s="591">
        <v>39790.800000000003</v>
      </c>
      <c r="H143" s="591">
        <v>1</v>
      </c>
      <c r="I143" s="591">
        <f t="shared" si="2"/>
        <v>39790.800000000003</v>
      </c>
      <c r="J143" s="589" t="s">
        <v>474</v>
      </c>
      <c r="K143" s="589" t="s">
        <v>2156</v>
      </c>
      <c r="L143" s="590">
        <v>43089</v>
      </c>
      <c r="M143" s="589" t="s">
        <v>71</v>
      </c>
      <c r="N143" s="589" t="s">
        <v>474</v>
      </c>
    </row>
    <row r="144" spans="1:14" x14ac:dyDescent="0.2">
      <c r="A144" s="589" t="s">
        <v>611</v>
      </c>
      <c r="B144" s="589" t="s">
        <v>2153</v>
      </c>
      <c r="C144" s="589" t="s">
        <v>2154</v>
      </c>
      <c r="D144" s="589" t="s">
        <v>2155</v>
      </c>
      <c r="E144" s="589" t="s">
        <v>5838</v>
      </c>
      <c r="F144" s="590">
        <v>43049</v>
      </c>
      <c r="G144" s="591">
        <v>4026.03</v>
      </c>
      <c r="H144" s="591">
        <v>1</v>
      </c>
      <c r="I144" s="591">
        <f t="shared" si="2"/>
        <v>4026.03</v>
      </c>
      <c r="J144" s="589" t="s">
        <v>474</v>
      </c>
      <c r="K144" s="589" t="s">
        <v>2156</v>
      </c>
      <c r="L144" s="590">
        <v>43091</v>
      </c>
      <c r="M144" s="589" t="s">
        <v>71</v>
      </c>
      <c r="N144" s="589" t="s">
        <v>474</v>
      </c>
    </row>
    <row r="145" spans="1:14" x14ac:dyDescent="0.2">
      <c r="A145" s="589" t="s">
        <v>611</v>
      </c>
      <c r="B145" s="589" t="s">
        <v>2157</v>
      </c>
      <c r="C145" s="589" t="s">
        <v>2158</v>
      </c>
      <c r="D145" s="589" t="s">
        <v>2159</v>
      </c>
      <c r="E145" s="589" t="s">
        <v>5839</v>
      </c>
      <c r="F145" s="590">
        <v>43097</v>
      </c>
      <c r="G145" s="591">
        <v>2438.15</v>
      </c>
      <c r="H145" s="591">
        <v>1</v>
      </c>
      <c r="I145" s="591">
        <f t="shared" si="2"/>
        <v>2438.15</v>
      </c>
      <c r="J145" s="589" t="s">
        <v>5840</v>
      </c>
      <c r="K145" s="589" t="s">
        <v>528</v>
      </c>
      <c r="L145" s="590">
        <v>43098</v>
      </c>
      <c r="M145" s="589" t="s">
        <v>71</v>
      </c>
      <c r="N145" s="589" t="s">
        <v>5841</v>
      </c>
    </row>
    <row r="146" spans="1:14" x14ac:dyDescent="0.2">
      <c r="A146" s="589" t="s">
        <v>611</v>
      </c>
      <c r="B146" s="589" t="s">
        <v>2157</v>
      </c>
      <c r="C146" s="589" t="s">
        <v>2158</v>
      </c>
      <c r="D146" s="589" t="s">
        <v>2159</v>
      </c>
      <c r="E146" s="589" t="s">
        <v>5842</v>
      </c>
      <c r="F146" s="590">
        <v>43096</v>
      </c>
      <c r="G146" s="591">
        <v>184.22</v>
      </c>
      <c r="H146" s="591">
        <v>1</v>
      </c>
      <c r="I146" s="591">
        <f t="shared" si="2"/>
        <v>184.22</v>
      </c>
      <c r="J146" s="589" t="s">
        <v>5843</v>
      </c>
      <c r="K146" s="589" t="s">
        <v>416</v>
      </c>
      <c r="L146" s="590">
        <v>43097</v>
      </c>
      <c r="M146" s="589" t="s">
        <v>71</v>
      </c>
      <c r="N146" s="589" t="s">
        <v>5844</v>
      </c>
    </row>
    <row r="147" spans="1:14" x14ac:dyDescent="0.2">
      <c r="A147" s="589" t="s">
        <v>611</v>
      </c>
      <c r="B147" s="589" t="s">
        <v>2157</v>
      </c>
      <c r="C147" s="589" t="s">
        <v>2158</v>
      </c>
      <c r="D147" s="589" t="s">
        <v>2159</v>
      </c>
      <c r="E147" s="589" t="s">
        <v>5845</v>
      </c>
      <c r="F147" s="590">
        <v>43096</v>
      </c>
      <c r="G147" s="591">
        <v>9068.6</v>
      </c>
      <c r="H147" s="591">
        <v>1</v>
      </c>
      <c r="I147" s="591">
        <f t="shared" si="2"/>
        <v>9068.6</v>
      </c>
      <c r="J147" s="589" t="s">
        <v>5846</v>
      </c>
      <c r="K147" s="589" t="s">
        <v>111</v>
      </c>
      <c r="L147" s="590">
        <v>43097</v>
      </c>
      <c r="M147" s="589" t="s">
        <v>71</v>
      </c>
      <c r="N147" s="589" t="s">
        <v>5847</v>
      </c>
    </row>
    <row r="148" spans="1:14" x14ac:dyDescent="0.2">
      <c r="A148" s="589" t="s">
        <v>611</v>
      </c>
      <c r="B148" s="589" t="s">
        <v>2157</v>
      </c>
      <c r="C148" s="589" t="s">
        <v>2158</v>
      </c>
      <c r="D148" s="589" t="s">
        <v>2159</v>
      </c>
      <c r="E148" s="589" t="s">
        <v>5848</v>
      </c>
      <c r="F148" s="590">
        <v>43095</v>
      </c>
      <c r="G148" s="591">
        <v>217.81</v>
      </c>
      <c r="H148" s="591">
        <v>1</v>
      </c>
      <c r="I148" s="591">
        <f t="shared" si="2"/>
        <v>217.81</v>
      </c>
      <c r="J148" s="589" t="s">
        <v>5849</v>
      </c>
      <c r="K148" s="589" t="s">
        <v>457</v>
      </c>
      <c r="L148" s="590">
        <v>43096</v>
      </c>
      <c r="M148" s="589" t="s">
        <v>71</v>
      </c>
      <c r="N148" s="589" t="s">
        <v>5850</v>
      </c>
    </row>
    <row r="149" spans="1:14" x14ac:dyDescent="0.2">
      <c r="A149" s="589" t="s">
        <v>611</v>
      </c>
      <c r="B149" s="589" t="s">
        <v>2157</v>
      </c>
      <c r="C149" s="589" t="s">
        <v>2158</v>
      </c>
      <c r="D149" s="589" t="s">
        <v>2159</v>
      </c>
      <c r="E149" s="589" t="s">
        <v>5851</v>
      </c>
      <c r="F149" s="590">
        <v>43089</v>
      </c>
      <c r="G149" s="591">
        <v>741.6</v>
      </c>
      <c r="H149" s="591">
        <v>1</v>
      </c>
      <c r="I149" s="591">
        <f t="shared" si="2"/>
        <v>741.6</v>
      </c>
      <c r="J149" s="589" t="s">
        <v>5852</v>
      </c>
      <c r="K149" s="589" t="s">
        <v>84</v>
      </c>
      <c r="L149" s="590">
        <v>43090</v>
      </c>
      <c r="M149" s="589" t="s">
        <v>71</v>
      </c>
      <c r="N149" s="589" t="s">
        <v>5853</v>
      </c>
    </row>
    <row r="150" spans="1:14" x14ac:dyDescent="0.2">
      <c r="A150" s="589" t="s">
        <v>611</v>
      </c>
      <c r="B150" s="589" t="s">
        <v>2157</v>
      </c>
      <c r="C150" s="589" t="s">
        <v>2158</v>
      </c>
      <c r="D150" s="589" t="s">
        <v>2159</v>
      </c>
      <c r="E150" s="589" t="s">
        <v>5854</v>
      </c>
      <c r="F150" s="590">
        <v>43082</v>
      </c>
      <c r="G150" s="591">
        <v>217.81</v>
      </c>
      <c r="H150" s="591">
        <v>1</v>
      </c>
      <c r="I150" s="591">
        <f t="shared" si="2"/>
        <v>217.81</v>
      </c>
      <c r="J150" s="589" t="s">
        <v>5855</v>
      </c>
      <c r="K150" s="589" t="s">
        <v>457</v>
      </c>
      <c r="L150" s="590">
        <v>43083</v>
      </c>
      <c r="M150" s="589" t="s">
        <v>71</v>
      </c>
      <c r="N150" s="589" t="s">
        <v>5856</v>
      </c>
    </row>
    <row r="151" spans="1:14" x14ac:dyDescent="0.2">
      <c r="A151" s="589" t="s">
        <v>611</v>
      </c>
      <c r="B151" s="589" t="s">
        <v>2157</v>
      </c>
      <c r="C151" s="589" t="s">
        <v>2158</v>
      </c>
      <c r="D151" s="589" t="s">
        <v>2159</v>
      </c>
      <c r="E151" s="589" t="s">
        <v>5857</v>
      </c>
      <c r="F151" s="590">
        <v>43080</v>
      </c>
      <c r="G151" s="591">
        <v>424.6</v>
      </c>
      <c r="H151" s="591">
        <v>1</v>
      </c>
      <c r="I151" s="591">
        <f t="shared" si="2"/>
        <v>424.6</v>
      </c>
      <c r="J151" s="589" t="s">
        <v>5858</v>
      </c>
      <c r="K151" s="589" t="s">
        <v>1814</v>
      </c>
      <c r="L151" s="590">
        <v>43081</v>
      </c>
      <c r="M151" s="589" t="s">
        <v>71</v>
      </c>
      <c r="N151" s="589" t="s">
        <v>5859</v>
      </c>
    </row>
    <row r="152" spans="1:14" x14ac:dyDescent="0.2">
      <c r="A152" s="589" t="s">
        <v>611</v>
      </c>
      <c r="B152" s="589" t="s">
        <v>5860</v>
      </c>
      <c r="C152" s="589" t="s">
        <v>5861</v>
      </c>
      <c r="D152" s="589" t="s">
        <v>5862</v>
      </c>
      <c r="E152" s="589" t="s">
        <v>5863</v>
      </c>
      <c r="F152" s="590">
        <v>43089</v>
      </c>
      <c r="G152" s="591">
        <v>2116.4</v>
      </c>
      <c r="H152" s="591">
        <v>1</v>
      </c>
      <c r="I152" s="591">
        <f t="shared" si="2"/>
        <v>2116.4</v>
      </c>
      <c r="J152" s="589" t="s">
        <v>474</v>
      </c>
      <c r="K152" s="589" t="s">
        <v>412</v>
      </c>
      <c r="L152" s="590">
        <v>43091</v>
      </c>
      <c r="M152" s="589" t="s">
        <v>71</v>
      </c>
      <c r="N152" s="589" t="s">
        <v>474</v>
      </c>
    </row>
    <row r="153" spans="1:14" x14ac:dyDescent="0.2">
      <c r="A153" s="589" t="s">
        <v>611</v>
      </c>
      <c r="B153" s="589" t="s">
        <v>217</v>
      </c>
      <c r="C153" s="589" t="s">
        <v>218</v>
      </c>
      <c r="D153" s="589" t="s">
        <v>219</v>
      </c>
      <c r="E153" s="589" t="s">
        <v>5864</v>
      </c>
      <c r="F153" s="590">
        <v>43089</v>
      </c>
      <c r="G153" s="591">
        <v>1233.3499999999999</v>
      </c>
      <c r="H153" s="591">
        <v>1</v>
      </c>
      <c r="I153" s="591">
        <f t="shared" si="2"/>
        <v>1233.3499999999999</v>
      </c>
      <c r="J153" s="589" t="s">
        <v>2552</v>
      </c>
      <c r="K153" s="589" t="s">
        <v>236</v>
      </c>
      <c r="L153" s="590">
        <v>43090</v>
      </c>
      <c r="M153" s="589" t="s">
        <v>71</v>
      </c>
      <c r="N153" s="589" t="s">
        <v>2553</v>
      </c>
    </row>
    <row r="154" spans="1:14" x14ac:dyDescent="0.2">
      <c r="A154" s="589" t="s">
        <v>611</v>
      </c>
      <c r="B154" s="589" t="s">
        <v>217</v>
      </c>
      <c r="C154" s="589" t="s">
        <v>218</v>
      </c>
      <c r="D154" s="589" t="s">
        <v>219</v>
      </c>
      <c r="E154" s="589" t="s">
        <v>5865</v>
      </c>
      <c r="F154" s="590">
        <v>43081</v>
      </c>
      <c r="G154" s="591">
        <v>11972.95</v>
      </c>
      <c r="H154" s="591">
        <v>1</v>
      </c>
      <c r="I154" s="591">
        <f t="shared" si="2"/>
        <v>11972.95</v>
      </c>
      <c r="J154" s="589" t="s">
        <v>5866</v>
      </c>
      <c r="K154" s="589" t="s">
        <v>625</v>
      </c>
      <c r="L154" s="590">
        <v>43091</v>
      </c>
      <c r="M154" s="589" t="s">
        <v>71</v>
      </c>
      <c r="N154" s="589" t="s">
        <v>5867</v>
      </c>
    </row>
    <row r="155" spans="1:14" x14ac:dyDescent="0.2">
      <c r="A155" s="589" t="s">
        <v>611</v>
      </c>
      <c r="B155" s="589" t="s">
        <v>217</v>
      </c>
      <c r="C155" s="589" t="s">
        <v>218</v>
      </c>
      <c r="D155" s="589" t="s">
        <v>219</v>
      </c>
      <c r="E155" s="589" t="s">
        <v>5868</v>
      </c>
      <c r="F155" s="590">
        <v>43077</v>
      </c>
      <c r="G155" s="591">
        <v>640.09</v>
      </c>
      <c r="H155" s="591">
        <v>1</v>
      </c>
      <c r="I155" s="591">
        <f t="shared" si="2"/>
        <v>640.09</v>
      </c>
      <c r="J155" s="589" t="s">
        <v>5869</v>
      </c>
      <c r="K155" s="589" t="s">
        <v>118</v>
      </c>
      <c r="L155" s="590">
        <v>43091</v>
      </c>
      <c r="M155" s="589" t="s">
        <v>71</v>
      </c>
      <c r="N155" s="589" t="s">
        <v>5870</v>
      </c>
    </row>
    <row r="156" spans="1:14" x14ac:dyDescent="0.2">
      <c r="A156" s="589" t="s">
        <v>611</v>
      </c>
      <c r="B156" s="589" t="s">
        <v>2160</v>
      </c>
      <c r="C156" s="589" t="s">
        <v>2161</v>
      </c>
      <c r="D156" s="589" t="s">
        <v>2162</v>
      </c>
      <c r="E156" s="589" t="s">
        <v>5871</v>
      </c>
      <c r="F156" s="590">
        <v>43069</v>
      </c>
      <c r="G156" s="591">
        <v>44.77</v>
      </c>
      <c r="H156" s="591">
        <v>1</v>
      </c>
      <c r="I156" s="591">
        <f t="shared" si="2"/>
        <v>44.77</v>
      </c>
      <c r="J156" s="589" t="s">
        <v>474</v>
      </c>
      <c r="K156" s="589" t="s">
        <v>375</v>
      </c>
      <c r="L156" s="590">
        <v>43082</v>
      </c>
      <c r="M156" s="589" t="s">
        <v>71</v>
      </c>
      <c r="N156" s="589" t="s">
        <v>474</v>
      </c>
    </row>
    <row r="157" spans="1:14" x14ac:dyDescent="0.2">
      <c r="A157" s="589" t="s">
        <v>611</v>
      </c>
      <c r="B157" s="589" t="s">
        <v>5872</v>
      </c>
      <c r="C157" s="589" t="s">
        <v>5873</v>
      </c>
      <c r="D157" s="589" t="s">
        <v>5874</v>
      </c>
      <c r="E157" s="589" t="s">
        <v>5875</v>
      </c>
      <c r="F157" s="590">
        <v>43088</v>
      </c>
      <c r="G157" s="591">
        <v>4754.88</v>
      </c>
      <c r="H157" s="591">
        <v>1</v>
      </c>
      <c r="I157" s="591">
        <f t="shared" si="2"/>
        <v>4754.88</v>
      </c>
      <c r="J157" s="589" t="s">
        <v>5876</v>
      </c>
      <c r="K157" s="589" t="s">
        <v>532</v>
      </c>
      <c r="L157" s="590">
        <v>43098</v>
      </c>
      <c r="M157" s="589" t="s">
        <v>71</v>
      </c>
      <c r="N157" s="589" t="s">
        <v>5877</v>
      </c>
    </row>
    <row r="158" spans="1:14" x14ac:dyDescent="0.2">
      <c r="A158" s="589" t="s">
        <v>611</v>
      </c>
      <c r="B158" s="589" t="s">
        <v>5878</v>
      </c>
      <c r="C158" s="589" t="s">
        <v>5879</v>
      </c>
      <c r="D158" s="589" t="s">
        <v>5880</v>
      </c>
      <c r="E158" s="589" t="s">
        <v>5881</v>
      </c>
      <c r="F158" s="590">
        <v>43097</v>
      </c>
      <c r="G158" s="591">
        <v>965.58</v>
      </c>
      <c r="H158" s="591">
        <v>1</v>
      </c>
      <c r="I158" s="591">
        <f t="shared" si="2"/>
        <v>965.58</v>
      </c>
      <c r="J158" s="589" t="s">
        <v>5882</v>
      </c>
      <c r="K158" s="589" t="s">
        <v>2151</v>
      </c>
      <c r="L158" s="590">
        <v>43097</v>
      </c>
      <c r="M158" s="589" t="s">
        <v>71</v>
      </c>
      <c r="N158" s="589" t="s">
        <v>5883</v>
      </c>
    </row>
    <row r="159" spans="1:14" x14ac:dyDescent="0.2">
      <c r="A159" s="589" t="s">
        <v>611</v>
      </c>
      <c r="B159" s="589" t="s">
        <v>5878</v>
      </c>
      <c r="C159" s="589" t="s">
        <v>5879</v>
      </c>
      <c r="D159" s="589" t="s">
        <v>5880</v>
      </c>
      <c r="E159" s="589" t="s">
        <v>5884</v>
      </c>
      <c r="F159" s="590">
        <v>43097</v>
      </c>
      <c r="G159" s="591">
        <v>2140.4899999999998</v>
      </c>
      <c r="H159" s="591">
        <v>1</v>
      </c>
      <c r="I159" s="591">
        <f t="shared" si="2"/>
        <v>2140.4899999999998</v>
      </c>
      <c r="J159" s="589" t="s">
        <v>5885</v>
      </c>
      <c r="K159" s="589" t="s">
        <v>394</v>
      </c>
      <c r="L159" s="590">
        <v>43097</v>
      </c>
      <c r="M159" s="589" t="s">
        <v>71</v>
      </c>
      <c r="N159" s="589" t="s">
        <v>5886</v>
      </c>
    </row>
    <row r="160" spans="1:14" x14ac:dyDescent="0.2">
      <c r="A160" s="589" t="s">
        <v>611</v>
      </c>
      <c r="B160" s="589" t="s">
        <v>5878</v>
      </c>
      <c r="C160" s="589" t="s">
        <v>5879</v>
      </c>
      <c r="D160" s="589" t="s">
        <v>5880</v>
      </c>
      <c r="E160" s="589" t="s">
        <v>5887</v>
      </c>
      <c r="F160" s="590">
        <v>43087</v>
      </c>
      <c r="G160" s="591">
        <v>669.41</v>
      </c>
      <c r="H160" s="591">
        <v>1</v>
      </c>
      <c r="I160" s="591">
        <f t="shared" si="2"/>
        <v>669.41</v>
      </c>
      <c r="J160" s="589" t="s">
        <v>5888</v>
      </c>
      <c r="K160" s="589" t="s">
        <v>2151</v>
      </c>
      <c r="L160" s="590">
        <v>43087</v>
      </c>
      <c r="M160" s="589" t="s">
        <v>71</v>
      </c>
      <c r="N160" s="589" t="s">
        <v>5889</v>
      </c>
    </row>
    <row r="161" spans="1:14" x14ac:dyDescent="0.2">
      <c r="A161" s="589" t="s">
        <v>611</v>
      </c>
      <c r="B161" s="589" t="s">
        <v>5878</v>
      </c>
      <c r="C161" s="589" t="s">
        <v>5879</v>
      </c>
      <c r="D161" s="589" t="s">
        <v>5880</v>
      </c>
      <c r="E161" s="589" t="s">
        <v>5890</v>
      </c>
      <c r="F161" s="590">
        <v>43087</v>
      </c>
      <c r="G161" s="591">
        <v>1447.16</v>
      </c>
      <c r="H161" s="591">
        <v>1</v>
      </c>
      <c r="I161" s="591">
        <f t="shared" si="2"/>
        <v>1447.16</v>
      </c>
      <c r="J161" s="589" t="s">
        <v>5891</v>
      </c>
      <c r="K161" s="589" t="s">
        <v>2151</v>
      </c>
      <c r="L161" s="590">
        <v>43087</v>
      </c>
      <c r="M161" s="589" t="s">
        <v>71</v>
      </c>
      <c r="N161" s="589" t="s">
        <v>5892</v>
      </c>
    </row>
    <row r="162" spans="1:14" x14ac:dyDescent="0.2">
      <c r="A162" s="589" t="s">
        <v>611</v>
      </c>
      <c r="B162" s="589" t="s">
        <v>2554</v>
      </c>
      <c r="C162" s="589" t="s">
        <v>2555</v>
      </c>
      <c r="D162" s="589" t="s">
        <v>2556</v>
      </c>
      <c r="E162" s="589" t="s">
        <v>5893</v>
      </c>
      <c r="F162" s="590">
        <v>43089</v>
      </c>
      <c r="G162" s="591">
        <v>487.1</v>
      </c>
      <c r="H162" s="591">
        <v>1</v>
      </c>
      <c r="I162" s="591">
        <f t="shared" si="2"/>
        <v>487.1</v>
      </c>
      <c r="J162" s="589" t="s">
        <v>2557</v>
      </c>
      <c r="K162" s="589" t="s">
        <v>5894</v>
      </c>
      <c r="L162" s="590">
        <v>43098</v>
      </c>
      <c r="M162" s="589" t="s">
        <v>71</v>
      </c>
      <c r="N162" s="589" t="s">
        <v>474</v>
      </c>
    </row>
    <row r="163" spans="1:14" x14ac:dyDescent="0.2">
      <c r="A163" s="589" t="s">
        <v>611</v>
      </c>
      <c r="B163" s="589" t="s">
        <v>2554</v>
      </c>
      <c r="C163" s="589" t="s">
        <v>2555</v>
      </c>
      <c r="D163" s="589" t="s">
        <v>2556</v>
      </c>
      <c r="E163" s="589" t="s">
        <v>5895</v>
      </c>
      <c r="F163" s="590">
        <v>43084</v>
      </c>
      <c r="G163" s="591">
        <v>348.72</v>
      </c>
      <c r="H163" s="591">
        <v>1</v>
      </c>
      <c r="I163" s="591">
        <f t="shared" si="2"/>
        <v>348.72</v>
      </c>
      <c r="J163" s="589" t="s">
        <v>2557</v>
      </c>
      <c r="K163" s="589" t="s">
        <v>5894</v>
      </c>
      <c r="L163" s="590">
        <v>43098</v>
      </c>
      <c r="M163" s="589" t="s">
        <v>71</v>
      </c>
      <c r="N163" s="589" t="s">
        <v>474</v>
      </c>
    </row>
    <row r="164" spans="1:14" x14ac:dyDescent="0.2">
      <c r="A164" s="589" t="s">
        <v>611</v>
      </c>
      <c r="B164" s="589" t="s">
        <v>2554</v>
      </c>
      <c r="C164" s="589" t="s">
        <v>2555</v>
      </c>
      <c r="D164" s="589" t="s">
        <v>2556</v>
      </c>
      <c r="E164" s="589" t="s">
        <v>5896</v>
      </c>
      <c r="F164" s="590">
        <v>43084</v>
      </c>
      <c r="G164" s="591">
        <v>103.37</v>
      </c>
      <c r="H164" s="591">
        <v>1</v>
      </c>
      <c r="I164" s="591">
        <f t="shared" si="2"/>
        <v>103.37</v>
      </c>
      <c r="J164" s="589" t="s">
        <v>2557</v>
      </c>
      <c r="K164" s="589" t="s">
        <v>5894</v>
      </c>
      <c r="L164" s="590">
        <v>43098</v>
      </c>
      <c r="M164" s="589" t="s">
        <v>71</v>
      </c>
      <c r="N164" s="589" t="s">
        <v>474</v>
      </c>
    </row>
    <row r="165" spans="1:14" x14ac:dyDescent="0.2">
      <c r="A165" s="589" t="s">
        <v>611</v>
      </c>
      <c r="B165" s="589" t="s">
        <v>2554</v>
      </c>
      <c r="C165" s="589" t="s">
        <v>2555</v>
      </c>
      <c r="D165" s="589" t="s">
        <v>2556</v>
      </c>
      <c r="E165" s="589" t="s">
        <v>5897</v>
      </c>
      <c r="F165" s="590">
        <v>43084</v>
      </c>
      <c r="G165" s="591">
        <v>1473.14</v>
      </c>
      <c r="H165" s="591">
        <v>1</v>
      </c>
      <c r="I165" s="591">
        <f t="shared" si="2"/>
        <v>1473.14</v>
      </c>
      <c r="J165" s="589" t="s">
        <v>2557</v>
      </c>
      <c r="K165" s="589" t="s">
        <v>5894</v>
      </c>
      <c r="L165" s="590">
        <v>43098</v>
      </c>
      <c r="M165" s="589" t="s">
        <v>71</v>
      </c>
      <c r="N165" s="589" t="s">
        <v>474</v>
      </c>
    </row>
    <row r="166" spans="1:14" x14ac:dyDescent="0.2">
      <c r="A166" s="589" t="s">
        <v>611</v>
      </c>
      <c r="B166" s="589" t="s">
        <v>2554</v>
      </c>
      <c r="C166" s="589" t="s">
        <v>2555</v>
      </c>
      <c r="D166" s="589" t="s">
        <v>2556</v>
      </c>
      <c r="E166" s="589" t="s">
        <v>5898</v>
      </c>
      <c r="F166" s="590">
        <v>43084</v>
      </c>
      <c r="G166" s="591">
        <v>266.10000000000002</v>
      </c>
      <c r="H166" s="591">
        <v>1</v>
      </c>
      <c r="I166" s="591">
        <f t="shared" si="2"/>
        <v>266.10000000000002</v>
      </c>
      <c r="J166" s="589" t="s">
        <v>2557</v>
      </c>
      <c r="K166" s="589" t="s">
        <v>5894</v>
      </c>
      <c r="L166" s="590">
        <v>43098</v>
      </c>
      <c r="M166" s="589" t="s">
        <v>71</v>
      </c>
      <c r="N166" s="589" t="s">
        <v>474</v>
      </c>
    </row>
    <row r="167" spans="1:14" x14ac:dyDescent="0.2">
      <c r="A167" s="589" t="s">
        <v>611</v>
      </c>
      <c r="B167" s="589" t="s">
        <v>2554</v>
      </c>
      <c r="C167" s="589" t="s">
        <v>2555</v>
      </c>
      <c r="D167" s="589" t="s">
        <v>2556</v>
      </c>
      <c r="E167" s="589" t="s">
        <v>5899</v>
      </c>
      <c r="F167" s="590">
        <v>43084</v>
      </c>
      <c r="G167" s="591">
        <v>2444.2800000000002</v>
      </c>
      <c r="H167" s="591">
        <v>1</v>
      </c>
      <c r="I167" s="591">
        <f t="shared" si="2"/>
        <v>2444.2800000000002</v>
      </c>
      <c r="J167" s="589" t="s">
        <v>2557</v>
      </c>
      <c r="K167" s="589" t="s">
        <v>5894</v>
      </c>
      <c r="L167" s="590">
        <v>43098</v>
      </c>
      <c r="M167" s="589" t="s">
        <v>71</v>
      </c>
      <c r="N167" s="589" t="s">
        <v>474</v>
      </c>
    </row>
    <row r="168" spans="1:14" x14ac:dyDescent="0.2">
      <c r="A168" s="589" t="s">
        <v>611</v>
      </c>
      <c r="B168" s="589" t="s">
        <v>2554</v>
      </c>
      <c r="C168" s="589" t="s">
        <v>2555</v>
      </c>
      <c r="D168" s="589" t="s">
        <v>2556</v>
      </c>
      <c r="E168" s="589" t="s">
        <v>5900</v>
      </c>
      <c r="F168" s="590">
        <v>43084</v>
      </c>
      <c r="G168" s="591">
        <v>1514.48</v>
      </c>
      <c r="H168" s="591">
        <v>1</v>
      </c>
      <c r="I168" s="591">
        <f t="shared" si="2"/>
        <v>1514.48</v>
      </c>
      <c r="J168" s="589" t="s">
        <v>2557</v>
      </c>
      <c r="K168" s="589" t="s">
        <v>5894</v>
      </c>
      <c r="L168" s="590">
        <v>43098</v>
      </c>
      <c r="M168" s="589" t="s">
        <v>71</v>
      </c>
      <c r="N168" s="589" t="s">
        <v>474</v>
      </c>
    </row>
    <row r="169" spans="1:14" x14ac:dyDescent="0.2">
      <c r="A169" s="589" t="s">
        <v>611</v>
      </c>
      <c r="B169" s="589" t="s">
        <v>2554</v>
      </c>
      <c r="C169" s="589" t="s">
        <v>2555</v>
      </c>
      <c r="D169" s="589" t="s">
        <v>2556</v>
      </c>
      <c r="E169" s="589" t="s">
        <v>5901</v>
      </c>
      <c r="F169" s="590">
        <v>43084</v>
      </c>
      <c r="G169" s="591">
        <v>241.3</v>
      </c>
      <c r="H169" s="591">
        <v>1</v>
      </c>
      <c r="I169" s="591">
        <f t="shared" si="2"/>
        <v>241.3</v>
      </c>
      <c r="J169" s="589" t="s">
        <v>2557</v>
      </c>
      <c r="K169" s="589" t="s">
        <v>5894</v>
      </c>
      <c r="L169" s="590">
        <v>43098</v>
      </c>
      <c r="M169" s="589" t="s">
        <v>71</v>
      </c>
      <c r="N169" s="589" t="s">
        <v>474</v>
      </c>
    </row>
    <row r="170" spans="1:14" x14ac:dyDescent="0.2">
      <c r="A170" s="589" t="s">
        <v>611</v>
      </c>
      <c r="B170" s="589" t="s">
        <v>2554</v>
      </c>
      <c r="C170" s="589" t="s">
        <v>2555</v>
      </c>
      <c r="D170" s="589" t="s">
        <v>2556</v>
      </c>
      <c r="E170" s="589" t="s">
        <v>5902</v>
      </c>
      <c r="F170" s="590">
        <v>43084</v>
      </c>
      <c r="G170" s="591">
        <v>80.45</v>
      </c>
      <c r="H170" s="591">
        <v>1</v>
      </c>
      <c r="I170" s="591">
        <f t="shared" si="2"/>
        <v>80.45</v>
      </c>
      <c r="J170" s="589" t="s">
        <v>2557</v>
      </c>
      <c r="K170" s="589" t="s">
        <v>5894</v>
      </c>
      <c r="L170" s="590">
        <v>43098</v>
      </c>
      <c r="M170" s="589" t="s">
        <v>71</v>
      </c>
      <c r="N170" s="589" t="s">
        <v>474</v>
      </c>
    </row>
    <row r="171" spans="1:14" x14ac:dyDescent="0.2">
      <c r="A171" s="589" t="s">
        <v>611</v>
      </c>
      <c r="B171" s="589" t="s">
        <v>2554</v>
      </c>
      <c r="C171" s="589" t="s">
        <v>2555</v>
      </c>
      <c r="D171" s="589" t="s">
        <v>2556</v>
      </c>
      <c r="E171" s="589" t="s">
        <v>5903</v>
      </c>
      <c r="F171" s="590">
        <v>43084</v>
      </c>
      <c r="G171" s="591">
        <v>64.28</v>
      </c>
      <c r="H171" s="591">
        <v>1</v>
      </c>
      <c r="I171" s="591">
        <f t="shared" si="2"/>
        <v>64.28</v>
      </c>
      <c r="J171" s="589" t="s">
        <v>2557</v>
      </c>
      <c r="K171" s="589" t="s">
        <v>5894</v>
      </c>
      <c r="L171" s="590">
        <v>43098</v>
      </c>
      <c r="M171" s="589" t="s">
        <v>71</v>
      </c>
      <c r="N171" s="589" t="s">
        <v>474</v>
      </c>
    </row>
    <row r="172" spans="1:14" x14ac:dyDescent="0.2">
      <c r="A172" s="589" t="s">
        <v>611</v>
      </c>
      <c r="B172" s="589" t="s">
        <v>2554</v>
      </c>
      <c r="C172" s="589" t="s">
        <v>2555</v>
      </c>
      <c r="D172" s="589" t="s">
        <v>2556</v>
      </c>
      <c r="E172" s="589" t="s">
        <v>5904</v>
      </c>
      <c r="F172" s="590">
        <v>43084</v>
      </c>
      <c r="G172" s="591">
        <v>112.26</v>
      </c>
      <c r="H172" s="591">
        <v>1</v>
      </c>
      <c r="I172" s="591">
        <f t="shared" si="2"/>
        <v>112.26</v>
      </c>
      <c r="J172" s="589" t="s">
        <v>2557</v>
      </c>
      <c r="K172" s="589" t="s">
        <v>5894</v>
      </c>
      <c r="L172" s="590">
        <v>43098</v>
      </c>
      <c r="M172" s="589" t="s">
        <v>71</v>
      </c>
      <c r="N172" s="589" t="s">
        <v>474</v>
      </c>
    </row>
    <row r="173" spans="1:14" x14ac:dyDescent="0.2">
      <c r="A173" s="589" t="s">
        <v>611</v>
      </c>
      <c r="B173" s="589" t="s">
        <v>2554</v>
      </c>
      <c r="C173" s="589" t="s">
        <v>2555</v>
      </c>
      <c r="D173" s="589" t="s">
        <v>2556</v>
      </c>
      <c r="E173" s="589" t="s">
        <v>5905</v>
      </c>
      <c r="F173" s="590">
        <v>43084</v>
      </c>
      <c r="G173" s="591">
        <v>648.79</v>
      </c>
      <c r="H173" s="591">
        <v>1</v>
      </c>
      <c r="I173" s="591">
        <f t="shared" si="2"/>
        <v>648.79</v>
      </c>
      <c r="J173" s="589" t="s">
        <v>2557</v>
      </c>
      <c r="K173" s="589" t="s">
        <v>5894</v>
      </c>
      <c r="L173" s="590">
        <v>43098</v>
      </c>
      <c r="M173" s="589" t="s">
        <v>71</v>
      </c>
      <c r="N173" s="589" t="s">
        <v>474</v>
      </c>
    </row>
    <row r="174" spans="1:14" x14ac:dyDescent="0.2">
      <c r="A174" s="589" t="s">
        <v>611</v>
      </c>
      <c r="B174" s="589" t="s">
        <v>2554</v>
      </c>
      <c r="C174" s="589" t="s">
        <v>2555</v>
      </c>
      <c r="D174" s="589" t="s">
        <v>2556</v>
      </c>
      <c r="E174" s="589" t="s">
        <v>5906</v>
      </c>
      <c r="F174" s="590">
        <v>43084</v>
      </c>
      <c r="G174" s="591">
        <v>76.44</v>
      </c>
      <c r="H174" s="591">
        <v>1</v>
      </c>
      <c r="I174" s="591">
        <f t="shared" si="2"/>
        <v>76.44</v>
      </c>
      <c r="J174" s="589" t="s">
        <v>2557</v>
      </c>
      <c r="K174" s="589" t="s">
        <v>5894</v>
      </c>
      <c r="L174" s="590">
        <v>43098</v>
      </c>
      <c r="M174" s="589" t="s">
        <v>71</v>
      </c>
      <c r="N174" s="589" t="s">
        <v>474</v>
      </c>
    </row>
    <row r="175" spans="1:14" x14ac:dyDescent="0.2">
      <c r="A175" s="589" t="s">
        <v>611</v>
      </c>
      <c r="B175" s="589" t="s">
        <v>2554</v>
      </c>
      <c r="C175" s="589" t="s">
        <v>2555</v>
      </c>
      <c r="D175" s="589" t="s">
        <v>2556</v>
      </c>
      <c r="E175" s="589" t="s">
        <v>5907</v>
      </c>
      <c r="F175" s="590">
        <v>43084</v>
      </c>
      <c r="G175" s="591">
        <v>356.13</v>
      </c>
      <c r="H175" s="591">
        <v>1</v>
      </c>
      <c r="I175" s="591">
        <f t="shared" si="2"/>
        <v>356.13</v>
      </c>
      <c r="J175" s="589" t="s">
        <v>2557</v>
      </c>
      <c r="K175" s="589" t="s">
        <v>5894</v>
      </c>
      <c r="L175" s="590">
        <v>43098</v>
      </c>
      <c r="M175" s="589" t="s">
        <v>71</v>
      </c>
      <c r="N175" s="589" t="s">
        <v>474</v>
      </c>
    </row>
    <row r="176" spans="1:14" x14ac:dyDescent="0.2">
      <c r="A176" s="589" t="s">
        <v>611</v>
      </c>
      <c r="B176" s="589" t="s">
        <v>2554</v>
      </c>
      <c r="C176" s="589" t="s">
        <v>2555</v>
      </c>
      <c r="D176" s="589" t="s">
        <v>2556</v>
      </c>
      <c r="E176" s="589" t="s">
        <v>5908</v>
      </c>
      <c r="F176" s="590">
        <v>43084</v>
      </c>
      <c r="G176" s="591">
        <v>511.6</v>
      </c>
      <c r="H176" s="591">
        <v>1</v>
      </c>
      <c r="I176" s="591">
        <f t="shared" si="2"/>
        <v>511.6</v>
      </c>
      <c r="J176" s="589" t="s">
        <v>2557</v>
      </c>
      <c r="K176" s="589" t="s">
        <v>5894</v>
      </c>
      <c r="L176" s="590">
        <v>43098</v>
      </c>
      <c r="M176" s="589" t="s">
        <v>71</v>
      </c>
      <c r="N176" s="589" t="s">
        <v>474</v>
      </c>
    </row>
    <row r="177" spans="1:14" x14ac:dyDescent="0.2">
      <c r="A177" s="589" t="s">
        <v>611</v>
      </c>
      <c r="B177" s="589" t="s">
        <v>2554</v>
      </c>
      <c r="C177" s="589" t="s">
        <v>2555</v>
      </c>
      <c r="D177" s="589" t="s">
        <v>2556</v>
      </c>
      <c r="E177" s="589" t="s">
        <v>5909</v>
      </c>
      <c r="F177" s="590">
        <v>43084</v>
      </c>
      <c r="G177" s="591">
        <v>77</v>
      </c>
      <c r="H177" s="591">
        <v>1</v>
      </c>
      <c r="I177" s="591">
        <f t="shared" si="2"/>
        <v>77</v>
      </c>
      <c r="J177" s="589" t="s">
        <v>2557</v>
      </c>
      <c r="K177" s="589" t="s">
        <v>5894</v>
      </c>
      <c r="L177" s="590">
        <v>43098</v>
      </c>
      <c r="M177" s="589" t="s">
        <v>71</v>
      </c>
      <c r="N177" s="589" t="s">
        <v>474</v>
      </c>
    </row>
    <row r="178" spans="1:14" x14ac:dyDescent="0.2">
      <c r="A178" s="589" t="s">
        <v>611</v>
      </c>
      <c r="B178" s="589" t="s">
        <v>2554</v>
      </c>
      <c r="C178" s="589" t="s">
        <v>2555</v>
      </c>
      <c r="D178" s="589" t="s">
        <v>2556</v>
      </c>
      <c r="E178" s="589" t="s">
        <v>5910</v>
      </c>
      <c r="F178" s="590">
        <v>43084</v>
      </c>
      <c r="G178" s="591">
        <v>81.62</v>
      </c>
      <c r="H178" s="591">
        <v>1</v>
      </c>
      <c r="I178" s="591">
        <f t="shared" si="2"/>
        <v>81.62</v>
      </c>
      <c r="J178" s="589" t="s">
        <v>2557</v>
      </c>
      <c r="K178" s="589" t="s">
        <v>5894</v>
      </c>
      <c r="L178" s="590">
        <v>43098</v>
      </c>
      <c r="M178" s="589" t="s">
        <v>71</v>
      </c>
      <c r="N178" s="589" t="s">
        <v>474</v>
      </c>
    </row>
    <row r="179" spans="1:14" x14ac:dyDescent="0.2">
      <c r="A179" s="589" t="s">
        <v>611</v>
      </c>
      <c r="B179" s="589" t="s">
        <v>2554</v>
      </c>
      <c r="C179" s="589" t="s">
        <v>2555</v>
      </c>
      <c r="D179" s="589" t="s">
        <v>2556</v>
      </c>
      <c r="E179" s="589" t="s">
        <v>5911</v>
      </c>
      <c r="F179" s="590">
        <v>43084</v>
      </c>
      <c r="G179" s="591">
        <v>71.790000000000006</v>
      </c>
      <c r="H179" s="591">
        <v>1</v>
      </c>
      <c r="I179" s="591">
        <f t="shared" si="2"/>
        <v>71.790000000000006</v>
      </c>
      <c r="J179" s="589" t="s">
        <v>2557</v>
      </c>
      <c r="K179" s="589" t="s">
        <v>5894</v>
      </c>
      <c r="L179" s="590">
        <v>43098</v>
      </c>
      <c r="M179" s="589" t="s">
        <v>71</v>
      </c>
      <c r="N179" s="589" t="s">
        <v>474</v>
      </c>
    </row>
    <row r="180" spans="1:14" x14ac:dyDescent="0.2">
      <c r="A180" s="589" t="s">
        <v>611</v>
      </c>
      <c r="B180" s="589" t="s">
        <v>2554</v>
      </c>
      <c r="C180" s="589" t="s">
        <v>2555</v>
      </c>
      <c r="D180" s="589" t="s">
        <v>2556</v>
      </c>
      <c r="E180" s="589" t="s">
        <v>5912</v>
      </c>
      <c r="F180" s="590">
        <v>43084</v>
      </c>
      <c r="G180" s="591">
        <v>81.62</v>
      </c>
      <c r="H180" s="591">
        <v>1</v>
      </c>
      <c r="I180" s="591">
        <f t="shared" si="2"/>
        <v>81.62</v>
      </c>
      <c r="J180" s="589" t="s">
        <v>2557</v>
      </c>
      <c r="K180" s="589" t="s">
        <v>5894</v>
      </c>
      <c r="L180" s="590">
        <v>43098</v>
      </c>
      <c r="M180" s="589" t="s">
        <v>71</v>
      </c>
      <c r="N180" s="589" t="s">
        <v>474</v>
      </c>
    </row>
    <row r="181" spans="1:14" x14ac:dyDescent="0.2">
      <c r="A181" s="589" t="s">
        <v>611</v>
      </c>
      <c r="B181" s="589" t="s">
        <v>2554</v>
      </c>
      <c r="C181" s="589" t="s">
        <v>2555</v>
      </c>
      <c r="D181" s="589" t="s">
        <v>2556</v>
      </c>
      <c r="E181" s="589" t="s">
        <v>5913</v>
      </c>
      <c r="F181" s="590">
        <v>43084</v>
      </c>
      <c r="G181" s="591">
        <v>181.16</v>
      </c>
      <c r="H181" s="591">
        <v>1</v>
      </c>
      <c r="I181" s="591">
        <f t="shared" si="2"/>
        <v>181.16</v>
      </c>
      <c r="J181" s="589" t="s">
        <v>2557</v>
      </c>
      <c r="K181" s="589" t="s">
        <v>5894</v>
      </c>
      <c r="L181" s="590">
        <v>43098</v>
      </c>
      <c r="M181" s="589" t="s">
        <v>71</v>
      </c>
      <c r="N181" s="589" t="s">
        <v>474</v>
      </c>
    </row>
    <row r="182" spans="1:14" x14ac:dyDescent="0.2">
      <c r="A182" s="589" t="s">
        <v>611</v>
      </c>
      <c r="B182" s="589" t="s">
        <v>2554</v>
      </c>
      <c r="C182" s="589" t="s">
        <v>2555</v>
      </c>
      <c r="D182" s="589" t="s">
        <v>2556</v>
      </c>
      <c r="E182" s="589" t="s">
        <v>5914</v>
      </c>
      <c r="F182" s="590">
        <v>43084</v>
      </c>
      <c r="G182" s="591">
        <v>55.43</v>
      </c>
      <c r="H182" s="591">
        <v>1</v>
      </c>
      <c r="I182" s="591">
        <f t="shared" si="2"/>
        <v>55.43</v>
      </c>
      <c r="J182" s="589" t="s">
        <v>2557</v>
      </c>
      <c r="K182" s="589" t="s">
        <v>5894</v>
      </c>
      <c r="L182" s="590">
        <v>43098</v>
      </c>
      <c r="M182" s="589" t="s">
        <v>71</v>
      </c>
      <c r="N182" s="589" t="s">
        <v>474</v>
      </c>
    </row>
    <row r="183" spans="1:14" x14ac:dyDescent="0.2">
      <c r="A183" s="589" t="s">
        <v>611</v>
      </c>
      <c r="B183" s="589" t="s">
        <v>2554</v>
      </c>
      <c r="C183" s="589" t="s">
        <v>2555</v>
      </c>
      <c r="D183" s="589" t="s">
        <v>2556</v>
      </c>
      <c r="E183" s="589" t="s">
        <v>5915</v>
      </c>
      <c r="F183" s="590">
        <v>43084</v>
      </c>
      <c r="G183" s="591">
        <v>78.150000000000006</v>
      </c>
      <c r="H183" s="591">
        <v>1</v>
      </c>
      <c r="I183" s="591">
        <f t="shared" si="2"/>
        <v>78.150000000000006</v>
      </c>
      <c r="J183" s="589" t="s">
        <v>2557</v>
      </c>
      <c r="K183" s="589" t="s">
        <v>5894</v>
      </c>
      <c r="L183" s="590">
        <v>43098</v>
      </c>
      <c r="M183" s="589" t="s">
        <v>71</v>
      </c>
      <c r="N183" s="589" t="s">
        <v>474</v>
      </c>
    </row>
    <row r="184" spans="1:14" x14ac:dyDescent="0.2">
      <c r="A184" s="589" t="s">
        <v>611</v>
      </c>
      <c r="B184" s="589" t="s">
        <v>2554</v>
      </c>
      <c r="C184" s="589" t="s">
        <v>2555</v>
      </c>
      <c r="D184" s="589" t="s">
        <v>2556</v>
      </c>
      <c r="E184" s="589" t="s">
        <v>5916</v>
      </c>
      <c r="F184" s="590">
        <v>43081</v>
      </c>
      <c r="G184" s="591">
        <v>970</v>
      </c>
      <c r="H184" s="591">
        <v>1</v>
      </c>
      <c r="I184" s="591">
        <f t="shared" si="2"/>
        <v>970</v>
      </c>
      <c r="J184" s="589" t="s">
        <v>2557</v>
      </c>
      <c r="K184" s="589" t="s">
        <v>5894</v>
      </c>
      <c r="L184" s="590">
        <v>43098</v>
      </c>
      <c r="M184" s="589" t="s">
        <v>71</v>
      </c>
      <c r="N184" s="589" t="s">
        <v>474</v>
      </c>
    </row>
    <row r="185" spans="1:14" x14ac:dyDescent="0.2">
      <c r="A185" s="589" t="s">
        <v>611</v>
      </c>
      <c r="B185" s="589" t="s">
        <v>2554</v>
      </c>
      <c r="C185" s="589" t="s">
        <v>2555</v>
      </c>
      <c r="D185" s="589" t="s">
        <v>2556</v>
      </c>
      <c r="E185" s="589" t="s">
        <v>5917</v>
      </c>
      <c r="F185" s="590">
        <v>43081</v>
      </c>
      <c r="G185" s="591">
        <v>224.8</v>
      </c>
      <c r="H185" s="591">
        <v>1</v>
      </c>
      <c r="I185" s="591">
        <f t="shared" si="2"/>
        <v>224.8</v>
      </c>
      <c r="J185" s="589" t="s">
        <v>2557</v>
      </c>
      <c r="K185" s="589" t="s">
        <v>5894</v>
      </c>
      <c r="L185" s="590">
        <v>43098</v>
      </c>
      <c r="M185" s="589" t="s">
        <v>71</v>
      </c>
      <c r="N185" s="589" t="s">
        <v>474</v>
      </c>
    </row>
    <row r="186" spans="1:14" x14ac:dyDescent="0.2">
      <c r="A186" s="589" t="s">
        <v>611</v>
      </c>
      <c r="B186" s="589" t="s">
        <v>2554</v>
      </c>
      <c r="C186" s="589" t="s">
        <v>2555</v>
      </c>
      <c r="D186" s="589" t="s">
        <v>2556</v>
      </c>
      <c r="E186" s="589" t="s">
        <v>5918</v>
      </c>
      <c r="F186" s="590">
        <v>43081</v>
      </c>
      <c r="G186" s="591">
        <v>4194.3500000000004</v>
      </c>
      <c r="H186" s="591">
        <v>1</v>
      </c>
      <c r="I186" s="591">
        <f t="shared" si="2"/>
        <v>4194.3500000000004</v>
      </c>
      <c r="J186" s="589" t="s">
        <v>2557</v>
      </c>
      <c r="K186" s="589" t="s">
        <v>5894</v>
      </c>
      <c r="L186" s="590">
        <v>43098</v>
      </c>
      <c r="M186" s="589" t="s">
        <v>71</v>
      </c>
      <c r="N186" s="589" t="s">
        <v>474</v>
      </c>
    </row>
    <row r="187" spans="1:14" x14ac:dyDescent="0.2">
      <c r="A187" s="589" t="s">
        <v>611</v>
      </c>
      <c r="B187" s="589" t="s">
        <v>2554</v>
      </c>
      <c r="C187" s="589" t="s">
        <v>2555</v>
      </c>
      <c r="D187" s="589" t="s">
        <v>2556</v>
      </c>
      <c r="E187" s="589" t="s">
        <v>5919</v>
      </c>
      <c r="F187" s="590">
        <v>43081</v>
      </c>
      <c r="G187" s="591">
        <v>1180.5899999999999</v>
      </c>
      <c r="H187" s="591">
        <v>1</v>
      </c>
      <c r="I187" s="591">
        <f t="shared" si="2"/>
        <v>1180.5899999999999</v>
      </c>
      <c r="J187" s="589" t="s">
        <v>2557</v>
      </c>
      <c r="K187" s="589" t="s">
        <v>5894</v>
      </c>
      <c r="L187" s="590">
        <v>43098</v>
      </c>
      <c r="M187" s="589" t="s">
        <v>71</v>
      </c>
      <c r="N187" s="589" t="s">
        <v>474</v>
      </c>
    </row>
    <row r="188" spans="1:14" x14ac:dyDescent="0.2">
      <c r="A188" s="589" t="s">
        <v>611</v>
      </c>
      <c r="B188" s="589" t="s">
        <v>2554</v>
      </c>
      <c r="C188" s="589" t="s">
        <v>2555</v>
      </c>
      <c r="D188" s="589" t="s">
        <v>2556</v>
      </c>
      <c r="E188" s="589" t="s">
        <v>5920</v>
      </c>
      <c r="F188" s="590">
        <v>43081</v>
      </c>
      <c r="G188" s="591">
        <v>1307.3</v>
      </c>
      <c r="H188" s="591">
        <v>1</v>
      </c>
      <c r="I188" s="591">
        <f t="shared" si="2"/>
        <v>1307.3</v>
      </c>
      <c r="J188" s="589" t="s">
        <v>2557</v>
      </c>
      <c r="K188" s="589" t="s">
        <v>5894</v>
      </c>
      <c r="L188" s="590">
        <v>43098</v>
      </c>
      <c r="M188" s="589" t="s">
        <v>71</v>
      </c>
      <c r="N188" s="589" t="s">
        <v>474</v>
      </c>
    </row>
    <row r="189" spans="1:14" x14ac:dyDescent="0.2">
      <c r="A189" s="589" t="s">
        <v>611</v>
      </c>
      <c r="B189" s="589" t="s">
        <v>2554</v>
      </c>
      <c r="C189" s="589" t="s">
        <v>2555</v>
      </c>
      <c r="D189" s="589" t="s">
        <v>2556</v>
      </c>
      <c r="E189" s="589" t="s">
        <v>5921</v>
      </c>
      <c r="F189" s="590">
        <v>43081</v>
      </c>
      <c r="G189" s="591">
        <v>2530.9299999999998</v>
      </c>
      <c r="H189" s="591">
        <v>1</v>
      </c>
      <c r="I189" s="591">
        <f t="shared" si="2"/>
        <v>2530.9299999999998</v>
      </c>
      <c r="J189" s="589" t="s">
        <v>2557</v>
      </c>
      <c r="K189" s="589" t="s">
        <v>5894</v>
      </c>
      <c r="L189" s="590">
        <v>43098</v>
      </c>
      <c r="M189" s="589" t="s">
        <v>71</v>
      </c>
      <c r="N189" s="589" t="s">
        <v>474</v>
      </c>
    </row>
    <row r="190" spans="1:14" x14ac:dyDescent="0.2">
      <c r="A190" s="589" t="s">
        <v>611</v>
      </c>
      <c r="B190" s="589" t="s">
        <v>2554</v>
      </c>
      <c r="C190" s="589" t="s">
        <v>2555</v>
      </c>
      <c r="D190" s="589" t="s">
        <v>2556</v>
      </c>
      <c r="E190" s="589" t="s">
        <v>5922</v>
      </c>
      <c r="F190" s="590">
        <v>43081</v>
      </c>
      <c r="G190" s="591">
        <v>1465.66</v>
      </c>
      <c r="H190" s="591">
        <v>1</v>
      </c>
      <c r="I190" s="591">
        <f t="shared" si="2"/>
        <v>1465.66</v>
      </c>
      <c r="J190" s="589" t="s">
        <v>2557</v>
      </c>
      <c r="K190" s="589" t="s">
        <v>5894</v>
      </c>
      <c r="L190" s="590">
        <v>43098</v>
      </c>
      <c r="M190" s="589" t="s">
        <v>71</v>
      </c>
      <c r="N190" s="589" t="s">
        <v>474</v>
      </c>
    </row>
    <row r="191" spans="1:14" x14ac:dyDescent="0.2">
      <c r="A191" s="589" t="s">
        <v>611</v>
      </c>
      <c r="B191" s="589" t="s">
        <v>2554</v>
      </c>
      <c r="C191" s="589" t="s">
        <v>2555</v>
      </c>
      <c r="D191" s="589" t="s">
        <v>2556</v>
      </c>
      <c r="E191" s="589" t="s">
        <v>5923</v>
      </c>
      <c r="F191" s="590">
        <v>43074</v>
      </c>
      <c r="G191" s="591">
        <v>92.46</v>
      </c>
      <c r="H191" s="591">
        <v>1</v>
      </c>
      <c r="I191" s="591">
        <f t="shared" si="2"/>
        <v>92.46</v>
      </c>
      <c r="J191" s="589" t="s">
        <v>2557</v>
      </c>
      <c r="K191" s="589" t="s">
        <v>5894</v>
      </c>
      <c r="L191" s="590">
        <v>43098</v>
      </c>
      <c r="M191" s="589" t="s">
        <v>71</v>
      </c>
      <c r="N191" s="589" t="s">
        <v>474</v>
      </c>
    </row>
    <row r="192" spans="1:14" x14ac:dyDescent="0.2">
      <c r="A192" s="589" t="s">
        <v>611</v>
      </c>
      <c r="B192" s="589" t="s">
        <v>2554</v>
      </c>
      <c r="C192" s="589" t="s">
        <v>2555</v>
      </c>
      <c r="D192" s="589" t="s">
        <v>2556</v>
      </c>
      <c r="E192" s="589" t="s">
        <v>5924</v>
      </c>
      <c r="F192" s="590">
        <v>43073</v>
      </c>
      <c r="G192" s="591">
        <v>725.23</v>
      </c>
      <c r="H192" s="591">
        <v>1</v>
      </c>
      <c r="I192" s="591">
        <f t="shared" si="2"/>
        <v>725.23</v>
      </c>
      <c r="J192" s="589" t="s">
        <v>2557</v>
      </c>
      <c r="K192" s="589" t="s">
        <v>5894</v>
      </c>
      <c r="L192" s="590">
        <v>43098</v>
      </c>
      <c r="M192" s="589" t="s">
        <v>71</v>
      </c>
      <c r="N192" s="589" t="s">
        <v>474</v>
      </c>
    </row>
    <row r="193" spans="1:14" x14ac:dyDescent="0.2">
      <c r="A193" s="589" t="s">
        <v>611</v>
      </c>
      <c r="B193" s="589" t="s">
        <v>2554</v>
      </c>
      <c r="C193" s="589" t="s">
        <v>2555</v>
      </c>
      <c r="D193" s="589" t="s">
        <v>2556</v>
      </c>
      <c r="E193" s="589" t="s">
        <v>5925</v>
      </c>
      <c r="F193" s="590">
        <v>43073</v>
      </c>
      <c r="G193" s="591">
        <v>3008.92</v>
      </c>
      <c r="H193" s="591">
        <v>1</v>
      </c>
      <c r="I193" s="591">
        <f t="shared" si="2"/>
        <v>3008.92</v>
      </c>
      <c r="J193" s="589" t="s">
        <v>2557</v>
      </c>
      <c r="K193" s="589" t="s">
        <v>5894</v>
      </c>
      <c r="L193" s="590">
        <v>43098</v>
      </c>
      <c r="M193" s="589" t="s">
        <v>71</v>
      </c>
      <c r="N193" s="589" t="s">
        <v>474</v>
      </c>
    </row>
    <row r="194" spans="1:14" x14ac:dyDescent="0.2">
      <c r="A194" s="589" t="s">
        <v>611</v>
      </c>
      <c r="B194" s="589" t="s">
        <v>2554</v>
      </c>
      <c r="C194" s="589" t="s">
        <v>2555</v>
      </c>
      <c r="D194" s="589" t="s">
        <v>2556</v>
      </c>
      <c r="E194" s="589" t="s">
        <v>5926</v>
      </c>
      <c r="F194" s="590">
        <v>43073</v>
      </c>
      <c r="G194" s="591">
        <v>5636.77</v>
      </c>
      <c r="H194" s="591">
        <v>1</v>
      </c>
      <c r="I194" s="591">
        <f t="shared" si="2"/>
        <v>5636.77</v>
      </c>
      <c r="J194" s="589" t="s">
        <v>2557</v>
      </c>
      <c r="K194" s="589" t="s">
        <v>5894</v>
      </c>
      <c r="L194" s="590">
        <v>43098</v>
      </c>
      <c r="M194" s="589" t="s">
        <v>71</v>
      </c>
      <c r="N194" s="589" t="s">
        <v>474</v>
      </c>
    </row>
    <row r="195" spans="1:14" x14ac:dyDescent="0.2">
      <c r="A195" s="589" t="s">
        <v>611</v>
      </c>
      <c r="B195" s="589" t="s">
        <v>2554</v>
      </c>
      <c r="C195" s="589" t="s">
        <v>2555</v>
      </c>
      <c r="D195" s="589" t="s">
        <v>2556</v>
      </c>
      <c r="E195" s="589" t="s">
        <v>5927</v>
      </c>
      <c r="F195" s="590">
        <v>43073</v>
      </c>
      <c r="G195" s="591">
        <v>1656.31</v>
      </c>
      <c r="H195" s="591">
        <v>1</v>
      </c>
      <c r="I195" s="591">
        <f t="shared" ref="I195:I258" si="3">G195*H195</f>
        <v>1656.31</v>
      </c>
      <c r="J195" s="589" t="s">
        <v>2557</v>
      </c>
      <c r="K195" s="589" t="s">
        <v>5894</v>
      </c>
      <c r="L195" s="590">
        <v>43098</v>
      </c>
      <c r="M195" s="589" t="s">
        <v>71</v>
      </c>
      <c r="N195" s="589" t="s">
        <v>474</v>
      </c>
    </row>
    <row r="196" spans="1:14" x14ac:dyDescent="0.2">
      <c r="A196" s="589" t="s">
        <v>611</v>
      </c>
      <c r="B196" s="589" t="s">
        <v>2554</v>
      </c>
      <c r="C196" s="589" t="s">
        <v>2555</v>
      </c>
      <c r="D196" s="589" t="s">
        <v>2556</v>
      </c>
      <c r="E196" s="589" t="s">
        <v>5928</v>
      </c>
      <c r="F196" s="590">
        <v>43073</v>
      </c>
      <c r="G196" s="591">
        <v>1737.95</v>
      </c>
      <c r="H196" s="591">
        <v>1</v>
      </c>
      <c r="I196" s="591">
        <f t="shared" si="3"/>
        <v>1737.95</v>
      </c>
      <c r="J196" s="589" t="s">
        <v>2557</v>
      </c>
      <c r="K196" s="589" t="s">
        <v>5894</v>
      </c>
      <c r="L196" s="590">
        <v>43098</v>
      </c>
      <c r="M196" s="589" t="s">
        <v>71</v>
      </c>
      <c r="N196" s="589" t="s">
        <v>474</v>
      </c>
    </row>
    <row r="197" spans="1:14" x14ac:dyDescent="0.2">
      <c r="A197" s="589" t="s">
        <v>611</v>
      </c>
      <c r="B197" s="589" t="s">
        <v>2554</v>
      </c>
      <c r="C197" s="589" t="s">
        <v>2555</v>
      </c>
      <c r="D197" s="589" t="s">
        <v>2556</v>
      </c>
      <c r="E197" s="589" t="s">
        <v>5929</v>
      </c>
      <c r="F197" s="590">
        <v>43073</v>
      </c>
      <c r="G197" s="591">
        <v>1707.43</v>
      </c>
      <c r="H197" s="591">
        <v>1</v>
      </c>
      <c r="I197" s="591">
        <f t="shared" si="3"/>
        <v>1707.43</v>
      </c>
      <c r="J197" s="589" t="s">
        <v>2557</v>
      </c>
      <c r="K197" s="589" t="s">
        <v>5894</v>
      </c>
      <c r="L197" s="590">
        <v>43098</v>
      </c>
      <c r="M197" s="589" t="s">
        <v>71</v>
      </c>
      <c r="N197" s="589" t="s">
        <v>474</v>
      </c>
    </row>
    <row r="198" spans="1:14" x14ac:dyDescent="0.2">
      <c r="A198" s="589" t="s">
        <v>611</v>
      </c>
      <c r="B198" s="589" t="s">
        <v>2554</v>
      </c>
      <c r="C198" s="589" t="s">
        <v>2555</v>
      </c>
      <c r="D198" s="589" t="s">
        <v>2556</v>
      </c>
      <c r="E198" s="589" t="s">
        <v>5930</v>
      </c>
      <c r="F198" s="590">
        <v>43073</v>
      </c>
      <c r="G198" s="591">
        <v>592.94000000000005</v>
      </c>
      <c r="H198" s="591">
        <v>1</v>
      </c>
      <c r="I198" s="591">
        <f t="shared" si="3"/>
        <v>592.94000000000005</v>
      </c>
      <c r="J198" s="589" t="s">
        <v>2557</v>
      </c>
      <c r="K198" s="589" t="s">
        <v>5894</v>
      </c>
      <c r="L198" s="590">
        <v>43098</v>
      </c>
      <c r="M198" s="589" t="s">
        <v>71</v>
      </c>
      <c r="N198" s="589" t="s">
        <v>474</v>
      </c>
    </row>
    <row r="199" spans="1:14" x14ac:dyDescent="0.2">
      <c r="A199" s="589" t="s">
        <v>611</v>
      </c>
      <c r="B199" s="589" t="s">
        <v>2554</v>
      </c>
      <c r="C199" s="589" t="s">
        <v>2555</v>
      </c>
      <c r="D199" s="589" t="s">
        <v>2556</v>
      </c>
      <c r="E199" s="589" t="s">
        <v>5931</v>
      </c>
      <c r="F199" s="590">
        <v>43073</v>
      </c>
      <c r="G199" s="591">
        <v>657.36</v>
      </c>
      <c r="H199" s="591">
        <v>1</v>
      </c>
      <c r="I199" s="591">
        <f t="shared" si="3"/>
        <v>657.36</v>
      </c>
      <c r="J199" s="589" t="s">
        <v>2557</v>
      </c>
      <c r="K199" s="589" t="s">
        <v>5894</v>
      </c>
      <c r="L199" s="590">
        <v>43098</v>
      </c>
      <c r="M199" s="589" t="s">
        <v>71</v>
      </c>
      <c r="N199" s="589" t="s">
        <v>474</v>
      </c>
    </row>
    <row r="200" spans="1:14" x14ac:dyDescent="0.2">
      <c r="A200" s="589" t="s">
        <v>611</v>
      </c>
      <c r="B200" s="589" t="s">
        <v>2554</v>
      </c>
      <c r="C200" s="589" t="s">
        <v>2555</v>
      </c>
      <c r="D200" s="589" t="s">
        <v>2556</v>
      </c>
      <c r="E200" s="589" t="s">
        <v>5932</v>
      </c>
      <c r="F200" s="590">
        <v>43073</v>
      </c>
      <c r="G200" s="591">
        <v>860.04</v>
      </c>
      <c r="H200" s="591">
        <v>1</v>
      </c>
      <c r="I200" s="591">
        <f t="shared" si="3"/>
        <v>860.04</v>
      </c>
      <c r="J200" s="589" t="s">
        <v>2557</v>
      </c>
      <c r="K200" s="589" t="s">
        <v>5894</v>
      </c>
      <c r="L200" s="590">
        <v>43098</v>
      </c>
      <c r="M200" s="589" t="s">
        <v>71</v>
      </c>
      <c r="N200" s="589" t="s">
        <v>474</v>
      </c>
    </row>
    <row r="201" spans="1:14" x14ac:dyDescent="0.2">
      <c r="A201" s="589" t="s">
        <v>611</v>
      </c>
      <c r="B201" s="589" t="s">
        <v>2164</v>
      </c>
      <c r="C201" s="589" t="s">
        <v>2165</v>
      </c>
      <c r="D201" s="589" t="s">
        <v>2166</v>
      </c>
      <c r="E201" s="589" t="s">
        <v>5933</v>
      </c>
      <c r="F201" s="590">
        <v>43084</v>
      </c>
      <c r="G201" s="591">
        <v>50.77</v>
      </c>
      <c r="H201" s="591">
        <v>1</v>
      </c>
      <c r="I201" s="591">
        <f t="shared" si="3"/>
        <v>50.77</v>
      </c>
      <c r="J201" s="589" t="s">
        <v>2167</v>
      </c>
      <c r="K201" s="589" t="s">
        <v>5894</v>
      </c>
      <c r="L201" s="590">
        <v>43096</v>
      </c>
      <c r="M201" s="589" t="s">
        <v>71</v>
      </c>
      <c r="N201" s="589" t="s">
        <v>474</v>
      </c>
    </row>
    <row r="202" spans="1:14" x14ac:dyDescent="0.2">
      <c r="A202" s="589" t="s">
        <v>611</v>
      </c>
      <c r="B202" s="589" t="s">
        <v>2164</v>
      </c>
      <c r="C202" s="589" t="s">
        <v>2165</v>
      </c>
      <c r="D202" s="589" t="s">
        <v>2166</v>
      </c>
      <c r="E202" s="589" t="s">
        <v>5934</v>
      </c>
      <c r="F202" s="590">
        <v>43084</v>
      </c>
      <c r="G202" s="591">
        <v>101.36</v>
      </c>
      <c r="H202" s="591">
        <v>1</v>
      </c>
      <c r="I202" s="591">
        <f t="shared" si="3"/>
        <v>101.36</v>
      </c>
      <c r="J202" s="589" t="s">
        <v>2167</v>
      </c>
      <c r="K202" s="589" t="s">
        <v>5894</v>
      </c>
      <c r="L202" s="590">
        <v>43096</v>
      </c>
      <c r="M202" s="589" t="s">
        <v>71</v>
      </c>
      <c r="N202" s="589" t="s">
        <v>474</v>
      </c>
    </row>
    <row r="203" spans="1:14" x14ac:dyDescent="0.2">
      <c r="A203" s="589" t="s">
        <v>611</v>
      </c>
      <c r="B203" s="589" t="s">
        <v>3973</v>
      </c>
      <c r="C203" s="589" t="s">
        <v>3974</v>
      </c>
      <c r="D203" s="589" t="s">
        <v>3975</v>
      </c>
      <c r="E203" s="589" t="s">
        <v>5935</v>
      </c>
      <c r="F203" s="590">
        <v>43087</v>
      </c>
      <c r="G203" s="591">
        <v>248.97</v>
      </c>
      <c r="H203" s="591">
        <v>1</v>
      </c>
      <c r="I203" s="591">
        <f t="shared" si="3"/>
        <v>248.97</v>
      </c>
      <c r="J203" s="589" t="s">
        <v>5936</v>
      </c>
      <c r="K203" s="589" t="s">
        <v>111</v>
      </c>
      <c r="L203" s="590">
        <v>43088</v>
      </c>
      <c r="M203" s="589" t="s">
        <v>71</v>
      </c>
      <c r="N203" s="589" t="s">
        <v>5937</v>
      </c>
    </row>
    <row r="204" spans="1:14" x14ac:dyDescent="0.2">
      <c r="A204" s="589" t="s">
        <v>611</v>
      </c>
      <c r="B204" s="589" t="s">
        <v>5938</v>
      </c>
      <c r="C204" s="589" t="s">
        <v>5939</v>
      </c>
      <c r="D204" s="589" t="s">
        <v>5940</v>
      </c>
      <c r="E204" s="589" t="s">
        <v>5941</v>
      </c>
      <c r="F204" s="590">
        <v>43069</v>
      </c>
      <c r="G204" s="591">
        <v>754.92</v>
      </c>
      <c r="H204" s="591">
        <v>1</v>
      </c>
      <c r="I204" s="591">
        <f t="shared" si="3"/>
        <v>754.92</v>
      </c>
      <c r="J204" s="589" t="s">
        <v>5942</v>
      </c>
      <c r="K204" s="589" t="s">
        <v>111</v>
      </c>
      <c r="L204" s="590">
        <v>43070</v>
      </c>
      <c r="M204" s="589" t="s">
        <v>71</v>
      </c>
      <c r="N204" s="589" t="s">
        <v>5943</v>
      </c>
    </row>
    <row r="205" spans="1:14" x14ac:dyDescent="0.2">
      <c r="A205" s="589" t="s">
        <v>611</v>
      </c>
      <c r="B205" s="589" t="s">
        <v>5944</v>
      </c>
      <c r="C205" s="589" t="s">
        <v>5945</v>
      </c>
      <c r="D205" s="589" t="s">
        <v>5946</v>
      </c>
      <c r="E205" s="589" t="s">
        <v>5947</v>
      </c>
      <c r="F205" s="590">
        <v>43069</v>
      </c>
      <c r="G205" s="591">
        <v>234.91</v>
      </c>
      <c r="H205" s="591">
        <v>1</v>
      </c>
      <c r="I205" s="591">
        <f t="shared" si="3"/>
        <v>234.91</v>
      </c>
      <c r="J205" s="589" t="s">
        <v>474</v>
      </c>
      <c r="K205" s="589" t="s">
        <v>111</v>
      </c>
      <c r="L205" s="590">
        <v>43075</v>
      </c>
      <c r="M205" s="589" t="s">
        <v>71</v>
      </c>
      <c r="N205" s="589" t="s">
        <v>474</v>
      </c>
    </row>
    <row r="206" spans="1:14" x14ac:dyDescent="0.2">
      <c r="A206" s="589" t="s">
        <v>611</v>
      </c>
      <c r="B206" s="589" t="s">
        <v>687</v>
      </c>
      <c r="C206" s="589" t="s">
        <v>2995</v>
      </c>
      <c r="D206" s="589" t="s">
        <v>689</v>
      </c>
      <c r="E206" s="589" t="s">
        <v>5948</v>
      </c>
      <c r="F206" s="590">
        <v>43097</v>
      </c>
      <c r="G206" s="591">
        <v>50.4</v>
      </c>
      <c r="H206" s="591">
        <v>1</v>
      </c>
      <c r="I206" s="591">
        <f t="shared" si="3"/>
        <v>50.4</v>
      </c>
      <c r="J206" s="589" t="s">
        <v>474</v>
      </c>
      <c r="K206" s="589" t="s">
        <v>1903</v>
      </c>
      <c r="L206" s="590">
        <v>43098</v>
      </c>
      <c r="M206" s="589" t="s">
        <v>71</v>
      </c>
      <c r="N206" s="589" t="s">
        <v>5949</v>
      </c>
    </row>
    <row r="207" spans="1:14" x14ac:dyDescent="0.2">
      <c r="A207" s="589" t="s">
        <v>611</v>
      </c>
      <c r="B207" s="589" t="s">
        <v>687</v>
      </c>
      <c r="C207" s="589" t="s">
        <v>2995</v>
      </c>
      <c r="D207" s="589" t="s">
        <v>689</v>
      </c>
      <c r="E207" s="589" t="s">
        <v>5950</v>
      </c>
      <c r="F207" s="590">
        <v>43097</v>
      </c>
      <c r="G207" s="591">
        <v>34.99</v>
      </c>
      <c r="H207" s="591">
        <v>1</v>
      </c>
      <c r="I207" s="591">
        <f t="shared" si="3"/>
        <v>34.99</v>
      </c>
      <c r="J207" s="589" t="s">
        <v>474</v>
      </c>
      <c r="K207" s="589" t="s">
        <v>1903</v>
      </c>
      <c r="L207" s="590">
        <v>43098</v>
      </c>
      <c r="M207" s="589" t="s">
        <v>71</v>
      </c>
      <c r="N207" s="589" t="s">
        <v>5949</v>
      </c>
    </row>
    <row r="208" spans="1:14" x14ac:dyDescent="0.2">
      <c r="A208" s="589" t="s">
        <v>611</v>
      </c>
      <c r="B208" s="589" t="s">
        <v>687</v>
      </c>
      <c r="C208" s="589" t="s">
        <v>2995</v>
      </c>
      <c r="D208" s="589" t="s">
        <v>689</v>
      </c>
      <c r="E208" s="589" t="s">
        <v>5951</v>
      </c>
      <c r="F208" s="590">
        <v>43097</v>
      </c>
      <c r="G208" s="591">
        <v>214.98</v>
      </c>
      <c r="H208" s="591">
        <v>1</v>
      </c>
      <c r="I208" s="591">
        <f t="shared" si="3"/>
        <v>214.98</v>
      </c>
      <c r="J208" s="589" t="s">
        <v>474</v>
      </c>
      <c r="K208" s="589" t="s">
        <v>682</v>
      </c>
      <c r="L208" s="590">
        <v>43098</v>
      </c>
      <c r="M208" s="589" t="s">
        <v>71</v>
      </c>
      <c r="N208" s="589" t="s">
        <v>5952</v>
      </c>
    </row>
    <row r="209" spans="1:14" x14ac:dyDescent="0.2">
      <c r="A209" s="589" t="s">
        <v>611</v>
      </c>
      <c r="B209" s="589" t="s">
        <v>687</v>
      </c>
      <c r="C209" s="589" t="s">
        <v>2995</v>
      </c>
      <c r="D209" s="589" t="s">
        <v>689</v>
      </c>
      <c r="E209" s="589" t="s">
        <v>5953</v>
      </c>
      <c r="F209" s="590">
        <v>43097</v>
      </c>
      <c r="G209" s="591">
        <v>55</v>
      </c>
      <c r="H209" s="591">
        <v>1</v>
      </c>
      <c r="I209" s="591">
        <f t="shared" si="3"/>
        <v>55</v>
      </c>
      <c r="J209" s="589" t="s">
        <v>474</v>
      </c>
      <c r="K209" s="589" t="s">
        <v>415</v>
      </c>
      <c r="L209" s="590">
        <v>43098</v>
      </c>
      <c r="M209" s="589" t="s">
        <v>71</v>
      </c>
      <c r="N209" s="589" t="s">
        <v>5954</v>
      </c>
    </row>
    <row r="210" spans="1:14" x14ac:dyDescent="0.2">
      <c r="A210" s="589" t="s">
        <v>611</v>
      </c>
      <c r="B210" s="589" t="s">
        <v>687</v>
      </c>
      <c r="C210" s="589" t="s">
        <v>2995</v>
      </c>
      <c r="D210" s="589" t="s">
        <v>689</v>
      </c>
      <c r="E210" s="589" t="s">
        <v>5955</v>
      </c>
      <c r="F210" s="590">
        <v>43097</v>
      </c>
      <c r="G210" s="591">
        <v>29</v>
      </c>
      <c r="H210" s="591">
        <v>1</v>
      </c>
      <c r="I210" s="591">
        <f t="shared" si="3"/>
        <v>29</v>
      </c>
      <c r="J210" s="589" t="s">
        <v>474</v>
      </c>
      <c r="K210" s="589" t="s">
        <v>415</v>
      </c>
      <c r="L210" s="590">
        <v>43098</v>
      </c>
      <c r="M210" s="589" t="s">
        <v>71</v>
      </c>
      <c r="N210" s="589" t="s">
        <v>5954</v>
      </c>
    </row>
    <row r="211" spans="1:14" x14ac:dyDescent="0.2">
      <c r="A211" s="589" t="s">
        <v>611</v>
      </c>
      <c r="B211" s="589" t="s">
        <v>687</v>
      </c>
      <c r="C211" s="589" t="s">
        <v>2995</v>
      </c>
      <c r="D211" s="589" t="s">
        <v>689</v>
      </c>
      <c r="E211" s="589" t="s">
        <v>5956</v>
      </c>
      <c r="F211" s="590">
        <v>43097</v>
      </c>
      <c r="G211" s="591">
        <v>38</v>
      </c>
      <c r="H211" s="591">
        <v>1</v>
      </c>
      <c r="I211" s="591">
        <f t="shared" si="3"/>
        <v>38</v>
      </c>
      <c r="J211" s="589" t="s">
        <v>474</v>
      </c>
      <c r="K211" s="589" t="s">
        <v>415</v>
      </c>
      <c r="L211" s="590">
        <v>43098</v>
      </c>
      <c r="M211" s="589" t="s">
        <v>71</v>
      </c>
      <c r="N211" s="589" t="s">
        <v>5954</v>
      </c>
    </row>
    <row r="212" spans="1:14" x14ac:dyDescent="0.2">
      <c r="A212" s="589" t="s">
        <v>611</v>
      </c>
      <c r="B212" s="589" t="s">
        <v>687</v>
      </c>
      <c r="C212" s="589" t="s">
        <v>2995</v>
      </c>
      <c r="D212" s="589" t="s">
        <v>689</v>
      </c>
      <c r="E212" s="589" t="s">
        <v>5957</v>
      </c>
      <c r="F212" s="590">
        <v>43097</v>
      </c>
      <c r="G212" s="591">
        <v>207.17</v>
      </c>
      <c r="H212" s="591">
        <v>1</v>
      </c>
      <c r="I212" s="591">
        <f t="shared" si="3"/>
        <v>207.17</v>
      </c>
      <c r="J212" s="589" t="s">
        <v>474</v>
      </c>
      <c r="K212" s="589" t="s">
        <v>674</v>
      </c>
      <c r="L212" s="590">
        <v>43098</v>
      </c>
      <c r="M212" s="589" t="s">
        <v>71</v>
      </c>
      <c r="N212" s="589" t="s">
        <v>5958</v>
      </c>
    </row>
    <row r="213" spans="1:14" x14ac:dyDescent="0.2">
      <c r="A213" s="589" t="s">
        <v>611</v>
      </c>
      <c r="B213" s="589" t="s">
        <v>687</v>
      </c>
      <c r="C213" s="589" t="s">
        <v>2995</v>
      </c>
      <c r="D213" s="589" t="s">
        <v>689</v>
      </c>
      <c r="E213" s="589" t="s">
        <v>5959</v>
      </c>
      <c r="F213" s="590">
        <v>43097</v>
      </c>
      <c r="G213" s="591">
        <v>248.31</v>
      </c>
      <c r="H213" s="591">
        <v>1</v>
      </c>
      <c r="I213" s="591">
        <f t="shared" si="3"/>
        <v>248.31</v>
      </c>
      <c r="J213" s="589" t="s">
        <v>474</v>
      </c>
      <c r="K213" s="589" t="s">
        <v>674</v>
      </c>
      <c r="L213" s="590">
        <v>43098</v>
      </c>
      <c r="M213" s="589" t="s">
        <v>71</v>
      </c>
      <c r="N213" s="589" t="s">
        <v>5958</v>
      </c>
    </row>
    <row r="214" spans="1:14" x14ac:dyDescent="0.2">
      <c r="A214" s="589" t="s">
        <v>611</v>
      </c>
      <c r="B214" s="589" t="s">
        <v>687</v>
      </c>
      <c r="C214" s="589" t="s">
        <v>2995</v>
      </c>
      <c r="D214" s="589" t="s">
        <v>689</v>
      </c>
      <c r="E214" s="589" t="s">
        <v>5960</v>
      </c>
      <c r="F214" s="590">
        <v>43097</v>
      </c>
      <c r="G214" s="591">
        <v>82.95</v>
      </c>
      <c r="H214" s="591">
        <v>1</v>
      </c>
      <c r="I214" s="591">
        <f t="shared" si="3"/>
        <v>82.95</v>
      </c>
      <c r="J214" s="589" t="s">
        <v>474</v>
      </c>
      <c r="K214" s="589" t="s">
        <v>1073</v>
      </c>
      <c r="L214" s="590">
        <v>43098</v>
      </c>
      <c r="M214" s="589" t="s">
        <v>71</v>
      </c>
      <c r="N214" s="589" t="s">
        <v>474</v>
      </c>
    </row>
    <row r="215" spans="1:14" x14ac:dyDescent="0.2">
      <c r="A215" s="589" t="s">
        <v>611</v>
      </c>
      <c r="B215" s="589" t="s">
        <v>687</v>
      </c>
      <c r="C215" s="589" t="s">
        <v>2995</v>
      </c>
      <c r="D215" s="589" t="s">
        <v>689</v>
      </c>
      <c r="E215" s="589" t="s">
        <v>5961</v>
      </c>
      <c r="F215" s="590">
        <v>43097</v>
      </c>
      <c r="G215" s="591">
        <v>97.85</v>
      </c>
      <c r="H215" s="591">
        <v>1</v>
      </c>
      <c r="I215" s="591">
        <f t="shared" si="3"/>
        <v>97.85</v>
      </c>
      <c r="J215" s="589" t="s">
        <v>474</v>
      </c>
      <c r="K215" s="589" t="s">
        <v>1073</v>
      </c>
      <c r="L215" s="590">
        <v>43098</v>
      </c>
      <c r="M215" s="589" t="s">
        <v>71</v>
      </c>
      <c r="N215" s="589" t="s">
        <v>474</v>
      </c>
    </row>
    <row r="216" spans="1:14" x14ac:dyDescent="0.2">
      <c r="A216" s="589" t="s">
        <v>611</v>
      </c>
      <c r="B216" s="589" t="s">
        <v>687</v>
      </c>
      <c r="C216" s="589" t="s">
        <v>2995</v>
      </c>
      <c r="D216" s="589" t="s">
        <v>689</v>
      </c>
      <c r="E216" s="589" t="s">
        <v>5962</v>
      </c>
      <c r="F216" s="590">
        <v>43097</v>
      </c>
      <c r="G216" s="591">
        <v>169.98</v>
      </c>
      <c r="H216" s="591">
        <v>1</v>
      </c>
      <c r="I216" s="591">
        <f t="shared" si="3"/>
        <v>169.98</v>
      </c>
      <c r="J216" s="589" t="s">
        <v>474</v>
      </c>
      <c r="K216" s="589" t="s">
        <v>196</v>
      </c>
      <c r="L216" s="590">
        <v>43098</v>
      </c>
      <c r="M216" s="589" t="s">
        <v>71</v>
      </c>
      <c r="N216" s="589" t="s">
        <v>5963</v>
      </c>
    </row>
    <row r="217" spans="1:14" x14ac:dyDescent="0.2">
      <c r="A217" s="589" t="s">
        <v>611</v>
      </c>
      <c r="B217" s="589" t="s">
        <v>687</v>
      </c>
      <c r="C217" s="589" t="s">
        <v>2995</v>
      </c>
      <c r="D217" s="589" t="s">
        <v>689</v>
      </c>
      <c r="E217" s="589" t="s">
        <v>5964</v>
      </c>
      <c r="F217" s="590">
        <v>43097</v>
      </c>
      <c r="G217" s="591">
        <v>169.98</v>
      </c>
      <c r="H217" s="591">
        <v>1</v>
      </c>
      <c r="I217" s="591">
        <f t="shared" si="3"/>
        <v>169.98</v>
      </c>
      <c r="J217" s="589" t="s">
        <v>474</v>
      </c>
      <c r="K217" s="589" t="s">
        <v>196</v>
      </c>
      <c r="L217" s="590">
        <v>43098</v>
      </c>
      <c r="M217" s="589" t="s">
        <v>71</v>
      </c>
      <c r="N217" s="589" t="s">
        <v>5965</v>
      </c>
    </row>
    <row r="218" spans="1:14" x14ac:dyDescent="0.2">
      <c r="A218" s="589" t="s">
        <v>611</v>
      </c>
      <c r="B218" s="589" t="s">
        <v>687</v>
      </c>
      <c r="C218" s="589" t="s">
        <v>2995</v>
      </c>
      <c r="D218" s="589" t="s">
        <v>689</v>
      </c>
      <c r="E218" s="589" t="s">
        <v>5966</v>
      </c>
      <c r="F218" s="590">
        <v>43097</v>
      </c>
      <c r="G218" s="591">
        <v>159.97999999999999</v>
      </c>
      <c r="H218" s="591">
        <v>1</v>
      </c>
      <c r="I218" s="591">
        <f t="shared" si="3"/>
        <v>159.97999999999999</v>
      </c>
      <c r="J218" s="589" t="s">
        <v>474</v>
      </c>
      <c r="K218" s="589" t="s">
        <v>1073</v>
      </c>
      <c r="L218" s="590">
        <v>43098</v>
      </c>
      <c r="M218" s="589" t="s">
        <v>71</v>
      </c>
      <c r="N218" s="589" t="s">
        <v>474</v>
      </c>
    </row>
    <row r="219" spans="1:14" x14ac:dyDescent="0.2">
      <c r="A219" s="589" t="s">
        <v>611</v>
      </c>
      <c r="B219" s="589" t="s">
        <v>687</v>
      </c>
      <c r="C219" s="589" t="s">
        <v>2995</v>
      </c>
      <c r="D219" s="589" t="s">
        <v>689</v>
      </c>
      <c r="E219" s="589" t="s">
        <v>5967</v>
      </c>
      <c r="F219" s="590">
        <v>43095</v>
      </c>
      <c r="G219" s="591">
        <v>209.81</v>
      </c>
      <c r="H219" s="591">
        <v>1</v>
      </c>
      <c r="I219" s="591">
        <f t="shared" si="3"/>
        <v>209.81</v>
      </c>
      <c r="J219" s="589" t="s">
        <v>474</v>
      </c>
      <c r="K219" s="589" t="s">
        <v>345</v>
      </c>
      <c r="L219" s="590">
        <v>43096</v>
      </c>
      <c r="M219" s="589" t="s">
        <v>71</v>
      </c>
      <c r="N219" s="589" t="s">
        <v>5968</v>
      </c>
    </row>
    <row r="220" spans="1:14" x14ac:dyDescent="0.2">
      <c r="A220" s="589" t="s">
        <v>611</v>
      </c>
      <c r="B220" s="589" t="s">
        <v>687</v>
      </c>
      <c r="C220" s="589" t="s">
        <v>2995</v>
      </c>
      <c r="D220" s="589" t="s">
        <v>689</v>
      </c>
      <c r="E220" s="589" t="s">
        <v>5969</v>
      </c>
      <c r="F220" s="590">
        <v>43095</v>
      </c>
      <c r="G220" s="591">
        <v>209.81</v>
      </c>
      <c r="H220" s="591">
        <v>1</v>
      </c>
      <c r="I220" s="591">
        <f t="shared" si="3"/>
        <v>209.81</v>
      </c>
      <c r="J220" s="589" t="s">
        <v>474</v>
      </c>
      <c r="K220" s="589" t="s">
        <v>345</v>
      </c>
      <c r="L220" s="590">
        <v>43096</v>
      </c>
      <c r="M220" s="589" t="s">
        <v>71</v>
      </c>
      <c r="N220" s="589" t="s">
        <v>5970</v>
      </c>
    </row>
    <row r="221" spans="1:14" x14ac:dyDescent="0.2">
      <c r="A221" s="589" t="s">
        <v>611</v>
      </c>
      <c r="B221" s="589" t="s">
        <v>687</v>
      </c>
      <c r="C221" s="589" t="s">
        <v>2995</v>
      </c>
      <c r="D221" s="589" t="s">
        <v>689</v>
      </c>
      <c r="E221" s="589" t="s">
        <v>5971</v>
      </c>
      <c r="F221" s="590">
        <v>43095</v>
      </c>
      <c r="G221" s="591">
        <v>209.81</v>
      </c>
      <c r="H221" s="591">
        <v>1</v>
      </c>
      <c r="I221" s="591">
        <f t="shared" si="3"/>
        <v>209.81</v>
      </c>
      <c r="J221" s="589" t="s">
        <v>474</v>
      </c>
      <c r="K221" s="589" t="s">
        <v>345</v>
      </c>
      <c r="L221" s="590">
        <v>43096</v>
      </c>
      <c r="M221" s="589" t="s">
        <v>71</v>
      </c>
      <c r="N221" s="589" t="s">
        <v>5970</v>
      </c>
    </row>
    <row r="222" spans="1:14" x14ac:dyDescent="0.2">
      <c r="A222" s="589" t="s">
        <v>611</v>
      </c>
      <c r="B222" s="589" t="s">
        <v>687</v>
      </c>
      <c r="C222" s="589" t="s">
        <v>2995</v>
      </c>
      <c r="D222" s="589" t="s">
        <v>689</v>
      </c>
      <c r="E222" s="589" t="s">
        <v>5972</v>
      </c>
      <c r="F222" s="590">
        <v>43095</v>
      </c>
      <c r="G222" s="591">
        <v>209.81</v>
      </c>
      <c r="H222" s="591">
        <v>1</v>
      </c>
      <c r="I222" s="591">
        <f t="shared" si="3"/>
        <v>209.81</v>
      </c>
      <c r="J222" s="589" t="s">
        <v>474</v>
      </c>
      <c r="K222" s="589" t="s">
        <v>345</v>
      </c>
      <c r="L222" s="590">
        <v>43096</v>
      </c>
      <c r="M222" s="589" t="s">
        <v>71</v>
      </c>
      <c r="N222" s="589" t="s">
        <v>5973</v>
      </c>
    </row>
    <row r="223" spans="1:14" x14ac:dyDescent="0.2">
      <c r="A223" s="589" t="s">
        <v>611</v>
      </c>
      <c r="B223" s="589" t="s">
        <v>687</v>
      </c>
      <c r="C223" s="589" t="s">
        <v>2995</v>
      </c>
      <c r="D223" s="589" t="s">
        <v>689</v>
      </c>
      <c r="E223" s="589" t="s">
        <v>5974</v>
      </c>
      <c r="F223" s="590">
        <v>43095</v>
      </c>
      <c r="G223" s="591">
        <v>124.98</v>
      </c>
      <c r="H223" s="591">
        <v>1</v>
      </c>
      <c r="I223" s="591">
        <f t="shared" si="3"/>
        <v>124.98</v>
      </c>
      <c r="J223" s="589" t="s">
        <v>474</v>
      </c>
      <c r="K223" s="589" t="s">
        <v>1995</v>
      </c>
      <c r="L223" s="590">
        <v>43096</v>
      </c>
      <c r="M223" s="589" t="s">
        <v>71</v>
      </c>
      <c r="N223" s="589" t="s">
        <v>5975</v>
      </c>
    </row>
    <row r="224" spans="1:14" x14ac:dyDescent="0.2">
      <c r="A224" s="589" t="s">
        <v>611</v>
      </c>
      <c r="B224" s="589" t="s">
        <v>687</v>
      </c>
      <c r="C224" s="589" t="s">
        <v>2995</v>
      </c>
      <c r="D224" s="589" t="s">
        <v>689</v>
      </c>
      <c r="E224" s="589" t="s">
        <v>5976</v>
      </c>
      <c r="F224" s="590">
        <v>43095</v>
      </c>
      <c r="G224" s="591">
        <v>77.41</v>
      </c>
      <c r="H224" s="591">
        <v>1</v>
      </c>
      <c r="I224" s="591">
        <f t="shared" si="3"/>
        <v>77.41</v>
      </c>
      <c r="J224" s="589" t="s">
        <v>474</v>
      </c>
      <c r="K224" s="589" t="s">
        <v>378</v>
      </c>
      <c r="L224" s="590">
        <v>43096</v>
      </c>
      <c r="M224" s="589" t="s">
        <v>71</v>
      </c>
      <c r="N224" s="589" t="s">
        <v>5977</v>
      </c>
    </row>
    <row r="225" spans="1:14" x14ac:dyDescent="0.2">
      <c r="A225" s="589" t="s">
        <v>611</v>
      </c>
      <c r="B225" s="589" t="s">
        <v>687</v>
      </c>
      <c r="C225" s="589" t="s">
        <v>2995</v>
      </c>
      <c r="D225" s="589" t="s">
        <v>689</v>
      </c>
      <c r="E225" s="589" t="s">
        <v>5978</v>
      </c>
      <c r="F225" s="590">
        <v>43095</v>
      </c>
      <c r="G225" s="591">
        <v>234.74</v>
      </c>
      <c r="H225" s="591">
        <v>1</v>
      </c>
      <c r="I225" s="591">
        <f t="shared" si="3"/>
        <v>234.74</v>
      </c>
      <c r="J225" s="589" t="s">
        <v>474</v>
      </c>
      <c r="K225" s="589" t="s">
        <v>345</v>
      </c>
      <c r="L225" s="590">
        <v>43096</v>
      </c>
      <c r="M225" s="589" t="s">
        <v>71</v>
      </c>
      <c r="N225" s="589" t="s">
        <v>5979</v>
      </c>
    </row>
    <row r="226" spans="1:14" x14ac:dyDescent="0.2">
      <c r="A226" s="589" t="s">
        <v>611</v>
      </c>
      <c r="B226" s="589" t="s">
        <v>687</v>
      </c>
      <c r="C226" s="589" t="s">
        <v>2995</v>
      </c>
      <c r="D226" s="589" t="s">
        <v>689</v>
      </c>
      <c r="E226" s="589" t="s">
        <v>5980</v>
      </c>
      <c r="F226" s="590">
        <v>43095</v>
      </c>
      <c r="G226" s="591">
        <v>234.74</v>
      </c>
      <c r="H226" s="591">
        <v>1</v>
      </c>
      <c r="I226" s="591">
        <f t="shared" si="3"/>
        <v>234.74</v>
      </c>
      <c r="J226" s="589" t="s">
        <v>474</v>
      </c>
      <c r="K226" s="589" t="s">
        <v>345</v>
      </c>
      <c r="L226" s="590">
        <v>43096</v>
      </c>
      <c r="M226" s="589" t="s">
        <v>71</v>
      </c>
      <c r="N226" s="589" t="s">
        <v>5981</v>
      </c>
    </row>
    <row r="227" spans="1:14" x14ac:dyDescent="0.2">
      <c r="A227" s="589" t="s">
        <v>611</v>
      </c>
      <c r="B227" s="589" t="s">
        <v>687</v>
      </c>
      <c r="C227" s="589" t="s">
        <v>2995</v>
      </c>
      <c r="D227" s="589" t="s">
        <v>689</v>
      </c>
      <c r="E227" s="589" t="s">
        <v>5982</v>
      </c>
      <c r="F227" s="590">
        <v>43095</v>
      </c>
      <c r="G227" s="591">
        <v>29.5</v>
      </c>
      <c r="H227" s="591">
        <v>1</v>
      </c>
      <c r="I227" s="591">
        <f t="shared" si="3"/>
        <v>29.5</v>
      </c>
      <c r="J227" s="589" t="s">
        <v>474</v>
      </c>
      <c r="K227" s="589" t="s">
        <v>682</v>
      </c>
      <c r="L227" s="590">
        <v>43096</v>
      </c>
      <c r="M227" s="589" t="s">
        <v>71</v>
      </c>
      <c r="N227" s="589" t="s">
        <v>5983</v>
      </c>
    </row>
    <row r="228" spans="1:14" x14ac:dyDescent="0.2">
      <c r="A228" s="589" t="s">
        <v>611</v>
      </c>
      <c r="B228" s="589" t="s">
        <v>687</v>
      </c>
      <c r="C228" s="589" t="s">
        <v>2995</v>
      </c>
      <c r="D228" s="589" t="s">
        <v>689</v>
      </c>
      <c r="E228" s="589" t="s">
        <v>5984</v>
      </c>
      <c r="F228" s="590">
        <v>43095</v>
      </c>
      <c r="G228" s="591">
        <v>20.45</v>
      </c>
      <c r="H228" s="591">
        <v>1</v>
      </c>
      <c r="I228" s="591">
        <f t="shared" si="3"/>
        <v>20.45</v>
      </c>
      <c r="J228" s="589" t="s">
        <v>474</v>
      </c>
      <c r="K228" s="589" t="s">
        <v>682</v>
      </c>
      <c r="L228" s="590">
        <v>43096</v>
      </c>
      <c r="M228" s="589" t="s">
        <v>71</v>
      </c>
      <c r="N228" s="589" t="s">
        <v>5983</v>
      </c>
    </row>
    <row r="229" spans="1:14" x14ac:dyDescent="0.2">
      <c r="A229" s="589" t="s">
        <v>611</v>
      </c>
      <c r="B229" s="589" t="s">
        <v>687</v>
      </c>
      <c r="C229" s="589" t="s">
        <v>2995</v>
      </c>
      <c r="D229" s="589" t="s">
        <v>689</v>
      </c>
      <c r="E229" s="589" t="s">
        <v>5985</v>
      </c>
      <c r="F229" s="590">
        <v>43091</v>
      </c>
      <c r="G229" s="591">
        <v>190.21</v>
      </c>
      <c r="H229" s="591">
        <v>1</v>
      </c>
      <c r="I229" s="591">
        <f t="shared" si="3"/>
        <v>190.21</v>
      </c>
      <c r="J229" s="589" t="s">
        <v>474</v>
      </c>
      <c r="K229" s="589" t="s">
        <v>196</v>
      </c>
      <c r="L229" s="590">
        <v>43092</v>
      </c>
      <c r="M229" s="589" t="s">
        <v>71</v>
      </c>
      <c r="N229" s="589" t="s">
        <v>5986</v>
      </c>
    </row>
    <row r="230" spans="1:14" x14ac:dyDescent="0.2">
      <c r="A230" s="589" t="s">
        <v>611</v>
      </c>
      <c r="B230" s="589" t="s">
        <v>687</v>
      </c>
      <c r="C230" s="589" t="s">
        <v>2995</v>
      </c>
      <c r="D230" s="589" t="s">
        <v>689</v>
      </c>
      <c r="E230" s="589" t="s">
        <v>5987</v>
      </c>
      <c r="F230" s="590">
        <v>43091</v>
      </c>
      <c r="G230" s="591">
        <v>107.94</v>
      </c>
      <c r="H230" s="591">
        <v>1</v>
      </c>
      <c r="I230" s="591">
        <f t="shared" si="3"/>
        <v>107.94</v>
      </c>
      <c r="J230" s="589" t="s">
        <v>474</v>
      </c>
      <c r="K230" s="589" t="s">
        <v>415</v>
      </c>
      <c r="L230" s="590">
        <v>43092</v>
      </c>
      <c r="M230" s="589" t="s">
        <v>71</v>
      </c>
      <c r="N230" s="589" t="s">
        <v>5988</v>
      </c>
    </row>
    <row r="231" spans="1:14" x14ac:dyDescent="0.2">
      <c r="A231" s="589" t="s">
        <v>611</v>
      </c>
      <c r="B231" s="589" t="s">
        <v>687</v>
      </c>
      <c r="C231" s="589" t="s">
        <v>2995</v>
      </c>
      <c r="D231" s="589" t="s">
        <v>689</v>
      </c>
      <c r="E231" s="589" t="s">
        <v>5989</v>
      </c>
      <c r="F231" s="590">
        <v>43091</v>
      </c>
      <c r="G231" s="591">
        <v>46.35</v>
      </c>
      <c r="H231" s="591">
        <v>1</v>
      </c>
      <c r="I231" s="591">
        <f t="shared" si="3"/>
        <v>46.35</v>
      </c>
      <c r="J231" s="589" t="s">
        <v>474</v>
      </c>
      <c r="K231" s="589" t="s">
        <v>152</v>
      </c>
      <c r="L231" s="590">
        <v>43092</v>
      </c>
      <c r="M231" s="589" t="s">
        <v>71</v>
      </c>
      <c r="N231" s="589" t="s">
        <v>5990</v>
      </c>
    </row>
    <row r="232" spans="1:14" x14ac:dyDescent="0.2">
      <c r="A232" s="589" t="s">
        <v>611</v>
      </c>
      <c r="B232" s="589" t="s">
        <v>687</v>
      </c>
      <c r="C232" s="589" t="s">
        <v>2995</v>
      </c>
      <c r="D232" s="589" t="s">
        <v>689</v>
      </c>
      <c r="E232" s="589" t="s">
        <v>5991</v>
      </c>
      <c r="F232" s="590">
        <v>43091</v>
      </c>
      <c r="G232" s="591">
        <v>46.35</v>
      </c>
      <c r="H232" s="591">
        <v>1</v>
      </c>
      <c r="I232" s="591">
        <f t="shared" si="3"/>
        <v>46.35</v>
      </c>
      <c r="J232" s="589" t="s">
        <v>474</v>
      </c>
      <c r="K232" s="589" t="s">
        <v>152</v>
      </c>
      <c r="L232" s="590">
        <v>43092</v>
      </c>
      <c r="M232" s="589" t="s">
        <v>71</v>
      </c>
      <c r="N232" s="589" t="s">
        <v>5990</v>
      </c>
    </row>
    <row r="233" spans="1:14" x14ac:dyDescent="0.2">
      <c r="A233" s="589" t="s">
        <v>611</v>
      </c>
      <c r="B233" s="589" t="s">
        <v>687</v>
      </c>
      <c r="C233" s="589" t="s">
        <v>2995</v>
      </c>
      <c r="D233" s="589" t="s">
        <v>689</v>
      </c>
      <c r="E233" s="589" t="s">
        <v>5992</v>
      </c>
      <c r="F233" s="590">
        <v>43091</v>
      </c>
      <c r="G233" s="591">
        <v>179.98</v>
      </c>
      <c r="H233" s="591">
        <v>1</v>
      </c>
      <c r="I233" s="591">
        <f t="shared" si="3"/>
        <v>179.98</v>
      </c>
      <c r="J233" s="589" t="s">
        <v>474</v>
      </c>
      <c r="K233" s="589" t="s">
        <v>152</v>
      </c>
      <c r="L233" s="590">
        <v>43092</v>
      </c>
      <c r="M233" s="589" t="s">
        <v>71</v>
      </c>
      <c r="N233" s="589" t="s">
        <v>5993</v>
      </c>
    </row>
    <row r="234" spans="1:14" x14ac:dyDescent="0.2">
      <c r="A234" s="589" t="s">
        <v>611</v>
      </c>
      <c r="B234" s="589" t="s">
        <v>687</v>
      </c>
      <c r="C234" s="589" t="s">
        <v>2995</v>
      </c>
      <c r="D234" s="589" t="s">
        <v>689</v>
      </c>
      <c r="E234" s="589" t="s">
        <v>5994</v>
      </c>
      <c r="F234" s="590">
        <v>43091</v>
      </c>
      <c r="G234" s="591">
        <v>56.3</v>
      </c>
      <c r="H234" s="591">
        <v>1</v>
      </c>
      <c r="I234" s="591">
        <f t="shared" si="3"/>
        <v>56.3</v>
      </c>
      <c r="J234" s="589" t="s">
        <v>474</v>
      </c>
      <c r="K234" s="589" t="s">
        <v>5995</v>
      </c>
      <c r="L234" s="590">
        <v>43092</v>
      </c>
      <c r="M234" s="589" t="s">
        <v>71</v>
      </c>
      <c r="N234" s="589" t="s">
        <v>5996</v>
      </c>
    </row>
    <row r="235" spans="1:14" x14ac:dyDescent="0.2">
      <c r="A235" s="589" t="s">
        <v>611</v>
      </c>
      <c r="B235" s="589" t="s">
        <v>687</v>
      </c>
      <c r="C235" s="589" t="s">
        <v>2995</v>
      </c>
      <c r="D235" s="589" t="s">
        <v>689</v>
      </c>
      <c r="E235" s="589" t="s">
        <v>5997</v>
      </c>
      <c r="F235" s="590">
        <v>43091</v>
      </c>
      <c r="G235" s="591">
        <v>40.25</v>
      </c>
      <c r="H235" s="591">
        <v>1</v>
      </c>
      <c r="I235" s="591">
        <f t="shared" si="3"/>
        <v>40.25</v>
      </c>
      <c r="J235" s="589" t="s">
        <v>474</v>
      </c>
      <c r="K235" s="589" t="s">
        <v>5995</v>
      </c>
      <c r="L235" s="590">
        <v>43092</v>
      </c>
      <c r="M235" s="589" t="s">
        <v>71</v>
      </c>
      <c r="N235" s="589" t="s">
        <v>5996</v>
      </c>
    </row>
    <row r="236" spans="1:14" x14ac:dyDescent="0.2">
      <c r="A236" s="589" t="s">
        <v>611</v>
      </c>
      <c r="B236" s="589" t="s">
        <v>687</v>
      </c>
      <c r="C236" s="589" t="s">
        <v>2995</v>
      </c>
      <c r="D236" s="589" t="s">
        <v>689</v>
      </c>
      <c r="E236" s="589" t="s">
        <v>5998</v>
      </c>
      <c r="F236" s="590">
        <v>43091</v>
      </c>
      <c r="G236" s="591">
        <v>44.99</v>
      </c>
      <c r="H236" s="591">
        <v>1</v>
      </c>
      <c r="I236" s="591">
        <f t="shared" si="3"/>
        <v>44.99</v>
      </c>
      <c r="J236" s="589" t="s">
        <v>474</v>
      </c>
      <c r="K236" s="589" t="s">
        <v>2056</v>
      </c>
      <c r="L236" s="590">
        <v>43092</v>
      </c>
      <c r="M236" s="589" t="s">
        <v>71</v>
      </c>
      <c r="N236" s="589" t="s">
        <v>5999</v>
      </c>
    </row>
    <row r="237" spans="1:14" x14ac:dyDescent="0.2">
      <c r="A237" s="589" t="s">
        <v>611</v>
      </c>
      <c r="B237" s="589" t="s">
        <v>687</v>
      </c>
      <c r="C237" s="589" t="s">
        <v>2995</v>
      </c>
      <c r="D237" s="589" t="s">
        <v>689</v>
      </c>
      <c r="E237" s="589" t="s">
        <v>6000</v>
      </c>
      <c r="F237" s="590">
        <v>43091</v>
      </c>
      <c r="G237" s="591">
        <v>344.17</v>
      </c>
      <c r="H237" s="591">
        <v>1</v>
      </c>
      <c r="I237" s="591">
        <f t="shared" si="3"/>
        <v>344.17</v>
      </c>
      <c r="J237" s="589" t="s">
        <v>474</v>
      </c>
      <c r="K237" s="589" t="s">
        <v>2056</v>
      </c>
      <c r="L237" s="590">
        <v>43092</v>
      </c>
      <c r="M237" s="589" t="s">
        <v>71</v>
      </c>
      <c r="N237" s="589" t="s">
        <v>5999</v>
      </c>
    </row>
    <row r="238" spans="1:14" x14ac:dyDescent="0.2">
      <c r="A238" s="589" t="s">
        <v>611</v>
      </c>
      <c r="B238" s="589" t="s">
        <v>687</v>
      </c>
      <c r="C238" s="589" t="s">
        <v>2995</v>
      </c>
      <c r="D238" s="589" t="s">
        <v>689</v>
      </c>
      <c r="E238" s="589" t="s">
        <v>6001</v>
      </c>
      <c r="F238" s="590">
        <v>43091</v>
      </c>
      <c r="G238" s="591">
        <v>64.98</v>
      </c>
      <c r="H238" s="591">
        <v>1</v>
      </c>
      <c r="I238" s="591">
        <f t="shared" si="3"/>
        <v>64.98</v>
      </c>
      <c r="J238" s="589" t="s">
        <v>474</v>
      </c>
      <c r="K238" s="589" t="s">
        <v>629</v>
      </c>
      <c r="L238" s="590">
        <v>43092</v>
      </c>
      <c r="M238" s="589" t="s">
        <v>71</v>
      </c>
      <c r="N238" s="589" t="s">
        <v>6002</v>
      </c>
    </row>
    <row r="239" spans="1:14" x14ac:dyDescent="0.2">
      <c r="A239" s="589" t="s">
        <v>611</v>
      </c>
      <c r="B239" s="589" t="s">
        <v>687</v>
      </c>
      <c r="C239" s="589" t="s">
        <v>2995</v>
      </c>
      <c r="D239" s="589" t="s">
        <v>689</v>
      </c>
      <c r="E239" s="589" t="s">
        <v>6003</v>
      </c>
      <c r="F239" s="590">
        <v>43091</v>
      </c>
      <c r="G239" s="591">
        <v>64.98</v>
      </c>
      <c r="H239" s="591">
        <v>1</v>
      </c>
      <c r="I239" s="591">
        <f t="shared" si="3"/>
        <v>64.98</v>
      </c>
      <c r="J239" s="589" t="s">
        <v>474</v>
      </c>
      <c r="K239" s="589" t="s">
        <v>629</v>
      </c>
      <c r="L239" s="590">
        <v>43092</v>
      </c>
      <c r="M239" s="589" t="s">
        <v>71</v>
      </c>
      <c r="N239" s="589" t="s">
        <v>6004</v>
      </c>
    </row>
    <row r="240" spans="1:14" x14ac:dyDescent="0.2">
      <c r="A240" s="589" t="s">
        <v>611</v>
      </c>
      <c r="B240" s="589" t="s">
        <v>687</v>
      </c>
      <c r="C240" s="589" t="s">
        <v>2995</v>
      </c>
      <c r="D240" s="589" t="s">
        <v>689</v>
      </c>
      <c r="E240" s="589" t="s">
        <v>6005</v>
      </c>
      <c r="F240" s="590">
        <v>43091</v>
      </c>
      <c r="G240" s="591">
        <v>64.98</v>
      </c>
      <c r="H240" s="591">
        <v>1</v>
      </c>
      <c r="I240" s="591">
        <f t="shared" si="3"/>
        <v>64.98</v>
      </c>
      <c r="J240" s="589" t="s">
        <v>474</v>
      </c>
      <c r="K240" s="589" t="s">
        <v>629</v>
      </c>
      <c r="L240" s="590">
        <v>43092</v>
      </c>
      <c r="M240" s="589" t="s">
        <v>71</v>
      </c>
      <c r="N240" s="589" t="s">
        <v>6006</v>
      </c>
    </row>
    <row r="241" spans="1:14" x14ac:dyDescent="0.2">
      <c r="A241" s="589" t="s">
        <v>611</v>
      </c>
      <c r="B241" s="589" t="s">
        <v>687</v>
      </c>
      <c r="C241" s="589" t="s">
        <v>2995</v>
      </c>
      <c r="D241" s="589" t="s">
        <v>689</v>
      </c>
      <c r="E241" s="589" t="s">
        <v>6007</v>
      </c>
      <c r="F241" s="590">
        <v>43091</v>
      </c>
      <c r="G241" s="591">
        <v>79.98</v>
      </c>
      <c r="H241" s="591">
        <v>1</v>
      </c>
      <c r="I241" s="591">
        <f t="shared" si="3"/>
        <v>79.98</v>
      </c>
      <c r="J241" s="589" t="s">
        <v>474</v>
      </c>
      <c r="K241" s="589" t="s">
        <v>629</v>
      </c>
      <c r="L241" s="590">
        <v>43096</v>
      </c>
      <c r="M241" s="589" t="s">
        <v>71</v>
      </c>
      <c r="N241" s="589" t="s">
        <v>6008</v>
      </c>
    </row>
    <row r="242" spans="1:14" x14ac:dyDescent="0.2">
      <c r="A242" s="589" t="s">
        <v>611</v>
      </c>
      <c r="B242" s="589" t="s">
        <v>687</v>
      </c>
      <c r="C242" s="589" t="s">
        <v>2995</v>
      </c>
      <c r="D242" s="589" t="s">
        <v>689</v>
      </c>
      <c r="E242" s="589" t="s">
        <v>6009</v>
      </c>
      <c r="F242" s="590">
        <v>43091</v>
      </c>
      <c r="G242" s="591">
        <v>99.98</v>
      </c>
      <c r="H242" s="591">
        <v>1</v>
      </c>
      <c r="I242" s="591">
        <f t="shared" si="3"/>
        <v>99.98</v>
      </c>
      <c r="J242" s="589" t="s">
        <v>474</v>
      </c>
      <c r="K242" s="589" t="s">
        <v>629</v>
      </c>
      <c r="L242" s="590">
        <v>43092</v>
      </c>
      <c r="M242" s="589" t="s">
        <v>71</v>
      </c>
      <c r="N242" s="589" t="s">
        <v>6010</v>
      </c>
    </row>
    <row r="243" spans="1:14" x14ac:dyDescent="0.2">
      <c r="A243" s="589" t="s">
        <v>611</v>
      </c>
      <c r="B243" s="589" t="s">
        <v>687</v>
      </c>
      <c r="C243" s="589" t="s">
        <v>2995</v>
      </c>
      <c r="D243" s="589" t="s">
        <v>689</v>
      </c>
      <c r="E243" s="589" t="s">
        <v>6011</v>
      </c>
      <c r="F243" s="590">
        <v>43091</v>
      </c>
      <c r="G243" s="591">
        <v>97.85</v>
      </c>
      <c r="H243" s="591">
        <v>1</v>
      </c>
      <c r="I243" s="591">
        <f t="shared" si="3"/>
        <v>97.85</v>
      </c>
      <c r="J243" s="589" t="s">
        <v>474</v>
      </c>
      <c r="K243" s="589" t="s">
        <v>350</v>
      </c>
      <c r="L243" s="590">
        <v>43092</v>
      </c>
      <c r="M243" s="589" t="s">
        <v>71</v>
      </c>
      <c r="N243" s="589" t="s">
        <v>6012</v>
      </c>
    </row>
    <row r="244" spans="1:14" x14ac:dyDescent="0.2">
      <c r="A244" s="589" t="s">
        <v>611</v>
      </c>
      <c r="B244" s="589" t="s">
        <v>687</v>
      </c>
      <c r="C244" s="589" t="s">
        <v>2995</v>
      </c>
      <c r="D244" s="589" t="s">
        <v>689</v>
      </c>
      <c r="E244" s="589" t="s">
        <v>6013</v>
      </c>
      <c r="F244" s="590">
        <v>43091</v>
      </c>
      <c r="G244" s="591">
        <v>97.85</v>
      </c>
      <c r="H244" s="591">
        <v>1</v>
      </c>
      <c r="I244" s="591">
        <f t="shared" si="3"/>
        <v>97.85</v>
      </c>
      <c r="J244" s="589" t="s">
        <v>474</v>
      </c>
      <c r="K244" s="589" t="s">
        <v>350</v>
      </c>
      <c r="L244" s="590">
        <v>43092</v>
      </c>
      <c r="M244" s="589" t="s">
        <v>71</v>
      </c>
      <c r="N244" s="589" t="s">
        <v>6012</v>
      </c>
    </row>
    <row r="245" spans="1:14" x14ac:dyDescent="0.2">
      <c r="A245" s="589" t="s">
        <v>611</v>
      </c>
      <c r="B245" s="589" t="s">
        <v>687</v>
      </c>
      <c r="C245" s="589" t="s">
        <v>2995</v>
      </c>
      <c r="D245" s="589" t="s">
        <v>689</v>
      </c>
      <c r="E245" s="589" t="s">
        <v>6014</v>
      </c>
      <c r="F245" s="590">
        <v>43091</v>
      </c>
      <c r="G245" s="591">
        <v>82.95</v>
      </c>
      <c r="H245" s="591">
        <v>1</v>
      </c>
      <c r="I245" s="591">
        <f t="shared" si="3"/>
        <v>82.95</v>
      </c>
      <c r="J245" s="589" t="s">
        <v>474</v>
      </c>
      <c r="K245" s="589" t="s">
        <v>350</v>
      </c>
      <c r="L245" s="590">
        <v>43092</v>
      </c>
      <c r="M245" s="589" t="s">
        <v>71</v>
      </c>
      <c r="N245" s="589" t="s">
        <v>6015</v>
      </c>
    </row>
    <row r="246" spans="1:14" x14ac:dyDescent="0.2">
      <c r="A246" s="589" t="s">
        <v>611</v>
      </c>
      <c r="B246" s="589" t="s">
        <v>687</v>
      </c>
      <c r="C246" s="589" t="s">
        <v>2995</v>
      </c>
      <c r="D246" s="589" t="s">
        <v>689</v>
      </c>
      <c r="E246" s="589" t="s">
        <v>6016</v>
      </c>
      <c r="F246" s="590">
        <v>43091</v>
      </c>
      <c r="G246" s="591">
        <v>82.95</v>
      </c>
      <c r="H246" s="591">
        <v>1</v>
      </c>
      <c r="I246" s="591">
        <f t="shared" si="3"/>
        <v>82.95</v>
      </c>
      <c r="J246" s="589" t="s">
        <v>474</v>
      </c>
      <c r="K246" s="589" t="s">
        <v>350</v>
      </c>
      <c r="L246" s="590">
        <v>43092</v>
      </c>
      <c r="M246" s="589" t="s">
        <v>71</v>
      </c>
      <c r="N246" s="589" t="s">
        <v>6015</v>
      </c>
    </row>
    <row r="247" spans="1:14" x14ac:dyDescent="0.2">
      <c r="A247" s="589" t="s">
        <v>611</v>
      </c>
      <c r="B247" s="589" t="s">
        <v>687</v>
      </c>
      <c r="C247" s="589" t="s">
        <v>2995</v>
      </c>
      <c r="D247" s="589" t="s">
        <v>689</v>
      </c>
      <c r="E247" s="589" t="s">
        <v>6017</v>
      </c>
      <c r="F247" s="590">
        <v>43091</v>
      </c>
      <c r="G247" s="591">
        <v>211.1</v>
      </c>
      <c r="H247" s="591">
        <v>1</v>
      </c>
      <c r="I247" s="591">
        <f t="shared" si="3"/>
        <v>211.1</v>
      </c>
      <c r="J247" s="589" t="s">
        <v>474</v>
      </c>
      <c r="K247" s="589" t="s">
        <v>2671</v>
      </c>
      <c r="L247" s="590">
        <v>43092</v>
      </c>
      <c r="M247" s="589" t="s">
        <v>71</v>
      </c>
      <c r="N247" s="589" t="s">
        <v>6018</v>
      </c>
    </row>
    <row r="248" spans="1:14" x14ac:dyDescent="0.2">
      <c r="A248" s="589" t="s">
        <v>611</v>
      </c>
      <c r="B248" s="589" t="s">
        <v>687</v>
      </c>
      <c r="C248" s="589" t="s">
        <v>2995</v>
      </c>
      <c r="D248" s="589" t="s">
        <v>689</v>
      </c>
      <c r="E248" s="589" t="s">
        <v>6019</v>
      </c>
      <c r="F248" s="590">
        <v>43091</v>
      </c>
      <c r="G248" s="591">
        <v>483.56</v>
      </c>
      <c r="H248" s="591">
        <v>1</v>
      </c>
      <c r="I248" s="591">
        <f t="shared" si="3"/>
        <v>483.56</v>
      </c>
      <c r="J248" s="589" t="s">
        <v>474</v>
      </c>
      <c r="K248" s="589" t="s">
        <v>152</v>
      </c>
      <c r="L248" s="590">
        <v>43092</v>
      </c>
      <c r="M248" s="589" t="s">
        <v>71</v>
      </c>
      <c r="N248" s="589" t="s">
        <v>6020</v>
      </c>
    </row>
    <row r="249" spans="1:14" x14ac:dyDescent="0.2">
      <c r="A249" s="589" t="s">
        <v>611</v>
      </c>
      <c r="B249" s="589" t="s">
        <v>687</v>
      </c>
      <c r="C249" s="589" t="s">
        <v>2995</v>
      </c>
      <c r="D249" s="589" t="s">
        <v>689</v>
      </c>
      <c r="E249" s="589" t="s">
        <v>6021</v>
      </c>
      <c r="F249" s="590">
        <v>43090</v>
      </c>
      <c r="G249" s="591">
        <v>146.88</v>
      </c>
      <c r="H249" s="591">
        <v>1</v>
      </c>
      <c r="I249" s="591">
        <f t="shared" si="3"/>
        <v>146.88</v>
      </c>
      <c r="J249" s="589" t="s">
        <v>474</v>
      </c>
      <c r="K249" s="589" t="s">
        <v>375</v>
      </c>
      <c r="L249" s="590">
        <v>43091</v>
      </c>
      <c r="M249" s="589" t="s">
        <v>71</v>
      </c>
      <c r="N249" s="589" t="s">
        <v>6022</v>
      </c>
    </row>
    <row r="250" spans="1:14" x14ac:dyDescent="0.2">
      <c r="A250" s="589" t="s">
        <v>611</v>
      </c>
      <c r="B250" s="589" t="s">
        <v>687</v>
      </c>
      <c r="C250" s="589" t="s">
        <v>2995</v>
      </c>
      <c r="D250" s="589" t="s">
        <v>689</v>
      </c>
      <c r="E250" s="589" t="s">
        <v>6023</v>
      </c>
      <c r="F250" s="590">
        <v>43090</v>
      </c>
      <c r="G250" s="591">
        <v>425.52</v>
      </c>
      <c r="H250" s="591">
        <v>1</v>
      </c>
      <c r="I250" s="591">
        <f t="shared" si="3"/>
        <v>425.52</v>
      </c>
      <c r="J250" s="589" t="s">
        <v>474</v>
      </c>
      <c r="K250" s="589" t="s">
        <v>350</v>
      </c>
      <c r="L250" s="590">
        <v>43091</v>
      </c>
      <c r="M250" s="589" t="s">
        <v>71</v>
      </c>
      <c r="N250" s="589" t="s">
        <v>6015</v>
      </c>
    </row>
    <row r="251" spans="1:14" x14ac:dyDescent="0.2">
      <c r="A251" s="589" t="s">
        <v>611</v>
      </c>
      <c r="B251" s="589" t="s">
        <v>687</v>
      </c>
      <c r="C251" s="589" t="s">
        <v>2995</v>
      </c>
      <c r="D251" s="589" t="s">
        <v>689</v>
      </c>
      <c r="E251" s="589" t="s">
        <v>6024</v>
      </c>
      <c r="F251" s="590">
        <v>43090</v>
      </c>
      <c r="G251" s="591">
        <v>723.04</v>
      </c>
      <c r="H251" s="591">
        <v>1</v>
      </c>
      <c r="I251" s="591">
        <f t="shared" si="3"/>
        <v>723.04</v>
      </c>
      <c r="J251" s="589" t="s">
        <v>474</v>
      </c>
      <c r="K251" s="589" t="s">
        <v>152</v>
      </c>
      <c r="L251" s="590">
        <v>43091</v>
      </c>
      <c r="M251" s="589" t="s">
        <v>71</v>
      </c>
      <c r="N251" s="589" t="s">
        <v>6025</v>
      </c>
    </row>
    <row r="252" spans="1:14" x14ac:dyDescent="0.2">
      <c r="A252" s="589" t="s">
        <v>611</v>
      </c>
      <c r="B252" s="589" t="s">
        <v>687</v>
      </c>
      <c r="C252" s="589" t="s">
        <v>2995</v>
      </c>
      <c r="D252" s="589" t="s">
        <v>689</v>
      </c>
      <c r="E252" s="589" t="s">
        <v>6026</v>
      </c>
      <c r="F252" s="590">
        <v>43090</v>
      </c>
      <c r="G252" s="591">
        <v>82.95</v>
      </c>
      <c r="H252" s="591">
        <v>1</v>
      </c>
      <c r="I252" s="591">
        <f t="shared" si="3"/>
        <v>82.95</v>
      </c>
      <c r="J252" s="589" t="s">
        <v>474</v>
      </c>
      <c r="K252" s="589" t="s">
        <v>668</v>
      </c>
      <c r="L252" s="590">
        <v>43091</v>
      </c>
      <c r="M252" s="589" t="s">
        <v>71</v>
      </c>
      <c r="N252" s="589" t="s">
        <v>6027</v>
      </c>
    </row>
    <row r="253" spans="1:14" x14ac:dyDescent="0.2">
      <c r="A253" s="589" t="s">
        <v>611</v>
      </c>
      <c r="B253" s="589" t="s">
        <v>687</v>
      </c>
      <c r="C253" s="589" t="s">
        <v>2995</v>
      </c>
      <c r="D253" s="589" t="s">
        <v>689</v>
      </c>
      <c r="E253" s="589" t="s">
        <v>6028</v>
      </c>
      <c r="F253" s="590">
        <v>43090</v>
      </c>
      <c r="G253" s="591">
        <v>97.85</v>
      </c>
      <c r="H253" s="591">
        <v>1</v>
      </c>
      <c r="I253" s="591">
        <f t="shared" si="3"/>
        <v>97.85</v>
      </c>
      <c r="J253" s="589" t="s">
        <v>474</v>
      </c>
      <c r="K253" s="589" t="s">
        <v>668</v>
      </c>
      <c r="L253" s="590">
        <v>43091</v>
      </c>
      <c r="M253" s="589" t="s">
        <v>71</v>
      </c>
      <c r="N253" s="589" t="s">
        <v>6029</v>
      </c>
    </row>
    <row r="254" spans="1:14" x14ac:dyDescent="0.2">
      <c r="A254" s="589" t="s">
        <v>611</v>
      </c>
      <c r="B254" s="589" t="s">
        <v>687</v>
      </c>
      <c r="C254" s="589" t="s">
        <v>2995</v>
      </c>
      <c r="D254" s="589" t="s">
        <v>689</v>
      </c>
      <c r="E254" s="589" t="s">
        <v>6030</v>
      </c>
      <c r="F254" s="590">
        <v>43090</v>
      </c>
      <c r="G254" s="591">
        <v>97.85</v>
      </c>
      <c r="H254" s="591">
        <v>1</v>
      </c>
      <c r="I254" s="591">
        <f t="shared" si="3"/>
        <v>97.85</v>
      </c>
      <c r="J254" s="589" t="s">
        <v>474</v>
      </c>
      <c r="K254" s="589" t="s">
        <v>668</v>
      </c>
      <c r="L254" s="590">
        <v>43091</v>
      </c>
      <c r="M254" s="589" t="s">
        <v>71</v>
      </c>
      <c r="N254" s="589" t="s">
        <v>6027</v>
      </c>
    </row>
    <row r="255" spans="1:14" x14ac:dyDescent="0.2">
      <c r="A255" s="589" t="s">
        <v>611</v>
      </c>
      <c r="B255" s="589" t="s">
        <v>687</v>
      </c>
      <c r="C255" s="589" t="s">
        <v>2995</v>
      </c>
      <c r="D255" s="589" t="s">
        <v>689</v>
      </c>
      <c r="E255" s="589" t="s">
        <v>6031</v>
      </c>
      <c r="F255" s="590">
        <v>43090</v>
      </c>
      <c r="G255" s="591">
        <v>82.95</v>
      </c>
      <c r="H255" s="591">
        <v>1</v>
      </c>
      <c r="I255" s="591">
        <f t="shared" si="3"/>
        <v>82.95</v>
      </c>
      <c r="J255" s="589" t="s">
        <v>474</v>
      </c>
      <c r="K255" s="589" t="s">
        <v>668</v>
      </c>
      <c r="L255" s="590">
        <v>43091</v>
      </c>
      <c r="M255" s="589" t="s">
        <v>71</v>
      </c>
      <c r="N255" s="589" t="s">
        <v>6029</v>
      </c>
    </row>
    <row r="256" spans="1:14" x14ac:dyDescent="0.2">
      <c r="A256" s="589" t="s">
        <v>611</v>
      </c>
      <c r="B256" s="589" t="s">
        <v>687</v>
      </c>
      <c r="C256" s="589" t="s">
        <v>2995</v>
      </c>
      <c r="D256" s="589" t="s">
        <v>689</v>
      </c>
      <c r="E256" s="589" t="s">
        <v>6032</v>
      </c>
      <c r="F256" s="590">
        <v>43090</v>
      </c>
      <c r="G256" s="591">
        <v>11.85</v>
      </c>
      <c r="H256" s="591">
        <v>1</v>
      </c>
      <c r="I256" s="591">
        <f t="shared" si="3"/>
        <v>11.85</v>
      </c>
      <c r="J256" s="589" t="s">
        <v>474</v>
      </c>
      <c r="K256" s="589" t="s">
        <v>152</v>
      </c>
      <c r="L256" s="590">
        <v>43091</v>
      </c>
      <c r="M256" s="589" t="s">
        <v>71</v>
      </c>
      <c r="N256" s="589" t="s">
        <v>6033</v>
      </c>
    </row>
    <row r="257" spans="1:14" x14ac:dyDescent="0.2">
      <c r="A257" s="589" t="s">
        <v>611</v>
      </c>
      <c r="B257" s="589" t="s">
        <v>687</v>
      </c>
      <c r="C257" s="589" t="s">
        <v>2995</v>
      </c>
      <c r="D257" s="589" t="s">
        <v>689</v>
      </c>
      <c r="E257" s="589" t="s">
        <v>6034</v>
      </c>
      <c r="F257" s="590">
        <v>43090</v>
      </c>
      <c r="G257" s="591">
        <v>82.95</v>
      </c>
      <c r="H257" s="591">
        <v>1</v>
      </c>
      <c r="I257" s="591">
        <f t="shared" si="3"/>
        <v>82.95</v>
      </c>
      <c r="J257" s="589" t="s">
        <v>474</v>
      </c>
      <c r="K257" s="589" t="s">
        <v>152</v>
      </c>
      <c r="L257" s="590">
        <v>43091</v>
      </c>
      <c r="M257" s="589" t="s">
        <v>71</v>
      </c>
      <c r="N257" s="589" t="s">
        <v>6033</v>
      </c>
    </row>
    <row r="258" spans="1:14" x14ac:dyDescent="0.2">
      <c r="A258" s="589" t="s">
        <v>611</v>
      </c>
      <c r="B258" s="589" t="s">
        <v>687</v>
      </c>
      <c r="C258" s="589" t="s">
        <v>2995</v>
      </c>
      <c r="D258" s="589" t="s">
        <v>689</v>
      </c>
      <c r="E258" s="589" t="s">
        <v>6035</v>
      </c>
      <c r="F258" s="590">
        <v>43090</v>
      </c>
      <c r="G258" s="591">
        <v>7</v>
      </c>
      <c r="H258" s="591">
        <v>1</v>
      </c>
      <c r="I258" s="591">
        <f t="shared" si="3"/>
        <v>7</v>
      </c>
      <c r="J258" s="589" t="s">
        <v>474</v>
      </c>
      <c r="K258" s="589" t="s">
        <v>226</v>
      </c>
      <c r="L258" s="590">
        <v>43091</v>
      </c>
      <c r="M258" s="589" t="s">
        <v>71</v>
      </c>
      <c r="N258" s="589" t="s">
        <v>6036</v>
      </c>
    </row>
    <row r="259" spans="1:14" x14ac:dyDescent="0.2">
      <c r="A259" s="589" t="s">
        <v>611</v>
      </c>
      <c r="B259" s="589" t="s">
        <v>687</v>
      </c>
      <c r="C259" s="589" t="s">
        <v>2995</v>
      </c>
      <c r="D259" s="589" t="s">
        <v>689</v>
      </c>
      <c r="E259" s="589" t="s">
        <v>6037</v>
      </c>
      <c r="F259" s="590">
        <v>43090</v>
      </c>
      <c r="G259" s="591">
        <v>82.95</v>
      </c>
      <c r="H259" s="591">
        <v>1</v>
      </c>
      <c r="I259" s="591">
        <f t="shared" ref="I259:I322" si="4">G259*H259</f>
        <v>82.95</v>
      </c>
      <c r="J259" s="589" t="s">
        <v>474</v>
      </c>
      <c r="K259" s="589" t="s">
        <v>668</v>
      </c>
      <c r="L259" s="590">
        <v>43091</v>
      </c>
      <c r="M259" s="589" t="s">
        <v>71</v>
      </c>
      <c r="N259" s="589" t="s">
        <v>6038</v>
      </c>
    </row>
    <row r="260" spans="1:14" x14ac:dyDescent="0.2">
      <c r="A260" s="589" t="s">
        <v>611</v>
      </c>
      <c r="B260" s="589" t="s">
        <v>687</v>
      </c>
      <c r="C260" s="589" t="s">
        <v>2995</v>
      </c>
      <c r="D260" s="589" t="s">
        <v>689</v>
      </c>
      <c r="E260" s="589" t="s">
        <v>6039</v>
      </c>
      <c r="F260" s="590">
        <v>43090</v>
      </c>
      <c r="G260" s="591">
        <v>82.95</v>
      </c>
      <c r="H260" s="591">
        <v>1</v>
      </c>
      <c r="I260" s="591">
        <f t="shared" si="4"/>
        <v>82.95</v>
      </c>
      <c r="J260" s="589" t="s">
        <v>474</v>
      </c>
      <c r="K260" s="589" t="s">
        <v>668</v>
      </c>
      <c r="L260" s="590">
        <v>43091</v>
      </c>
      <c r="M260" s="589" t="s">
        <v>71</v>
      </c>
      <c r="N260" s="589" t="s">
        <v>6038</v>
      </c>
    </row>
    <row r="261" spans="1:14" x14ac:dyDescent="0.2">
      <c r="A261" s="589" t="s">
        <v>611</v>
      </c>
      <c r="B261" s="589" t="s">
        <v>687</v>
      </c>
      <c r="C261" s="589" t="s">
        <v>2995</v>
      </c>
      <c r="D261" s="589" t="s">
        <v>689</v>
      </c>
      <c r="E261" s="589" t="s">
        <v>6040</v>
      </c>
      <c r="F261" s="590">
        <v>43090</v>
      </c>
      <c r="G261" s="591">
        <v>1587.72</v>
      </c>
      <c r="H261" s="591">
        <v>1</v>
      </c>
      <c r="I261" s="591">
        <f t="shared" si="4"/>
        <v>1587.72</v>
      </c>
      <c r="J261" s="589" t="s">
        <v>474</v>
      </c>
      <c r="K261" s="589" t="s">
        <v>683</v>
      </c>
      <c r="L261" s="590">
        <v>43091</v>
      </c>
      <c r="M261" s="589" t="s">
        <v>71</v>
      </c>
      <c r="N261" s="589" t="s">
        <v>6041</v>
      </c>
    </row>
    <row r="262" spans="1:14" x14ac:dyDescent="0.2">
      <c r="A262" s="589" t="s">
        <v>611</v>
      </c>
      <c r="B262" s="589" t="s">
        <v>687</v>
      </c>
      <c r="C262" s="589" t="s">
        <v>2995</v>
      </c>
      <c r="D262" s="589" t="s">
        <v>689</v>
      </c>
      <c r="E262" s="589" t="s">
        <v>6042</v>
      </c>
      <c r="F262" s="590">
        <v>43090</v>
      </c>
      <c r="G262" s="591">
        <v>74.989999999999995</v>
      </c>
      <c r="H262" s="591">
        <v>1</v>
      </c>
      <c r="I262" s="591">
        <f t="shared" si="4"/>
        <v>74.989999999999995</v>
      </c>
      <c r="J262" s="589" t="s">
        <v>474</v>
      </c>
      <c r="K262" s="589" t="s">
        <v>522</v>
      </c>
      <c r="L262" s="590">
        <v>43091</v>
      </c>
      <c r="M262" s="589" t="s">
        <v>71</v>
      </c>
      <c r="N262" s="589" t="s">
        <v>6043</v>
      </c>
    </row>
    <row r="263" spans="1:14" x14ac:dyDescent="0.2">
      <c r="A263" s="589" t="s">
        <v>611</v>
      </c>
      <c r="B263" s="589" t="s">
        <v>687</v>
      </c>
      <c r="C263" s="589" t="s">
        <v>2995</v>
      </c>
      <c r="D263" s="589" t="s">
        <v>689</v>
      </c>
      <c r="E263" s="589" t="s">
        <v>6044</v>
      </c>
      <c r="F263" s="590">
        <v>43090</v>
      </c>
      <c r="G263" s="591">
        <v>752.39</v>
      </c>
      <c r="H263" s="591">
        <v>1</v>
      </c>
      <c r="I263" s="591">
        <f t="shared" si="4"/>
        <v>752.39</v>
      </c>
      <c r="J263" s="589" t="s">
        <v>474</v>
      </c>
      <c r="K263" s="589" t="s">
        <v>1560</v>
      </c>
      <c r="L263" s="590">
        <v>43091</v>
      </c>
      <c r="M263" s="589" t="s">
        <v>71</v>
      </c>
      <c r="N263" s="589" t="s">
        <v>6045</v>
      </c>
    </row>
    <row r="264" spans="1:14" x14ac:dyDescent="0.2">
      <c r="A264" s="589" t="s">
        <v>611</v>
      </c>
      <c r="B264" s="589" t="s">
        <v>687</v>
      </c>
      <c r="C264" s="589" t="s">
        <v>2995</v>
      </c>
      <c r="D264" s="589" t="s">
        <v>689</v>
      </c>
      <c r="E264" s="589" t="s">
        <v>6046</v>
      </c>
      <c r="F264" s="590">
        <v>43090</v>
      </c>
      <c r="G264" s="591">
        <v>76.89</v>
      </c>
      <c r="H264" s="591">
        <v>1</v>
      </c>
      <c r="I264" s="591">
        <f t="shared" si="4"/>
        <v>76.89</v>
      </c>
      <c r="J264" s="589" t="s">
        <v>474</v>
      </c>
      <c r="K264" s="589" t="s">
        <v>522</v>
      </c>
      <c r="L264" s="590">
        <v>43091</v>
      </c>
      <c r="M264" s="589" t="s">
        <v>71</v>
      </c>
      <c r="N264" s="589" t="s">
        <v>6047</v>
      </c>
    </row>
    <row r="265" spans="1:14" x14ac:dyDescent="0.2">
      <c r="A265" s="589" t="s">
        <v>611</v>
      </c>
      <c r="B265" s="589" t="s">
        <v>687</v>
      </c>
      <c r="C265" s="589" t="s">
        <v>2995</v>
      </c>
      <c r="D265" s="589" t="s">
        <v>689</v>
      </c>
      <c r="E265" s="589" t="s">
        <v>6048</v>
      </c>
      <c r="F265" s="590">
        <v>43090</v>
      </c>
      <c r="G265" s="591">
        <v>280.95999999999998</v>
      </c>
      <c r="H265" s="591">
        <v>1</v>
      </c>
      <c r="I265" s="591">
        <f t="shared" si="4"/>
        <v>280.95999999999998</v>
      </c>
      <c r="J265" s="589" t="s">
        <v>474</v>
      </c>
      <c r="K265" s="589" t="s">
        <v>682</v>
      </c>
      <c r="L265" s="590">
        <v>43091</v>
      </c>
      <c r="M265" s="589" t="s">
        <v>71</v>
      </c>
      <c r="N265" s="589" t="s">
        <v>6049</v>
      </c>
    </row>
    <row r="266" spans="1:14" x14ac:dyDescent="0.2">
      <c r="A266" s="589" t="s">
        <v>611</v>
      </c>
      <c r="B266" s="589" t="s">
        <v>687</v>
      </c>
      <c r="C266" s="589" t="s">
        <v>2995</v>
      </c>
      <c r="D266" s="589" t="s">
        <v>689</v>
      </c>
      <c r="E266" s="589" t="s">
        <v>6050</v>
      </c>
      <c r="F266" s="590">
        <v>43090</v>
      </c>
      <c r="G266" s="591">
        <v>280.95999999999998</v>
      </c>
      <c r="H266" s="591">
        <v>1</v>
      </c>
      <c r="I266" s="591">
        <f t="shared" si="4"/>
        <v>280.95999999999998</v>
      </c>
      <c r="J266" s="589" t="s">
        <v>474</v>
      </c>
      <c r="K266" s="589" t="s">
        <v>682</v>
      </c>
      <c r="L266" s="590">
        <v>43091</v>
      </c>
      <c r="M266" s="589" t="s">
        <v>71</v>
      </c>
      <c r="N266" s="589" t="s">
        <v>6051</v>
      </c>
    </row>
    <row r="267" spans="1:14" x14ac:dyDescent="0.2">
      <c r="A267" s="589" t="s">
        <v>611</v>
      </c>
      <c r="B267" s="589" t="s">
        <v>687</v>
      </c>
      <c r="C267" s="589" t="s">
        <v>2995</v>
      </c>
      <c r="D267" s="589" t="s">
        <v>689</v>
      </c>
      <c r="E267" s="589" t="s">
        <v>6052</v>
      </c>
      <c r="F267" s="590">
        <v>43090</v>
      </c>
      <c r="G267" s="591">
        <v>506.55</v>
      </c>
      <c r="H267" s="591">
        <v>1</v>
      </c>
      <c r="I267" s="591">
        <f t="shared" si="4"/>
        <v>506.55</v>
      </c>
      <c r="J267" s="589" t="s">
        <v>474</v>
      </c>
      <c r="K267" s="589" t="s">
        <v>1903</v>
      </c>
      <c r="L267" s="590">
        <v>43091</v>
      </c>
      <c r="M267" s="589" t="s">
        <v>71</v>
      </c>
      <c r="N267" s="589" t="s">
        <v>6053</v>
      </c>
    </row>
    <row r="268" spans="1:14" x14ac:dyDescent="0.2">
      <c r="A268" s="589" t="s">
        <v>611</v>
      </c>
      <c r="B268" s="589" t="s">
        <v>687</v>
      </c>
      <c r="C268" s="589" t="s">
        <v>2995</v>
      </c>
      <c r="D268" s="589" t="s">
        <v>689</v>
      </c>
      <c r="E268" s="589" t="s">
        <v>6054</v>
      </c>
      <c r="F268" s="590">
        <v>43090</v>
      </c>
      <c r="G268" s="591">
        <v>34.950000000000003</v>
      </c>
      <c r="H268" s="591">
        <v>1</v>
      </c>
      <c r="I268" s="591">
        <f t="shared" si="4"/>
        <v>34.950000000000003</v>
      </c>
      <c r="J268" s="589" t="s">
        <v>474</v>
      </c>
      <c r="K268" s="589" t="s">
        <v>226</v>
      </c>
      <c r="L268" s="590">
        <v>43091</v>
      </c>
      <c r="M268" s="589" t="s">
        <v>71</v>
      </c>
      <c r="N268" s="589" t="s">
        <v>6036</v>
      </c>
    </row>
    <row r="269" spans="1:14" x14ac:dyDescent="0.2">
      <c r="A269" s="589" t="s">
        <v>611</v>
      </c>
      <c r="B269" s="589" t="s">
        <v>687</v>
      </c>
      <c r="C269" s="589" t="s">
        <v>2995</v>
      </c>
      <c r="D269" s="589" t="s">
        <v>689</v>
      </c>
      <c r="E269" s="589" t="s">
        <v>6055</v>
      </c>
      <c r="F269" s="590">
        <v>43090</v>
      </c>
      <c r="G269" s="591">
        <v>34.950000000000003</v>
      </c>
      <c r="H269" s="591">
        <v>1</v>
      </c>
      <c r="I269" s="591">
        <f t="shared" si="4"/>
        <v>34.950000000000003</v>
      </c>
      <c r="J269" s="589" t="s">
        <v>474</v>
      </c>
      <c r="K269" s="589" t="s">
        <v>226</v>
      </c>
      <c r="L269" s="590">
        <v>43091</v>
      </c>
      <c r="M269" s="589" t="s">
        <v>71</v>
      </c>
      <c r="N269" s="589" t="s">
        <v>6036</v>
      </c>
    </row>
    <row r="270" spans="1:14" x14ac:dyDescent="0.2">
      <c r="A270" s="589" t="s">
        <v>611</v>
      </c>
      <c r="B270" s="589" t="s">
        <v>687</v>
      </c>
      <c r="C270" s="589" t="s">
        <v>2995</v>
      </c>
      <c r="D270" s="589" t="s">
        <v>689</v>
      </c>
      <c r="E270" s="589" t="s">
        <v>6056</v>
      </c>
      <c r="F270" s="590">
        <v>43090</v>
      </c>
      <c r="G270" s="591">
        <v>209.98</v>
      </c>
      <c r="H270" s="591">
        <v>1</v>
      </c>
      <c r="I270" s="591">
        <f t="shared" si="4"/>
        <v>209.98</v>
      </c>
      <c r="J270" s="589" t="s">
        <v>474</v>
      </c>
      <c r="K270" s="589" t="s">
        <v>226</v>
      </c>
      <c r="L270" s="590">
        <v>43091</v>
      </c>
      <c r="M270" s="589" t="s">
        <v>71</v>
      </c>
      <c r="N270" s="589" t="s">
        <v>6057</v>
      </c>
    </row>
    <row r="271" spans="1:14" x14ac:dyDescent="0.2">
      <c r="A271" s="589" t="s">
        <v>611</v>
      </c>
      <c r="B271" s="589" t="s">
        <v>687</v>
      </c>
      <c r="C271" s="589" t="s">
        <v>2995</v>
      </c>
      <c r="D271" s="589" t="s">
        <v>689</v>
      </c>
      <c r="E271" s="589" t="s">
        <v>6058</v>
      </c>
      <c r="F271" s="590">
        <v>43090</v>
      </c>
      <c r="G271" s="591">
        <v>82.22</v>
      </c>
      <c r="H271" s="591">
        <v>1</v>
      </c>
      <c r="I271" s="591">
        <f t="shared" si="4"/>
        <v>82.22</v>
      </c>
      <c r="J271" s="589" t="s">
        <v>474</v>
      </c>
      <c r="K271" s="589" t="s">
        <v>539</v>
      </c>
      <c r="L271" s="590">
        <v>43091</v>
      </c>
      <c r="M271" s="589" t="s">
        <v>71</v>
      </c>
      <c r="N271" s="589" t="s">
        <v>6059</v>
      </c>
    </row>
    <row r="272" spans="1:14" x14ac:dyDescent="0.2">
      <c r="A272" s="589" t="s">
        <v>611</v>
      </c>
      <c r="B272" s="589" t="s">
        <v>687</v>
      </c>
      <c r="C272" s="589" t="s">
        <v>2995</v>
      </c>
      <c r="D272" s="589" t="s">
        <v>689</v>
      </c>
      <c r="E272" s="589" t="s">
        <v>6060</v>
      </c>
      <c r="F272" s="590">
        <v>43090</v>
      </c>
      <c r="G272" s="591">
        <v>82.22</v>
      </c>
      <c r="H272" s="591">
        <v>1</v>
      </c>
      <c r="I272" s="591">
        <f t="shared" si="4"/>
        <v>82.22</v>
      </c>
      <c r="J272" s="589" t="s">
        <v>474</v>
      </c>
      <c r="K272" s="589" t="s">
        <v>539</v>
      </c>
      <c r="L272" s="590">
        <v>43091</v>
      </c>
      <c r="M272" s="589" t="s">
        <v>71</v>
      </c>
      <c r="N272" s="589" t="s">
        <v>6059</v>
      </c>
    </row>
    <row r="273" spans="1:14" x14ac:dyDescent="0.2">
      <c r="A273" s="589" t="s">
        <v>611</v>
      </c>
      <c r="B273" s="589" t="s">
        <v>687</v>
      </c>
      <c r="C273" s="589" t="s">
        <v>2995</v>
      </c>
      <c r="D273" s="589" t="s">
        <v>689</v>
      </c>
      <c r="E273" s="589" t="s">
        <v>6061</v>
      </c>
      <c r="F273" s="590">
        <v>43090</v>
      </c>
      <c r="G273" s="591">
        <v>82.95</v>
      </c>
      <c r="H273" s="591">
        <v>1</v>
      </c>
      <c r="I273" s="591">
        <f t="shared" si="4"/>
        <v>82.95</v>
      </c>
      <c r="J273" s="589" t="s">
        <v>474</v>
      </c>
      <c r="K273" s="589" t="s">
        <v>668</v>
      </c>
      <c r="L273" s="590">
        <v>43091</v>
      </c>
      <c r="M273" s="589" t="s">
        <v>71</v>
      </c>
      <c r="N273" s="589" t="s">
        <v>6062</v>
      </c>
    </row>
    <row r="274" spans="1:14" x14ac:dyDescent="0.2">
      <c r="A274" s="589" t="s">
        <v>611</v>
      </c>
      <c r="B274" s="589" t="s">
        <v>687</v>
      </c>
      <c r="C274" s="589" t="s">
        <v>2995</v>
      </c>
      <c r="D274" s="589" t="s">
        <v>689</v>
      </c>
      <c r="E274" s="589" t="s">
        <v>6063</v>
      </c>
      <c r="F274" s="590">
        <v>43090</v>
      </c>
      <c r="G274" s="591">
        <v>82.95</v>
      </c>
      <c r="H274" s="591">
        <v>1</v>
      </c>
      <c r="I274" s="591">
        <f t="shared" si="4"/>
        <v>82.95</v>
      </c>
      <c r="J274" s="589" t="s">
        <v>474</v>
      </c>
      <c r="K274" s="589" t="s">
        <v>668</v>
      </c>
      <c r="L274" s="590">
        <v>43091</v>
      </c>
      <c r="M274" s="589" t="s">
        <v>71</v>
      </c>
      <c r="N274" s="589" t="s">
        <v>6062</v>
      </c>
    </row>
    <row r="275" spans="1:14" x14ac:dyDescent="0.2">
      <c r="A275" s="589" t="s">
        <v>611</v>
      </c>
      <c r="B275" s="589" t="s">
        <v>687</v>
      </c>
      <c r="C275" s="589" t="s">
        <v>2995</v>
      </c>
      <c r="D275" s="589" t="s">
        <v>689</v>
      </c>
      <c r="E275" s="589" t="s">
        <v>6064</v>
      </c>
      <c r="F275" s="590">
        <v>43090</v>
      </c>
      <c r="G275" s="591">
        <v>1204.2</v>
      </c>
      <c r="H275" s="591">
        <v>1</v>
      </c>
      <c r="I275" s="591">
        <f t="shared" si="4"/>
        <v>1204.2</v>
      </c>
      <c r="J275" s="589" t="s">
        <v>474</v>
      </c>
      <c r="K275" s="589" t="s">
        <v>522</v>
      </c>
      <c r="L275" s="590">
        <v>43091</v>
      </c>
      <c r="M275" s="589" t="s">
        <v>71</v>
      </c>
      <c r="N275" s="589" t="s">
        <v>6065</v>
      </c>
    </row>
    <row r="276" spans="1:14" x14ac:dyDescent="0.2">
      <c r="A276" s="589" t="s">
        <v>611</v>
      </c>
      <c r="B276" s="589" t="s">
        <v>687</v>
      </c>
      <c r="C276" s="589" t="s">
        <v>2995</v>
      </c>
      <c r="D276" s="589" t="s">
        <v>689</v>
      </c>
      <c r="E276" s="589" t="s">
        <v>6066</v>
      </c>
      <c r="F276" s="590">
        <v>43090</v>
      </c>
      <c r="G276" s="591">
        <v>1088.97</v>
      </c>
      <c r="H276" s="591">
        <v>1</v>
      </c>
      <c r="I276" s="591">
        <f t="shared" si="4"/>
        <v>1088.97</v>
      </c>
      <c r="J276" s="589" t="s">
        <v>474</v>
      </c>
      <c r="K276" s="589" t="s">
        <v>1903</v>
      </c>
      <c r="L276" s="590">
        <v>43091</v>
      </c>
      <c r="M276" s="589" t="s">
        <v>71</v>
      </c>
      <c r="N276" s="589" t="s">
        <v>6067</v>
      </c>
    </row>
    <row r="277" spans="1:14" x14ac:dyDescent="0.2">
      <c r="A277" s="589" t="s">
        <v>611</v>
      </c>
      <c r="B277" s="589" t="s">
        <v>687</v>
      </c>
      <c r="C277" s="589" t="s">
        <v>2995</v>
      </c>
      <c r="D277" s="589" t="s">
        <v>689</v>
      </c>
      <c r="E277" s="589" t="s">
        <v>6068</v>
      </c>
      <c r="F277" s="590">
        <v>43089</v>
      </c>
      <c r="G277" s="591">
        <v>97.85</v>
      </c>
      <c r="H277" s="591">
        <v>1</v>
      </c>
      <c r="I277" s="591">
        <f t="shared" si="4"/>
        <v>97.85</v>
      </c>
      <c r="J277" s="589" t="s">
        <v>474</v>
      </c>
      <c r="K277" s="589" t="s">
        <v>1073</v>
      </c>
      <c r="L277" s="590">
        <v>43090</v>
      </c>
      <c r="M277" s="589" t="s">
        <v>71</v>
      </c>
      <c r="N277" s="589" t="s">
        <v>474</v>
      </c>
    </row>
    <row r="278" spans="1:14" x14ac:dyDescent="0.2">
      <c r="A278" s="589" t="s">
        <v>611</v>
      </c>
      <c r="B278" s="589" t="s">
        <v>687</v>
      </c>
      <c r="C278" s="589" t="s">
        <v>2995</v>
      </c>
      <c r="D278" s="589" t="s">
        <v>689</v>
      </c>
      <c r="E278" s="589" t="s">
        <v>6069</v>
      </c>
      <c r="F278" s="590">
        <v>43089</v>
      </c>
      <c r="G278" s="591">
        <v>97.85</v>
      </c>
      <c r="H278" s="591">
        <v>1</v>
      </c>
      <c r="I278" s="591">
        <f t="shared" si="4"/>
        <v>97.85</v>
      </c>
      <c r="J278" s="589" t="s">
        <v>474</v>
      </c>
      <c r="K278" s="589" t="s">
        <v>1073</v>
      </c>
      <c r="L278" s="590">
        <v>43090</v>
      </c>
      <c r="M278" s="589" t="s">
        <v>71</v>
      </c>
      <c r="N278" s="589" t="s">
        <v>474</v>
      </c>
    </row>
    <row r="279" spans="1:14" x14ac:dyDescent="0.2">
      <c r="A279" s="589" t="s">
        <v>611</v>
      </c>
      <c r="B279" s="589" t="s">
        <v>687</v>
      </c>
      <c r="C279" s="589" t="s">
        <v>2995</v>
      </c>
      <c r="D279" s="589" t="s">
        <v>689</v>
      </c>
      <c r="E279" s="589" t="s">
        <v>6070</v>
      </c>
      <c r="F279" s="590">
        <v>43089</v>
      </c>
      <c r="G279" s="591">
        <v>56.3</v>
      </c>
      <c r="H279" s="591">
        <v>1</v>
      </c>
      <c r="I279" s="591">
        <f t="shared" si="4"/>
        <v>56.3</v>
      </c>
      <c r="J279" s="589" t="s">
        <v>474</v>
      </c>
      <c r="K279" s="589" t="s">
        <v>682</v>
      </c>
      <c r="L279" s="590">
        <v>43090</v>
      </c>
      <c r="M279" s="589" t="s">
        <v>71</v>
      </c>
      <c r="N279" s="589" t="s">
        <v>6071</v>
      </c>
    </row>
    <row r="280" spans="1:14" x14ac:dyDescent="0.2">
      <c r="A280" s="589" t="s">
        <v>611</v>
      </c>
      <c r="B280" s="589" t="s">
        <v>687</v>
      </c>
      <c r="C280" s="589" t="s">
        <v>2995</v>
      </c>
      <c r="D280" s="589" t="s">
        <v>689</v>
      </c>
      <c r="E280" s="589" t="s">
        <v>6072</v>
      </c>
      <c r="F280" s="590">
        <v>43089</v>
      </c>
      <c r="G280" s="591">
        <v>56.3</v>
      </c>
      <c r="H280" s="591">
        <v>1</v>
      </c>
      <c r="I280" s="591">
        <f t="shared" si="4"/>
        <v>56.3</v>
      </c>
      <c r="J280" s="589" t="s">
        <v>474</v>
      </c>
      <c r="K280" s="589" t="s">
        <v>682</v>
      </c>
      <c r="L280" s="590">
        <v>43090</v>
      </c>
      <c r="M280" s="589" t="s">
        <v>71</v>
      </c>
      <c r="N280" s="589" t="s">
        <v>6071</v>
      </c>
    </row>
    <row r="281" spans="1:14" x14ac:dyDescent="0.2">
      <c r="A281" s="589" t="s">
        <v>611</v>
      </c>
      <c r="B281" s="589" t="s">
        <v>687</v>
      </c>
      <c r="C281" s="589" t="s">
        <v>2995</v>
      </c>
      <c r="D281" s="589" t="s">
        <v>689</v>
      </c>
      <c r="E281" s="589" t="s">
        <v>6073</v>
      </c>
      <c r="F281" s="590">
        <v>43089</v>
      </c>
      <c r="G281" s="591">
        <v>104.98</v>
      </c>
      <c r="H281" s="591">
        <v>1</v>
      </c>
      <c r="I281" s="591">
        <f t="shared" si="4"/>
        <v>104.98</v>
      </c>
      <c r="J281" s="589" t="s">
        <v>474</v>
      </c>
      <c r="K281" s="589" t="s">
        <v>2172</v>
      </c>
      <c r="L281" s="590">
        <v>43090</v>
      </c>
      <c r="M281" s="589" t="s">
        <v>71</v>
      </c>
      <c r="N281" s="589" t="s">
        <v>6074</v>
      </c>
    </row>
    <row r="282" spans="1:14" x14ac:dyDescent="0.2">
      <c r="A282" s="589" t="s">
        <v>611</v>
      </c>
      <c r="B282" s="589" t="s">
        <v>687</v>
      </c>
      <c r="C282" s="589" t="s">
        <v>2995</v>
      </c>
      <c r="D282" s="589" t="s">
        <v>689</v>
      </c>
      <c r="E282" s="589" t="s">
        <v>6075</v>
      </c>
      <c r="F282" s="590">
        <v>43089</v>
      </c>
      <c r="G282" s="591">
        <v>764.4</v>
      </c>
      <c r="H282" s="591">
        <v>1</v>
      </c>
      <c r="I282" s="591">
        <f t="shared" si="4"/>
        <v>764.4</v>
      </c>
      <c r="J282" s="589" t="s">
        <v>474</v>
      </c>
      <c r="K282" s="589" t="s">
        <v>152</v>
      </c>
      <c r="L282" s="590">
        <v>43090</v>
      </c>
      <c r="M282" s="589" t="s">
        <v>71</v>
      </c>
      <c r="N282" s="589" t="s">
        <v>6076</v>
      </c>
    </row>
    <row r="283" spans="1:14" x14ac:dyDescent="0.2">
      <c r="A283" s="589" t="s">
        <v>611</v>
      </c>
      <c r="B283" s="589" t="s">
        <v>687</v>
      </c>
      <c r="C283" s="589" t="s">
        <v>2995</v>
      </c>
      <c r="D283" s="589" t="s">
        <v>689</v>
      </c>
      <c r="E283" s="589" t="s">
        <v>6077</v>
      </c>
      <c r="F283" s="590">
        <v>43089</v>
      </c>
      <c r="G283" s="591">
        <v>82.95</v>
      </c>
      <c r="H283" s="591">
        <v>1</v>
      </c>
      <c r="I283" s="591">
        <f t="shared" si="4"/>
        <v>82.95</v>
      </c>
      <c r="J283" s="589" t="s">
        <v>474</v>
      </c>
      <c r="K283" s="589" t="s">
        <v>522</v>
      </c>
      <c r="L283" s="590">
        <v>43090</v>
      </c>
      <c r="M283" s="589" t="s">
        <v>71</v>
      </c>
      <c r="N283" s="589" t="s">
        <v>6078</v>
      </c>
    </row>
    <row r="284" spans="1:14" x14ac:dyDescent="0.2">
      <c r="A284" s="589" t="s">
        <v>611</v>
      </c>
      <c r="B284" s="589" t="s">
        <v>687</v>
      </c>
      <c r="C284" s="589" t="s">
        <v>2995</v>
      </c>
      <c r="D284" s="589" t="s">
        <v>689</v>
      </c>
      <c r="E284" s="589" t="s">
        <v>6079</v>
      </c>
      <c r="F284" s="590">
        <v>43089</v>
      </c>
      <c r="G284" s="591">
        <v>97.85</v>
      </c>
      <c r="H284" s="591">
        <v>1</v>
      </c>
      <c r="I284" s="591">
        <f t="shared" si="4"/>
        <v>97.85</v>
      </c>
      <c r="J284" s="589" t="s">
        <v>474</v>
      </c>
      <c r="K284" s="589" t="s">
        <v>522</v>
      </c>
      <c r="L284" s="590">
        <v>43090</v>
      </c>
      <c r="M284" s="589" t="s">
        <v>71</v>
      </c>
      <c r="N284" s="589" t="s">
        <v>6078</v>
      </c>
    </row>
    <row r="285" spans="1:14" x14ac:dyDescent="0.2">
      <c r="A285" s="589" t="s">
        <v>611</v>
      </c>
      <c r="B285" s="589" t="s">
        <v>687</v>
      </c>
      <c r="C285" s="589" t="s">
        <v>2995</v>
      </c>
      <c r="D285" s="589" t="s">
        <v>689</v>
      </c>
      <c r="E285" s="589" t="s">
        <v>6080</v>
      </c>
      <c r="F285" s="590">
        <v>43089</v>
      </c>
      <c r="G285" s="591">
        <v>145.97999999999999</v>
      </c>
      <c r="H285" s="591">
        <v>1</v>
      </c>
      <c r="I285" s="591">
        <f t="shared" si="4"/>
        <v>145.97999999999999</v>
      </c>
      <c r="J285" s="589" t="s">
        <v>474</v>
      </c>
      <c r="K285" s="589" t="s">
        <v>2172</v>
      </c>
      <c r="L285" s="590">
        <v>43090</v>
      </c>
      <c r="M285" s="589" t="s">
        <v>71</v>
      </c>
      <c r="N285" s="589" t="s">
        <v>6081</v>
      </c>
    </row>
    <row r="286" spans="1:14" x14ac:dyDescent="0.2">
      <c r="A286" s="589" t="s">
        <v>611</v>
      </c>
      <c r="B286" s="589" t="s">
        <v>687</v>
      </c>
      <c r="C286" s="589" t="s">
        <v>2995</v>
      </c>
      <c r="D286" s="589" t="s">
        <v>689</v>
      </c>
      <c r="E286" s="589" t="s">
        <v>6082</v>
      </c>
      <c r="F286" s="590">
        <v>43089</v>
      </c>
      <c r="G286" s="591">
        <v>61.1</v>
      </c>
      <c r="H286" s="591">
        <v>1</v>
      </c>
      <c r="I286" s="591">
        <f t="shared" si="4"/>
        <v>61.1</v>
      </c>
      <c r="J286" s="589" t="s">
        <v>474</v>
      </c>
      <c r="K286" s="589" t="s">
        <v>492</v>
      </c>
      <c r="L286" s="590">
        <v>43090</v>
      </c>
      <c r="M286" s="589" t="s">
        <v>71</v>
      </c>
      <c r="N286" s="589" t="s">
        <v>6083</v>
      </c>
    </row>
    <row r="287" spans="1:14" x14ac:dyDescent="0.2">
      <c r="A287" s="589" t="s">
        <v>611</v>
      </c>
      <c r="B287" s="589" t="s">
        <v>687</v>
      </c>
      <c r="C287" s="589" t="s">
        <v>2995</v>
      </c>
      <c r="D287" s="589" t="s">
        <v>689</v>
      </c>
      <c r="E287" s="589" t="s">
        <v>6084</v>
      </c>
      <c r="F287" s="590">
        <v>43089</v>
      </c>
      <c r="G287" s="591">
        <v>54.36</v>
      </c>
      <c r="H287" s="591">
        <v>1</v>
      </c>
      <c r="I287" s="591">
        <f t="shared" si="4"/>
        <v>54.36</v>
      </c>
      <c r="J287" s="589" t="s">
        <v>474</v>
      </c>
      <c r="K287" s="589" t="s">
        <v>492</v>
      </c>
      <c r="L287" s="590">
        <v>43090</v>
      </c>
      <c r="M287" s="589" t="s">
        <v>71</v>
      </c>
      <c r="N287" s="589" t="s">
        <v>6083</v>
      </c>
    </row>
    <row r="288" spans="1:14" x14ac:dyDescent="0.2">
      <c r="A288" s="589" t="s">
        <v>611</v>
      </c>
      <c r="B288" s="589" t="s">
        <v>687</v>
      </c>
      <c r="C288" s="589" t="s">
        <v>2995</v>
      </c>
      <c r="D288" s="589" t="s">
        <v>689</v>
      </c>
      <c r="E288" s="589" t="s">
        <v>6085</v>
      </c>
      <c r="F288" s="590">
        <v>43089</v>
      </c>
      <c r="G288" s="591">
        <v>54.36</v>
      </c>
      <c r="H288" s="591">
        <v>1</v>
      </c>
      <c r="I288" s="591">
        <f t="shared" si="4"/>
        <v>54.36</v>
      </c>
      <c r="J288" s="589" t="s">
        <v>474</v>
      </c>
      <c r="K288" s="589" t="s">
        <v>492</v>
      </c>
      <c r="L288" s="590">
        <v>43090</v>
      </c>
      <c r="M288" s="589" t="s">
        <v>71</v>
      </c>
      <c r="N288" s="589" t="s">
        <v>6086</v>
      </c>
    </row>
    <row r="289" spans="1:14" x14ac:dyDescent="0.2">
      <c r="A289" s="589" t="s">
        <v>611</v>
      </c>
      <c r="B289" s="589" t="s">
        <v>687</v>
      </c>
      <c r="C289" s="589" t="s">
        <v>2995</v>
      </c>
      <c r="D289" s="589" t="s">
        <v>689</v>
      </c>
      <c r="E289" s="589" t="s">
        <v>6087</v>
      </c>
      <c r="F289" s="590">
        <v>43089</v>
      </c>
      <c r="G289" s="591">
        <v>54.36</v>
      </c>
      <c r="H289" s="591">
        <v>1</v>
      </c>
      <c r="I289" s="591">
        <f t="shared" si="4"/>
        <v>54.36</v>
      </c>
      <c r="J289" s="589" t="s">
        <v>474</v>
      </c>
      <c r="K289" s="589" t="s">
        <v>492</v>
      </c>
      <c r="L289" s="590">
        <v>43090</v>
      </c>
      <c r="M289" s="589" t="s">
        <v>71</v>
      </c>
      <c r="N289" s="589" t="s">
        <v>6088</v>
      </c>
    </row>
    <row r="290" spans="1:14" x14ac:dyDescent="0.2">
      <c r="A290" s="589" t="s">
        <v>611</v>
      </c>
      <c r="B290" s="589" t="s">
        <v>687</v>
      </c>
      <c r="C290" s="589" t="s">
        <v>2995</v>
      </c>
      <c r="D290" s="589" t="s">
        <v>689</v>
      </c>
      <c r="E290" s="589" t="s">
        <v>6089</v>
      </c>
      <c r="F290" s="590">
        <v>43089</v>
      </c>
      <c r="G290" s="591">
        <v>255.92</v>
      </c>
      <c r="H290" s="591">
        <v>1</v>
      </c>
      <c r="I290" s="591">
        <f t="shared" si="4"/>
        <v>255.92</v>
      </c>
      <c r="J290" s="589" t="s">
        <v>474</v>
      </c>
      <c r="K290" s="589" t="s">
        <v>668</v>
      </c>
      <c r="L290" s="590">
        <v>43090</v>
      </c>
      <c r="M290" s="589" t="s">
        <v>71</v>
      </c>
      <c r="N290" s="589" t="s">
        <v>6090</v>
      </c>
    </row>
    <row r="291" spans="1:14" x14ac:dyDescent="0.2">
      <c r="A291" s="589" t="s">
        <v>611</v>
      </c>
      <c r="B291" s="589" t="s">
        <v>687</v>
      </c>
      <c r="C291" s="589" t="s">
        <v>2995</v>
      </c>
      <c r="D291" s="589" t="s">
        <v>689</v>
      </c>
      <c r="E291" s="589" t="s">
        <v>6091</v>
      </c>
      <c r="F291" s="590">
        <v>43089</v>
      </c>
      <c r="G291" s="591">
        <v>89.98</v>
      </c>
      <c r="H291" s="591">
        <v>1</v>
      </c>
      <c r="I291" s="591">
        <f t="shared" si="4"/>
        <v>89.98</v>
      </c>
      <c r="J291" s="589" t="s">
        <v>474</v>
      </c>
      <c r="K291" s="589" t="s">
        <v>682</v>
      </c>
      <c r="L291" s="590">
        <v>43090</v>
      </c>
      <c r="M291" s="589" t="s">
        <v>71</v>
      </c>
      <c r="N291" s="589" t="s">
        <v>6092</v>
      </c>
    </row>
    <row r="292" spans="1:14" x14ac:dyDescent="0.2">
      <c r="A292" s="589" t="s">
        <v>611</v>
      </c>
      <c r="B292" s="589" t="s">
        <v>687</v>
      </c>
      <c r="C292" s="589" t="s">
        <v>2995</v>
      </c>
      <c r="D292" s="589" t="s">
        <v>689</v>
      </c>
      <c r="E292" s="589" t="s">
        <v>6093</v>
      </c>
      <c r="F292" s="590">
        <v>43089</v>
      </c>
      <c r="G292" s="591">
        <v>26.29</v>
      </c>
      <c r="H292" s="591">
        <v>1</v>
      </c>
      <c r="I292" s="591">
        <f t="shared" si="4"/>
        <v>26.29</v>
      </c>
      <c r="J292" s="589" t="s">
        <v>474</v>
      </c>
      <c r="K292" s="589" t="s">
        <v>682</v>
      </c>
      <c r="L292" s="590">
        <v>43090</v>
      </c>
      <c r="M292" s="589" t="s">
        <v>71</v>
      </c>
      <c r="N292" s="589" t="s">
        <v>6094</v>
      </c>
    </row>
    <row r="293" spans="1:14" x14ac:dyDescent="0.2">
      <c r="A293" s="589" t="s">
        <v>611</v>
      </c>
      <c r="B293" s="589" t="s">
        <v>687</v>
      </c>
      <c r="C293" s="589" t="s">
        <v>2995</v>
      </c>
      <c r="D293" s="589" t="s">
        <v>689</v>
      </c>
      <c r="E293" s="589" t="s">
        <v>6095</v>
      </c>
      <c r="F293" s="590">
        <v>43089</v>
      </c>
      <c r="G293" s="591">
        <v>44.99</v>
      </c>
      <c r="H293" s="591">
        <v>1</v>
      </c>
      <c r="I293" s="591">
        <f t="shared" si="4"/>
        <v>44.99</v>
      </c>
      <c r="J293" s="589" t="s">
        <v>474</v>
      </c>
      <c r="K293" s="589" t="s">
        <v>682</v>
      </c>
      <c r="L293" s="590">
        <v>43090</v>
      </c>
      <c r="M293" s="589" t="s">
        <v>71</v>
      </c>
      <c r="N293" s="589" t="s">
        <v>6094</v>
      </c>
    </row>
    <row r="294" spans="1:14" x14ac:dyDescent="0.2">
      <c r="A294" s="589" t="s">
        <v>611</v>
      </c>
      <c r="B294" s="589" t="s">
        <v>687</v>
      </c>
      <c r="C294" s="589" t="s">
        <v>2995</v>
      </c>
      <c r="D294" s="589" t="s">
        <v>689</v>
      </c>
      <c r="E294" s="589" t="s">
        <v>6096</v>
      </c>
      <c r="F294" s="590">
        <v>43089</v>
      </c>
      <c r="G294" s="591">
        <v>42.45</v>
      </c>
      <c r="H294" s="591">
        <v>1</v>
      </c>
      <c r="I294" s="591">
        <f t="shared" si="4"/>
        <v>42.45</v>
      </c>
      <c r="J294" s="589" t="s">
        <v>474</v>
      </c>
      <c r="K294" s="589" t="s">
        <v>682</v>
      </c>
      <c r="L294" s="590">
        <v>43090</v>
      </c>
      <c r="M294" s="589" t="s">
        <v>71</v>
      </c>
      <c r="N294" s="589" t="s">
        <v>6097</v>
      </c>
    </row>
    <row r="295" spans="1:14" x14ac:dyDescent="0.2">
      <c r="A295" s="589" t="s">
        <v>611</v>
      </c>
      <c r="B295" s="589" t="s">
        <v>687</v>
      </c>
      <c r="C295" s="589" t="s">
        <v>2995</v>
      </c>
      <c r="D295" s="589" t="s">
        <v>689</v>
      </c>
      <c r="E295" s="589" t="s">
        <v>6098</v>
      </c>
      <c r="F295" s="590">
        <v>43089</v>
      </c>
      <c r="G295" s="591">
        <v>54.65</v>
      </c>
      <c r="H295" s="591">
        <v>1</v>
      </c>
      <c r="I295" s="591">
        <f t="shared" si="4"/>
        <v>54.65</v>
      </c>
      <c r="J295" s="589" t="s">
        <v>474</v>
      </c>
      <c r="K295" s="589" t="s">
        <v>682</v>
      </c>
      <c r="L295" s="590">
        <v>43090</v>
      </c>
      <c r="M295" s="589" t="s">
        <v>71</v>
      </c>
      <c r="N295" s="589" t="s">
        <v>6097</v>
      </c>
    </row>
    <row r="296" spans="1:14" x14ac:dyDescent="0.2">
      <c r="A296" s="589" t="s">
        <v>611</v>
      </c>
      <c r="B296" s="589" t="s">
        <v>687</v>
      </c>
      <c r="C296" s="589" t="s">
        <v>2995</v>
      </c>
      <c r="D296" s="589" t="s">
        <v>689</v>
      </c>
      <c r="E296" s="589" t="s">
        <v>6099</v>
      </c>
      <c r="F296" s="590">
        <v>43089</v>
      </c>
      <c r="G296" s="591">
        <v>75.5</v>
      </c>
      <c r="H296" s="591">
        <v>1</v>
      </c>
      <c r="I296" s="591">
        <f t="shared" si="4"/>
        <v>75.5</v>
      </c>
      <c r="J296" s="589" t="s">
        <v>474</v>
      </c>
      <c r="K296" s="589" t="s">
        <v>682</v>
      </c>
      <c r="L296" s="590">
        <v>43090</v>
      </c>
      <c r="M296" s="589" t="s">
        <v>71</v>
      </c>
      <c r="N296" s="589" t="s">
        <v>6097</v>
      </c>
    </row>
    <row r="297" spans="1:14" x14ac:dyDescent="0.2">
      <c r="A297" s="589" t="s">
        <v>611</v>
      </c>
      <c r="B297" s="589" t="s">
        <v>687</v>
      </c>
      <c r="C297" s="589" t="s">
        <v>2995</v>
      </c>
      <c r="D297" s="589" t="s">
        <v>689</v>
      </c>
      <c r="E297" s="589" t="s">
        <v>6100</v>
      </c>
      <c r="F297" s="590">
        <v>43089</v>
      </c>
      <c r="G297" s="591">
        <v>34.950000000000003</v>
      </c>
      <c r="H297" s="591">
        <v>1</v>
      </c>
      <c r="I297" s="591">
        <f t="shared" si="4"/>
        <v>34.950000000000003</v>
      </c>
      <c r="J297" s="589" t="s">
        <v>474</v>
      </c>
      <c r="K297" s="589" t="s">
        <v>682</v>
      </c>
      <c r="L297" s="590">
        <v>43090</v>
      </c>
      <c r="M297" s="589" t="s">
        <v>71</v>
      </c>
      <c r="N297" s="589" t="s">
        <v>6101</v>
      </c>
    </row>
    <row r="298" spans="1:14" x14ac:dyDescent="0.2">
      <c r="A298" s="589" t="s">
        <v>611</v>
      </c>
      <c r="B298" s="589" t="s">
        <v>687</v>
      </c>
      <c r="C298" s="589" t="s">
        <v>2995</v>
      </c>
      <c r="D298" s="589" t="s">
        <v>689</v>
      </c>
      <c r="E298" s="589" t="s">
        <v>6102</v>
      </c>
      <c r="F298" s="590">
        <v>43089</v>
      </c>
      <c r="G298" s="591">
        <v>34.950000000000003</v>
      </c>
      <c r="H298" s="591">
        <v>1</v>
      </c>
      <c r="I298" s="591">
        <f t="shared" si="4"/>
        <v>34.950000000000003</v>
      </c>
      <c r="J298" s="589" t="s">
        <v>474</v>
      </c>
      <c r="K298" s="589" t="s">
        <v>682</v>
      </c>
      <c r="L298" s="590">
        <v>43090</v>
      </c>
      <c r="M298" s="589" t="s">
        <v>71</v>
      </c>
      <c r="N298" s="589" t="s">
        <v>6101</v>
      </c>
    </row>
    <row r="299" spans="1:14" x14ac:dyDescent="0.2">
      <c r="A299" s="589" t="s">
        <v>611</v>
      </c>
      <c r="B299" s="589" t="s">
        <v>687</v>
      </c>
      <c r="C299" s="589" t="s">
        <v>2995</v>
      </c>
      <c r="D299" s="589" t="s">
        <v>689</v>
      </c>
      <c r="E299" s="589" t="s">
        <v>6103</v>
      </c>
      <c r="F299" s="590">
        <v>43089</v>
      </c>
      <c r="G299" s="591">
        <v>20.5</v>
      </c>
      <c r="H299" s="591">
        <v>1</v>
      </c>
      <c r="I299" s="591">
        <f t="shared" si="4"/>
        <v>20.5</v>
      </c>
      <c r="J299" s="589" t="s">
        <v>474</v>
      </c>
      <c r="K299" s="589" t="s">
        <v>682</v>
      </c>
      <c r="L299" s="590">
        <v>43090</v>
      </c>
      <c r="M299" s="589" t="s">
        <v>71</v>
      </c>
      <c r="N299" s="589" t="s">
        <v>4050</v>
      </c>
    </row>
    <row r="300" spans="1:14" x14ac:dyDescent="0.2">
      <c r="A300" s="589" t="s">
        <v>611</v>
      </c>
      <c r="B300" s="589" t="s">
        <v>687</v>
      </c>
      <c r="C300" s="589" t="s">
        <v>2995</v>
      </c>
      <c r="D300" s="589" t="s">
        <v>689</v>
      </c>
      <c r="E300" s="589" t="s">
        <v>6104</v>
      </c>
      <c r="F300" s="590">
        <v>43089</v>
      </c>
      <c r="G300" s="591">
        <v>34.950000000000003</v>
      </c>
      <c r="H300" s="591">
        <v>1</v>
      </c>
      <c r="I300" s="591">
        <f t="shared" si="4"/>
        <v>34.950000000000003</v>
      </c>
      <c r="J300" s="589" t="s">
        <v>474</v>
      </c>
      <c r="K300" s="589" t="s">
        <v>682</v>
      </c>
      <c r="L300" s="590">
        <v>43090</v>
      </c>
      <c r="M300" s="589" t="s">
        <v>71</v>
      </c>
      <c r="N300" s="589" t="s">
        <v>6105</v>
      </c>
    </row>
    <row r="301" spans="1:14" x14ac:dyDescent="0.2">
      <c r="A301" s="589" t="s">
        <v>611</v>
      </c>
      <c r="B301" s="589" t="s">
        <v>687</v>
      </c>
      <c r="C301" s="589" t="s">
        <v>2995</v>
      </c>
      <c r="D301" s="589" t="s">
        <v>689</v>
      </c>
      <c r="E301" s="589" t="s">
        <v>6106</v>
      </c>
      <c r="F301" s="590">
        <v>43089</v>
      </c>
      <c r="G301" s="591">
        <v>34.950000000000003</v>
      </c>
      <c r="H301" s="591">
        <v>1</v>
      </c>
      <c r="I301" s="591">
        <f t="shared" si="4"/>
        <v>34.950000000000003</v>
      </c>
      <c r="J301" s="589" t="s">
        <v>474</v>
      </c>
      <c r="K301" s="589" t="s">
        <v>682</v>
      </c>
      <c r="L301" s="590">
        <v>43090</v>
      </c>
      <c r="M301" s="589" t="s">
        <v>71</v>
      </c>
      <c r="N301" s="589" t="s">
        <v>6105</v>
      </c>
    </row>
    <row r="302" spans="1:14" x14ac:dyDescent="0.2">
      <c r="A302" s="589" t="s">
        <v>611</v>
      </c>
      <c r="B302" s="589" t="s">
        <v>687</v>
      </c>
      <c r="C302" s="589" t="s">
        <v>2995</v>
      </c>
      <c r="D302" s="589" t="s">
        <v>689</v>
      </c>
      <c r="E302" s="589" t="s">
        <v>6107</v>
      </c>
      <c r="F302" s="590">
        <v>43089</v>
      </c>
      <c r="G302" s="591">
        <v>34.950000000000003</v>
      </c>
      <c r="H302" s="591">
        <v>1</v>
      </c>
      <c r="I302" s="591">
        <f t="shared" si="4"/>
        <v>34.950000000000003</v>
      </c>
      <c r="J302" s="589" t="s">
        <v>474</v>
      </c>
      <c r="K302" s="589" t="s">
        <v>682</v>
      </c>
      <c r="L302" s="590">
        <v>43090</v>
      </c>
      <c r="M302" s="589" t="s">
        <v>71</v>
      </c>
      <c r="N302" s="589" t="s">
        <v>6108</v>
      </c>
    </row>
    <row r="303" spans="1:14" x14ac:dyDescent="0.2">
      <c r="A303" s="589" t="s">
        <v>611</v>
      </c>
      <c r="B303" s="589" t="s">
        <v>687</v>
      </c>
      <c r="C303" s="589" t="s">
        <v>2995</v>
      </c>
      <c r="D303" s="589" t="s">
        <v>689</v>
      </c>
      <c r="E303" s="589" t="s">
        <v>6109</v>
      </c>
      <c r="F303" s="590">
        <v>43089</v>
      </c>
      <c r="G303" s="591">
        <v>34.950000000000003</v>
      </c>
      <c r="H303" s="591">
        <v>1</v>
      </c>
      <c r="I303" s="591">
        <f t="shared" si="4"/>
        <v>34.950000000000003</v>
      </c>
      <c r="J303" s="589" t="s">
        <v>474</v>
      </c>
      <c r="K303" s="589" t="s">
        <v>682</v>
      </c>
      <c r="L303" s="590">
        <v>43090</v>
      </c>
      <c r="M303" s="589" t="s">
        <v>71</v>
      </c>
      <c r="N303" s="589" t="s">
        <v>6108</v>
      </c>
    </row>
    <row r="304" spans="1:14" x14ac:dyDescent="0.2">
      <c r="A304" s="589" t="s">
        <v>611</v>
      </c>
      <c r="B304" s="589" t="s">
        <v>687</v>
      </c>
      <c r="C304" s="589" t="s">
        <v>2995</v>
      </c>
      <c r="D304" s="589" t="s">
        <v>689</v>
      </c>
      <c r="E304" s="589" t="s">
        <v>6110</v>
      </c>
      <c r="F304" s="590">
        <v>43089</v>
      </c>
      <c r="G304" s="591">
        <v>34.950000000000003</v>
      </c>
      <c r="H304" s="591">
        <v>1</v>
      </c>
      <c r="I304" s="591">
        <f t="shared" si="4"/>
        <v>34.950000000000003</v>
      </c>
      <c r="J304" s="589" t="s">
        <v>474</v>
      </c>
      <c r="K304" s="589" t="s">
        <v>682</v>
      </c>
      <c r="L304" s="590">
        <v>43090</v>
      </c>
      <c r="M304" s="589" t="s">
        <v>71</v>
      </c>
      <c r="N304" s="589" t="s">
        <v>6111</v>
      </c>
    </row>
    <row r="305" spans="1:14" x14ac:dyDescent="0.2">
      <c r="A305" s="589" t="s">
        <v>611</v>
      </c>
      <c r="B305" s="589" t="s">
        <v>687</v>
      </c>
      <c r="C305" s="589" t="s">
        <v>2995</v>
      </c>
      <c r="D305" s="589" t="s">
        <v>689</v>
      </c>
      <c r="E305" s="589" t="s">
        <v>6112</v>
      </c>
      <c r="F305" s="590">
        <v>43089</v>
      </c>
      <c r="G305" s="591">
        <v>34.950000000000003</v>
      </c>
      <c r="H305" s="591">
        <v>1</v>
      </c>
      <c r="I305" s="591">
        <f t="shared" si="4"/>
        <v>34.950000000000003</v>
      </c>
      <c r="J305" s="589" t="s">
        <v>474</v>
      </c>
      <c r="K305" s="589" t="s">
        <v>682</v>
      </c>
      <c r="L305" s="590">
        <v>43090</v>
      </c>
      <c r="M305" s="589" t="s">
        <v>71</v>
      </c>
      <c r="N305" s="589" t="s">
        <v>6111</v>
      </c>
    </row>
    <row r="306" spans="1:14" x14ac:dyDescent="0.2">
      <c r="A306" s="589" t="s">
        <v>611</v>
      </c>
      <c r="B306" s="589" t="s">
        <v>687</v>
      </c>
      <c r="C306" s="589" t="s">
        <v>2995</v>
      </c>
      <c r="D306" s="589" t="s">
        <v>689</v>
      </c>
      <c r="E306" s="589" t="s">
        <v>6113</v>
      </c>
      <c r="F306" s="590">
        <v>43089</v>
      </c>
      <c r="G306" s="591">
        <v>22.7</v>
      </c>
      <c r="H306" s="591">
        <v>1</v>
      </c>
      <c r="I306" s="591">
        <f t="shared" si="4"/>
        <v>22.7</v>
      </c>
      <c r="J306" s="589" t="s">
        <v>474</v>
      </c>
      <c r="K306" s="589" t="s">
        <v>539</v>
      </c>
      <c r="L306" s="590">
        <v>43090</v>
      </c>
      <c r="M306" s="589" t="s">
        <v>71</v>
      </c>
      <c r="N306" s="589" t="s">
        <v>6114</v>
      </c>
    </row>
    <row r="307" spans="1:14" x14ac:dyDescent="0.2">
      <c r="A307" s="589" t="s">
        <v>611</v>
      </c>
      <c r="B307" s="589" t="s">
        <v>687</v>
      </c>
      <c r="C307" s="589" t="s">
        <v>2995</v>
      </c>
      <c r="D307" s="589" t="s">
        <v>689</v>
      </c>
      <c r="E307" s="589" t="s">
        <v>6115</v>
      </c>
      <c r="F307" s="590">
        <v>43089</v>
      </c>
      <c r="G307" s="591">
        <v>18.149999999999999</v>
      </c>
      <c r="H307" s="591">
        <v>1</v>
      </c>
      <c r="I307" s="591">
        <f t="shared" si="4"/>
        <v>18.149999999999999</v>
      </c>
      <c r="J307" s="589" t="s">
        <v>474</v>
      </c>
      <c r="K307" s="589" t="s">
        <v>539</v>
      </c>
      <c r="L307" s="590">
        <v>43090</v>
      </c>
      <c r="M307" s="589" t="s">
        <v>71</v>
      </c>
      <c r="N307" s="589" t="s">
        <v>6114</v>
      </c>
    </row>
    <row r="308" spans="1:14" x14ac:dyDescent="0.2">
      <c r="A308" s="589" t="s">
        <v>611</v>
      </c>
      <c r="B308" s="589" t="s">
        <v>687</v>
      </c>
      <c r="C308" s="589" t="s">
        <v>2995</v>
      </c>
      <c r="D308" s="589" t="s">
        <v>689</v>
      </c>
      <c r="E308" s="589" t="s">
        <v>6116</v>
      </c>
      <c r="F308" s="590">
        <v>43088</v>
      </c>
      <c r="G308" s="591">
        <v>57</v>
      </c>
      <c r="H308" s="591">
        <v>1</v>
      </c>
      <c r="I308" s="591">
        <f t="shared" si="4"/>
        <v>57</v>
      </c>
      <c r="J308" s="589" t="s">
        <v>474</v>
      </c>
      <c r="K308" s="589" t="s">
        <v>152</v>
      </c>
      <c r="L308" s="590">
        <v>43089</v>
      </c>
      <c r="M308" s="589" t="s">
        <v>71</v>
      </c>
      <c r="N308" s="589" t="s">
        <v>4137</v>
      </c>
    </row>
    <row r="309" spans="1:14" x14ac:dyDescent="0.2">
      <c r="A309" s="589" t="s">
        <v>611</v>
      </c>
      <c r="B309" s="589" t="s">
        <v>687</v>
      </c>
      <c r="C309" s="589" t="s">
        <v>2995</v>
      </c>
      <c r="D309" s="589" t="s">
        <v>689</v>
      </c>
      <c r="E309" s="589" t="s">
        <v>6117</v>
      </c>
      <c r="F309" s="590">
        <v>43088</v>
      </c>
      <c r="G309" s="591">
        <v>0.17</v>
      </c>
      <c r="H309" s="591">
        <v>1</v>
      </c>
      <c r="I309" s="591">
        <f t="shared" si="4"/>
        <v>0.17</v>
      </c>
      <c r="J309" s="589" t="s">
        <v>474</v>
      </c>
      <c r="K309" s="589" t="s">
        <v>152</v>
      </c>
      <c r="L309" s="590">
        <v>43089</v>
      </c>
      <c r="M309" s="589" t="s">
        <v>71</v>
      </c>
      <c r="N309" s="589" t="s">
        <v>4137</v>
      </c>
    </row>
    <row r="310" spans="1:14" x14ac:dyDescent="0.2">
      <c r="A310" s="589" t="s">
        <v>611</v>
      </c>
      <c r="B310" s="589" t="s">
        <v>687</v>
      </c>
      <c r="C310" s="589" t="s">
        <v>2995</v>
      </c>
      <c r="D310" s="589" t="s">
        <v>689</v>
      </c>
      <c r="E310" s="589" t="s">
        <v>6118</v>
      </c>
      <c r="F310" s="590">
        <v>43088</v>
      </c>
      <c r="G310" s="591">
        <v>40.65</v>
      </c>
      <c r="H310" s="591">
        <v>1</v>
      </c>
      <c r="I310" s="591">
        <f t="shared" si="4"/>
        <v>40.65</v>
      </c>
      <c r="J310" s="589" t="s">
        <v>474</v>
      </c>
      <c r="K310" s="589" t="s">
        <v>2151</v>
      </c>
      <c r="L310" s="590">
        <v>43089</v>
      </c>
      <c r="M310" s="589" t="s">
        <v>71</v>
      </c>
      <c r="N310" s="589" t="s">
        <v>6119</v>
      </c>
    </row>
    <row r="311" spans="1:14" x14ac:dyDescent="0.2">
      <c r="A311" s="589" t="s">
        <v>611</v>
      </c>
      <c r="B311" s="589" t="s">
        <v>687</v>
      </c>
      <c r="C311" s="589" t="s">
        <v>2995</v>
      </c>
      <c r="D311" s="589" t="s">
        <v>689</v>
      </c>
      <c r="E311" s="589" t="s">
        <v>6120</v>
      </c>
      <c r="F311" s="590">
        <v>43088</v>
      </c>
      <c r="G311" s="591">
        <v>40.65</v>
      </c>
      <c r="H311" s="591">
        <v>1</v>
      </c>
      <c r="I311" s="591">
        <f t="shared" si="4"/>
        <v>40.65</v>
      </c>
      <c r="J311" s="589" t="s">
        <v>474</v>
      </c>
      <c r="K311" s="589" t="s">
        <v>2151</v>
      </c>
      <c r="L311" s="590">
        <v>43089</v>
      </c>
      <c r="M311" s="589" t="s">
        <v>71</v>
      </c>
      <c r="N311" s="589" t="s">
        <v>6119</v>
      </c>
    </row>
    <row r="312" spans="1:14" x14ac:dyDescent="0.2">
      <c r="A312" s="589" t="s">
        <v>611</v>
      </c>
      <c r="B312" s="589" t="s">
        <v>687</v>
      </c>
      <c r="C312" s="589" t="s">
        <v>2995</v>
      </c>
      <c r="D312" s="589" t="s">
        <v>689</v>
      </c>
      <c r="E312" s="589" t="s">
        <v>6121</v>
      </c>
      <c r="F312" s="590">
        <v>43088</v>
      </c>
      <c r="G312" s="591">
        <v>49.92</v>
      </c>
      <c r="H312" s="591">
        <v>1</v>
      </c>
      <c r="I312" s="591">
        <f t="shared" si="4"/>
        <v>49.92</v>
      </c>
      <c r="J312" s="589" t="s">
        <v>474</v>
      </c>
      <c r="K312" s="589" t="s">
        <v>2151</v>
      </c>
      <c r="L312" s="590">
        <v>43089</v>
      </c>
      <c r="M312" s="589" t="s">
        <v>71</v>
      </c>
      <c r="N312" s="589" t="s">
        <v>6119</v>
      </c>
    </row>
    <row r="313" spans="1:14" x14ac:dyDescent="0.2">
      <c r="A313" s="589" t="s">
        <v>611</v>
      </c>
      <c r="B313" s="589" t="s">
        <v>687</v>
      </c>
      <c r="C313" s="589" t="s">
        <v>2995</v>
      </c>
      <c r="D313" s="589" t="s">
        <v>689</v>
      </c>
      <c r="E313" s="589" t="s">
        <v>6122</v>
      </c>
      <c r="F313" s="590">
        <v>43088</v>
      </c>
      <c r="G313" s="591">
        <v>49.92</v>
      </c>
      <c r="H313" s="591">
        <v>1</v>
      </c>
      <c r="I313" s="591">
        <f t="shared" si="4"/>
        <v>49.92</v>
      </c>
      <c r="J313" s="589" t="s">
        <v>474</v>
      </c>
      <c r="K313" s="589" t="s">
        <v>2151</v>
      </c>
      <c r="L313" s="590">
        <v>43089</v>
      </c>
      <c r="M313" s="589" t="s">
        <v>71</v>
      </c>
      <c r="N313" s="589" t="s">
        <v>6119</v>
      </c>
    </row>
    <row r="314" spans="1:14" x14ac:dyDescent="0.2">
      <c r="A314" s="589" t="s">
        <v>611</v>
      </c>
      <c r="B314" s="589" t="s">
        <v>687</v>
      </c>
      <c r="C314" s="589" t="s">
        <v>2995</v>
      </c>
      <c r="D314" s="589" t="s">
        <v>689</v>
      </c>
      <c r="E314" s="589" t="s">
        <v>6123</v>
      </c>
      <c r="F314" s="590">
        <v>43088</v>
      </c>
      <c r="G314" s="591">
        <v>63.75</v>
      </c>
      <c r="H314" s="591">
        <v>1</v>
      </c>
      <c r="I314" s="591">
        <f t="shared" si="4"/>
        <v>63.75</v>
      </c>
      <c r="J314" s="589" t="s">
        <v>474</v>
      </c>
      <c r="K314" s="589" t="s">
        <v>492</v>
      </c>
      <c r="L314" s="590">
        <v>43089</v>
      </c>
      <c r="M314" s="589" t="s">
        <v>71</v>
      </c>
      <c r="N314" s="589" t="s">
        <v>6124</v>
      </c>
    </row>
    <row r="315" spans="1:14" x14ac:dyDescent="0.2">
      <c r="A315" s="589" t="s">
        <v>611</v>
      </c>
      <c r="B315" s="589" t="s">
        <v>687</v>
      </c>
      <c r="C315" s="589" t="s">
        <v>2995</v>
      </c>
      <c r="D315" s="589" t="s">
        <v>689</v>
      </c>
      <c r="E315" s="589" t="s">
        <v>6125</v>
      </c>
      <c r="F315" s="590">
        <v>43088</v>
      </c>
      <c r="G315" s="591">
        <v>42.76</v>
      </c>
      <c r="H315" s="591">
        <v>1</v>
      </c>
      <c r="I315" s="591">
        <f t="shared" si="4"/>
        <v>42.76</v>
      </c>
      <c r="J315" s="589" t="s">
        <v>474</v>
      </c>
      <c r="K315" s="589" t="s">
        <v>492</v>
      </c>
      <c r="L315" s="590">
        <v>43089</v>
      </c>
      <c r="M315" s="589" t="s">
        <v>71</v>
      </c>
      <c r="N315" s="589" t="s">
        <v>6083</v>
      </c>
    </row>
    <row r="316" spans="1:14" x14ac:dyDescent="0.2">
      <c r="A316" s="589" t="s">
        <v>611</v>
      </c>
      <c r="B316" s="589" t="s">
        <v>687</v>
      </c>
      <c r="C316" s="589" t="s">
        <v>2995</v>
      </c>
      <c r="D316" s="589" t="s">
        <v>689</v>
      </c>
      <c r="E316" s="589" t="s">
        <v>6126</v>
      </c>
      <c r="F316" s="590">
        <v>43088</v>
      </c>
      <c r="G316" s="591">
        <v>275.39</v>
      </c>
      <c r="H316" s="591">
        <v>1</v>
      </c>
      <c r="I316" s="591">
        <f t="shared" si="4"/>
        <v>275.39</v>
      </c>
      <c r="J316" s="589" t="s">
        <v>474</v>
      </c>
      <c r="K316" s="589" t="s">
        <v>524</v>
      </c>
      <c r="L316" s="590">
        <v>43089</v>
      </c>
      <c r="M316" s="589" t="s">
        <v>71</v>
      </c>
      <c r="N316" s="589" t="s">
        <v>6127</v>
      </c>
    </row>
    <row r="317" spans="1:14" x14ac:dyDescent="0.2">
      <c r="A317" s="589" t="s">
        <v>611</v>
      </c>
      <c r="B317" s="589" t="s">
        <v>687</v>
      </c>
      <c r="C317" s="589" t="s">
        <v>2995</v>
      </c>
      <c r="D317" s="589" t="s">
        <v>689</v>
      </c>
      <c r="E317" s="589" t="s">
        <v>6128</v>
      </c>
      <c r="F317" s="590">
        <v>43088</v>
      </c>
      <c r="G317" s="591">
        <v>129.97999999999999</v>
      </c>
      <c r="H317" s="591">
        <v>1</v>
      </c>
      <c r="I317" s="591">
        <f t="shared" si="4"/>
        <v>129.97999999999999</v>
      </c>
      <c r="J317" s="589" t="s">
        <v>474</v>
      </c>
      <c r="K317" s="589" t="s">
        <v>2943</v>
      </c>
      <c r="L317" s="590">
        <v>43089</v>
      </c>
      <c r="M317" s="589" t="s">
        <v>71</v>
      </c>
      <c r="N317" s="589" t="s">
        <v>6129</v>
      </c>
    </row>
    <row r="318" spans="1:14" x14ac:dyDescent="0.2">
      <c r="A318" s="589" t="s">
        <v>611</v>
      </c>
      <c r="B318" s="589" t="s">
        <v>687</v>
      </c>
      <c r="C318" s="589" t="s">
        <v>2995</v>
      </c>
      <c r="D318" s="589" t="s">
        <v>689</v>
      </c>
      <c r="E318" s="589" t="s">
        <v>6130</v>
      </c>
      <c r="F318" s="590">
        <v>43088</v>
      </c>
      <c r="G318" s="591">
        <v>64.98</v>
      </c>
      <c r="H318" s="591">
        <v>1</v>
      </c>
      <c r="I318" s="591">
        <f t="shared" si="4"/>
        <v>64.98</v>
      </c>
      <c r="J318" s="589" t="s">
        <v>474</v>
      </c>
      <c r="K318" s="589" t="s">
        <v>682</v>
      </c>
      <c r="L318" s="590">
        <v>43089</v>
      </c>
      <c r="M318" s="589" t="s">
        <v>71</v>
      </c>
      <c r="N318" s="589" t="s">
        <v>6131</v>
      </c>
    </row>
    <row r="319" spans="1:14" x14ac:dyDescent="0.2">
      <c r="A319" s="589" t="s">
        <v>611</v>
      </c>
      <c r="B319" s="589" t="s">
        <v>687</v>
      </c>
      <c r="C319" s="589" t="s">
        <v>2995</v>
      </c>
      <c r="D319" s="589" t="s">
        <v>689</v>
      </c>
      <c r="E319" s="589" t="s">
        <v>6132</v>
      </c>
      <c r="F319" s="590">
        <v>43088</v>
      </c>
      <c r="G319" s="591">
        <v>35.26</v>
      </c>
      <c r="H319" s="591">
        <v>1</v>
      </c>
      <c r="I319" s="591">
        <f t="shared" si="4"/>
        <v>35.26</v>
      </c>
      <c r="J319" s="589" t="s">
        <v>474</v>
      </c>
      <c r="K319" s="589" t="s">
        <v>492</v>
      </c>
      <c r="L319" s="590">
        <v>43089</v>
      </c>
      <c r="M319" s="589" t="s">
        <v>71</v>
      </c>
      <c r="N319" s="589" t="s">
        <v>6083</v>
      </c>
    </row>
    <row r="320" spans="1:14" x14ac:dyDescent="0.2">
      <c r="A320" s="589" t="s">
        <v>611</v>
      </c>
      <c r="B320" s="589" t="s">
        <v>687</v>
      </c>
      <c r="C320" s="589" t="s">
        <v>2995</v>
      </c>
      <c r="D320" s="589" t="s">
        <v>689</v>
      </c>
      <c r="E320" s="589" t="s">
        <v>6133</v>
      </c>
      <c r="F320" s="590">
        <v>43088</v>
      </c>
      <c r="G320" s="591">
        <v>35.26</v>
      </c>
      <c r="H320" s="591">
        <v>1</v>
      </c>
      <c r="I320" s="591">
        <f t="shared" si="4"/>
        <v>35.26</v>
      </c>
      <c r="J320" s="589" t="s">
        <v>474</v>
      </c>
      <c r="K320" s="589" t="s">
        <v>492</v>
      </c>
      <c r="L320" s="590">
        <v>43090</v>
      </c>
      <c r="M320" s="589" t="s">
        <v>71</v>
      </c>
      <c r="N320" s="589" t="s">
        <v>6088</v>
      </c>
    </row>
    <row r="321" spans="1:14" x14ac:dyDescent="0.2">
      <c r="A321" s="589" t="s">
        <v>611</v>
      </c>
      <c r="B321" s="589" t="s">
        <v>687</v>
      </c>
      <c r="C321" s="589" t="s">
        <v>2995</v>
      </c>
      <c r="D321" s="589" t="s">
        <v>689</v>
      </c>
      <c r="E321" s="589" t="s">
        <v>6134</v>
      </c>
      <c r="F321" s="590">
        <v>43088</v>
      </c>
      <c r="G321" s="591">
        <v>35.26</v>
      </c>
      <c r="H321" s="591">
        <v>1</v>
      </c>
      <c r="I321" s="591">
        <f t="shared" si="4"/>
        <v>35.26</v>
      </c>
      <c r="J321" s="589" t="s">
        <v>474</v>
      </c>
      <c r="K321" s="589" t="s">
        <v>492</v>
      </c>
      <c r="L321" s="590">
        <v>43089</v>
      </c>
      <c r="M321" s="589" t="s">
        <v>71</v>
      </c>
      <c r="N321" s="589" t="s">
        <v>6086</v>
      </c>
    </row>
    <row r="322" spans="1:14" x14ac:dyDescent="0.2">
      <c r="A322" s="589" t="s">
        <v>611</v>
      </c>
      <c r="B322" s="589" t="s">
        <v>687</v>
      </c>
      <c r="C322" s="589" t="s">
        <v>2995</v>
      </c>
      <c r="D322" s="589" t="s">
        <v>689</v>
      </c>
      <c r="E322" s="589" t="s">
        <v>6135</v>
      </c>
      <c r="F322" s="590">
        <v>43088</v>
      </c>
      <c r="G322" s="591">
        <v>1165.0999999999999</v>
      </c>
      <c r="H322" s="591">
        <v>1</v>
      </c>
      <c r="I322" s="591">
        <f t="shared" si="4"/>
        <v>1165.0999999999999</v>
      </c>
      <c r="J322" s="589" t="s">
        <v>474</v>
      </c>
      <c r="K322" s="589" t="s">
        <v>156</v>
      </c>
      <c r="L322" s="590">
        <v>43089</v>
      </c>
      <c r="M322" s="589" t="s">
        <v>71</v>
      </c>
      <c r="N322" s="589" t="s">
        <v>6136</v>
      </c>
    </row>
    <row r="323" spans="1:14" x14ac:dyDescent="0.2">
      <c r="A323" s="589" t="s">
        <v>611</v>
      </c>
      <c r="B323" s="589" t="s">
        <v>687</v>
      </c>
      <c r="C323" s="589" t="s">
        <v>2995</v>
      </c>
      <c r="D323" s="589" t="s">
        <v>689</v>
      </c>
      <c r="E323" s="589" t="s">
        <v>6137</v>
      </c>
      <c r="F323" s="590">
        <v>43088</v>
      </c>
      <c r="G323" s="591">
        <v>1456.92</v>
      </c>
      <c r="H323" s="591">
        <v>1</v>
      </c>
      <c r="I323" s="591">
        <f t="shared" ref="I323:I386" si="5">G323*H323</f>
        <v>1456.92</v>
      </c>
      <c r="J323" s="589" t="s">
        <v>474</v>
      </c>
      <c r="K323" s="589" t="s">
        <v>156</v>
      </c>
      <c r="L323" s="590">
        <v>43089</v>
      </c>
      <c r="M323" s="589" t="s">
        <v>71</v>
      </c>
      <c r="N323" s="589" t="s">
        <v>6136</v>
      </c>
    </row>
    <row r="324" spans="1:14" x14ac:dyDescent="0.2">
      <c r="A324" s="589" t="s">
        <v>611</v>
      </c>
      <c r="B324" s="589" t="s">
        <v>687</v>
      </c>
      <c r="C324" s="589" t="s">
        <v>2995</v>
      </c>
      <c r="D324" s="589" t="s">
        <v>689</v>
      </c>
      <c r="E324" s="589" t="s">
        <v>6138</v>
      </c>
      <c r="F324" s="590">
        <v>43088</v>
      </c>
      <c r="G324" s="591">
        <v>55</v>
      </c>
      <c r="H324" s="591">
        <v>1</v>
      </c>
      <c r="I324" s="591">
        <f t="shared" si="5"/>
        <v>55</v>
      </c>
      <c r="J324" s="589" t="s">
        <v>474</v>
      </c>
      <c r="K324" s="589" t="s">
        <v>1560</v>
      </c>
      <c r="L324" s="590">
        <v>43089</v>
      </c>
      <c r="M324" s="589" t="s">
        <v>71</v>
      </c>
      <c r="N324" s="589" t="s">
        <v>6139</v>
      </c>
    </row>
    <row r="325" spans="1:14" x14ac:dyDescent="0.2">
      <c r="A325" s="589" t="s">
        <v>611</v>
      </c>
      <c r="B325" s="589" t="s">
        <v>687</v>
      </c>
      <c r="C325" s="589" t="s">
        <v>2995</v>
      </c>
      <c r="D325" s="589" t="s">
        <v>689</v>
      </c>
      <c r="E325" s="589" t="s">
        <v>6140</v>
      </c>
      <c r="F325" s="590">
        <v>43088</v>
      </c>
      <c r="G325" s="591">
        <v>46.35</v>
      </c>
      <c r="H325" s="591">
        <v>1</v>
      </c>
      <c r="I325" s="591">
        <f t="shared" si="5"/>
        <v>46.35</v>
      </c>
      <c r="J325" s="589" t="s">
        <v>474</v>
      </c>
      <c r="K325" s="589" t="s">
        <v>522</v>
      </c>
      <c r="L325" s="590">
        <v>43089</v>
      </c>
      <c r="M325" s="589" t="s">
        <v>71</v>
      </c>
      <c r="N325" s="589" t="s">
        <v>6141</v>
      </c>
    </row>
    <row r="326" spans="1:14" x14ac:dyDescent="0.2">
      <c r="A326" s="589" t="s">
        <v>611</v>
      </c>
      <c r="B326" s="589" t="s">
        <v>687</v>
      </c>
      <c r="C326" s="589" t="s">
        <v>2995</v>
      </c>
      <c r="D326" s="589" t="s">
        <v>689</v>
      </c>
      <c r="E326" s="589" t="s">
        <v>6142</v>
      </c>
      <c r="F326" s="590">
        <v>43088</v>
      </c>
      <c r="G326" s="591">
        <v>46.35</v>
      </c>
      <c r="H326" s="591">
        <v>1</v>
      </c>
      <c r="I326" s="591">
        <f t="shared" si="5"/>
        <v>46.35</v>
      </c>
      <c r="J326" s="589" t="s">
        <v>474</v>
      </c>
      <c r="K326" s="589" t="s">
        <v>522</v>
      </c>
      <c r="L326" s="590">
        <v>43089</v>
      </c>
      <c r="M326" s="589" t="s">
        <v>71</v>
      </c>
      <c r="N326" s="589" t="s">
        <v>6141</v>
      </c>
    </row>
    <row r="327" spans="1:14" x14ac:dyDescent="0.2">
      <c r="A327" s="589" t="s">
        <v>611</v>
      </c>
      <c r="B327" s="589" t="s">
        <v>687</v>
      </c>
      <c r="C327" s="589" t="s">
        <v>2995</v>
      </c>
      <c r="D327" s="589" t="s">
        <v>689</v>
      </c>
      <c r="E327" s="589" t="s">
        <v>6143</v>
      </c>
      <c r="F327" s="590">
        <v>43088</v>
      </c>
      <c r="G327" s="591">
        <v>30.9</v>
      </c>
      <c r="H327" s="591">
        <v>1</v>
      </c>
      <c r="I327" s="591">
        <f t="shared" si="5"/>
        <v>30.9</v>
      </c>
      <c r="J327" s="589" t="s">
        <v>474</v>
      </c>
      <c r="K327" s="589" t="s">
        <v>522</v>
      </c>
      <c r="L327" s="590">
        <v>43089</v>
      </c>
      <c r="M327" s="589" t="s">
        <v>71</v>
      </c>
      <c r="N327" s="589" t="s">
        <v>6144</v>
      </c>
    </row>
    <row r="328" spans="1:14" x14ac:dyDescent="0.2">
      <c r="A328" s="589" t="s">
        <v>611</v>
      </c>
      <c r="B328" s="589" t="s">
        <v>687</v>
      </c>
      <c r="C328" s="589" t="s">
        <v>2995</v>
      </c>
      <c r="D328" s="589" t="s">
        <v>689</v>
      </c>
      <c r="E328" s="589" t="s">
        <v>6145</v>
      </c>
      <c r="F328" s="590">
        <v>43088</v>
      </c>
      <c r="G328" s="591">
        <v>30.9</v>
      </c>
      <c r="H328" s="591">
        <v>1</v>
      </c>
      <c r="I328" s="591">
        <f t="shared" si="5"/>
        <v>30.9</v>
      </c>
      <c r="J328" s="589" t="s">
        <v>474</v>
      </c>
      <c r="K328" s="589" t="s">
        <v>522</v>
      </c>
      <c r="L328" s="590">
        <v>43089</v>
      </c>
      <c r="M328" s="589" t="s">
        <v>71</v>
      </c>
      <c r="N328" s="589" t="s">
        <v>6144</v>
      </c>
    </row>
    <row r="329" spans="1:14" x14ac:dyDescent="0.2">
      <c r="A329" s="589" t="s">
        <v>611</v>
      </c>
      <c r="B329" s="589" t="s">
        <v>687</v>
      </c>
      <c r="C329" s="589" t="s">
        <v>2995</v>
      </c>
      <c r="D329" s="589" t="s">
        <v>689</v>
      </c>
      <c r="E329" s="589" t="s">
        <v>6146</v>
      </c>
      <c r="F329" s="590">
        <v>43088</v>
      </c>
      <c r="G329" s="591">
        <v>30.9</v>
      </c>
      <c r="H329" s="591">
        <v>1</v>
      </c>
      <c r="I329" s="591">
        <f t="shared" si="5"/>
        <v>30.9</v>
      </c>
      <c r="J329" s="589" t="s">
        <v>474</v>
      </c>
      <c r="K329" s="589" t="s">
        <v>522</v>
      </c>
      <c r="L329" s="590">
        <v>43089</v>
      </c>
      <c r="M329" s="589" t="s">
        <v>71</v>
      </c>
      <c r="N329" s="589" t="s">
        <v>6147</v>
      </c>
    </row>
    <row r="330" spans="1:14" x14ac:dyDescent="0.2">
      <c r="A330" s="589" t="s">
        <v>611</v>
      </c>
      <c r="B330" s="589" t="s">
        <v>687</v>
      </c>
      <c r="C330" s="589" t="s">
        <v>2995</v>
      </c>
      <c r="D330" s="589" t="s">
        <v>689</v>
      </c>
      <c r="E330" s="589" t="s">
        <v>6148</v>
      </c>
      <c r="F330" s="590">
        <v>43088</v>
      </c>
      <c r="G330" s="591">
        <v>30.9</v>
      </c>
      <c r="H330" s="591">
        <v>1</v>
      </c>
      <c r="I330" s="591">
        <f t="shared" si="5"/>
        <v>30.9</v>
      </c>
      <c r="J330" s="589" t="s">
        <v>474</v>
      </c>
      <c r="K330" s="589" t="s">
        <v>522</v>
      </c>
      <c r="L330" s="590">
        <v>43089</v>
      </c>
      <c r="M330" s="589" t="s">
        <v>71</v>
      </c>
      <c r="N330" s="589" t="s">
        <v>6147</v>
      </c>
    </row>
    <row r="331" spans="1:14" x14ac:dyDescent="0.2">
      <c r="A331" s="589" t="s">
        <v>611</v>
      </c>
      <c r="B331" s="589" t="s">
        <v>687</v>
      </c>
      <c r="C331" s="589" t="s">
        <v>2995</v>
      </c>
      <c r="D331" s="589" t="s">
        <v>689</v>
      </c>
      <c r="E331" s="589" t="s">
        <v>6149</v>
      </c>
      <c r="F331" s="590">
        <v>43088</v>
      </c>
      <c r="G331" s="591">
        <v>122.51</v>
      </c>
      <c r="H331" s="591">
        <v>1</v>
      </c>
      <c r="I331" s="591">
        <f t="shared" si="5"/>
        <v>122.51</v>
      </c>
      <c r="J331" s="589" t="s">
        <v>474</v>
      </c>
      <c r="K331" s="589" t="s">
        <v>524</v>
      </c>
      <c r="L331" s="590">
        <v>43089</v>
      </c>
      <c r="M331" s="589" t="s">
        <v>71</v>
      </c>
      <c r="N331" s="589" t="s">
        <v>6127</v>
      </c>
    </row>
    <row r="332" spans="1:14" x14ac:dyDescent="0.2">
      <c r="A332" s="589" t="s">
        <v>611</v>
      </c>
      <c r="B332" s="589" t="s">
        <v>687</v>
      </c>
      <c r="C332" s="589" t="s">
        <v>2995</v>
      </c>
      <c r="D332" s="589" t="s">
        <v>689</v>
      </c>
      <c r="E332" s="589" t="s">
        <v>6150</v>
      </c>
      <c r="F332" s="590">
        <v>43088</v>
      </c>
      <c r="G332" s="591">
        <v>148.96</v>
      </c>
      <c r="H332" s="591">
        <v>1</v>
      </c>
      <c r="I332" s="591">
        <f t="shared" si="5"/>
        <v>148.96</v>
      </c>
      <c r="J332" s="589" t="s">
        <v>474</v>
      </c>
      <c r="K332" s="589" t="s">
        <v>524</v>
      </c>
      <c r="L332" s="590">
        <v>43089</v>
      </c>
      <c r="M332" s="589" t="s">
        <v>71</v>
      </c>
      <c r="N332" s="589" t="s">
        <v>6151</v>
      </c>
    </row>
    <row r="333" spans="1:14" x14ac:dyDescent="0.2">
      <c r="A333" s="589" t="s">
        <v>611</v>
      </c>
      <c r="B333" s="589" t="s">
        <v>687</v>
      </c>
      <c r="C333" s="589" t="s">
        <v>2995</v>
      </c>
      <c r="D333" s="589" t="s">
        <v>689</v>
      </c>
      <c r="E333" s="589" t="s">
        <v>6152</v>
      </c>
      <c r="F333" s="590">
        <v>43088</v>
      </c>
      <c r="G333" s="591">
        <v>835.71</v>
      </c>
      <c r="H333" s="591">
        <v>1</v>
      </c>
      <c r="I333" s="591">
        <f t="shared" si="5"/>
        <v>835.71</v>
      </c>
      <c r="J333" s="589" t="s">
        <v>474</v>
      </c>
      <c r="K333" s="589" t="s">
        <v>1903</v>
      </c>
      <c r="L333" s="590">
        <v>43089</v>
      </c>
      <c r="M333" s="589" t="s">
        <v>71</v>
      </c>
      <c r="N333" s="589" t="s">
        <v>6153</v>
      </c>
    </row>
    <row r="334" spans="1:14" x14ac:dyDescent="0.2">
      <c r="A334" s="589" t="s">
        <v>611</v>
      </c>
      <c r="B334" s="589" t="s">
        <v>687</v>
      </c>
      <c r="C334" s="589" t="s">
        <v>2995</v>
      </c>
      <c r="D334" s="589" t="s">
        <v>689</v>
      </c>
      <c r="E334" s="589" t="s">
        <v>6154</v>
      </c>
      <c r="F334" s="590">
        <v>43088</v>
      </c>
      <c r="G334" s="591">
        <v>155.97999999999999</v>
      </c>
      <c r="H334" s="591">
        <v>1</v>
      </c>
      <c r="I334" s="591">
        <f t="shared" si="5"/>
        <v>155.97999999999999</v>
      </c>
      <c r="J334" s="589" t="s">
        <v>474</v>
      </c>
      <c r="K334" s="589" t="s">
        <v>375</v>
      </c>
      <c r="L334" s="590">
        <v>43089</v>
      </c>
      <c r="M334" s="589" t="s">
        <v>71</v>
      </c>
      <c r="N334" s="589" t="s">
        <v>6155</v>
      </c>
    </row>
    <row r="335" spans="1:14" x14ac:dyDescent="0.2">
      <c r="A335" s="589" t="s">
        <v>611</v>
      </c>
      <c r="B335" s="589" t="s">
        <v>687</v>
      </c>
      <c r="C335" s="589" t="s">
        <v>2995</v>
      </c>
      <c r="D335" s="589" t="s">
        <v>689</v>
      </c>
      <c r="E335" s="589" t="s">
        <v>6156</v>
      </c>
      <c r="F335" s="590">
        <v>43088</v>
      </c>
      <c r="G335" s="591">
        <v>169.98</v>
      </c>
      <c r="H335" s="591">
        <v>1</v>
      </c>
      <c r="I335" s="591">
        <f t="shared" si="5"/>
        <v>169.98</v>
      </c>
      <c r="J335" s="589" t="s">
        <v>474</v>
      </c>
      <c r="K335" s="589" t="s">
        <v>524</v>
      </c>
      <c r="L335" s="590">
        <v>43089</v>
      </c>
      <c r="M335" s="589" t="s">
        <v>71</v>
      </c>
      <c r="N335" s="589" t="s">
        <v>5523</v>
      </c>
    </row>
    <row r="336" spans="1:14" x14ac:dyDescent="0.2">
      <c r="A336" s="589" t="s">
        <v>611</v>
      </c>
      <c r="B336" s="589" t="s">
        <v>687</v>
      </c>
      <c r="C336" s="589" t="s">
        <v>2995</v>
      </c>
      <c r="D336" s="589" t="s">
        <v>689</v>
      </c>
      <c r="E336" s="589" t="s">
        <v>6157</v>
      </c>
      <c r="F336" s="590">
        <v>43088</v>
      </c>
      <c r="G336" s="591">
        <v>159.97999999999999</v>
      </c>
      <c r="H336" s="591">
        <v>1</v>
      </c>
      <c r="I336" s="591">
        <f t="shared" si="5"/>
        <v>159.97999999999999</v>
      </c>
      <c r="J336" s="589" t="s">
        <v>474</v>
      </c>
      <c r="K336" s="589" t="s">
        <v>522</v>
      </c>
      <c r="L336" s="590">
        <v>43089</v>
      </c>
      <c r="M336" s="589" t="s">
        <v>71</v>
      </c>
      <c r="N336" s="589" t="s">
        <v>6158</v>
      </c>
    </row>
    <row r="337" spans="1:14" x14ac:dyDescent="0.2">
      <c r="A337" s="589" t="s">
        <v>611</v>
      </c>
      <c r="B337" s="589" t="s">
        <v>687</v>
      </c>
      <c r="C337" s="589" t="s">
        <v>2995</v>
      </c>
      <c r="D337" s="589" t="s">
        <v>689</v>
      </c>
      <c r="E337" s="589" t="s">
        <v>6159</v>
      </c>
      <c r="F337" s="590">
        <v>43087</v>
      </c>
      <c r="G337" s="591">
        <v>54.99</v>
      </c>
      <c r="H337" s="591">
        <v>1</v>
      </c>
      <c r="I337" s="591">
        <f t="shared" si="5"/>
        <v>54.99</v>
      </c>
      <c r="J337" s="589" t="s">
        <v>474</v>
      </c>
      <c r="K337" s="589" t="s">
        <v>668</v>
      </c>
      <c r="L337" s="590">
        <v>43088</v>
      </c>
      <c r="M337" s="589" t="s">
        <v>71</v>
      </c>
      <c r="N337" s="589" t="s">
        <v>6160</v>
      </c>
    </row>
    <row r="338" spans="1:14" x14ac:dyDescent="0.2">
      <c r="A338" s="589" t="s">
        <v>611</v>
      </c>
      <c r="B338" s="589" t="s">
        <v>687</v>
      </c>
      <c r="C338" s="589" t="s">
        <v>2995</v>
      </c>
      <c r="D338" s="589" t="s">
        <v>689</v>
      </c>
      <c r="E338" s="589" t="s">
        <v>6161</v>
      </c>
      <c r="F338" s="590">
        <v>43087</v>
      </c>
      <c r="G338" s="591">
        <v>54.65</v>
      </c>
      <c r="H338" s="591">
        <v>1</v>
      </c>
      <c r="I338" s="591">
        <f t="shared" si="5"/>
        <v>54.65</v>
      </c>
      <c r="J338" s="589" t="s">
        <v>474</v>
      </c>
      <c r="K338" s="589" t="s">
        <v>668</v>
      </c>
      <c r="L338" s="590">
        <v>43088</v>
      </c>
      <c r="M338" s="589" t="s">
        <v>71</v>
      </c>
      <c r="N338" s="589" t="s">
        <v>6160</v>
      </c>
    </row>
    <row r="339" spans="1:14" x14ac:dyDescent="0.2">
      <c r="A339" s="589" t="s">
        <v>611</v>
      </c>
      <c r="B339" s="589" t="s">
        <v>687</v>
      </c>
      <c r="C339" s="589" t="s">
        <v>2995</v>
      </c>
      <c r="D339" s="589" t="s">
        <v>689</v>
      </c>
      <c r="E339" s="589" t="s">
        <v>6162</v>
      </c>
      <c r="F339" s="590">
        <v>43087</v>
      </c>
      <c r="G339" s="591">
        <v>122.38</v>
      </c>
      <c r="H339" s="591">
        <v>1</v>
      </c>
      <c r="I339" s="591">
        <f t="shared" si="5"/>
        <v>122.38</v>
      </c>
      <c r="J339" s="589" t="s">
        <v>474</v>
      </c>
      <c r="K339" s="589" t="s">
        <v>111</v>
      </c>
      <c r="L339" s="590">
        <v>43088</v>
      </c>
      <c r="M339" s="589" t="s">
        <v>71</v>
      </c>
      <c r="N339" s="589" t="s">
        <v>6163</v>
      </c>
    </row>
    <row r="340" spans="1:14" x14ac:dyDescent="0.2">
      <c r="A340" s="589" t="s">
        <v>611</v>
      </c>
      <c r="B340" s="589" t="s">
        <v>687</v>
      </c>
      <c r="C340" s="589" t="s">
        <v>2995</v>
      </c>
      <c r="D340" s="589" t="s">
        <v>689</v>
      </c>
      <c r="E340" s="589" t="s">
        <v>6164</v>
      </c>
      <c r="F340" s="590">
        <v>43087</v>
      </c>
      <c r="G340" s="591">
        <v>723.08</v>
      </c>
      <c r="H340" s="591">
        <v>1</v>
      </c>
      <c r="I340" s="591">
        <f t="shared" si="5"/>
        <v>723.08</v>
      </c>
      <c r="J340" s="589" t="s">
        <v>474</v>
      </c>
      <c r="K340" s="589" t="s">
        <v>152</v>
      </c>
      <c r="L340" s="590">
        <v>43088</v>
      </c>
      <c r="M340" s="589" t="s">
        <v>71</v>
      </c>
      <c r="N340" s="589" t="s">
        <v>6165</v>
      </c>
    </row>
    <row r="341" spans="1:14" x14ac:dyDescent="0.2">
      <c r="A341" s="589" t="s">
        <v>611</v>
      </c>
      <c r="B341" s="589" t="s">
        <v>687</v>
      </c>
      <c r="C341" s="589" t="s">
        <v>2995</v>
      </c>
      <c r="D341" s="589" t="s">
        <v>689</v>
      </c>
      <c r="E341" s="589" t="s">
        <v>6166</v>
      </c>
      <c r="F341" s="590">
        <v>43087</v>
      </c>
      <c r="G341" s="591">
        <v>107.78</v>
      </c>
      <c r="H341" s="591">
        <v>1</v>
      </c>
      <c r="I341" s="591">
        <f t="shared" si="5"/>
        <v>107.78</v>
      </c>
      <c r="J341" s="589" t="s">
        <v>474</v>
      </c>
      <c r="K341" s="589" t="s">
        <v>1073</v>
      </c>
      <c r="L341" s="590">
        <v>43088</v>
      </c>
      <c r="M341" s="589" t="s">
        <v>71</v>
      </c>
      <c r="N341" s="589" t="s">
        <v>474</v>
      </c>
    </row>
    <row r="342" spans="1:14" x14ac:dyDescent="0.2">
      <c r="A342" s="589" t="s">
        <v>611</v>
      </c>
      <c r="B342" s="589" t="s">
        <v>687</v>
      </c>
      <c r="C342" s="589" t="s">
        <v>2995</v>
      </c>
      <c r="D342" s="589" t="s">
        <v>689</v>
      </c>
      <c r="E342" s="589" t="s">
        <v>6167</v>
      </c>
      <c r="F342" s="590">
        <v>43087</v>
      </c>
      <c r="G342" s="591">
        <v>99.98</v>
      </c>
      <c r="H342" s="591">
        <v>1</v>
      </c>
      <c r="I342" s="591">
        <f t="shared" si="5"/>
        <v>99.98</v>
      </c>
      <c r="J342" s="589" t="s">
        <v>474</v>
      </c>
      <c r="K342" s="589" t="s">
        <v>1073</v>
      </c>
      <c r="L342" s="590">
        <v>43088</v>
      </c>
      <c r="M342" s="589" t="s">
        <v>71</v>
      </c>
      <c r="N342" s="589" t="s">
        <v>474</v>
      </c>
    </row>
    <row r="343" spans="1:14" x14ac:dyDescent="0.2">
      <c r="A343" s="589" t="s">
        <v>611</v>
      </c>
      <c r="B343" s="589" t="s">
        <v>687</v>
      </c>
      <c r="C343" s="589" t="s">
        <v>2995</v>
      </c>
      <c r="D343" s="589" t="s">
        <v>689</v>
      </c>
      <c r="E343" s="589" t="s">
        <v>6168</v>
      </c>
      <c r="F343" s="590">
        <v>43087</v>
      </c>
      <c r="G343" s="591">
        <v>103.82</v>
      </c>
      <c r="H343" s="591">
        <v>1</v>
      </c>
      <c r="I343" s="591">
        <f t="shared" si="5"/>
        <v>103.82</v>
      </c>
      <c r="J343" s="589" t="s">
        <v>474</v>
      </c>
      <c r="K343" s="589" t="s">
        <v>6169</v>
      </c>
      <c r="L343" s="590">
        <v>43088</v>
      </c>
      <c r="M343" s="589" t="s">
        <v>71</v>
      </c>
      <c r="N343" s="589" t="s">
        <v>6170</v>
      </c>
    </row>
    <row r="344" spans="1:14" x14ac:dyDescent="0.2">
      <c r="A344" s="589" t="s">
        <v>611</v>
      </c>
      <c r="B344" s="589" t="s">
        <v>687</v>
      </c>
      <c r="C344" s="589" t="s">
        <v>2995</v>
      </c>
      <c r="D344" s="589" t="s">
        <v>689</v>
      </c>
      <c r="E344" s="589" t="s">
        <v>6171</v>
      </c>
      <c r="F344" s="590">
        <v>43084</v>
      </c>
      <c r="G344" s="591">
        <v>81.96</v>
      </c>
      <c r="H344" s="591">
        <v>1</v>
      </c>
      <c r="I344" s="591">
        <f t="shared" si="5"/>
        <v>81.96</v>
      </c>
      <c r="J344" s="589" t="s">
        <v>474</v>
      </c>
      <c r="K344" s="589" t="s">
        <v>1903</v>
      </c>
      <c r="L344" s="590">
        <v>43085</v>
      </c>
      <c r="M344" s="589" t="s">
        <v>71</v>
      </c>
      <c r="N344" s="589" t="s">
        <v>6172</v>
      </c>
    </row>
    <row r="345" spans="1:14" x14ac:dyDescent="0.2">
      <c r="A345" s="589" t="s">
        <v>611</v>
      </c>
      <c r="B345" s="589" t="s">
        <v>687</v>
      </c>
      <c r="C345" s="589" t="s">
        <v>2995</v>
      </c>
      <c r="D345" s="589" t="s">
        <v>689</v>
      </c>
      <c r="E345" s="589" t="s">
        <v>6173</v>
      </c>
      <c r="F345" s="590">
        <v>43084</v>
      </c>
      <c r="G345" s="591">
        <v>486.14</v>
      </c>
      <c r="H345" s="591">
        <v>1</v>
      </c>
      <c r="I345" s="591">
        <f t="shared" si="5"/>
        <v>486.14</v>
      </c>
      <c r="J345" s="589" t="s">
        <v>474</v>
      </c>
      <c r="K345" s="589" t="s">
        <v>152</v>
      </c>
      <c r="L345" s="590">
        <v>43085</v>
      </c>
      <c r="M345" s="589" t="s">
        <v>71</v>
      </c>
      <c r="N345" s="589" t="s">
        <v>6174</v>
      </c>
    </row>
    <row r="346" spans="1:14" x14ac:dyDescent="0.2">
      <c r="A346" s="589" t="s">
        <v>611</v>
      </c>
      <c r="B346" s="589" t="s">
        <v>687</v>
      </c>
      <c r="C346" s="589" t="s">
        <v>2995</v>
      </c>
      <c r="D346" s="589" t="s">
        <v>689</v>
      </c>
      <c r="E346" s="589" t="s">
        <v>6175</v>
      </c>
      <c r="F346" s="590">
        <v>43084</v>
      </c>
      <c r="G346" s="591">
        <v>486.14</v>
      </c>
      <c r="H346" s="591">
        <v>1</v>
      </c>
      <c r="I346" s="591">
        <f t="shared" si="5"/>
        <v>486.14</v>
      </c>
      <c r="J346" s="589" t="s">
        <v>474</v>
      </c>
      <c r="K346" s="589" t="s">
        <v>152</v>
      </c>
      <c r="L346" s="590">
        <v>43085</v>
      </c>
      <c r="M346" s="589" t="s">
        <v>71</v>
      </c>
      <c r="N346" s="589" t="s">
        <v>6176</v>
      </c>
    </row>
    <row r="347" spans="1:14" x14ac:dyDescent="0.2">
      <c r="A347" s="589" t="s">
        <v>611</v>
      </c>
      <c r="B347" s="589" t="s">
        <v>687</v>
      </c>
      <c r="C347" s="589" t="s">
        <v>2995</v>
      </c>
      <c r="D347" s="589" t="s">
        <v>689</v>
      </c>
      <c r="E347" s="589" t="s">
        <v>6177</v>
      </c>
      <c r="F347" s="590">
        <v>43084</v>
      </c>
      <c r="G347" s="591">
        <v>486.14</v>
      </c>
      <c r="H347" s="591">
        <v>1</v>
      </c>
      <c r="I347" s="591">
        <f t="shared" si="5"/>
        <v>486.14</v>
      </c>
      <c r="J347" s="589" t="s">
        <v>474</v>
      </c>
      <c r="K347" s="589" t="s">
        <v>152</v>
      </c>
      <c r="L347" s="590">
        <v>43085</v>
      </c>
      <c r="M347" s="589" t="s">
        <v>71</v>
      </c>
      <c r="N347" s="589" t="s">
        <v>6178</v>
      </c>
    </row>
    <row r="348" spans="1:14" x14ac:dyDescent="0.2">
      <c r="A348" s="589" t="s">
        <v>611</v>
      </c>
      <c r="B348" s="589" t="s">
        <v>687</v>
      </c>
      <c r="C348" s="589" t="s">
        <v>2995</v>
      </c>
      <c r="D348" s="589" t="s">
        <v>689</v>
      </c>
      <c r="E348" s="589" t="s">
        <v>6179</v>
      </c>
      <c r="F348" s="590">
        <v>43084</v>
      </c>
      <c r="G348" s="591">
        <v>486.14</v>
      </c>
      <c r="H348" s="591">
        <v>1</v>
      </c>
      <c r="I348" s="591">
        <f t="shared" si="5"/>
        <v>486.14</v>
      </c>
      <c r="J348" s="589" t="s">
        <v>474</v>
      </c>
      <c r="K348" s="589" t="s">
        <v>152</v>
      </c>
      <c r="L348" s="590">
        <v>43085</v>
      </c>
      <c r="M348" s="589" t="s">
        <v>71</v>
      </c>
      <c r="N348" s="589" t="s">
        <v>6180</v>
      </c>
    </row>
    <row r="349" spans="1:14" x14ac:dyDescent="0.2">
      <c r="A349" s="589" t="s">
        <v>611</v>
      </c>
      <c r="B349" s="589" t="s">
        <v>687</v>
      </c>
      <c r="C349" s="589" t="s">
        <v>2995</v>
      </c>
      <c r="D349" s="589" t="s">
        <v>689</v>
      </c>
      <c r="E349" s="589" t="s">
        <v>6181</v>
      </c>
      <c r="F349" s="590">
        <v>43084</v>
      </c>
      <c r="G349" s="591">
        <v>575.54</v>
      </c>
      <c r="H349" s="591">
        <v>1</v>
      </c>
      <c r="I349" s="591">
        <f t="shared" si="5"/>
        <v>575.54</v>
      </c>
      <c r="J349" s="589" t="s">
        <v>474</v>
      </c>
      <c r="K349" s="589" t="s">
        <v>152</v>
      </c>
      <c r="L349" s="590">
        <v>43085</v>
      </c>
      <c r="M349" s="589" t="s">
        <v>71</v>
      </c>
      <c r="N349" s="589" t="s">
        <v>6174</v>
      </c>
    </row>
    <row r="350" spans="1:14" x14ac:dyDescent="0.2">
      <c r="A350" s="589" t="s">
        <v>611</v>
      </c>
      <c r="B350" s="589" t="s">
        <v>687</v>
      </c>
      <c r="C350" s="589" t="s">
        <v>2995</v>
      </c>
      <c r="D350" s="589" t="s">
        <v>689</v>
      </c>
      <c r="E350" s="589" t="s">
        <v>6182</v>
      </c>
      <c r="F350" s="590">
        <v>43084</v>
      </c>
      <c r="G350" s="591">
        <v>575.54</v>
      </c>
      <c r="H350" s="591">
        <v>1</v>
      </c>
      <c r="I350" s="591">
        <f t="shared" si="5"/>
        <v>575.54</v>
      </c>
      <c r="J350" s="589" t="s">
        <v>474</v>
      </c>
      <c r="K350" s="589" t="s">
        <v>152</v>
      </c>
      <c r="L350" s="590">
        <v>43085</v>
      </c>
      <c r="M350" s="589" t="s">
        <v>71</v>
      </c>
      <c r="N350" s="589" t="s">
        <v>6176</v>
      </c>
    </row>
    <row r="351" spans="1:14" x14ac:dyDescent="0.2">
      <c r="A351" s="589" t="s">
        <v>611</v>
      </c>
      <c r="B351" s="589" t="s">
        <v>687</v>
      </c>
      <c r="C351" s="589" t="s">
        <v>2995</v>
      </c>
      <c r="D351" s="589" t="s">
        <v>689</v>
      </c>
      <c r="E351" s="589" t="s">
        <v>6183</v>
      </c>
      <c r="F351" s="590">
        <v>43084</v>
      </c>
      <c r="G351" s="591">
        <v>575.54</v>
      </c>
      <c r="H351" s="591">
        <v>1</v>
      </c>
      <c r="I351" s="591">
        <f t="shared" si="5"/>
        <v>575.54</v>
      </c>
      <c r="J351" s="589" t="s">
        <v>474</v>
      </c>
      <c r="K351" s="589" t="s">
        <v>152</v>
      </c>
      <c r="L351" s="590">
        <v>43085</v>
      </c>
      <c r="M351" s="589" t="s">
        <v>71</v>
      </c>
      <c r="N351" s="589" t="s">
        <v>6178</v>
      </c>
    </row>
    <row r="352" spans="1:14" x14ac:dyDescent="0.2">
      <c r="A352" s="589" t="s">
        <v>611</v>
      </c>
      <c r="B352" s="589" t="s">
        <v>687</v>
      </c>
      <c r="C352" s="589" t="s">
        <v>2995</v>
      </c>
      <c r="D352" s="589" t="s">
        <v>689</v>
      </c>
      <c r="E352" s="589" t="s">
        <v>6184</v>
      </c>
      <c r="F352" s="590">
        <v>43084</v>
      </c>
      <c r="G352" s="591">
        <v>575.54</v>
      </c>
      <c r="H352" s="591">
        <v>1</v>
      </c>
      <c r="I352" s="591">
        <f t="shared" si="5"/>
        <v>575.54</v>
      </c>
      <c r="J352" s="589" t="s">
        <v>474</v>
      </c>
      <c r="K352" s="589" t="s">
        <v>152</v>
      </c>
      <c r="L352" s="590">
        <v>43085</v>
      </c>
      <c r="M352" s="589" t="s">
        <v>71</v>
      </c>
      <c r="N352" s="589" t="s">
        <v>6180</v>
      </c>
    </row>
    <row r="353" spans="1:14" x14ac:dyDescent="0.2">
      <c r="A353" s="589" t="s">
        <v>611</v>
      </c>
      <c r="B353" s="589" t="s">
        <v>687</v>
      </c>
      <c r="C353" s="589" t="s">
        <v>2995</v>
      </c>
      <c r="D353" s="589" t="s">
        <v>689</v>
      </c>
      <c r="E353" s="589" t="s">
        <v>6185</v>
      </c>
      <c r="F353" s="590">
        <v>43084</v>
      </c>
      <c r="G353" s="591">
        <v>34.950000000000003</v>
      </c>
      <c r="H353" s="591">
        <v>1</v>
      </c>
      <c r="I353" s="591">
        <f t="shared" si="5"/>
        <v>34.950000000000003</v>
      </c>
      <c r="J353" s="589" t="s">
        <v>474</v>
      </c>
      <c r="K353" s="589" t="s">
        <v>668</v>
      </c>
      <c r="L353" s="590">
        <v>43085</v>
      </c>
      <c r="M353" s="589" t="s">
        <v>71</v>
      </c>
      <c r="N353" s="589" t="s">
        <v>6186</v>
      </c>
    </row>
    <row r="354" spans="1:14" x14ac:dyDescent="0.2">
      <c r="A354" s="589" t="s">
        <v>611</v>
      </c>
      <c r="B354" s="589" t="s">
        <v>687</v>
      </c>
      <c r="C354" s="589" t="s">
        <v>2995</v>
      </c>
      <c r="D354" s="589" t="s">
        <v>689</v>
      </c>
      <c r="E354" s="589" t="s">
        <v>6187</v>
      </c>
      <c r="F354" s="590">
        <v>43084</v>
      </c>
      <c r="G354" s="591">
        <v>46.3</v>
      </c>
      <c r="H354" s="591">
        <v>1</v>
      </c>
      <c r="I354" s="591">
        <f t="shared" si="5"/>
        <v>46.3</v>
      </c>
      <c r="J354" s="589" t="s">
        <v>474</v>
      </c>
      <c r="K354" s="589" t="s">
        <v>668</v>
      </c>
      <c r="L354" s="590">
        <v>43085</v>
      </c>
      <c r="M354" s="589" t="s">
        <v>71</v>
      </c>
      <c r="N354" s="589" t="s">
        <v>6186</v>
      </c>
    </row>
    <row r="355" spans="1:14" x14ac:dyDescent="0.2">
      <c r="A355" s="589" t="s">
        <v>611</v>
      </c>
      <c r="B355" s="589" t="s">
        <v>687</v>
      </c>
      <c r="C355" s="589" t="s">
        <v>2995</v>
      </c>
      <c r="D355" s="589" t="s">
        <v>689</v>
      </c>
      <c r="E355" s="589" t="s">
        <v>6188</v>
      </c>
      <c r="F355" s="590">
        <v>43084</v>
      </c>
      <c r="G355" s="591">
        <v>125.02</v>
      </c>
      <c r="H355" s="591">
        <v>1</v>
      </c>
      <c r="I355" s="591">
        <f t="shared" si="5"/>
        <v>125.02</v>
      </c>
      <c r="J355" s="589" t="s">
        <v>474</v>
      </c>
      <c r="K355" s="589" t="s">
        <v>398</v>
      </c>
      <c r="L355" s="590">
        <v>43085</v>
      </c>
      <c r="M355" s="589" t="s">
        <v>71</v>
      </c>
      <c r="N355" s="589" t="s">
        <v>6189</v>
      </c>
    </row>
    <row r="356" spans="1:14" x14ac:dyDescent="0.2">
      <c r="A356" s="589" t="s">
        <v>611</v>
      </c>
      <c r="B356" s="589" t="s">
        <v>687</v>
      </c>
      <c r="C356" s="589" t="s">
        <v>2995</v>
      </c>
      <c r="D356" s="589" t="s">
        <v>689</v>
      </c>
      <c r="E356" s="589" t="s">
        <v>6190</v>
      </c>
      <c r="F356" s="590">
        <v>43084</v>
      </c>
      <c r="G356" s="591">
        <v>64.989999999999995</v>
      </c>
      <c r="H356" s="591">
        <v>1</v>
      </c>
      <c r="I356" s="591">
        <f t="shared" si="5"/>
        <v>64.989999999999995</v>
      </c>
      <c r="J356" s="589" t="s">
        <v>474</v>
      </c>
      <c r="K356" s="589" t="s">
        <v>398</v>
      </c>
      <c r="L356" s="590">
        <v>43085</v>
      </c>
      <c r="M356" s="589" t="s">
        <v>71</v>
      </c>
      <c r="N356" s="589" t="s">
        <v>6189</v>
      </c>
    </row>
    <row r="357" spans="1:14" x14ac:dyDescent="0.2">
      <c r="A357" s="589" t="s">
        <v>611</v>
      </c>
      <c r="B357" s="589" t="s">
        <v>687</v>
      </c>
      <c r="C357" s="589" t="s">
        <v>2995</v>
      </c>
      <c r="D357" s="589" t="s">
        <v>689</v>
      </c>
      <c r="E357" s="589" t="s">
        <v>6191</v>
      </c>
      <c r="F357" s="590">
        <v>43084</v>
      </c>
      <c r="G357" s="591">
        <v>84.99</v>
      </c>
      <c r="H357" s="591">
        <v>1</v>
      </c>
      <c r="I357" s="591">
        <f t="shared" si="5"/>
        <v>84.99</v>
      </c>
      <c r="J357" s="589" t="s">
        <v>474</v>
      </c>
      <c r="K357" s="589" t="s">
        <v>2943</v>
      </c>
      <c r="L357" s="590">
        <v>43085</v>
      </c>
      <c r="M357" s="589" t="s">
        <v>71</v>
      </c>
      <c r="N357" s="589" t="s">
        <v>5531</v>
      </c>
    </row>
    <row r="358" spans="1:14" x14ac:dyDescent="0.2">
      <c r="A358" s="589" t="s">
        <v>611</v>
      </c>
      <c r="B358" s="589" t="s">
        <v>687</v>
      </c>
      <c r="C358" s="589" t="s">
        <v>2995</v>
      </c>
      <c r="D358" s="589" t="s">
        <v>689</v>
      </c>
      <c r="E358" s="589" t="s">
        <v>6192</v>
      </c>
      <c r="F358" s="590">
        <v>43084</v>
      </c>
      <c r="G358" s="591">
        <v>99.98</v>
      </c>
      <c r="H358" s="591">
        <v>1</v>
      </c>
      <c r="I358" s="591">
        <f t="shared" si="5"/>
        <v>99.98</v>
      </c>
      <c r="J358" s="589" t="s">
        <v>474</v>
      </c>
      <c r="K358" s="589" t="s">
        <v>152</v>
      </c>
      <c r="L358" s="590">
        <v>43085</v>
      </c>
      <c r="M358" s="589" t="s">
        <v>71</v>
      </c>
      <c r="N358" s="589" t="s">
        <v>6193</v>
      </c>
    </row>
    <row r="359" spans="1:14" x14ac:dyDescent="0.2">
      <c r="A359" s="589" t="s">
        <v>611</v>
      </c>
      <c r="B359" s="589" t="s">
        <v>687</v>
      </c>
      <c r="C359" s="589" t="s">
        <v>2995</v>
      </c>
      <c r="D359" s="589" t="s">
        <v>689</v>
      </c>
      <c r="E359" s="589" t="s">
        <v>6194</v>
      </c>
      <c r="F359" s="590">
        <v>43084</v>
      </c>
      <c r="G359" s="591">
        <v>111.98</v>
      </c>
      <c r="H359" s="591">
        <v>1</v>
      </c>
      <c r="I359" s="591">
        <f t="shared" si="5"/>
        <v>111.98</v>
      </c>
      <c r="J359" s="589" t="s">
        <v>474</v>
      </c>
      <c r="K359" s="589" t="s">
        <v>617</v>
      </c>
      <c r="L359" s="590">
        <v>43085</v>
      </c>
      <c r="M359" s="589" t="s">
        <v>71</v>
      </c>
      <c r="N359" s="589" t="s">
        <v>6195</v>
      </c>
    </row>
    <row r="360" spans="1:14" x14ac:dyDescent="0.2">
      <c r="A360" s="589" t="s">
        <v>611</v>
      </c>
      <c r="B360" s="589" t="s">
        <v>687</v>
      </c>
      <c r="C360" s="589" t="s">
        <v>2995</v>
      </c>
      <c r="D360" s="589" t="s">
        <v>689</v>
      </c>
      <c r="E360" s="589" t="s">
        <v>6196</v>
      </c>
      <c r="F360" s="590">
        <v>43084</v>
      </c>
      <c r="G360" s="591">
        <v>82.95</v>
      </c>
      <c r="H360" s="591">
        <v>1</v>
      </c>
      <c r="I360" s="591">
        <f t="shared" si="5"/>
        <v>82.95</v>
      </c>
      <c r="J360" s="589" t="s">
        <v>474</v>
      </c>
      <c r="K360" s="589" t="s">
        <v>682</v>
      </c>
      <c r="L360" s="590">
        <v>43085</v>
      </c>
      <c r="M360" s="589" t="s">
        <v>71</v>
      </c>
      <c r="N360" s="589" t="s">
        <v>6197</v>
      </c>
    </row>
    <row r="361" spans="1:14" x14ac:dyDescent="0.2">
      <c r="A361" s="589" t="s">
        <v>611</v>
      </c>
      <c r="B361" s="589" t="s">
        <v>687</v>
      </c>
      <c r="C361" s="589" t="s">
        <v>2995</v>
      </c>
      <c r="D361" s="589" t="s">
        <v>689</v>
      </c>
      <c r="E361" s="589" t="s">
        <v>6198</v>
      </c>
      <c r="F361" s="590">
        <v>43084</v>
      </c>
      <c r="G361" s="591">
        <v>82.95</v>
      </c>
      <c r="H361" s="591">
        <v>1</v>
      </c>
      <c r="I361" s="591">
        <f t="shared" si="5"/>
        <v>82.95</v>
      </c>
      <c r="J361" s="589" t="s">
        <v>474</v>
      </c>
      <c r="K361" s="589" t="s">
        <v>682</v>
      </c>
      <c r="L361" s="590">
        <v>43085</v>
      </c>
      <c r="M361" s="589" t="s">
        <v>71</v>
      </c>
      <c r="N361" s="589" t="s">
        <v>6197</v>
      </c>
    </row>
    <row r="362" spans="1:14" x14ac:dyDescent="0.2">
      <c r="A362" s="589" t="s">
        <v>611</v>
      </c>
      <c r="B362" s="589" t="s">
        <v>687</v>
      </c>
      <c r="C362" s="589" t="s">
        <v>2995</v>
      </c>
      <c r="D362" s="589" t="s">
        <v>689</v>
      </c>
      <c r="E362" s="589" t="s">
        <v>6199</v>
      </c>
      <c r="F362" s="590">
        <v>43084</v>
      </c>
      <c r="G362" s="591">
        <v>82.95</v>
      </c>
      <c r="H362" s="591">
        <v>1</v>
      </c>
      <c r="I362" s="591">
        <f t="shared" si="5"/>
        <v>82.95</v>
      </c>
      <c r="J362" s="589" t="s">
        <v>474</v>
      </c>
      <c r="K362" s="589" t="s">
        <v>682</v>
      </c>
      <c r="L362" s="590">
        <v>43085</v>
      </c>
      <c r="M362" s="589" t="s">
        <v>71</v>
      </c>
      <c r="N362" s="589" t="s">
        <v>6200</v>
      </c>
    </row>
    <row r="363" spans="1:14" x14ac:dyDescent="0.2">
      <c r="A363" s="589" t="s">
        <v>611</v>
      </c>
      <c r="B363" s="589" t="s">
        <v>687</v>
      </c>
      <c r="C363" s="589" t="s">
        <v>2995</v>
      </c>
      <c r="D363" s="589" t="s">
        <v>689</v>
      </c>
      <c r="E363" s="589" t="s">
        <v>6201</v>
      </c>
      <c r="F363" s="590">
        <v>43084</v>
      </c>
      <c r="G363" s="591">
        <v>97.85</v>
      </c>
      <c r="H363" s="591">
        <v>1</v>
      </c>
      <c r="I363" s="591">
        <f t="shared" si="5"/>
        <v>97.85</v>
      </c>
      <c r="J363" s="589" t="s">
        <v>474</v>
      </c>
      <c r="K363" s="589" t="s">
        <v>682</v>
      </c>
      <c r="L363" s="590">
        <v>43085</v>
      </c>
      <c r="M363" s="589" t="s">
        <v>71</v>
      </c>
      <c r="N363" s="589" t="s">
        <v>6200</v>
      </c>
    </row>
    <row r="364" spans="1:14" x14ac:dyDescent="0.2">
      <c r="A364" s="589" t="s">
        <v>611</v>
      </c>
      <c r="B364" s="589" t="s">
        <v>687</v>
      </c>
      <c r="C364" s="589" t="s">
        <v>2995</v>
      </c>
      <c r="D364" s="589" t="s">
        <v>689</v>
      </c>
      <c r="E364" s="589" t="s">
        <v>6202</v>
      </c>
      <c r="F364" s="590">
        <v>43084</v>
      </c>
      <c r="G364" s="591">
        <v>85.1</v>
      </c>
      <c r="H364" s="591">
        <v>1</v>
      </c>
      <c r="I364" s="591">
        <f t="shared" si="5"/>
        <v>85.1</v>
      </c>
      <c r="J364" s="589" t="s">
        <v>474</v>
      </c>
      <c r="K364" s="589" t="s">
        <v>2943</v>
      </c>
      <c r="L364" s="590">
        <v>43085</v>
      </c>
      <c r="M364" s="589" t="s">
        <v>71</v>
      </c>
      <c r="N364" s="589" t="s">
        <v>6203</v>
      </c>
    </row>
    <row r="365" spans="1:14" x14ac:dyDescent="0.2">
      <c r="A365" s="589" t="s">
        <v>611</v>
      </c>
      <c r="B365" s="589" t="s">
        <v>687</v>
      </c>
      <c r="C365" s="589" t="s">
        <v>2995</v>
      </c>
      <c r="D365" s="589" t="s">
        <v>689</v>
      </c>
      <c r="E365" s="589" t="s">
        <v>6204</v>
      </c>
      <c r="F365" s="590">
        <v>43084</v>
      </c>
      <c r="G365" s="591">
        <v>66.75</v>
      </c>
      <c r="H365" s="591">
        <v>1</v>
      </c>
      <c r="I365" s="591">
        <f t="shared" si="5"/>
        <v>66.75</v>
      </c>
      <c r="J365" s="589" t="s">
        <v>474</v>
      </c>
      <c r="K365" s="589" t="s">
        <v>2943</v>
      </c>
      <c r="L365" s="590">
        <v>43085</v>
      </c>
      <c r="M365" s="589" t="s">
        <v>71</v>
      </c>
      <c r="N365" s="589" t="s">
        <v>6203</v>
      </c>
    </row>
    <row r="366" spans="1:14" x14ac:dyDescent="0.2">
      <c r="A366" s="589" t="s">
        <v>611</v>
      </c>
      <c r="B366" s="589" t="s">
        <v>687</v>
      </c>
      <c r="C366" s="589" t="s">
        <v>2995</v>
      </c>
      <c r="D366" s="589" t="s">
        <v>689</v>
      </c>
      <c r="E366" s="589" t="s">
        <v>6205</v>
      </c>
      <c r="F366" s="590">
        <v>43084</v>
      </c>
      <c r="G366" s="591">
        <v>119.98</v>
      </c>
      <c r="H366" s="591">
        <v>1</v>
      </c>
      <c r="I366" s="591">
        <f t="shared" si="5"/>
        <v>119.98</v>
      </c>
      <c r="J366" s="589" t="s">
        <v>474</v>
      </c>
      <c r="K366" s="589" t="s">
        <v>524</v>
      </c>
      <c r="L366" s="590">
        <v>43085</v>
      </c>
      <c r="M366" s="589" t="s">
        <v>71</v>
      </c>
      <c r="N366" s="589" t="s">
        <v>5523</v>
      </c>
    </row>
    <row r="367" spans="1:14" x14ac:dyDescent="0.2">
      <c r="A367" s="589" t="s">
        <v>611</v>
      </c>
      <c r="B367" s="589" t="s">
        <v>687</v>
      </c>
      <c r="C367" s="589" t="s">
        <v>2995</v>
      </c>
      <c r="D367" s="589" t="s">
        <v>689</v>
      </c>
      <c r="E367" s="589" t="s">
        <v>6206</v>
      </c>
      <c r="F367" s="590">
        <v>43084</v>
      </c>
      <c r="G367" s="591">
        <v>229.99</v>
      </c>
      <c r="H367" s="591">
        <v>1</v>
      </c>
      <c r="I367" s="591">
        <f t="shared" si="5"/>
        <v>229.99</v>
      </c>
      <c r="J367" s="589" t="s">
        <v>474</v>
      </c>
      <c r="K367" s="589" t="s">
        <v>521</v>
      </c>
      <c r="L367" s="590">
        <v>43085</v>
      </c>
      <c r="M367" s="589" t="s">
        <v>71</v>
      </c>
      <c r="N367" s="589" t="s">
        <v>5529</v>
      </c>
    </row>
    <row r="368" spans="1:14" x14ac:dyDescent="0.2">
      <c r="A368" s="589" t="s">
        <v>611</v>
      </c>
      <c r="B368" s="589" t="s">
        <v>687</v>
      </c>
      <c r="C368" s="589" t="s">
        <v>2995</v>
      </c>
      <c r="D368" s="589" t="s">
        <v>689</v>
      </c>
      <c r="E368" s="589" t="s">
        <v>6207</v>
      </c>
      <c r="F368" s="590">
        <v>43084</v>
      </c>
      <c r="G368" s="591">
        <v>77.66</v>
      </c>
      <c r="H368" s="591">
        <v>1</v>
      </c>
      <c r="I368" s="591">
        <f t="shared" si="5"/>
        <v>77.66</v>
      </c>
      <c r="J368" s="589" t="s">
        <v>474</v>
      </c>
      <c r="K368" s="589" t="s">
        <v>1837</v>
      </c>
      <c r="L368" s="590">
        <v>43085</v>
      </c>
      <c r="M368" s="589" t="s">
        <v>71</v>
      </c>
      <c r="N368" s="589" t="s">
        <v>6208</v>
      </c>
    </row>
    <row r="369" spans="1:14" x14ac:dyDescent="0.2">
      <c r="A369" s="589" t="s">
        <v>611</v>
      </c>
      <c r="B369" s="589" t="s">
        <v>687</v>
      </c>
      <c r="C369" s="589" t="s">
        <v>2995</v>
      </c>
      <c r="D369" s="589" t="s">
        <v>689</v>
      </c>
      <c r="E369" s="589" t="s">
        <v>6209</v>
      </c>
      <c r="F369" s="590">
        <v>43084</v>
      </c>
      <c r="G369" s="591">
        <v>77.66</v>
      </c>
      <c r="H369" s="591">
        <v>1</v>
      </c>
      <c r="I369" s="591">
        <f t="shared" si="5"/>
        <v>77.66</v>
      </c>
      <c r="J369" s="589" t="s">
        <v>474</v>
      </c>
      <c r="K369" s="589" t="s">
        <v>1837</v>
      </c>
      <c r="L369" s="590">
        <v>43085</v>
      </c>
      <c r="M369" s="589" t="s">
        <v>71</v>
      </c>
      <c r="N369" s="589" t="s">
        <v>6210</v>
      </c>
    </row>
    <row r="370" spans="1:14" x14ac:dyDescent="0.2">
      <c r="A370" s="589" t="s">
        <v>611</v>
      </c>
      <c r="B370" s="589" t="s">
        <v>687</v>
      </c>
      <c r="C370" s="589" t="s">
        <v>2995</v>
      </c>
      <c r="D370" s="589" t="s">
        <v>689</v>
      </c>
      <c r="E370" s="589" t="s">
        <v>6211</v>
      </c>
      <c r="F370" s="590">
        <v>43084</v>
      </c>
      <c r="G370" s="591">
        <v>125.91</v>
      </c>
      <c r="H370" s="591">
        <v>1</v>
      </c>
      <c r="I370" s="591">
        <f t="shared" si="5"/>
        <v>125.91</v>
      </c>
      <c r="J370" s="589" t="s">
        <v>474</v>
      </c>
      <c r="K370" s="589" t="s">
        <v>1837</v>
      </c>
      <c r="L370" s="590">
        <v>43085</v>
      </c>
      <c r="M370" s="589" t="s">
        <v>71</v>
      </c>
      <c r="N370" s="589" t="s">
        <v>6208</v>
      </c>
    </row>
    <row r="371" spans="1:14" x14ac:dyDescent="0.2">
      <c r="A371" s="589" t="s">
        <v>611</v>
      </c>
      <c r="B371" s="589" t="s">
        <v>687</v>
      </c>
      <c r="C371" s="589" t="s">
        <v>2995</v>
      </c>
      <c r="D371" s="589" t="s">
        <v>689</v>
      </c>
      <c r="E371" s="589" t="s">
        <v>6212</v>
      </c>
      <c r="F371" s="590">
        <v>43084</v>
      </c>
      <c r="G371" s="591">
        <v>125.91</v>
      </c>
      <c r="H371" s="591">
        <v>1</v>
      </c>
      <c r="I371" s="591">
        <f t="shared" si="5"/>
        <v>125.91</v>
      </c>
      <c r="J371" s="589" t="s">
        <v>474</v>
      </c>
      <c r="K371" s="589" t="s">
        <v>1837</v>
      </c>
      <c r="L371" s="590">
        <v>43085</v>
      </c>
      <c r="M371" s="589" t="s">
        <v>71</v>
      </c>
      <c r="N371" s="589" t="s">
        <v>6210</v>
      </c>
    </row>
    <row r="372" spans="1:14" x14ac:dyDescent="0.2">
      <c r="A372" s="589" t="s">
        <v>611</v>
      </c>
      <c r="B372" s="589" t="s">
        <v>687</v>
      </c>
      <c r="C372" s="589" t="s">
        <v>2995</v>
      </c>
      <c r="D372" s="589" t="s">
        <v>689</v>
      </c>
      <c r="E372" s="589" t="s">
        <v>6213</v>
      </c>
      <c r="F372" s="590">
        <v>43084</v>
      </c>
      <c r="G372" s="591">
        <v>216.39</v>
      </c>
      <c r="H372" s="591">
        <v>1</v>
      </c>
      <c r="I372" s="591">
        <f t="shared" si="5"/>
        <v>216.39</v>
      </c>
      <c r="J372" s="589" t="s">
        <v>474</v>
      </c>
      <c r="K372" s="589" t="s">
        <v>1837</v>
      </c>
      <c r="L372" s="590">
        <v>43085</v>
      </c>
      <c r="M372" s="589" t="s">
        <v>71</v>
      </c>
      <c r="N372" s="589" t="s">
        <v>6208</v>
      </c>
    </row>
    <row r="373" spans="1:14" x14ac:dyDescent="0.2">
      <c r="A373" s="589" t="s">
        <v>611</v>
      </c>
      <c r="B373" s="589" t="s">
        <v>687</v>
      </c>
      <c r="C373" s="589" t="s">
        <v>2995</v>
      </c>
      <c r="D373" s="589" t="s">
        <v>689</v>
      </c>
      <c r="E373" s="589" t="s">
        <v>6214</v>
      </c>
      <c r="F373" s="590">
        <v>43084</v>
      </c>
      <c r="G373" s="591">
        <v>80</v>
      </c>
      <c r="H373" s="591">
        <v>1</v>
      </c>
      <c r="I373" s="591">
        <f t="shared" si="5"/>
        <v>80</v>
      </c>
      <c r="J373" s="589" t="s">
        <v>474</v>
      </c>
      <c r="K373" s="589" t="s">
        <v>156</v>
      </c>
      <c r="L373" s="590">
        <v>43085</v>
      </c>
      <c r="M373" s="589" t="s">
        <v>71</v>
      </c>
      <c r="N373" s="589" t="s">
        <v>3997</v>
      </c>
    </row>
    <row r="374" spans="1:14" x14ac:dyDescent="0.2">
      <c r="A374" s="589" t="s">
        <v>611</v>
      </c>
      <c r="B374" s="589" t="s">
        <v>687</v>
      </c>
      <c r="C374" s="589" t="s">
        <v>2995</v>
      </c>
      <c r="D374" s="589" t="s">
        <v>689</v>
      </c>
      <c r="E374" s="589" t="s">
        <v>6215</v>
      </c>
      <c r="F374" s="590">
        <v>43084</v>
      </c>
      <c r="G374" s="591">
        <v>157</v>
      </c>
      <c r="H374" s="591">
        <v>1</v>
      </c>
      <c r="I374" s="591">
        <f t="shared" si="5"/>
        <v>157</v>
      </c>
      <c r="J374" s="589" t="s">
        <v>474</v>
      </c>
      <c r="K374" s="589" t="s">
        <v>156</v>
      </c>
      <c r="L374" s="590">
        <v>43085</v>
      </c>
      <c r="M374" s="589" t="s">
        <v>71</v>
      </c>
      <c r="N374" s="589" t="s">
        <v>3997</v>
      </c>
    </row>
    <row r="375" spans="1:14" x14ac:dyDescent="0.2">
      <c r="A375" s="589" t="s">
        <v>611</v>
      </c>
      <c r="B375" s="589" t="s">
        <v>687</v>
      </c>
      <c r="C375" s="589" t="s">
        <v>2995</v>
      </c>
      <c r="D375" s="589" t="s">
        <v>689</v>
      </c>
      <c r="E375" s="589" t="s">
        <v>6216</v>
      </c>
      <c r="F375" s="590">
        <v>43083</v>
      </c>
      <c r="G375" s="591">
        <v>55.77</v>
      </c>
      <c r="H375" s="591">
        <v>1</v>
      </c>
      <c r="I375" s="591">
        <f t="shared" si="5"/>
        <v>55.77</v>
      </c>
      <c r="J375" s="589" t="s">
        <v>474</v>
      </c>
      <c r="K375" s="589" t="s">
        <v>2943</v>
      </c>
      <c r="L375" s="590">
        <v>43084</v>
      </c>
      <c r="M375" s="589" t="s">
        <v>71</v>
      </c>
      <c r="N375" s="589" t="s">
        <v>5531</v>
      </c>
    </row>
    <row r="376" spans="1:14" x14ac:dyDescent="0.2">
      <c r="A376" s="589" t="s">
        <v>611</v>
      </c>
      <c r="B376" s="589" t="s">
        <v>687</v>
      </c>
      <c r="C376" s="589" t="s">
        <v>2995</v>
      </c>
      <c r="D376" s="589" t="s">
        <v>689</v>
      </c>
      <c r="E376" s="589" t="s">
        <v>6217</v>
      </c>
      <c r="F376" s="590">
        <v>43083</v>
      </c>
      <c r="G376" s="591">
        <v>40.770000000000003</v>
      </c>
      <c r="H376" s="591">
        <v>1</v>
      </c>
      <c r="I376" s="591">
        <f t="shared" si="5"/>
        <v>40.770000000000003</v>
      </c>
      <c r="J376" s="589" t="s">
        <v>474</v>
      </c>
      <c r="K376" s="589" t="s">
        <v>2943</v>
      </c>
      <c r="L376" s="590">
        <v>43084</v>
      </c>
      <c r="M376" s="589" t="s">
        <v>71</v>
      </c>
      <c r="N376" s="589" t="s">
        <v>5531</v>
      </c>
    </row>
    <row r="377" spans="1:14" x14ac:dyDescent="0.2">
      <c r="A377" s="589" t="s">
        <v>611</v>
      </c>
      <c r="B377" s="589" t="s">
        <v>687</v>
      </c>
      <c r="C377" s="589" t="s">
        <v>2995</v>
      </c>
      <c r="D377" s="589" t="s">
        <v>689</v>
      </c>
      <c r="E377" s="589" t="s">
        <v>6218</v>
      </c>
      <c r="F377" s="590">
        <v>43083</v>
      </c>
      <c r="G377" s="591">
        <v>966.45</v>
      </c>
      <c r="H377" s="591">
        <v>1</v>
      </c>
      <c r="I377" s="591">
        <f t="shared" si="5"/>
        <v>966.45</v>
      </c>
      <c r="J377" s="589" t="s">
        <v>474</v>
      </c>
      <c r="K377" s="589" t="s">
        <v>152</v>
      </c>
      <c r="L377" s="590">
        <v>43084</v>
      </c>
      <c r="M377" s="589" t="s">
        <v>71</v>
      </c>
      <c r="N377" s="589" t="s">
        <v>4091</v>
      </c>
    </row>
    <row r="378" spans="1:14" x14ac:dyDescent="0.2">
      <c r="A378" s="589" t="s">
        <v>611</v>
      </c>
      <c r="B378" s="589" t="s">
        <v>687</v>
      </c>
      <c r="C378" s="589" t="s">
        <v>2995</v>
      </c>
      <c r="D378" s="589" t="s">
        <v>689</v>
      </c>
      <c r="E378" s="589" t="s">
        <v>6219</v>
      </c>
      <c r="F378" s="590">
        <v>43083</v>
      </c>
      <c r="G378" s="591">
        <v>84.98</v>
      </c>
      <c r="H378" s="591">
        <v>1</v>
      </c>
      <c r="I378" s="591">
        <f t="shared" si="5"/>
        <v>84.98</v>
      </c>
      <c r="J378" s="589" t="s">
        <v>474</v>
      </c>
      <c r="K378" s="589" t="s">
        <v>2943</v>
      </c>
      <c r="L378" s="590">
        <v>43084</v>
      </c>
      <c r="M378" s="589" t="s">
        <v>71</v>
      </c>
      <c r="N378" s="589" t="s">
        <v>6220</v>
      </c>
    </row>
    <row r="379" spans="1:14" x14ac:dyDescent="0.2">
      <c r="A379" s="589" t="s">
        <v>611</v>
      </c>
      <c r="B379" s="589" t="s">
        <v>687</v>
      </c>
      <c r="C379" s="589" t="s">
        <v>2995</v>
      </c>
      <c r="D379" s="589" t="s">
        <v>689</v>
      </c>
      <c r="E379" s="589" t="s">
        <v>6221</v>
      </c>
      <c r="F379" s="590">
        <v>43083</v>
      </c>
      <c r="G379" s="591">
        <v>99.98</v>
      </c>
      <c r="H379" s="591">
        <v>1</v>
      </c>
      <c r="I379" s="591">
        <f t="shared" si="5"/>
        <v>99.98</v>
      </c>
      <c r="J379" s="589" t="s">
        <v>474</v>
      </c>
      <c r="K379" s="589" t="s">
        <v>494</v>
      </c>
      <c r="L379" s="590">
        <v>43084</v>
      </c>
      <c r="M379" s="589" t="s">
        <v>71</v>
      </c>
      <c r="N379" s="589" t="s">
        <v>6222</v>
      </c>
    </row>
    <row r="380" spans="1:14" x14ac:dyDescent="0.2">
      <c r="A380" s="589" t="s">
        <v>611</v>
      </c>
      <c r="B380" s="589" t="s">
        <v>687</v>
      </c>
      <c r="C380" s="589" t="s">
        <v>2995</v>
      </c>
      <c r="D380" s="589" t="s">
        <v>689</v>
      </c>
      <c r="E380" s="589" t="s">
        <v>6223</v>
      </c>
      <c r="F380" s="590">
        <v>43083</v>
      </c>
      <c r="G380" s="591">
        <v>127.51</v>
      </c>
      <c r="H380" s="591">
        <v>1</v>
      </c>
      <c r="I380" s="591">
        <f t="shared" si="5"/>
        <v>127.51</v>
      </c>
      <c r="J380" s="589" t="s">
        <v>474</v>
      </c>
      <c r="K380" s="589" t="s">
        <v>550</v>
      </c>
      <c r="L380" s="590">
        <v>43084</v>
      </c>
      <c r="M380" s="589" t="s">
        <v>71</v>
      </c>
      <c r="N380" s="589" t="s">
        <v>6224</v>
      </c>
    </row>
    <row r="381" spans="1:14" x14ac:dyDescent="0.2">
      <c r="A381" s="589" t="s">
        <v>611</v>
      </c>
      <c r="B381" s="589" t="s">
        <v>687</v>
      </c>
      <c r="C381" s="589" t="s">
        <v>2995</v>
      </c>
      <c r="D381" s="589" t="s">
        <v>689</v>
      </c>
      <c r="E381" s="589" t="s">
        <v>6225</v>
      </c>
      <c r="F381" s="590">
        <v>43083</v>
      </c>
      <c r="G381" s="591">
        <v>82.95</v>
      </c>
      <c r="H381" s="591">
        <v>1</v>
      </c>
      <c r="I381" s="591">
        <f t="shared" si="5"/>
        <v>82.95</v>
      </c>
      <c r="J381" s="589" t="s">
        <v>474</v>
      </c>
      <c r="K381" s="589" t="s">
        <v>2203</v>
      </c>
      <c r="L381" s="590">
        <v>43084</v>
      </c>
      <c r="M381" s="589" t="s">
        <v>71</v>
      </c>
      <c r="N381" s="589" t="s">
        <v>3133</v>
      </c>
    </row>
    <row r="382" spans="1:14" x14ac:dyDescent="0.2">
      <c r="A382" s="589" t="s">
        <v>611</v>
      </c>
      <c r="B382" s="589" t="s">
        <v>687</v>
      </c>
      <c r="C382" s="589" t="s">
        <v>2995</v>
      </c>
      <c r="D382" s="589" t="s">
        <v>689</v>
      </c>
      <c r="E382" s="589" t="s">
        <v>6226</v>
      </c>
      <c r="F382" s="590">
        <v>43083</v>
      </c>
      <c r="G382" s="591">
        <v>97.85</v>
      </c>
      <c r="H382" s="591">
        <v>1</v>
      </c>
      <c r="I382" s="591">
        <f t="shared" si="5"/>
        <v>97.85</v>
      </c>
      <c r="J382" s="589" t="s">
        <v>474</v>
      </c>
      <c r="K382" s="589" t="s">
        <v>2203</v>
      </c>
      <c r="L382" s="590">
        <v>43084</v>
      </c>
      <c r="M382" s="589" t="s">
        <v>71</v>
      </c>
      <c r="N382" s="589" t="s">
        <v>3133</v>
      </c>
    </row>
    <row r="383" spans="1:14" x14ac:dyDescent="0.2">
      <c r="A383" s="589" t="s">
        <v>611</v>
      </c>
      <c r="B383" s="589" t="s">
        <v>687</v>
      </c>
      <c r="C383" s="589" t="s">
        <v>2995</v>
      </c>
      <c r="D383" s="589" t="s">
        <v>689</v>
      </c>
      <c r="E383" s="589" t="s">
        <v>6227</v>
      </c>
      <c r="F383" s="590">
        <v>43083</v>
      </c>
      <c r="G383" s="591">
        <v>59.48</v>
      </c>
      <c r="H383" s="591">
        <v>1</v>
      </c>
      <c r="I383" s="591">
        <f t="shared" si="5"/>
        <v>59.48</v>
      </c>
      <c r="J383" s="589" t="s">
        <v>474</v>
      </c>
      <c r="K383" s="589" t="s">
        <v>152</v>
      </c>
      <c r="L383" s="590">
        <v>43084</v>
      </c>
      <c r="M383" s="589" t="s">
        <v>71</v>
      </c>
      <c r="N383" s="589" t="s">
        <v>6228</v>
      </c>
    </row>
    <row r="384" spans="1:14" x14ac:dyDescent="0.2">
      <c r="A384" s="589" t="s">
        <v>611</v>
      </c>
      <c r="B384" s="589" t="s">
        <v>687</v>
      </c>
      <c r="C384" s="589" t="s">
        <v>2995</v>
      </c>
      <c r="D384" s="589" t="s">
        <v>689</v>
      </c>
      <c r="E384" s="589" t="s">
        <v>6229</v>
      </c>
      <c r="F384" s="590">
        <v>43083</v>
      </c>
      <c r="G384" s="591">
        <v>44.99</v>
      </c>
      <c r="H384" s="591">
        <v>1</v>
      </c>
      <c r="I384" s="591">
        <f t="shared" si="5"/>
        <v>44.99</v>
      </c>
      <c r="J384" s="589" t="s">
        <v>474</v>
      </c>
      <c r="K384" s="589" t="s">
        <v>152</v>
      </c>
      <c r="L384" s="590">
        <v>43084</v>
      </c>
      <c r="M384" s="589" t="s">
        <v>71</v>
      </c>
      <c r="N384" s="589" t="s">
        <v>6228</v>
      </c>
    </row>
    <row r="385" spans="1:14" x14ac:dyDescent="0.2">
      <c r="A385" s="589" t="s">
        <v>611</v>
      </c>
      <c r="B385" s="589" t="s">
        <v>687</v>
      </c>
      <c r="C385" s="589" t="s">
        <v>2995</v>
      </c>
      <c r="D385" s="589" t="s">
        <v>689</v>
      </c>
      <c r="E385" s="589" t="s">
        <v>6230</v>
      </c>
      <c r="F385" s="590">
        <v>43083</v>
      </c>
      <c r="G385" s="591">
        <v>565.04999999999995</v>
      </c>
      <c r="H385" s="591">
        <v>1</v>
      </c>
      <c r="I385" s="591">
        <f t="shared" si="5"/>
        <v>565.04999999999995</v>
      </c>
      <c r="J385" s="589" t="s">
        <v>474</v>
      </c>
      <c r="K385" s="589" t="s">
        <v>682</v>
      </c>
      <c r="L385" s="590">
        <v>43084</v>
      </c>
      <c r="M385" s="589" t="s">
        <v>71</v>
      </c>
      <c r="N385" s="589" t="s">
        <v>6231</v>
      </c>
    </row>
    <row r="386" spans="1:14" x14ac:dyDescent="0.2">
      <c r="A386" s="589" t="s">
        <v>611</v>
      </c>
      <c r="B386" s="589" t="s">
        <v>687</v>
      </c>
      <c r="C386" s="589" t="s">
        <v>2995</v>
      </c>
      <c r="D386" s="589" t="s">
        <v>689</v>
      </c>
      <c r="E386" s="589" t="s">
        <v>6232</v>
      </c>
      <c r="F386" s="590">
        <v>43083</v>
      </c>
      <c r="G386" s="591">
        <v>84.98</v>
      </c>
      <c r="H386" s="591">
        <v>1</v>
      </c>
      <c r="I386" s="591">
        <f t="shared" si="5"/>
        <v>84.98</v>
      </c>
      <c r="J386" s="589" t="s">
        <v>474</v>
      </c>
      <c r="K386" s="589" t="s">
        <v>2943</v>
      </c>
      <c r="L386" s="590">
        <v>43084</v>
      </c>
      <c r="M386" s="589" t="s">
        <v>71</v>
      </c>
      <c r="N386" s="589" t="s">
        <v>6233</v>
      </c>
    </row>
    <row r="387" spans="1:14" x14ac:dyDescent="0.2">
      <c r="A387" s="589" t="s">
        <v>611</v>
      </c>
      <c r="B387" s="589" t="s">
        <v>687</v>
      </c>
      <c r="C387" s="589" t="s">
        <v>2995</v>
      </c>
      <c r="D387" s="589" t="s">
        <v>689</v>
      </c>
      <c r="E387" s="589" t="s">
        <v>6234</v>
      </c>
      <c r="F387" s="590">
        <v>43083</v>
      </c>
      <c r="G387" s="591">
        <v>84.98</v>
      </c>
      <c r="H387" s="591">
        <v>1</v>
      </c>
      <c r="I387" s="591">
        <f t="shared" ref="I387:I450" si="6">G387*H387</f>
        <v>84.98</v>
      </c>
      <c r="J387" s="589" t="s">
        <v>474</v>
      </c>
      <c r="K387" s="589" t="s">
        <v>2943</v>
      </c>
      <c r="L387" s="590">
        <v>43084</v>
      </c>
      <c r="M387" s="589" t="s">
        <v>71</v>
      </c>
      <c r="N387" s="589" t="s">
        <v>6235</v>
      </c>
    </row>
    <row r="388" spans="1:14" x14ac:dyDescent="0.2">
      <c r="A388" s="589" t="s">
        <v>611</v>
      </c>
      <c r="B388" s="589" t="s">
        <v>687</v>
      </c>
      <c r="C388" s="589" t="s">
        <v>2995</v>
      </c>
      <c r="D388" s="589" t="s">
        <v>689</v>
      </c>
      <c r="E388" s="589" t="s">
        <v>6236</v>
      </c>
      <c r="F388" s="590">
        <v>43083</v>
      </c>
      <c r="G388" s="591">
        <v>564.92999999999995</v>
      </c>
      <c r="H388" s="591">
        <v>1</v>
      </c>
      <c r="I388" s="591">
        <f t="shared" si="6"/>
        <v>564.92999999999995</v>
      </c>
      <c r="J388" s="589" t="s">
        <v>474</v>
      </c>
      <c r="K388" s="589" t="s">
        <v>682</v>
      </c>
      <c r="L388" s="590">
        <v>43084</v>
      </c>
      <c r="M388" s="589" t="s">
        <v>71</v>
      </c>
      <c r="N388" s="589" t="s">
        <v>6237</v>
      </c>
    </row>
    <row r="389" spans="1:14" x14ac:dyDescent="0.2">
      <c r="A389" s="589" t="s">
        <v>611</v>
      </c>
      <c r="B389" s="589" t="s">
        <v>687</v>
      </c>
      <c r="C389" s="589" t="s">
        <v>2995</v>
      </c>
      <c r="D389" s="589" t="s">
        <v>689</v>
      </c>
      <c r="E389" s="589" t="s">
        <v>6238</v>
      </c>
      <c r="F389" s="590">
        <v>43083</v>
      </c>
      <c r="G389" s="591">
        <v>772.93</v>
      </c>
      <c r="H389" s="591">
        <v>1</v>
      </c>
      <c r="I389" s="591">
        <f t="shared" si="6"/>
        <v>772.93</v>
      </c>
      <c r="J389" s="589" t="s">
        <v>474</v>
      </c>
      <c r="K389" s="589" t="s">
        <v>152</v>
      </c>
      <c r="L389" s="590">
        <v>43084</v>
      </c>
      <c r="M389" s="589" t="s">
        <v>71</v>
      </c>
      <c r="N389" s="589" t="s">
        <v>6239</v>
      </c>
    </row>
    <row r="390" spans="1:14" x14ac:dyDescent="0.2">
      <c r="A390" s="589" t="s">
        <v>611</v>
      </c>
      <c r="B390" s="589" t="s">
        <v>687</v>
      </c>
      <c r="C390" s="589" t="s">
        <v>2995</v>
      </c>
      <c r="D390" s="589" t="s">
        <v>689</v>
      </c>
      <c r="E390" s="589" t="s">
        <v>6240</v>
      </c>
      <c r="F390" s="590">
        <v>43083</v>
      </c>
      <c r="G390" s="591">
        <v>772.93</v>
      </c>
      <c r="H390" s="591">
        <v>1</v>
      </c>
      <c r="I390" s="591">
        <f t="shared" si="6"/>
        <v>772.93</v>
      </c>
      <c r="J390" s="589" t="s">
        <v>474</v>
      </c>
      <c r="K390" s="589" t="s">
        <v>152</v>
      </c>
      <c r="L390" s="590">
        <v>43084</v>
      </c>
      <c r="M390" s="589" t="s">
        <v>71</v>
      </c>
      <c r="N390" s="589" t="s">
        <v>6241</v>
      </c>
    </row>
    <row r="391" spans="1:14" x14ac:dyDescent="0.2">
      <c r="A391" s="589" t="s">
        <v>611</v>
      </c>
      <c r="B391" s="589" t="s">
        <v>687</v>
      </c>
      <c r="C391" s="589" t="s">
        <v>2995</v>
      </c>
      <c r="D391" s="589" t="s">
        <v>689</v>
      </c>
      <c r="E391" s="589" t="s">
        <v>6242</v>
      </c>
      <c r="F391" s="590">
        <v>43083</v>
      </c>
      <c r="G391" s="591">
        <v>807.94</v>
      </c>
      <c r="H391" s="591">
        <v>1</v>
      </c>
      <c r="I391" s="591">
        <f t="shared" si="6"/>
        <v>807.94</v>
      </c>
      <c r="J391" s="589" t="s">
        <v>474</v>
      </c>
      <c r="K391" s="589" t="s">
        <v>152</v>
      </c>
      <c r="L391" s="590">
        <v>43084</v>
      </c>
      <c r="M391" s="589" t="s">
        <v>71</v>
      </c>
      <c r="N391" s="589" t="s">
        <v>6243</v>
      </c>
    </row>
    <row r="392" spans="1:14" x14ac:dyDescent="0.2">
      <c r="A392" s="589" t="s">
        <v>611</v>
      </c>
      <c r="B392" s="589" t="s">
        <v>687</v>
      </c>
      <c r="C392" s="589" t="s">
        <v>2995</v>
      </c>
      <c r="D392" s="589" t="s">
        <v>689</v>
      </c>
      <c r="E392" s="589" t="s">
        <v>6244</v>
      </c>
      <c r="F392" s="590">
        <v>43083</v>
      </c>
      <c r="G392" s="591">
        <v>119.98</v>
      </c>
      <c r="H392" s="591">
        <v>1</v>
      </c>
      <c r="I392" s="591">
        <f t="shared" si="6"/>
        <v>119.98</v>
      </c>
      <c r="J392" s="589" t="s">
        <v>474</v>
      </c>
      <c r="K392" s="589" t="s">
        <v>1560</v>
      </c>
      <c r="L392" s="590">
        <v>43084</v>
      </c>
      <c r="M392" s="589" t="s">
        <v>71</v>
      </c>
      <c r="N392" s="589" t="s">
        <v>6139</v>
      </c>
    </row>
    <row r="393" spans="1:14" x14ac:dyDescent="0.2">
      <c r="A393" s="589" t="s">
        <v>611</v>
      </c>
      <c r="B393" s="589" t="s">
        <v>687</v>
      </c>
      <c r="C393" s="589" t="s">
        <v>2995</v>
      </c>
      <c r="D393" s="589" t="s">
        <v>689</v>
      </c>
      <c r="E393" s="589" t="s">
        <v>6245</v>
      </c>
      <c r="F393" s="590">
        <v>43083</v>
      </c>
      <c r="G393" s="591">
        <v>82.95</v>
      </c>
      <c r="H393" s="591">
        <v>1</v>
      </c>
      <c r="I393" s="591">
        <f t="shared" si="6"/>
        <v>82.95</v>
      </c>
      <c r="J393" s="589" t="s">
        <v>474</v>
      </c>
      <c r="K393" s="589" t="s">
        <v>682</v>
      </c>
      <c r="L393" s="590">
        <v>43084</v>
      </c>
      <c r="M393" s="589" t="s">
        <v>71</v>
      </c>
      <c r="N393" s="589" t="s">
        <v>6246</v>
      </c>
    </row>
    <row r="394" spans="1:14" x14ac:dyDescent="0.2">
      <c r="A394" s="589" t="s">
        <v>611</v>
      </c>
      <c r="B394" s="589" t="s">
        <v>687</v>
      </c>
      <c r="C394" s="589" t="s">
        <v>2995</v>
      </c>
      <c r="D394" s="589" t="s">
        <v>689</v>
      </c>
      <c r="E394" s="589" t="s">
        <v>6247</v>
      </c>
      <c r="F394" s="590">
        <v>43083</v>
      </c>
      <c r="G394" s="591">
        <v>257.02</v>
      </c>
      <c r="H394" s="591">
        <v>1</v>
      </c>
      <c r="I394" s="591">
        <f t="shared" si="6"/>
        <v>257.02</v>
      </c>
      <c r="J394" s="589" t="s">
        <v>474</v>
      </c>
      <c r="K394" s="589" t="s">
        <v>1903</v>
      </c>
      <c r="L394" s="590">
        <v>43084</v>
      </c>
      <c r="M394" s="589" t="s">
        <v>71</v>
      </c>
      <c r="N394" s="589" t="s">
        <v>6248</v>
      </c>
    </row>
    <row r="395" spans="1:14" x14ac:dyDescent="0.2">
      <c r="A395" s="589" t="s">
        <v>611</v>
      </c>
      <c r="B395" s="589" t="s">
        <v>687</v>
      </c>
      <c r="C395" s="589" t="s">
        <v>2995</v>
      </c>
      <c r="D395" s="589" t="s">
        <v>689</v>
      </c>
      <c r="E395" s="589" t="s">
        <v>6249</v>
      </c>
      <c r="F395" s="590">
        <v>43083</v>
      </c>
      <c r="G395" s="591">
        <v>135.43</v>
      </c>
      <c r="H395" s="591">
        <v>1</v>
      </c>
      <c r="I395" s="591">
        <f t="shared" si="6"/>
        <v>135.43</v>
      </c>
      <c r="J395" s="589" t="s">
        <v>474</v>
      </c>
      <c r="K395" s="589" t="s">
        <v>1073</v>
      </c>
      <c r="L395" s="590">
        <v>43084</v>
      </c>
      <c r="M395" s="589" t="s">
        <v>71</v>
      </c>
      <c r="N395" s="589" t="s">
        <v>474</v>
      </c>
    </row>
    <row r="396" spans="1:14" x14ac:dyDescent="0.2">
      <c r="A396" s="589" t="s">
        <v>611</v>
      </c>
      <c r="B396" s="589" t="s">
        <v>687</v>
      </c>
      <c r="C396" s="589" t="s">
        <v>2995</v>
      </c>
      <c r="D396" s="589" t="s">
        <v>689</v>
      </c>
      <c r="E396" s="589" t="s">
        <v>6250</v>
      </c>
      <c r="F396" s="590">
        <v>43083</v>
      </c>
      <c r="G396" s="591">
        <v>175.81</v>
      </c>
      <c r="H396" s="591">
        <v>1</v>
      </c>
      <c r="I396" s="591">
        <f t="shared" si="6"/>
        <v>175.81</v>
      </c>
      <c r="J396" s="589" t="s">
        <v>474</v>
      </c>
      <c r="K396" s="589" t="s">
        <v>1903</v>
      </c>
      <c r="L396" s="590">
        <v>43084</v>
      </c>
      <c r="M396" s="589" t="s">
        <v>71</v>
      </c>
      <c r="N396" s="589" t="s">
        <v>6251</v>
      </c>
    </row>
    <row r="397" spans="1:14" x14ac:dyDescent="0.2">
      <c r="A397" s="589" t="s">
        <v>611</v>
      </c>
      <c r="B397" s="589" t="s">
        <v>687</v>
      </c>
      <c r="C397" s="589" t="s">
        <v>2995</v>
      </c>
      <c r="D397" s="589" t="s">
        <v>689</v>
      </c>
      <c r="E397" s="589" t="s">
        <v>6252</v>
      </c>
      <c r="F397" s="590">
        <v>43083</v>
      </c>
      <c r="G397" s="591">
        <v>797.02</v>
      </c>
      <c r="H397" s="591">
        <v>1</v>
      </c>
      <c r="I397" s="591">
        <f t="shared" si="6"/>
        <v>797.02</v>
      </c>
      <c r="J397" s="589" t="s">
        <v>474</v>
      </c>
      <c r="K397" s="589" t="s">
        <v>1903</v>
      </c>
      <c r="L397" s="590">
        <v>43084</v>
      </c>
      <c r="M397" s="589" t="s">
        <v>71</v>
      </c>
      <c r="N397" s="589" t="s">
        <v>6253</v>
      </c>
    </row>
    <row r="398" spans="1:14" x14ac:dyDescent="0.2">
      <c r="A398" s="589" t="s">
        <v>611</v>
      </c>
      <c r="B398" s="589" t="s">
        <v>687</v>
      </c>
      <c r="C398" s="589" t="s">
        <v>2995</v>
      </c>
      <c r="D398" s="589" t="s">
        <v>689</v>
      </c>
      <c r="E398" s="589" t="s">
        <v>6254</v>
      </c>
      <c r="F398" s="590">
        <v>43083</v>
      </c>
      <c r="G398" s="591">
        <v>2.2999999999999998</v>
      </c>
      <c r="H398" s="591">
        <v>1</v>
      </c>
      <c r="I398" s="591">
        <f t="shared" si="6"/>
        <v>2.2999999999999998</v>
      </c>
      <c r="J398" s="589" t="s">
        <v>474</v>
      </c>
      <c r="K398" s="589" t="s">
        <v>2195</v>
      </c>
      <c r="L398" s="590">
        <v>43084</v>
      </c>
      <c r="M398" s="589" t="s">
        <v>71</v>
      </c>
      <c r="N398" s="589" t="s">
        <v>6255</v>
      </c>
    </row>
    <row r="399" spans="1:14" x14ac:dyDescent="0.2">
      <c r="A399" s="589" t="s">
        <v>611</v>
      </c>
      <c r="B399" s="589" t="s">
        <v>687</v>
      </c>
      <c r="C399" s="589" t="s">
        <v>2995</v>
      </c>
      <c r="D399" s="589" t="s">
        <v>689</v>
      </c>
      <c r="E399" s="589" t="s">
        <v>6256</v>
      </c>
      <c r="F399" s="590">
        <v>43083</v>
      </c>
      <c r="G399" s="591">
        <v>258.45999999999998</v>
      </c>
      <c r="H399" s="591">
        <v>1</v>
      </c>
      <c r="I399" s="591">
        <f t="shared" si="6"/>
        <v>258.45999999999998</v>
      </c>
      <c r="J399" s="589" t="s">
        <v>474</v>
      </c>
      <c r="K399" s="589" t="s">
        <v>1073</v>
      </c>
      <c r="L399" s="590">
        <v>43084</v>
      </c>
      <c r="M399" s="589" t="s">
        <v>71</v>
      </c>
      <c r="N399" s="589" t="s">
        <v>474</v>
      </c>
    </row>
    <row r="400" spans="1:14" x14ac:dyDescent="0.2">
      <c r="A400" s="589" t="s">
        <v>611</v>
      </c>
      <c r="B400" s="589" t="s">
        <v>687</v>
      </c>
      <c r="C400" s="589" t="s">
        <v>2995</v>
      </c>
      <c r="D400" s="589" t="s">
        <v>689</v>
      </c>
      <c r="E400" s="589" t="s">
        <v>6257</v>
      </c>
      <c r="F400" s="590">
        <v>43083</v>
      </c>
      <c r="G400" s="591">
        <v>94.98</v>
      </c>
      <c r="H400" s="591">
        <v>1</v>
      </c>
      <c r="I400" s="591">
        <f t="shared" si="6"/>
        <v>94.98</v>
      </c>
      <c r="J400" s="589" t="s">
        <v>474</v>
      </c>
      <c r="K400" s="589" t="s">
        <v>6169</v>
      </c>
      <c r="L400" s="590">
        <v>43084</v>
      </c>
      <c r="M400" s="589" t="s">
        <v>71</v>
      </c>
      <c r="N400" s="589" t="s">
        <v>6258</v>
      </c>
    </row>
    <row r="401" spans="1:14" x14ac:dyDescent="0.2">
      <c r="A401" s="589" t="s">
        <v>611</v>
      </c>
      <c r="B401" s="589" t="s">
        <v>687</v>
      </c>
      <c r="C401" s="589" t="s">
        <v>2995</v>
      </c>
      <c r="D401" s="589" t="s">
        <v>689</v>
      </c>
      <c r="E401" s="589" t="s">
        <v>6259</v>
      </c>
      <c r="F401" s="590">
        <v>43083</v>
      </c>
      <c r="G401" s="591">
        <v>159.97999999999999</v>
      </c>
      <c r="H401" s="591">
        <v>1</v>
      </c>
      <c r="I401" s="591">
        <f t="shared" si="6"/>
        <v>159.97999999999999</v>
      </c>
      <c r="J401" s="589" t="s">
        <v>474</v>
      </c>
      <c r="K401" s="589" t="s">
        <v>1073</v>
      </c>
      <c r="L401" s="590">
        <v>43084</v>
      </c>
      <c r="M401" s="589" t="s">
        <v>71</v>
      </c>
      <c r="N401" s="589" t="s">
        <v>474</v>
      </c>
    </row>
    <row r="402" spans="1:14" x14ac:dyDescent="0.2">
      <c r="A402" s="589" t="s">
        <v>611</v>
      </c>
      <c r="B402" s="589" t="s">
        <v>687</v>
      </c>
      <c r="C402" s="589" t="s">
        <v>2995</v>
      </c>
      <c r="D402" s="589" t="s">
        <v>689</v>
      </c>
      <c r="E402" s="589" t="s">
        <v>6260</v>
      </c>
      <c r="F402" s="590">
        <v>43083</v>
      </c>
      <c r="G402" s="591">
        <v>34.950000000000003</v>
      </c>
      <c r="H402" s="591">
        <v>1</v>
      </c>
      <c r="I402" s="591">
        <f t="shared" si="6"/>
        <v>34.950000000000003</v>
      </c>
      <c r="J402" s="589" t="s">
        <v>474</v>
      </c>
      <c r="K402" s="589" t="s">
        <v>1073</v>
      </c>
      <c r="L402" s="590">
        <v>43084</v>
      </c>
      <c r="M402" s="589" t="s">
        <v>71</v>
      </c>
      <c r="N402" s="589" t="s">
        <v>474</v>
      </c>
    </row>
    <row r="403" spans="1:14" x14ac:dyDescent="0.2">
      <c r="A403" s="589" t="s">
        <v>611</v>
      </c>
      <c r="B403" s="589" t="s">
        <v>687</v>
      </c>
      <c r="C403" s="589" t="s">
        <v>2995</v>
      </c>
      <c r="D403" s="589" t="s">
        <v>689</v>
      </c>
      <c r="E403" s="589" t="s">
        <v>6261</v>
      </c>
      <c r="F403" s="590">
        <v>43083</v>
      </c>
      <c r="G403" s="591">
        <v>119.18</v>
      </c>
      <c r="H403" s="591">
        <v>1</v>
      </c>
      <c r="I403" s="591">
        <f t="shared" si="6"/>
        <v>119.18</v>
      </c>
      <c r="J403" s="589" t="s">
        <v>474</v>
      </c>
      <c r="K403" s="589" t="s">
        <v>1073</v>
      </c>
      <c r="L403" s="590">
        <v>43084</v>
      </c>
      <c r="M403" s="589" t="s">
        <v>71</v>
      </c>
      <c r="N403" s="589" t="s">
        <v>474</v>
      </c>
    </row>
    <row r="404" spans="1:14" x14ac:dyDescent="0.2">
      <c r="A404" s="589" t="s">
        <v>611</v>
      </c>
      <c r="B404" s="589" t="s">
        <v>687</v>
      </c>
      <c r="C404" s="589" t="s">
        <v>2995</v>
      </c>
      <c r="D404" s="589" t="s">
        <v>689</v>
      </c>
      <c r="E404" s="589" t="s">
        <v>6262</v>
      </c>
      <c r="F404" s="590">
        <v>43083</v>
      </c>
      <c r="G404" s="591">
        <v>123.99</v>
      </c>
      <c r="H404" s="591">
        <v>1</v>
      </c>
      <c r="I404" s="591">
        <f t="shared" si="6"/>
        <v>123.99</v>
      </c>
      <c r="J404" s="589" t="s">
        <v>474</v>
      </c>
      <c r="K404" s="589" t="s">
        <v>683</v>
      </c>
      <c r="L404" s="590">
        <v>43084</v>
      </c>
      <c r="M404" s="589" t="s">
        <v>71</v>
      </c>
      <c r="N404" s="589" t="s">
        <v>6263</v>
      </c>
    </row>
    <row r="405" spans="1:14" x14ac:dyDescent="0.2">
      <c r="A405" s="589" t="s">
        <v>611</v>
      </c>
      <c r="B405" s="589" t="s">
        <v>687</v>
      </c>
      <c r="C405" s="589" t="s">
        <v>2995</v>
      </c>
      <c r="D405" s="589" t="s">
        <v>689</v>
      </c>
      <c r="E405" s="589" t="s">
        <v>6264</v>
      </c>
      <c r="F405" s="590">
        <v>43083</v>
      </c>
      <c r="G405" s="591">
        <v>847.22</v>
      </c>
      <c r="H405" s="591">
        <v>1</v>
      </c>
      <c r="I405" s="591">
        <f t="shared" si="6"/>
        <v>847.22</v>
      </c>
      <c r="J405" s="589" t="s">
        <v>474</v>
      </c>
      <c r="K405" s="589" t="s">
        <v>423</v>
      </c>
      <c r="L405" s="590">
        <v>43084</v>
      </c>
      <c r="M405" s="589" t="s">
        <v>71</v>
      </c>
      <c r="N405" s="589" t="s">
        <v>6265</v>
      </c>
    </row>
    <row r="406" spans="1:14" x14ac:dyDescent="0.2">
      <c r="A406" s="589" t="s">
        <v>611</v>
      </c>
      <c r="B406" s="589" t="s">
        <v>687</v>
      </c>
      <c r="C406" s="589" t="s">
        <v>2995</v>
      </c>
      <c r="D406" s="589" t="s">
        <v>689</v>
      </c>
      <c r="E406" s="589" t="s">
        <v>6266</v>
      </c>
      <c r="F406" s="590">
        <v>43083</v>
      </c>
      <c r="G406" s="591">
        <v>39</v>
      </c>
      <c r="H406" s="591">
        <v>1</v>
      </c>
      <c r="I406" s="591">
        <f t="shared" si="6"/>
        <v>39</v>
      </c>
      <c r="J406" s="589" t="s">
        <v>474</v>
      </c>
      <c r="K406" s="589" t="s">
        <v>683</v>
      </c>
      <c r="L406" s="590">
        <v>43084</v>
      </c>
      <c r="M406" s="589" t="s">
        <v>71</v>
      </c>
      <c r="N406" s="589" t="s">
        <v>6263</v>
      </c>
    </row>
    <row r="407" spans="1:14" x14ac:dyDescent="0.2">
      <c r="A407" s="589" t="s">
        <v>611</v>
      </c>
      <c r="B407" s="589" t="s">
        <v>687</v>
      </c>
      <c r="C407" s="589" t="s">
        <v>2995</v>
      </c>
      <c r="D407" s="589" t="s">
        <v>689</v>
      </c>
      <c r="E407" s="589" t="s">
        <v>6267</v>
      </c>
      <c r="F407" s="590">
        <v>43083</v>
      </c>
      <c r="G407" s="591">
        <v>86</v>
      </c>
      <c r="H407" s="591">
        <v>1</v>
      </c>
      <c r="I407" s="591">
        <f t="shared" si="6"/>
        <v>86</v>
      </c>
      <c r="J407" s="589" t="s">
        <v>474</v>
      </c>
      <c r="K407" s="589" t="s">
        <v>683</v>
      </c>
      <c r="L407" s="590">
        <v>43084</v>
      </c>
      <c r="M407" s="589" t="s">
        <v>71</v>
      </c>
      <c r="N407" s="589" t="s">
        <v>6263</v>
      </c>
    </row>
    <row r="408" spans="1:14" x14ac:dyDescent="0.2">
      <c r="A408" s="589" t="s">
        <v>611</v>
      </c>
      <c r="B408" s="589" t="s">
        <v>687</v>
      </c>
      <c r="C408" s="589" t="s">
        <v>2995</v>
      </c>
      <c r="D408" s="589" t="s">
        <v>689</v>
      </c>
      <c r="E408" s="589" t="s">
        <v>6268</v>
      </c>
      <c r="F408" s="590">
        <v>43081</v>
      </c>
      <c r="G408" s="591">
        <v>788</v>
      </c>
      <c r="H408" s="591">
        <v>1</v>
      </c>
      <c r="I408" s="591">
        <f t="shared" si="6"/>
        <v>788</v>
      </c>
      <c r="J408" s="589" t="s">
        <v>474</v>
      </c>
      <c r="K408" s="589" t="s">
        <v>2451</v>
      </c>
      <c r="L408" s="590">
        <v>43082</v>
      </c>
      <c r="M408" s="589" t="s">
        <v>71</v>
      </c>
      <c r="N408" s="589" t="s">
        <v>6269</v>
      </c>
    </row>
    <row r="409" spans="1:14" x14ac:dyDescent="0.2">
      <c r="A409" s="589" t="s">
        <v>611</v>
      </c>
      <c r="B409" s="589" t="s">
        <v>687</v>
      </c>
      <c r="C409" s="589" t="s">
        <v>2995</v>
      </c>
      <c r="D409" s="589" t="s">
        <v>689</v>
      </c>
      <c r="E409" s="589" t="s">
        <v>6270</v>
      </c>
      <c r="F409" s="590">
        <v>43081</v>
      </c>
      <c r="G409" s="591">
        <v>517.94000000000005</v>
      </c>
      <c r="H409" s="591">
        <v>1</v>
      </c>
      <c r="I409" s="591">
        <f t="shared" si="6"/>
        <v>517.94000000000005</v>
      </c>
      <c r="J409" s="589" t="s">
        <v>474</v>
      </c>
      <c r="K409" s="589" t="s">
        <v>1073</v>
      </c>
      <c r="L409" s="590">
        <v>43082</v>
      </c>
      <c r="M409" s="589" t="s">
        <v>71</v>
      </c>
      <c r="N409" s="589" t="s">
        <v>474</v>
      </c>
    </row>
    <row r="410" spans="1:14" x14ac:dyDescent="0.2">
      <c r="A410" s="589" t="s">
        <v>611</v>
      </c>
      <c r="B410" s="589" t="s">
        <v>687</v>
      </c>
      <c r="C410" s="589" t="s">
        <v>2995</v>
      </c>
      <c r="D410" s="589" t="s">
        <v>689</v>
      </c>
      <c r="E410" s="589" t="s">
        <v>6271</v>
      </c>
      <c r="F410" s="590">
        <v>43081</v>
      </c>
      <c r="G410" s="591">
        <v>56.85</v>
      </c>
      <c r="H410" s="591">
        <v>1</v>
      </c>
      <c r="I410" s="591">
        <f t="shared" si="6"/>
        <v>56.85</v>
      </c>
      <c r="J410" s="589" t="s">
        <v>474</v>
      </c>
      <c r="K410" s="589" t="s">
        <v>260</v>
      </c>
      <c r="L410" s="590">
        <v>43082</v>
      </c>
      <c r="M410" s="589" t="s">
        <v>71</v>
      </c>
      <c r="N410" s="589" t="s">
        <v>6272</v>
      </c>
    </row>
    <row r="411" spans="1:14" x14ac:dyDescent="0.2">
      <c r="A411" s="589" t="s">
        <v>611</v>
      </c>
      <c r="B411" s="589" t="s">
        <v>687</v>
      </c>
      <c r="C411" s="589" t="s">
        <v>2995</v>
      </c>
      <c r="D411" s="589" t="s">
        <v>689</v>
      </c>
      <c r="E411" s="589" t="s">
        <v>6273</v>
      </c>
      <c r="F411" s="590">
        <v>43081</v>
      </c>
      <c r="G411" s="591">
        <v>56.85</v>
      </c>
      <c r="H411" s="591">
        <v>1</v>
      </c>
      <c r="I411" s="591">
        <f t="shared" si="6"/>
        <v>56.85</v>
      </c>
      <c r="J411" s="589" t="s">
        <v>474</v>
      </c>
      <c r="K411" s="589" t="s">
        <v>260</v>
      </c>
      <c r="L411" s="590">
        <v>43082</v>
      </c>
      <c r="M411" s="589" t="s">
        <v>71</v>
      </c>
      <c r="N411" s="589" t="s">
        <v>6272</v>
      </c>
    </row>
    <row r="412" spans="1:14" x14ac:dyDescent="0.2">
      <c r="A412" s="589" t="s">
        <v>611</v>
      </c>
      <c r="B412" s="589" t="s">
        <v>687</v>
      </c>
      <c r="C412" s="589" t="s">
        <v>2995</v>
      </c>
      <c r="D412" s="589" t="s">
        <v>689</v>
      </c>
      <c r="E412" s="589" t="s">
        <v>6274</v>
      </c>
      <c r="F412" s="590">
        <v>43081</v>
      </c>
      <c r="G412" s="591">
        <v>215.82</v>
      </c>
      <c r="H412" s="591">
        <v>1</v>
      </c>
      <c r="I412" s="591">
        <f t="shared" si="6"/>
        <v>215.82</v>
      </c>
      <c r="J412" s="589" t="s">
        <v>474</v>
      </c>
      <c r="K412" s="589" t="s">
        <v>430</v>
      </c>
      <c r="L412" s="590">
        <v>43082</v>
      </c>
      <c r="M412" s="589" t="s">
        <v>71</v>
      </c>
      <c r="N412" s="589" t="s">
        <v>6275</v>
      </c>
    </row>
    <row r="413" spans="1:14" x14ac:dyDescent="0.2">
      <c r="A413" s="589" t="s">
        <v>611</v>
      </c>
      <c r="B413" s="589" t="s">
        <v>687</v>
      </c>
      <c r="C413" s="589" t="s">
        <v>2995</v>
      </c>
      <c r="D413" s="589" t="s">
        <v>689</v>
      </c>
      <c r="E413" s="589" t="s">
        <v>6276</v>
      </c>
      <c r="F413" s="590">
        <v>43081</v>
      </c>
      <c r="G413" s="591">
        <v>88.92</v>
      </c>
      <c r="H413" s="591">
        <v>1</v>
      </c>
      <c r="I413" s="591">
        <f t="shared" si="6"/>
        <v>88.92</v>
      </c>
      <c r="J413" s="589" t="s">
        <v>474</v>
      </c>
      <c r="K413" s="589" t="s">
        <v>430</v>
      </c>
      <c r="L413" s="590">
        <v>43082</v>
      </c>
      <c r="M413" s="589" t="s">
        <v>71</v>
      </c>
      <c r="N413" s="589" t="s">
        <v>6275</v>
      </c>
    </row>
    <row r="414" spans="1:14" x14ac:dyDescent="0.2">
      <c r="A414" s="589" t="s">
        <v>611</v>
      </c>
      <c r="B414" s="589" t="s">
        <v>687</v>
      </c>
      <c r="C414" s="589" t="s">
        <v>2995</v>
      </c>
      <c r="D414" s="589" t="s">
        <v>689</v>
      </c>
      <c r="E414" s="589" t="s">
        <v>6277</v>
      </c>
      <c r="F414" s="590">
        <v>43081</v>
      </c>
      <c r="G414" s="591">
        <v>12.95</v>
      </c>
      <c r="H414" s="591">
        <v>1</v>
      </c>
      <c r="I414" s="591">
        <f t="shared" si="6"/>
        <v>12.95</v>
      </c>
      <c r="J414" s="589" t="s">
        <v>474</v>
      </c>
      <c r="K414" s="589" t="s">
        <v>1903</v>
      </c>
      <c r="L414" s="590">
        <v>43082</v>
      </c>
      <c r="M414" s="589" t="s">
        <v>71</v>
      </c>
      <c r="N414" s="589" t="s">
        <v>5536</v>
      </c>
    </row>
    <row r="415" spans="1:14" x14ac:dyDescent="0.2">
      <c r="A415" s="589" t="s">
        <v>611</v>
      </c>
      <c r="B415" s="589" t="s">
        <v>687</v>
      </c>
      <c r="C415" s="589" t="s">
        <v>2995</v>
      </c>
      <c r="D415" s="589" t="s">
        <v>689</v>
      </c>
      <c r="E415" s="589" t="s">
        <v>6278</v>
      </c>
      <c r="F415" s="590">
        <v>43081</v>
      </c>
      <c r="G415" s="591">
        <v>12.95</v>
      </c>
      <c r="H415" s="591">
        <v>1</v>
      </c>
      <c r="I415" s="591">
        <f t="shared" si="6"/>
        <v>12.95</v>
      </c>
      <c r="J415" s="589" t="s">
        <v>474</v>
      </c>
      <c r="K415" s="589" t="s">
        <v>1903</v>
      </c>
      <c r="L415" s="590">
        <v>43082</v>
      </c>
      <c r="M415" s="589" t="s">
        <v>71</v>
      </c>
      <c r="N415" s="589" t="s">
        <v>5536</v>
      </c>
    </row>
    <row r="416" spans="1:14" x14ac:dyDescent="0.2">
      <c r="A416" s="589" t="s">
        <v>611</v>
      </c>
      <c r="B416" s="589" t="s">
        <v>687</v>
      </c>
      <c r="C416" s="589" t="s">
        <v>2995</v>
      </c>
      <c r="D416" s="589" t="s">
        <v>689</v>
      </c>
      <c r="E416" s="589" t="s">
        <v>6279</v>
      </c>
      <c r="F416" s="590">
        <v>43080</v>
      </c>
      <c r="G416" s="591">
        <v>10.35</v>
      </c>
      <c r="H416" s="591">
        <v>1</v>
      </c>
      <c r="I416" s="591">
        <f t="shared" si="6"/>
        <v>10.35</v>
      </c>
      <c r="J416" s="589" t="s">
        <v>474</v>
      </c>
      <c r="K416" s="589" t="s">
        <v>1903</v>
      </c>
      <c r="L416" s="590">
        <v>43081</v>
      </c>
      <c r="M416" s="589" t="s">
        <v>71</v>
      </c>
      <c r="N416" s="589" t="s">
        <v>5536</v>
      </c>
    </row>
    <row r="417" spans="1:14" x14ac:dyDescent="0.2">
      <c r="A417" s="589" t="s">
        <v>611</v>
      </c>
      <c r="B417" s="589" t="s">
        <v>687</v>
      </c>
      <c r="C417" s="589" t="s">
        <v>2995</v>
      </c>
      <c r="D417" s="589" t="s">
        <v>689</v>
      </c>
      <c r="E417" s="589" t="s">
        <v>6280</v>
      </c>
      <c r="F417" s="590">
        <v>43080</v>
      </c>
      <c r="G417" s="591">
        <v>10.35</v>
      </c>
      <c r="H417" s="591">
        <v>1</v>
      </c>
      <c r="I417" s="591">
        <f t="shared" si="6"/>
        <v>10.35</v>
      </c>
      <c r="J417" s="589" t="s">
        <v>474</v>
      </c>
      <c r="K417" s="589" t="s">
        <v>1903</v>
      </c>
      <c r="L417" s="590">
        <v>43081</v>
      </c>
      <c r="M417" s="589" t="s">
        <v>71</v>
      </c>
      <c r="N417" s="589" t="s">
        <v>6281</v>
      </c>
    </row>
    <row r="418" spans="1:14" x14ac:dyDescent="0.2">
      <c r="A418" s="589" t="s">
        <v>611</v>
      </c>
      <c r="B418" s="589" t="s">
        <v>687</v>
      </c>
      <c r="C418" s="589" t="s">
        <v>2995</v>
      </c>
      <c r="D418" s="589" t="s">
        <v>689</v>
      </c>
      <c r="E418" s="589" t="s">
        <v>6282</v>
      </c>
      <c r="F418" s="590">
        <v>43080</v>
      </c>
      <c r="G418" s="591">
        <v>10.35</v>
      </c>
      <c r="H418" s="591">
        <v>1</v>
      </c>
      <c r="I418" s="591">
        <f t="shared" si="6"/>
        <v>10.35</v>
      </c>
      <c r="J418" s="589" t="s">
        <v>474</v>
      </c>
      <c r="K418" s="589" t="s">
        <v>1903</v>
      </c>
      <c r="L418" s="590">
        <v>43081</v>
      </c>
      <c r="M418" s="589" t="s">
        <v>71</v>
      </c>
      <c r="N418" s="589" t="s">
        <v>5536</v>
      </c>
    </row>
    <row r="419" spans="1:14" x14ac:dyDescent="0.2">
      <c r="A419" s="589" t="s">
        <v>611</v>
      </c>
      <c r="B419" s="589" t="s">
        <v>687</v>
      </c>
      <c r="C419" s="589" t="s">
        <v>2995</v>
      </c>
      <c r="D419" s="589" t="s">
        <v>689</v>
      </c>
      <c r="E419" s="589" t="s">
        <v>6283</v>
      </c>
      <c r="F419" s="590">
        <v>43080</v>
      </c>
      <c r="G419" s="591">
        <v>10.35</v>
      </c>
      <c r="H419" s="591">
        <v>1</v>
      </c>
      <c r="I419" s="591">
        <f t="shared" si="6"/>
        <v>10.35</v>
      </c>
      <c r="J419" s="589" t="s">
        <v>474</v>
      </c>
      <c r="K419" s="589" t="s">
        <v>1903</v>
      </c>
      <c r="L419" s="590">
        <v>43081</v>
      </c>
      <c r="M419" s="589" t="s">
        <v>71</v>
      </c>
      <c r="N419" s="589" t="s">
        <v>6281</v>
      </c>
    </row>
    <row r="420" spans="1:14" x14ac:dyDescent="0.2">
      <c r="A420" s="589" t="s">
        <v>611</v>
      </c>
      <c r="B420" s="589" t="s">
        <v>687</v>
      </c>
      <c r="C420" s="589" t="s">
        <v>2995</v>
      </c>
      <c r="D420" s="589" t="s">
        <v>689</v>
      </c>
      <c r="E420" s="589" t="s">
        <v>6284</v>
      </c>
      <c r="F420" s="590">
        <v>43080</v>
      </c>
      <c r="G420" s="591">
        <v>1173.6300000000001</v>
      </c>
      <c r="H420" s="591">
        <v>1</v>
      </c>
      <c r="I420" s="591">
        <f t="shared" si="6"/>
        <v>1173.6300000000001</v>
      </c>
      <c r="J420" s="589" t="s">
        <v>474</v>
      </c>
      <c r="K420" s="589" t="s">
        <v>226</v>
      </c>
      <c r="L420" s="590">
        <v>43081</v>
      </c>
      <c r="M420" s="589" t="s">
        <v>71</v>
      </c>
      <c r="N420" s="589" t="s">
        <v>6285</v>
      </c>
    </row>
    <row r="421" spans="1:14" x14ac:dyDescent="0.2">
      <c r="A421" s="589" t="s">
        <v>611</v>
      </c>
      <c r="B421" s="589" t="s">
        <v>687</v>
      </c>
      <c r="C421" s="589" t="s">
        <v>2995</v>
      </c>
      <c r="D421" s="589" t="s">
        <v>689</v>
      </c>
      <c r="E421" s="589" t="s">
        <v>6286</v>
      </c>
      <c r="F421" s="590">
        <v>43076</v>
      </c>
      <c r="G421" s="591">
        <v>89.55</v>
      </c>
      <c r="H421" s="591">
        <v>1</v>
      </c>
      <c r="I421" s="591">
        <f t="shared" si="6"/>
        <v>89.55</v>
      </c>
      <c r="J421" s="589" t="s">
        <v>474</v>
      </c>
      <c r="K421" s="589" t="s">
        <v>682</v>
      </c>
      <c r="L421" s="590">
        <v>43077</v>
      </c>
      <c r="M421" s="589" t="s">
        <v>71</v>
      </c>
      <c r="N421" s="589" t="s">
        <v>6287</v>
      </c>
    </row>
    <row r="422" spans="1:14" x14ac:dyDescent="0.2">
      <c r="A422" s="589" t="s">
        <v>611</v>
      </c>
      <c r="B422" s="589" t="s">
        <v>687</v>
      </c>
      <c r="C422" s="589" t="s">
        <v>2995</v>
      </c>
      <c r="D422" s="589" t="s">
        <v>689</v>
      </c>
      <c r="E422" s="589" t="s">
        <v>6288</v>
      </c>
      <c r="F422" s="590">
        <v>43076</v>
      </c>
      <c r="G422" s="591">
        <v>93.05</v>
      </c>
      <c r="H422" s="591">
        <v>1</v>
      </c>
      <c r="I422" s="591">
        <f t="shared" si="6"/>
        <v>93.05</v>
      </c>
      <c r="J422" s="589" t="s">
        <v>474</v>
      </c>
      <c r="K422" s="589" t="s">
        <v>682</v>
      </c>
      <c r="L422" s="590">
        <v>43077</v>
      </c>
      <c r="M422" s="589" t="s">
        <v>71</v>
      </c>
      <c r="N422" s="589" t="s">
        <v>6287</v>
      </c>
    </row>
    <row r="423" spans="1:14" x14ac:dyDescent="0.2">
      <c r="A423" s="589" t="s">
        <v>611</v>
      </c>
      <c r="B423" s="589" t="s">
        <v>687</v>
      </c>
      <c r="C423" s="589" t="s">
        <v>2995</v>
      </c>
      <c r="D423" s="589" t="s">
        <v>689</v>
      </c>
      <c r="E423" s="589" t="s">
        <v>6289</v>
      </c>
      <c r="F423" s="590">
        <v>43076</v>
      </c>
      <c r="G423" s="591">
        <v>97.85</v>
      </c>
      <c r="H423" s="591">
        <v>1</v>
      </c>
      <c r="I423" s="591">
        <f t="shared" si="6"/>
        <v>97.85</v>
      </c>
      <c r="J423" s="589" t="s">
        <v>474</v>
      </c>
      <c r="K423" s="589" t="s">
        <v>1073</v>
      </c>
      <c r="L423" s="590">
        <v>43077</v>
      </c>
      <c r="M423" s="589" t="s">
        <v>71</v>
      </c>
      <c r="N423" s="589" t="s">
        <v>474</v>
      </c>
    </row>
    <row r="424" spans="1:14" x14ac:dyDescent="0.2">
      <c r="A424" s="589" t="s">
        <v>611</v>
      </c>
      <c r="B424" s="589" t="s">
        <v>687</v>
      </c>
      <c r="C424" s="589" t="s">
        <v>2995</v>
      </c>
      <c r="D424" s="589" t="s">
        <v>689</v>
      </c>
      <c r="E424" s="589" t="s">
        <v>6290</v>
      </c>
      <c r="F424" s="590">
        <v>43076</v>
      </c>
      <c r="G424" s="591">
        <v>82.95</v>
      </c>
      <c r="H424" s="591">
        <v>1</v>
      </c>
      <c r="I424" s="591">
        <f t="shared" si="6"/>
        <v>82.95</v>
      </c>
      <c r="J424" s="589" t="s">
        <v>474</v>
      </c>
      <c r="K424" s="589" t="s">
        <v>1073</v>
      </c>
      <c r="L424" s="590">
        <v>43077</v>
      </c>
      <c r="M424" s="589" t="s">
        <v>71</v>
      </c>
      <c r="N424" s="589" t="s">
        <v>474</v>
      </c>
    </row>
    <row r="425" spans="1:14" x14ac:dyDescent="0.2">
      <c r="A425" s="589" t="s">
        <v>611</v>
      </c>
      <c r="B425" s="589" t="s">
        <v>687</v>
      </c>
      <c r="C425" s="589" t="s">
        <v>2995</v>
      </c>
      <c r="D425" s="589" t="s">
        <v>689</v>
      </c>
      <c r="E425" s="589" t="s">
        <v>6291</v>
      </c>
      <c r="F425" s="590">
        <v>43076</v>
      </c>
      <c r="G425" s="591">
        <v>44.99</v>
      </c>
      <c r="H425" s="591">
        <v>1</v>
      </c>
      <c r="I425" s="591">
        <f t="shared" si="6"/>
        <v>44.99</v>
      </c>
      <c r="J425" s="589" t="s">
        <v>474</v>
      </c>
      <c r="K425" s="589" t="s">
        <v>377</v>
      </c>
      <c r="L425" s="590">
        <v>43077</v>
      </c>
      <c r="M425" s="589" t="s">
        <v>71</v>
      </c>
      <c r="N425" s="589" t="s">
        <v>4151</v>
      </c>
    </row>
    <row r="426" spans="1:14" x14ac:dyDescent="0.2">
      <c r="A426" s="589" t="s">
        <v>611</v>
      </c>
      <c r="B426" s="589" t="s">
        <v>687</v>
      </c>
      <c r="C426" s="589" t="s">
        <v>2995</v>
      </c>
      <c r="D426" s="589" t="s">
        <v>689</v>
      </c>
      <c r="E426" s="589" t="s">
        <v>6292</v>
      </c>
      <c r="F426" s="590">
        <v>43076</v>
      </c>
      <c r="G426" s="591">
        <v>68.95</v>
      </c>
      <c r="H426" s="591">
        <v>1</v>
      </c>
      <c r="I426" s="591">
        <f t="shared" si="6"/>
        <v>68.95</v>
      </c>
      <c r="J426" s="589" t="s">
        <v>474</v>
      </c>
      <c r="K426" s="589" t="s">
        <v>1903</v>
      </c>
      <c r="L426" s="590">
        <v>43077</v>
      </c>
      <c r="M426" s="589" t="s">
        <v>71</v>
      </c>
      <c r="N426" s="589" t="s">
        <v>6293</v>
      </c>
    </row>
    <row r="427" spans="1:14" x14ac:dyDescent="0.2">
      <c r="A427" s="589" t="s">
        <v>611</v>
      </c>
      <c r="B427" s="589" t="s">
        <v>687</v>
      </c>
      <c r="C427" s="589" t="s">
        <v>2995</v>
      </c>
      <c r="D427" s="589" t="s">
        <v>689</v>
      </c>
      <c r="E427" s="589" t="s">
        <v>6294</v>
      </c>
      <c r="F427" s="590">
        <v>43076</v>
      </c>
      <c r="G427" s="591">
        <v>81.349999999999994</v>
      </c>
      <c r="H427" s="591">
        <v>1</v>
      </c>
      <c r="I427" s="591">
        <f t="shared" si="6"/>
        <v>81.349999999999994</v>
      </c>
      <c r="J427" s="589" t="s">
        <v>474</v>
      </c>
      <c r="K427" s="589" t="s">
        <v>1903</v>
      </c>
      <c r="L427" s="590">
        <v>43077</v>
      </c>
      <c r="M427" s="589" t="s">
        <v>71</v>
      </c>
      <c r="N427" s="589" t="s">
        <v>6293</v>
      </c>
    </row>
    <row r="428" spans="1:14" x14ac:dyDescent="0.2">
      <c r="A428" s="589" t="s">
        <v>611</v>
      </c>
      <c r="B428" s="589" t="s">
        <v>687</v>
      </c>
      <c r="C428" s="589" t="s">
        <v>2995</v>
      </c>
      <c r="D428" s="589" t="s">
        <v>689</v>
      </c>
      <c r="E428" s="589" t="s">
        <v>6295</v>
      </c>
      <c r="F428" s="590">
        <v>43076</v>
      </c>
      <c r="G428" s="591">
        <v>864.59</v>
      </c>
      <c r="H428" s="591">
        <v>1</v>
      </c>
      <c r="I428" s="591">
        <f t="shared" si="6"/>
        <v>864.59</v>
      </c>
      <c r="J428" s="589" t="s">
        <v>474</v>
      </c>
      <c r="K428" s="589" t="s">
        <v>6296</v>
      </c>
      <c r="L428" s="590">
        <v>43077</v>
      </c>
      <c r="M428" s="589" t="s">
        <v>71</v>
      </c>
      <c r="N428" s="589" t="s">
        <v>6297</v>
      </c>
    </row>
    <row r="429" spans="1:14" x14ac:dyDescent="0.2">
      <c r="A429" s="589" t="s">
        <v>611</v>
      </c>
      <c r="B429" s="589" t="s">
        <v>687</v>
      </c>
      <c r="C429" s="589" t="s">
        <v>2995</v>
      </c>
      <c r="D429" s="589" t="s">
        <v>689</v>
      </c>
      <c r="E429" s="589" t="s">
        <v>6298</v>
      </c>
      <c r="F429" s="590">
        <v>43076</v>
      </c>
      <c r="G429" s="591">
        <v>99.98</v>
      </c>
      <c r="H429" s="591">
        <v>1</v>
      </c>
      <c r="I429" s="591">
        <f t="shared" si="6"/>
        <v>99.98</v>
      </c>
      <c r="J429" s="589" t="s">
        <v>474</v>
      </c>
      <c r="K429" s="589" t="s">
        <v>1073</v>
      </c>
      <c r="L429" s="590">
        <v>43077</v>
      </c>
      <c r="M429" s="589" t="s">
        <v>71</v>
      </c>
      <c r="N429" s="589" t="s">
        <v>474</v>
      </c>
    </row>
    <row r="430" spans="1:14" x14ac:dyDescent="0.2">
      <c r="A430" s="589" t="s">
        <v>611</v>
      </c>
      <c r="B430" s="589" t="s">
        <v>687</v>
      </c>
      <c r="C430" s="589" t="s">
        <v>2995</v>
      </c>
      <c r="D430" s="589" t="s">
        <v>689</v>
      </c>
      <c r="E430" s="589" t="s">
        <v>6299</v>
      </c>
      <c r="F430" s="590">
        <v>43076</v>
      </c>
      <c r="G430" s="591">
        <v>149.97999999999999</v>
      </c>
      <c r="H430" s="591">
        <v>1</v>
      </c>
      <c r="I430" s="591">
        <f t="shared" si="6"/>
        <v>149.97999999999999</v>
      </c>
      <c r="J430" s="589" t="s">
        <v>474</v>
      </c>
      <c r="K430" s="589" t="s">
        <v>682</v>
      </c>
      <c r="L430" s="590">
        <v>43077</v>
      </c>
      <c r="M430" s="589" t="s">
        <v>71</v>
      </c>
      <c r="N430" s="589" t="s">
        <v>6300</v>
      </c>
    </row>
    <row r="431" spans="1:14" x14ac:dyDescent="0.2">
      <c r="A431" s="589" t="s">
        <v>611</v>
      </c>
      <c r="B431" s="589" t="s">
        <v>687</v>
      </c>
      <c r="C431" s="589" t="s">
        <v>2995</v>
      </c>
      <c r="D431" s="589" t="s">
        <v>689</v>
      </c>
      <c r="E431" s="589" t="s">
        <v>6301</v>
      </c>
      <c r="F431" s="590">
        <v>43076</v>
      </c>
      <c r="G431" s="591">
        <v>76.25</v>
      </c>
      <c r="H431" s="591">
        <v>1</v>
      </c>
      <c r="I431" s="591">
        <f t="shared" si="6"/>
        <v>76.25</v>
      </c>
      <c r="J431" s="589" t="s">
        <v>474</v>
      </c>
      <c r="K431" s="589" t="s">
        <v>668</v>
      </c>
      <c r="L431" s="590">
        <v>43077</v>
      </c>
      <c r="M431" s="589" t="s">
        <v>71</v>
      </c>
      <c r="N431" s="589" t="s">
        <v>6302</v>
      </c>
    </row>
    <row r="432" spans="1:14" x14ac:dyDescent="0.2">
      <c r="A432" s="589" t="s">
        <v>611</v>
      </c>
      <c r="B432" s="589" t="s">
        <v>687</v>
      </c>
      <c r="C432" s="589" t="s">
        <v>2995</v>
      </c>
      <c r="D432" s="589" t="s">
        <v>689</v>
      </c>
      <c r="E432" s="589" t="s">
        <v>6303</v>
      </c>
      <c r="F432" s="590">
        <v>43076</v>
      </c>
      <c r="G432" s="591">
        <v>64.599999999999994</v>
      </c>
      <c r="H432" s="591">
        <v>1</v>
      </c>
      <c r="I432" s="591">
        <f t="shared" si="6"/>
        <v>64.599999999999994</v>
      </c>
      <c r="J432" s="589" t="s">
        <v>474</v>
      </c>
      <c r="K432" s="589" t="s">
        <v>668</v>
      </c>
      <c r="L432" s="590">
        <v>43077</v>
      </c>
      <c r="M432" s="589" t="s">
        <v>71</v>
      </c>
      <c r="N432" s="589" t="s">
        <v>6302</v>
      </c>
    </row>
    <row r="433" spans="1:14" x14ac:dyDescent="0.2">
      <c r="A433" s="589" t="s">
        <v>611</v>
      </c>
      <c r="B433" s="589" t="s">
        <v>687</v>
      </c>
      <c r="C433" s="589" t="s">
        <v>2995</v>
      </c>
      <c r="D433" s="589" t="s">
        <v>689</v>
      </c>
      <c r="E433" s="589" t="s">
        <v>6304</v>
      </c>
      <c r="F433" s="590">
        <v>43076</v>
      </c>
      <c r="G433" s="591">
        <v>705.66</v>
      </c>
      <c r="H433" s="591">
        <v>1</v>
      </c>
      <c r="I433" s="591">
        <f t="shared" si="6"/>
        <v>705.66</v>
      </c>
      <c r="J433" s="589" t="s">
        <v>474</v>
      </c>
      <c r="K433" s="589" t="s">
        <v>509</v>
      </c>
      <c r="L433" s="590">
        <v>43077</v>
      </c>
      <c r="M433" s="589" t="s">
        <v>71</v>
      </c>
      <c r="N433" s="589" t="s">
        <v>6305</v>
      </c>
    </row>
    <row r="434" spans="1:14" x14ac:dyDescent="0.2">
      <c r="A434" s="589" t="s">
        <v>611</v>
      </c>
      <c r="B434" s="589" t="s">
        <v>687</v>
      </c>
      <c r="C434" s="589" t="s">
        <v>2995</v>
      </c>
      <c r="D434" s="589" t="s">
        <v>689</v>
      </c>
      <c r="E434" s="589" t="s">
        <v>6306</v>
      </c>
      <c r="F434" s="590">
        <v>43076</v>
      </c>
      <c r="G434" s="591">
        <v>1173.6300000000001</v>
      </c>
      <c r="H434" s="591">
        <v>1</v>
      </c>
      <c r="I434" s="591">
        <f t="shared" si="6"/>
        <v>1173.6300000000001</v>
      </c>
      <c r="J434" s="589" t="s">
        <v>474</v>
      </c>
      <c r="K434" s="589" t="s">
        <v>226</v>
      </c>
      <c r="L434" s="590">
        <v>43077</v>
      </c>
      <c r="M434" s="589" t="s">
        <v>71</v>
      </c>
      <c r="N434" s="589" t="s">
        <v>5539</v>
      </c>
    </row>
    <row r="435" spans="1:14" x14ac:dyDescent="0.2">
      <c r="A435" s="589" t="s">
        <v>611</v>
      </c>
      <c r="B435" s="589" t="s">
        <v>687</v>
      </c>
      <c r="C435" s="589" t="s">
        <v>2995</v>
      </c>
      <c r="D435" s="589" t="s">
        <v>689</v>
      </c>
      <c r="E435" s="589" t="s">
        <v>6307</v>
      </c>
      <c r="F435" s="590">
        <v>43074</v>
      </c>
      <c r="G435" s="591">
        <v>245.02</v>
      </c>
      <c r="H435" s="591">
        <v>1</v>
      </c>
      <c r="I435" s="591">
        <f t="shared" si="6"/>
        <v>245.02</v>
      </c>
      <c r="J435" s="589" t="s">
        <v>474</v>
      </c>
      <c r="K435" s="589" t="s">
        <v>550</v>
      </c>
      <c r="L435" s="590">
        <v>43076</v>
      </c>
      <c r="M435" s="589" t="s">
        <v>71</v>
      </c>
      <c r="N435" s="589" t="s">
        <v>6308</v>
      </c>
    </row>
    <row r="436" spans="1:14" x14ac:dyDescent="0.2">
      <c r="A436" s="589" t="s">
        <v>611</v>
      </c>
      <c r="B436" s="589" t="s">
        <v>687</v>
      </c>
      <c r="C436" s="589" t="s">
        <v>2995</v>
      </c>
      <c r="D436" s="589" t="s">
        <v>689</v>
      </c>
      <c r="E436" s="589" t="s">
        <v>6309</v>
      </c>
      <c r="F436" s="590">
        <v>43074</v>
      </c>
      <c r="G436" s="591">
        <v>245.02</v>
      </c>
      <c r="H436" s="591">
        <v>1</v>
      </c>
      <c r="I436" s="591">
        <f t="shared" si="6"/>
        <v>245.02</v>
      </c>
      <c r="J436" s="589" t="s">
        <v>474</v>
      </c>
      <c r="K436" s="589" t="s">
        <v>550</v>
      </c>
      <c r="L436" s="590">
        <v>43076</v>
      </c>
      <c r="M436" s="589" t="s">
        <v>71</v>
      </c>
      <c r="N436" s="589" t="s">
        <v>6310</v>
      </c>
    </row>
    <row r="437" spans="1:14" x14ac:dyDescent="0.2">
      <c r="A437" s="589" t="s">
        <v>611</v>
      </c>
      <c r="B437" s="589" t="s">
        <v>687</v>
      </c>
      <c r="C437" s="589" t="s">
        <v>2995</v>
      </c>
      <c r="D437" s="589" t="s">
        <v>689</v>
      </c>
      <c r="E437" s="589" t="s">
        <v>6311</v>
      </c>
      <c r="F437" s="590">
        <v>43074</v>
      </c>
      <c r="G437" s="591">
        <v>43.85</v>
      </c>
      <c r="H437" s="591">
        <v>1</v>
      </c>
      <c r="I437" s="591">
        <f t="shared" si="6"/>
        <v>43.85</v>
      </c>
      <c r="J437" s="589" t="s">
        <v>474</v>
      </c>
      <c r="K437" s="589" t="s">
        <v>1903</v>
      </c>
      <c r="L437" s="590">
        <v>43076</v>
      </c>
      <c r="M437" s="589" t="s">
        <v>71</v>
      </c>
      <c r="N437" s="589" t="s">
        <v>5949</v>
      </c>
    </row>
    <row r="438" spans="1:14" x14ac:dyDescent="0.2">
      <c r="A438" s="589" t="s">
        <v>611</v>
      </c>
      <c r="B438" s="589" t="s">
        <v>687</v>
      </c>
      <c r="C438" s="589" t="s">
        <v>2995</v>
      </c>
      <c r="D438" s="589" t="s">
        <v>689</v>
      </c>
      <c r="E438" s="589" t="s">
        <v>6312</v>
      </c>
      <c r="F438" s="590">
        <v>43074</v>
      </c>
      <c r="G438" s="591">
        <v>5.3</v>
      </c>
      <c r="H438" s="591">
        <v>1</v>
      </c>
      <c r="I438" s="591">
        <f t="shared" si="6"/>
        <v>5.3</v>
      </c>
      <c r="J438" s="589" t="s">
        <v>474</v>
      </c>
      <c r="K438" s="589" t="s">
        <v>2195</v>
      </c>
      <c r="L438" s="590">
        <v>43076</v>
      </c>
      <c r="M438" s="589" t="s">
        <v>71</v>
      </c>
      <c r="N438" s="589" t="s">
        <v>6313</v>
      </c>
    </row>
    <row r="439" spans="1:14" x14ac:dyDescent="0.2">
      <c r="A439" s="589" t="s">
        <v>611</v>
      </c>
      <c r="B439" s="589" t="s">
        <v>687</v>
      </c>
      <c r="C439" s="589" t="s">
        <v>2995</v>
      </c>
      <c r="D439" s="589" t="s">
        <v>689</v>
      </c>
      <c r="E439" s="589" t="s">
        <v>6314</v>
      </c>
      <c r="F439" s="590">
        <v>43074</v>
      </c>
      <c r="G439" s="591">
        <v>34.950000000000003</v>
      </c>
      <c r="H439" s="591">
        <v>1</v>
      </c>
      <c r="I439" s="591">
        <f t="shared" si="6"/>
        <v>34.950000000000003</v>
      </c>
      <c r="J439" s="589" t="s">
        <v>474</v>
      </c>
      <c r="K439" s="589" t="s">
        <v>2145</v>
      </c>
      <c r="L439" s="590">
        <v>43076</v>
      </c>
      <c r="M439" s="589" t="s">
        <v>71</v>
      </c>
      <c r="N439" s="589" t="s">
        <v>6315</v>
      </c>
    </row>
    <row r="440" spans="1:14" x14ac:dyDescent="0.2">
      <c r="A440" s="589" t="s">
        <v>611</v>
      </c>
      <c r="B440" s="589" t="s">
        <v>687</v>
      </c>
      <c r="C440" s="589" t="s">
        <v>2995</v>
      </c>
      <c r="D440" s="589" t="s">
        <v>689</v>
      </c>
      <c r="E440" s="589" t="s">
        <v>6316</v>
      </c>
      <c r="F440" s="590">
        <v>43074</v>
      </c>
      <c r="G440" s="591">
        <v>34.950000000000003</v>
      </c>
      <c r="H440" s="591">
        <v>1</v>
      </c>
      <c r="I440" s="591">
        <f t="shared" si="6"/>
        <v>34.950000000000003</v>
      </c>
      <c r="J440" s="589" t="s">
        <v>474</v>
      </c>
      <c r="K440" s="589" t="s">
        <v>2145</v>
      </c>
      <c r="L440" s="590">
        <v>43076</v>
      </c>
      <c r="M440" s="589" t="s">
        <v>71</v>
      </c>
      <c r="N440" s="589" t="s">
        <v>6315</v>
      </c>
    </row>
    <row r="441" spans="1:14" x14ac:dyDescent="0.2">
      <c r="A441" s="589" t="s">
        <v>611</v>
      </c>
      <c r="B441" s="589" t="s">
        <v>687</v>
      </c>
      <c r="C441" s="589" t="s">
        <v>2995</v>
      </c>
      <c r="D441" s="589" t="s">
        <v>689</v>
      </c>
      <c r="E441" s="589" t="s">
        <v>6317</v>
      </c>
      <c r="F441" s="590">
        <v>43073</v>
      </c>
      <c r="G441" s="591">
        <v>97.85</v>
      </c>
      <c r="H441" s="591">
        <v>1</v>
      </c>
      <c r="I441" s="591">
        <f t="shared" si="6"/>
        <v>97.85</v>
      </c>
      <c r="J441" s="589" t="s">
        <v>474</v>
      </c>
      <c r="K441" s="589" t="s">
        <v>377</v>
      </c>
      <c r="L441" s="590">
        <v>43075</v>
      </c>
      <c r="M441" s="589" t="s">
        <v>71</v>
      </c>
      <c r="N441" s="589" t="s">
        <v>6318</v>
      </c>
    </row>
    <row r="442" spans="1:14" x14ac:dyDescent="0.2">
      <c r="A442" s="589" t="s">
        <v>611</v>
      </c>
      <c r="B442" s="589" t="s">
        <v>687</v>
      </c>
      <c r="C442" s="589" t="s">
        <v>2995</v>
      </c>
      <c r="D442" s="589" t="s">
        <v>689</v>
      </c>
      <c r="E442" s="589" t="s">
        <v>6319</v>
      </c>
      <c r="F442" s="590">
        <v>43073</v>
      </c>
      <c r="G442" s="591">
        <v>97.85</v>
      </c>
      <c r="H442" s="591">
        <v>1</v>
      </c>
      <c r="I442" s="591">
        <f t="shared" si="6"/>
        <v>97.85</v>
      </c>
      <c r="J442" s="589" t="s">
        <v>474</v>
      </c>
      <c r="K442" s="589" t="s">
        <v>377</v>
      </c>
      <c r="L442" s="590">
        <v>43075</v>
      </c>
      <c r="M442" s="589" t="s">
        <v>71</v>
      </c>
      <c r="N442" s="589" t="s">
        <v>6318</v>
      </c>
    </row>
    <row r="443" spans="1:14" x14ac:dyDescent="0.2">
      <c r="A443" s="589" t="s">
        <v>611</v>
      </c>
      <c r="B443" s="589" t="s">
        <v>687</v>
      </c>
      <c r="C443" s="589" t="s">
        <v>2995</v>
      </c>
      <c r="D443" s="589" t="s">
        <v>689</v>
      </c>
      <c r="E443" s="589" t="s">
        <v>6320</v>
      </c>
      <c r="F443" s="590">
        <v>43073</v>
      </c>
      <c r="G443" s="591">
        <v>1038.97</v>
      </c>
      <c r="H443" s="591">
        <v>1</v>
      </c>
      <c r="I443" s="591">
        <f t="shared" si="6"/>
        <v>1038.97</v>
      </c>
      <c r="J443" s="589" t="s">
        <v>474</v>
      </c>
      <c r="K443" s="589" t="s">
        <v>6169</v>
      </c>
      <c r="L443" s="590">
        <v>43075</v>
      </c>
      <c r="M443" s="589" t="s">
        <v>71</v>
      </c>
      <c r="N443" s="589" t="s">
        <v>6321</v>
      </c>
    </row>
    <row r="444" spans="1:14" x14ac:dyDescent="0.2">
      <c r="A444" s="589" t="s">
        <v>611</v>
      </c>
      <c r="B444" s="589" t="s">
        <v>687</v>
      </c>
      <c r="C444" s="589" t="s">
        <v>2995</v>
      </c>
      <c r="D444" s="589" t="s">
        <v>689</v>
      </c>
      <c r="E444" s="589" t="s">
        <v>6322</v>
      </c>
      <c r="F444" s="590">
        <v>43070</v>
      </c>
      <c r="G444" s="591">
        <v>58.15</v>
      </c>
      <c r="H444" s="591">
        <v>1</v>
      </c>
      <c r="I444" s="591">
        <f t="shared" si="6"/>
        <v>58.15</v>
      </c>
      <c r="J444" s="589" t="s">
        <v>474</v>
      </c>
      <c r="K444" s="589" t="s">
        <v>226</v>
      </c>
      <c r="L444" s="590">
        <v>43071</v>
      </c>
      <c r="M444" s="589" t="s">
        <v>71</v>
      </c>
      <c r="N444" s="589" t="s">
        <v>6323</v>
      </c>
    </row>
    <row r="445" spans="1:14" x14ac:dyDescent="0.2">
      <c r="A445" s="589" t="s">
        <v>611</v>
      </c>
      <c r="B445" s="589" t="s">
        <v>687</v>
      </c>
      <c r="C445" s="589" t="s">
        <v>2995</v>
      </c>
      <c r="D445" s="589" t="s">
        <v>689</v>
      </c>
      <c r="E445" s="589" t="s">
        <v>6324</v>
      </c>
      <c r="F445" s="590">
        <v>43070</v>
      </c>
      <c r="G445" s="591">
        <v>58.15</v>
      </c>
      <c r="H445" s="591">
        <v>1</v>
      </c>
      <c r="I445" s="591">
        <f t="shared" si="6"/>
        <v>58.15</v>
      </c>
      <c r="J445" s="589" t="s">
        <v>474</v>
      </c>
      <c r="K445" s="589" t="s">
        <v>226</v>
      </c>
      <c r="L445" s="590">
        <v>43071</v>
      </c>
      <c r="M445" s="589" t="s">
        <v>71</v>
      </c>
      <c r="N445" s="589" t="s">
        <v>6325</v>
      </c>
    </row>
    <row r="446" spans="1:14" x14ac:dyDescent="0.2">
      <c r="A446" s="589" t="s">
        <v>611</v>
      </c>
      <c r="B446" s="589" t="s">
        <v>687</v>
      </c>
      <c r="C446" s="589" t="s">
        <v>2995</v>
      </c>
      <c r="D446" s="589" t="s">
        <v>689</v>
      </c>
      <c r="E446" s="589" t="s">
        <v>6326</v>
      </c>
      <c r="F446" s="590">
        <v>43070</v>
      </c>
      <c r="G446" s="591">
        <v>58.15</v>
      </c>
      <c r="H446" s="591">
        <v>1</v>
      </c>
      <c r="I446" s="591">
        <f t="shared" si="6"/>
        <v>58.15</v>
      </c>
      <c r="J446" s="589" t="s">
        <v>474</v>
      </c>
      <c r="K446" s="589" t="s">
        <v>226</v>
      </c>
      <c r="L446" s="590">
        <v>43071</v>
      </c>
      <c r="M446" s="589" t="s">
        <v>71</v>
      </c>
      <c r="N446" s="589" t="s">
        <v>6327</v>
      </c>
    </row>
    <row r="447" spans="1:14" x14ac:dyDescent="0.2">
      <c r="A447" s="589" t="s">
        <v>611</v>
      </c>
      <c r="B447" s="589" t="s">
        <v>687</v>
      </c>
      <c r="C447" s="589" t="s">
        <v>2995</v>
      </c>
      <c r="D447" s="589" t="s">
        <v>689</v>
      </c>
      <c r="E447" s="589" t="s">
        <v>6328</v>
      </c>
      <c r="F447" s="590">
        <v>43070</v>
      </c>
      <c r="G447" s="591">
        <v>58.15</v>
      </c>
      <c r="H447" s="591">
        <v>1</v>
      </c>
      <c r="I447" s="591">
        <f t="shared" si="6"/>
        <v>58.15</v>
      </c>
      <c r="J447" s="589" t="s">
        <v>474</v>
      </c>
      <c r="K447" s="589" t="s">
        <v>226</v>
      </c>
      <c r="L447" s="590">
        <v>43071</v>
      </c>
      <c r="M447" s="589" t="s">
        <v>71</v>
      </c>
      <c r="N447" s="589" t="s">
        <v>6329</v>
      </c>
    </row>
    <row r="448" spans="1:14" x14ac:dyDescent="0.2">
      <c r="A448" s="589" t="s">
        <v>611</v>
      </c>
      <c r="B448" s="589" t="s">
        <v>687</v>
      </c>
      <c r="C448" s="589" t="s">
        <v>2995</v>
      </c>
      <c r="D448" s="589" t="s">
        <v>689</v>
      </c>
      <c r="E448" s="589" t="s">
        <v>6330</v>
      </c>
      <c r="F448" s="590">
        <v>43070</v>
      </c>
      <c r="G448" s="591">
        <v>58.15</v>
      </c>
      <c r="H448" s="591">
        <v>1</v>
      </c>
      <c r="I448" s="591">
        <f t="shared" si="6"/>
        <v>58.15</v>
      </c>
      <c r="J448" s="589" t="s">
        <v>474</v>
      </c>
      <c r="K448" s="589" t="s">
        <v>226</v>
      </c>
      <c r="L448" s="590">
        <v>43071</v>
      </c>
      <c r="M448" s="589" t="s">
        <v>71</v>
      </c>
      <c r="N448" s="589" t="s">
        <v>6331</v>
      </c>
    </row>
    <row r="449" spans="1:14" x14ac:dyDescent="0.2">
      <c r="A449" s="589" t="s">
        <v>611</v>
      </c>
      <c r="B449" s="589" t="s">
        <v>687</v>
      </c>
      <c r="C449" s="589" t="s">
        <v>2995</v>
      </c>
      <c r="D449" s="589" t="s">
        <v>689</v>
      </c>
      <c r="E449" s="589" t="s">
        <v>6332</v>
      </c>
      <c r="F449" s="590">
        <v>43070</v>
      </c>
      <c r="G449" s="591">
        <v>58.15</v>
      </c>
      <c r="H449" s="591">
        <v>1</v>
      </c>
      <c r="I449" s="591">
        <f t="shared" si="6"/>
        <v>58.15</v>
      </c>
      <c r="J449" s="589" t="s">
        <v>474</v>
      </c>
      <c r="K449" s="589" t="s">
        <v>226</v>
      </c>
      <c r="L449" s="590">
        <v>43071</v>
      </c>
      <c r="M449" s="589" t="s">
        <v>71</v>
      </c>
      <c r="N449" s="589" t="s">
        <v>6333</v>
      </c>
    </row>
    <row r="450" spans="1:14" x14ac:dyDescent="0.2">
      <c r="A450" s="589" t="s">
        <v>611</v>
      </c>
      <c r="B450" s="589" t="s">
        <v>687</v>
      </c>
      <c r="C450" s="589" t="s">
        <v>2995</v>
      </c>
      <c r="D450" s="589" t="s">
        <v>689</v>
      </c>
      <c r="E450" s="589" t="s">
        <v>6334</v>
      </c>
      <c r="F450" s="590">
        <v>43070</v>
      </c>
      <c r="G450" s="591">
        <v>402.03</v>
      </c>
      <c r="H450" s="591">
        <v>1</v>
      </c>
      <c r="I450" s="591">
        <f t="shared" si="6"/>
        <v>402.03</v>
      </c>
      <c r="J450" s="589" t="s">
        <v>474</v>
      </c>
      <c r="K450" s="589" t="s">
        <v>224</v>
      </c>
      <c r="L450" s="590">
        <v>43071</v>
      </c>
      <c r="M450" s="589" t="s">
        <v>71</v>
      </c>
      <c r="N450" s="589" t="s">
        <v>6335</v>
      </c>
    </row>
    <row r="451" spans="1:14" x14ac:dyDescent="0.2">
      <c r="A451" s="589" t="s">
        <v>611</v>
      </c>
      <c r="B451" s="589" t="s">
        <v>687</v>
      </c>
      <c r="C451" s="589" t="s">
        <v>2995</v>
      </c>
      <c r="D451" s="589" t="s">
        <v>689</v>
      </c>
      <c r="E451" s="589" t="s">
        <v>6336</v>
      </c>
      <c r="F451" s="590">
        <v>43070</v>
      </c>
      <c r="G451" s="591">
        <v>82.95</v>
      </c>
      <c r="H451" s="591">
        <v>1</v>
      </c>
      <c r="I451" s="591">
        <f t="shared" ref="I451:I514" si="7">G451*H451</f>
        <v>82.95</v>
      </c>
      <c r="J451" s="589" t="s">
        <v>474</v>
      </c>
      <c r="K451" s="589" t="s">
        <v>1639</v>
      </c>
      <c r="L451" s="590">
        <v>43071</v>
      </c>
      <c r="M451" s="589" t="s">
        <v>71</v>
      </c>
      <c r="N451" s="589" t="s">
        <v>6337</v>
      </c>
    </row>
    <row r="452" spans="1:14" x14ac:dyDescent="0.2">
      <c r="A452" s="589" t="s">
        <v>611</v>
      </c>
      <c r="B452" s="589" t="s">
        <v>687</v>
      </c>
      <c r="C452" s="589" t="s">
        <v>2995</v>
      </c>
      <c r="D452" s="589" t="s">
        <v>689</v>
      </c>
      <c r="E452" s="589" t="s">
        <v>6338</v>
      </c>
      <c r="F452" s="590">
        <v>43070</v>
      </c>
      <c r="G452" s="591">
        <v>82.95</v>
      </c>
      <c r="H452" s="591">
        <v>1</v>
      </c>
      <c r="I452" s="591">
        <f t="shared" si="7"/>
        <v>82.95</v>
      </c>
      <c r="J452" s="589" t="s">
        <v>474</v>
      </c>
      <c r="K452" s="589" t="s">
        <v>1639</v>
      </c>
      <c r="L452" s="590">
        <v>43071</v>
      </c>
      <c r="M452" s="589" t="s">
        <v>71</v>
      </c>
      <c r="N452" s="589" t="s">
        <v>6337</v>
      </c>
    </row>
    <row r="453" spans="1:14" x14ac:dyDescent="0.2">
      <c r="A453" s="589" t="s">
        <v>611</v>
      </c>
      <c r="B453" s="589" t="s">
        <v>687</v>
      </c>
      <c r="C453" s="589" t="s">
        <v>2995</v>
      </c>
      <c r="D453" s="589" t="s">
        <v>689</v>
      </c>
      <c r="E453" s="589" t="s">
        <v>6339</v>
      </c>
      <c r="F453" s="590">
        <v>43070</v>
      </c>
      <c r="G453" s="591">
        <v>76</v>
      </c>
      <c r="H453" s="591">
        <v>1</v>
      </c>
      <c r="I453" s="591">
        <f t="shared" si="7"/>
        <v>76</v>
      </c>
      <c r="J453" s="589" t="s">
        <v>474</v>
      </c>
      <c r="K453" s="589" t="s">
        <v>430</v>
      </c>
      <c r="L453" s="590">
        <v>43071</v>
      </c>
      <c r="M453" s="589" t="s">
        <v>71</v>
      </c>
      <c r="N453" s="589" t="s">
        <v>6340</v>
      </c>
    </row>
    <row r="454" spans="1:14" x14ac:dyDescent="0.2">
      <c r="A454" s="589" t="s">
        <v>611</v>
      </c>
      <c r="B454" s="589" t="s">
        <v>687</v>
      </c>
      <c r="C454" s="589" t="s">
        <v>2995</v>
      </c>
      <c r="D454" s="589" t="s">
        <v>689</v>
      </c>
      <c r="E454" s="589" t="s">
        <v>6341</v>
      </c>
      <c r="F454" s="590">
        <v>43070</v>
      </c>
      <c r="G454" s="591">
        <v>90.77</v>
      </c>
      <c r="H454" s="591">
        <v>1</v>
      </c>
      <c r="I454" s="591">
        <f t="shared" si="7"/>
        <v>90.77</v>
      </c>
      <c r="J454" s="589" t="s">
        <v>474</v>
      </c>
      <c r="K454" s="589" t="s">
        <v>1073</v>
      </c>
      <c r="L454" s="590">
        <v>43071</v>
      </c>
      <c r="M454" s="589" t="s">
        <v>71</v>
      </c>
      <c r="N454" s="589" t="s">
        <v>474</v>
      </c>
    </row>
    <row r="455" spans="1:14" x14ac:dyDescent="0.2">
      <c r="A455" s="589" t="s">
        <v>611</v>
      </c>
      <c r="B455" s="589" t="s">
        <v>687</v>
      </c>
      <c r="C455" s="589" t="s">
        <v>2995</v>
      </c>
      <c r="D455" s="589" t="s">
        <v>689</v>
      </c>
      <c r="E455" s="589" t="s">
        <v>6342</v>
      </c>
      <c r="F455" s="590">
        <v>43070</v>
      </c>
      <c r="G455" s="591">
        <v>97.85</v>
      </c>
      <c r="H455" s="591">
        <v>1</v>
      </c>
      <c r="I455" s="591">
        <f t="shared" si="7"/>
        <v>97.85</v>
      </c>
      <c r="J455" s="589" t="s">
        <v>474</v>
      </c>
      <c r="K455" s="589" t="s">
        <v>682</v>
      </c>
      <c r="L455" s="590">
        <v>43071</v>
      </c>
      <c r="M455" s="589" t="s">
        <v>71</v>
      </c>
      <c r="N455" s="589" t="s">
        <v>6343</v>
      </c>
    </row>
    <row r="456" spans="1:14" x14ac:dyDescent="0.2">
      <c r="A456" s="589" t="s">
        <v>611</v>
      </c>
      <c r="B456" s="589" t="s">
        <v>687</v>
      </c>
      <c r="C456" s="589" t="s">
        <v>2995</v>
      </c>
      <c r="D456" s="589" t="s">
        <v>689</v>
      </c>
      <c r="E456" s="589" t="s">
        <v>6344</v>
      </c>
      <c r="F456" s="590">
        <v>43070</v>
      </c>
      <c r="G456" s="591">
        <v>82.95</v>
      </c>
      <c r="H456" s="591">
        <v>1</v>
      </c>
      <c r="I456" s="591">
        <f t="shared" si="7"/>
        <v>82.95</v>
      </c>
      <c r="J456" s="589" t="s">
        <v>474</v>
      </c>
      <c r="K456" s="589" t="s">
        <v>682</v>
      </c>
      <c r="L456" s="590">
        <v>43071</v>
      </c>
      <c r="M456" s="589" t="s">
        <v>71</v>
      </c>
      <c r="N456" s="589" t="s">
        <v>6343</v>
      </c>
    </row>
    <row r="457" spans="1:14" x14ac:dyDescent="0.2">
      <c r="A457" s="589" t="s">
        <v>611</v>
      </c>
      <c r="B457" s="589" t="s">
        <v>687</v>
      </c>
      <c r="C457" s="589" t="s">
        <v>2995</v>
      </c>
      <c r="D457" s="589" t="s">
        <v>689</v>
      </c>
      <c r="E457" s="589" t="s">
        <v>6345</v>
      </c>
      <c r="F457" s="590">
        <v>43070</v>
      </c>
      <c r="G457" s="591">
        <v>158.97</v>
      </c>
      <c r="H457" s="591">
        <v>1</v>
      </c>
      <c r="I457" s="591">
        <f t="shared" si="7"/>
        <v>158.97</v>
      </c>
      <c r="J457" s="589" t="s">
        <v>474</v>
      </c>
      <c r="K457" s="589" t="s">
        <v>2943</v>
      </c>
      <c r="L457" s="590">
        <v>43071</v>
      </c>
      <c r="M457" s="589" t="s">
        <v>71</v>
      </c>
      <c r="N457" s="589" t="s">
        <v>6346</v>
      </c>
    </row>
    <row r="458" spans="1:14" x14ac:dyDescent="0.2">
      <c r="A458" s="589" t="s">
        <v>611</v>
      </c>
      <c r="B458" s="589" t="s">
        <v>687</v>
      </c>
      <c r="C458" s="589" t="s">
        <v>2995</v>
      </c>
      <c r="D458" s="589" t="s">
        <v>689</v>
      </c>
      <c r="E458" s="589" t="s">
        <v>6347</v>
      </c>
      <c r="F458" s="590">
        <v>43070</v>
      </c>
      <c r="G458" s="591">
        <v>50.73</v>
      </c>
      <c r="H458" s="591">
        <v>1</v>
      </c>
      <c r="I458" s="591">
        <f t="shared" si="7"/>
        <v>50.73</v>
      </c>
      <c r="J458" s="589" t="s">
        <v>474</v>
      </c>
      <c r="K458" s="589" t="s">
        <v>2943</v>
      </c>
      <c r="L458" s="590">
        <v>43071</v>
      </c>
      <c r="M458" s="589" t="s">
        <v>71</v>
      </c>
      <c r="N458" s="589" t="s">
        <v>6346</v>
      </c>
    </row>
    <row r="459" spans="1:14" x14ac:dyDescent="0.2">
      <c r="A459" s="589" t="s">
        <v>611</v>
      </c>
      <c r="B459" s="589" t="s">
        <v>687</v>
      </c>
      <c r="C459" s="589" t="s">
        <v>2995</v>
      </c>
      <c r="D459" s="589" t="s">
        <v>689</v>
      </c>
      <c r="E459" s="589" t="s">
        <v>6348</v>
      </c>
      <c r="F459" s="590">
        <v>43070</v>
      </c>
      <c r="G459" s="591">
        <v>89.55</v>
      </c>
      <c r="H459" s="591">
        <v>1</v>
      </c>
      <c r="I459" s="591">
        <f t="shared" si="7"/>
        <v>89.55</v>
      </c>
      <c r="J459" s="589" t="s">
        <v>474</v>
      </c>
      <c r="K459" s="589" t="s">
        <v>232</v>
      </c>
      <c r="L459" s="590">
        <v>43071</v>
      </c>
      <c r="M459" s="589" t="s">
        <v>71</v>
      </c>
      <c r="N459" s="589" t="s">
        <v>5517</v>
      </c>
    </row>
    <row r="460" spans="1:14" x14ac:dyDescent="0.2">
      <c r="A460" s="589" t="s">
        <v>611</v>
      </c>
      <c r="B460" s="589" t="s">
        <v>687</v>
      </c>
      <c r="C460" s="589" t="s">
        <v>2995</v>
      </c>
      <c r="D460" s="589" t="s">
        <v>689</v>
      </c>
      <c r="E460" s="589" t="s">
        <v>6349</v>
      </c>
      <c r="F460" s="590">
        <v>43070</v>
      </c>
      <c r="G460" s="591">
        <v>127.99</v>
      </c>
      <c r="H460" s="591">
        <v>1</v>
      </c>
      <c r="I460" s="591">
        <f t="shared" si="7"/>
        <v>127.99</v>
      </c>
      <c r="J460" s="589" t="s">
        <v>474</v>
      </c>
      <c r="K460" s="589" t="s">
        <v>2054</v>
      </c>
      <c r="L460" s="590">
        <v>43071</v>
      </c>
      <c r="M460" s="589" t="s">
        <v>71</v>
      </c>
      <c r="N460" s="589" t="s">
        <v>3207</v>
      </c>
    </row>
    <row r="461" spans="1:14" x14ac:dyDescent="0.2">
      <c r="A461" s="589" t="s">
        <v>611</v>
      </c>
      <c r="B461" s="589" t="s">
        <v>687</v>
      </c>
      <c r="C461" s="589" t="s">
        <v>2995</v>
      </c>
      <c r="D461" s="589" t="s">
        <v>689</v>
      </c>
      <c r="E461" s="589" t="s">
        <v>6350</v>
      </c>
      <c r="F461" s="590">
        <v>43070</v>
      </c>
      <c r="G461" s="591">
        <v>29</v>
      </c>
      <c r="H461" s="591">
        <v>1</v>
      </c>
      <c r="I461" s="591">
        <f t="shared" si="7"/>
        <v>29</v>
      </c>
      <c r="J461" s="589" t="s">
        <v>474</v>
      </c>
      <c r="K461" s="589" t="s">
        <v>1903</v>
      </c>
      <c r="L461" s="590">
        <v>43071</v>
      </c>
      <c r="M461" s="589" t="s">
        <v>71</v>
      </c>
      <c r="N461" s="589" t="s">
        <v>6351</v>
      </c>
    </row>
    <row r="462" spans="1:14" x14ac:dyDescent="0.2">
      <c r="A462" s="589" t="s">
        <v>611</v>
      </c>
      <c r="B462" s="589" t="s">
        <v>687</v>
      </c>
      <c r="C462" s="589" t="s">
        <v>2995</v>
      </c>
      <c r="D462" s="589" t="s">
        <v>689</v>
      </c>
      <c r="E462" s="589" t="s">
        <v>6352</v>
      </c>
      <c r="F462" s="590">
        <v>43070</v>
      </c>
      <c r="G462" s="591">
        <v>69.98</v>
      </c>
      <c r="H462" s="591">
        <v>1</v>
      </c>
      <c r="I462" s="591">
        <f t="shared" si="7"/>
        <v>69.98</v>
      </c>
      <c r="J462" s="589" t="s">
        <v>474</v>
      </c>
      <c r="K462" s="589" t="s">
        <v>1903</v>
      </c>
      <c r="L462" s="590">
        <v>43071</v>
      </c>
      <c r="M462" s="589" t="s">
        <v>71</v>
      </c>
      <c r="N462" s="589" t="s">
        <v>6351</v>
      </c>
    </row>
    <row r="463" spans="1:14" x14ac:dyDescent="0.2">
      <c r="A463" s="589" t="s">
        <v>611</v>
      </c>
      <c r="B463" s="589" t="s">
        <v>687</v>
      </c>
      <c r="C463" s="589" t="s">
        <v>2995</v>
      </c>
      <c r="D463" s="589" t="s">
        <v>689</v>
      </c>
      <c r="E463" s="589" t="s">
        <v>6353</v>
      </c>
      <c r="F463" s="590">
        <v>43070</v>
      </c>
      <c r="G463" s="591">
        <v>82.95</v>
      </c>
      <c r="H463" s="591">
        <v>1</v>
      </c>
      <c r="I463" s="591">
        <f t="shared" si="7"/>
        <v>82.95</v>
      </c>
      <c r="J463" s="589" t="s">
        <v>474</v>
      </c>
      <c r="K463" s="589" t="s">
        <v>2203</v>
      </c>
      <c r="L463" s="590">
        <v>43071</v>
      </c>
      <c r="M463" s="589" t="s">
        <v>71</v>
      </c>
      <c r="N463" s="589" t="s">
        <v>6354</v>
      </c>
    </row>
    <row r="464" spans="1:14" x14ac:dyDescent="0.2">
      <c r="A464" s="589" t="s">
        <v>611</v>
      </c>
      <c r="B464" s="589" t="s">
        <v>687</v>
      </c>
      <c r="C464" s="589" t="s">
        <v>2995</v>
      </c>
      <c r="D464" s="589" t="s">
        <v>689</v>
      </c>
      <c r="E464" s="589" t="s">
        <v>6355</v>
      </c>
      <c r="F464" s="590">
        <v>43070</v>
      </c>
      <c r="G464" s="591">
        <v>82.95</v>
      </c>
      <c r="H464" s="591">
        <v>1</v>
      </c>
      <c r="I464" s="591">
        <f t="shared" si="7"/>
        <v>82.95</v>
      </c>
      <c r="J464" s="589" t="s">
        <v>474</v>
      </c>
      <c r="K464" s="589" t="s">
        <v>2203</v>
      </c>
      <c r="L464" s="590">
        <v>43071</v>
      </c>
      <c r="M464" s="589" t="s">
        <v>71</v>
      </c>
      <c r="N464" s="589" t="s">
        <v>6354</v>
      </c>
    </row>
    <row r="465" spans="1:14" x14ac:dyDescent="0.2">
      <c r="A465" s="589" t="s">
        <v>611</v>
      </c>
      <c r="B465" s="589" t="s">
        <v>687</v>
      </c>
      <c r="C465" s="589" t="s">
        <v>2995</v>
      </c>
      <c r="D465" s="589" t="s">
        <v>689</v>
      </c>
      <c r="E465" s="589" t="s">
        <v>6356</v>
      </c>
      <c r="F465" s="590">
        <v>43069</v>
      </c>
      <c r="G465" s="591">
        <v>841.6</v>
      </c>
      <c r="H465" s="591">
        <v>1</v>
      </c>
      <c r="I465" s="591">
        <f t="shared" si="7"/>
        <v>841.6</v>
      </c>
      <c r="J465" s="589" t="s">
        <v>474</v>
      </c>
      <c r="K465" s="589" t="s">
        <v>1903</v>
      </c>
      <c r="L465" s="590">
        <v>43070</v>
      </c>
      <c r="M465" s="589" t="s">
        <v>71</v>
      </c>
      <c r="N465" s="589" t="s">
        <v>6357</v>
      </c>
    </row>
    <row r="466" spans="1:14" x14ac:dyDescent="0.2">
      <c r="A466" s="589" t="s">
        <v>611</v>
      </c>
      <c r="B466" s="589" t="s">
        <v>687</v>
      </c>
      <c r="C466" s="589" t="s">
        <v>2995</v>
      </c>
      <c r="D466" s="589" t="s">
        <v>689</v>
      </c>
      <c r="E466" s="589" t="s">
        <v>6358</v>
      </c>
      <c r="F466" s="590">
        <v>43069</v>
      </c>
      <c r="G466" s="591">
        <v>82.95</v>
      </c>
      <c r="H466" s="591">
        <v>1</v>
      </c>
      <c r="I466" s="591">
        <f t="shared" si="7"/>
        <v>82.95</v>
      </c>
      <c r="J466" s="589" t="s">
        <v>474</v>
      </c>
      <c r="K466" s="589" t="s">
        <v>668</v>
      </c>
      <c r="L466" s="590">
        <v>43070</v>
      </c>
      <c r="M466" s="589" t="s">
        <v>71</v>
      </c>
      <c r="N466" s="589" t="s">
        <v>6359</v>
      </c>
    </row>
    <row r="467" spans="1:14" x14ac:dyDescent="0.2">
      <c r="A467" s="589" t="s">
        <v>611</v>
      </c>
      <c r="B467" s="589" t="s">
        <v>687</v>
      </c>
      <c r="C467" s="589" t="s">
        <v>2995</v>
      </c>
      <c r="D467" s="589" t="s">
        <v>689</v>
      </c>
      <c r="E467" s="589" t="s">
        <v>6360</v>
      </c>
      <c r="F467" s="590">
        <v>43069</v>
      </c>
      <c r="G467" s="591">
        <v>97.85</v>
      </c>
      <c r="H467" s="591">
        <v>1</v>
      </c>
      <c r="I467" s="591">
        <f t="shared" si="7"/>
        <v>97.85</v>
      </c>
      <c r="J467" s="589" t="s">
        <v>474</v>
      </c>
      <c r="K467" s="589" t="s">
        <v>668</v>
      </c>
      <c r="L467" s="590">
        <v>43070</v>
      </c>
      <c r="M467" s="589" t="s">
        <v>71</v>
      </c>
      <c r="N467" s="589" t="s">
        <v>6359</v>
      </c>
    </row>
    <row r="468" spans="1:14" x14ac:dyDescent="0.2">
      <c r="A468" s="589" t="s">
        <v>611</v>
      </c>
      <c r="B468" s="589" t="s">
        <v>687</v>
      </c>
      <c r="C468" s="589" t="s">
        <v>2995</v>
      </c>
      <c r="D468" s="589" t="s">
        <v>689</v>
      </c>
      <c r="E468" s="589" t="s">
        <v>6361</v>
      </c>
      <c r="F468" s="590">
        <v>43069</v>
      </c>
      <c r="G468" s="591">
        <v>89.98</v>
      </c>
      <c r="H468" s="591">
        <v>1</v>
      </c>
      <c r="I468" s="591">
        <f t="shared" si="7"/>
        <v>89.98</v>
      </c>
      <c r="J468" s="589" t="s">
        <v>474</v>
      </c>
      <c r="K468" s="589" t="s">
        <v>1903</v>
      </c>
      <c r="L468" s="590">
        <v>43070</v>
      </c>
      <c r="M468" s="589" t="s">
        <v>71</v>
      </c>
      <c r="N468" s="589" t="s">
        <v>6362</v>
      </c>
    </row>
    <row r="469" spans="1:14" x14ac:dyDescent="0.2">
      <c r="A469" s="589" t="s">
        <v>611</v>
      </c>
      <c r="B469" s="589" t="s">
        <v>687</v>
      </c>
      <c r="C469" s="589" t="s">
        <v>2995</v>
      </c>
      <c r="D469" s="589" t="s">
        <v>689</v>
      </c>
      <c r="E469" s="589" t="s">
        <v>6363</v>
      </c>
      <c r="F469" s="590">
        <v>43069</v>
      </c>
      <c r="G469" s="591">
        <v>35.96</v>
      </c>
      <c r="H469" s="591">
        <v>1</v>
      </c>
      <c r="I469" s="591">
        <f t="shared" si="7"/>
        <v>35.96</v>
      </c>
      <c r="J469" s="589" t="s">
        <v>474</v>
      </c>
      <c r="K469" s="589" t="s">
        <v>1639</v>
      </c>
      <c r="L469" s="590">
        <v>43070</v>
      </c>
      <c r="M469" s="589" t="s">
        <v>71</v>
      </c>
      <c r="N469" s="589" t="s">
        <v>6364</v>
      </c>
    </row>
    <row r="470" spans="1:14" x14ac:dyDescent="0.2">
      <c r="A470" s="589" t="s">
        <v>611</v>
      </c>
      <c r="B470" s="589" t="s">
        <v>687</v>
      </c>
      <c r="C470" s="589" t="s">
        <v>2995</v>
      </c>
      <c r="D470" s="589" t="s">
        <v>689</v>
      </c>
      <c r="E470" s="589" t="s">
        <v>6365</v>
      </c>
      <c r="F470" s="590">
        <v>43069</v>
      </c>
      <c r="G470" s="591">
        <v>94.4</v>
      </c>
      <c r="H470" s="591">
        <v>1</v>
      </c>
      <c r="I470" s="591">
        <f t="shared" si="7"/>
        <v>94.4</v>
      </c>
      <c r="J470" s="589" t="s">
        <v>474</v>
      </c>
      <c r="K470" s="589" t="s">
        <v>1639</v>
      </c>
      <c r="L470" s="590">
        <v>43070</v>
      </c>
      <c r="M470" s="589" t="s">
        <v>71</v>
      </c>
      <c r="N470" s="589" t="s">
        <v>6364</v>
      </c>
    </row>
    <row r="471" spans="1:14" x14ac:dyDescent="0.2">
      <c r="A471" s="589" t="s">
        <v>611</v>
      </c>
      <c r="B471" s="589" t="s">
        <v>687</v>
      </c>
      <c r="C471" s="589" t="s">
        <v>2995</v>
      </c>
      <c r="D471" s="589" t="s">
        <v>689</v>
      </c>
      <c r="E471" s="589" t="s">
        <v>6366</v>
      </c>
      <c r="F471" s="590">
        <v>43069</v>
      </c>
      <c r="G471" s="591">
        <v>119.98</v>
      </c>
      <c r="H471" s="591">
        <v>1</v>
      </c>
      <c r="I471" s="591">
        <f t="shared" si="7"/>
        <v>119.98</v>
      </c>
      <c r="J471" s="589" t="s">
        <v>474</v>
      </c>
      <c r="K471" s="589" t="s">
        <v>2446</v>
      </c>
      <c r="L471" s="590">
        <v>43070</v>
      </c>
      <c r="M471" s="589" t="s">
        <v>71</v>
      </c>
      <c r="N471" s="589" t="s">
        <v>6367</v>
      </c>
    </row>
    <row r="472" spans="1:14" x14ac:dyDescent="0.2">
      <c r="A472" s="589" t="s">
        <v>611</v>
      </c>
      <c r="B472" s="589" t="s">
        <v>687</v>
      </c>
      <c r="C472" s="589" t="s">
        <v>2995</v>
      </c>
      <c r="D472" s="589" t="s">
        <v>689</v>
      </c>
      <c r="E472" s="589" t="s">
        <v>6368</v>
      </c>
      <c r="F472" s="590">
        <v>43069</v>
      </c>
      <c r="G472" s="591">
        <v>169.98</v>
      </c>
      <c r="H472" s="591">
        <v>1</v>
      </c>
      <c r="I472" s="591">
        <f t="shared" si="7"/>
        <v>169.98</v>
      </c>
      <c r="J472" s="589" t="s">
        <v>474</v>
      </c>
      <c r="K472" s="589" t="s">
        <v>2446</v>
      </c>
      <c r="L472" s="590">
        <v>43070</v>
      </c>
      <c r="M472" s="589" t="s">
        <v>71</v>
      </c>
      <c r="N472" s="589" t="s">
        <v>6369</v>
      </c>
    </row>
    <row r="473" spans="1:14" x14ac:dyDescent="0.2">
      <c r="A473" s="589" t="s">
        <v>611</v>
      </c>
      <c r="B473" s="589" t="s">
        <v>687</v>
      </c>
      <c r="C473" s="589" t="s">
        <v>2995</v>
      </c>
      <c r="D473" s="589" t="s">
        <v>689</v>
      </c>
      <c r="E473" s="589" t="s">
        <v>6370</v>
      </c>
      <c r="F473" s="590">
        <v>43069</v>
      </c>
      <c r="G473" s="591">
        <v>34.950000000000003</v>
      </c>
      <c r="H473" s="591">
        <v>1</v>
      </c>
      <c r="I473" s="591">
        <f t="shared" si="7"/>
        <v>34.950000000000003</v>
      </c>
      <c r="J473" s="589" t="s">
        <v>474</v>
      </c>
      <c r="K473" s="589" t="s">
        <v>682</v>
      </c>
      <c r="L473" s="590">
        <v>43070</v>
      </c>
      <c r="M473" s="589" t="s">
        <v>71</v>
      </c>
      <c r="N473" s="589" t="s">
        <v>6371</v>
      </c>
    </row>
    <row r="474" spans="1:14" x14ac:dyDescent="0.2">
      <c r="A474" s="589" t="s">
        <v>611</v>
      </c>
      <c r="B474" s="589" t="s">
        <v>687</v>
      </c>
      <c r="C474" s="589" t="s">
        <v>2995</v>
      </c>
      <c r="D474" s="589" t="s">
        <v>689</v>
      </c>
      <c r="E474" s="589" t="s">
        <v>6372</v>
      </c>
      <c r="F474" s="590">
        <v>43069</v>
      </c>
      <c r="G474" s="591">
        <v>76.099999999999994</v>
      </c>
      <c r="H474" s="591">
        <v>1</v>
      </c>
      <c r="I474" s="591">
        <f t="shared" si="7"/>
        <v>76.099999999999994</v>
      </c>
      <c r="J474" s="589" t="s">
        <v>474</v>
      </c>
      <c r="K474" s="589" t="s">
        <v>682</v>
      </c>
      <c r="L474" s="590">
        <v>43070</v>
      </c>
      <c r="M474" s="589" t="s">
        <v>71</v>
      </c>
      <c r="N474" s="589" t="s">
        <v>6371</v>
      </c>
    </row>
    <row r="475" spans="1:14" x14ac:dyDescent="0.2">
      <c r="A475" s="589" t="s">
        <v>611</v>
      </c>
      <c r="B475" s="589" t="s">
        <v>687</v>
      </c>
      <c r="C475" s="589" t="s">
        <v>2995</v>
      </c>
      <c r="D475" s="589" t="s">
        <v>689</v>
      </c>
      <c r="E475" s="589" t="s">
        <v>6373</v>
      </c>
      <c r="F475" s="590">
        <v>43069</v>
      </c>
      <c r="G475" s="591">
        <v>80.8</v>
      </c>
      <c r="H475" s="591">
        <v>1</v>
      </c>
      <c r="I475" s="591">
        <f t="shared" si="7"/>
        <v>80.8</v>
      </c>
      <c r="J475" s="589" t="s">
        <v>474</v>
      </c>
      <c r="K475" s="589" t="s">
        <v>682</v>
      </c>
      <c r="L475" s="590">
        <v>43070</v>
      </c>
      <c r="M475" s="589" t="s">
        <v>71</v>
      </c>
      <c r="N475" s="589" t="s">
        <v>6374</v>
      </c>
    </row>
    <row r="476" spans="1:14" x14ac:dyDescent="0.2">
      <c r="A476" s="589" t="s">
        <v>611</v>
      </c>
      <c r="B476" s="589" t="s">
        <v>687</v>
      </c>
      <c r="C476" s="589" t="s">
        <v>2995</v>
      </c>
      <c r="D476" s="589" t="s">
        <v>689</v>
      </c>
      <c r="E476" s="589" t="s">
        <v>6375</v>
      </c>
      <c r="F476" s="590">
        <v>43069</v>
      </c>
      <c r="G476" s="591">
        <v>37.700000000000003</v>
      </c>
      <c r="H476" s="591">
        <v>1</v>
      </c>
      <c r="I476" s="591">
        <f t="shared" si="7"/>
        <v>37.700000000000003</v>
      </c>
      <c r="J476" s="589" t="s">
        <v>474</v>
      </c>
      <c r="K476" s="589" t="s">
        <v>682</v>
      </c>
      <c r="L476" s="590">
        <v>43070</v>
      </c>
      <c r="M476" s="589" t="s">
        <v>71</v>
      </c>
      <c r="N476" s="589" t="s">
        <v>6374</v>
      </c>
    </row>
    <row r="477" spans="1:14" x14ac:dyDescent="0.2">
      <c r="A477" s="589" t="s">
        <v>611</v>
      </c>
      <c r="B477" s="589" t="s">
        <v>687</v>
      </c>
      <c r="C477" s="589" t="s">
        <v>2995</v>
      </c>
      <c r="D477" s="589" t="s">
        <v>689</v>
      </c>
      <c r="E477" s="589" t="s">
        <v>6376</v>
      </c>
      <c r="F477" s="590">
        <v>43069</v>
      </c>
      <c r="G477" s="591">
        <v>82.95</v>
      </c>
      <c r="H477" s="591">
        <v>1</v>
      </c>
      <c r="I477" s="591">
        <f t="shared" si="7"/>
        <v>82.95</v>
      </c>
      <c r="J477" s="589" t="s">
        <v>474</v>
      </c>
      <c r="K477" s="589" t="s">
        <v>2203</v>
      </c>
      <c r="L477" s="590">
        <v>43070</v>
      </c>
      <c r="M477" s="589" t="s">
        <v>71</v>
      </c>
      <c r="N477" s="589" t="s">
        <v>6377</v>
      </c>
    </row>
    <row r="478" spans="1:14" x14ac:dyDescent="0.2">
      <c r="A478" s="589" t="s">
        <v>611</v>
      </c>
      <c r="B478" s="589" t="s">
        <v>687</v>
      </c>
      <c r="C478" s="589" t="s">
        <v>2995</v>
      </c>
      <c r="D478" s="589" t="s">
        <v>689</v>
      </c>
      <c r="E478" s="589" t="s">
        <v>6378</v>
      </c>
      <c r="F478" s="590">
        <v>43069</v>
      </c>
      <c r="G478" s="591">
        <v>82.95</v>
      </c>
      <c r="H478" s="591">
        <v>1</v>
      </c>
      <c r="I478" s="591">
        <f t="shared" si="7"/>
        <v>82.95</v>
      </c>
      <c r="J478" s="589" t="s">
        <v>474</v>
      </c>
      <c r="K478" s="589" t="s">
        <v>2203</v>
      </c>
      <c r="L478" s="590">
        <v>43070</v>
      </c>
      <c r="M478" s="589" t="s">
        <v>71</v>
      </c>
      <c r="N478" s="589" t="s">
        <v>6377</v>
      </c>
    </row>
    <row r="479" spans="1:14" x14ac:dyDescent="0.2">
      <c r="A479" s="589" t="s">
        <v>611</v>
      </c>
      <c r="B479" s="589" t="s">
        <v>687</v>
      </c>
      <c r="C479" s="589" t="s">
        <v>2995</v>
      </c>
      <c r="D479" s="589" t="s">
        <v>689</v>
      </c>
      <c r="E479" s="589" t="s">
        <v>6379</v>
      </c>
      <c r="F479" s="590">
        <v>43069</v>
      </c>
      <c r="G479" s="591">
        <v>34.950000000000003</v>
      </c>
      <c r="H479" s="591">
        <v>1</v>
      </c>
      <c r="I479" s="591">
        <f t="shared" si="7"/>
        <v>34.950000000000003</v>
      </c>
      <c r="J479" s="589" t="s">
        <v>474</v>
      </c>
      <c r="K479" s="589" t="s">
        <v>682</v>
      </c>
      <c r="L479" s="590">
        <v>43070</v>
      </c>
      <c r="M479" s="589" t="s">
        <v>71</v>
      </c>
      <c r="N479" s="589" t="s">
        <v>3851</v>
      </c>
    </row>
    <row r="480" spans="1:14" x14ac:dyDescent="0.2">
      <c r="A480" s="589" t="s">
        <v>611</v>
      </c>
      <c r="B480" s="589" t="s">
        <v>687</v>
      </c>
      <c r="C480" s="589" t="s">
        <v>2995</v>
      </c>
      <c r="D480" s="589" t="s">
        <v>689</v>
      </c>
      <c r="E480" s="589" t="s">
        <v>6380</v>
      </c>
      <c r="F480" s="590">
        <v>43069</v>
      </c>
      <c r="G480" s="591">
        <v>31.35</v>
      </c>
      <c r="H480" s="591">
        <v>1</v>
      </c>
      <c r="I480" s="591">
        <f t="shared" si="7"/>
        <v>31.35</v>
      </c>
      <c r="J480" s="589" t="s">
        <v>474</v>
      </c>
      <c r="K480" s="589" t="s">
        <v>682</v>
      </c>
      <c r="L480" s="590">
        <v>43070</v>
      </c>
      <c r="M480" s="589" t="s">
        <v>71</v>
      </c>
      <c r="N480" s="589" t="s">
        <v>3851</v>
      </c>
    </row>
    <row r="481" spans="1:14" x14ac:dyDescent="0.2">
      <c r="A481" s="589" t="s">
        <v>611</v>
      </c>
      <c r="B481" s="589" t="s">
        <v>687</v>
      </c>
      <c r="C481" s="589" t="s">
        <v>2995</v>
      </c>
      <c r="D481" s="589" t="s">
        <v>689</v>
      </c>
      <c r="E481" s="589" t="s">
        <v>6381</v>
      </c>
      <c r="F481" s="590">
        <v>43069</v>
      </c>
      <c r="G481" s="591">
        <v>92.59</v>
      </c>
      <c r="H481" s="591">
        <v>1</v>
      </c>
      <c r="I481" s="591">
        <f t="shared" si="7"/>
        <v>92.59</v>
      </c>
      <c r="J481" s="589" t="s">
        <v>474</v>
      </c>
      <c r="K481" s="589" t="s">
        <v>1903</v>
      </c>
      <c r="L481" s="590">
        <v>43070</v>
      </c>
      <c r="M481" s="589" t="s">
        <v>71</v>
      </c>
      <c r="N481" s="589" t="s">
        <v>6382</v>
      </c>
    </row>
    <row r="482" spans="1:14" x14ac:dyDescent="0.2">
      <c r="A482" s="589" t="s">
        <v>611</v>
      </c>
      <c r="B482" s="589" t="s">
        <v>687</v>
      </c>
      <c r="C482" s="589" t="s">
        <v>2995</v>
      </c>
      <c r="D482" s="589" t="s">
        <v>689</v>
      </c>
      <c r="E482" s="589" t="s">
        <v>6383</v>
      </c>
      <c r="F482" s="590">
        <v>42996</v>
      </c>
      <c r="G482" s="591">
        <v>88.35</v>
      </c>
      <c r="H482" s="591">
        <v>1</v>
      </c>
      <c r="I482" s="591">
        <f t="shared" si="7"/>
        <v>88.35</v>
      </c>
      <c r="J482" s="589" t="s">
        <v>474</v>
      </c>
      <c r="K482" s="589" t="s">
        <v>524</v>
      </c>
      <c r="L482" s="590">
        <v>43083</v>
      </c>
      <c r="M482" s="589" t="s">
        <v>71</v>
      </c>
      <c r="N482" s="589" t="s">
        <v>3015</v>
      </c>
    </row>
    <row r="483" spans="1:14" x14ac:dyDescent="0.2">
      <c r="A483" s="589" t="s">
        <v>611</v>
      </c>
      <c r="B483" s="589" t="s">
        <v>687</v>
      </c>
      <c r="C483" s="589" t="s">
        <v>2995</v>
      </c>
      <c r="D483" s="589" t="s">
        <v>689</v>
      </c>
      <c r="E483" s="589" t="s">
        <v>6384</v>
      </c>
      <c r="F483" s="590">
        <v>42996</v>
      </c>
      <c r="G483" s="591">
        <v>88.35</v>
      </c>
      <c r="H483" s="591">
        <v>1</v>
      </c>
      <c r="I483" s="591">
        <f t="shared" si="7"/>
        <v>88.35</v>
      </c>
      <c r="J483" s="589" t="s">
        <v>474</v>
      </c>
      <c r="K483" s="589" t="s">
        <v>524</v>
      </c>
      <c r="L483" s="590">
        <v>43083</v>
      </c>
      <c r="M483" s="589" t="s">
        <v>71</v>
      </c>
      <c r="N483" s="589" t="s">
        <v>3015</v>
      </c>
    </row>
    <row r="484" spans="1:14" x14ac:dyDescent="0.2">
      <c r="A484" s="589" t="s">
        <v>611</v>
      </c>
      <c r="B484" s="589" t="s">
        <v>687</v>
      </c>
      <c r="C484" s="589" t="s">
        <v>2995</v>
      </c>
      <c r="D484" s="589" t="s">
        <v>689</v>
      </c>
      <c r="E484" s="589" t="s">
        <v>6385</v>
      </c>
      <c r="F484" s="590">
        <v>42996</v>
      </c>
      <c r="G484" s="591">
        <v>151.04</v>
      </c>
      <c r="H484" s="591">
        <v>1</v>
      </c>
      <c r="I484" s="591">
        <f t="shared" si="7"/>
        <v>151.04</v>
      </c>
      <c r="J484" s="589" t="s">
        <v>474</v>
      </c>
      <c r="K484" s="589" t="s">
        <v>394</v>
      </c>
      <c r="L484" s="590">
        <v>43096</v>
      </c>
      <c r="M484" s="589" t="s">
        <v>71</v>
      </c>
      <c r="N484" s="589" t="s">
        <v>6386</v>
      </c>
    </row>
    <row r="485" spans="1:14" x14ac:dyDescent="0.2">
      <c r="A485" s="589" t="s">
        <v>611</v>
      </c>
      <c r="B485" s="589" t="s">
        <v>687</v>
      </c>
      <c r="C485" s="589" t="s">
        <v>2995</v>
      </c>
      <c r="D485" s="589" t="s">
        <v>689</v>
      </c>
      <c r="E485" s="589" t="s">
        <v>6387</v>
      </c>
      <c r="F485" s="590">
        <v>42989</v>
      </c>
      <c r="G485" s="591">
        <v>195.78</v>
      </c>
      <c r="H485" s="591">
        <v>1</v>
      </c>
      <c r="I485" s="591">
        <f t="shared" si="7"/>
        <v>195.78</v>
      </c>
      <c r="J485" s="589" t="s">
        <v>474</v>
      </c>
      <c r="K485" s="589" t="s">
        <v>2173</v>
      </c>
      <c r="L485" s="590">
        <v>43085</v>
      </c>
      <c r="M485" s="589" t="s">
        <v>71</v>
      </c>
      <c r="N485" s="589" t="s">
        <v>6388</v>
      </c>
    </row>
    <row r="486" spans="1:14" x14ac:dyDescent="0.2">
      <c r="A486" s="589" t="s">
        <v>611</v>
      </c>
      <c r="B486" s="589" t="s">
        <v>687</v>
      </c>
      <c r="C486" s="589" t="s">
        <v>2995</v>
      </c>
      <c r="D486" s="589" t="s">
        <v>689</v>
      </c>
      <c r="E486" s="589" t="s">
        <v>6389</v>
      </c>
      <c r="F486" s="590">
        <v>42989</v>
      </c>
      <c r="G486" s="591">
        <v>34.99</v>
      </c>
      <c r="H486" s="591">
        <v>1</v>
      </c>
      <c r="I486" s="591">
        <f t="shared" si="7"/>
        <v>34.99</v>
      </c>
      <c r="J486" s="589" t="s">
        <v>474</v>
      </c>
      <c r="K486" s="589" t="s">
        <v>1073</v>
      </c>
      <c r="L486" s="590">
        <v>43083</v>
      </c>
      <c r="M486" s="589" t="s">
        <v>71</v>
      </c>
      <c r="N486" s="589" t="s">
        <v>474</v>
      </c>
    </row>
    <row r="487" spans="1:14" x14ac:dyDescent="0.2">
      <c r="A487" s="589" t="s">
        <v>611</v>
      </c>
      <c r="B487" s="589" t="s">
        <v>687</v>
      </c>
      <c r="C487" s="589" t="s">
        <v>2995</v>
      </c>
      <c r="D487" s="589" t="s">
        <v>689</v>
      </c>
      <c r="E487" s="589" t="s">
        <v>6390</v>
      </c>
      <c r="F487" s="590">
        <v>42948</v>
      </c>
      <c r="G487" s="591">
        <v>82.95</v>
      </c>
      <c r="H487" s="591">
        <v>1</v>
      </c>
      <c r="I487" s="591">
        <f t="shared" si="7"/>
        <v>82.95</v>
      </c>
      <c r="J487" s="589" t="s">
        <v>474</v>
      </c>
      <c r="K487" s="589" t="s">
        <v>177</v>
      </c>
      <c r="L487" s="590">
        <v>43083</v>
      </c>
      <c r="M487" s="589" t="s">
        <v>71</v>
      </c>
      <c r="N487" s="589" t="s">
        <v>6391</v>
      </c>
    </row>
    <row r="488" spans="1:14" x14ac:dyDescent="0.2">
      <c r="A488" s="589" t="s">
        <v>611</v>
      </c>
      <c r="B488" s="589" t="s">
        <v>687</v>
      </c>
      <c r="C488" s="589" t="s">
        <v>2995</v>
      </c>
      <c r="D488" s="589" t="s">
        <v>689</v>
      </c>
      <c r="E488" s="589" t="s">
        <v>6392</v>
      </c>
      <c r="F488" s="590">
        <v>42948</v>
      </c>
      <c r="G488" s="591">
        <v>97.85</v>
      </c>
      <c r="H488" s="591">
        <v>1</v>
      </c>
      <c r="I488" s="591">
        <f t="shared" si="7"/>
        <v>97.85</v>
      </c>
      <c r="J488" s="589" t="s">
        <v>474</v>
      </c>
      <c r="K488" s="589" t="s">
        <v>177</v>
      </c>
      <c r="L488" s="590">
        <v>43083</v>
      </c>
      <c r="M488" s="589" t="s">
        <v>71</v>
      </c>
      <c r="N488" s="589" t="s">
        <v>6391</v>
      </c>
    </row>
    <row r="489" spans="1:14" x14ac:dyDescent="0.2">
      <c r="A489" s="589" t="s">
        <v>611</v>
      </c>
      <c r="B489" s="589" t="s">
        <v>687</v>
      </c>
      <c r="C489" s="589" t="s">
        <v>2995</v>
      </c>
      <c r="D489" s="589" t="s">
        <v>689</v>
      </c>
      <c r="E489" s="589" t="s">
        <v>6393</v>
      </c>
      <c r="F489" s="590">
        <v>42948</v>
      </c>
      <c r="G489" s="591">
        <v>27.1</v>
      </c>
      <c r="H489" s="591">
        <v>1</v>
      </c>
      <c r="I489" s="591">
        <f t="shared" si="7"/>
        <v>27.1</v>
      </c>
      <c r="J489" s="589" t="s">
        <v>474</v>
      </c>
      <c r="K489" s="589" t="s">
        <v>177</v>
      </c>
      <c r="L489" s="590">
        <v>43083</v>
      </c>
      <c r="M489" s="589" t="s">
        <v>71</v>
      </c>
      <c r="N489" s="589" t="s">
        <v>6391</v>
      </c>
    </row>
    <row r="490" spans="1:14" x14ac:dyDescent="0.2">
      <c r="A490" s="589" t="s">
        <v>611</v>
      </c>
      <c r="B490" s="589" t="s">
        <v>687</v>
      </c>
      <c r="C490" s="589" t="s">
        <v>2995</v>
      </c>
      <c r="D490" s="589" t="s">
        <v>689</v>
      </c>
      <c r="E490" s="589" t="s">
        <v>6394</v>
      </c>
      <c r="F490" s="590">
        <v>42940</v>
      </c>
      <c r="G490" s="591">
        <v>156.34</v>
      </c>
      <c r="H490" s="591">
        <v>1</v>
      </c>
      <c r="I490" s="591">
        <f t="shared" si="7"/>
        <v>156.34</v>
      </c>
      <c r="J490" s="589" t="s">
        <v>474</v>
      </c>
      <c r="K490" s="589" t="s">
        <v>1073</v>
      </c>
      <c r="L490" s="590">
        <v>43070</v>
      </c>
      <c r="M490" s="589" t="s">
        <v>71</v>
      </c>
      <c r="N490" s="589" t="s">
        <v>474</v>
      </c>
    </row>
    <row r="491" spans="1:14" x14ac:dyDescent="0.2">
      <c r="A491" s="589" t="s">
        <v>611</v>
      </c>
      <c r="B491" s="589" t="s">
        <v>687</v>
      </c>
      <c r="C491" s="589" t="s">
        <v>2995</v>
      </c>
      <c r="D491" s="589" t="s">
        <v>689</v>
      </c>
      <c r="E491" s="589" t="s">
        <v>6395</v>
      </c>
      <c r="F491" s="590">
        <v>42877</v>
      </c>
      <c r="G491" s="591">
        <v>404.99</v>
      </c>
      <c r="H491" s="591">
        <v>1</v>
      </c>
      <c r="I491" s="591">
        <f t="shared" si="7"/>
        <v>404.99</v>
      </c>
      <c r="J491" s="589" t="s">
        <v>474</v>
      </c>
      <c r="K491" s="589" t="s">
        <v>522</v>
      </c>
      <c r="L491" s="590">
        <v>43076</v>
      </c>
      <c r="M491" s="589" t="s">
        <v>71</v>
      </c>
      <c r="N491" s="589" t="s">
        <v>2544</v>
      </c>
    </row>
    <row r="492" spans="1:14" x14ac:dyDescent="0.2">
      <c r="A492" s="589" t="s">
        <v>611</v>
      </c>
      <c r="B492" s="589" t="s">
        <v>687</v>
      </c>
      <c r="C492" s="589" t="s">
        <v>2995</v>
      </c>
      <c r="D492" s="589" t="s">
        <v>689</v>
      </c>
      <c r="E492" s="589" t="s">
        <v>6396</v>
      </c>
      <c r="F492" s="590">
        <v>43098</v>
      </c>
      <c r="G492" s="591">
        <v>277.07</v>
      </c>
      <c r="H492" s="591">
        <v>1</v>
      </c>
      <c r="I492" s="591">
        <f t="shared" si="7"/>
        <v>277.07</v>
      </c>
      <c r="J492" s="589" t="s">
        <v>474</v>
      </c>
      <c r="K492" s="589" t="s">
        <v>682</v>
      </c>
      <c r="L492" s="590">
        <v>43099</v>
      </c>
      <c r="M492" s="589" t="s">
        <v>71</v>
      </c>
      <c r="N492" s="589" t="s">
        <v>6397</v>
      </c>
    </row>
    <row r="493" spans="1:14" x14ac:dyDescent="0.2">
      <c r="A493" s="589" t="s">
        <v>611</v>
      </c>
      <c r="B493" s="589" t="s">
        <v>687</v>
      </c>
      <c r="C493" s="589" t="s">
        <v>2995</v>
      </c>
      <c r="D493" s="589" t="s">
        <v>689</v>
      </c>
      <c r="E493" s="589" t="s">
        <v>6398</v>
      </c>
      <c r="F493" s="590">
        <v>43098</v>
      </c>
      <c r="G493" s="591">
        <v>248.4</v>
      </c>
      <c r="H493" s="591">
        <v>1</v>
      </c>
      <c r="I493" s="591">
        <f t="shared" si="7"/>
        <v>248.4</v>
      </c>
      <c r="J493" s="589" t="s">
        <v>474</v>
      </c>
      <c r="K493" s="589" t="s">
        <v>587</v>
      </c>
      <c r="L493" s="590">
        <v>43099</v>
      </c>
      <c r="M493" s="589" t="s">
        <v>71</v>
      </c>
      <c r="N493" s="589" t="s">
        <v>6399</v>
      </c>
    </row>
    <row r="494" spans="1:14" x14ac:dyDescent="0.2">
      <c r="A494" s="589" t="s">
        <v>611</v>
      </c>
      <c r="B494" s="589" t="s">
        <v>687</v>
      </c>
      <c r="C494" s="589" t="s">
        <v>2995</v>
      </c>
      <c r="D494" s="589" t="s">
        <v>689</v>
      </c>
      <c r="E494" s="589" t="s">
        <v>6400</v>
      </c>
      <c r="F494" s="590">
        <v>43098</v>
      </c>
      <c r="G494" s="591">
        <v>200</v>
      </c>
      <c r="H494" s="591">
        <v>1</v>
      </c>
      <c r="I494" s="591">
        <f t="shared" si="7"/>
        <v>200</v>
      </c>
      <c r="J494" s="589" t="s">
        <v>474</v>
      </c>
      <c r="K494" s="589" t="s">
        <v>377</v>
      </c>
      <c r="L494" s="590">
        <v>43099</v>
      </c>
      <c r="M494" s="589" t="s">
        <v>71</v>
      </c>
      <c r="N494" s="589" t="s">
        <v>6401</v>
      </c>
    </row>
    <row r="495" spans="1:14" x14ac:dyDescent="0.2">
      <c r="A495" s="589" t="s">
        <v>611</v>
      </c>
      <c r="B495" s="589" t="s">
        <v>687</v>
      </c>
      <c r="C495" s="589" t="s">
        <v>2995</v>
      </c>
      <c r="D495" s="589" t="s">
        <v>689</v>
      </c>
      <c r="E495" s="589" t="s">
        <v>6402</v>
      </c>
      <c r="F495" s="590">
        <v>43098</v>
      </c>
      <c r="G495" s="591">
        <v>145.59</v>
      </c>
      <c r="H495" s="591">
        <v>1</v>
      </c>
      <c r="I495" s="591">
        <f t="shared" si="7"/>
        <v>145.59</v>
      </c>
      <c r="J495" s="589" t="s">
        <v>474</v>
      </c>
      <c r="K495" s="589" t="s">
        <v>398</v>
      </c>
      <c r="L495" s="590">
        <v>43099</v>
      </c>
      <c r="M495" s="589" t="s">
        <v>71</v>
      </c>
      <c r="N495" s="589" t="s">
        <v>6403</v>
      </c>
    </row>
    <row r="496" spans="1:14" x14ac:dyDescent="0.2">
      <c r="A496" s="589" t="s">
        <v>611</v>
      </c>
      <c r="B496" s="589" t="s">
        <v>687</v>
      </c>
      <c r="C496" s="589" t="s">
        <v>2995</v>
      </c>
      <c r="D496" s="589" t="s">
        <v>689</v>
      </c>
      <c r="E496" s="589" t="s">
        <v>6404</v>
      </c>
      <c r="F496" s="590">
        <v>43097</v>
      </c>
      <c r="G496" s="591">
        <v>89.28</v>
      </c>
      <c r="H496" s="591">
        <v>1</v>
      </c>
      <c r="I496" s="591">
        <f t="shared" si="7"/>
        <v>89.28</v>
      </c>
      <c r="J496" s="589" t="s">
        <v>474</v>
      </c>
      <c r="K496" s="589" t="s">
        <v>368</v>
      </c>
      <c r="L496" s="590">
        <v>43098</v>
      </c>
      <c r="M496" s="589" t="s">
        <v>71</v>
      </c>
      <c r="N496" s="589" t="s">
        <v>6405</v>
      </c>
    </row>
    <row r="497" spans="1:14" x14ac:dyDescent="0.2">
      <c r="A497" s="589" t="s">
        <v>611</v>
      </c>
      <c r="B497" s="589" t="s">
        <v>687</v>
      </c>
      <c r="C497" s="589" t="s">
        <v>2995</v>
      </c>
      <c r="D497" s="589" t="s">
        <v>689</v>
      </c>
      <c r="E497" s="589" t="s">
        <v>6406</v>
      </c>
      <c r="F497" s="590">
        <v>43097</v>
      </c>
      <c r="G497" s="591">
        <v>165.74</v>
      </c>
      <c r="H497" s="591">
        <v>1</v>
      </c>
      <c r="I497" s="591">
        <f t="shared" si="7"/>
        <v>165.74</v>
      </c>
      <c r="J497" s="589" t="s">
        <v>474</v>
      </c>
      <c r="K497" s="589" t="s">
        <v>1073</v>
      </c>
      <c r="L497" s="590">
        <v>43098</v>
      </c>
      <c r="M497" s="589" t="s">
        <v>71</v>
      </c>
      <c r="N497" s="589" t="s">
        <v>474</v>
      </c>
    </row>
    <row r="498" spans="1:14" x14ac:dyDescent="0.2">
      <c r="A498" s="589" t="s">
        <v>611</v>
      </c>
      <c r="B498" s="589" t="s">
        <v>687</v>
      </c>
      <c r="C498" s="589" t="s">
        <v>2995</v>
      </c>
      <c r="D498" s="589" t="s">
        <v>689</v>
      </c>
      <c r="E498" s="589" t="s">
        <v>6407</v>
      </c>
      <c r="F498" s="590">
        <v>43097</v>
      </c>
      <c r="G498" s="591">
        <v>104.08</v>
      </c>
      <c r="H498" s="591">
        <v>1</v>
      </c>
      <c r="I498" s="591">
        <f t="shared" si="7"/>
        <v>104.08</v>
      </c>
      <c r="J498" s="589" t="s">
        <v>474</v>
      </c>
      <c r="K498" s="589" t="s">
        <v>616</v>
      </c>
      <c r="L498" s="590">
        <v>43098</v>
      </c>
      <c r="M498" s="589" t="s">
        <v>71</v>
      </c>
      <c r="N498" s="589" t="s">
        <v>6408</v>
      </c>
    </row>
    <row r="499" spans="1:14" x14ac:dyDescent="0.2">
      <c r="A499" s="589" t="s">
        <v>611</v>
      </c>
      <c r="B499" s="589" t="s">
        <v>687</v>
      </c>
      <c r="C499" s="589" t="s">
        <v>2995</v>
      </c>
      <c r="D499" s="589" t="s">
        <v>689</v>
      </c>
      <c r="E499" s="589" t="s">
        <v>6409</v>
      </c>
      <c r="F499" s="590">
        <v>43097</v>
      </c>
      <c r="G499" s="591">
        <v>65.3</v>
      </c>
      <c r="H499" s="591">
        <v>1</v>
      </c>
      <c r="I499" s="591">
        <f t="shared" si="7"/>
        <v>65.3</v>
      </c>
      <c r="J499" s="589" t="s">
        <v>474</v>
      </c>
      <c r="K499" s="589" t="s">
        <v>196</v>
      </c>
      <c r="L499" s="590">
        <v>43098</v>
      </c>
      <c r="M499" s="589" t="s">
        <v>71</v>
      </c>
      <c r="N499" s="589" t="s">
        <v>6410</v>
      </c>
    </row>
    <row r="500" spans="1:14" x14ac:dyDescent="0.2">
      <c r="A500" s="589" t="s">
        <v>611</v>
      </c>
      <c r="B500" s="589" t="s">
        <v>687</v>
      </c>
      <c r="C500" s="589" t="s">
        <v>2995</v>
      </c>
      <c r="D500" s="589" t="s">
        <v>689</v>
      </c>
      <c r="E500" s="589" t="s">
        <v>6411</v>
      </c>
      <c r="F500" s="590">
        <v>43097</v>
      </c>
      <c r="G500" s="591">
        <v>93.39</v>
      </c>
      <c r="H500" s="591">
        <v>1</v>
      </c>
      <c r="I500" s="591">
        <f t="shared" si="7"/>
        <v>93.39</v>
      </c>
      <c r="J500" s="589" t="s">
        <v>474</v>
      </c>
      <c r="K500" s="589" t="s">
        <v>616</v>
      </c>
      <c r="L500" s="590">
        <v>43098</v>
      </c>
      <c r="M500" s="589" t="s">
        <v>71</v>
      </c>
      <c r="N500" s="589" t="s">
        <v>6412</v>
      </c>
    </row>
    <row r="501" spans="1:14" x14ac:dyDescent="0.2">
      <c r="A501" s="589" t="s">
        <v>611</v>
      </c>
      <c r="B501" s="589" t="s">
        <v>687</v>
      </c>
      <c r="C501" s="589" t="s">
        <v>2995</v>
      </c>
      <c r="D501" s="589" t="s">
        <v>689</v>
      </c>
      <c r="E501" s="589" t="s">
        <v>6413</v>
      </c>
      <c r="F501" s="590">
        <v>43097</v>
      </c>
      <c r="G501" s="591">
        <v>65.44</v>
      </c>
      <c r="H501" s="591">
        <v>1</v>
      </c>
      <c r="I501" s="591">
        <f t="shared" si="7"/>
        <v>65.44</v>
      </c>
      <c r="J501" s="589" t="s">
        <v>474</v>
      </c>
      <c r="K501" s="589" t="s">
        <v>522</v>
      </c>
      <c r="L501" s="590">
        <v>43098</v>
      </c>
      <c r="M501" s="589" t="s">
        <v>71</v>
      </c>
      <c r="N501" s="589" t="s">
        <v>6414</v>
      </c>
    </row>
    <row r="502" spans="1:14" x14ac:dyDescent="0.2">
      <c r="A502" s="589" t="s">
        <v>611</v>
      </c>
      <c r="B502" s="589" t="s">
        <v>687</v>
      </c>
      <c r="C502" s="589" t="s">
        <v>2995</v>
      </c>
      <c r="D502" s="589" t="s">
        <v>689</v>
      </c>
      <c r="E502" s="589" t="s">
        <v>6415</v>
      </c>
      <c r="F502" s="590">
        <v>43097</v>
      </c>
      <c r="G502" s="591">
        <v>107.92</v>
      </c>
      <c r="H502" s="591">
        <v>1</v>
      </c>
      <c r="I502" s="591">
        <f t="shared" si="7"/>
        <v>107.92</v>
      </c>
      <c r="J502" s="589" t="s">
        <v>474</v>
      </c>
      <c r="K502" s="589" t="s">
        <v>2195</v>
      </c>
      <c r="L502" s="590">
        <v>43098</v>
      </c>
      <c r="M502" s="589" t="s">
        <v>71</v>
      </c>
      <c r="N502" s="589" t="s">
        <v>6416</v>
      </c>
    </row>
    <row r="503" spans="1:14" x14ac:dyDescent="0.2">
      <c r="A503" s="589" t="s">
        <v>611</v>
      </c>
      <c r="B503" s="589" t="s">
        <v>687</v>
      </c>
      <c r="C503" s="589" t="s">
        <v>2995</v>
      </c>
      <c r="D503" s="589" t="s">
        <v>689</v>
      </c>
      <c r="E503" s="589" t="s">
        <v>6417</v>
      </c>
      <c r="F503" s="590">
        <v>43097</v>
      </c>
      <c r="G503" s="591">
        <v>103.5</v>
      </c>
      <c r="H503" s="591">
        <v>1</v>
      </c>
      <c r="I503" s="591">
        <f t="shared" si="7"/>
        <v>103.5</v>
      </c>
      <c r="J503" s="589" t="s">
        <v>474</v>
      </c>
      <c r="K503" s="589" t="s">
        <v>609</v>
      </c>
      <c r="L503" s="590">
        <v>43098</v>
      </c>
      <c r="M503" s="589" t="s">
        <v>71</v>
      </c>
      <c r="N503" s="589" t="s">
        <v>6418</v>
      </c>
    </row>
    <row r="504" spans="1:14" x14ac:dyDescent="0.2">
      <c r="A504" s="589" t="s">
        <v>611</v>
      </c>
      <c r="B504" s="589" t="s">
        <v>687</v>
      </c>
      <c r="C504" s="589" t="s">
        <v>2995</v>
      </c>
      <c r="D504" s="589" t="s">
        <v>689</v>
      </c>
      <c r="E504" s="589" t="s">
        <v>6419</v>
      </c>
      <c r="F504" s="590">
        <v>43097</v>
      </c>
      <c r="G504" s="591">
        <v>227</v>
      </c>
      <c r="H504" s="591">
        <v>1</v>
      </c>
      <c r="I504" s="591">
        <f t="shared" si="7"/>
        <v>227</v>
      </c>
      <c r="J504" s="589" t="s">
        <v>474</v>
      </c>
      <c r="K504" s="589" t="s">
        <v>3572</v>
      </c>
      <c r="L504" s="590">
        <v>43098</v>
      </c>
      <c r="M504" s="589" t="s">
        <v>71</v>
      </c>
      <c r="N504" s="589" t="s">
        <v>6420</v>
      </c>
    </row>
    <row r="505" spans="1:14" x14ac:dyDescent="0.2">
      <c r="A505" s="589" t="s">
        <v>611</v>
      </c>
      <c r="B505" s="589" t="s">
        <v>687</v>
      </c>
      <c r="C505" s="589" t="s">
        <v>2995</v>
      </c>
      <c r="D505" s="589" t="s">
        <v>689</v>
      </c>
      <c r="E505" s="589" t="s">
        <v>6421</v>
      </c>
      <c r="F505" s="590">
        <v>43097</v>
      </c>
      <c r="G505" s="591">
        <v>68.2</v>
      </c>
      <c r="H505" s="591">
        <v>1</v>
      </c>
      <c r="I505" s="591">
        <f t="shared" si="7"/>
        <v>68.2</v>
      </c>
      <c r="J505" s="589" t="s">
        <v>474</v>
      </c>
      <c r="K505" s="589" t="s">
        <v>368</v>
      </c>
      <c r="L505" s="590">
        <v>43098</v>
      </c>
      <c r="M505" s="589" t="s">
        <v>71</v>
      </c>
      <c r="N505" s="589" t="s">
        <v>6422</v>
      </c>
    </row>
    <row r="506" spans="1:14" x14ac:dyDescent="0.2">
      <c r="A506" s="589" t="s">
        <v>611</v>
      </c>
      <c r="B506" s="589" t="s">
        <v>687</v>
      </c>
      <c r="C506" s="589" t="s">
        <v>2995</v>
      </c>
      <c r="D506" s="589" t="s">
        <v>689</v>
      </c>
      <c r="E506" s="589" t="s">
        <v>6423</v>
      </c>
      <c r="F506" s="590">
        <v>43097</v>
      </c>
      <c r="G506" s="591">
        <v>60.45</v>
      </c>
      <c r="H506" s="591">
        <v>1</v>
      </c>
      <c r="I506" s="591">
        <f t="shared" si="7"/>
        <v>60.45</v>
      </c>
      <c r="J506" s="589" t="s">
        <v>474</v>
      </c>
      <c r="K506" s="589" t="s">
        <v>682</v>
      </c>
      <c r="L506" s="590">
        <v>43098</v>
      </c>
      <c r="M506" s="589" t="s">
        <v>71</v>
      </c>
      <c r="N506" s="589" t="s">
        <v>3064</v>
      </c>
    </row>
    <row r="507" spans="1:14" x14ac:dyDescent="0.2">
      <c r="A507" s="589" t="s">
        <v>611</v>
      </c>
      <c r="B507" s="589" t="s">
        <v>687</v>
      </c>
      <c r="C507" s="589" t="s">
        <v>2995</v>
      </c>
      <c r="D507" s="589" t="s">
        <v>689</v>
      </c>
      <c r="E507" s="589" t="s">
        <v>6424</v>
      </c>
      <c r="F507" s="590">
        <v>43097</v>
      </c>
      <c r="G507" s="591">
        <v>708.39</v>
      </c>
      <c r="H507" s="591">
        <v>1</v>
      </c>
      <c r="I507" s="591">
        <f t="shared" si="7"/>
        <v>708.39</v>
      </c>
      <c r="J507" s="589" t="s">
        <v>474</v>
      </c>
      <c r="K507" s="589" t="s">
        <v>522</v>
      </c>
      <c r="L507" s="590">
        <v>43098</v>
      </c>
      <c r="M507" s="589" t="s">
        <v>71</v>
      </c>
      <c r="N507" s="589" t="s">
        <v>6425</v>
      </c>
    </row>
    <row r="508" spans="1:14" x14ac:dyDescent="0.2">
      <c r="A508" s="589" t="s">
        <v>611</v>
      </c>
      <c r="B508" s="589" t="s">
        <v>687</v>
      </c>
      <c r="C508" s="589" t="s">
        <v>2995</v>
      </c>
      <c r="D508" s="589" t="s">
        <v>689</v>
      </c>
      <c r="E508" s="589" t="s">
        <v>6426</v>
      </c>
      <c r="F508" s="590">
        <v>43097</v>
      </c>
      <c r="G508" s="591">
        <v>214.98</v>
      </c>
      <c r="H508" s="591">
        <v>1</v>
      </c>
      <c r="I508" s="591">
        <f t="shared" si="7"/>
        <v>214.98</v>
      </c>
      <c r="J508" s="589" t="s">
        <v>474</v>
      </c>
      <c r="K508" s="589" t="s">
        <v>682</v>
      </c>
      <c r="L508" s="590">
        <v>43098</v>
      </c>
      <c r="M508" s="589" t="s">
        <v>71</v>
      </c>
      <c r="N508" s="589" t="s">
        <v>5952</v>
      </c>
    </row>
    <row r="509" spans="1:14" x14ac:dyDescent="0.2">
      <c r="A509" s="589" t="s">
        <v>611</v>
      </c>
      <c r="B509" s="589" t="s">
        <v>687</v>
      </c>
      <c r="C509" s="589" t="s">
        <v>2995</v>
      </c>
      <c r="D509" s="589" t="s">
        <v>689</v>
      </c>
      <c r="E509" s="589" t="s">
        <v>6427</v>
      </c>
      <c r="F509" s="590">
        <v>43097</v>
      </c>
      <c r="G509" s="591">
        <v>270</v>
      </c>
      <c r="H509" s="591">
        <v>1</v>
      </c>
      <c r="I509" s="591">
        <f t="shared" si="7"/>
        <v>270</v>
      </c>
      <c r="J509" s="589" t="s">
        <v>474</v>
      </c>
      <c r="K509" s="589" t="s">
        <v>674</v>
      </c>
      <c r="L509" s="590">
        <v>43098</v>
      </c>
      <c r="M509" s="589" t="s">
        <v>71</v>
      </c>
      <c r="N509" s="589" t="s">
        <v>6428</v>
      </c>
    </row>
    <row r="510" spans="1:14" x14ac:dyDescent="0.2">
      <c r="A510" s="589" t="s">
        <v>611</v>
      </c>
      <c r="B510" s="589" t="s">
        <v>687</v>
      </c>
      <c r="C510" s="589" t="s">
        <v>2995</v>
      </c>
      <c r="D510" s="589" t="s">
        <v>689</v>
      </c>
      <c r="E510" s="589" t="s">
        <v>6429</v>
      </c>
      <c r="F510" s="590">
        <v>43097</v>
      </c>
      <c r="G510" s="591">
        <v>227.73</v>
      </c>
      <c r="H510" s="591">
        <v>1</v>
      </c>
      <c r="I510" s="591">
        <f t="shared" si="7"/>
        <v>227.73</v>
      </c>
      <c r="J510" s="589" t="s">
        <v>474</v>
      </c>
      <c r="K510" s="589" t="s">
        <v>522</v>
      </c>
      <c r="L510" s="590">
        <v>43098</v>
      </c>
      <c r="M510" s="589" t="s">
        <v>71</v>
      </c>
      <c r="N510" s="589" t="s">
        <v>6430</v>
      </c>
    </row>
    <row r="511" spans="1:14" x14ac:dyDescent="0.2">
      <c r="A511" s="589" t="s">
        <v>611</v>
      </c>
      <c r="B511" s="589" t="s">
        <v>687</v>
      </c>
      <c r="C511" s="589" t="s">
        <v>2995</v>
      </c>
      <c r="D511" s="589" t="s">
        <v>689</v>
      </c>
      <c r="E511" s="589" t="s">
        <v>6431</v>
      </c>
      <c r="F511" s="590">
        <v>43097</v>
      </c>
      <c r="G511" s="591">
        <v>252</v>
      </c>
      <c r="H511" s="591">
        <v>1</v>
      </c>
      <c r="I511" s="591">
        <f t="shared" si="7"/>
        <v>252</v>
      </c>
      <c r="J511" s="589" t="s">
        <v>474</v>
      </c>
      <c r="K511" s="589" t="s">
        <v>111</v>
      </c>
      <c r="L511" s="590">
        <v>43098</v>
      </c>
      <c r="M511" s="589" t="s">
        <v>71</v>
      </c>
      <c r="N511" s="589" t="s">
        <v>6163</v>
      </c>
    </row>
    <row r="512" spans="1:14" x14ac:dyDescent="0.2">
      <c r="A512" s="589" t="s">
        <v>611</v>
      </c>
      <c r="B512" s="589" t="s">
        <v>687</v>
      </c>
      <c r="C512" s="589" t="s">
        <v>2995</v>
      </c>
      <c r="D512" s="589" t="s">
        <v>689</v>
      </c>
      <c r="E512" s="589" t="s">
        <v>6432</v>
      </c>
      <c r="F512" s="590">
        <v>43095</v>
      </c>
      <c r="G512" s="591">
        <v>492</v>
      </c>
      <c r="H512" s="591">
        <v>1</v>
      </c>
      <c r="I512" s="591">
        <f t="shared" si="7"/>
        <v>492</v>
      </c>
      <c r="J512" s="589" t="s">
        <v>474</v>
      </c>
      <c r="K512" s="589" t="s">
        <v>345</v>
      </c>
      <c r="L512" s="590">
        <v>43096</v>
      </c>
      <c r="M512" s="589" t="s">
        <v>71</v>
      </c>
      <c r="N512" s="589" t="s">
        <v>6433</v>
      </c>
    </row>
    <row r="513" spans="1:14" x14ac:dyDescent="0.2">
      <c r="A513" s="589" t="s">
        <v>611</v>
      </c>
      <c r="B513" s="589" t="s">
        <v>687</v>
      </c>
      <c r="C513" s="589" t="s">
        <v>2995</v>
      </c>
      <c r="D513" s="589" t="s">
        <v>689</v>
      </c>
      <c r="E513" s="589" t="s">
        <v>6434</v>
      </c>
      <c r="F513" s="590">
        <v>43095</v>
      </c>
      <c r="G513" s="591">
        <v>492</v>
      </c>
      <c r="H513" s="591">
        <v>1</v>
      </c>
      <c r="I513" s="591">
        <f t="shared" si="7"/>
        <v>492</v>
      </c>
      <c r="J513" s="589" t="s">
        <v>474</v>
      </c>
      <c r="K513" s="589" t="s">
        <v>345</v>
      </c>
      <c r="L513" s="590">
        <v>43096</v>
      </c>
      <c r="M513" s="589" t="s">
        <v>71</v>
      </c>
      <c r="N513" s="589" t="s">
        <v>6435</v>
      </c>
    </row>
    <row r="514" spans="1:14" x14ac:dyDescent="0.2">
      <c r="A514" s="589" t="s">
        <v>611</v>
      </c>
      <c r="B514" s="589" t="s">
        <v>687</v>
      </c>
      <c r="C514" s="589" t="s">
        <v>2995</v>
      </c>
      <c r="D514" s="589" t="s">
        <v>689</v>
      </c>
      <c r="E514" s="589" t="s">
        <v>6436</v>
      </c>
      <c r="F514" s="590">
        <v>43095</v>
      </c>
      <c r="G514" s="591">
        <v>492</v>
      </c>
      <c r="H514" s="591">
        <v>1</v>
      </c>
      <c r="I514" s="591">
        <f t="shared" si="7"/>
        <v>492</v>
      </c>
      <c r="J514" s="589" t="s">
        <v>474</v>
      </c>
      <c r="K514" s="589" t="s">
        <v>345</v>
      </c>
      <c r="L514" s="590">
        <v>43096</v>
      </c>
      <c r="M514" s="589" t="s">
        <v>71</v>
      </c>
      <c r="N514" s="589" t="s">
        <v>6437</v>
      </c>
    </row>
    <row r="515" spans="1:14" x14ac:dyDescent="0.2">
      <c r="A515" s="589" t="s">
        <v>611</v>
      </c>
      <c r="B515" s="589" t="s">
        <v>687</v>
      </c>
      <c r="C515" s="589" t="s">
        <v>2995</v>
      </c>
      <c r="D515" s="589" t="s">
        <v>689</v>
      </c>
      <c r="E515" s="589" t="s">
        <v>6438</v>
      </c>
      <c r="F515" s="590">
        <v>43095</v>
      </c>
      <c r="G515" s="591">
        <v>492</v>
      </c>
      <c r="H515" s="591">
        <v>1</v>
      </c>
      <c r="I515" s="591">
        <f t="shared" ref="I515:I578" si="8">G515*H515</f>
        <v>492</v>
      </c>
      <c r="J515" s="589" t="s">
        <v>474</v>
      </c>
      <c r="K515" s="589" t="s">
        <v>345</v>
      </c>
      <c r="L515" s="590">
        <v>43096</v>
      </c>
      <c r="M515" s="589" t="s">
        <v>71</v>
      </c>
      <c r="N515" s="589" t="s">
        <v>5968</v>
      </c>
    </row>
    <row r="516" spans="1:14" x14ac:dyDescent="0.2">
      <c r="A516" s="589" t="s">
        <v>611</v>
      </c>
      <c r="B516" s="589" t="s">
        <v>687</v>
      </c>
      <c r="C516" s="589" t="s">
        <v>2995</v>
      </c>
      <c r="D516" s="589" t="s">
        <v>689</v>
      </c>
      <c r="E516" s="589" t="s">
        <v>6439</v>
      </c>
      <c r="F516" s="590">
        <v>43095</v>
      </c>
      <c r="G516" s="591">
        <v>492</v>
      </c>
      <c r="H516" s="591">
        <v>1</v>
      </c>
      <c r="I516" s="591">
        <f t="shared" si="8"/>
        <v>492</v>
      </c>
      <c r="J516" s="589" t="s">
        <v>474</v>
      </c>
      <c r="K516" s="589" t="s">
        <v>345</v>
      </c>
      <c r="L516" s="590">
        <v>43096</v>
      </c>
      <c r="M516" s="589" t="s">
        <v>71</v>
      </c>
      <c r="N516" s="589" t="s">
        <v>5973</v>
      </c>
    </row>
    <row r="517" spans="1:14" x14ac:dyDescent="0.2">
      <c r="A517" s="589" t="s">
        <v>611</v>
      </c>
      <c r="B517" s="589" t="s">
        <v>687</v>
      </c>
      <c r="C517" s="589" t="s">
        <v>2995</v>
      </c>
      <c r="D517" s="589" t="s">
        <v>689</v>
      </c>
      <c r="E517" s="589" t="s">
        <v>6440</v>
      </c>
      <c r="F517" s="590">
        <v>43095</v>
      </c>
      <c r="G517" s="591">
        <v>492</v>
      </c>
      <c r="H517" s="591">
        <v>1</v>
      </c>
      <c r="I517" s="591">
        <f t="shared" si="8"/>
        <v>492</v>
      </c>
      <c r="J517" s="589" t="s">
        <v>474</v>
      </c>
      <c r="K517" s="589" t="s">
        <v>345</v>
      </c>
      <c r="L517" s="590">
        <v>43096</v>
      </c>
      <c r="M517" s="589" t="s">
        <v>71</v>
      </c>
      <c r="N517" s="589" t="s">
        <v>5970</v>
      </c>
    </row>
    <row r="518" spans="1:14" x14ac:dyDescent="0.2">
      <c r="A518" s="589" t="s">
        <v>611</v>
      </c>
      <c r="B518" s="589" t="s">
        <v>687</v>
      </c>
      <c r="C518" s="589" t="s">
        <v>2995</v>
      </c>
      <c r="D518" s="589" t="s">
        <v>689</v>
      </c>
      <c r="E518" s="589" t="s">
        <v>6441</v>
      </c>
      <c r="F518" s="590">
        <v>43095</v>
      </c>
      <c r="G518" s="591">
        <v>492</v>
      </c>
      <c r="H518" s="591">
        <v>1</v>
      </c>
      <c r="I518" s="591">
        <f t="shared" si="8"/>
        <v>492</v>
      </c>
      <c r="J518" s="589" t="s">
        <v>474</v>
      </c>
      <c r="K518" s="589" t="s">
        <v>345</v>
      </c>
      <c r="L518" s="590">
        <v>43096</v>
      </c>
      <c r="M518" s="589" t="s">
        <v>71</v>
      </c>
      <c r="N518" s="589" t="s">
        <v>6442</v>
      </c>
    </row>
    <row r="519" spans="1:14" x14ac:dyDescent="0.2">
      <c r="A519" s="589" t="s">
        <v>611</v>
      </c>
      <c r="B519" s="589" t="s">
        <v>687</v>
      </c>
      <c r="C519" s="589" t="s">
        <v>2995</v>
      </c>
      <c r="D519" s="589" t="s">
        <v>689</v>
      </c>
      <c r="E519" s="589" t="s">
        <v>6443</v>
      </c>
      <c r="F519" s="590">
        <v>43095</v>
      </c>
      <c r="G519" s="591">
        <v>492</v>
      </c>
      <c r="H519" s="591">
        <v>1</v>
      </c>
      <c r="I519" s="591">
        <f t="shared" si="8"/>
        <v>492</v>
      </c>
      <c r="J519" s="589" t="s">
        <v>474</v>
      </c>
      <c r="K519" s="589" t="s">
        <v>345</v>
      </c>
      <c r="L519" s="590">
        <v>43096</v>
      </c>
      <c r="M519" s="589" t="s">
        <v>71</v>
      </c>
      <c r="N519" s="589" t="s">
        <v>6444</v>
      </c>
    </row>
    <row r="520" spans="1:14" x14ac:dyDescent="0.2">
      <c r="A520" s="589" t="s">
        <v>611</v>
      </c>
      <c r="B520" s="589" t="s">
        <v>687</v>
      </c>
      <c r="C520" s="589" t="s">
        <v>2995</v>
      </c>
      <c r="D520" s="589" t="s">
        <v>689</v>
      </c>
      <c r="E520" s="589" t="s">
        <v>6445</v>
      </c>
      <c r="F520" s="590">
        <v>43095</v>
      </c>
      <c r="G520" s="591">
        <v>492</v>
      </c>
      <c r="H520" s="591">
        <v>1</v>
      </c>
      <c r="I520" s="591">
        <f t="shared" si="8"/>
        <v>492</v>
      </c>
      <c r="J520" s="589" t="s">
        <v>474</v>
      </c>
      <c r="K520" s="589" t="s">
        <v>345</v>
      </c>
      <c r="L520" s="590">
        <v>43096</v>
      </c>
      <c r="M520" s="589" t="s">
        <v>71</v>
      </c>
      <c r="N520" s="589" t="s">
        <v>6446</v>
      </c>
    </row>
    <row r="521" spans="1:14" x14ac:dyDescent="0.2">
      <c r="A521" s="589" t="s">
        <v>611</v>
      </c>
      <c r="B521" s="589" t="s">
        <v>687</v>
      </c>
      <c r="C521" s="589" t="s">
        <v>2995</v>
      </c>
      <c r="D521" s="589" t="s">
        <v>689</v>
      </c>
      <c r="E521" s="589" t="s">
        <v>6447</v>
      </c>
      <c r="F521" s="590">
        <v>43095</v>
      </c>
      <c r="G521" s="591">
        <v>198.52</v>
      </c>
      <c r="H521" s="591">
        <v>1</v>
      </c>
      <c r="I521" s="591">
        <f t="shared" si="8"/>
        <v>198.52</v>
      </c>
      <c r="J521" s="589" t="s">
        <v>474</v>
      </c>
      <c r="K521" s="589" t="s">
        <v>196</v>
      </c>
      <c r="L521" s="590">
        <v>43096</v>
      </c>
      <c r="M521" s="589" t="s">
        <v>71</v>
      </c>
      <c r="N521" s="589" t="s">
        <v>5986</v>
      </c>
    </row>
    <row r="522" spans="1:14" x14ac:dyDescent="0.2">
      <c r="A522" s="589" t="s">
        <v>611</v>
      </c>
      <c r="B522" s="589" t="s">
        <v>687</v>
      </c>
      <c r="C522" s="589" t="s">
        <v>2995</v>
      </c>
      <c r="D522" s="589" t="s">
        <v>689</v>
      </c>
      <c r="E522" s="589" t="s">
        <v>6448</v>
      </c>
      <c r="F522" s="590">
        <v>43095</v>
      </c>
      <c r="G522" s="591">
        <v>205</v>
      </c>
      <c r="H522" s="591">
        <v>1</v>
      </c>
      <c r="I522" s="591">
        <f t="shared" si="8"/>
        <v>205</v>
      </c>
      <c r="J522" s="589" t="s">
        <v>474</v>
      </c>
      <c r="K522" s="589" t="s">
        <v>1995</v>
      </c>
      <c r="L522" s="590">
        <v>43096</v>
      </c>
      <c r="M522" s="589" t="s">
        <v>71</v>
      </c>
      <c r="N522" s="589" t="s">
        <v>5975</v>
      </c>
    </row>
    <row r="523" spans="1:14" x14ac:dyDescent="0.2">
      <c r="A523" s="589" t="s">
        <v>611</v>
      </c>
      <c r="B523" s="589" t="s">
        <v>687</v>
      </c>
      <c r="C523" s="589" t="s">
        <v>2995</v>
      </c>
      <c r="D523" s="589" t="s">
        <v>689</v>
      </c>
      <c r="E523" s="589" t="s">
        <v>6449</v>
      </c>
      <c r="F523" s="590">
        <v>43095</v>
      </c>
      <c r="G523" s="591">
        <v>452</v>
      </c>
      <c r="H523" s="591">
        <v>1</v>
      </c>
      <c r="I523" s="591">
        <f t="shared" si="8"/>
        <v>452</v>
      </c>
      <c r="J523" s="589" t="s">
        <v>474</v>
      </c>
      <c r="K523" s="589" t="s">
        <v>345</v>
      </c>
      <c r="L523" s="590">
        <v>43096</v>
      </c>
      <c r="M523" s="589" t="s">
        <v>71</v>
      </c>
      <c r="N523" s="589" t="s">
        <v>6450</v>
      </c>
    </row>
    <row r="524" spans="1:14" x14ac:dyDescent="0.2">
      <c r="A524" s="589" t="s">
        <v>611</v>
      </c>
      <c r="B524" s="589" t="s">
        <v>687</v>
      </c>
      <c r="C524" s="589" t="s">
        <v>2995</v>
      </c>
      <c r="D524" s="589" t="s">
        <v>689</v>
      </c>
      <c r="E524" s="589" t="s">
        <v>6451</v>
      </c>
      <c r="F524" s="590">
        <v>43095</v>
      </c>
      <c r="G524" s="591">
        <v>339</v>
      </c>
      <c r="H524" s="591">
        <v>1</v>
      </c>
      <c r="I524" s="591">
        <f t="shared" si="8"/>
        <v>339</v>
      </c>
      <c r="J524" s="589" t="s">
        <v>474</v>
      </c>
      <c r="K524" s="589" t="s">
        <v>345</v>
      </c>
      <c r="L524" s="590">
        <v>43096</v>
      </c>
      <c r="M524" s="589" t="s">
        <v>71</v>
      </c>
      <c r="N524" s="589" t="s">
        <v>6452</v>
      </c>
    </row>
    <row r="525" spans="1:14" x14ac:dyDescent="0.2">
      <c r="A525" s="589" t="s">
        <v>611</v>
      </c>
      <c r="B525" s="589" t="s">
        <v>687</v>
      </c>
      <c r="C525" s="589" t="s">
        <v>2995</v>
      </c>
      <c r="D525" s="589" t="s">
        <v>689</v>
      </c>
      <c r="E525" s="589" t="s">
        <v>6453</v>
      </c>
      <c r="F525" s="590">
        <v>43095</v>
      </c>
      <c r="G525" s="591">
        <v>339</v>
      </c>
      <c r="H525" s="591">
        <v>1</v>
      </c>
      <c r="I525" s="591">
        <f t="shared" si="8"/>
        <v>339</v>
      </c>
      <c r="J525" s="589" t="s">
        <v>474</v>
      </c>
      <c r="K525" s="589" t="s">
        <v>345</v>
      </c>
      <c r="L525" s="590">
        <v>43096</v>
      </c>
      <c r="M525" s="589" t="s">
        <v>71</v>
      </c>
      <c r="N525" s="589" t="s">
        <v>6454</v>
      </c>
    </row>
    <row r="526" spans="1:14" x14ac:dyDescent="0.2">
      <c r="A526" s="589" t="s">
        <v>611</v>
      </c>
      <c r="B526" s="589" t="s">
        <v>687</v>
      </c>
      <c r="C526" s="589" t="s">
        <v>2995</v>
      </c>
      <c r="D526" s="589" t="s">
        <v>689</v>
      </c>
      <c r="E526" s="589" t="s">
        <v>6455</v>
      </c>
      <c r="F526" s="590">
        <v>43095</v>
      </c>
      <c r="G526" s="591">
        <v>452</v>
      </c>
      <c r="H526" s="591">
        <v>1</v>
      </c>
      <c r="I526" s="591">
        <f t="shared" si="8"/>
        <v>452</v>
      </c>
      <c r="J526" s="589" t="s">
        <v>474</v>
      </c>
      <c r="K526" s="589" t="s">
        <v>345</v>
      </c>
      <c r="L526" s="590">
        <v>43096</v>
      </c>
      <c r="M526" s="589" t="s">
        <v>71</v>
      </c>
      <c r="N526" s="589" t="s">
        <v>6456</v>
      </c>
    </row>
    <row r="527" spans="1:14" x14ac:dyDescent="0.2">
      <c r="A527" s="589" t="s">
        <v>611</v>
      </c>
      <c r="B527" s="589" t="s">
        <v>687</v>
      </c>
      <c r="C527" s="589" t="s">
        <v>2995</v>
      </c>
      <c r="D527" s="589" t="s">
        <v>689</v>
      </c>
      <c r="E527" s="589" t="s">
        <v>6457</v>
      </c>
      <c r="F527" s="590">
        <v>43095</v>
      </c>
      <c r="G527" s="591">
        <v>452</v>
      </c>
      <c r="H527" s="591">
        <v>1</v>
      </c>
      <c r="I527" s="591">
        <f t="shared" si="8"/>
        <v>452</v>
      </c>
      <c r="J527" s="589" t="s">
        <v>474</v>
      </c>
      <c r="K527" s="589" t="s">
        <v>345</v>
      </c>
      <c r="L527" s="590">
        <v>43096</v>
      </c>
      <c r="M527" s="589" t="s">
        <v>71</v>
      </c>
      <c r="N527" s="589" t="s">
        <v>6458</v>
      </c>
    </row>
    <row r="528" spans="1:14" x14ac:dyDescent="0.2">
      <c r="A528" s="589" t="s">
        <v>611</v>
      </c>
      <c r="B528" s="589" t="s">
        <v>687</v>
      </c>
      <c r="C528" s="589" t="s">
        <v>2995</v>
      </c>
      <c r="D528" s="589" t="s">
        <v>689</v>
      </c>
      <c r="E528" s="589" t="s">
        <v>6459</v>
      </c>
      <c r="F528" s="590">
        <v>43095</v>
      </c>
      <c r="G528" s="591">
        <v>452</v>
      </c>
      <c r="H528" s="591">
        <v>1</v>
      </c>
      <c r="I528" s="591">
        <f t="shared" si="8"/>
        <v>452</v>
      </c>
      <c r="J528" s="589" t="s">
        <v>474</v>
      </c>
      <c r="K528" s="589" t="s">
        <v>345</v>
      </c>
      <c r="L528" s="590">
        <v>43096</v>
      </c>
      <c r="M528" s="589" t="s">
        <v>71</v>
      </c>
      <c r="N528" s="589" t="s">
        <v>6460</v>
      </c>
    </row>
    <row r="529" spans="1:14" x14ac:dyDescent="0.2">
      <c r="A529" s="589" t="s">
        <v>611</v>
      </c>
      <c r="B529" s="589" t="s">
        <v>687</v>
      </c>
      <c r="C529" s="589" t="s">
        <v>2995</v>
      </c>
      <c r="D529" s="589" t="s">
        <v>689</v>
      </c>
      <c r="E529" s="589" t="s">
        <v>6461</v>
      </c>
      <c r="F529" s="590">
        <v>43095</v>
      </c>
      <c r="G529" s="591">
        <v>452</v>
      </c>
      <c r="H529" s="591">
        <v>1</v>
      </c>
      <c r="I529" s="591">
        <f t="shared" si="8"/>
        <v>452</v>
      </c>
      <c r="J529" s="589" t="s">
        <v>474</v>
      </c>
      <c r="K529" s="589" t="s">
        <v>345</v>
      </c>
      <c r="L529" s="590">
        <v>43096</v>
      </c>
      <c r="M529" s="589" t="s">
        <v>71</v>
      </c>
      <c r="N529" s="589" t="s">
        <v>6462</v>
      </c>
    </row>
    <row r="530" spans="1:14" x14ac:dyDescent="0.2">
      <c r="A530" s="589" t="s">
        <v>611</v>
      </c>
      <c r="B530" s="589" t="s">
        <v>687</v>
      </c>
      <c r="C530" s="589" t="s">
        <v>2995</v>
      </c>
      <c r="D530" s="589" t="s">
        <v>689</v>
      </c>
      <c r="E530" s="589" t="s">
        <v>6463</v>
      </c>
      <c r="F530" s="590">
        <v>43095</v>
      </c>
      <c r="G530" s="591">
        <v>452</v>
      </c>
      <c r="H530" s="591">
        <v>1</v>
      </c>
      <c r="I530" s="591">
        <f t="shared" si="8"/>
        <v>452</v>
      </c>
      <c r="J530" s="589" t="s">
        <v>474</v>
      </c>
      <c r="K530" s="589" t="s">
        <v>345</v>
      </c>
      <c r="L530" s="590">
        <v>43096</v>
      </c>
      <c r="M530" s="589" t="s">
        <v>71</v>
      </c>
      <c r="N530" s="589" t="s">
        <v>6464</v>
      </c>
    </row>
    <row r="531" spans="1:14" x14ac:dyDescent="0.2">
      <c r="A531" s="589" t="s">
        <v>611</v>
      </c>
      <c r="B531" s="589" t="s">
        <v>687</v>
      </c>
      <c r="C531" s="589" t="s">
        <v>2995</v>
      </c>
      <c r="D531" s="589" t="s">
        <v>689</v>
      </c>
      <c r="E531" s="589" t="s">
        <v>6465</v>
      </c>
      <c r="F531" s="590">
        <v>43095</v>
      </c>
      <c r="G531" s="591">
        <v>452</v>
      </c>
      <c r="H531" s="591">
        <v>1</v>
      </c>
      <c r="I531" s="591">
        <f t="shared" si="8"/>
        <v>452</v>
      </c>
      <c r="J531" s="589" t="s">
        <v>474</v>
      </c>
      <c r="K531" s="589" t="s">
        <v>345</v>
      </c>
      <c r="L531" s="590">
        <v>43096</v>
      </c>
      <c r="M531" s="589" t="s">
        <v>71</v>
      </c>
      <c r="N531" s="589" t="s">
        <v>6466</v>
      </c>
    </row>
    <row r="532" spans="1:14" x14ac:dyDescent="0.2">
      <c r="A532" s="589" t="s">
        <v>611</v>
      </c>
      <c r="B532" s="589" t="s">
        <v>687</v>
      </c>
      <c r="C532" s="589" t="s">
        <v>2995</v>
      </c>
      <c r="D532" s="589" t="s">
        <v>689</v>
      </c>
      <c r="E532" s="589" t="s">
        <v>6467</v>
      </c>
      <c r="F532" s="590">
        <v>43095</v>
      </c>
      <c r="G532" s="591">
        <v>452</v>
      </c>
      <c r="H532" s="591">
        <v>1</v>
      </c>
      <c r="I532" s="591">
        <f t="shared" si="8"/>
        <v>452</v>
      </c>
      <c r="J532" s="589" t="s">
        <v>474</v>
      </c>
      <c r="K532" s="589" t="s">
        <v>2170</v>
      </c>
      <c r="L532" s="590">
        <v>43096</v>
      </c>
      <c r="M532" s="589" t="s">
        <v>71</v>
      </c>
      <c r="N532" s="589" t="s">
        <v>6468</v>
      </c>
    </row>
    <row r="533" spans="1:14" x14ac:dyDescent="0.2">
      <c r="A533" s="589" t="s">
        <v>611</v>
      </c>
      <c r="B533" s="589" t="s">
        <v>687</v>
      </c>
      <c r="C533" s="589" t="s">
        <v>2995</v>
      </c>
      <c r="D533" s="589" t="s">
        <v>689</v>
      </c>
      <c r="E533" s="589" t="s">
        <v>6469</v>
      </c>
      <c r="F533" s="590">
        <v>43095</v>
      </c>
      <c r="G533" s="591">
        <v>412</v>
      </c>
      <c r="H533" s="591">
        <v>1</v>
      </c>
      <c r="I533" s="591">
        <f t="shared" si="8"/>
        <v>412</v>
      </c>
      <c r="J533" s="589" t="s">
        <v>474</v>
      </c>
      <c r="K533" s="589" t="s">
        <v>2170</v>
      </c>
      <c r="L533" s="590">
        <v>43096</v>
      </c>
      <c r="M533" s="589" t="s">
        <v>71</v>
      </c>
      <c r="N533" s="589" t="s">
        <v>5979</v>
      </c>
    </row>
    <row r="534" spans="1:14" x14ac:dyDescent="0.2">
      <c r="A534" s="589" t="s">
        <v>611</v>
      </c>
      <c r="B534" s="589" t="s">
        <v>687</v>
      </c>
      <c r="C534" s="589" t="s">
        <v>2995</v>
      </c>
      <c r="D534" s="589" t="s">
        <v>689</v>
      </c>
      <c r="E534" s="589" t="s">
        <v>6470</v>
      </c>
      <c r="F534" s="590">
        <v>43095</v>
      </c>
      <c r="G534" s="591">
        <v>40</v>
      </c>
      <c r="H534" s="591">
        <v>1</v>
      </c>
      <c r="I534" s="591">
        <f t="shared" si="8"/>
        <v>40</v>
      </c>
      <c r="J534" s="589" t="s">
        <v>474</v>
      </c>
      <c r="K534" s="589" t="s">
        <v>2056</v>
      </c>
      <c r="L534" s="590">
        <v>43096</v>
      </c>
      <c r="M534" s="589" t="s">
        <v>71</v>
      </c>
      <c r="N534" s="589" t="s">
        <v>5999</v>
      </c>
    </row>
    <row r="535" spans="1:14" x14ac:dyDescent="0.2">
      <c r="A535" s="589" t="s">
        <v>611</v>
      </c>
      <c r="B535" s="589" t="s">
        <v>687</v>
      </c>
      <c r="C535" s="589" t="s">
        <v>2995</v>
      </c>
      <c r="D535" s="589" t="s">
        <v>689</v>
      </c>
      <c r="E535" s="589" t="s">
        <v>6471</v>
      </c>
      <c r="F535" s="590">
        <v>43095</v>
      </c>
      <c r="G535" s="591">
        <v>735.48</v>
      </c>
      <c r="H535" s="591">
        <v>1</v>
      </c>
      <c r="I535" s="591">
        <f t="shared" si="8"/>
        <v>735.48</v>
      </c>
      <c r="J535" s="589" t="s">
        <v>474</v>
      </c>
      <c r="K535" s="589" t="s">
        <v>1560</v>
      </c>
      <c r="L535" s="590">
        <v>43096</v>
      </c>
      <c r="M535" s="589" t="s">
        <v>71</v>
      </c>
      <c r="N535" s="589" t="s">
        <v>6472</v>
      </c>
    </row>
    <row r="536" spans="1:14" x14ac:dyDescent="0.2">
      <c r="A536" s="589" t="s">
        <v>611</v>
      </c>
      <c r="B536" s="589" t="s">
        <v>687</v>
      </c>
      <c r="C536" s="589" t="s">
        <v>2995</v>
      </c>
      <c r="D536" s="589" t="s">
        <v>689</v>
      </c>
      <c r="E536" s="589" t="s">
        <v>6473</v>
      </c>
      <c r="F536" s="590">
        <v>43095</v>
      </c>
      <c r="G536" s="591">
        <v>105.9</v>
      </c>
      <c r="H536" s="591">
        <v>1</v>
      </c>
      <c r="I536" s="591">
        <f t="shared" si="8"/>
        <v>105.9</v>
      </c>
      <c r="J536" s="589" t="s">
        <v>474</v>
      </c>
      <c r="K536" s="589" t="s">
        <v>629</v>
      </c>
      <c r="L536" s="590">
        <v>43096</v>
      </c>
      <c r="M536" s="589" t="s">
        <v>71</v>
      </c>
      <c r="N536" s="589" t="s">
        <v>6006</v>
      </c>
    </row>
    <row r="537" spans="1:14" x14ac:dyDescent="0.2">
      <c r="A537" s="589" t="s">
        <v>611</v>
      </c>
      <c r="B537" s="589" t="s">
        <v>687</v>
      </c>
      <c r="C537" s="589" t="s">
        <v>2995</v>
      </c>
      <c r="D537" s="589" t="s">
        <v>689</v>
      </c>
      <c r="E537" s="589" t="s">
        <v>6474</v>
      </c>
      <c r="F537" s="590">
        <v>43095</v>
      </c>
      <c r="G537" s="591">
        <v>105.9</v>
      </c>
      <c r="H537" s="591">
        <v>1</v>
      </c>
      <c r="I537" s="591">
        <f t="shared" si="8"/>
        <v>105.9</v>
      </c>
      <c r="J537" s="589" t="s">
        <v>474</v>
      </c>
      <c r="K537" s="589" t="s">
        <v>629</v>
      </c>
      <c r="L537" s="590">
        <v>43096</v>
      </c>
      <c r="M537" s="589" t="s">
        <v>71</v>
      </c>
      <c r="N537" s="589" t="s">
        <v>6004</v>
      </c>
    </row>
    <row r="538" spans="1:14" x14ac:dyDescent="0.2">
      <c r="A538" s="589" t="s">
        <v>611</v>
      </c>
      <c r="B538" s="589" t="s">
        <v>687</v>
      </c>
      <c r="C538" s="589" t="s">
        <v>2995</v>
      </c>
      <c r="D538" s="589" t="s">
        <v>689</v>
      </c>
      <c r="E538" s="589" t="s">
        <v>6475</v>
      </c>
      <c r="F538" s="590">
        <v>43091</v>
      </c>
      <c r="G538" s="591">
        <v>219.11</v>
      </c>
      <c r="H538" s="591">
        <v>1</v>
      </c>
      <c r="I538" s="591">
        <f t="shared" si="8"/>
        <v>219.11</v>
      </c>
      <c r="J538" s="589" t="s">
        <v>474</v>
      </c>
      <c r="K538" s="589" t="s">
        <v>415</v>
      </c>
      <c r="L538" s="590">
        <v>43092</v>
      </c>
      <c r="M538" s="589" t="s">
        <v>71</v>
      </c>
      <c r="N538" s="589" t="s">
        <v>5988</v>
      </c>
    </row>
    <row r="539" spans="1:14" x14ac:dyDescent="0.2">
      <c r="A539" s="589" t="s">
        <v>611</v>
      </c>
      <c r="B539" s="589" t="s">
        <v>687</v>
      </c>
      <c r="C539" s="589" t="s">
        <v>2995</v>
      </c>
      <c r="D539" s="589" t="s">
        <v>689</v>
      </c>
      <c r="E539" s="589" t="s">
        <v>6476</v>
      </c>
      <c r="F539" s="590">
        <v>43091</v>
      </c>
      <c r="G539" s="591">
        <v>47</v>
      </c>
      <c r="H539" s="591">
        <v>1</v>
      </c>
      <c r="I539" s="591">
        <f t="shared" si="8"/>
        <v>47</v>
      </c>
      <c r="J539" s="589" t="s">
        <v>474</v>
      </c>
      <c r="K539" s="589" t="s">
        <v>522</v>
      </c>
      <c r="L539" s="590">
        <v>43092</v>
      </c>
      <c r="M539" s="589" t="s">
        <v>71</v>
      </c>
      <c r="N539" s="589" t="s">
        <v>6065</v>
      </c>
    </row>
    <row r="540" spans="1:14" x14ac:dyDescent="0.2">
      <c r="A540" s="589" t="s">
        <v>611</v>
      </c>
      <c r="B540" s="589" t="s">
        <v>687</v>
      </c>
      <c r="C540" s="589" t="s">
        <v>2995</v>
      </c>
      <c r="D540" s="589" t="s">
        <v>689</v>
      </c>
      <c r="E540" s="589" t="s">
        <v>6477</v>
      </c>
      <c r="F540" s="590">
        <v>43091</v>
      </c>
      <c r="G540" s="591">
        <v>190</v>
      </c>
      <c r="H540" s="591">
        <v>1</v>
      </c>
      <c r="I540" s="591">
        <f t="shared" si="8"/>
        <v>190</v>
      </c>
      <c r="J540" s="589" t="s">
        <v>474</v>
      </c>
      <c r="K540" s="589" t="s">
        <v>196</v>
      </c>
      <c r="L540" s="590">
        <v>43092</v>
      </c>
      <c r="M540" s="589" t="s">
        <v>71</v>
      </c>
      <c r="N540" s="589" t="s">
        <v>6478</v>
      </c>
    </row>
    <row r="541" spans="1:14" x14ac:dyDescent="0.2">
      <c r="A541" s="589" t="s">
        <v>611</v>
      </c>
      <c r="B541" s="589" t="s">
        <v>687</v>
      </c>
      <c r="C541" s="589" t="s">
        <v>2995</v>
      </c>
      <c r="D541" s="589" t="s">
        <v>689</v>
      </c>
      <c r="E541" s="589" t="s">
        <v>6479</v>
      </c>
      <c r="F541" s="590">
        <v>43091</v>
      </c>
      <c r="G541" s="591">
        <v>61.18</v>
      </c>
      <c r="H541" s="591">
        <v>1</v>
      </c>
      <c r="I541" s="591">
        <f t="shared" si="8"/>
        <v>61.18</v>
      </c>
      <c r="J541" s="589" t="s">
        <v>474</v>
      </c>
      <c r="K541" s="589" t="s">
        <v>2056</v>
      </c>
      <c r="L541" s="590">
        <v>43092</v>
      </c>
      <c r="M541" s="589" t="s">
        <v>71</v>
      </c>
      <c r="N541" s="589" t="s">
        <v>5999</v>
      </c>
    </row>
    <row r="542" spans="1:14" x14ac:dyDescent="0.2">
      <c r="A542" s="589" t="s">
        <v>611</v>
      </c>
      <c r="B542" s="589" t="s">
        <v>687</v>
      </c>
      <c r="C542" s="589" t="s">
        <v>2995</v>
      </c>
      <c r="D542" s="589" t="s">
        <v>689</v>
      </c>
      <c r="E542" s="589" t="s">
        <v>6480</v>
      </c>
      <c r="F542" s="590">
        <v>43091</v>
      </c>
      <c r="G542" s="591">
        <v>153.72999999999999</v>
      </c>
      <c r="H542" s="591">
        <v>1</v>
      </c>
      <c r="I542" s="591">
        <f t="shared" si="8"/>
        <v>153.72999999999999</v>
      </c>
      <c r="J542" s="589" t="s">
        <v>474</v>
      </c>
      <c r="K542" s="589" t="s">
        <v>629</v>
      </c>
      <c r="L542" s="590">
        <v>43092</v>
      </c>
      <c r="M542" s="589" t="s">
        <v>71</v>
      </c>
      <c r="N542" s="589" t="s">
        <v>6002</v>
      </c>
    </row>
    <row r="543" spans="1:14" x14ac:dyDescent="0.2">
      <c r="A543" s="589" t="s">
        <v>611</v>
      </c>
      <c r="B543" s="589" t="s">
        <v>687</v>
      </c>
      <c r="C543" s="589" t="s">
        <v>2995</v>
      </c>
      <c r="D543" s="589" t="s">
        <v>689</v>
      </c>
      <c r="E543" s="589" t="s">
        <v>6481</v>
      </c>
      <c r="F543" s="590">
        <v>43091</v>
      </c>
      <c r="G543" s="591">
        <v>92.35</v>
      </c>
      <c r="H543" s="591">
        <v>1</v>
      </c>
      <c r="I543" s="591">
        <f t="shared" si="8"/>
        <v>92.35</v>
      </c>
      <c r="J543" s="589" t="s">
        <v>474</v>
      </c>
      <c r="K543" s="589" t="s">
        <v>350</v>
      </c>
      <c r="L543" s="590">
        <v>43092</v>
      </c>
      <c r="M543" s="589" t="s">
        <v>71</v>
      </c>
      <c r="N543" s="589" t="s">
        <v>6482</v>
      </c>
    </row>
    <row r="544" spans="1:14" x14ac:dyDescent="0.2">
      <c r="A544" s="589" t="s">
        <v>611</v>
      </c>
      <c r="B544" s="589" t="s">
        <v>687</v>
      </c>
      <c r="C544" s="589" t="s">
        <v>2995</v>
      </c>
      <c r="D544" s="589" t="s">
        <v>689</v>
      </c>
      <c r="E544" s="589" t="s">
        <v>6483</v>
      </c>
      <c r="F544" s="590">
        <v>43091</v>
      </c>
      <c r="G544" s="591">
        <v>131.94</v>
      </c>
      <c r="H544" s="591">
        <v>1</v>
      </c>
      <c r="I544" s="591">
        <f t="shared" si="8"/>
        <v>131.94</v>
      </c>
      <c r="J544" s="589" t="s">
        <v>474</v>
      </c>
      <c r="K544" s="589" t="s">
        <v>2671</v>
      </c>
      <c r="L544" s="590">
        <v>43092</v>
      </c>
      <c r="M544" s="589" t="s">
        <v>71</v>
      </c>
      <c r="N544" s="589" t="s">
        <v>6018</v>
      </c>
    </row>
    <row r="545" spans="1:14" x14ac:dyDescent="0.2">
      <c r="A545" s="589" t="s">
        <v>611</v>
      </c>
      <c r="B545" s="589" t="s">
        <v>687</v>
      </c>
      <c r="C545" s="589" t="s">
        <v>2995</v>
      </c>
      <c r="D545" s="589" t="s">
        <v>689</v>
      </c>
      <c r="E545" s="589" t="s">
        <v>6484</v>
      </c>
      <c r="F545" s="590">
        <v>43091</v>
      </c>
      <c r="G545" s="591">
        <v>69.5</v>
      </c>
      <c r="H545" s="591">
        <v>1</v>
      </c>
      <c r="I545" s="591">
        <f t="shared" si="8"/>
        <v>69.5</v>
      </c>
      <c r="J545" s="589" t="s">
        <v>474</v>
      </c>
      <c r="K545" s="589" t="s">
        <v>152</v>
      </c>
      <c r="L545" s="590">
        <v>43092</v>
      </c>
      <c r="M545" s="589" t="s">
        <v>71</v>
      </c>
      <c r="N545" s="589" t="s">
        <v>6033</v>
      </c>
    </row>
    <row r="546" spans="1:14" x14ac:dyDescent="0.2">
      <c r="A546" s="589" t="s">
        <v>611</v>
      </c>
      <c r="B546" s="589" t="s">
        <v>687</v>
      </c>
      <c r="C546" s="589" t="s">
        <v>2995</v>
      </c>
      <c r="D546" s="589" t="s">
        <v>689</v>
      </c>
      <c r="E546" s="589" t="s">
        <v>6485</v>
      </c>
      <c r="F546" s="590">
        <v>43091</v>
      </c>
      <c r="G546" s="591">
        <v>70</v>
      </c>
      <c r="H546" s="591">
        <v>1</v>
      </c>
      <c r="I546" s="591">
        <f t="shared" si="8"/>
        <v>70</v>
      </c>
      <c r="J546" s="589" t="s">
        <v>474</v>
      </c>
      <c r="K546" s="589" t="s">
        <v>629</v>
      </c>
      <c r="L546" s="590">
        <v>43092</v>
      </c>
      <c r="M546" s="589" t="s">
        <v>71</v>
      </c>
      <c r="N546" s="589" t="s">
        <v>6486</v>
      </c>
    </row>
    <row r="547" spans="1:14" x14ac:dyDescent="0.2">
      <c r="A547" s="589" t="s">
        <v>611</v>
      </c>
      <c r="B547" s="589" t="s">
        <v>687</v>
      </c>
      <c r="C547" s="589" t="s">
        <v>2995</v>
      </c>
      <c r="D547" s="589" t="s">
        <v>689</v>
      </c>
      <c r="E547" s="589" t="s">
        <v>6487</v>
      </c>
      <c r="F547" s="590">
        <v>43091</v>
      </c>
      <c r="G547" s="591">
        <v>70</v>
      </c>
      <c r="H547" s="591">
        <v>1</v>
      </c>
      <c r="I547" s="591">
        <f t="shared" si="8"/>
        <v>70</v>
      </c>
      <c r="J547" s="589" t="s">
        <v>474</v>
      </c>
      <c r="K547" s="589" t="s">
        <v>629</v>
      </c>
      <c r="L547" s="590">
        <v>43092</v>
      </c>
      <c r="M547" s="589" t="s">
        <v>71</v>
      </c>
      <c r="N547" s="589" t="s">
        <v>6488</v>
      </c>
    </row>
    <row r="548" spans="1:14" x14ac:dyDescent="0.2">
      <c r="A548" s="589" t="s">
        <v>611</v>
      </c>
      <c r="B548" s="589" t="s">
        <v>687</v>
      </c>
      <c r="C548" s="589" t="s">
        <v>2995</v>
      </c>
      <c r="D548" s="589" t="s">
        <v>689</v>
      </c>
      <c r="E548" s="589" t="s">
        <v>6489</v>
      </c>
      <c r="F548" s="590">
        <v>43091</v>
      </c>
      <c r="G548" s="591">
        <v>70</v>
      </c>
      <c r="H548" s="591">
        <v>1</v>
      </c>
      <c r="I548" s="591">
        <f t="shared" si="8"/>
        <v>70</v>
      </c>
      <c r="J548" s="589" t="s">
        <v>474</v>
      </c>
      <c r="K548" s="589" t="s">
        <v>629</v>
      </c>
      <c r="L548" s="590">
        <v>43096</v>
      </c>
      <c r="M548" s="589" t="s">
        <v>71</v>
      </c>
      <c r="N548" s="589" t="s">
        <v>6490</v>
      </c>
    </row>
    <row r="549" spans="1:14" x14ac:dyDescent="0.2">
      <c r="A549" s="589" t="s">
        <v>611</v>
      </c>
      <c r="B549" s="589" t="s">
        <v>687</v>
      </c>
      <c r="C549" s="589" t="s">
        <v>2995</v>
      </c>
      <c r="D549" s="589" t="s">
        <v>689</v>
      </c>
      <c r="E549" s="589" t="s">
        <v>6491</v>
      </c>
      <c r="F549" s="590">
        <v>43091</v>
      </c>
      <c r="G549" s="591">
        <v>70</v>
      </c>
      <c r="H549" s="591">
        <v>1</v>
      </c>
      <c r="I549" s="591">
        <f t="shared" si="8"/>
        <v>70</v>
      </c>
      <c r="J549" s="589" t="s">
        <v>474</v>
      </c>
      <c r="K549" s="589" t="s">
        <v>629</v>
      </c>
      <c r="L549" s="590">
        <v>43092</v>
      </c>
      <c r="M549" s="589" t="s">
        <v>71</v>
      </c>
      <c r="N549" s="589" t="s">
        <v>6492</v>
      </c>
    </row>
    <row r="550" spans="1:14" x14ac:dyDescent="0.2">
      <c r="A550" s="589" t="s">
        <v>611</v>
      </c>
      <c r="B550" s="589" t="s">
        <v>687</v>
      </c>
      <c r="C550" s="589" t="s">
        <v>2995</v>
      </c>
      <c r="D550" s="589" t="s">
        <v>689</v>
      </c>
      <c r="E550" s="589" t="s">
        <v>6493</v>
      </c>
      <c r="F550" s="590">
        <v>43091</v>
      </c>
      <c r="G550" s="591">
        <v>70</v>
      </c>
      <c r="H550" s="591">
        <v>1</v>
      </c>
      <c r="I550" s="591">
        <f t="shared" si="8"/>
        <v>70</v>
      </c>
      <c r="J550" s="589" t="s">
        <v>474</v>
      </c>
      <c r="K550" s="589" t="s">
        <v>629</v>
      </c>
      <c r="L550" s="590">
        <v>43092</v>
      </c>
      <c r="M550" s="589" t="s">
        <v>71</v>
      </c>
      <c r="N550" s="589" t="s">
        <v>6494</v>
      </c>
    </row>
    <row r="551" spans="1:14" x14ac:dyDescent="0.2">
      <c r="A551" s="589" t="s">
        <v>611</v>
      </c>
      <c r="B551" s="589" t="s">
        <v>687</v>
      </c>
      <c r="C551" s="589" t="s">
        <v>2995</v>
      </c>
      <c r="D551" s="589" t="s">
        <v>689</v>
      </c>
      <c r="E551" s="589" t="s">
        <v>6495</v>
      </c>
      <c r="F551" s="590">
        <v>43090</v>
      </c>
      <c r="G551" s="591">
        <v>450</v>
      </c>
      <c r="H551" s="591">
        <v>1</v>
      </c>
      <c r="I551" s="591">
        <f t="shared" si="8"/>
        <v>450</v>
      </c>
      <c r="J551" s="589" t="s">
        <v>474</v>
      </c>
      <c r="K551" s="589" t="s">
        <v>509</v>
      </c>
      <c r="L551" s="590">
        <v>43091</v>
      </c>
      <c r="M551" s="589" t="s">
        <v>71</v>
      </c>
      <c r="N551" s="589" t="s">
        <v>6496</v>
      </c>
    </row>
    <row r="552" spans="1:14" x14ac:dyDescent="0.2">
      <c r="A552" s="589" t="s">
        <v>611</v>
      </c>
      <c r="B552" s="589" t="s">
        <v>687</v>
      </c>
      <c r="C552" s="589" t="s">
        <v>2995</v>
      </c>
      <c r="D552" s="589" t="s">
        <v>689</v>
      </c>
      <c r="E552" s="589" t="s">
        <v>6497</v>
      </c>
      <c r="F552" s="590">
        <v>43090</v>
      </c>
      <c r="G552" s="591">
        <v>450</v>
      </c>
      <c r="H552" s="591">
        <v>1</v>
      </c>
      <c r="I552" s="591">
        <f t="shared" si="8"/>
        <v>450</v>
      </c>
      <c r="J552" s="589" t="s">
        <v>474</v>
      </c>
      <c r="K552" s="589" t="s">
        <v>509</v>
      </c>
      <c r="L552" s="590">
        <v>43091</v>
      </c>
      <c r="M552" s="589" t="s">
        <v>71</v>
      </c>
      <c r="N552" s="589" t="s">
        <v>6498</v>
      </c>
    </row>
    <row r="553" spans="1:14" x14ac:dyDescent="0.2">
      <c r="A553" s="589" t="s">
        <v>611</v>
      </c>
      <c r="B553" s="589" t="s">
        <v>687</v>
      </c>
      <c r="C553" s="589" t="s">
        <v>2995</v>
      </c>
      <c r="D553" s="589" t="s">
        <v>689</v>
      </c>
      <c r="E553" s="589" t="s">
        <v>6499</v>
      </c>
      <c r="F553" s="590">
        <v>43090</v>
      </c>
      <c r="G553" s="591">
        <v>61</v>
      </c>
      <c r="H553" s="591">
        <v>1</v>
      </c>
      <c r="I553" s="591">
        <f t="shared" si="8"/>
        <v>61</v>
      </c>
      <c r="J553" s="589" t="s">
        <v>474</v>
      </c>
      <c r="K553" s="589" t="s">
        <v>668</v>
      </c>
      <c r="L553" s="590">
        <v>43091</v>
      </c>
      <c r="M553" s="589" t="s">
        <v>71</v>
      </c>
      <c r="N553" s="589" t="s">
        <v>6038</v>
      </c>
    </row>
    <row r="554" spans="1:14" x14ac:dyDescent="0.2">
      <c r="A554" s="589" t="s">
        <v>611</v>
      </c>
      <c r="B554" s="589" t="s">
        <v>687</v>
      </c>
      <c r="C554" s="589" t="s">
        <v>2995</v>
      </c>
      <c r="D554" s="589" t="s">
        <v>689</v>
      </c>
      <c r="E554" s="589" t="s">
        <v>6500</v>
      </c>
      <c r="F554" s="590">
        <v>43090</v>
      </c>
      <c r="G554" s="591">
        <v>444.96</v>
      </c>
      <c r="H554" s="591">
        <v>1</v>
      </c>
      <c r="I554" s="591">
        <f t="shared" si="8"/>
        <v>444.96</v>
      </c>
      <c r="J554" s="589" t="s">
        <v>474</v>
      </c>
      <c r="K554" s="589" t="s">
        <v>682</v>
      </c>
      <c r="L554" s="590">
        <v>43091</v>
      </c>
      <c r="M554" s="589" t="s">
        <v>71</v>
      </c>
      <c r="N554" s="589" t="s">
        <v>6049</v>
      </c>
    </row>
    <row r="555" spans="1:14" x14ac:dyDescent="0.2">
      <c r="A555" s="589" t="s">
        <v>611</v>
      </c>
      <c r="B555" s="589" t="s">
        <v>687</v>
      </c>
      <c r="C555" s="589" t="s">
        <v>2995</v>
      </c>
      <c r="D555" s="589" t="s">
        <v>689</v>
      </c>
      <c r="E555" s="589" t="s">
        <v>6501</v>
      </c>
      <c r="F555" s="590">
        <v>43090</v>
      </c>
      <c r="G555" s="591">
        <v>444.96</v>
      </c>
      <c r="H555" s="591">
        <v>1</v>
      </c>
      <c r="I555" s="591">
        <f t="shared" si="8"/>
        <v>444.96</v>
      </c>
      <c r="J555" s="589" t="s">
        <v>474</v>
      </c>
      <c r="K555" s="589" t="s">
        <v>682</v>
      </c>
      <c r="L555" s="590">
        <v>43091</v>
      </c>
      <c r="M555" s="589" t="s">
        <v>71</v>
      </c>
      <c r="N555" s="589" t="s">
        <v>6051</v>
      </c>
    </row>
    <row r="556" spans="1:14" x14ac:dyDescent="0.2">
      <c r="A556" s="589" t="s">
        <v>611</v>
      </c>
      <c r="B556" s="589" t="s">
        <v>687</v>
      </c>
      <c r="C556" s="589" t="s">
        <v>2995</v>
      </c>
      <c r="D556" s="589" t="s">
        <v>689</v>
      </c>
      <c r="E556" s="589" t="s">
        <v>6502</v>
      </c>
      <c r="F556" s="590">
        <v>43090</v>
      </c>
      <c r="G556" s="591">
        <v>65.44</v>
      </c>
      <c r="H556" s="591">
        <v>1</v>
      </c>
      <c r="I556" s="591">
        <f t="shared" si="8"/>
        <v>65.44</v>
      </c>
      <c r="J556" s="589" t="s">
        <v>474</v>
      </c>
      <c r="K556" s="589" t="s">
        <v>668</v>
      </c>
      <c r="L556" s="590">
        <v>43091</v>
      </c>
      <c r="M556" s="589" t="s">
        <v>71</v>
      </c>
      <c r="N556" s="589" t="s">
        <v>6503</v>
      </c>
    </row>
    <row r="557" spans="1:14" x14ac:dyDescent="0.2">
      <c r="A557" s="589" t="s">
        <v>611</v>
      </c>
      <c r="B557" s="589" t="s">
        <v>687</v>
      </c>
      <c r="C557" s="589" t="s">
        <v>2995</v>
      </c>
      <c r="D557" s="589" t="s">
        <v>689</v>
      </c>
      <c r="E557" s="589" t="s">
        <v>6504</v>
      </c>
      <c r="F557" s="590">
        <v>43090</v>
      </c>
      <c r="G557" s="591">
        <v>55</v>
      </c>
      <c r="H557" s="591">
        <v>1</v>
      </c>
      <c r="I557" s="591">
        <f t="shared" si="8"/>
        <v>55</v>
      </c>
      <c r="J557" s="589" t="s">
        <v>474</v>
      </c>
      <c r="K557" s="589" t="s">
        <v>522</v>
      </c>
      <c r="L557" s="590">
        <v>43091</v>
      </c>
      <c r="M557" s="589" t="s">
        <v>71</v>
      </c>
      <c r="N557" s="589" t="s">
        <v>6043</v>
      </c>
    </row>
    <row r="558" spans="1:14" x14ac:dyDescent="0.2">
      <c r="A558" s="589" t="s">
        <v>611</v>
      </c>
      <c r="B558" s="589" t="s">
        <v>687</v>
      </c>
      <c r="C558" s="589" t="s">
        <v>2995</v>
      </c>
      <c r="D558" s="589" t="s">
        <v>689</v>
      </c>
      <c r="E558" s="589" t="s">
        <v>6505</v>
      </c>
      <c r="F558" s="590">
        <v>43090</v>
      </c>
      <c r="G558" s="591">
        <v>192.58</v>
      </c>
      <c r="H558" s="591">
        <v>1</v>
      </c>
      <c r="I558" s="591">
        <f t="shared" si="8"/>
        <v>192.58</v>
      </c>
      <c r="J558" s="589" t="s">
        <v>474</v>
      </c>
      <c r="K558" s="589" t="s">
        <v>522</v>
      </c>
      <c r="L558" s="590">
        <v>43091</v>
      </c>
      <c r="M558" s="589" t="s">
        <v>71</v>
      </c>
      <c r="N558" s="589" t="s">
        <v>6047</v>
      </c>
    </row>
    <row r="559" spans="1:14" x14ac:dyDescent="0.2">
      <c r="A559" s="589" t="s">
        <v>611</v>
      </c>
      <c r="B559" s="589" t="s">
        <v>687</v>
      </c>
      <c r="C559" s="589" t="s">
        <v>2995</v>
      </c>
      <c r="D559" s="589" t="s">
        <v>689</v>
      </c>
      <c r="E559" s="589" t="s">
        <v>6506</v>
      </c>
      <c r="F559" s="590">
        <v>43090</v>
      </c>
      <c r="G559" s="591">
        <v>737.37</v>
      </c>
      <c r="H559" s="591">
        <v>1</v>
      </c>
      <c r="I559" s="591">
        <f t="shared" si="8"/>
        <v>737.37</v>
      </c>
      <c r="J559" s="589" t="s">
        <v>474</v>
      </c>
      <c r="K559" s="589" t="s">
        <v>1903</v>
      </c>
      <c r="L559" s="590">
        <v>43091</v>
      </c>
      <c r="M559" s="589" t="s">
        <v>71</v>
      </c>
      <c r="N559" s="589" t="s">
        <v>6067</v>
      </c>
    </row>
    <row r="560" spans="1:14" x14ac:dyDescent="0.2">
      <c r="A560" s="589" t="s">
        <v>611</v>
      </c>
      <c r="B560" s="589" t="s">
        <v>687</v>
      </c>
      <c r="C560" s="589" t="s">
        <v>2995</v>
      </c>
      <c r="D560" s="589" t="s">
        <v>689</v>
      </c>
      <c r="E560" s="589" t="s">
        <v>6507</v>
      </c>
      <c r="F560" s="590">
        <v>43089</v>
      </c>
      <c r="G560" s="591">
        <v>90</v>
      </c>
      <c r="H560" s="591">
        <v>1</v>
      </c>
      <c r="I560" s="591">
        <f t="shared" si="8"/>
        <v>90</v>
      </c>
      <c r="J560" s="589" t="s">
        <v>474</v>
      </c>
      <c r="K560" s="589" t="s">
        <v>524</v>
      </c>
      <c r="L560" s="590">
        <v>43090</v>
      </c>
      <c r="M560" s="589" t="s">
        <v>71</v>
      </c>
      <c r="N560" s="589" t="s">
        <v>6127</v>
      </c>
    </row>
    <row r="561" spans="1:14" x14ac:dyDescent="0.2">
      <c r="A561" s="589" t="s">
        <v>611</v>
      </c>
      <c r="B561" s="589" t="s">
        <v>687</v>
      </c>
      <c r="C561" s="589" t="s">
        <v>2995</v>
      </c>
      <c r="D561" s="589" t="s">
        <v>689</v>
      </c>
      <c r="E561" s="589" t="s">
        <v>6508</v>
      </c>
      <c r="F561" s="590">
        <v>43089</v>
      </c>
      <c r="G561" s="591">
        <v>230.01</v>
      </c>
      <c r="H561" s="591">
        <v>1</v>
      </c>
      <c r="I561" s="591">
        <f t="shared" si="8"/>
        <v>230.01</v>
      </c>
      <c r="J561" s="589" t="s">
        <v>474</v>
      </c>
      <c r="K561" s="589" t="s">
        <v>2172</v>
      </c>
      <c r="L561" s="590">
        <v>43090</v>
      </c>
      <c r="M561" s="589" t="s">
        <v>71</v>
      </c>
      <c r="N561" s="589" t="s">
        <v>6074</v>
      </c>
    </row>
    <row r="562" spans="1:14" x14ac:dyDescent="0.2">
      <c r="A562" s="589" t="s">
        <v>611</v>
      </c>
      <c r="B562" s="589" t="s">
        <v>687</v>
      </c>
      <c r="C562" s="589" t="s">
        <v>2995</v>
      </c>
      <c r="D562" s="589" t="s">
        <v>689</v>
      </c>
      <c r="E562" s="589" t="s">
        <v>6509</v>
      </c>
      <c r="F562" s="590">
        <v>43089</v>
      </c>
      <c r="G562" s="591">
        <v>461.13</v>
      </c>
      <c r="H562" s="591">
        <v>1</v>
      </c>
      <c r="I562" s="591">
        <f t="shared" si="8"/>
        <v>461.13</v>
      </c>
      <c r="J562" s="589" t="s">
        <v>474</v>
      </c>
      <c r="K562" s="589" t="s">
        <v>1903</v>
      </c>
      <c r="L562" s="590">
        <v>43090</v>
      </c>
      <c r="M562" s="589" t="s">
        <v>71</v>
      </c>
      <c r="N562" s="589" t="s">
        <v>6510</v>
      </c>
    </row>
    <row r="563" spans="1:14" x14ac:dyDescent="0.2">
      <c r="A563" s="589" t="s">
        <v>611</v>
      </c>
      <c r="B563" s="589" t="s">
        <v>687</v>
      </c>
      <c r="C563" s="589" t="s">
        <v>2995</v>
      </c>
      <c r="D563" s="589" t="s">
        <v>689</v>
      </c>
      <c r="E563" s="589" t="s">
        <v>6511</v>
      </c>
      <c r="F563" s="590">
        <v>43089</v>
      </c>
      <c r="G563" s="591">
        <v>109.48</v>
      </c>
      <c r="H563" s="591">
        <v>1</v>
      </c>
      <c r="I563" s="591">
        <f t="shared" si="8"/>
        <v>109.48</v>
      </c>
      <c r="J563" s="589" t="s">
        <v>474</v>
      </c>
      <c r="K563" s="589" t="s">
        <v>2172</v>
      </c>
      <c r="L563" s="590">
        <v>43090</v>
      </c>
      <c r="M563" s="589" t="s">
        <v>71</v>
      </c>
      <c r="N563" s="589" t="s">
        <v>6081</v>
      </c>
    </row>
    <row r="564" spans="1:14" x14ac:dyDescent="0.2">
      <c r="A564" s="589" t="s">
        <v>611</v>
      </c>
      <c r="B564" s="589" t="s">
        <v>687</v>
      </c>
      <c r="C564" s="589" t="s">
        <v>2995</v>
      </c>
      <c r="D564" s="589" t="s">
        <v>689</v>
      </c>
      <c r="E564" s="589" t="s">
        <v>6512</v>
      </c>
      <c r="F564" s="590">
        <v>43089</v>
      </c>
      <c r="G564" s="591">
        <v>593.80999999999995</v>
      </c>
      <c r="H564" s="591">
        <v>1</v>
      </c>
      <c r="I564" s="591">
        <f t="shared" si="8"/>
        <v>593.80999999999995</v>
      </c>
      <c r="J564" s="589" t="s">
        <v>474</v>
      </c>
      <c r="K564" s="589" t="s">
        <v>225</v>
      </c>
      <c r="L564" s="590">
        <v>43090</v>
      </c>
      <c r="M564" s="589" t="s">
        <v>71</v>
      </c>
      <c r="N564" s="589" t="s">
        <v>6513</v>
      </c>
    </row>
    <row r="565" spans="1:14" x14ac:dyDescent="0.2">
      <c r="A565" s="589" t="s">
        <v>611</v>
      </c>
      <c r="B565" s="589" t="s">
        <v>687</v>
      </c>
      <c r="C565" s="589" t="s">
        <v>2995</v>
      </c>
      <c r="D565" s="589" t="s">
        <v>689</v>
      </c>
      <c r="E565" s="589" t="s">
        <v>6514</v>
      </c>
      <c r="F565" s="590">
        <v>43089</v>
      </c>
      <c r="G565" s="591">
        <v>292.32</v>
      </c>
      <c r="H565" s="591">
        <v>1</v>
      </c>
      <c r="I565" s="591">
        <f t="shared" si="8"/>
        <v>292.32</v>
      </c>
      <c r="J565" s="589" t="s">
        <v>474</v>
      </c>
      <c r="K565" s="589" t="s">
        <v>682</v>
      </c>
      <c r="L565" s="590">
        <v>43090</v>
      </c>
      <c r="M565" s="589" t="s">
        <v>71</v>
      </c>
      <c r="N565" s="589" t="s">
        <v>6131</v>
      </c>
    </row>
    <row r="566" spans="1:14" x14ac:dyDescent="0.2">
      <c r="A566" s="589" t="s">
        <v>611</v>
      </c>
      <c r="B566" s="589" t="s">
        <v>687</v>
      </c>
      <c r="C566" s="589" t="s">
        <v>2995</v>
      </c>
      <c r="D566" s="589" t="s">
        <v>689</v>
      </c>
      <c r="E566" s="589" t="s">
        <v>6515</v>
      </c>
      <c r="F566" s="590">
        <v>43088</v>
      </c>
      <c r="G566" s="591">
        <v>255.6</v>
      </c>
      <c r="H566" s="591">
        <v>1</v>
      </c>
      <c r="I566" s="591">
        <f t="shared" si="8"/>
        <v>255.6</v>
      </c>
      <c r="J566" s="589" t="s">
        <v>474</v>
      </c>
      <c r="K566" s="589" t="s">
        <v>2151</v>
      </c>
      <c r="L566" s="590">
        <v>43089</v>
      </c>
      <c r="M566" s="589" t="s">
        <v>71</v>
      </c>
      <c r="N566" s="589" t="s">
        <v>6516</v>
      </c>
    </row>
    <row r="567" spans="1:14" x14ac:dyDescent="0.2">
      <c r="A567" s="589" t="s">
        <v>611</v>
      </c>
      <c r="B567" s="589" t="s">
        <v>687</v>
      </c>
      <c r="C567" s="589" t="s">
        <v>2995</v>
      </c>
      <c r="D567" s="589" t="s">
        <v>689</v>
      </c>
      <c r="E567" s="589" t="s">
        <v>6517</v>
      </c>
      <c r="F567" s="590">
        <v>43088</v>
      </c>
      <c r="G567" s="591">
        <v>255.6</v>
      </c>
      <c r="H567" s="591">
        <v>1</v>
      </c>
      <c r="I567" s="591">
        <f t="shared" si="8"/>
        <v>255.6</v>
      </c>
      <c r="J567" s="589" t="s">
        <v>474</v>
      </c>
      <c r="K567" s="589" t="s">
        <v>2151</v>
      </c>
      <c r="L567" s="590">
        <v>43089</v>
      </c>
      <c r="M567" s="589" t="s">
        <v>71</v>
      </c>
      <c r="N567" s="589" t="s">
        <v>6518</v>
      </c>
    </row>
    <row r="568" spans="1:14" x14ac:dyDescent="0.2">
      <c r="A568" s="589" t="s">
        <v>611</v>
      </c>
      <c r="B568" s="589" t="s">
        <v>687</v>
      </c>
      <c r="C568" s="589" t="s">
        <v>2995</v>
      </c>
      <c r="D568" s="589" t="s">
        <v>689</v>
      </c>
      <c r="E568" s="589" t="s">
        <v>6519</v>
      </c>
      <c r="F568" s="590">
        <v>43088</v>
      </c>
      <c r="G568" s="591">
        <v>199.95</v>
      </c>
      <c r="H568" s="591">
        <v>1</v>
      </c>
      <c r="I568" s="591">
        <f t="shared" si="8"/>
        <v>199.95</v>
      </c>
      <c r="J568" s="589" t="s">
        <v>474</v>
      </c>
      <c r="K568" s="589" t="s">
        <v>492</v>
      </c>
      <c r="L568" s="590">
        <v>43089</v>
      </c>
      <c r="M568" s="589" t="s">
        <v>71</v>
      </c>
      <c r="N568" s="589" t="s">
        <v>6088</v>
      </c>
    </row>
    <row r="569" spans="1:14" x14ac:dyDescent="0.2">
      <c r="A569" s="589" t="s">
        <v>611</v>
      </c>
      <c r="B569" s="589" t="s">
        <v>687</v>
      </c>
      <c r="C569" s="589" t="s">
        <v>2995</v>
      </c>
      <c r="D569" s="589" t="s">
        <v>689</v>
      </c>
      <c r="E569" s="589" t="s">
        <v>6520</v>
      </c>
      <c r="F569" s="590">
        <v>43088</v>
      </c>
      <c r="G569" s="591">
        <v>199.95</v>
      </c>
      <c r="H569" s="591">
        <v>1</v>
      </c>
      <c r="I569" s="591">
        <f t="shared" si="8"/>
        <v>199.95</v>
      </c>
      <c r="J569" s="589" t="s">
        <v>474</v>
      </c>
      <c r="K569" s="589" t="s">
        <v>492</v>
      </c>
      <c r="L569" s="590">
        <v>43089</v>
      </c>
      <c r="M569" s="589" t="s">
        <v>71</v>
      </c>
      <c r="N569" s="589" t="s">
        <v>6086</v>
      </c>
    </row>
    <row r="570" spans="1:14" x14ac:dyDescent="0.2">
      <c r="A570" s="589" t="s">
        <v>611</v>
      </c>
      <c r="B570" s="589" t="s">
        <v>687</v>
      </c>
      <c r="C570" s="589" t="s">
        <v>2995</v>
      </c>
      <c r="D570" s="589" t="s">
        <v>689</v>
      </c>
      <c r="E570" s="589" t="s">
        <v>6521</v>
      </c>
      <c r="F570" s="590">
        <v>43088</v>
      </c>
      <c r="G570" s="591">
        <v>116.5</v>
      </c>
      <c r="H570" s="591">
        <v>1</v>
      </c>
      <c r="I570" s="591">
        <f t="shared" si="8"/>
        <v>116.5</v>
      </c>
      <c r="J570" s="589" t="s">
        <v>474</v>
      </c>
      <c r="K570" s="589" t="s">
        <v>492</v>
      </c>
      <c r="L570" s="590">
        <v>43089</v>
      </c>
      <c r="M570" s="589" t="s">
        <v>71</v>
      </c>
      <c r="N570" s="589" t="s">
        <v>6124</v>
      </c>
    </row>
    <row r="571" spans="1:14" x14ac:dyDescent="0.2">
      <c r="A571" s="589" t="s">
        <v>611</v>
      </c>
      <c r="B571" s="589" t="s">
        <v>687</v>
      </c>
      <c r="C571" s="589" t="s">
        <v>2995</v>
      </c>
      <c r="D571" s="589" t="s">
        <v>689</v>
      </c>
      <c r="E571" s="589" t="s">
        <v>6522</v>
      </c>
      <c r="F571" s="590">
        <v>43088</v>
      </c>
      <c r="G571" s="591">
        <v>116.5</v>
      </c>
      <c r="H571" s="591">
        <v>1</v>
      </c>
      <c r="I571" s="591">
        <f t="shared" si="8"/>
        <v>116.5</v>
      </c>
      <c r="J571" s="589" t="s">
        <v>474</v>
      </c>
      <c r="K571" s="589" t="s">
        <v>492</v>
      </c>
      <c r="L571" s="590">
        <v>43089</v>
      </c>
      <c r="M571" s="589" t="s">
        <v>71</v>
      </c>
      <c r="N571" s="589" t="s">
        <v>6083</v>
      </c>
    </row>
    <row r="572" spans="1:14" x14ac:dyDescent="0.2">
      <c r="A572" s="589" t="s">
        <v>611</v>
      </c>
      <c r="B572" s="589" t="s">
        <v>687</v>
      </c>
      <c r="C572" s="589" t="s">
        <v>2995</v>
      </c>
      <c r="D572" s="589" t="s">
        <v>689</v>
      </c>
      <c r="E572" s="589" t="s">
        <v>6523</v>
      </c>
      <c r="F572" s="590">
        <v>43088</v>
      </c>
      <c r="G572" s="591">
        <v>212</v>
      </c>
      <c r="H572" s="591">
        <v>1</v>
      </c>
      <c r="I572" s="591">
        <f t="shared" si="8"/>
        <v>212</v>
      </c>
      <c r="J572" s="589" t="s">
        <v>474</v>
      </c>
      <c r="K572" s="589" t="s">
        <v>524</v>
      </c>
      <c r="L572" s="590">
        <v>43089</v>
      </c>
      <c r="M572" s="589" t="s">
        <v>71</v>
      </c>
      <c r="N572" s="589" t="s">
        <v>6127</v>
      </c>
    </row>
    <row r="573" spans="1:14" x14ac:dyDescent="0.2">
      <c r="A573" s="589" t="s">
        <v>611</v>
      </c>
      <c r="B573" s="589" t="s">
        <v>687</v>
      </c>
      <c r="C573" s="589" t="s">
        <v>2995</v>
      </c>
      <c r="D573" s="589" t="s">
        <v>689</v>
      </c>
      <c r="E573" s="589" t="s">
        <v>6524</v>
      </c>
      <c r="F573" s="590">
        <v>43088</v>
      </c>
      <c r="G573" s="591">
        <v>673.7</v>
      </c>
      <c r="H573" s="591">
        <v>1</v>
      </c>
      <c r="I573" s="591">
        <f t="shared" si="8"/>
        <v>673.7</v>
      </c>
      <c r="J573" s="589" t="s">
        <v>474</v>
      </c>
      <c r="K573" s="589" t="s">
        <v>682</v>
      </c>
      <c r="L573" s="590">
        <v>43089</v>
      </c>
      <c r="M573" s="589" t="s">
        <v>71</v>
      </c>
      <c r="N573" s="589" t="s">
        <v>6231</v>
      </c>
    </row>
    <row r="574" spans="1:14" x14ac:dyDescent="0.2">
      <c r="A574" s="589" t="s">
        <v>611</v>
      </c>
      <c r="B574" s="589" t="s">
        <v>687</v>
      </c>
      <c r="C574" s="589" t="s">
        <v>2995</v>
      </c>
      <c r="D574" s="589" t="s">
        <v>689</v>
      </c>
      <c r="E574" s="589" t="s">
        <v>6525</v>
      </c>
      <c r="F574" s="590">
        <v>43088</v>
      </c>
      <c r="G574" s="591">
        <v>335</v>
      </c>
      <c r="H574" s="591">
        <v>1</v>
      </c>
      <c r="I574" s="591">
        <f t="shared" si="8"/>
        <v>335</v>
      </c>
      <c r="J574" s="589" t="s">
        <v>474</v>
      </c>
      <c r="K574" s="589" t="s">
        <v>1903</v>
      </c>
      <c r="L574" s="590">
        <v>43089</v>
      </c>
      <c r="M574" s="589" t="s">
        <v>71</v>
      </c>
      <c r="N574" s="589" t="s">
        <v>3978</v>
      </c>
    </row>
    <row r="575" spans="1:14" x14ac:dyDescent="0.2">
      <c r="A575" s="589" t="s">
        <v>611</v>
      </c>
      <c r="B575" s="589" t="s">
        <v>687</v>
      </c>
      <c r="C575" s="589" t="s">
        <v>2995</v>
      </c>
      <c r="D575" s="589" t="s">
        <v>689</v>
      </c>
      <c r="E575" s="589" t="s">
        <v>6526</v>
      </c>
      <c r="F575" s="590">
        <v>43087</v>
      </c>
      <c r="G575" s="591">
        <v>349</v>
      </c>
      <c r="H575" s="591">
        <v>1</v>
      </c>
      <c r="I575" s="591">
        <f t="shared" si="8"/>
        <v>349</v>
      </c>
      <c r="J575" s="589" t="s">
        <v>474</v>
      </c>
      <c r="K575" s="589" t="s">
        <v>509</v>
      </c>
      <c r="L575" s="590">
        <v>43088</v>
      </c>
      <c r="M575" s="589" t="s">
        <v>71</v>
      </c>
      <c r="N575" s="589" t="s">
        <v>6305</v>
      </c>
    </row>
    <row r="576" spans="1:14" x14ac:dyDescent="0.2">
      <c r="A576" s="589" t="s">
        <v>611</v>
      </c>
      <c r="B576" s="589" t="s">
        <v>687</v>
      </c>
      <c r="C576" s="589" t="s">
        <v>2995</v>
      </c>
      <c r="D576" s="589" t="s">
        <v>689</v>
      </c>
      <c r="E576" s="589" t="s">
        <v>6527</v>
      </c>
      <c r="F576" s="590">
        <v>43087</v>
      </c>
      <c r="G576" s="591">
        <v>210</v>
      </c>
      <c r="H576" s="591">
        <v>1</v>
      </c>
      <c r="I576" s="591">
        <f t="shared" si="8"/>
        <v>210</v>
      </c>
      <c r="J576" s="589" t="s">
        <v>474</v>
      </c>
      <c r="K576" s="589" t="s">
        <v>1903</v>
      </c>
      <c r="L576" s="590">
        <v>43088</v>
      </c>
      <c r="M576" s="589" t="s">
        <v>71</v>
      </c>
      <c r="N576" s="589" t="s">
        <v>6528</v>
      </c>
    </row>
    <row r="577" spans="1:14" x14ac:dyDescent="0.2">
      <c r="A577" s="589" t="s">
        <v>611</v>
      </c>
      <c r="B577" s="589" t="s">
        <v>687</v>
      </c>
      <c r="C577" s="589" t="s">
        <v>2995</v>
      </c>
      <c r="D577" s="589" t="s">
        <v>689</v>
      </c>
      <c r="E577" s="589" t="s">
        <v>6529</v>
      </c>
      <c r="F577" s="590">
        <v>43087</v>
      </c>
      <c r="G577" s="591">
        <v>140</v>
      </c>
      <c r="H577" s="591">
        <v>1</v>
      </c>
      <c r="I577" s="591">
        <f t="shared" si="8"/>
        <v>140</v>
      </c>
      <c r="J577" s="589" t="s">
        <v>474</v>
      </c>
      <c r="K577" s="589" t="s">
        <v>1903</v>
      </c>
      <c r="L577" s="590">
        <v>43088</v>
      </c>
      <c r="M577" s="589" t="s">
        <v>71</v>
      </c>
      <c r="N577" s="589" t="s">
        <v>6172</v>
      </c>
    </row>
    <row r="578" spans="1:14" x14ac:dyDescent="0.2">
      <c r="A578" s="589" t="s">
        <v>611</v>
      </c>
      <c r="B578" s="589" t="s">
        <v>687</v>
      </c>
      <c r="C578" s="589" t="s">
        <v>2995</v>
      </c>
      <c r="D578" s="589" t="s">
        <v>689</v>
      </c>
      <c r="E578" s="589" t="s">
        <v>6530</v>
      </c>
      <c r="F578" s="590">
        <v>43087</v>
      </c>
      <c r="G578" s="591">
        <v>200</v>
      </c>
      <c r="H578" s="591">
        <v>1</v>
      </c>
      <c r="I578" s="591">
        <f t="shared" si="8"/>
        <v>200</v>
      </c>
      <c r="J578" s="589" t="s">
        <v>474</v>
      </c>
      <c r="K578" s="589" t="s">
        <v>2943</v>
      </c>
      <c r="L578" s="590">
        <v>43088</v>
      </c>
      <c r="M578" s="589" t="s">
        <v>71</v>
      </c>
      <c r="N578" s="589" t="s">
        <v>6531</v>
      </c>
    </row>
    <row r="579" spans="1:14" x14ac:dyDescent="0.2">
      <c r="A579" s="589" t="s">
        <v>611</v>
      </c>
      <c r="B579" s="589" t="s">
        <v>687</v>
      </c>
      <c r="C579" s="589" t="s">
        <v>2995</v>
      </c>
      <c r="D579" s="589" t="s">
        <v>689</v>
      </c>
      <c r="E579" s="589" t="s">
        <v>6532</v>
      </c>
      <c r="F579" s="590">
        <v>43084</v>
      </c>
      <c r="G579" s="591">
        <v>62.22</v>
      </c>
      <c r="H579" s="591">
        <v>1</v>
      </c>
      <c r="I579" s="591">
        <f t="shared" ref="I579:I642" si="9">G579*H579</f>
        <v>62.22</v>
      </c>
      <c r="J579" s="589" t="s">
        <v>474</v>
      </c>
      <c r="K579" s="589" t="s">
        <v>152</v>
      </c>
      <c r="L579" s="590">
        <v>43085</v>
      </c>
      <c r="M579" s="589" t="s">
        <v>71</v>
      </c>
      <c r="N579" s="589" t="s">
        <v>4091</v>
      </c>
    </row>
    <row r="580" spans="1:14" x14ac:dyDescent="0.2">
      <c r="A580" s="589" t="s">
        <v>611</v>
      </c>
      <c r="B580" s="589" t="s">
        <v>687</v>
      </c>
      <c r="C580" s="589" t="s">
        <v>2995</v>
      </c>
      <c r="D580" s="589" t="s">
        <v>689</v>
      </c>
      <c r="E580" s="589" t="s">
        <v>6533</v>
      </c>
      <c r="F580" s="590">
        <v>43084</v>
      </c>
      <c r="G580" s="591">
        <v>105.27</v>
      </c>
      <c r="H580" s="591">
        <v>1</v>
      </c>
      <c r="I580" s="591">
        <f t="shared" si="9"/>
        <v>105.27</v>
      </c>
      <c r="J580" s="589" t="s">
        <v>474</v>
      </c>
      <c r="K580" s="589" t="s">
        <v>377</v>
      </c>
      <c r="L580" s="590">
        <v>43085</v>
      </c>
      <c r="M580" s="589" t="s">
        <v>71</v>
      </c>
      <c r="N580" s="589" t="s">
        <v>6534</v>
      </c>
    </row>
    <row r="581" spans="1:14" x14ac:dyDescent="0.2">
      <c r="A581" s="589" t="s">
        <v>611</v>
      </c>
      <c r="B581" s="589" t="s">
        <v>687</v>
      </c>
      <c r="C581" s="589" t="s">
        <v>2995</v>
      </c>
      <c r="D581" s="589" t="s">
        <v>689</v>
      </c>
      <c r="E581" s="589" t="s">
        <v>6535</v>
      </c>
      <c r="F581" s="590">
        <v>43084</v>
      </c>
      <c r="G581" s="591">
        <v>224.3</v>
      </c>
      <c r="H581" s="591">
        <v>1</v>
      </c>
      <c r="I581" s="591">
        <f t="shared" si="9"/>
        <v>224.3</v>
      </c>
      <c r="J581" s="589" t="s">
        <v>474</v>
      </c>
      <c r="K581" s="589" t="s">
        <v>398</v>
      </c>
      <c r="L581" s="590">
        <v>43085</v>
      </c>
      <c r="M581" s="589" t="s">
        <v>71</v>
      </c>
      <c r="N581" s="589" t="s">
        <v>6189</v>
      </c>
    </row>
    <row r="582" spans="1:14" x14ac:dyDescent="0.2">
      <c r="A582" s="589" t="s">
        <v>611</v>
      </c>
      <c r="B582" s="589" t="s">
        <v>687</v>
      </c>
      <c r="C582" s="589" t="s">
        <v>2995</v>
      </c>
      <c r="D582" s="589" t="s">
        <v>689</v>
      </c>
      <c r="E582" s="589" t="s">
        <v>6536</v>
      </c>
      <c r="F582" s="590">
        <v>43084</v>
      </c>
      <c r="G582" s="591">
        <v>89.56</v>
      </c>
      <c r="H582" s="591">
        <v>1</v>
      </c>
      <c r="I582" s="591">
        <f t="shared" si="9"/>
        <v>89.56</v>
      </c>
      <c r="J582" s="589" t="s">
        <v>474</v>
      </c>
      <c r="K582" s="589" t="s">
        <v>152</v>
      </c>
      <c r="L582" s="590">
        <v>43085</v>
      </c>
      <c r="M582" s="589" t="s">
        <v>71</v>
      </c>
      <c r="N582" s="589" t="s">
        <v>6228</v>
      </c>
    </row>
    <row r="583" spans="1:14" x14ac:dyDescent="0.2">
      <c r="A583" s="589" t="s">
        <v>611</v>
      </c>
      <c r="B583" s="589" t="s">
        <v>687</v>
      </c>
      <c r="C583" s="589" t="s">
        <v>2995</v>
      </c>
      <c r="D583" s="589" t="s">
        <v>689</v>
      </c>
      <c r="E583" s="589" t="s">
        <v>6537</v>
      </c>
      <c r="F583" s="590">
        <v>43084</v>
      </c>
      <c r="G583" s="591">
        <v>89.56</v>
      </c>
      <c r="H583" s="591">
        <v>1</v>
      </c>
      <c r="I583" s="591">
        <f t="shared" si="9"/>
        <v>89.56</v>
      </c>
      <c r="J583" s="589" t="s">
        <v>474</v>
      </c>
      <c r="K583" s="589" t="s">
        <v>152</v>
      </c>
      <c r="L583" s="590">
        <v>43085</v>
      </c>
      <c r="M583" s="589" t="s">
        <v>71</v>
      </c>
      <c r="N583" s="589" t="s">
        <v>6193</v>
      </c>
    </row>
    <row r="584" spans="1:14" x14ac:dyDescent="0.2">
      <c r="A584" s="589" t="s">
        <v>611</v>
      </c>
      <c r="B584" s="589" t="s">
        <v>687</v>
      </c>
      <c r="C584" s="589" t="s">
        <v>2995</v>
      </c>
      <c r="D584" s="589" t="s">
        <v>689</v>
      </c>
      <c r="E584" s="589" t="s">
        <v>6538</v>
      </c>
      <c r="F584" s="590">
        <v>43084</v>
      </c>
      <c r="G584" s="591">
        <v>0.72</v>
      </c>
      <c r="H584" s="591">
        <v>1</v>
      </c>
      <c r="I584" s="591">
        <f t="shared" si="9"/>
        <v>0.72</v>
      </c>
      <c r="J584" s="589" t="s">
        <v>474</v>
      </c>
      <c r="K584" s="589" t="s">
        <v>668</v>
      </c>
      <c r="L584" s="590">
        <v>43085</v>
      </c>
      <c r="M584" s="589" t="s">
        <v>71</v>
      </c>
      <c r="N584" s="589" t="s">
        <v>6186</v>
      </c>
    </row>
    <row r="585" spans="1:14" x14ac:dyDescent="0.2">
      <c r="A585" s="589" t="s">
        <v>611</v>
      </c>
      <c r="B585" s="589" t="s">
        <v>687</v>
      </c>
      <c r="C585" s="589" t="s">
        <v>2995</v>
      </c>
      <c r="D585" s="589" t="s">
        <v>689</v>
      </c>
      <c r="E585" s="589" t="s">
        <v>6539</v>
      </c>
      <c r="F585" s="590">
        <v>43084</v>
      </c>
      <c r="G585" s="591">
        <v>61</v>
      </c>
      <c r="H585" s="591">
        <v>1</v>
      </c>
      <c r="I585" s="591">
        <f t="shared" si="9"/>
        <v>61</v>
      </c>
      <c r="J585" s="589" t="s">
        <v>474</v>
      </c>
      <c r="K585" s="589" t="s">
        <v>668</v>
      </c>
      <c r="L585" s="590">
        <v>43085</v>
      </c>
      <c r="M585" s="589" t="s">
        <v>71</v>
      </c>
      <c r="N585" s="589" t="s">
        <v>6186</v>
      </c>
    </row>
    <row r="586" spans="1:14" x14ac:dyDescent="0.2">
      <c r="A586" s="589" t="s">
        <v>611</v>
      </c>
      <c r="B586" s="589" t="s">
        <v>687</v>
      </c>
      <c r="C586" s="589" t="s">
        <v>2995</v>
      </c>
      <c r="D586" s="589" t="s">
        <v>689</v>
      </c>
      <c r="E586" s="589" t="s">
        <v>6540</v>
      </c>
      <c r="F586" s="590">
        <v>43084</v>
      </c>
      <c r="G586" s="591">
        <v>81</v>
      </c>
      <c r="H586" s="591">
        <v>1</v>
      </c>
      <c r="I586" s="591">
        <f t="shared" si="9"/>
        <v>81</v>
      </c>
      <c r="J586" s="589" t="s">
        <v>474</v>
      </c>
      <c r="K586" s="589" t="s">
        <v>1073</v>
      </c>
      <c r="L586" s="590">
        <v>43085</v>
      </c>
      <c r="M586" s="589" t="s">
        <v>71</v>
      </c>
      <c r="N586" s="589" t="s">
        <v>474</v>
      </c>
    </row>
    <row r="587" spans="1:14" x14ac:dyDescent="0.2">
      <c r="A587" s="589" t="s">
        <v>611</v>
      </c>
      <c r="B587" s="589" t="s">
        <v>687</v>
      </c>
      <c r="C587" s="589" t="s">
        <v>2995</v>
      </c>
      <c r="D587" s="589" t="s">
        <v>689</v>
      </c>
      <c r="E587" s="589" t="s">
        <v>6541</v>
      </c>
      <c r="F587" s="590">
        <v>43084</v>
      </c>
      <c r="G587" s="591">
        <v>78.12</v>
      </c>
      <c r="H587" s="591">
        <v>1</v>
      </c>
      <c r="I587" s="591">
        <f t="shared" si="9"/>
        <v>78.12</v>
      </c>
      <c r="J587" s="589" t="s">
        <v>474</v>
      </c>
      <c r="K587" s="589" t="s">
        <v>617</v>
      </c>
      <c r="L587" s="590">
        <v>43085</v>
      </c>
      <c r="M587" s="589" t="s">
        <v>71</v>
      </c>
      <c r="N587" s="589" t="s">
        <v>6195</v>
      </c>
    </row>
    <row r="588" spans="1:14" x14ac:dyDescent="0.2">
      <c r="A588" s="589" t="s">
        <v>611</v>
      </c>
      <c r="B588" s="589" t="s">
        <v>687</v>
      </c>
      <c r="C588" s="589" t="s">
        <v>2995</v>
      </c>
      <c r="D588" s="589" t="s">
        <v>689</v>
      </c>
      <c r="E588" s="589" t="s">
        <v>6542</v>
      </c>
      <c r="F588" s="590">
        <v>43084</v>
      </c>
      <c r="G588" s="591">
        <v>553.33000000000004</v>
      </c>
      <c r="H588" s="591">
        <v>1</v>
      </c>
      <c r="I588" s="591">
        <f t="shared" si="9"/>
        <v>553.33000000000004</v>
      </c>
      <c r="J588" s="589" t="s">
        <v>474</v>
      </c>
      <c r="K588" s="589" t="s">
        <v>668</v>
      </c>
      <c r="L588" s="590">
        <v>43085</v>
      </c>
      <c r="M588" s="589" t="s">
        <v>71</v>
      </c>
      <c r="N588" s="589" t="s">
        <v>2834</v>
      </c>
    </row>
    <row r="589" spans="1:14" x14ac:dyDescent="0.2">
      <c r="A589" s="589" t="s">
        <v>611</v>
      </c>
      <c r="B589" s="589" t="s">
        <v>687</v>
      </c>
      <c r="C589" s="589" t="s">
        <v>2995</v>
      </c>
      <c r="D589" s="589" t="s">
        <v>689</v>
      </c>
      <c r="E589" s="589" t="s">
        <v>6543</v>
      </c>
      <c r="F589" s="590">
        <v>43084</v>
      </c>
      <c r="G589" s="591">
        <v>220</v>
      </c>
      <c r="H589" s="591">
        <v>1</v>
      </c>
      <c r="I589" s="591">
        <f t="shared" si="9"/>
        <v>220</v>
      </c>
      <c r="J589" s="589" t="s">
        <v>474</v>
      </c>
      <c r="K589" s="589" t="s">
        <v>430</v>
      </c>
      <c r="L589" s="590">
        <v>43085</v>
      </c>
      <c r="M589" s="589" t="s">
        <v>71</v>
      </c>
      <c r="N589" s="589" t="s">
        <v>6544</v>
      </c>
    </row>
    <row r="590" spans="1:14" x14ac:dyDescent="0.2">
      <c r="A590" s="589" t="s">
        <v>611</v>
      </c>
      <c r="B590" s="589" t="s">
        <v>687</v>
      </c>
      <c r="C590" s="589" t="s">
        <v>2995</v>
      </c>
      <c r="D590" s="589" t="s">
        <v>689</v>
      </c>
      <c r="E590" s="589" t="s">
        <v>6545</v>
      </c>
      <c r="F590" s="590">
        <v>43083</v>
      </c>
      <c r="G590" s="591">
        <v>76</v>
      </c>
      <c r="H590" s="591">
        <v>1</v>
      </c>
      <c r="I590" s="591">
        <f t="shared" si="9"/>
        <v>76</v>
      </c>
      <c r="J590" s="589" t="s">
        <v>474</v>
      </c>
      <c r="K590" s="589" t="s">
        <v>152</v>
      </c>
      <c r="L590" s="590">
        <v>43084</v>
      </c>
      <c r="M590" s="589" t="s">
        <v>71</v>
      </c>
      <c r="N590" s="589" t="s">
        <v>6546</v>
      </c>
    </row>
    <row r="591" spans="1:14" x14ac:dyDescent="0.2">
      <c r="A591" s="589" t="s">
        <v>611</v>
      </c>
      <c r="B591" s="589" t="s">
        <v>687</v>
      </c>
      <c r="C591" s="589" t="s">
        <v>2995</v>
      </c>
      <c r="D591" s="589" t="s">
        <v>689</v>
      </c>
      <c r="E591" s="589" t="s">
        <v>6547</v>
      </c>
      <c r="F591" s="590">
        <v>43083</v>
      </c>
      <c r="G591" s="591">
        <v>260.55</v>
      </c>
      <c r="H591" s="591">
        <v>1</v>
      </c>
      <c r="I591" s="591">
        <f t="shared" si="9"/>
        <v>260.55</v>
      </c>
      <c r="J591" s="589" t="s">
        <v>474</v>
      </c>
      <c r="K591" s="589" t="s">
        <v>2943</v>
      </c>
      <c r="L591" s="590">
        <v>43084</v>
      </c>
      <c r="M591" s="589" t="s">
        <v>71</v>
      </c>
      <c r="N591" s="589" t="s">
        <v>6548</v>
      </c>
    </row>
    <row r="592" spans="1:14" x14ac:dyDescent="0.2">
      <c r="A592" s="589" t="s">
        <v>611</v>
      </c>
      <c r="B592" s="589" t="s">
        <v>687</v>
      </c>
      <c r="C592" s="589" t="s">
        <v>2995</v>
      </c>
      <c r="D592" s="589" t="s">
        <v>689</v>
      </c>
      <c r="E592" s="589" t="s">
        <v>6549</v>
      </c>
      <c r="F592" s="590">
        <v>43083</v>
      </c>
      <c r="G592" s="591">
        <v>260.55</v>
      </c>
      <c r="H592" s="591">
        <v>1</v>
      </c>
      <c r="I592" s="591">
        <f t="shared" si="9"/>
        <v>260.55</v>
      </c>
      <c r="J592" s="589" t="s">
        <v>474</v>
      </c>
      <c r="K592" s="589" t="s">
        <v>2943</v>
      </c>
      <c r="L592" s="590">
        <v>43084</v>
      </c>
      <c r="M592" s="589" t="s">
        <v>71</v>
      </c>
      <c r="N592" s="589" t="s">
        <v>6550</v>
      </c>
    </row>
    <row r="593" spans="1:14" x14ac:dyDescent="0.2">
      <c r="A593" s="589" t="s">
        <v>611</v>
      </c>
      <c r="B593" s="589" t="s">
        <v>687</v>
      </c>
      <c r="C593" s="589" t="s">
        <v>2995</v>
      </c>
      <c r="D593" s="589" t="s">
        <v>689</v>
      </c>
      <c r="E593" s="589" t="s">
        <v>6551</v>
      </c>
      <c r="F593" s="590">
        <v>43083</v>
      </c>
      <c r="G593" s="591">
        <v>96.99</v>
      </c>
      <c r="H593" s="591">
        <v>1</v>
      </c>
      <c r="I593" s="591">
        <f t="shared" si="9"/>
        <v>96.99</v>
      </c>
      <c r="J593" s="589" t="s">
        <v>474</v>
      </c>
      <c r="K593" s="589" t="s">
        <v>682</v>
      </c>
      <c r="L593" s="590">
        <v>43084</v>
      </c>
      <c r="M593" s="589" t="s">
        <v>71</v>
      </c>
      <c r="N593" s="589" t="s">
        <v>6246</v>
      </c>
    </row>
    <row r="594" spans="1:14" x14ac:dyDescent="0.2">
      <c r="A594" s="589" t="s">
        <v>611</v>
      </c>
      <c r="B594" s="589" t="s">
        <v>687</v>
      </c>
      <c r="C594" s="589" t="s">
        <v>2995</v>
      </c>
      <c r="D594" s="589" t="s">
        <v>689</v>
      </c>
      <c r="E594" s="589" t="s">
        <v>6552</v>
      </c>
      <c r="F594" s="590">
        <v>43083</v>
      </c>
      <c r="G594" s="591">
        <v>345</v>
      </c>
      <c r="H594" s="591">
        <v>1</v>
      </c>
      <c r="I594" s="591">
        <f t="shared" si="9"/>
        <v>345</v>
      </c>
      <c r="J594" s="589" t="s">
        <v>474</v>
      </c>
      <c r="K594" s="589" t="s">
        <v>1903</v>
      </c>
      <c r="L594" s="590">
        <v>43084</v>
      </c>
      <c r="M594" s="589" t="s">
        <v>71</v>
      </c>
      <c r="N594" s="589" t="s">
        <v>6248</v>
      </c>
    </row>
    <row r="595" spans="1:14" x14ac:dyDescent="0.2">
      <c r="A595" s="589" t="s">
        <v>611</v>
      </c>
      <c r="B595" s="589" t="s">
        <v>687</v>
      </c>
      <c r="C595" s="589" t="s">
        <v>2995</v>
      </c>
      <c r="D595" s="589" t="s">
        <v>689</v>
      </c>
      <c r="E595" s="589" t="s">
        <v>6553</v>
      </c>
      <c r="F595" s="590">
        <v>43083</v>
      </c>
      <c r="G595" s="591">
        <v>62.91</v>
      </c>
      <c r="H595" s="591">
        <v>1</v>
      </c>
      <c r="I595" s="591">
        <f t="shared" si="9"/>
        <v>62.91</v>
      </c>
      <c r="J595" s="589" t="s">
        <v>474</v>
      </c>
      <c r="K595" s="589" t="s">
        <v>230</v>
      </c>
      <c r="L595" s="590">
        <v>43084</v>
      </c>
      <c r="M595" s="589" t="s">
        <v>71</v>
      </c>
      <c r="N595" s="589" t="s">
        <v>6554</v>
      </c>
    </row>
    <row r="596" spans="1:14" x14ac:dyDescent="0.2">
      <c r="A596" s="589" t="s">
        <v>611</v>
      </c>
      <c r="B596" s="589" t="s">
        <v>687</v>
      </c>
      <c r="C596" s="589" t="s">
        <v>2995</v>
      </c>
      <c r="D596" s="589" t="s">
        <v>689</v>
      </c>
      <c r="E596" s="589" t="s">
        <v>6555</v>
      </c>
      <c r="F596" s="590">
        <v>43083</v>
      </c>
      <c r="G596" s="591">
        <v>283</v>
      </c>
      <c r="H596" s="591">
        <v>1</v>
      </c>
      <c r="I596" s="591">
        <f t="shared" si="9"/>
        <v>283</v>
      </c>
      <c r="J596" s="589" t="s">
        <v>474</v>
      </c>
      <c r="K596" s="589" t="s">
        <v>682</v>
      </c>
      <c r="L596" s="590">
        <v>43084</v>
      </c>
      <c r="M596" s="589" t="s">
        <v>71</v>
      </c>
      <c r="N596" s="589" t="s">
        <v>6556</v>
      </c>
    </row>
    <row r="597" spans="1:14" x14ac:dyDescent="0.2">
      <c r="A597" s="589" t="s">
        <v>611</v>
      </c>
      <c r="B597" s="589" t="s">
        <v>687</v>
      </c>
      <c r="C597" s="589" t="s">
        <v>2995</v>
      </c>
      <c r="D597" s="589" t="s">
        <v>689</v>
      </c>
      <c r="E597" s="589" t="s">
        <v>6557</v>
      </c>
      <c r="F597" s="590">
        <v>43083</v>
      </c>
      <c r="G597" s="591">
        <v>138</v>
      </c>
      <c r="H597" s="591">
        <v>1</v>
      </c>
      <c r="I597" s="591">
        <f t="shared" si="9"/>
        <v>138</v>
      </c>
      <c r="J597" s="589" t="s">
        <v>474</v>
      </c>
      <c r="K597" s="589" t="s">
        <v>682</v>
      </c>
      <c r="L597" s="590">
        <v>43084</v>
      </c>
      <c r="M597" s="589" t="s">
        <v>71</v>
      </c>
      <c r="N597" s="589" t="s">
        <v>6558</v>
      </c>
    </row>
    <row r="598" spans="1:14" x14ac:dyDescent="0.2">
      <c r="A598" s="589" t="s">
        <v>611</v>
      </c>
      <c r="B598" s="589" t="s">
        <v>687</v>
      </c>
      <c r="C598" s="589" t="s">
        <v>2995</v>
      </c>
      <c r="D598" s="589" t="s">
        <v>689</v>
      </c>
      <c r="E598" s="589" t="s">
        <v>6559</v>
      </c>
      <c r="F598" s="590">
        <v>43083</v>
      </c>
      <c r="G598" s="591">
        <v>375</v>
      </c>
      <c r="H598" s="591">
        <v>1</v>
      </c>
      <c r="I598" s="591">
        <f t="shared" si="9"/>
        <v>375</v>
      </c>
      <c r="J598" s="589" t="s">
        <v>474</v>
      </c>
      <c r="K598" s="589" t="s">
        <v>2943</v>
      </c>
      <c r="L598" s="590">
        <v>43084</v>
      </c>
      <c r="M598" s="589" t="s">
        <v>71</v>
      </c>
      <c r="N598" s="589" t="s">
        <v>6560</v>
      </c>
    </row>
    <row r="599" spans="1:14" x14ac:dyDescent="0.2">
      <c r="A599" s="589" t="s">
        <v>611</v>
      </c>
      <c r="B599" s="589" t="s">
        <v>687</v>
      </c>
      <c r="C599" s="589" t="s">
        <v>2995</v>
      </c>
      <c r="D599" s="589" t="s">
        <v>689</v>
      </c>
      <c r="E599" s="589" t="s">
        <v>6561</v>
      </c>
      <c r="F599" s="590">
        <v>43083</v>
      </c>
      <c r="G599" s="591">
        <v>375</v>
      </c>
      <c r="H599" s="591">
        <v>1</v>
      </c>
      <c r="I599" s="591">
        <f t="shared" si="9"/>
        <v>375</v>
      </c>
      <c r="J599" s="589" t="s">
        <v>474</v>
      </c>
      <c r="K599" s="589" t="s">
        <v>2943</v>
      </c>
      <c r="L599" s="590">
        <v>43084</v>
      </c>
      <c r="M599" s="589" t="s">
        <v>71</v>
      </c>
      <c r="N599" s="589" t="s">
        <v>6562</v>
      </c>
    </row>
    <row r="600" spans="1:14" x14ac:dyDescent="0.2">
      <c r="A600" s="589" t="s">
        <v>611</v>
      </c>
      <c r="B600" s="589" t="s">
        <v>687</v>
      </c>
      <c r="C600" s="589" t="s">
        <v>2995</v>
      </c>
      <c r="D600" s="589" t="s">
        <v>689</v>
      </c>
      <c r="E600" s="589" t="s">
        <v>6563</v>
      </c>
      <c r="F600" s="590">
        <v>43083</v>
      </c>
      <c r="G600" s="591">
        <v>89</v>
      </c>
      <c r="H600" s="591">
        <v>1</v>
      </c>
      <c r="I600" s="591">
        <f t="shared" si="9"/>
        <v>89</v>
      </c>
      <c r="J600" s="589" t="s">
        <v>474</v>
      </c>
      <c r="K600" s="589" t="s">
        <v>260</v>
      </c>
      <c r="L600" s="590">
        <v>43084</v>
      </c>
      <c r="M600" s="589" t="s">
        <v>71</v>
      </c>
      <c r="N600" s="589" t="s">
        <v>6272</v>
      </c>
    </row>
    <row r="601" spans="1:14" x14ac:dyDescent="0.2">
      <c r="A601" s="589" t="s">
        <v>611</v>
      </c>
      <c r="B601" s="589" t="s">
        <v>687</v>
      </c>
      <c r="C601" s="589" t="s">
        <v>2995</v>
      </c>
      <c r="D601" s="589" t="s">
        <v>689</v>
      </c>
      <c r="E601" s="589" t="s">
        <v>6564</v>
      </c>
      <c r="F601" s="590">
        <v>43083</v>
      </c>
      <c r="G601" s="591">
        <v>785.38</v>
      </c>
      <c r="H601" s="591">
        <v>1</v>
      </c>
      <c r="I601" s="591">
        <f t="shared" si="9"/>
        <v>785.38</v>
      </c>
      <c r="J601" s="589" t="s">
        <v>474</v>
      </c>
      <c r="K601" s="589" t="s">
        <v>423</v>
      </c>
      <c r="L601" s="590">
        <v>43084</v>
      </c>
      <c r="M601" s="589" t="s">
        <v>71</v>
      </c>
      <c r="N601" s="589" t="s">
        <v>6265</v>
      </c>
    </row>
    <row r="602" spans="1:14" x14ac:dyDescent="0.2">
      <c r="A602" s="589" t="s">
        <v>611</v>
      </c>
      <c r="B602" s="589" t="s">
        <v>687</v>
      </c>
      <c r="C602" s="589" t="s">
        <v>2995</v>
      </c>
      <c r="D602" s="589" t="s">
        <v>689</v>
      </c>
      <c r="E602" s="589" t="s">
        <v>6565</v>
      </c>
      <c r="F602" s="590">
        <v>43081</v>
      </c>
      <c r="G602" s="591">
        <v>107</v>
      </c>
      <c r="H602" s="591">
        <v>1</v>
      </c>
      <c r="I602" s="591">
        <f t="shared" si="9"/>
        <v>107</v>
      </c>
      <c r="J602" s="589" t="s">
        <v>474</v>
      </c>
      <c r="K602" s="589" t="s">
        <v>430</v>
      </c>
      <c r="L602" s="590">
        <v>43082</v>
      </c>
      <c r="M602" s="589" t="s">
        <v>71</v>
      </c>
      <c r="N602" s="589" t="s">
        <v>6155</v>
      </c>
    </row>
    <row r="603" spans="1:14" x14ac:dyDescent="0.2">
      <c r="A603" s="589" t="s">
        <v>611</v>
      </c>
      <c r="B603" s="589" t="s">
        <v>687</v>
      </c>
      <c r="C603" s="589" t="s">
        <v>2995</v>
      </c>
      <c r="D603" s="589" t="s">
        <v>689</v>
      </c>
      <c r="E603" s="589" t="s">
        <v>6566</v>
      </c>
      <c r="F603" s="590">
        <v>43081</v>
      </c>
      <c r="G603" s="591">
        <v>144</v>
      </c>
      <c r="H603" s="591">
        <v>1</v>
      </c>
      <c r="I603" s="591">
        <f t="shared" si="9"/>
        <v>144</v>
      </c>
      <c r="J603" s="589" t="s">
        <v>474</v>
      </c>
      <c r="K603" s="589" t="s">
        <v>398</v>
      </c>
      <c r="L603" s="590">
        <v>43082</v>
      </c>
      <c r="M603" s="589" t="s">
        <v>71</v>
      </c>
      <c r="N603" s="589" t="s">
        <v>6567</v>
      </c>
    </row>
    <row r="604" spans="1:14" x14ac:dyDescent="0.2">
      <c r="A604" s="589" t="s">
        <v>611</v>
      </c>
      <c r="B604" s="589" t="s">
        <v>687</v>
      </c>
      <c r="C604" s="589" t="s">
        <v>2995</v>
      </c>
      <c r="D604" s="589" t="s">
        <v>689</v>
      </c>
      <c r="E604" s="589" t="s">
        <v>6568</v>
      </c>
      <c r="F604" s="590">
        <v>43081</v>
      </c>
      <c r="G604" s="591">
        <v>144</v>
      </c>
      <c r="H604" s="591">
        <v>1</v>
      </c>
      <c r="I604" s="591">
        <f t="shared" si="9"/>
        <v>144</v>
      </c>
      <c r="J604" s="589" t="s">
        <v>474</v>
      </c>
      <c r="K604" s="589" t="s">
        <v>398</v>
      </c>
      <c r="L604" s="590">
        <v>43082</v>
      </c>
      <c r="M604" s="589" t="s">
        <v>71</v>
      </c>
      <c r="N604" s="589" t="s">
        <v>6569</v>
      </c>
    </row>
    <row r="605" spans="1:14" x14ac:dyDescent="0.2">
      <c r="A605" s="589" t="s">
        <v>611</v>
      </c>
      <c r="B605" s="589" t="s">
        <v>687</v>
      </c>
      <c r="C605" s="589" t="s">
        <v>2995</v>
      </c>
      <c r="D605" s="589" t="s">
        <v>689</v>
      </c>
      <c r="E605" s="589" t="s">
        <v>6570</v>
      </c>
      <c r="F605" s="590">
        <v>43081</v>
      </c>
      <c r="G605" s="591">
        <v>144</v>
      </c>
      <c r="H605" s="591">
        <v>1</v>
      </c>
      <c r="I605" s="591">
        <f t="shared" si="9"/>
        <v>144</v>
      </c>
      <c r="J605" s="589" t="s">
        <v>474</v>
      </c>
      <c r="K605" s="589" t="s">
        <v>398</v>
      </c>
      <c r="L605" s="590">
        <v>43082</v>
      </c>
      <c r="M605" s="589" t="s">
        <v>71</v>
      </c>
      <c r="N605" s="589" t="s">
        <v>6571</v>
      </c>
    </row>
    <row r="606" spans="1:14" x14ac:dyDescent="0.2">
      <c r="A606" s="589" t="s">
        <v>611</v>
      </c>
      <c r="B606" s="589" t="s">
        <v>687</v>
      </c>
      <c r="C606" s="589" t="s">
        <v>2995</v>
      </c>
      <c r="D606" s="589" t="s">
        <v>689</v>
      </c>
      <c r="E606" s="589" t="s">
        <v>6572</v>
      </c>
      <c r="F606" s="590">
        <v>43081</v>
      </c>
      <c r="G606" s="591">
        <v>122.61</v>
      </c>
      <c r="H606" s="591">
        <v>1</v>
      </c>
      <c r="I606" s="591">
        <f t="shared" si="9"/>
        <v>122.61</v>
      </c>
      <c r="J606" s="589" t="s">
        <v>474</v>
      </c>
      <c r="K606" s="589" t="s">
        <v>524</v>
      </c>
      <c r="L606" s="590">
        <v>43082</v>
      </c>
      <c r="M606" s="589" t="s">
        <v>71</v>
      </c>
      <c r="N606" s="589" t="s">
        <v>6573</v>
      </c>
    </row>
    <row r="607" spans="1:14" x14ac:dyDescent="0.2">
      <c r="A607" s="589" t="s">
        <v>611</v>
      </c>
      <c r="B607" s="589" t="s">
        <v>687</v>
      </c>
      <c r="C607" s="589" t="s">
        <v>2995</v>
      </c>
      <c r="D607" s="589" t="s">
        <v>689</v>
      </c>
      <c r="E607" s="589" t="s">
        <v>6574</v>
      </c>
      <c r="F607" s="590">
        <v>43080</v>
      </c>
      <c r="G607" s="591">
        <v>57.61</v>
      </c>
      <c r="H607" s="591">
        <v>1</v>
      </c>
      <c r="I607" s="591">
        <f t="shared" si="9"/>
        <v>57.61</v>
      </c>
      <c r="J607" s="589" t="s">
        <v>474</v>
      </c>
      <c r="K607" s="589" t="s">
        <v>1903</v>
      </c>
      <c r="L607" s="590">
        <v>43081</v>
      </c>
      <c r="M607" s="589" t="s">
        <v>71</v>
      </c>
      <c r="N607" s="589" t="s">
        <v>5536</v>
      </c>
    </row>
    <row r="608" spans="1:14" x14ac:dyDescent="0.2">
      <c r="A608" s="589" t="s">
        <v>611</v>
      </c>
      <c r="B608" s="589" t="s">
        <v>687</v>
      </c>
      <c r="C608" s="589" t="s">
        <v>2995</v>
      </c>
      <c r="D608" s="589" t="s">
        <v>689</v>
      </c>
      <c r="E608" s="589" t="s">
        <v>6575</v>
      </c>
      <c r="F608" s="590">
        <v>43080</v>
      </c>
      <c r="G608" s="591">
        <v>57.61</v>
      </c>
      <c r="H608" s="591">
        <v>1</v>
      </c>
      <c r="I608" s="591">
        <f t="shared" si="9"/>
        <v>57.61</v>
      </c>
      <c r="J608" s="589" t="s">
        <v>474</v>
      </c>
      <c r="K608" s="589" t="s">
        <v>1903</v>
      </c>
      <c r="L608" s="590">
        <v>43081</v>
      </c>
      <c r="M608" s="589" t="s">
        <v>71</v>
      </c>
      <c r="N608" s="589" t="s">
        <v>6281</v>
      </c>
    </row>
    <row r="609" spans="1:14" x14ac:dyDescent="0.2">
      <c r="A609" s="589" t="s">
        <v>611</v>
      </c>
      <c r="B609" s="589" t="s">
        <v>687</v>
      </c>
      <c r="C609" s="589" t="s">
        <v>2995</v>
      </c>
      <c r="D609" s="589" t="s">
        <v>689</v>
      </c>
      <c r="E609" s="589" t="s">
        <v>6576</v>
      </c>
      <c r="F609" s="590">
        <v>43080</v>
      </c>
      <c r="G609" s="591">
        <v>390</v>
      </c>
      <c r="H609" s="591">
        <v>1</v>
      </c>
      <c r="I609" s="591">
        <f t="shared" si="9"/>
        <v>390</v>
      </c>
      <c r="J609" s="589" t="s">
        <v>474</v>
      </c>
      <c r="K609" s="589" t="s">
        <v>682</v>
      </c>
      <c r="L609" s="590">
        <v>43081</v>
      </c>
      <c r="M609" s="589" t="s">
        <v>71</v>
      </c>
      <c r="N609" s="589" t="s">
        <v>6577</v>
      </c>
    </row>
    <row r="610" spans="1:14" x14ac:dyDescent="0.2">
      <c r="A610" s="589" t="s">
        <v>611</v>
      </c>
      <c r="B610" s="589" t="s">
        <v>687</v>
      </c>
      <c r="C610" s="589" t="s">
        <v>2995</v>
      </c>
      <c r="D610" s="589" t="s">
        <v>689</v>
      </c>
      <c r="E610" s="589" t="s">
        <v>6578</v>
      </c>
      <c r="F610" s="590">
        <v>43076</v>
      </c>
      <c r="G610" s="591">
        <v>282</v>
      </c>
      <c r="H610" s="591">
        <v>1</v>
      </c>
      <c r="I610" s="591">
        <f t="shared" si="9"/>
        <v>282</v>
      </c>
      <c r="J610" s="589" t="s">
        <v>474</v>
      </c>
      <c r="K610" s="589" t="s">
        <v>682</v>
      </c>
      <c r="L610" s="590">
        <v>43077</v>
      </c>
      <c r="M610" s="589" t="s">
        <v>71</v>
      </c>
      <c r="N610" s="589" t="s">
        <v>6287</v>
      </c>
    </row>
    <row r="611" spans="1:14" x14ac:dyDescent="0.2">
      <c r="A611" s="589" t="s">
        <v>611</v>
      </c>
      <c r="B611" s="589" t="s">
        <v>687</v>
      </c>
      <c r="C611" s="589" t="s">
        <v>2995</v>
      </c>
      <c r="D611" s="589" t="s">
        <v>689</v>
      </c>
      <c r="E611" s="589" t="s">
        <v>6579</v>
      </c>
      <c r="F611" s="590">
        <v>43076</v>
      </c>
      <c r="G611" s="591">
        <v>207</v>
      </c>
      <c r="H611" s="591">
        <v>1</v>
      </c>
      <c r="I611" s="591">
        <f t="shared" si="9"/>
        <v>207</v>
      </c>
      <c r="J611" s="589" t="s">
        <v>474</v>
      </c>
      <c r="K611" s="589" t="s">
        <v>682</v>
      </c>
      <c r="L611" s="590">
        <v>43077</v>
      </c>
      <c r="M611" s="589" t="s">
        <v>71</v>
      </c>
      <c r="N611" s="589" t="s">
        <v>6300</v>
      </c>
    </row>
    <row r="612" spans="1:14" x14ac:dyDescent="0.2">
      <c r="A612" s="589" t="s">
        <v>611</v>
      </c>
      <c r="B612" s="589" t="s">
        <v>687</v>
      </c>
      <c r="C612" s="589" t="s">
        <v>2995</v>
      </c>
      <c r="D612" s="589" t="s">
        <v>689</v>
      </c>
      <c r="E612" s="589" t="s">
        <v>6580</v>
      </c>
      <c r="F612" s="590">
        <v>43076</v>
      </c>
      <c r="G612" s="591">
        <v>128.05000000000001</v>
      </c>
      <c r="H612" s="591">
        <v>1</v>
      </c>
      <c r="I612" s="591">
        <f t="shared" si="9"/>
        <v>128.05000000000001</v>
      </c>
      <c r="J612" s="589" t="s">
        <v>474</v>
      </c>
      <c r="K612" s="589" t="s">
        <v>1903</v>
      </c>
      <c r="L612" s="590">
        <v>43077</v>
      </c>
      <c r="M612" s="589" t="s">
        <v>71</v>
      </c>
      <c r="N612" s="589" t="s">
        <v>6293</v>
      </c>
    </row>
    <row r="613" spans="1:14" x14ac:dyDescent="0.2">
      <c r="A613" s="589" t="s">
        <v>611</v>
      </c>
      <c r="B613" s="589" t="s">
        <v>687</v>
      </c>
      <c r="C613" s="589" t="s">
        <v>2995</v>
      </c>
      <c r="D613" s="589" t="s">
        <v>689</v>
      </c>
      <c r="E613" s="589" t="s">
        <v>6581</v>
      </c>
      <c r="F613" s="590">
        <v>43076</v>
      </c>
      <c r="G613" s="591">
        <v>79</v>
      </c>
      <c r="H613" s="591">
        <v>1</v>
      </c>
      <c r="I613" s="591">
        <f t="shared" si="9"/>
        <v>79</v>
      </c>
      <c r="J613" s="589" t="s">
        <v>474</v>
      </c>
      <c r="K613" s="589" t="s">
        <v>550</v>
      </c>
      <c r="L613" s="590">
        <v>43077</v>
      </c>
      <c r="M613" s="589" t="s">
        <v>71</v>
      </c>
      <c r="N613" s="589" t="s">
        <v>6308</v>
      </c>
    </row>
    <row r="614" spans="1:14" x14ac:dyDescent="0.2">
      <c r="A614" s="589" t="s">
        <v>611</v>
      </c>
      <c r="B614" s="589" t="s">
        <v>687</v>
      </c>
      <c r="C614" s="589" t="s">
        <v>2995</v>
      </c>
      <c r="D614" s="589" t="s">
        <v>689</v>
      </c>
      <c r="E614" s="589" t="s">
        <v>6582</v>
      </c>
      <c r="F614" s="590">
        <v>43076</v>
      </c>
      <c r="G614" s="591">
        <v>79</v>
      </c>
      <c r="H614" s="591">
        <v>1</v>
      </c>
      <c r="I614" s="591">
        <f t="shared" si="9"/>
        <v>79</v>
      </c>
      <c r="J614" s="589" t="s">
        <v>474</v>
      </c>
      <c r="K614" s="589" t="s">
        <v>550</v>
      </c>
      <c r="L614" s="590">
        <v>43077</v>
      </c>
      <c r="M614" s="589" t="s">
        <v>71</v>
      </c>
      <c r="N614" s="589" t="s">
        <v>6310</v>
      </c>
    </row>
    <row r="615" spans="1:14" x14ac:dyDescent="0.2">
      <c r="A615" s="589" t="s">
        <v>611</v>
      </c>
      <c r="B615" s="589" t="s">
        <v>687</v>
      </c>
      <c r="C615" s="589" t="s">
        <v>2995</v>
      </c>
      <c r="D615" s="589" t="s">
        <v>689</v>
      </c>
      <c r="E615" s="589" t="s">
        <v>6583</v>
      </c>
      <c r="F615" s="590">
        <v>43076</v>
      </c>
      <c r="G615" s="591">
        <v>80.099999999999994</v>
      </c>
      <c r="H615" s="591">
        <v>1</v>
      </c>
      <c r="I615" s="591">
        <f t="shared" si="9"/>
        <v>80.099999999999994</v>
      </c>
      <c r="J615" s="589" t="s">
        <v>474</v>
      </c>
      <c r="K615" s="589" t="s">
        <v>668</v>
      </c>
      <c r="L615" s="590">
        <v>43077</v>
      </c>
      <c r="M615" s="589" t="s">
        <v>71</v>
      </c>
      <c r="N615" s="589" t="s">
        <v>6302</v>
      </c>
    </row>
    <row r="616" spans="1:14" x14ac:dyDescent="0.2">
      <c r="A616" s="589" t="s">
        <v>611</v>
      </c>
      <c r="B616" s="589" t="s">
        <v>687</v>
      </c>
      <c r="C616" s="589" t="s">
        <v>2995</v>
      </c>
      <c r="D616" s="589" t="s">
        <v>689</v>
      </c>
      <c r="E616" s="589" t="s">
        <v>6584</v>
      </c>
      <c r="F616" s="590">
        <v>43074</v>
      </c>
      <c r="G616" s="591">
        <v>156.13</v>
      </c>
      <c r="H616" s="591">
        <v>1</v>
      </c>
      <c r="I616" s="591">
        <f t="shared" si="9"/>
        <v>156.13</v>
      </c>
      <c r="J616" s="589" t="s">
        <v>474</v>
      </c>
      <c r="K616" s="589" t="s">
        <v>682</v>
      </c>
      <c r="L616" s="590">
        <v>43076</v>
      </c>
      <c r="M616" s="589" t="s">
        <v>71</v>
      </c>
      <c r="N616" s="589" t="s">
        <v>6585</v>
      </c>
    </row>
    <row r="617" spans="1:14" x14ac:dyDescent="0.2">
      <c r="A617" s="589" t="s">
        <v>611</v>
      </c>
      <c r="B617" s="589" t="s">
        <v>687</v>
      </c>
      <c r="C617" s="589" t="s">
        <v>2995</v>
      </c>
      <c r="D617" s="589" t="s">
        <v>689</v>
      </c>
      <c r="E617" s="589" t="s">
        <v>6586</v>
      </c>
      <c r="F617" s="590">
        <v>43074</v>
      </c>
      <c r="G617" s="591">
        <v>448.63</v>
      </c>
      <c r="H617" s="591">
        <v>1</v>
      </c>
      <c r="I617" s="591">
        <f t="shared" si="9"/>
        <v>448.63</v>
      </c>
      <c r="J617" s="589" t="s">
        <v>474</v>
      </c>
      <c r="K617" s="589" t="s">
        <v>1905</v>
      </c>
      <c r="L617" s="590">
        <v>43076</v>
      </c>
      <c r="M617" s="589" t="s">
        <v>71</v>
      </c>
      <c r="N617" s="589" t="s">
        <v>1906</v>
      </c>
    </row>
    <row r="618" spans="1:14" x14ac:dyDescent="0.2">
      <c r="A618" s="589" t="s">
        <v>611</v>
      </c>
      <c r="B618" s="589" t="s">
        <v>687</v>
      </c>
      <c r="C618" s="589" t="s">
        <v>2995</v>
      </c>
      <c r="D618" s="589" t="s">
        <v>689</v>
      </c>
      <c r="E618" s="589" t="s">
        <v>6587</v>
      </c>
      <c r="F618" s="590">
        <v>43074</v>
      </c>
      <c r="G618" s="591">
        <v>352</v>
      </c>
      <c r="H618" s="591">
        <v>1</v>
      </c>
      <c r="I618" s="591">
        <f t="shared" si="9"/>
        <v>352</v>
      </c>
      <c r="J618" s="589" t="s">
        <v>474</v>
      </c>
      <c r="K618" s="589" t="s">
        <v>2943</v>
      </c>
      <c r="L618" s="590">
        <v>43076</v>
      </c>
      <c r="M618" s="589" t="s">
        <v>71</v>
      </c>
      <c r="N618" s="589" t="s">
        <v>6588</v>
      </c>
    </row>
    <row r="619" spans="1:14" x14ac:dyDescent="0.2">
      <c r="A619" s="589" t="s">
        <v>611</v>
      </c>
      <c r="B619" s="589" t="s">
        <v>687</v>
      </c>
      <c r="C619" s="589" t="s">
        <v>2995</v>
      </c>
      <c r="D619" s="589" t="s">
        <v>689</v>
      </c>
      <c r="E619" s="589" t="s">
        <v>6589</v>
      </c>
      <c r="F619" s="590">
        <v>43074</v>
      </c>
      <c r="G619" s="591">
        <v>153.84</v>
      </c>
      <c r="H619" s="591">
        <v>1</v>
      </c>
      <c r="I619" s="591">
        <f t="shared" si="9"/>
        <v>153.84</v>
      </c>
      <c r="J619" s="589" t="s">
        <v>474</v>
      </c>
      <c r="K619" s="589" t="s">
        <v>2943</v>
      </c>
      <c r="L619" s="590">
        <v>43076</v>
      </c>
      <c r="M619" s="589" t="s">
        <v>71</v>
      </c>
      <c r="N619" s="589" t="s">
        <v>6590</v>
      </c>
    </row>
    <row r="620" spans="1:14" x14ac:dyDescent="0.2">
      <c r="A620" s="589" t="s">
        <v>611</v>
      </c>
      <c r="B620" s="589" t="s">
        <v>687</v>
      </c>
      <c r="C620" s="589" t="s">
        <v>2995</v>
      </c>
      <c r="D620" s="589" t="s">
        <v>689</v>
      </c>
      <c r="E620" s="589" t="s">
        <v>6591</v>
      </c>
      <c r="F620" s="590">
        <v>43074</v>
      </c>
      <c r="G620" s="591">
        <v>461.52</v>
      </c>
      <c r="H620" s="591">
        <v>1</v>
      </c>
      <c r="I620" s="591">
        <f t="shared" si="9"/>
        <v>461.52</v>
      </c>
      <c r="J620" s="589" t="s">
        <v>474</v>
      </c>
      <c r="K620" s="589" t="s">
        <v>2943</v>
      </c>
      <c r="L620" s="590">
        <v>43076</v>
      </c>
      <c r="M620" s="589" t="s">
        <v>71</v>
      </c>
      <c r="N620" s="589" t="s">
        <v>6592</v>
      </c>
    </row>
    <row r="621" spans="1:14" x14ac:dyDescent="0.2">
      <c r="A621" s="589" t="s">
        <v>611</v>
      </c>
      <c r="B621" s="589" t="s">
        <v>687</v>
      </c>
      <c r="C621" s="589" t="s">
        <v>2995</v>
      </c>
      <c r="D621" s="589" t="s">
        <v>689</v>
      </c>
      <c r="E621" s="589" t="s">
        <v>6593</v>
      </c>
      <c r="F621" s="590">
        <v>43074</v>
      </c>
      <c r="G621" s="591">
        <v>308.7</v>
      </c>
      <c r="H621" s="591">
        <v>1</v>
      </c>
      <c r="I621" s="591">
        <f t="shared" si="9"/>
        <v>308.7</v>
      </c>
      <c r="J621" s="589" t="s">
        <v>474</v>
      </c>
      <c r="K621" s="589" t="s">
        <v>530</v>
      </c>
      <c r="L621" s="590">
        <v>43076</v>
      </c>
      <c r="M621" s="589" t="s">
        <v>71</v>
      </c>
      <c r="N621" s="589" t="s">
        <v>6594</v>
      </c>
    </row>
    <row r="622" spans="1:14" x14ac:dyDescent="0.2">
      <c r="A622" s="589" t="s">
        <v>611</v>
      </c>
      <c r="B622" s="589" t="s">
        <v>687</v>
      </c>
      <c r="C622" s="589" t="s">
        <v>2995</v>
      </c>
      <c r="D622" s="589" t="s">
        <v>689</v>
      </c>
      <c r="E622" s="589" t="s">
        <v>6595</v>
      </c>
      <c r="F622" s="590">
        <v>43074</v>
      </c>
      <c r="G622" s="591">
        <v>56</v>
      </c>
      <c r="H622" s="591">
        <v>1</v>
      </c>
      <c r="I622" s="591">
        <f t="shared" si="9"/>
        <v>56</v>
      </c>
      <c r="J622" s="589" t="s">
        <v>474</v>
      </c>
      <c r="K622" s="589" t="s">
        <v>530</v>
      </c>
      <c r="L622" s="590">
        <v>43076</v>
      </c>
      <c r="M622" s="589" t="s">
        <v>71</v>
      </c>
      <c r="N622" s="589" t="s">
        <v>6594</v>
      </c>
    </row>
    <row r="623" spans="1:14" x14ac:dyDescent="0.2">
      <c r="A623" s="589" t="s">
        <v>611</v>
      </c>
      <c r="B623" s="589" t="s">
        <v>687</v>
      </c>
      <c r="C623" s="589" t="s">
        <v>2995</v>
      </c>
      <c r="D623" s="589" t="s">
        <v>689</v>
      </c>
      <c r="E623" s="589" t="s">
        <v>6596</v>
      </c>
      <c r="F623" s="590">
        <v>43073</v>
      </c>
      <c r="G623" s="591">
        <v>197.73</v>
      </c>
      <c r="H623" s="591">
        <v>1</v>
      </c>
      <c r="I623" s="591">
        <f t="shared" si="9"/>
        <v>197.73</v>
      </c>
      <c r="J623" s="589" t="s">
        <v>474</v>
      </c>
      <c r="K623" s="589" t="s">
        <v>682</v>
      </c>
      <c r="L623" s="590">
        <v>43075</v>
      </c>
      <c r="M623" s="589" t="s">
        <v>71</v>
      </c>
      <c r="N623" s="589" t="s">
        <v>6597</v>
      </c>
    </row>
    <row r="624" spans="1:14" x14ac:dyDescent="0.2">
      <c r="A624" s="589" t="s">
        <v>611</v>
      </c>
      <c r="B624" s="589" t="s">
        <v>687</v>
      </c>
      <c r="C624" s="589" t="s">
        <v>2995</v>
      </c>
      <c r="D624" s="589" t="s">
        <v>689</v>
      </c>
      <c r="E624" s="589" t="s">
        <v>6598</v>
      </c>
      <c r="F624" s="590">
        <v>43073</v>
      </c>
      <c r="G624" s="591">
        <v>267.99</v>
      </c>
      <c r="H624" s="591">
        <v>1</v>
      </c>
      <c r="I624" s="591">
        <f t="shared" si="9"/>
        <v>267.99</v>
      </c>
      <c r="J624" s="589" t="s">
        <v>474</v>
      </c>
      <c r="K624" s="589" t="s">
        <v>156</v>
      </c>
      <c r="L624" s="590">
        <v>43075</v>
      </c>
      <c r="M624" s="589" t="s">
        <v>71</v>
      </c>
      <c r="N624" s="589" t="s">
        <v>3997</v>
      </c>
    </row>
    <row r="625" spans="1:14" x14ac:dyDescent="0.2">
      <c r="A625" s="589" t="s">
        <v>611</v>
      </c>
      <c r="B625" s="589" t="s">
        <v>687</v>
      </c>
      <c r="C625" s="589" t="s">
        <v>2995</v>
      </c>
      <c r="D625" s="589" t="s">
        <v>689</v>
      </c>
      <c r="E625" s="589" t="s">
        <v>6599</v>
      </c>
      <c r="F625" s="590">
        <v>43073</v>
      </c>
      <c r="G625" s="591">
        <v>55.05</v>
      </c>
      <c r="H625" s="591">
        <v>1</v>
      </c>
      <c r="I625" s="591">
        <f t="shared" si="9"/>
        <v>55.05</v>
      </c>
      <c r="J625" s="589" t="s">
        <v>474</v>
      </c>
      <c r="K625" s="589" t="s">
        <v>2145</v>
      </c>
      <c r="L625" s="590">
        <v>43075</v>
      </c>
      <c r="M625" s="589" t="s">
        <v>71</v>
      </c>
      <c r="N625" s="589" t="s">
        <v>6315</v>
      </c>
    </row>
    <row r="626" spans="1:14" x14ac:dyDescent="0.2">
      <c r="A626" s="589" t="s">
        <v>611</v>
      </c>
      <c r="B626" s="589" t="s">
        <v>687</v>
      </c>
      <c r="C626" s="589" t="s">
        <v>2995</v>
      </c>
      <c r="D626" s="589" t="s">
        <v>689</v>
      </c>
      <c r="E626" s="589" t="s">
        <v>6600</v>
      </c>
      <c r="F626" s="590">
        <v>43073</v>
      </c>
      <c r="G626" s="591">
        <v>308.7</v>
      </c>
      <c r="H626" s="591">
        <v>1</v>
      </c>
      <c r="I626" s="591">
        <f t="shared" si="9"/>
        <v>308.7</v>
      </c>
      <c r="J626" s="589" t="s">
        <v>474</v>
      </c>
      <c r="K626" s="589" t="s">
        <v>530</v>
      </c>
      <c r="L626" s="590">
        <v>43075</v>
      </c>
      <c r="M626" s="589" t="s">
        <v>71</v>
      </c>
      <c r="N626" s="589" t="s">
        <v>6594</v>
      </c>
    </row>
    <row r="627" spans="1:14" x14ac:dyDescent="0.2">
      <c r="A627" s="589" t="s">
        <v>611</v>
      </c>
      <c r="B627" s="589" t="s">
        <v>687</v>
      </c>
      <c r="C627" s="589" t="s">
        <v>2995</v>
      </c>
      <c r="D627" s="589" t="s">
        <v>689</v>
      </c>
      <c r="E627" s="589" t="s">
        <v>6601</v>
      </c>
      <c r="F627" s="590">
        <v>43073</v>
      </c>
      <c r="G627" s="591">
        <v>435</v>
      </c>
      <c r="H627" s="591">
        <v>1</v>
      </c>
      <c r="I627" s="591">
        <f t="shared" si="9"/>
        <v>435</v>
      </c>
      <c r="J627" s="589" t="s">
        <v>474</v>
      </c>
      <c r="K627" s="589" t="s">
        <v>682</v>
      </c>
      <c r="L627" s="590">
        <v>43075</v>
      </c>
      <c r="M627" s="589" t="s">
        <v>71</v>
      </c>
      <c r="N627" s="589" t="s">
        <v>6602</v>
      </c>
    </row>
    <row r="628" spans="1:14" x14ac:dyDescent="0.2">
      <c r="A628" s="589" t="s">
        <v>611</v>
      </c>
      <c r="B628" s="589" t="s">
        <v>687</v>
      </c>
      <c r="C628" s="589" t="s">
        <v>2995</v>
      </c>
      <c r="D628" s="589" t="s">
        <v>689</v>
      </c>
      <c r="E628" s="589" t="s">
        <v>6603</v>
      </c>
      <c r="F628" s="590">
        <v>43073</v>
      </c>
      <c r="G628" s="591">
        <v>183.6</v>
      </c>
      <c r="H628" s="591">
        <v>1</v>
      </c>
      <c r="I628" s="591">
        <f t="shared" si="9"/>
        <v>183.6</v>
      </c>
      <c r="J628" s="589" t="s">
        <v>474</v>
      </c>
      <c r="K628" s="589" t="s">
        <v>230</v>
      </c>
      <c r="L628" s="590">
        <v>43075</v>
      </c>
      <c r="M628" s="589" t="s">
        <v>71</v>
      </c>
      <c r="N628" s="589" t="s">
        <v>6604</v>
      </c>
    </row>
    <row r="629" spans="1:14" x14ac:dyDescent="0.2">
      <c r="A629" s="589" t="s">
        <v>611</v>
      </c>
      <c r="B629" s="589" t="s">
        <v>687</v>
      </c>
      <c r="C629" s="589" t="s">
        <v>2995</v>
      </c>
      <c r="D629" s="589" t="s">
        <v>689</v>
      </c>
      <c r="E629" s="589" t="s">
        <v>6605</v>
      </c>
      <c r="F629" s="590">
        <v>43073</v>
      </c>
      <c r="G629" s="591">
        <v>330</v>
      </c>
      <c r="H629" s="591">
        <v>1</v>
      </c>
      <c r="I629" s="591">
        <f t="shared" si="9"/>
        <v>330</v>
      </c>
      <c r="J629" s="589" t="s">
        <v>474</v>
      </c>
      <c r="K629" s="589" t="s">
        <v>430</v>
      </c>
      <c r="L629" s="590">
        <v>43075</v>
      </c>
      <c r="M629" s="589" t="s">
        <v>71</v>
      </c>
      <c r="N629" s="589" t="s">
        <v>6606</v>
      </c>
    </row>
    <row r="630" spans="1:14" x14ac:dyDescent="0.2">
      <c r="A630" s="589" t="s">
        <v>611</v>
      </c>
      <c r="B630" s="589" t="s">
        <v>687</v>
      </c>
      <c r="C630" s="589" t="s">
        <v>2995</v>
      </c>
      <c r="D630" s="589" t="s">
        <v>689</v>
      </c>
      <c r="E630" s="589" t="s">
        <v>6607</v>
      </c>
      <c r="F630" s="590">
        <v>43070</v>
      </c>
      <c r="G630" s="591">
        <v>352</v>
      </c>
      <c r="H630" s="591">
        <v>1</v>
      </c>
      <c r="I630" s="591">
        <f t="shared" si="9"/>
        <v>352</v>
      </c>
      <c r="J630" s="589" t="s">
        <v>474</v>
      </c>
      <c r="K630" s="589" t="s">
        <v>2943</v>
      </c>
      <c r="L630" s="590">
        <v>43071</v>
      </c>
      <c r="M630" s="589" t="s">
        <v>71</v>
      </c>
      <c r="N630" s="589" t="s">
        <v>6592</v>
      </c>
    </row>
    <row r="631" spans="1:14" x14ac:dyDescent="0.2">
      <c r="A631" s="589" t="s">
        <v>611</v>
      </c>
      <c r="B631" s="589" t="s">
        <v>687</v>
      </c>
      <c r="C631" s="589" t="s">
        <v>2995</v>
      </c>
      <c r="D631" s="589" t="s">
        <v>689</v>
      </c>
      <c r="E631" s="589" t="s">
        <v>6608</v>
      </c>
      <c r="F631" s="590">
        <v>43070</v>
      </c>
      <c r="G631" s="591">
        <v>330</v>
      </c>
      <c r="H631" s="591">
        <v>1</v>
      </c>
      <c r="I631" s="591">
        <f t="shared" si="9"/>
        <v>330</v>
      </c>
      <c r="J631" s="589" t="s">
        <v>474</v>
      </c>
      <c r="K631" s="589" t="s">
        <v>2943</v>
      </c>
      <c r="L631" s="590">
        <v>43071</v>
      </c>
      <c r="M631" s="589" t="s">
        <v>71</v>
      </c>
      <c r="N631" s="589" t="s">
        <v>6590</v>
      </c>
    </row>
    <row r="632" spans="1:14" x14ac:dyDescent="0.2">
      <c r="A632" s="589" t="s">
        <v>611</v>
      </c>
      <c r="B632" s="589" t="s">
        <v>687</v>
      </c>
      <c r="C632" s="589" t="s">
        <v>2995</v>
      </c>
      <c r="D632" s="589" t="s">
        <v>689</v>
      </c>
      <c r="E632" s="589" t="s">
        <v>6609</v>
      </c>
      <c r="F632" s="590">
        <v>43070</v>
      </c>
      <c r="G632" s="591">
        <v>53.24</v>
      </c>
      <c r="H632" s="591">
        <v>1</v>
      </c>
      <c r="I632" s="591">
        <f t="shared" si="9"/>
        <v>53.24</v>
      </c>
      <c r="J632" s="589" t="s">
        <v>474</v>
      </c>
      <c r="K632" s="589" t="s">
        <v>1639</v>
      </c>
      <c r="L632" s="590">
        <v>43071</v>
      </c>
      <c r="M632" s="589" t="s">
        <v>71</v>
      </c>
      <c r="N632" s="589" t="s">
        <v>6610</v>
      </c>
    </row>
    <row r="633" spans="1:14" x14ac:dyDescent="0.2">
      <c r="A633" s="589" t="s">
        <v>611</v>
      </c>
      <c r="B633" s="589" t="s">
        <v>687</v>
      </c>
      <c r="C633" s="589" t="s">
        <v>2995</v>
      </c>
      <c r="D633" s="589" t="s">
        <v>689</v>
      </c>
      <c r="E633" s="589" t="s">
        <v>6611</v>
      </c>
      <c r="F633" s="590">
        <v>43070</v>
      </c>
      <c r="G633" s="591">
        <v>53.24</v>
      </c>
      <c r="H633" s="591">
        <v>1</v>
      </c>
      <c r="I633" s="591">
        <f t="shared" si="9"/>
        <v>53.24</v>
      </c>
      <c r="J633" s="589" t="s">
        <v>474</v>
      </c>
      <c r="K633" s="589" t="s">
        <v>1639</v>
      </c>
      <c r="L633" s="590">
        <v>43071</v>
      </c>
      <c r="M633" s="589" t="s">
        <v>71</v>
      </c>
      <c r="N633" s="589" t="s">
        <v>6610</v>
      </c>
    </row>
    <row r="634" spans="1:14" x14ac:dyDescent="0.2">
      <c r="A634" s="589" t="s">
        <v>611</v>
      </c>
      <c r="B634" s="589" t="s">
        <v>687</v>
      </c>
      <c r="C634" s="589" t="s">
        <v>2995</v>
      </c>
      <c r="D634" s="589" t="s">
        <v>689</v>
      </c>
      <c r="E634" s="589" t="s">
        <v>6612</v>
      </c>
      <c r="F634" s="590">
        <v>43070</v>
      </c>
      <c r="G634" s="591">
        <v>61</v>
      </c>
      <c r="H634" s="591">
        <v>1</v>
      </c>
      <c r="I634" s="591">
        <f t="shared" si="9"/>
        <v>61</v>
      </c>
      <c r="J634" s="589" t="s">
        <v>474</v>
      </c>
      <c r="K634" s="589" t="s">
        <v>682</v>
      </c>
      <c r="L634" s="590">
        <v>43071</v>
      </c>
      <c r="M634" s="589" t="s">
        <v>71</v>
      </c>
      <c r="N634" s="589" t="s">
        <v>6374</v>
      </c>
    </row>
    <row r="635" spans="1:14" x14ac:dyDescent="0.2">
      <c r="A635" s="589" t="s">
        <v>611</v>
      </c>
      <c r="B635" s="589" t="s">
        <v>687</v>
      </c>
      <c r="C635" s="589" t="s">
        <v>2995</v>
      </c>
      <c r="D635" s="589" t="s">
        <v>689</v>
      </c>
      <c r="E635" s="589" t="s">
        <v>6613</v>
      </c>
      <c r="F635" s="590">
        <v>43070</v>
      </c>
      <c r="G635" s="591">
        <v>581</v>
      </c>
      <c r="H635" s="591">
        <v>1</v>
      </c>
      <c r="I635" s="591">
        <f t="shared" si="9"/>
        <v>581</v>
      </c>
      <c r="J635" s="589" t="s">
        <v>474</v>
      </c>
      <c r="K635" s="589" t="s">
        <v>1639</v>
      </c>
      <c r="L635" s="590">
        <v>43071</v>
      </c>
      <c r="M635" s="589" t="s">
        <v>71</v>
      </c>
      <c r="N635" s="589" t="s">
        <v>6614</v>
      </c>
    </row>
    <row r="636" spans="1:14" x14ac:dyDescent="0.2">
      <c r="A636" s="589" t="s">
        <v>611</v>
      </c>
      <c r="B636" s="589" t="s">
        <v>687</v>
      </c>
      <c r="C636" s="589" t="s">
        <v>2995</v>
      </c>
      <c r="D636" s="589" t="s">
        <v>689</v>
      </c>
      <c r="E636" s="589" t="s">
        <v>6615</v>
      </c>
      <c r="F636" s="590">
        <v>43070</v>
      </c>
      <c r="G636" s="591">
        <v>74.61</v>
      </c>
      <c r="H636" s="591">
        <v>1</v>
      </c>
      <c r="I636" s="591">
        <f t="shared" si="9"/>
        <v>74.61</v>
      </c>
      <c r="J636" s="589" t="s">
        <v>474</v>
      </c>
      <c r="K636" s="589" t="s">
        <v>2943</v>
      </c>
      <c r="L636" s="590">
        <v>43071</v>
      </c>
      <c r="M636" s="589" t="s">
        <v>71</v>
      </c>
      <c r="N636" s="589" t="s">
        <v>6346</v>
      </c>
    </row>
    <row r="637" spans="1:14" x14ac:dyDescent="0.2">
      <c r="A637" s="589" t="s">
        <v>611</v>
      </c>
      <c r="B637" s="589" t="s">
        <v>687</v>
      </c>
      <c r="C637" s="589" t="s">
        <v>2995</v>
      </c>
      <c r="D637" s="589" t="s">
        <v>689</v>
      </c>
      <c r="E637" s="589" t="s">
        <v>6616</v>
      </c>
      <c r="F637" s="590">
        <v>43070</v>
      </c>
      <c r="G637" s="591">
        <v>367.28</v>
      </c>
      <c r="H637" s="591">
        <v>1</v>
      </c>
      <c r="I637" s="591">
        <f t="shared" si="9"/>
        <v>367.28</v>
      </c>
      <c r="J637" s="589" t="s">
        <v>474</v>
      </c>
      <c r="K637" s="589" t="s">
        <v>612</v>
      </c>
      <c r="L637" s="590">
        <v>43071</v>
      </c>
      <c r="M637" s="589" t="s">
        <v>71</v>
      </c>
      <c r="N637" s="589" t="s">
        <v>6617</v>
      </c>
    </row>
    <row r="638" spans="1:14" x14ac:dyDescent="0.2">
      <c r="A638" s="589" t="s">
        <v>611</v>
      </c>
      <c r="B638" s="589" t="s">
        <v>687</v>
      </c>
      <c r="C638" s="589" t="s">
        <v>2995</v>
      </c>
      <c r="D638" s="589" t="s">
        <v>689</v>
      </c>
      <c r="E638" s="589" t="s">
        <v>6618</v>
      </c>
      <c r="F638" s="590">
        <v>43070</v>
      </c>
      <c r="G638" s="591">
        <v>175</v>
      </c>
      <c r="H638" s="591">
        <v>1</v>
      </c>
      <c r="I638" s="591">
        <f t="shared" si="9"/>
        <v>175</v>
      </c>
      <c r="J638" s="589" t="s">
        <v>474</v>
      </c>
      <c r="K638" s="589" t="s">
        <v>1903</v>
      </c>
      <c r="L638" s="590">
        <v>43071</v>
      </c>
      <c r="M638" s="589" t="s">
        <v>71</v>
      </c>
      <c r="N638" s="589" t="s">
        <v>6351</v>
      </c>
    </row>
    <row r="639" spans="1:14" x14ac:dyDescent="0.2">
      <c r="A639" s="589" t="s">
        <v>611</v>
      </c>
      <c r="B639" s="589" t="s">
        <v>687</v>
      </c>
      <c r="C639" s="589" t="s">
        <v>2995</v>
      </c>
      <c r="D639" s="589" t="s">
        <v>689</v>
      </c>
      <c r="E639" s="589" t="s">
        <v>6619</v>
      </c>
      <c r="F639" s="590">
        <v>43070</v>
      </c>
      <c r="G639" s="591">
        <v>60</v>
      </c>
      <c r="H639" s="591">
        <v>1</v>
      </c>
      <c r="I639" s="591">
        <f t="shared" si="9"/>
        <v>60</v>
      </c>
      <c r="J639" s="589" t="s">
        <v>474</v>
      </c>
      <c r="K639" s="589" t="s">
        <v>1903</v>
      </c>
      <c r="L639" s="590">
        <v>43071</v>
      </c>
      <c r="M639" s="589" t="s">
        <v>71</v>
      </c>
      <c r="N639" s="589" t="s">
        <v>6351</v>
      </c>
    </row>
    <row r="640" spans="1:14" x14ac:dyDescent="0.2">
      <c r="A640" s="589" t="s">
        <v>611</v>
      </c>
      <c r="B640" s="589" t="s">
        <v>687</v>
      </c>
      <c r="C640" s="589" t="s">
        <v>2995</v>
      </c>
      <c r="D640" s="589" t="s">
        <v>689</v>
      </c>
      <c r="E640" s="589" t="s">
        <v>6620</v>
      </c>
      <c r="F640" s="590">
        <v>43070</v>
      </c>
      <c r="G640" s="591">
        <v>140</v>
      </c>
      <c r="H640" s="591">
        <v>1</v>
      </c>
      <c r="I640" s="591">
        <f t="shared" si="9"/>
        <v>140</v>
      </c>
      <c r="J640" s="589" t="s">
        <v>474</v>
      </c>
      <c r="K640" s="589" t="s">
        <v>438</v>
      </c>
      <c r="L640" s="590">
        <v>43071</v>
      </c>
      <c r="M640" s="589" t="s">
        <v>71</v>
      </c>
      <c r="N640" s="589" t="s">
        <v>5556</v>
      </c>
    </row>
    <row r="641" spans="1:14" x14ac:dyDescent="0.2">
      <c r="A641" s="589" t="s">
        <v>611</v>
      </c>
      <c r="B641" s="589" t="s">
        <v>687</v>
      </c>
      <c r="C641" s="589" t="s">
        <v>2995</v>
      </c>
      <c r="D641" s="589" t="s">
        <v>689</v>
      </c>
      <c r="E641" s="589" t="s">
        <v>6621</v>
      </c>
      <c r="F641" s="590">
        <v>43069</v>
      </c>
      <c r="G641" s="591">
        <v>126.12</v>
      </c>
      <c r="H641" s="591">
        <v>1</v>
      </c>
      <c r="I641" s="591">
        <f t="shared" si="9"/>
        <v>126.12</v>
      </c>
      <c r="J641" s="589" t="s">
        <v>474</v>
      </c>
      <c r="K641" s="589" t="s">
        <v>1903</v>
      </c>
      <c r="L641" s="590">
        <v>43070</v>
      </c>
      <c r="M641" s="589" t="s">
        <v>71</v>
      </c>
      <c r="N641" s="589" t="s">
        <v>6362</v>
      </c>
    </row>
    <row r="642" spans="1:14" x14ac:dyDescent="0.2">
      <c r="A642" s="589" t="s">
        <v>611</v>
      </c>
      <c r="B642" s="589" t="s">
        <v>687</v>
      </c>
      <c r="C642" s="589" t="s">
        <v>2995</v>
      </c>
      <c r="D642" s="589" t="s">
        <v>689</v>
      </c>
      <c r="E642" s="589" t="s">
        <v>6622</v>
      </c>
      <c r="F642" s="590">
        <v>43069</v>
      </c>
      <c r="G642" s="591">
        <v>103</v>
      </c>
      <c r="H642" s="591">
        <v>1</v>
      </c>
      <c r="I642" s="591">
        <f t="shared" si="9"/>
        <v>103</v>
      </c>
      <c r="J642" s="589" t="s">
        <v>474</v>
      </c>
      <c r="K642" s="589" t="s">
        <v>423</v>
      </c>
      <c r="L642" s="590">
        <v>43070</v>
      </c>
      <c r="M642" s="589" t="s">
        <v>71</v>
      </c>
      <c r="N642" s="589" t="s">
        <v>6623</v>
      </c>
    </row>
    <row r="643" spans="1:14" x14ac:dyDescent="0.2">
      <c r="A643" s="589" t="s">
        <v>611</v>
      </c>
      <c r="B643" s="589" t="s">
        <v>687</v>
      </c>
      <c r="C643" s="589" t="s">
        <v>2995</v>
      </c>
      <c r="D643" s="589" t="s">
        <v>689</v>
      </c>
      <c r="E643" s="589" t="s">
        <v>6624</v>
      </c>
      <c r="F643" s="590">
        <v>43069</v>
      </c>
      <c r="G643" s="591">
        <v>67</v>
      </c>
      <c r="H643" s="591">
        <v>1</v>
      </c>
      <c r="I643" s="591">
        <f t="shared" ref="I643:I706" si="10">G643*H643</f>
        <v>67</v>
      </c>
      <c r="J643" s="589" t="s">
        <v>474</v>
      </c>
      <c r="K643" s="589" t="s">
        <v>2446</v>
      </c>
      <c r="L643" s="590">
        <v>43070</v>
      </c>
      <c r="M643" s="589" t="s">
        <v>71</v>
      </c>
      <c r="N643" s="589" t="s">
        <v>6367</v>
      </c>
    </row>
    <row r="644" spans="1:14" x14ac:dyDescent="0.2">
      <c r="A644" s="589" t="s">
        <v>611</v>
      </c>
      <c r="B644" s="589" t="s">
        <v>687</v>
      </c>
      <c r="C644" s="589" t="s">
        <v>2995</v>
      </c>
      <c r="D644" s="589" t="s">
        <v>689</v>
      </c>
      <c r="E644" s="589" t="s">
        <v>6625</v>
      </c>
      <c r="F644" s="590">
        <v>43069</v>
      </c>
      <c r="G644" s="591">
        <v>99</v>
      </c>
      <c r="H644" s="591">
        <v>1</v>
      </c>
      <c r="I644" s="591">
        <f t="shared" si="10"/>
        <v>99</v>
      </c>
      <c r="J644" s="589" t="s">
        <v>474</v>
      </c>
      <c r="K644" s="589" t="s">
        <v>2943</v>
      </c>
      <c r="L644" s="590">
        <v>43070</v>
      </c>
      <c r="M644" s="589" t="s">
        <v>71</v>
      </c>
      <c r="N644" s="589" t="s">
        <v>6626</v>
      </c>
    </row>
    <row r="645" spans="1:14" x14ac:dyDescent="0.2">
      <c r="A645" s="589" t="s">
        <v>611</v>
      </c>
      <c r="B645" s="589" t="s">
        <v>687</v>
      </c>
      <c r="C645" s="589" t="s">
        <v>2995</v>
      </c>
      <c r="D645" s="589" t="s">
        <v>689</v>
      </c>
      <c r="E645" s="589" t="s">
        <v>6627</v>
      </c>
      <c r="F645" s="590">
        <v>43069</v>
      </c>
      <c r="G645" s="591">
        <v>199</v>
      </c>
      <c r="H645" s="591">
        <v>1</v>
      </c>
      <c r="I645" s="591">
        <f t="shared" si="10"/>
        <v>199</v>
      </c>
      <c r="J645" s="589" t="s">
        <v>474</v>
      </c>
      <c r="K645" s="589" t="s">
        <v>2943</v>
      </c>
      <c r="L645" s="590">
        <v>43070</v>
      </c>
      <c r="M645" s="589" t="s">
        <v>71</v>
      </c>
      <c r="N645" s="589" t="s">
        <v>6626</v>
      </c>
    </row>
    <row r="646" spans="1:14" x14ac:dyDescent="0.2">
      <c r="A646" s="589" t="s">
        <v>611</v>
      </c>
      <c r="B646" s="589" t="s">
        <v>687</v>
      </c>
      <c r="C646" s="589" t="s">
        <v>2995</v>
      </c>
      <c r="D646" s="589" t="s">
        <v>689</v>
      </c>
      <c r="E646" s="589" t="s">
        <v>6628</v>
      </c>
      <c r="F646" s="590">
        <v>42948</v>
      </c>
      <c r="G646" s="591">
        <v>109</v>
      </c>
      <c r="H646" s="591">
        <v>1</v>
      </c>
      <c r="I646" s="591">
        <f t="shared" si="10"/>
        <v>109</v>
      </c>
      <c r="J646" s="589" t="s">
        <v>474</v>
      </c>
      <c r="K646" s="589" t="s">
        <v>177</v>
      </c>
      <c r="L646" s="590">
        <v>43083</v>
      </c>
      <c r="M646" s="589" t="s">
        <v>71</v>
      </c>
      <c r="N646" s="589" t="s">
        <v>6391</v>
      </c>
    </row>
    <row r="647" spans="1:14" x14ac:dyDescent="0.2">
      <c r="A647" s="589" t="s">
        <v>611</v>
      </c>
      <c r="B647" s="589" t="s">
        <v>687</v>
      </c>
      <c r="C647" s="589" t="s">
        <v>2995</v>
      </c>
      <c r="D647" s="589" t="s">
        <v>689</v>
      </c>
      <c r="E647" s="589" t="s">
        <v>6629</v>
      </c>
      <c r="F647" s="590">
        <v>42948</v>
      </c>
      <c r="G647" s="591">
        <v>102.6</v>
      </c>
      <c r="H647" s="591">
        <v>1</v>
      </c>
      <c r="I647" s="591">
        <f t="shared" si="10"/>
        <v>102.6</v>
      </c>
      <c r="J647" s="589" t="s">
        <v>474</v>
      </c>
      <c r="K647" s="589" t="s">
        <v>177</v>
      </c>
      <c r="L647" s="590">
        <v>43083</v>
      </c>
      <c r="M647" s="589" t="s">
        <v>71</v>
      </c>
      <c r="N647" s="589" t="s">
        <v>6391</v>
      </c>
    </row>
    <row r="648" spans="1:14" x14ac:dyDescent="0.2">
      <c r="A648" s="589" t="s">
        <v>611</v>
      </c>
      <c r="B648" s="589" t="s">
        <v>687</v>
      </c>
      <c r="C648" s="589" t="s">
        <v>2995</v>
      </c>
      <c r="D648" s="589" t="s">
        <v>689</v>
      </c>
      <c r="E648" s="589" t="s">
        <v>6630</v>
      </c>
      <c r="F648" s="590">
        <v>42898</v>
      </c>
      <c r="G648" s="591">
        <v>211.41</v>
      </c>
      <c r="H648" s="591">
        <v>1</v>
      </c>
      <c r="I648" s="591">
        <f t="shared" si="10"/>
        <v>211.41</v>
      </c>
      <c r="J648" s="589" t="s">
        <v>474</v>
      </c>
      <c r="K648" s="589" t="s">
        <v>1073</v>
      </c>
      <c r="L648" s="590">
        <v>43070</v>
      </c>
      <c r="M648" s="589" t="s">
        <v>71</v>
      </c>
      <c r="N648" s="589" t="s">
        <v>3256</v>
      </c>
    </row>
    <row r="649" spans="1:14" x14ac:dyDescent="0.2">
      <c r="A649" s="589" t="s">
        <v>611</v>
      </c>
      <c r="B649" s="589" t="s">
        <v>687</v>
      </c>
      <c r="C649" s="589" t="s">
        <v>2995</v>
      </c>
      <c r="D649" s="589" t="s">
        <v>689</v>
      </c>
      <c r="E649" s="589" t="s">
        <v>6631</v>
      </c>
      <c r="F649" s="590">
        <v>42863</v>
      </c>
      <c r="G649" s="591">
        <v>105.03</v>
      </c>
      <c r="H649" s="591">
        <v>1</v>
      </c>
      <c r="I649" s="591">
        <f t="shared" si="10"/>
        <v>105.03</v>
      </c>
      <c r="J649" s="589" t="s">
        <v>474</v>
      </c>
      <c r="K649" s="589" t="s">
        <v>156</v>
      </c>
      <c r="L649" s="590">
        <v>43089</v>
      </c>
      <c r="M649" s="589" t="s">
        <v>71</v>
      </c>
      <c r="N649" s="589" t="s">
        <v>2579</v>
      </c>
    </row>
    <row r="650" spans="1:14" x14ac:dyDescent="0.2">
      <c r="A650" s="589" t="s">
        <v>611</v>
      </c>
      <c r="B650" s="589" t="s">
        <v>824</v>
      </c>
      <c r="C650" s="589" t="s">
        <v>825</v>
      </c>
      <c r="D650" s="589" t="s">
        <v>826</v>
      </c>
      <c r="E650" s="589" t="s">
        <v>6632</v>
      </c>
      <c r="F650" s="590">
        <v>43088</v>
      </c>
      <c r="G650" s="591">
        <v>196.94</v>
      </c>
      <c r="H650" s="591">
        <v>1</v>
      </c>
      <c r="I650" s="591">
        <f t="shared" si="10"/>
        <v>196.94</v>
      </c>
      <c r="J650" s="589" t="s">
        <v>6633</v>
      </c>
      <c r="K650" s="589" t="s">
        <v>527</v>
      </c>
      <c r="L650" s="590">
        <v>43089</v>
      </c>
      <c r="M650" s="589" t="s">
        <v>71</v>
      </c>
      <c r="N650" s="589" t="s">
        <v>6634</v>
      </c>
    </row>
    <row r="651" spans="1:14" x14ac:dyDescent="0.2">
      <c r="A651" s="589" t="s">
        <v>611</v>
      </c>
      <c r="B651" s="589" t="s">
        <v>584</v>
      </c>
      <c r="C651" s="589" t="s">
        <v>585</v>
      </c>
      <c r="D651" s="589" t="s">
        <v>586</v>
      </c>
      <c r="E651" s="589" t="s">
        <v>6635</v>
      </c>
      <c r="F651" s="590">
        <v>43097</v>
      </c>
      <c r="G651" s="591">
        <v>105.42</v>
      </c>
      <c r="H651" s="591">
        <v>1</v>
      </c>
      <c r="I651" s="591">
        <f t="shared" si="10"/>
        <v>105.42</v>
      </c>
      <c r="J651" s="589" t="s">
        <v>6636</v>
      </c>
      <c r="K651" s="589" t="s">
        <v>438</v>
      </c>
      <c r="L651" s="590">
        <v>43098</v>
      </c>
      <c r="M651" s="589" t="s">
        <v>71</v>
      </c>
      <c r="N651" s="589" t="s">
        <v>6637</v>
      </c>
    </row>
    <row r="652" spans="1:14" x14ac:dyDescent="0.2">
      <c r="A652" s="589" t="s">
        <v>611</v>
      </c>
      <c r="B652" s="589" t="s">
        <v>584</v>
      </c>
      <c r="C652" s="589" t="s">
        <v>585</v>
      </c>
      <c r="D652" s="589" t="s">
        <v>586</v>
      </c>
      <c r="E652" s="589" t="s">
        <v>6638</v>
      </c>
      <c r="F652" s="590">
        <v>43091</v>
      </c>
      <c r="G652" s="591">
        <v>393.04</v>
      </c>
      <c r="H652" s="591">
        <v>1</v>
      </c>
      <c r="I652" s="591">
        <f t="shared" si="10"/>
        <v>393.04</v>
      </c>
      <c r="J652" s="589" t="s">
        <v>6639</v>
      </c>
      <c r="K652" s="589" t="s">
        <v>262</v>
      </c>
      <c r="L652" s="590">
        <v>43096</v>
      </c>
      <c r="M652" s="589" t="s">
        <v>71</v>
      </c>
      <c r="N652" s="589" t="s">
        <v>6640</v>
      </c>
    </row>
    <row r="653" spans="1:14" x14ac:dyDescent="0.2">
      <c r="A653" s="589" t="s">
        <v>611</v>
      </c>
      <c r="B653" s="589" t="s">
        <v>584</v>
      </c>
      <c r="C653" s="589" t="s">
        <v>585</v>
      </c>
      <c r="D653" s="589" t="s">
        <v>586</v>
      </c>
      <c r="E653" s="589" t="s">
        <v>6641</v>
      </c>
      <c r="F653" s="590">
        <v>43091</v>
      </c>
      <c r="G653" s="591">
        <v>105.42</v>
      </c>
      <c r="H653" s="591">
        <v>1</v>
      </c>
      <c r="I653" s="591">
        <f t="shared" si="10"/>
        <v>105.42</v>
      </c>
      <c r="J653" s="589" t="s">
        <v>6636</v>
      </c>
      <c r="K653" s="589" t="s">
        <v>438</v>
      </c>
      <c r="L653" s="590">
        <v>43091</v>
      </c>
      <c r="M653" s="589" t="s">
        <v>71</v>
      </c>
      <c r="N653" s="589" t="s">
        <v>6637</v>
      </c>
    </row>
    <row r="654" spans="1:14" x14ac:dyDescent="0.2">
      <c r="A654" s="589" t="s">
        <v>611</v>
      </c>
      <c r="B654" s="589" t="s">
        <v>584</v>
      </c>
      <c r="C654" s="589" t="s">
        <v>585</v>
      </c>
      <c r="D654" s="589" t="s">
        <v>586</v>
      </c>
      <c r="E654" s="589" t="s">
        <v>6642</v>
      </c>
      <c r="F654" s="590">
        <v>43089</v>
      </c>
      <c r="G654" s="591">
        <v>1234.2</v>
      </c>
      <c r="H654" s="591">
        <v>1</v>
      </c>
      <c r="I654" s="591">
        <f t="shared" si="10"/>
        <v>1234.2</v>
      </c>
      <c r="J654" s="589" t="s">
        <v>6643</v>
      </c>
      <c r="K654" s="589" t="s">
        <v>118</v>
      </c>
      <c r="L654" s="590">
        <v>43090</v>
      </c>
      <c r="M654" s="589" t="s">
        <v>71</v>
      </c>
      <c r="N654" s="589" t="s">
        <v>6644</v>
      </c>
    </row>
    <row r="655" spans="1:14" x14ac:dyDescent="0.2">
      <c r="A655" s="589" t="s">
        <v>611</v>
      </c>
      <c r="B655" s="589" t="s">
        <v>584</v>
      </c>
      <c r="C655" s="589" t="s">
        <v>585</v>
      </c>
      <c r="D655" s="589" t="s">
        <v>586</v>
      </c>
      <c r="E655" s="589" t="s">
        <v>6645</v>
      </c>
      <c r="F655" s="590">
        <v>43084</v>
      </c>
      <c r="G655" s="591">
        <v>131.38</v>
      </c>
      <c r="H655" s="591">
        <v>1</v>
      </c>
      <c r="I655" s="591">
        <f t="shared" si="10"/>
        <v>131.38</v>
      </c>
      <c r="J655" s="589" t="s">
        <v>6646</v>
      </c>
      <c r="K655" s="589" t="s">
        <v>509</v>
      </c>
      <c r="L655" s="590">
        <v>43087</v>
      </c>
      <c r="M655" s="589" t="s">
        <v>71</v>
      </c>
      <c r="N655" s="589" t="s">
        <v>6647</v>
      </c>
    </row>
    <row r="656" spans="1:14" x14ac:dyDescent="0.2">
      <c r="A656" s="589" t="s">
        <v>611</v>
      </c>
      <c r="B656" s="589" t="s">
        <v>91</v>
      </c>
      <c r="C656" s="589" t="s">
        <v>92</v>
      </c>
      <c r="D656" s="589" t="s">
        <v>93</v>
      </c>
      <c r="E656" s="589" t="s">
        <v>6648</v>
      </c>
      <c r="F656" s="590">
        <v>43095</v>
      </c>
      <c r="G656" s="591">
        <v>398.09</v>
      </c>
      <c r="H656" s="591">
        <v>1</v>
      </c>
      <c r="I656" s="591">
        <f t="shared" si="10"/>
        <v>398.09</v>
      </c>
      <c r="J656" s="589" t="s">
        <v>6649</v>
      </c>
      <c r="K656" s="589" t="s">
        <v>528</v>
      </c>
      <c r="L656" s="590">
        <v>43095</v>
      </c>
      <c r="M656" s="589" t="s">
        <v>71</v>
      </c>
      <c r="N656" s="589" t="s">
        <v>474</v>
      </c>
    </row>
    <row r="657" spans="1:14" x14ac:dyDescent="0.2">
      <c r="A657" s="589" t="s">
        <v>611</v>
      </c>
      <c r="B657" s="589" t="s">
        <v>91</v>
      </c>
      <c r="C657" s="589" t="s">
        <v>92</v>
      </c>
      <c r="D657" s="589" t="s">
        <v>93</v>
      </c>
      <c r="E657" s="589" t="s">
        <v>6650</v>
      </c>
      <c r="F657" s="590">
        <v>43095</v>
      </c>
      <c r="G657" s="591">
        <v>1571.43</v>
      </c>
      <c r="H657" s="591">
        <v>1</v>
      </c>
      <c r="I657" s="591">
        <f t="shared" si="10"/>
        <v>1571.43</v>
      </c>
      <c r="J657" s="589" t="s">
        <v>6651</v>
      </c>
      <c r="K657" s="589" t="s">
        <v>526</v>
      </c>
      <c r="L657" s="590">
        <v>43095</v>
      </c>
      <c r="M657" s="589" t="s">
        <v>71</v>
      </c>
      <c r="N657" s="589" t="s">
        <v>6652</v>
      </c>
    </row>
    <row r="658" spans="1:14" x14ac:dyDescent="0.2">
      <c r="A658" s="589" t="s">
        <v>611</v>
      </c>
      <c r="B658" s="589" t="s">
        <v>91</v>
      </c>
      <c r="C658" s="589" t="s">
        <v>92</v>
      </c>
      <c r="D658" s="589" t="s">
        <v>93</v>
      </c>
      <c r="E658" s="589" t="s">
        <v>6653</v>
      </c>
      <c r="F658" s="590">
        <v>43094</v>
      </c>
      <c r="G658" s="591">
        <v>394.61</v>
      </c>
      <c r="H658" s="591">
        <v>1</v>
      </c>
      <c r="I658" s="591">
        <f t="shared" si="10"/>
        <v>394.61</v>
      </c>
      <c r="J658" s="589" t="s">
        <v>6654</v>
      </c>
      <c r="K658" s="589" t="s">
        <v>528</v>
      </c>
      <c r="L658" s="590">
        <v>43094</v>
      </c>
      <c r="M658" s="589" t="s">
        <v>71</v>
      </c>
      <c r="N658" s="589" t="s">
        <v>474</v>
      </c>
    </row>
    <row r="659" spans="1:14" x14ac:dyDescent="0.2">
      <c r="A659" s="589" t="s">
        <v>611</v>
      </c>
      <c r="B659" s="589" t="s">
        <v>91</v>
      </c>
      <c r="C659" s="589" t="s">
        <v>92</v>
      </c>
      <c r="D659" s="589" t="s">
        <v>93</v>
      </c>
      <c r="E659" s="589" t="s">
        <v>6655</v>
      </c>
      <c r="F659" s="590">
        <v>43094</v>
      </c>
      <c r="G659" s="591">
        <v>179.87</v>
      </c>
      <c r="H659" s="591">
        <v>1</v>
      </c>
      <c r="I659" s="591">
        <f t="shared" si="10"/>
        <v>179.87</v>
      </c>
      <c r="J659" s="589" t="s">
        <v>6656</v>
      </c>
      <c r="K659" s="589" t="s">
        <v>526</v>
      </c>
      <c r="L659" s="590">
        <v>43094</v>
      </c>
      <c r="M659" s="589" t="s">
        <v>71</v>
      </c>
      <c r="N659" s="589" t="s">
        <v>6657</v>
      </c>
    </row>
    <row r="660" spans="1:14" x14ac:dyDescent="0.2">
      <c r="A660" s="589" t="s">
        <v>611</v>
      </c>
      <c r="B660" s="589" t="s">
        <v>91</v>
      </c>
      <c r="C660" s="589" t="s">
        <v>92</v>
      </c>
      <c r="D660" s="589" t="s">
        <v>93</v>
      </c>
      <c r="E660" s="589" t="s">
        <v>6658</v>
      </c>
      <c r="F660" s="590">
        <v>43090</v>
      </c>
      <c r="G660" s="591">
        <v>157.30000000000001</v>
      </c>
      <c r="H660" s="591">
        <v>1</v>
      </c>
      <c r="I660" s="591">
        <f t="shared" si="10"/>
        <v>157.30000000000001</v>
      </c>
      <c r="J660" s="589" t="s">
        <v>6659</v>
      </c>
      <c r="K660" s="589" t="s">
        <v>457</v>
      </c>
      <c r="L660" s="590">
        <v>43090</v>
      </c>
      <c r="M660" s="589" t="s">
        <v>71</v>
      </c>
      <c r="N660" s="589" t="s">
        <v>6660</v>
      </c>
    </row>
    <row r="661" spans="1:14" x14ac:dyDescent="0.2">
      <c r="A661" s="589" t="s">
        <v>611</v>
      </c>
      <c r="B661" s="589" t="s">
        <v>91</v>
      </c>
      <c r="C661" s="589" t="s">
        <v>92</v>
      </c>
      <c r="D661" s="589" t="s">
        <v>93</v>
      </c>
      <c r="E661" s="589" t="s">
        <v>6661</v>
      </c>
      <c r="F661" s="590">
        <v>43090</v>
      </c>
      <c r="G661" s="591">
        <v>392.33</v>
      </c>
      <c r="H661" s="591">
        <v>1</v>
      </c>
      <c r="I661" s="591">
        <f t="shared" si="10"/>
        <v>392.33</v>
      </c>
      <c r="J661" s="589" t="s">
        <v>6662</v>
      </c>
      <c r="K661" s="589" t="s">
        <v>533</v>
      </c>
      <c r="L661" s="590">
        <v>43090</v>
      </c>
      <c r="M661" s="589" t="s">
        <v>71</v>
      </c>
      <c r="N661" s="589" t="s">
        <v>6663</v>
      </c>
    </row>
    <row r="662" spans="1:14" x14ac:dyDescent="0.2">
      <c r="A662" s="589" t="s">
        <v>611</v>
      </c>
      <c r="B662" s="589" t="s">
        <v>91</v>
      </c>
      <c r="C662" s="589" t="s">
        <v>92</v>
      </c>
      <c r="D662" s="589" t="s">
        <v>93</v>
      </c>
      <c r="E662" s="589" t="s">
        <v>6664</v>
      </c>
      <c r="F662" s="590">
        <v>43089</v>
      </c>
      <c r="G662" s="591">
        <v>101.04</v>
      </c>
      <c r="H662" s="591">
        <v>1</v>
      </c>
      <c r="I662" s="591">
        <f t="shared" si="10"/>
        <v>101.04</v>
      </c>
      <c r="J662" s="589" t="s">
        <v>6665</v>
      </c>
      <c r="K662" s="589" t="s">
        <v>438</v>
      </c>
      <c r="L662" s="590">
        <v>43089</v>
      </c>
      <c r="M662" s="589" t="s">
        <v>71</v>
      </c>
      <c r="N662" s="589" t="s">
        <v>6666</v>
      </c>
    </row>
    <row r="663" spans="1:14" x14ac:dyDescent="0.2">
      <c r="A663" s="589" t="s">
        <v>611</v>
      </c>
      <c r="B663" s="589" t="s">
        <v>91</v>
      </c>
      <c r="C663" s="589" t="s">
        <v>92</v>
      </c>
      <c r="D663" s="589" t="s">
        <v>93</v>
      </c>
      <c r="E663" s="589" t="s">
        <v>6667</v>
      </c>
      <c r="F663" s="590">
        <v>43089</v>
      </c>
      <c r="G663" s="591">
        <v>37.39</v>
      </c>
      <c r="H663" s="591">
        <v>1</v>
      </c>
      <c r="I663" s="591">
        <f t="shared" si="10"/>
        <v>37.39</v>
      </c>
      <c r="J663" s="589" t="s">
        <v>6668</v>
      </c>
      <c r="K663" s="589" t="s">
        <v>236</v>
      </c>
      <c r="L663" s="590">
        <v>43089</v>
      </c>
      <c r="M663" s="589" t="s">
        <v>71</v>
      </c>
      <c r="N663" s="589" t="s">
        <v>6669</v>
      </c>
    </row>
    <row r="664" spans="1:14" x14ac:dyDescent="0.2">
      <c r="A664" s="589" t="s">
        <v>611</v>
      </c>
      <c r="B664" s="589" t="s">
        <v>91</v>
      </c>
      <c r="C664" s="589" t="s">
        <v>92</v>
      </c>
      <c r="D664" s="589" t="s">
        <v>93</v>
      </c>
      <c r="E664" s="589" t="s">
        <v>6670</v>
      </c>
      <c r="F664" s="590">
        <v>43089</v>
      </c>
      <c r="G664" s="591">
        <v>64.37</v>
      </c>
      <c r="H664" s="591">
        <v>1</v>
      </c>
      <c r="I664" s="591">
        <f t="shared" si="10"/>
        <v>64.37</v>
      </c>
      <c r="J664" s="589" t="s">
        <v>6671</v>
      </c>
      <c r="K664" s="589" t="s">
        <v>111</v>
      </c>
      <c r="L664" s="590">
        <v>43089</v>
      </c>
      <c r="M664" s="589" t="s">
        <v>71</v>
      </c>
      <c r="N664" s="589" t="s">
        <v>6672</v>
      </c>
    </row>
    <row r="665" spans="1:14" x14ac:dyDescent="0.2">
      <c r="A665" s="589" t="s">
        <v>611</v>
      </c>
      <c r="B665" s="589" t="s">
        <v>91</v>
      </c>
      <c r="C665" s="589" t="s">
        <v>92</v>
      </c>
      <c r="D665" s="589" t="s">
        <v>93</v>
      </c>
      <c r="E665" s="589" t="s">
        <v>6673</v>
      </c>
      <c r="F665" s="590">
        <v>43089</v>
      </c>
      <c r="G665" s="591">
        <v>58.2</v>
      </c>
      <c r="H665" s="591">
        <v>1</v>
      </c>
      <c r="I665" s="591">
        <f t="shared" si="10"/>
        <v>58.2</v>
      </c>
      <c r="J665" s="589" t="s">
        <v>6674</v>
      </c>
      <c r="K665" s="589" t="s">
        <v>223</v>
      </c>
      <c r="L665" s="590">
        <v>43089</v>
      </c>
      <c r="M665" s="589" t="s">
        <v>71</v>
      </c>
      <c r="N665" s="589" t="s">
        <v>6675</v>
      </c>
    </row>
    <row r="666" spans="1:14" x14ac:dyDescent="0.2">
      <c r="A666" s="589" t="s">
        <v>611</v>
      </c>
      <c r="B666" s="589" t="s">
        <v>91</v>
      </c>
      <c r="C666" s="589" t="s">
        <v>92</v>
      </c>
      <c r="D666" s="589" t="s">
        <v>93</v>
      </c>
      <c r="E666" s="589" t="s">
        <v>6676</v>
      </c>
      <c r="F666" s="590">
        <v>43088</v>
      </c>
      <c r="G666" s="591">
        <v>27.35</v>
      </c>
      <c r="H666" s="591">
        <v>1</v>
      </c>
      <c r="I666" s="591">
        <f t="shared" si="10"/>
        <v>27.35</v>
      </c>
      <c r="J666" s="589" t="s">
        <v>6677</v>
      </c>
      <c r="K666" s="589" t="s">
        <v>94</v>
      </c>
      <c r="L666" s="590">
        <v>43088</v>
      </c>
      <c r="M666" s="589" t="s">
        <v>71</v>
      </c>
      <c r="N666" s="589" t="s">
        <v>6678</v>
      </c>
    </row>
    <row r="667" spans="1:14" x14ac:dyDescent="0.2">
      <c r="A667" s="589" t="s">
        <v>611</v>
      </c>
      <c r="B667" s="589" t="s">
        <v>91</v>
      </c>
      <c r="C667" s="589" t="s">
        <v>92</v>
      </c>
      <c r="D667" s="589" t="s">
        <v>93</v>
      </c>
      <c r="E667" s="589" t="s">
        <v>6679</v>
      </c>
      <c r="F667" s="590">
        <v>43088</v>
      </c>
      <c r="G667" s="591">
        <v>59.17</v>
      </c>
      <c r="H667" s="591">
        <v>1</v>
      </c>
      <c r="I667" s="591">
        <f t="shared" si="10"/>
        <v>59.17</v>
      </c>
      <c r="J667" s="589" t="s">
        <v>6680</v>
      </c>
      <c r="K667" s="589" t="s">
        <v>94</v>
      </c>
      <c r="L667" s="590">
        <v>43088</v>
      </c>
      <c r="M667" s="589" t="s">
        <v>71</v>
      </c>
      <c r="N667" s="589" t="s">
        <v>6681</v>
      </c>
    </row>
    <row r="668" spans="1:14" x14ac:dyDescent="0.2">
      <c r="A668" s="589" t="s">
        <v>611</v>
      </c>
      <c r="B668" s="589" t="s">
        <v>91</v>
      </c>
      <c r="C668" s="589" t="s">
        <v>92</v>
      </c>
      <c r="D668" s="589" t="s">
        <v>93</v>
      </c>
      <c r="E668" s="589" t="s">
        <v>6682</v>
      </c>
      <c r="F668" s="590">
        <v>43088</v>
      </c>
      <c r="G668" s="591">
        <v>313.14999999999998</v>
      </c>
      <c r="H668" s="591">
        <v>1</v>
      </c>
      <c r="I668" s="591">
        <f t="shared" si="10"/>
        <v>313.14999999999998</v>
      </c>
      <c r="J668" s="589" t="s">
        <v>6683</v>
      </c>
      <c r="K668" s="589" t="s">
        <v>438</v>
      </c>
      <c r="L668" s="590">
        <v>43088</v>
      </c>
      <c r="M668" s="589" t="s">
        <v>71</v>
      </c>
      <c r="N668" s="589" t="s">
        <v>6684</v>
      </c>
    </row>
    <row r="669" spans="1:14" x14ac:dyDescent="0.2">
      <c r="A669" s="589" t="s">
        <v>611</v>
      </c>
      <c r="B669" s="589" t="s">
        <v>91</v>
      </c>
      <c r="C669" s="589" t="s">
        <v>92</v>
      </c>
      <c r="D669" s="589" t="s">
        <v>93</v>
      </c>
      <c r="E669" s="589" t="s">
        <v>6685</v>
      </c>
      <c r="F669" s="590">
        <v>43088</v>
      </c>
      <c r="G669" s="591">
        <v>133.1</v>
      </c>
      <c r="H669" s="591">
        <v>1</v>
      </c>
      <c r="I669" s="591">
        <f t="shared" si="10"/>
        <v>133.1</v>
      </c>
      <c r="J669" s="589" t="s">
        <v>6686</v>
      </c>
      <c r="K669" s="589" t="s">
        <v>438</v>
      </c>
      <c r="L669" s="590">
        <v>43088</v>
      </c>
      <c r="M669" s="589" t="s">
        <v>71</v>
      </c>
      <c r="N669" s="589" t="s">
        <v>6687</v>
      </c>
    </row>
    <row r="670" spans="1:14" x14ac:dyDescent="0.2">
      <c r="A670" s="589" t="s">
        <v>611</v>
      </c>
      <c r="B670" s="589" t="s">
        <v>91</v>
      </c>
      <c r="C670" s="589" t="s">
        <v>92</v>
      </c>
      <c r="D670" s="589" t="s">
        <v>93</v>
      </c>
      <c r="E670" s="589" t="s">
        <v>6688</v>
      </c>
      <c r="F670" s="590">
        <v>43088</v>
      </c>
      <c r="G670" s="591">
        <v>260.14999999999998</v>
      </c>
      <c r="H670" s="591">
        <v>1</v>
      </c>
      <c r="I670" s="591">
        <f t="shared" si="10"/>
        <v>260.14999999999998</v>
      </c>
      <c r="J670" s="589" t="s">
        <v>6689</v>
      </c>
      <c r="K670" s="589" t="s">
        <v>438</v>
      </c>
      <c r="L670" s="590">
        <v>43088</v>
      </c>
      <c r="M670" s="589" t="s">
        <v>71</v>
      </c>
      <c r="N670" s="589" t="s">
        <v>6690</v>
      </c>
    </row>
    <row r="671" spans="1:14" x14ac:dyDescent="0.2">
      <c r="A671" s="589" t="s">
        <v>611</v>
      </c>
      <c r="B671" s="589" t="s">
        <v>91</v>
      </c>
      <c r="C671" s="589" t="s">
        <v>92</v>
      </c>
      <c r="D671" s="589" t="s">
        <v>93</v>
      </c>
      <c r="E671" s="589" t="s">
        <v>6691</v>
      </c>
      <c r="F671" s="590">
        <v>43088</v>
      </c>
      <c r="G671" s="591">
        <v>161.16999999999999</v>
      </c>
      <c r="H671" s="591">
        <v>1</v>
      </c>
      <c r="I671" s="591">
        <f t="shared" si="10"/>
        <v>161.16999999999999</v>
      </c>
      <c r="J671" s="589" t="s">
        <v>6671</v>
      </c>
      <c r="K671" s="589" t="s">
        <v>111</v>
      </c>
      <c r="L671" s="590">
        <v>43088</v>
      </c>
      <c r="M671" s="589" t="s">
        <v>71</v>
      </c>
      <c r="N671" s="589" t="s">
        <v>6672</v>
      </c>
    </row>
    <row r="672" spans="1:14" x14ac:dyDescent="0.2">
      <c r="A672" s="589" t="s">
        <v>611</v>
      </c>
      <c r="B672" s="589" t="s">
        <v>91</v>
      </c>
      <c r="C672" s="589" t="s">
        <v>92</v>
      </c>
      <c r="D672" s="589" t="s">
        <v>93</v>
      </c>
      <c r="E672" s="589" t="s">
        <v>6692</v>
      </c>
      <c r="F672" s="590">
        <v>43088</v>
      </c>
      <c r="G672" s="591">
        <v>398.09</v>
      </c>
      <c r="H672" s="591">
        <v>1</v>
      </c>
      <c r="I672" s="591">
        <f t="shared" si="10"/>
        <v>398.09</v>
      </c>
      <c r="J672" s="589" t="s">
        <v>6693</v>
      </c>
      <c r="K672" s="589" t="s">
        <v>617</v>
      </c>
      <c r="L672" s="590">
        <v>43088</v>
      </c>
      <c r="M672" s="589" t="s">
        <v>71</v>
      </c>
      <c r="N672" s="589" t="s">
        <v>6694</v>
      </c>
    </row>
    <row r="673" spans="1:14" x14ac:dyDescent="0.2">
      <c r="A673" s="589" t="s">
        <v>611</v>
      </c>
      <c r="B673" s="589" t="s">
        <v>91</v>
      </c>
      <c r="C673" s="589" t="s">
        <v>92</v>
      </c>
      <c r="D673" s="589" t="s">
        <v>93</v>
      </c>
      <c r="E673" s="589" t="s">
        <v>6695</v>
      </c>
      <c r="F673" s="590">
        <v>43088</v>
      </c>
      <c r="G673" s="591">
        <v>26.02</v>
      </c>
      <c r="H673" s="591">
        <v>1</v>
      </c>
      <c r="I673" s="591">
        <f t="shared" si="10"/>
        <v>26.02</v>
      </c>
      <c r="J673" s="589" t="s">
        <v>6696</v>
      </c>
      <c r="K673" s="589" t="s">
        <v>415</v>
      </c>
      <c r="L673" s="590">
        <v>43088</v>
      </c>
      <c r="M673" s="589" t="s">
        <v>71</v>
      </c>
      <c r="N673" s="589" t="s">
        <v>6697</v>
      </c>
    </row>
    <row r="674" spans="1:14" x14ac:dyDescent="0.2">
      <c r="A674" s="589" t="s">
        <v>611</v>
      </c>
      <c r="B674" s="589" t="s">
        <v>91</v>
      </c>
      <c r="C674" s="589" t="s">
        <v>92</v>
      </c>
      <c r="D674" s="589" t="s">
        <v>93</v>
      </c>
      <c r="E674" s="589" t="s">
        <v>6698</v>
      </c>
      <c r="F674" s="590">
        <v>43087</v>
      </c>
      <c r="G674" s="591">
        <v>145.85</v>
      </c>
      <c r="H674" s="591">
        <v>1</v>
      </c>
      <c r="I674" s="591">
        <f t="shared" si="10"/>
        <v>145.85</v>
      </c>
      <c r="J674" s="589" t="s">
        <v>6699</v>
      </c>
      <c r="K674" s="589" t="s">
        <v>2210</v>
      </c>
      <c r="L674" s="590">
        <v>43088</v>
      </c>
      <c r="M674" s="589" t="s">
        <v>71</v>
      </c>
      <c r="N674" s="589" t="s">
        <v>6700</v>
      </c>
    </row>
    <row r="675" spans="1:14" x14ac:dyDescent="0.2">
      <c r="A675" s="589" t="s">
        <v>611</v>
      </c>
      <c r="B675" s="589" t="s">
        <v>91</v>
      </c>
      <c r="C675" s="589" t="s">
        <v>92</v>
      </c>
      <c r="D675" s="589" t="s">
        <v>93</v>
      </c>
      <c r="E675" s="589" t="s">
        <v>6701</v>
      </c>
      <c r="F675" s="590">
        <v>43087</v>
      </c>
      <c r="G675" s="591">
        <v>162.75</v>
      </c>
      <c r="H675" s="591">
        <v>1</v>
      </c>
      <c r="I675" s="591">
        <f t="shared" si="10"/>
        <v>162.75</v>
      </c>
      <c r="J675" s="589" t="s">
        <v>6702</v>
      </c>
      <c r="K675" s="589" t="s">
        <v>415</v>
      </c>
      <c r="L675" s="590">
        <v>43087</v>
      </c>
      <c r="M675" s="589" t="s">
        <v>71</v>
      </c>
      <c r="N675" s="589" t="s">
        <v>6703</v>
      </c>
    </row>
    <row r="676" spans="1:14" x14ac:dyDescent="0.2">
      <c r="A676" s="589" t="s">
        <v>611</v>
      </c>
      <c r="B676" s="589" t="s">
        <v>91</v>
      </c>
      <c r="C676" s="589" t="s">
        <v>92</v>
      </c>
      <c r="D676" s="589" t="s">
        <v>93</v>
      </c>
      <c r="E676" s="589" t="s">
        <v>6704</v>
      </c>
      <c r="F676" s="590">
        <v>43087</v>
      </c>
      <c r="G676" s="591">
        <v>248.29</v>
      </c>
      <c r="H676" s="591">
        <v>1</v>
      </c>
      <c r="I676" s="591">
        <f t="shared" si="10"/>
        <v>248.29</v>
      </c>
      <c r="J676" s="589" t="s">
        <v>6705</v>
      </c>
      <c r="K676" s="589" t="s">
        <v>118</v>
      </c>
      <c r="L676" s="590">
        <v>43087</v>
      </c>
      <c r="M676" s="589" t="s">
        <v>71</v>
      </c>
      <c r="N676" s="589" t="s">
        <v>6706</v>
      </c>
    </row>
    <row r="677" spans="1:14" x14ac:dyDescent="0.2">
      <c r="A677" s="589" t="s">
        <v>611</v>
      </c>
      <c r="B677" s="589" t="s">
        <v>91</v>
      </c>
      <c r="C677" s="589" t="s">
        <v>92</v>
      </c>
      <c r="D677" s="589" t="s">
        <v>93</v>
      </c>
      <c r="E677" s="589" t="s">
        <v>6707</v>
      </c>
      <c r="F677" s="590">
        <v>43087</v>
      </c>
      <c r="G677" s="591">
        <v>352.22</v>
      </c>
      <c r="H677" s="591">
        <v>1</v>
      </c>
      <c r="I677" s="591">
        <f t="shared" si="10"/>
        <v>352.22</v>
      </c>
      <c r="J677" s="589" t="s">
        <v>6708</v>
      </c>
      <c r="K677" s="589" t="s">
        <v>118</v>
      </c>
      <c r="L677" s="590">
        <v>43087</v>
      </c>
      <c r="M677" s="589" t="s">
        <v>71</v>
      </c>
      <c r="N677" s="589" t="s">
        <v>6709</v>
      </c>
    </row>
    <row r="678" spans="1:14" x14ac:dyDescent="0.2">
      <c r="A678" s="589" t="s">
        <v>611</v>
      </c>
      <c r="B678" s="589" t="s">
        <v>91</v>
      </c>
      <c r="C678" s="589" t="s">
        <v>92</v>
      </c>
      <c r="D678" s="589" t="s">
        <v>93</v>
      </c>
      <c r="E678" s="589" t="s">
        <v>6710</v>
      </c>
      <c r="F678" s="590">
        <v>43087</v>
      </c>
      <c r="G678" s="591">
        <v>404.87</v>
      </c>
      <c r="H678" s="591">
        <v>1</v>
      </c>
      <c r="I678" s="591">
        <f t="shared" si="10"/>
        <v>404.87</v>
      </c>
      <c r="J678" s="589" t="s">
        <v>6711</v>
      </c>
      <c r="K678" s="589" t="s">
        <v>118</v>
      </c>
      <c r="L678" s="590">
        <v>43087</v>
      </c>
      <c r="M678" s="589" t="s">
        <v>71</v>
      </c>
      <c r="N678" s="589" t="s">
        <v>6712</v>
      </c>
    </row>
    <row r="679" spans="1:14" x14ac:dyDescent="0.2">
      <c r="A679" s="589" t="s">
        <v>611</v>
      </c>
      <c r="B679" s="589" t="s">
        <v>91</v>
      </c>
      <c r="C679" s="589" t="s">
        <v>92</v>
      </c>
      <c r="D679" s="589" t="s">
        <v>93</v>
      </c>
      <c r="E679" s="589" t="s">
        <v>6713</v>
      </c>
      <c r="F679" s="590">
        <v>43087</v>
      </c>
      <c r="G679" s="591">
        <v>282.54000000000002</v>
      </c>
      <c r="H679" s="591">
        <v>1</v>
      </c>
      <c r="I679" s="591">
        <f t="shared" si="10"/>
        <v>282.54000000000002</v>
      </c>
      <c r="J679" s="589" t="s">
        <v>6714</v>
      </c>
      <c r="K679" s="589" t="s">
        <v>118</v>
      </c>
      <c r="L679" s="590">
        <v>43087</v>
      </c>
      <c r="M679" s="589" t="s">
        <v>71</v>
      </c>
      <c r="N679" s="589" t="s">
        <v>6715</v>
      </c>
    </row>
    <row r="680" spans="1:14" x14ac:dyDescent="0.2">
      <c r="A680" s="589" t="s">
        <v>611</v>
      </c>
      <c r="B680" s="589" t="s">
        <v>91</v>
      </c>
      <c r="C680" s="589" t="s">
        <v>92</v>
      </c>
      <c r="D680" s="589" t="s">
        <v>93</v>
      </c>
      <c r="E680" s="589" t="s">
        <v>6716</v>
      </c>
      <c r="F680" s="590">
        <v>43087</v>
      </c>
      <c r="G680" s="591">
        <v>340.86</v>
      </c>
      <c r="H680" s="591">
        <v>1</v>
      </c>
      <c r="I680" s="591">
        <f t="shared" si="10"/>
        <v>340.86</v>
      </c>
      <c r="J680" s="589" t="s">
        <v>6717</v>
      </c>
      <c r="K680" s="589" t="s">
        <v>223</v>
      </c>
      <c r="L680" s="590">
        <v>43087</v>
      </c>
      <c r="M680" s="589" t="s">
        <v>71</v>
      </c>
      <c r="N680" s="589" t="s">
        <v>6718</v>
      </c>
    </row>
    <row r="681" spans="1:14" x14ac:dyDescent="0.2">
      <c r="A681" s="589" t="s">
        <v>611</v>
      </c>
      <c r="B681" s="589" t="s">
        <v>91</v>
      </c>
      <c r="C681" s="589" t="s">
        <v>92</v>
      </c>
      <c r="D681" s="589" t="s">
        <v>93</v>
      </c>
      <c r="E681" s="589" t="s">
        <v>6719</v>
      </c>
      <c r="F681" s="590">
        <v>43087</v>
      </c>
      <c r="G681" s="591">
        <v>145.81</v>
      </c>
      <c r="H681" s="591">
        <v>1</v>
      </c>
      <c r="I681" s="591">
        <f t="shared" si="10"/>
        <v>145.81</v>
      </c>
      <c r="J681" s="589" t="s">
        <v>6720</v>
      </c>
      <c r="K681" s="589" t="s">
        <v>528</v>
      </c>
      <c r="L681" s="590">
        <v>43087</v>
      </c>
      <c r="M681" s="589" t="s">
        <v>71</v>
      </c>
      <c r="N681" s="589" t="s">
        <v>474</v>
      </c>
    </row>
    <row r="682" spans="1:14" x14ac:dyDescent="0.2">
      <c r="A682" s="589" t="s">
        <v>611</v>
      </c>
      <c r="B682" s="589" t="s">
        <v>91</v>
      </c>
      <c r="C682" s="589" t="s">
        <v>92</v>
      </c>
      <c r="D682" s="589" t="s">
        <v>93</v>
      </c>
      <c r="E682" s="589" t="s">
        <v>6721</v>
      </c>
      <c r="F682" s="590">
        <v>43087</v>
      </c>
      <c r="G682" s="591">
        <v>195.37</v>
      </c>
      <c r="H682" s="591">
        <v>1</v>
      </c>
      <c r="I682" s="591">
        <f t="shared" si="10"/>
        <v>195.37</v>
      </c>
      <c r="J682" s="589" t="s">
        <v>6722</v>
      </c>
      <c r="K682" s="589" t="s">
        <v>509</v>
      </c>
      <c r="L682" s="590">
        <v>43087</v>
      </c>
      <c r="M682" s="589" t="s">
        <v>71</v>
      </c>
      <c r="N682" s="589" t="s">
        <v>6723</v>
      </c>
    </row>
    <row r="683" spans="1:14" x14ac:dyDescent="0.2">
      <c r="A683" s="589" t="s">
        <v>611</v>
      </c>
      <c r="B683" s="589" t="s">
        <v>91</v>
      </c>
      <c r="C683" s="589" t="s">
        <v>92</v>
      </c>
      <c r="D683" s="589" t="s">
        <v>93</v>
      </c>
      <c r="E683" s="589" t="s">
        <v>6724</v>
      </c>
      <c r="F683" s="590">
        <v>43084</v>
      </c>
      <c r="G683" s="591">
        <v>996.6</v>
      </c>
      <c r="H683" s="591">
        <v>1</v>
      </c>
      <c r="I683" s="591">
        <f t="shared" si="10"/>
        <v>996.6</v>
      </c>
      <c r="J683" s="589" t="s">
        <v>6699</v>
      </c>
      <c r="K683" s="589" t="s">
        <v>2210</v>
      </c>
      <c r="L683" s="590">
        <v>43088</v>
      </c>
      <c r="M683" s="589" t="s">
        <v>71</v>
      </c>
      <c r="N683" s="589" t="s">
        <v>6700</v>
      </c>
    </row>
    <row r="684" spans="1:14" x14ac:dyDescent="0.2">
      <c r="A684" s="589" t="s">
        <v>611</v>
      </c>
      <c r="B684" s="589" t="s">
        <v>91</v>
      </c>
      <c r="C684" s="589" t="s">
        <v>92</v>
      </c>
      <c r="D684" s="589" t="s">
        <v>93</v>
      </c>
      <c r="E684" s="589" t="s">
        <v>6725</v>
      </c>
      <c r="F684" s="590">
        <v>43084</v>
      </c>
      <c r="G684" s="591">
        <v>718.52</v>
      </c>
      <c r="H684" s="591">
        <v>1</v>
      </c>
      <c r="I684" s="591">
        <f t="shared" si="10"/>
        <v>718.52</v>
      </c>
      <c r="J684" s="589" t="s">
        <v>6726</v>
      </c>
      <c r="K684" s="589" t="s">
        <v>223</v>
      </c>
      <c r="L684" s="590">
        <v>43084</v>
      </c>
      <c r="M684" s="589" t="s">
        <v>71</v>
      </c>
      <c r="N684" s="589" t="s">
        <v>6727</v>
      </c>
    </row>
    <row r="685" spans="1:14" x14ac:dyDescent="0.2">
      <c r="A685" s="589" t="s">
        <v>611</v>
      </c>
      <c r="B685" s="589" t="s">
        <v>91</v>
      </c>
      <c r="C685" s="589" t="s">
        <v>92</v>
      </c>
      <c r="D685" s="589" t="s">
        <v>93</v>
      </c>
      <c r="E685" s="589" t="s">
        <v>6728</v>
      </c>
      <c r="F685" s="590">
        <v>43084</v>
      </c>
      <c r="G685" s="591">
        <v>158.03</v>
      </c>
      <c r="H685" s="591">
        <v>1</v>
      </c>
      <c r="I685" s="591">
        <f t="shared" si="10"/>
        <v>158.03</v>
      </c>
      <c r="J685" s="589" t="s">
        <v>6729</v>
      </c>
      <c r="K685" s="589" t="s">
        <v>415</v>
      </c>
      <c r="L685" s="590">
        <v>43084</v>
      </c>
      <c r="M685" s="589" t="s">
        <v>71</v>
      </c>
      <c r="N685" s="589" t="s">
        <v>6730</v>
      </c>
    </row>
    <row r="686" spans="1:14" x14ac:dyDescent="0.2">
      <c r="A686" s="589" t="s">
        <v>611</v>
      </c>
      <c r="B686" s="589" t="s">
        <v>91</v>
      </c>
      <c r="C686" s="589" t="s">
        <v>92</v>
      </c>
      <c r="D686" s="589" t="s">
        <v>93</v>
      </c>
      <c r="E686" s="589" t="s">
        <v>6731</v>
      </c>
      <c r="F686" s="590">
        <v>43083</v>
      </c>
      <c r="G686" s="591">
        <v>1208.58</v>
      </c>
      <c r="H686" s="591">
        <v>1</v>
      </c>
      <c r="I686" s="591">
        <f t="shared" si="10"/>
        <v>1208.58</v>
      </c>
      <c r="J686" s="589" t="s">
        <v>6732</v>
      </c>
      <c r="K686" s="589" t="s">
        <v>509</v>
      </c>
      <c r="L686" s="590">
        <v>43083</v>
      </c>
      <c r="M686" s="589" t="s">
        <v>71</v>
      </c>
      <c r="N686" s="589" t="s">
        <v>6733</v>
      </c>
    </row>
    <row r="687" spans="1:14" x14ac:dyDescent="0.2">
      <c r="A687" s="589" t="s">
        <v>611</v>
      </c>
      <c r="B687" s="589" t="s">
        <v>91</v>
      </c>
      <c r="C687" s="589" t="s">
        <v>92</v>
      </c>
      <c r="D687" s="589" t="s">
        <v>93</v>
      </c>
      <c r="E687" s="589" t="s">
        <v>6734</v>
      </c>
      <c r="F687" s="590">
        <v>43083</v>
      </c>
      <c r="G687" s="591">
        <v>369.05</v>
      </c>
      <c r="H687" s="591">
        <v>1</v>
      </c>
      <c r="I687" s="591">
        <f t="shared" si="10"/>
        <v>369.05</v>
      </c>
      <c r="J687" s="589" t="s">
        <v>6735</v>
      </c>
      <c r="K687" s="589" t="s">
        <v>520</v>
      </c>
      <c r="L687" s="590">
        <v>43083</v>
      </c>
      <c r="M687" s="589" t="s">
        <v>71</v>
      </c>
      <c r="N687" s="589" t="s">
        <v>6736</v>
      </c>
    </row>
    <row r="688" spans="1:14" x14ac:dyDescent="0.2">
      <c r="A688" s="589" t="s">
        <v>611</v>
      </c>
      <c r="B688" s="589" t="s">
        <v>91</v>
      </c>
      <c r="C688" s="589" t="s">
        <v>92</v>
      </c>
      <c r="D688" s="589" t="s">
        <v>93</v>
      </c>
      <c r="E688" s="589" t="s">
        <v>6737</v>
      </c>
      <c r="F688" s="590">
        <v>43083</v>
      </c>
      <c r="G688" s="591">
        <v>14.82</v>
      </c>
      <c r="H688" s="591">
        <v>1</v>
      </c>
      <c r="I688" s="591">
        <f t="shared" si="10"/>
        <v>14.82</v>
      </c>
      <c r="J688" s="589" t="s">
        <v>6738</v>
      </c>
      <c r="K688" s="589" t="s">
        <v>415</v>
      </c>
      <c r="L688" s="590">
        <v>43083</v>
      </c>
      <c r="M688" s="589" t="s">
        <v>71</v>
      </c>
      <c r="N688" s="589" t="s">
        <v>6739</v>
      </c>
    </row>
    <row r="689" spans="1:14" x14ac:dyDescent="0.2">
      <c r="A689" s="589" t="s">
        <v>611</v>
      </c>
      <c r="B689" s="589" t="s">
        <v>91</v>
      </c>
      <c r="C689" s="589" t="s">
        <v>92</v>
      </c>
      <c r="D689" s="589" t="s">
        <v>93</v>
      </c>
      <c r="E689" s="589" t="s">
        <v>6740</v>
      </c>
      <c r="F689" s="590">
        <v>43082</v>
      </c>
      <c r="G689" s="591">
        <v>475.53</v>
      </c>
      <c r="H689" s="591">
        <v>1</v>
      </c>
      <c r="I689" s="591">
        <f t="shared" si="10"/>
        <v>475.53</v>
      </c>
      <c r="J689" s="589" t="s">
        <v>6741</v>
      </c>
      <c r="K689" s="589" t="s">
        <v>509</v>
      </c>
      <c r="L689" s="590">
        <v>43082</v>
      </c>
      <c r="M689" s="589" t="s">
        <v>71</v>
      </c>
      <c r="N689" s="589" t="s">
        <v>6742</v>
      </c>
    </row>
    <row r="690" spans="1:14" x14ac:dyDescent="0.2">
      <c r="A690" s="589" t="s">
        <v>611</v>
      </c>
      <c r="B690" s="589" t="s">
        <v>91</v>
      </c>
      <c r="C690" s="589" t="s">
        <v>92</v>
      </c>
      <c r="D690" s="589" t="s">
        <v>93</v>
      </c>
      <c r="E690" s="589" t="s">
        <v>6743</v>
      </c>
      <c r="F690" s="590">
        <v>43081</v>
      </c>
      <c r="G690" s="591">
        <v>92.44</v>
      </c>
      <c r="H690" s="591">
        <v>1</v>
      </c>
      <c r="I690" s="591">
        <f t="shared" si="10"/>
        <v>92.44</v>
      </c>
      <c r="J690" s="589" t="s">
        <v>6744</v>
      </c>
      <c r="K690" s="589" t="s">
        <v>346</v>
      </c>
      <c r="L690" s="590">
        <v>43081</v>
      </c>
      <c r="M690" s="589" t="s">
        <v>71</v>
      </c>
      <c r="N690" s="589" t="s">
        <v>6745</v>
      </c>
    </row>
    <row r="691" spans="1:14" x14ac:dyDescent="0.2">
      <c r="A691" s="589" t="s">
        <v>611</v>
      </c>
      <c r="B691" s="589" t="s">
        <v>91</v>
      </c>
      <c r="C691" s="589" t="s">
        <v>92</v>
      </c>
      <c r="D691" s="589" t="s">
        <v>93</v>
      </c>
      <c r="E691" s="589" t="s">
        <v>6746</v>
      </c>
      <c r="F691" s="590">
        <v>43080</v>
      </c>
      <c r="G691" s="591">
        <v>390.1</v>
      </c>
      <c r="H691" s="591">
        <v>1</v>
      </c>
      <c r="I691" s="591">
        <f t="shared" si="10"/>
        <v>390.1</v>
      </c>
      <c r="J691" s="589" t="s">
        <v>6747</v>
      </c>
      <c r="K691" s="589" t="s">
        <v>526</v>
      </c>
      <c r="L691" s="590">
        <v>43080</v>
      </c>
      <c r="M691" s="589" t="s">
        <v>71</v>
      </c>
      <c r="N691" s="589" t="s">
        <v>6748</v>
      </c>
    </row>
    <row r="692" spans="1:14" x14ac:dyDescent="0.2">
      <c r="A692" s="589" t="s">
        <v>611</v>
      </c>
      <c r="B692" s="589" t="s">
        <v>91</v>
      </c>
      <c r="C692" s="589" t="s">
        <v>92</v>
      </c>
      <c r="D692" s="589" t="s">
        <v>93</v>
      </c>
      <c r="E692" s="589" t="s">
        <v>6749</v>
      </c>
      <c r="F692" s="590">
        <v>43080</v>
      </c>
      <c r="G692" s="591">
        <v>389.62</v>
      </c>
      <c r="H692" s="591">
        <v>1</v>
      </c>
      <c r="I692" s="591">
        <f t="shared" si="10"/>
        <v>389.62</v>
      </c>
      <c r="J692" s="589" t="s">
        <v>6750</v>
      </c>
      <c r="K692" s="589" t="s">
        <v>223</v>
      </c>
      <c r="L692" s="590">
        <v>43080</v>
      </c>
      <c r="M692" s="589" t="s">
        <v>71</v>
      </c>
      <c r="N692" s="589" t="s">
        <v>6751</v>
      </c>
    </row>
    <row r="693" spans="1:14" x14ac:dyDescent="0.2">
      <c r="A693" s="589" t="s">
        <v>611</v>
      </c>
      <c r="B693" s="589" t="s">
        <v>91</v>
      </c>
      <c r="C693" s="589" t="s">
        <v>92</v>
      </c>
      <c r="D693" s="589" t="s">
        <v>93</v>
      </c>
      <c r="E693" s="589" t="s">
        <v>6752</v>
      </c>
      <c r="F693" s="590">
        <v>43080</v>
      </c>
      <c r="G693" s="591">
        <v>241.4</v>
      </c>
      <c r="H693" s="591">
        <v>1</v>
      </c>
      <c r="I693" s="591">
        <f t="shared" si="10"/>
        <v>241.4</v>
      </c>
      <c r="J693" s="589" t="s">
        <v>6753</v>
      </c>
      <c r="K693" s="589" t="s">
        <v>509</v>
      </c>
      <c r="L693" s="590">
        <v>43080</v>
      </c>
      <c r="M693" s="589" t="s">
        <v>71</v>
      </c>
      <c r="N693" s="589" t="s">
        <v>6754</v>
      </c>
    </row>
    <row r="694" spans="1:14" x14ac:dyDescent="0.2">
      <c r="A694" s="589" t="s">
        <v>611</v>
      </c>
      <c r="B694" s="589" t="s">
        <v>91</v>
      </c>
      <c r="C694" s="589" t="s">
        <v>92</v>
      </c>
      <c r="D694" s="589" t="s">
        <v>93</v>
      </c>
      <c r="E694" s="589" t="s">
        <v>6755</v>
      </c>
      <c r="F694" s="590">
        <v>43080</v>
      </c>
      <c r="G694" s="591">
        <v>274.75</v>
      </c>
      <c r="H694" s="591">
        <v>1</v>
      </c>
      <c r="I694" s="591">
        <f t="shared" si="10"/>
        <v>274.75</v>
      </c>
      <c r="J694" s="589" t="s">
        <v>6756</v>
      </c>
      <c r="K694" s="589" t="s">
        <v>438</v>
      </c>
      <c r="L694" s="590">
        <v>43080</v>
      </c>
      <c r="M694" s="589" t="s">
        <v>71</v>
      </c>
      <c r="N694" s="589" t="s">
        <v>6757</v>
      </c>
    </row>
    <row r="695" spans="1:14" x14ac:dyDescent="0.2">
      <c r="A695" s="589" t="s">
        <v>611</v>
      </c>
      <c r="B695" s="589" t="s">
        <v>91</v>
      </c>
      <c r="C695" s="589" t="s">
        <v>92</v>
      </c>
      <c r="D695" s="589" t="s">
        <v>93</v>
      </c>
      <c r="E695" s="589" t="s">
        <v>6758</v>
      </c>
      <c r="F695" s="590">
        <v>43080</v>
      </c>
      <c r="G695" s="591">
        <v>308.55</v>
      </c>
      <c r="H695" s="591">
        <v>1</v>
      </c>
      <c r="I695" s="591">
        <f t="shared" si="10"/>
        <v>308.55</v>
      </c>
      <c r="J695" s="589" t="s">
        <v>6759</v>
      </c>
      <c r="K695" s="589" t="s">
        <v>668</v>
      </c>
      <c r="L695" s="590">
        <v>43080</v>
      </c>
      <c r="M695" s="589" t="s">
        <v>71</v>
      </c>
      <c r="N695" s="589" t="s">
        <v>6760</v>
      </c>
    </row>
    <row r="696" spans="1:14" x14ac:dyDescent="0.2">
      <c r="A696" s="589" t="s">
        <v>611</v>
      </c>
      <c r="B696" s="589" t="s">
        <v>91</v>
      </c>
      <c r="C696" s="589" t="s">
        <v>92</v>
      </c>
      <c r="D696" s="589" t="s">
        <v>93</v>
      </c>
      <c r="E696" s="589" t="s">
        <v>6761</v>
      </c>
      <c r="F696" s="590">
        <v>43080</v>
      </c>
      <c r="G696" s="591">
        <v>663.93</v>
      </c>
      <c r="H696" s="591">
        <v>1</v>
      </c>
      <c r="I696" s="591">
        <f t="shared" si="10"/>
        <v>663.93</v>
      </c>
      <c r="J696" s="589" t="s">
        <v>6762</v>
      </c>
      <c r="K696" s="589" t="s">
        <v>617</v>
      </c>
      <c r="L696" s="590">
        <v>43080</v>
      </c>
      <c r="M696" s="589" t="s">
        <v>71</v>
      </c>
      <c r="N696" s="589" t="s">
        <v>6763</v>
      </c>
    </row>
    <row r="697" spans="1:14" x14ac:dyDescent="0.2">
      <c r="A697" s="589" t="s">
        <v>611</v>
      </c>
      <c r="B697" s="589" t="s">
        <v>91</v>
      </c>
      <c r="C697" s="589" t="s">
        <v>92</v>
      </c>
      <c r="D697" s="589" t="s">
        <v>93</v>
      </c>
      <c r="E697" s="589" t="s">
        <v>6764</v>
      </c>
      <c r="F697" s="590">
        <v>43080</v>
      </c>
      <c r="G697" s="591">
        <v>513.65</v>
      </c>
      <c r="H697" s="591">
        <v>1</v>
      </c>
      <c r="I697" s="591">
        <f t="shared" si="10"/>
        <v>513.65</v>
      </c>
      <c r="J697" s="589" t="s">
        <v>6765</v>
      </c>
      <c r="K697" s="589" t="s">
        <v>509</v>
      </c>
      <c r="L697" s="590">
        <v>43080</v>
      </c>
      <c r="M697" s="589" t="s">
        <v>71</v>
      </c>
      <c r="N697" s="589" t="s">
        <v>6766</v>
      </c>
    </row>
    <row r="698" spans="1:14" x14ac:dyDescent="0.2">
      <c r="A698" s="589" t="s">
        <v>611</v>
      </c>
      <c r="B698" s="589" t="s">
        <v>91</v>
      </c>
      <c r="C698" s="589" t="s">
        <v>92</v>
      </c>
      <c r="D698" s="589" t="s">
        <v>93</v>
      </c>
      <c r="E698" s="589" t="s">
        <v>6767</v>
      </c>
      <c r="F698" s="590">
        <v>43080</v>
      </c>
      <c r="G698" s="591">
        <v>148.83000000000001</v>
      </c>
      <c r="H698" s="591">
        <v>1</v>
      </c>
      <c r="I698" s="591">
        <f t="shared" si="10"/>
        <v>148.83000000000001</v>
      </c>
      <c r="J698" s="589" t="s">
        <v>4407</v>
      </c>
      <c r="K698" s="589" t="s">
        <v>509</v>
      </c>
      <c r="L698" s="590">
        <v>43080</v>
      </c>
      <c r="M698" s="589" t="s">
        <v>71</v>
      </c>
      <c r="N698" s="589" t="s">
        <v>4408</v>
      </c>
    </row>
    <row r="699" spans="1:14" x14ac:dyDescent="0.2">
      <c r="A699" s="589" t="s">
        <v>611</v>
      </c>
      <c r="B699" s="589" t="s">
        <v>91</v>
      </c>
      <c r="C699" s="589" t="s">
        <v>92</v>
      </c>
      <c r="D699" s="589" t="s">
        <v>93</v>
      </c>
      <c r="E699" s="589" t="s">
        <v>6768</v>
      </c>
      <c r="F699" s="590">
        <v>43077</v>
      </c>
      <c r="G699" s="591">
        <v>538.45000000000005</v>
      </c>
      <c r="H699" s="591">
        <v>1</v>
      </c>
      <c r="I699" s="591">
        <f t="shared" si="10"/>
        <v>538.45000000000005</v>
      </c>
      <c r="J699" s="589" t="s">
        <v>3473</v>
      </c>
      <c r="K699" s="589" t="s">
        <v>237</v>
      </c>
      <c r="L699" s="590">
        <v>43077</v>
      </c>
      <c r="M699" s="589" t="s">
        <v>71</v>
      </c>
      <c r="N699" s="589" t="s">
        <v>3474</v>
      </c>
    </row>
    <row r="700" spans="1:14" x14ac:dyDescent="0.2">
      <c r="A700" s="589" t="s">
        <v>611</v>
      </c>
      <c r="B700" s="589" t="s">
        <v>91</v>
      </c>
      <c r="C700" s="589" t="s">
        <v>92</v>
      </c>
      <c r="D700" s="589" t="s">
        <v>93</v>
      </c>
      <c r="E700" s="589" t="s">
        <v>6769</v>
      </c>
      <c r="F700" s="590">
        <v>43073</v>
      </c>
      <c r="G700" s="591">
        <v>55.3</v>
      </c>
      <c r="H700" s="591">
        <v>1</v>
      </c>
      <c r="I700" s="591">
        <f t="shared" si="10"/>
        <v>55.3</v>
      </c>
      <c r="J700" s="589" t="s">
        <v>6770</v>
      </c>
      <c r="K700" s="589" t="s">
        <v>509</v>
      </c>
      <c r="L700" s="590">
        <v>43074</v>
      </c>
      <c r="M700" s="589" t="s">
        <v>71</v>
      </c>
      <c r="N700" s="589" t="s">
        <v>6771</v>
      </c>
    </row>
    <row r="701" spans="1:14" x14ac:dyDescent="0.2">
      <c r="A701" s="589" t="s">
        <v>611</v>
      </c>
      <c r="B701" s="589" t="s">
        <v>91</v>
      </c>
      <c r="C701" s="589" t="s">
        <v>92</v>
      </c>
      <c r="D701" s="589" t="s">
        <v>93</v>
      </c>
      <c r="E701" s="589" t="s">
        <v>6772</v>
      </c>
      <c r="F701" s="590">
        <v>43073</v>
      </c>
      <c r="G701" s="591">
        <v>196.63</v>
      </c>
      <c r="H701" s="591">
        <v>1</v>
      </c>
      <c r="I701" s="591">
        <f t="shared" si="10"/>
        <v>196.63</v>
      </c>
      <c r="J701" s="589" t="s">
        <v>6773</v>
      </c>
      <c r="K701" s="589" t="s">
        <v>260</v>
      </c>
      <c r="L701" s="590">
        <v>43074</v>
      </c>
      <c r="M701" s="589" t="s">
        <v>71</v>
      </c>
      <c r="N701" s="589" t="s">
        <v>6774</v>
      </c>
    </row>
    <row r="702" spans="1:14" x14ac:dyDescent="0.2">
      <c r="A702" s="589" t="s">
        <v>611</v>
      </c>
      <c r="B702" s="589" t="s">
        <v>91</v>
      </c>
      <c r="C702" s="589" t="s">
        <v>92</v>
      </c>
      <c r="D702" s="589" t="s">
        <v>93</v>
      </c>
      <c r="E702" s="589" t="s">
        <v>6775</v>
      </c>
      <c r="F702" s="590">
        <v>43073</v>
      </c>
      <c r="G702" s="591">
        <v>17.86</v>
      </c>
      <c r="H702" s="591">
        <v>1</v>
      </c>
      <c r="I702" s="591">
        <f t="shared" si="10"/>
        <v>17.86</v>
      </c>
      <c r="J702" s="589" t="s">
        <v>6762</v>
      </c>
      <c r="K702" s="589" t="s">
        <v>617</v>
      </c>
      <c r="L702" s="590">
        <v>43074</v>
      </c>
      <c r="M702" s="589" t="s">
        <v>71</v>
      </c>
      <c r="N702" s="589" t="s">
        <v>6763</v>
      </c>
    </row>
    <row r="703" spans="1:14" x14ac:dyDescent="0.2">
      <c r="A703" s="589" t="s">
        <v>611</v>
      </c>
      <c r="B703" s="589" t="s">
        <v>91</v>
      </c>
      <c r="C703" s="589" t="s">
        <v>92</v>
      </c>
      <c r="D703" s="589" t="s">
        <v>93</v>
      </c>
      <c r="E703" s="589" t="s">
        <v>6776</v>
      </c>
      <c r="F703" s="590">
        <v>43073</v>
      </c>
      <c r="G703" s="591">
        <v>406.14</v>
      </c>
      <c r="H703" s="591">
        <v>1</v>
      </c>
      <c r="I703" s="591">
        <f t="shared" si="10"/>
        <v>406.14</v>
      </c>
      <c r="J703" s="589" t="s">
        <v>6777</v>
      </c>
      <c r="K703" s="589" t="s">
        <v>86</v>
      </c>
      <c r="L703" s="590">
        <v>43074</v>
      </c>
      <c r="M703" s="589" t="s">
        <v>71</v>
      </c>
      <c r="N703" s="589" t="s">
        <v>6778</v>
      </c>
    </row>
    <row r="704" spans="1:14" x14ac:dyDescent="0.2">
      <c r="A704" s="589" t="s">
        <v>611</v>
      </c>
      <c r="B704" s="589" t="s">
        <v>91</v>
      </c>
      <c r="C704" s="589" t="s">
        <v>92</v>
      </c>
      <c r="D704" s="589" t="s">
        <v>93</v>
      </c>
      <c r="E704" s="589" t="s">
        <v>6779</v>
      </c>
      <c r="F704" s="590">
        <v>43070</v>
      </c>
      <c r="G704" s="591">
        <v>84.7</v>
      </c>
      <c r="H704" s="591">
        <v>1</v>
      </c>
      <c r="I704" s="591">
        <f t="shared" si="10"/>
        <v>84.7</v>
      </c>
      <c r="J704" s="589" t="s">
        <v>6773</v>
      </c>
      <c r="K704" s="589" t="s">
        <v>260</v>
      </c>
      <c r="L704" s="590">
        <v>43070</v>
      </c>
      <c r="M704" s="589" t="s">
        <v>71</v>
      </c>
      <c r="N704" s="589" t="s">
        <v>6774</v>
      </c>
    </row>
    <row r="705" spans="1:14" x14ac:dyDescent="0.2">
      <c r="A705" s="589" t="s">
        <v>611</v>
      </c>
      <c r="B705" s="589" t="s">
        <v>91</v>
      </c>
      <c r="C705" s="589" t="s">
        <v>92</v>
      </c>
      <c r="D705" s="589" t="s">
        <v>93</v>
      </c>
      <c r="E705" s="589" t="s">
        <v>6780</v>
      </c>
      <c r="F705" s="590">
        <v>43070</v>
      </c>
      <c r="G705" s="591">
        <v>77.14</v>
      </c>
      <c r="H705" s="591">
        <v>1</v>
      </c>
      <c r="I705" s="591">
        <f t="shared" si="10"/>
        <v>77.14</v>
      </c>
      <c r="J705" s="589" t="s">
        <v>6781</v>
      </c>
      <c r="K705" s="589" t="s">
        <v>223</v>
      </c>
      <c r="L705" s="590">
        <v>43070</v>
      </c>
      <c r="M705" s="589" t="s">
        <v>71</v>
      </c>
      <c r="N705" s="589" t="s">
        <v>6782</v>
      </c>
    </row>
    <row r="706" spans="1:14" x14ac:dyDescent="0.2">
      <c r="A706" s="589" t="s">
        <v>611</v>
      </c>
      <c r="B706" s="589" t="s">
        <v>91</v>
      </c>
      <c r="C706" s="589" t="s">
        <v>92</v>
      </c>
      <c r="D706" s="589" t="s">
        <v>93</v>
      </c>
      <c r="E706" s="589" t="s">
        <v>6783</v>
      </c>
      <c r="F706" s="590">
        <v>43054</v>
      </c>
      <c r="G706" s="591">
        <v>26.62</v>
      </c>
      <c r="H706" s="591">
        <v>1</v>
      </c>
      <c r="I706" s="591">
        <f t="shared" si="10"/>
        <v>26.62</v>
      </c>
      <c r="J706" s="589" t="s">
        <v>6784</v>
      </c>
      <c r="K706" s="589" t="s">
        <v>223</v>
      </c>
      <c r="L706" s="590">
        <v>43081</v>
      </c>
      <c r="M706" s="589" t="s">
        <v>71</v>
      </c>
      <c r="N706" s="589" t="s">
        <v>6785</v>
      </c>
    </row>
    <row r="707" spans="1:14" x14ac:dyDescent="0.2">
      <c r="A707" s="589" t="s">
        <v>611</v>
      </c>
      <c r="B707" s="589" t="s">
        <v>6786</v>
      </c>
      <c r="C707" s="589" t="s">
        <v>6787</v>
      </c>
      <c r="D707" s="589" t="s">
        <v>6788</v>
      </c>
      <c r="E707" s="589" t="s">
        <v>6789</v>
      </c>
      <c r="F707" s="590">
        <v>43096</v>
      </c>
      <c r="G707" s="591">
        <v>2493.08</v>
      </c>
      <c r="H707" s="591">
        <v>1</v>
      </c>
      <c r="I707" s="591">
        <f t="shared" ref="I707:I770" si="11">G707*H707</f>
        <v>2493.08</v>
      </c>
      <c r="J707" s="589" t="s">
        <v>474</v>
      </c>
      <c r="K707" s="589" t="s">
        <v>4991</v>
      </c>
      <c r="L707" s="590">
        <v>43096</v>
      </c>
      <c r="M707" s="589" t="s">
        <v>71</v>
      </c>
      <c r="N707" s="589" t="s">
        <v>474</v>
      </c>
    </row>
    <row r="708" spans="1:14" x14ac:dyDescent="0.2">
      <c r="A708" s="589" t="s">
        <v>611</v>
      </c>
      <c r="B708" s="589" t="s">
        <v>2028</v>
      </c>
      <c r="C708" s="589" t="s">
        <v>2029</v>
      </c>
      <c r="D708" s="589" t="s">
        <v>2030</v>
      </c>
      <c r="E708" s="589" t="s">
        <v>6790</v>
      </c>
      <c r="F708" s="590">
        <v>43084</v>
      </c>
      <c r="G708" s="591">
        <v>1688.28</v>
      </c>
      <c r="H708" s="591">
        <v>1</v>
      </c>
      <c r="I708" s="591">
        <f t="shared" si="11"/>
        <v>1688.28</v>
      </c>
      <c r="J708" s="589" t="s">
        <v>474</v>
      </c>
      <c r="K708" s="589" t="s">
        <v>6791</v>
      </c>
      <c r="L708" s="590">
        <v>43090</v>
      </c>
      <c r="M708" s="589" t="s">
        <v>71</v>
      </c>
      <c r="N708" s="589" t="s">
        <v>474</v>
      </c>
    </row>
    <row r="709" spans="1:14" x14ac:dyDescent="0.2">
      <c r="A709" s="589" t="s">
        <v>611</v>
      </c>
      <c r="B709" s="589" t="s">
        <v>2028</v>
      </c>
      <c r="C709" s="589" t="s">
        <v>2029</v>
      </c>
      <c r="D709" s="589" t="s">
        <v>2030</v>
      </c>
      <c r="E709" s="589" t="s">
        <v>6792</v>
      </c>
      <c r="F709" s="590">
        <v>43069</v>
      </c>
      <c r="G709" s="591">
        <v>71.569999999999993</v>
      </c>
      <c r="H709" s="591">
        <v>1</v>
      </c>
      <c r="I709" s="591">
        <f t="shared" si="11"/>
        <v>71.569999999999993</v>
      </c>
      <c r="J709" s="589" t="s">
        <v>6793</v>
      </c>
      <c r="K709" s="589" t="s">
        <v>260</v>
      </c>
      <c r="L709" s="590">
        <v>43074</v>
      </c>
      <c r="M709" s="589" t="s">
        <v>71</v>
      </c>
      <c r="N709" s="589" t="s">
        <v>6794</v>
      </c>
    </row>
    <row r="710" spans="1:14" x14ac:dyDescent="0.2">
      <c r="A710" s="589" t="s">
        <v>611</v>
      </c>
      <c r="B710" s="589" t="s">
        <v>2028</v>
      </c>
      <c r="C710" s="589" t="s">
        <v>2029</v>
      </c>
      <c r="D710" s="589" t="s">
        <v>2030</v>
      </c>
      <c r="E710" s="589" t="s">
        <v>6795</v>
      </c>
      <c r="F710" s="590">
        <v>43069</v>
      </c>
      <c r="G710" s="591">
        <v>412.99</v>
      </c>
      <c r="H710" s="591">
        <v>1</v>
      </c>
      <c r="I710" s="591">
        <f t="shared" si="11"/>
        <v>412.99</v>
      </c>
      <c r="J710" s="589" t="s">
        <v>6796</v>
      </c>
      <c r="K710" s="589" t="s">
        <v>260</v>
      </c>
      <c r="L710" s="590">
        <v>43074</v>
      </c>
      <c r="M710" s="589" t="s">
        <v>71</v>
      </c>
      <c r="N710" s="589" t="s">
        <v>6797</v>
      </c>
    </row>
    <row r="711" spans="1:14" x14ac:dyDescent="0.2">
      <c r="A711" s="589" t="s">
        <v>611</v>
      </c>
      <c r="B711" s="589" t="s">
        <v>2028</v>
      </c>
      <c r="C711" s="589" t="s">
        <v>2029</v>
      </c>
      <c r="D711" s="589" t="s">
        <v>2030</v>
      </c>
      <c r="E711" s="589" t="s">
        <v>6798</v>
      </c>
      <c r="F711" s="590">
        <v>43069</v>
      </c>
      <c r="G711" s="591">
        <v>1688.28</v>
      </c>
      <c r="H711" s="591">
        <v>1</v>
      </c>
      <c r="I711" s="591">
        <f t="shared" si="11"/>
        <v>1688.28</v>
      </c>
      <c r="J711" s="589" t="s">
        <v>474</v>
      </c>
      <c r="K711" s="589" t="s">
        <v>6791</v>
      </c>
      <c r="L711" s="590">
        <v>43075</v>
      </c>
      <c r="M711" s="589" t="s">
        <v>71</v>
      </c>
      <c r="N711" s="589" t="s">
        <v>474</v>
      </c>
    </row>
    <row r="712" spans="1:14" x14ac:dyDescent="0.2">
      <c r="A712" s="589" t="s">
        <v>611</v>
      </c>
      <c r="B712" s="589" t="s">
        <v>6799</v>
      </c>
      <c r="C712" s="589" t="s">
        <v>6800</v>
      </c>
      <c r="D712" s="589" t="s">
        <v>6801</v>
      </c>
      <c r="E712" s="589" t="s">
        <v>6802</v>
      </c>
      <c r="F712" s="590">
        <v>43069</v>
      </c>
      <c r="G712" s="591">
        <v>46088.62</v>
      </c>
      <c r="H712" s="591">
        <v>1</v>
      </c>
      <c r="I712" s="591">
        <f t="shared" si="11"/>
        <v>46088.62</v>
      </c>
      <c r="J712" s="589" t="s">
        <v>6803</v>
      </c>
      <c r="K712" s="589" t="s">
        <v>161</v>
      </c>
      <c r="L712" s="590">
        <v>43091</v>
      </c>
      <c r="M712" s="589" t="s">
        <v>71</v>
      </c>
      <c r="N712" s="589" t="s">
        <v>6804</v>
      </c>
    </row>
    <row r="713" spans="1:14" x14ac:dyDescent="0.2">
      <c r="A713" s="589" t="s">
        <v>611</v>
      </c>
      <c r="B713" s="589" t="s">
        <v>4413</v>
      </c>
      <c r="C713" s="589" t="s">
        <v>4414</v>
      </c>
      <c r="D713" s="589" t="s">
        <v>4415</v>
      </c>
      <c r="E713" s="589" t="s">
        <v>6805</v>
      </c>
      <c r="F713" s="590">
        <v>43096</v>
      </c>
      <c r="G713" s="591">
        <v>3097.6</v>
      </c>
      <c r="H713" s="591">
        <v>1</v>
      </c>
      <c r="I713" s="591">
        <f t="shared" si="11"/>
        <v>3097.6</v>
      </c>
      <c r="J713" s="589" t="s">
        <v>6806</v>
      </c>
      <c r="K713" s="589" t="s">
        <v>423</v>
      </c>
      <c r="L713" s="590">
        <v>43096</v>
      </c>
      <c r="M713" s="589" t="s">
        <v>71</v>
      </c>
      <c r="N713" s="589" t="s">
        <v>6807</v>
      </c>
    </row>
    <row r="714" spans="1:14" x14ac:dyDescent="0.2">
      <c r="A714" s="589" t="s">
        <v>611</v>
      </c>
      <c r="B714" s="589" t="s">
        <v>4413</v>
      </c>
      <c r="C714" s="589" t="s">
        <v>4414</v>
      </c>
      <c r="D714" s="589" t="s">
        <v>4415</v>
      </c>
      <c r="E714" s="589" t="s">
        <v>6808</v>
      </c>
      <c r="F714" s="590">
        <v>43096</v>
      </c>
      <c r="G714" s="591">
        <v>1798.06</v>
      </c>
      <c r="H714" s="591">
        <v>1</v>
      </c>
      <c r="I714" s="591">
        <f t="shared" si="11"/>
        <v>1798.06</v>
      </c>
      <c r="J714" s="589" t="s">
        <v>6809</v>
      </c>
      <c r="K714" s="589" t="s">
        <v>394</v>
      </c>
      <c r="L714" s="590">
        <v>43096</v>
      </c>
      <c r="M714" s="589" t="s">
        <v>71</v>
      </c>
      <c r="N714" s="589" t="s">
        <v>6810</v>
      </c>
    </row>
    <row r="715" spans="1:14" x14ac:dyDescent="0.2">
      <c r="A715" s="589" t="s">
        <v>611</v>
      </c>
      <c r="B715" s="589" t="s">
        <v>575</v>
      </c>
      <c r="C715" s="589" t="s">
        <v>576</v>
      </c>
      <c r="D715" s="589" t="s">
        <v>577</v>
      </c>
      <c r="E715" s="589" t="s">
        <v>6811</v>
      </c>
      <c r="F715" s="590">
        <v>43090</v>
      </c>
      <c r="G715" s="591">
        <v>5157.3</v>
      </c>
      <c r="H715" s="591">
        <v>1</v>
      </c>
      <c r="I715" s="591">
        <f t="shared" si="11"/>
        <v>5157.3</v>
      </c>
      <c r="J715" s="589" t="s">
        <v>6812</v>
      </c>
      <c r="K715" s="589" t="s">
        <v>4491</v>
      </c>
      <c r="L715" s="590">
        <v>43090</v>
      </c>
      <c r="M715" s="589" t="s">
        <v>71</v>
      </c>
      <c r="N715" s="589" t="s">
        <v>6813</v>
      </c>
    </row>
    <row r="716" spans="1:14" x14ac:dyDescent="0.2">
      <c r="A716" s="589" t="s">
        <v>611</v>
      </c>
      <c r="B716" s="589" t="s">
        <v>575</v>
      </c>
      <c r="C716" s="589" t="s">
        <v>576</v>
      </c>
      <c r="D716" s="589" t="s">
        <v>577</v>
      </c>
      <c r="E716" s="589" t="s">
        <v>6814</v>
      </c>
      <c r="F716" s="590">
        <v>43089</v>
      </c>
      <c r="G716" s="591">
        <v>404.2</v>
      </c>
      <c r="H716" s="591">
        <v>1</v>
      </c>
      <c r="I716" s="591">
        <f t="shared" si="11"/>
        <v>404.2</v>
      </c>
      <c r="J716" s="589" t="s">
        <v>6815</v>
      </c>
      <c r="K716" s="589" t="s">
        <v>378</v>
      </c>
      <c r="L716" s="590">
        <v>43090</v>
      </c>
      <c r="M716" s="589" t="s">
        <v>71</v>
      </c>
      <c r="N716" s="589" t="s">
        <v>6816</v>
      </c>
    </row>
    <row r="717" spans="1:14" x14ac:dyDescent="0.2">
      <c r="A717" s="589" t="s">
        <v>611</v>
      </c>
      <c r="B717" s="589" t="s">
        <v>575</v>
      </c>
      <c r="C717" s="589" t="s">
        <v>576</v>
      </c>
      <c r="D717" s="589" t="s">
        <v>577</v>
      </c>
      <c r="E717" s="589" t="s">
        <v>6817</v>
      </c>
      <c r="F717" s="590">
        <v>43090</v>
      </c>
      <c r="G717" s="591">
        <v>1221.8599999999999</v>
      </c>
      <c r="H717" s="591">
        <v>1</v>
      </c>
      <c r="I717" s="591">
        <f t="shared" si="11"/>
        <v>1221.8599999999999</v>
      </c>
      <c r="J717" s="589" t="s">
        <v>6818</v>
      </c>
      <c r="K717" s="589" t="s">
        <v>231</v>
      </c>
      <c r="L717" s="590">
        <v>43090</v>
      </c>
      <c r="M717" s="589" t="s">
        <v>71</v>
      </c>
      <c r="N717" s="589" t="s">
        <v>6819</v>
      </c>
    </row>
    <row r="718" spans="1:14" x14ac:dyDescent="0.2">
      <c r="A718" s="589" t="s">
        <v>611</v>
      </c>
      <c r="B718" s="589" t="s">
        <v>575</v>
      </c>
      <c r="C718" s="589" t="s">
        <v>576</v>
      </c>
      <c r="D718" s="589" t="s">
        <v>577</v>
      </c>
      <c r="E718" s="589" t="s">
        <v>6820</v>
      </c>
      <c r="F718" s="590">
        <v>43089</v>
      </c>
      <c r="G718" s="591">
        <v>468.49</v>
      </c>
      <c r="H718" s="591">
        <v>1</v>
      </c>
      <c r="I718" s="591">
        <f t="shared" si="11"/>
        <v>468.49</v>
      </c>
      <c r="J718" s="589" t="s">
        <v>6821</v>
      </c>
      <c r="K718" s="589" t="s">
        <v>378</v>
      </c>
      <c r="L718" s="590">
        <v>43090</v>
      </c>
      <c r="M718" s="589" t="s">
        <v>71</v>
      </c>
      <c r="N718" s="589" t="s">
        <v>6822</v>
      </c>
    </row>
    <row r="719" spans="1:14" x14ac:dyDescent="0.2">
      <c r="A719" s="589" t="s">
        <v>611</v>
      </c>
      <c r="B719" s="589" t="s">
        <v>575</v>
      </c>
      <c r="C719" s="589" t="s">
        <v>576</v>
      </c>
      <c r="D719" s="589" t="s">
        <v>577</v>
      </c>
      <c r="E719" s="589" t="s">
        <v>6823</v>
      </c>
      <c r="F719" s="590">
        <v>43084</v>
      </c>
      <c r="G719" s="591">
        <v>727.21</v>
      </c>
      <c r="H719" s="591">
        <v>1</v>
      </c>
      <c r="I719" s="591">
        <f t="shared" si="11"/>
        <v>727.21</v>
      </c>
      <c r="J719" s="589" t="s">
        <v>6824</v>
      </c>
      <c r="K719" s="589" t="s">
        <v>3837</v>
      </c>
      <c r="L719" s="590">
        <v>43088</v>
      </c>
      <c r="M719" s="589" t="s">
        <v>71</v>
      </c>
      <c r="N719" s="589" t="s">
        <v>6825</v>
      </c>
    </row>
    <row r="720" spans="1:14" x14ac:dyDescent="0.2">
      <c r="A720" s="589" t="s">
        <v>611</v>
      </c>
      <c r="B720" s="589" t="s">
        <v>575</v>
      </c>
      <c r="C720" s="589" t="s">
        <v>576</v>
      </c>
      <c r="D720" s="589" t="s">
        <v>577</v>
      </c>
      <c r="E720" s="589" t="s">
        <v>6826</v>
      </c>
      <c r="F720" s="590">
        <v>43084</v>
      </c>
      <c r="G720" s="591">
        <v>5641.32</v>
      </c>
      <c r="H720" s="591">
        <v>1</v>
      </c>
      <c r="I720" s="591">
        <f t="shared" si="11"/>
        <v>5641.32</v>
      </c>
      <c r="J720" s="589" t="s">
        <v>6827</v>
      </c>
      <c r="K720" s="589" t="s">
        <v>457</v>
      </c>
      <c r="L720" s="590">
        <v>43088</v>
      </c>
      <c r="M720" s="589" t="s">
        <v>71</v>
      </c>
      <c r="N720" s="589" t="s">
        <v>6828</v>
      </c>
    </row>
    <row r="721" spans="1:14" x14ac:dyDescent="0.2">
      <c r="A721" s="589" t="s">
        <v>611</v>
      </c>
      <c r="B721" s="589" t="s">
        <v>575</v>
      </c>
      <c r="C721" s="589" t="s">
        <v>576</v>
      </c>
      <c r="D721" s="589" t="s">
        <v>577</v>
      </c>
      <c r="E721" s="589" t="s">
        <v>6829</v>
      </c>
      <c r="F721" s="590">
        <v>43084</v>
      </c>
      <c r="G721" s="591">
        <v>2138.8000000000002</v>
      </c>
      <c r="H721" s="591">
        <v>1</v>
      </c>
      <c r="I721" s="591">
        <f t="shared" si="11"/>
        <v>2138.8000000000002</v>
      </c>
      <c r="J721" s="589" t="s">
        <v>6830</v>
      </c>
      <c r="K721" s="589" t="s">
        <v>423</v>
      </c>
      <c r="L721" s="590">
        <v>43088</v>
      </c>
      <c r="M721" s="589" t="s">
        <v>71</v>
      </c>
      <c r="N721" s="589" t="s">
        <v>6831</v>
      </c>
    </row>
    <row r="722" spans="1:14" x14ac:dyDescent="0.2">
      <c r="A722" s="589" t="s">
        <v>611</v>
      </c>
      <c r="B722" s="589" t="s">
        <v>575</v>
      </c>
      <c r="C722" s="589" t="s">
        <v>576</v>
      </c>
      <c r="D722" s="589" t="s">
        <v>577</v>
      </c>
      <c r="E722" s="589" t="s">
        <v>6832</v>
      </c>
      <c r="F722" s="590">
        <v>43084</v>
      </c>
      <c r="G722" s="591">
        <v>448.43</v>
      </c>
      <c r="H722" s="591">
        <v>1</v>
      </c>
      <c r="I722" s="591">
        <f t="shared" si="11"/>
        <v>448.43</v>
      </c>
      <c r="J722" s="589" t="s">
        <v>6833</v>
      </c>
      <c r="K722" s="589" t="s">
        <v>3841</v>
      </c>
      <c r="L722" s="590">
        <v>43088</v>
      </c>
      <c r="M722" s="589" t="s">
        <v>71</v>
      </c>
      <c r="N722" s="589" t="s">
        <v>6834</v>
      </c>
    </row>
    <row r="723" spans="1:14" x14ac:dyDescent="0.2">
      <c r="A723" s="589" t="s">
        <v>611</v>
      </c>
      <c r="B723" s="589" t="s">
        <v>6835</v>
      </c>
      <c r="C723" s="589" t="s">
        <v>6836</v>
      </c>
      <c r="D723" s="589" t="s">
        <v>6837</v>
      </c>
      <c r="E723" s="589" t="s">
        <v>6838</v>
      </c>
      <c r="F723" s="590">
        <v>43091</v>
      </c>
      <c r="G723" s="591">
        <v>2962.36</v>
      </c>
      <c r="H723" s="591">
        <v>1</v>
      </c>
      <c r="I723" s="591">
        <f t="shared" si="11"/>
        <v>2962.36</v>
      </c>
      <c r="J723" s="589" t="s">
        <v>6839</v>
      </c>
      <c r="K723" s="589" t="s">
        <v>111</v>
      </c>
      <c r="L723" s="590">
        <v>43091</v>
      </c>
      <c r="M723" s="589" t="s">
        <v>71</v>
      </c>
      <c r="N723" s="589" t="s">
        <v>6840</v>
      </c>
    </row>
    <row r="724" spans="1:14" x14ac:dyDescent="0.2">
      <c r="A724" s="589" t="s">
        <v>611</v>
      </c>
      <c r="B724" s="589" t="s">
        <v>3496</v>
      </c>
      <c r="C724" s="589" t="s">
        <v>3497</v>
      </c>
      <c r="D724" s="589" t="s">
        <v>3498</v>
      </c>
      <c r="E724" s="589" t="s">
        <v>6841</v>
      </c>
      <c r="F724" s="590">
        <v>43088</v>
      </c>
      <c r="G724" s="591">
        <v>94.43</v>
      </c>
      <c r="H724" s="591">
        <v>1</v>
      </c>
      <c r="I724" s="591">
        <f t="shared" si="11"/>
        <v>94.43</v>
      </c>
      <c r="J724" s="589" t="s">
        <v>6842</v>
      </c>
      <c r="K724" s="589" t="s">
        <v>223</v>
      </c>
      <c r="L724" s="590">
        <v>43096</v>
      </c>
      <c r="M724" s="589" t="s">
        <v>71</v>
      </c>
      <c r="N724" s="589" t="s">
        <v>6843</v>
      </c>
    </row>
    <row r="725" spans="1:14" x14ac:dyDescent="0.2">
      <c r="A725" s="589" t="s">
        <v>611</v>
      </c>
      <c r="B725" s="589" t="s">
        <v>3496</v>
      </c>
      <c r="C725" s="589" t="s">
        <v>3497</v>
      </c>
      <c r="D725" s="589" t="s">
        <v>3498</v>
      </c>
      <c r="E725" s="589" t="s">
        <v>6844</v>
      </c>
      <c r="F725" s="590">
        <v>43088</v>
      </c>
      <c r="G725" s="591">
        <v>97.13</v>
      </c>
      <c r="H725" s="591">
        <v>1</v>
      </c>
      <c r="I725" s="591">
        <f t="shared" si="11"/>
        <v>97.13</v>
      </c>
      <c r="J725" s="589" t="s">
        <v>6845</v>
      </c>
      <c r="K725" s="589" t="s">
        <v>223</v>
      </c>
      <c r="L725" s="590">
        <v>43096</v>
      </c>
      <c r="M725" s="589" t="s">
        <v>71</v>
      </c>
      <c r="N725" s="589" t="s">
        <v>6846</v>
      </c>
    </row>
    <row r="726" spans="1:14" x14ac:dyDescent="0.2">
      <c r="A726" s="589" t="s">
        <v>611</v>
      </c>
      <c r="B726" s="589" t="s">
        <v>3496</v>
      </c>
      <c r="C726" s="589" t="s">
        <v>3497</v>
      </c>
      <c r="D726" s="589" t="s">
        <v>3498</v>
      </c>
      <c r="E726" s="589" t="s">
        <v>6847</v>
      </c>
      <c r="F726" s="590">
        <v>43088</v>
      </c>
      <c r="G726" s="591">
        <v>9.08</v>
      </c>
      <c r="H726" s="591">
        <v>1</v>
      </c>
      <c r="I726" s="591">
        <f t="shared" si="11"/>
        <v>9.08</v>
      </c>
      <c r="J726" s="589" t="s">
        <v>6848</v>
      </c>
      <c r="K726" s="589" t="s">
        <v>346</v>
      </c>
      <c r="L726" s="590">
        <v>43096</v>
      </c>
      <c r="M726" s="589" t="s">
        <v>71</v>
      </c>
      <c r="N726" s="589" t="s">
        <v>6849</v>
      </c>
    </row>
    <row r="727" spans="1:14" x14ac:dyDescent="0.2">
      <c r="A727" s="589" t="s">
        <v>611</v>
      </c>
      <c r="B727" s="589" t="s">
        <v>3496</v>
      </c>
      <c r="C727" s="589" t="s">
        <v>3497</v>
      </c>
      <c r="D727" s="589" t="s">
        <v>3498</v>
      </c>
      <c r="E727" s="589" t="s">
        <v>6850</v>
      </c>
      <c r="F727" s="590">
        <v>43088</v>
      </c>
      <c r="G727" s="591">
        <v>592.09</v>
      </c>
      <c r="H727" s="591">
        <v>1</v>
      </c>
      <c r="I727" s="591">
        <f t="shared" si="11"/>
        <v>592.09</v>
      </c>
      <c r="J727" s="589" t="s">
        <v>6851</v>
      </c>
      <c r="K727" s="589" t="s">
        <v>346</v>
      </c>
      <c r="L727" s="590">
        <v>43096</v>
      </c>
      <c r="M727" s="589" t="s">
        <v>71</v>
      </c>
      <c r="N727" s="589" t="s">
        <v>6852</v>
      </c>
    </row>
    <row r="728" spans="1:14" x14ac:dyDescent="0.2">
      <c r="A728" s="589" t="s">
        <v>611</v>
      </c>
      <c r="B728" s="589" t="s">
        <v>3496</v>
      </c>
      <c r="C728" s="589" t="s">
        <v>3497</v>
      </c>
      <c r="D728" s="589" t="s">
        <v>3498</v>
      </c>
      <c r="E728" s="589" t="s">
        <v>6853</v>
      </c>
      <c r="F728" s="590">
        <v>43080</v>
      </c>
      <c r="G728" s="591">
        <v>178.1</v>
      </c>
      <c r="H728" s="591">
        <v>1</v>
      </c>
      <c r="I728" s="591">
        <f t="shared" si="11"/>
        <v>178.1</v>
      </c>
      <c r="J728" s="589" t="s">
        <v>6845</v>
      </c>
      <c r="K728" s="589" t="s">
        <v>223</v>
      </c>
      <c r="L728" s="590">
        <v>43087</v>
      </c>
      <c r="M728" s="589" t="s">
        <v>71</v>
      </c>
      <c r="N728" s="589" t="s">
        <v>6846</v>
      </c>
    </row>
    <row r="729" spans="1:14" x14ac:dyDescent="0.2">
      <c r="A729" s="589" t="s">
        <v>611</v>
      </c>
      <c r="B729" s="589" t="s">
        <v>833</v>
      </c>
      <c r="C729" s="589" t="s">
        <v>2122</v>
      </c>
      <c r="D729" s="589" t="s">
        <v>834</v>
      </c>
      <c r="E729" s="589" t="s">
        <v>6854</v>
      </c>
      <c r="F729" s="590">
        <v>43069</v>
      </c>
      <c r="G729" s="591">
        <v>2854.45</v>
      </c>
      <c r="H729" s="591">
        <v>1</v>
      </c>
      <c r="I729" s="591">
        <f t="shared" si="11"/>
        <v>2854.45</v>
      </c>
      <c r="J729" s="589" t="s">
        <v>474</v>
      </c>
      <c r="K729" s="589" t="s">
        <v>176</v>
      </c>
      <c r="L729" s="590">
        <v>43070</v>
      </c>
      <c r="M729" s="589" t="s">
        <v>71</v>
      </c>
      <c r="N729" s="589" t="s">
        <v>474</v>
      </c>
    </row>
    <row r="730" spans="1:14" x14ac:dyDescent="0.2">
      <c r="A730" s="589" t="s">
        <v>611</v>
      </c>
      <c r="B730" s="589" t="s">
        <v>833</v>
      </c>
      <c r="C730" s="589" t="s">
        <v>2122</v>
      </c>
      <c r="D730" s="589" t="s">
        <v>834</v>
      </c>
      <c r="E730" s="589" t="s">
        <v>6855</v>
      </c>
      <c r="F730" s="590">
        <v>43069</v>
      </c>
      <c r="G730" s="591">
        <v>12868.37</v>
      </c>
      <c r="H730" s="591">
        <v>1</v>
      </c>
      <c r="I730" s="591">
        <f t="shared" si="11"/>
        <v>12868.37</v>
      </c>
      <c r="J730" s="589" t="s">
        <v>474</v>
      </c>
      <c r="K730" s="589" t="s">
        <v>176</v>
      </c>
      <c r="L730" s="590">
        <v>43070</v>
      </c>
      <c r="M730" s="589" t="s">
        <v>71</v>
      </c>
      <c r="N730" s="589" t="s">
        <v>474</v>
      </c>
    </row>
    <row r="731" spans="1:14" x14ac:dyDescent="0.2">
      <c r="A731" s="589" t="s">
        <v>611</v>
      </c>
      <c r="B731" s="589" t="s">
        <v>215</v>
      </c>
      <c r="C731" s="589" t="s">
        <v>3828</v>
      </c>
      <c r="D731" s="589" t="s">
        <v>216</v>
      </c>
      <c r="E731" s="589" t="s">
        <v>6856</v>
      </c>
      <c r="F731" s="590">
        <v>43091</v>
      </c>
      <c r="G731" s="591">
        <v>24.9</v>
      </c>
      <c r="H731" s="591">
        <v>1</v>
      </c>
      <c r="I731" s="591">
        <f t="shared" si="11"/>
        <v>24.9</v>
      </c>
      <c r="J731" s="589" t="s">
        <v>6857</v>
      </c>
      <c r="K731" s="589" t="s">
        <v>528</v>
      </c>
      <c r="L731" s="590">
        <v>43097</v>
      </c>
      <c r="M731" s="589" t="s">
        <v>71</v>
      </c>
      <c r="N731" s="589" t="s">
        <v>474</v>
      </c>
    </row>
    <row r="732" spans="1:14" x14ac:dyDescent="0.2">
      <c r="A732" s="589" t="s">
        <v>611</v>
      </c>
      <c r="B732" s="589" t="s">
        <v>215</v>
      </c>
      <c r="C732" s="589" t="s">
        <v>3828</v>
      </c>
      <c r="D732" s="589" t="s">
        <v>216</v>
      </c>
      <c r="E732" s="589" t="s">
        <v>6858</v>
      </c>
      <c r="F732" s="590">
        <v>43090</v>
      </c>
      <c r="G732" s="591">
        <v>142.26</v>
      </c>
      <c r="H732" s="591">
        <v>1</v>
      </c>
      <c r="I732" s="591">
        <f t="shared" si="11"/>
        <v>142.26</v>
      </c>
      <c r="J732" s="589" t="s">
        <v>6859</v>
      </c>
      <c r="K732" s="589" t="s">
        <v>509</v>
      </c>
      <c r="L732" s="590">
        <v>43091</v>
      </c>
      <c r="M732" s="589" t="s">
        <v>71</v>
      </c>
      <c r="N732" s="589" t="s">
        <v>6860</v>
      </c>
    </row>
    <row r="733" spans="1:14" x14ac:dyDescent="0.2">
      <c r="A733" s="589" t="s">
        <v>611</v>
      </c>
      <c r="B733" s="589" t="s">
        <v>215</v>
      </c>
      <c r="C733" s="589" t="s">
        <v>3828</v>
      </c>
      <c r="D733" s="589" t="s">
        <v>216</v>
      </c>
      <c r="E733" s="589" t="s">
        <v>6861</v>
      </c>
      <c r="F733" s="590">
        <v>43090</v>
      </c>
      <c r="G733" s="591">
        <v>37.270000000000003</v>
      </c>
      <c r="H733" s="591">
        <v>1</v>
      </c>
      <c r="I733" s="591">
        <f t="shared" si="11"/>
        <v>37.270000000000003</v>
      </c>
      <c r="J733" s="589" t="s">
        <v>6862</v>
      </c>
      <c r="K733" s="589" t="s">
        <v>376</v>
      </c>
      <c r="L733" s="590">
        <v>43091</v>
      </c>
      <c r="M733" s="589" t="s">
        <v>71</v>
      </c>
      <c r="N733" s="589" t="s">
        <v>6863</v>
      </c>
    </row>
    <row r="734" spans="1:14" x14ac:dyDescent="0.2">
      <c r="A734" s="589" t="s">
        <v>611</v>
      </c>
      <c r="B734" s="589" t="s">
        <v>215</v>
      </c>
      <c r="C734" s="589" t="s">
        <v>3828</v>
      </c>
      <c r="D734" s="589" t="s">
        <v>216</v>
      </c>
      <c r="E734" s="589" t="s">
        <v>6864</v>
      </c>
      <c r="F734" s="590">
        <v>43089</v>
      </c>
      <c r="G734" s="591">
        <v>99.1</v>
      </c>
      <c r="H734" s="591">
        <v>1</v>
      </c>
      <c r="I734" s="591">
        <f t="shared" si="11"/>
        <v>99.1</v>
      </c>
      <c r="J734" s="589" t="s">
        <v>6865</v>
      </c>
      <c r="K734" s="589" t="s">
        <v>492</v>
      </c>
      <c r="L734" s="590">
        <v>43090</v>
      </c>
      <c r="M734" s="589" t="s">
        <v>71</v>
      </c>
      <c r="N734" s="589" t="s">
        <v>6866</v>
      </c>
    </row>
    <row r="735" spans="1:14" x14ac:dyDescent="0.2">
      <c r="A735" s="589" t="s">
        <v>611</v>
      </c>
      <c r="B735" s="589" t="s">
        <v>215</v>
      </c>
      <c r="C735" s="589" t="s">
        <v>3828</v>
      </c>
      <c r="D735" s="589" t="s">
        <v>216</v>
      </c>
      <c r="E735" s="589" t="s">
        <v>6867</v>
      </c>
      <c r="F735" s="590">
        <v>43089</v>
      </c>
      <c r="G735" s="591">
        <v>55.25</v>
      </c>
      <c r="H735" s="591">
        <v>1</v>
      </c>
      <c r="I735" s="591">
        <f t="shared" si="11"/>
        <v>55.25</v>
      </c>
      <c r="J735" s="589" t="s">
        <v>6868</v>
      </c>
      <c r="K735" s="589" t="s">
        <v>223</v>
      </c>
      <c r="L735" s="590">
        <v>43090</v>
      </c>
      <c r="M735" s="589" t="s">
        <v>71</v>
      </c>
      <c r="N735" s="589" t="s">
        <v>6869</v>
      </c>
    </row>
    <row r="736" spans="1:14" x14ac:dyDescent="0.2">
      <c r="A736" s="589" t="s">
        <v>611</v>
      </c>
      <c r="B736" s="589" t="s">
        <v>215</v>
      </c>
      <c r="C736" s="589" t="s">
        <v>3828</v>
      </c>
      <c r="D736" s="589" t="s">
        <v>216</v>
      </c>
      <c r="E736" s="589" t="s">
        <v>6870</v>
      </c>
      <c r="F736" s="590">
        <v>43089</v>
      </c>
      <c r="G736" s="591">
        <v>219.63</v>
      </c>
      <c r="H736" s="591">
        <v>1</v>
      </c>
      <c r="I736" s="591">
        <f t="shared" si="11"/>
        <v>219.63</v>
      </c>
      <c r="J736" s="589" t="s">
        <v>6871</v>
      </c>
      <c r="K736" s="589" t="s">
        <v>528</v>
      </c>
      <c r="L736" s="590">
        <v>43090</v>
      </c>
      <c r="M736" s="589" t="s">
        <v>71</v>
      </c>
      <c r="N736" s="589" t="s">
        <v>474</v>
      </c>
    </row>
    <row r="737" spans="1:14" x14ac:dyDescent="0.2">
      <c r="A737" s="589" t="s">
        <v>611</v>
      </c>
      <c r="B737" s="589" t="s">
        <v>215</v>
      </c>
      <c r="C737" s="589" t="s">
        <v>3828</v>
      </c>
      <c r="D737" s="589" t="s">
        <v>216</v>
      </c>
      <c r="E737" s="589" t="s">
        <v>6872</v>
      </c>
      <c r="F737" s="590">
        <v>43088</v>
      </c>
      <c r="G737" s="591">
        <v>154.35</v>
      </c>
      <c r="H737" s="591">
        <v>1</v>
      </c>
      <c r="I737" s="591">
        <f t="shared" si="11"/>
        <v>154.35</v>
      </c>
      <c r="J737" s="589" t="s">
        <v>6873</v>
      </c>
      <c r="K737" s="589" t="s">
        <v>231</v>
      </c>
      <c r="L737" s="590">
        <v>43089</v>
      </c>
      <c r="M737" s="589" t="s">
        <v>71</v>
      </c>
      <c r="N737" s="589" t="s">
        <v>6874</v>
      </c>
    </row>
    <row r="738" spans="1:14" x14ac:dyDescent="0.2">
      <c r="A738" s="589" t="s">
        <v>611</v>
      </c>
      <c r="B738" s="589" t="s">
        <v>215</v>
      </c>
      <c r="C738" s="589" t="s">
        <v>3828</v>
      </c>
      <c r="D738" s="589" t="s">
        <v>216</v>
      </c>
      <c r="E738" s="589" t="s">
        <v>6875</v>
      </c>
      <c r="F738" s="590">
        <v>43088</v>
      </c>
      <c r="G738" s="591">
        <v>981.01</v>
      </c>
      <c r="H738" s="591">
        <v>1</v>
      </c>
      <c r="I738" s="591">
        <f t="shared" si="11"/>
        <v>981.01</v>
      </c>
      <c r="J738" s="589" t="s">
        <v>6876</v>
      </c>
      <c r="K738" s="589" t="s">
        <v>6877</v>
      </c>
      <c r="L738" s="590">
        <v>43089</v>
      </c>
      <c r="M738" s="589" t="s">
        <v>71</v>
      </c>
      <c r="N738" s="589" t="s">
        <v>6878</v>
      </c>
    </row>
    <row r="739" spans="1:14" x14ac:dyDescent="0.2">
      <c r="A739" s="589" t="s">
        <v>611</v>
      </c>
      <c r="B739" s="589" t="s">
        <v>215</v>
      </c>
      <c r="C739" s="589" t="s">
        <v>3828</v>
      </c>
      <c r="D739" s="589" t="s">
        <v>216</v>
      </c>
      <c r="E739" s="589" t="s">
        <v>6879</v>
      </c>
      <c r="F739" s="590">
        <v>43084</v>
      </c>
      <c r="G739" s="591">
        <v>137.75</v>
      </c>
      <c r="H739" s="591">
        <v>1</v>
      </c>
      <c r="I739" s="591">
        <f t="shared" si="11"/>
        <v>137.75</v>
      </c>
      <c r="J739" s="589" t="s">
        <v>6880</v>
      </c>
      <c r="K739" s="589" t="s">
        <v>231</v>
      </c>
      <c r="L739" s="590">
        <v>43088</v>
      </c>
      <c r="M739" s="589" t="s">
        <v>71</v>
      </c>
      <c r="N739" s="589" t="s">
        <v>6881</v>
      </c>
    </row>
    <row r="740" spans="1:14" x14ac:dyDescent="0.2">
      <c r="A740" s="589" t="s">
        <v>611</v>
      </c>
      <c r="B740" s="589" t="s">
        <v>215</v>
      </c>
      <c r="C740" s="589" t="s">
        <v>3828</v>
      </c>
      <c r="D740" s="589" t="s">
        <v>216</v>
      </c>
      <c r="E740" s="589" t="s">
        <v>6882</v>
      </c>
      <c r="F740" s="590">
        <v>43084</v>
      </c>
      <c r="G740" s="591">
        <v>197.1</v>
      </c>
      <c r="H740" s="591">
        <v>1</v>
      </c>
      <c r="I740" s="591">
        <f t="shared" si="11"/>
        <v>197.1</v>
      </c>
      <c r="J740" s="589" t="s">
        <v>6883</v>
      </c>
      <c r="K740" s="589" t="s">
        <v>104</v>
      </c>
      <c r="L740" s="590">
        <v>43088</v>
      </c>
      <c r="M740" s="589" t="s">
        <v>71</v>
      </c>
      <c r="N740" s="589" t="s">
        <v>6884</v>
      </c>
    </row>
    <row r="741" spans="1:14" x14ac:dyDescent="0.2">
      <c r="A741" s="589" t="s">
        <v>611</v>
      </c>
      <c r="B741" s="589" t="s">
        <v>215</v>
      </c>
      <c r="C741" s="589" t="s">
        <v>3828</v>
      </c>
      <c r="D741" s="589" t="s">
        <v>216</v>
      </c>
      <c r="E741" s="589" t="s">
        <v>6885</v>
      </c>
      <c r="F741" s="590">
        <v>43084</v>
      </c>
      <c r="G741" s="591">
        <v>35.57</v>
      </c>
      <c r="H741" s="591">
        <v>1</v>
      </c>
      <c r="I741" s="591">
        <f t="shared" si="11"/>
        <v>35.57</v>
      </c>
      <c r="J741" s="589" t="s">
        <v>6886</v>
      </c>
      <c r="K741" s="589" t="s">
        <v>509</v>
      </c>
      <c r="L741" s="590">
        <v>43088</v>
      </c>
      <c r="M741" s="589" t="s">
        <v>71</v>
      </c>
      <c r="N741" s="589" t="s">
        <v>6887</v>
      </c>
    </row>
    <row r="742" spans="1:14" x14ac:dyDescent="0.2">
      <c r="A742" s="589" t="s">
        <v>611</v>
      </c>
      <c r="B742" s="589" t="s">
        <v>215</v>
      </c>
      <c r="C742" s="589" t="s">
        <v>3828</v>
      </c>
      <c r="D742" s="589" t="s">
        <v>216</v>
      </c>
      <c r="E742" s="589" t="s">
        <v>6888</v>
      </c>
      <c r="F742" s="590">
        <v>43084</v>
      </c>
      <c r="G742" s="591">
        <v>72.84</v>
      </c>
      <c r="H742" s="591">
        <v>1</v>
      </c>
      <c r="I742" s="591">
        <f t="shared" si="11"/>
        <v>72.84</v>
      </c>
      <c r="J742" s="589" t="s">
        <v>6880</v>
      </c>
      <c r="K742" s="589" t="s">
        <v>231</v>
      </c>
      <c r="L742" s="590">
        <v>43087</v>
      </c>
      <c r="M742" s="589" t="s">
        <v>71</v>
      </c>
      <c r="N742" s="589" t="s">
        <v>6881</v>
      </c>
    </row>
    <row r="743" spans="1:14" x14ac:dyDescent="0.2">
      <c r="A743" s="589" t="s">
        <v>611</v>
      </c>
      <c r="B743" s="589" t="s">
        <v>215</v>
      </c>
      <c r="C743" s="589" t="s">
        <v>3828</v>
      </c>
      <c r="D743" s="589" t="s">
        <v>216</v>
      </c>
      <c r="E743" s="589" t="s">
        <v>6889</v>
      </c>
      <c r="F743" s="590">
        <v>43081</v>
      </c>
      <c r="G743" s="591">
        <v>98.49</v>
      </c>
      <c r="H743" s="591">
        <v>1</v>
      </c>
      <c r="I743" s="591">
        <f t="shared" si="11"/>
        <v>98.49</v>
      </c>
      <c r="J743" s="589" t="s">
        <v>6890</v>
      </c>
      <c r="K743" s="589" t="s">
        <v>492</v>
      </c>
      <c r="L743" s="590">
        <v>43082</v>
      </c>
      <c r="M743" s="589" t="s">
        <v>71</v>
      </c>
      <c r="N743" s="589" t="s">
        <v>6891</v>
      </c>
    </row>
    <row r="744" spans="1:14" x14ac:dyDescent="0.2">
      <c r="A744" s="589" t="s">
        <v>611</v>
      </c>
      <c r="B744" s="589" t="s">
        <v>215</v>
      </c>
      <c r="C744" s="589" t="s">
        <v>3828</v>
      </c>
      <c r="D744" s="589" t="s">
        <v>216</v>
      </c>
      <c r="E744" s="589" t="s">
        <v>6892</v>
      </c>
      <c r="F744" s="590">
        <v>43080</v>
      </c>
      <c r="G744" s="591">
        <v>74.03</v>
      </c>
      <c r="H744" s="591">
        <v>1</v>
      </c>
      <c r="I744" s="591">
        <f t="shared" si="11"/>
        <v>74.03</v>
      </c>
      <c r="J744" s="589" t="s">
        <v>6883</v>
      </c>
      <c r="K744" s="589" t="s">
        <v>104</v>
      </c>
      <c r="L744" s="590">
        <v>43080</v>
      </c>
      <c r="M744" s="589" t="s">
        <v>71</v>
      </c>
      <c r="N744" s="589" t="s">
        <v>6884</v>
      </c>
    </row>
    <row r="745" spans="1:14" x14ac:dyDescent="0.2">
      <c r="A745" s="589" t="s">
        <v>611</v>
      </c>
      <c r="B745" s="589" t="s">
        <v>215</v>
      </c>
      <c r="C745" s="589" t="s">
        <v>3828</v>
      </c>
      <c r="D745" s="589" t="s">
        <v>216</v>
      </c>
      <c r="E745" s="589" t="s">
        <v>6893</v>
      </c>
      <c r="F745" s="590">
        <v>43073</v>
      </c>
      <c r="G745" s="591">
        <v>485.06</v>
      </c>
      <c r="H745" s="591">
        <v>1</v>
      </c>
      <c r="I745" s="591">
        <f t="shared" si="11"/>
        <v>485.06</v>
      </c>
      <c r="J745" s="589" t="s">
        <v>6894</v>
      </c>
      <c r="K745" s="589" t="s">
        <v>86</v>
      </c>
      <c r="L745" s="590">
        <v>43074</v>
      </c>
      <c r="M745" s="589" t="s">
        <v>71</v>
      </c>
      <c r="N745" s="589" t="s">
        <v>6895</v>
      </c>
    </row>
    <row r="746" spans="1:14" x14ac:dyDescent="0.2">
      <c r="A746" s="589" t="s">
        <v>611</v>
      </c>
      <c r="B746" s="589" t="s">
        <v>6896</v>
      </c>
      <c r="C746" s="589" t="s">
        <v>6897</v>
      </c>
      <c r="D746" s="589" t="s">
        <v>6898</v>
      </c>
      <c r="E746" s="589" t="s">
        <v>6899</v>
      </c>
      <c r="F746" s="590">
        <v>43084</v>
      </c>
      <c r="G746" s="591">
        <v>40.01</v>
      </c>
      <c r="H746" s="591">
        <v>1</v>
      </c>
      <c r="I746" s="591">
        <f t="shared" si="11"/>
        <v>40.01</v>
      </c>
      <c r="J746" s="589" t="s">
        <v>6900</v>
      </c>
      <c r="K746" s="589" t="s">
        <v>1806</v>
      </c>
      <c r="L746" s="590">
        <v>43087</v>
      </c>
      <c r="M746" s="589" t="s">
        <v>71</v>
      </c>
      <c r="N746" s="589" t="s">
        <v>6901</v>
      </c>
    </row>
    <row r="747" spans="1:14" x14ac:dyDescent="0.2">
      <c r="A747" s="589" t="s">
        <v>611</v>
      </c>
      <c r="B747" s="589" t="s">
        <v>6902</v>
      </c>
      <c r="C747" s="589" t="s">
        <v>6903</v>
      </c>
      <c r="D747" s="589" t="s">
        <v>6904</v>
      </c>
      <c r="E747" s="589" t="s">
        <v>6905</v>
      </c>
      <c r="F747" s="590">
        <v>43089</v>
      </c>
      <c r="G747" s="591">
        <v>1134.98</v>
      </c>
      <c r="H747" s="591">
        <v>1</v>
      </c>
      <c r="I747" s="591">
        <f t="shared" si="11"/>
        <v>1134.98</v>
      </c>
      <c r="J747" s="589" t="s">
        <v>6906</v>
      </c>
      <c r="K747" s="589" t="s">
        <v>614</v>
      </c>
      <c r="L747" s="590">
        <v>43089</v>
      </c>
      <c r="M747" s="589" t="s">
        <v>71</v>
      </c>
      <c r="N747" s="589" t="s">
        <v>6907</v>
      </c>
    </row>
    <row r="748" spans="1:14" x14ac:dyDescent="0.2">
      <c r="A748" s="589" t="s">
        <v>611</v>
      </c>
      <c r="B748" s="589" t="s">
        <v>2376</v>
      </c>
      <c r="C748" s="589" t="s">
        <v>2377</v>
      </c>
      <c r="D748" s="589" t="s">
        <v>2378</v>
      </c>
      <c r="E748" s="589" t="s">
        <v>6908</v>
      </c>
      <c r="F748" s="590">
        <v>43098</v>
      </c>
      <c r="G748" s="591">
        <v>4106.05</v>
      </c>
      <c r="H748" s="591">
        <v>1</v>
      </c>
      <c r="I748" s="591">
        <f t="shared" si="11"/>
        <v>4106.05</v>
      </c>
      <c r="J748" s="589" t="s">
        <v>474</v>
      </c>
      <c r="K748" s="589" t="s">
        <v>111</v>
      </c>
      <c r="L748" s="590">
        <v>43098</v>
      </c>
      <c r="M748" s="589" t="s">
        <v>71</v>
      </c>
      <c r="N748" s="589" t="s">
        <v>474</v>
      </c>
    </row>
    <row r="749" spans="1:14" x14ac:dyDescent="0.2">
      <c r="A749" s="589" t="s">
        <v>611</v>
      </c>
      <c r="B749" s="589" t="s">
        <v>255</v>
      </c>
      <c r="C749" s="589" t="s">
        <v>4453</v>
      </c>
      <c r="D749" s="589" t="s">
        <v>256</v>
      </c>
      <c r="E749" s="589" t="s">
        <v>6909</v>
      </c>
      <c r="F749" s="590">
        <v>43097</v>
      </c>
      <c r="G749" s="591">
        <v>2057</v>
      </c>
      <c r="H749" s="591">
        <v>1</v>
      </c>
      <c r="I749" s="591">
        <f t="shared" si="11"/>
        <v>2057</v>
      </c>
      <c r="J749" s="589" t="s">
        <v>6910</v>
      </c>
      <c r="K749" s="589" t="s">
        <v>375</v>
      </c>
      <c r="L749" s="590">
        <v>43097</v>
      </c>
      <c r="M749" s="589" t="s">
        <v>71</v>
      </c>
      <c r="N749" s="589" t="s">
        <v>6911</v>
      </c>
    </row>
    <row r="750" spans="1:14" x14ac:dyDescent="0.2">
      <c r="A750" s="589" t="s">
        <v>611</v>
      </c>
      <c r="B750" s="589" t="s">
        <v>78</v>
      </c>
      <c r="C750" s="589" t="s">
        <v>79</v>
      </c>
      <c r="D750" s="589" t="s">
        <v>80</v>
      </c>
      <c r="E750" s="589" t="s">
        <v>6912</v>
      </c>
      <c r="F750" s="590">
        <v>43098</v>
      </c>
      <c r="G750" s="591">
        <v>662.25</v>
      </c>
      <c r="H750" s="591">
        <v>1</v>
      </c>
      <c r="I750" s="591">
        <f t="shared" si="11"/>
        <v>662.25</v>
      </c>
      <c r="J750" s="589" t="s">
        <v>6913</v>
      </c>
      <c r="K750" s="589" t="s">
        <v>6914</v>
      </c>
      <c r="L750" s="590">
        <v>43098</v>
      </c>
      <c r="M750" s="589" t="s">
        <v>71</v>
      </c>
      <c r="N750" s="589" t="s">
        <v>6915</v>
      </c>
    </row>
    <row r="751" spans="1:14" x14ac:dyDescent="0.2">
      <c r="A751" s="589" t="s">
        <v>611</v>
      </c>
      <c r="B751" s="589" t="s">
        <v>78</v>
      </c>
      <c r="C751" s="589" t="s">
        <v>79</v>
      </c>
      <c r="D751" s="589" t="s">
        <v>80</v>
      </c>
      <c r="E751" s="589" t="s">
        <v>6916</v>
      </c>
      <c r="F751" s="590">
        <v>43097</v>
      </c>
      <c r="G751" s="591">
        <v>822.88</v>
      </c>
      <c r="H751" s="591">
        <v>1</v>
      </c>
      <c r="I751" s="591">
        <f t="shared" si="11"/>
        <v>822.88</v>
      </c>
      <c r="J751" s="589" t="s">
        <v>6917</v>
      </c>
      <c r="K751" s="589" t="s">
        <v>4460</v>
      </c>
      <c r="L751" s="590">
        <v>43098</v>
      </c>
      <c r="M751" s="589" t="s">
        <v>71</v>
      </c>
      <c r="N751" s="589" t="s">
        <v>6918</v>
      </c>
    </row>
    <row r="752" spans="1:14" x14ac:dyDescent="0.2">
      <c r="A752" s="589" t="s">
        <v>611</v>
      </c>
      <c r="B752" s="589" t="s">
        <v>78</v>
      </c>
      <c r="C752" s="589" t="s">
        <v>79</v>
      </c>
      <c r="D752" s="589" t="s">
        <v>80</v>
      </c>
      <c r="E752" s="589" t="s">
        <v>6919</v>
      </c>
      <c r="F752" s="590">
        <v>43096</v>
      </c>
      <c r="G752" s="591">
        <v>658.32</v>
      </c>
      <c r="H752" s="591">
        <v>1</v>
      </c>
      <c r="I752" s="591">
        <f t="shared" si="11"/>
        <v>658.32</v>
      </c>
      <c r="J752" s="589" t="s">
        <v>6920</v>
      </c>
      <c r="K752" s="589" t="s">
        <v>549</v>
      </c>
      <c r="L752" s="590">
        <v>43097</v>
      </c>
      <c r="M752" s="589" t="s">
        <v>71</v>
      </c>
      <c r="N752" s="589" t="s">
        <v>6921</v>
      </c>
    </row>
    <row r="753" spans="1:14" x14ac:dyDescent="0.2">
      <c r="A753" s="589" t="s">
        <v>611</v>
      </c>
      <c r="B753" s="589" t="s">
        <v>78</v>
      </c>
      <c r="C753" s="589" t="s">
        <v>79</v>
      </c>
      <c r="D753" s="589" t="s">
        <v>80</v>
      </c>
      <c r="E753" s="589" t="s">
        <v>6922</v>
      </c>
      <c r="F753" s="590">
        <v>43096</v>
      </c>
      <c r="G753" s="591">
        <v>1065.28</v>
      </c>
      <c r="H753" s="591">
        <v>1</v>
      </c>
      <c r="I753" s="591">
        <f t="shared" si="11"/>
        <v>1065.28</v>
      </c>
      <c r="J753" s="589" t="s">
        <v>6923</v>
      </c>
      <c r="K753" s="589" t="s">
        <v>563</v>
      </c>
      <c r="L753" s="590">
        <v>43097</v>
      </c>
      <c r="M753" s="589" t="s">
        <v>71</v>
      </c>
      <c r="N753" s="589" t="s">
        <v>6924</v>
      </c>
    </row>
    <row r="754" spans="1:14" x14ac:dyDescent="0.2">
      <c r="A754" s="589" t="s">
        <v>611</v>
      </c>
      <c r="B754" s="589" t="s">
        <v>78</v>
      </c>
      <c r="C754" s="589" t="s">
        <v>79</v>
      </c>
      <c r="D754" s="589" t="s">
        <v>80</v>
      </c>
      <c r="E754" s="589" t="s">
        <v>6925</v>
      </c>
      <c r="F754" s="590">
        <v>43091</v>
      </c>
      <c r="G754" s="591">
        <v>111.17</v>
      </c>
      <c r="H754" s="591">
        <v>1</v>
      </c>
      <c r="I754" s="591">
        <f t="shared" si="11"/>
        <v>111.17</v>
      </c>
      <c r="J754" s="589" t="s">
        <v>6926</v>
      </c>
      <c r="K754" s="589" t="s">
        <v>377</v>
      </c>
      <c r="L754" s="590">
        <v>43091</v>
      </c>
      <c r="M754" s="589" t="s">
        <v>71</v>
      </c>
      <c r="N754" s="589" t="s">
        <v>6927</v>
      </c>
    </row>
    <row r="755" spans="1:14" x14ac:dyDescent="0.2">
      <c r="A755" s="589" t="s">
        <v>611</v>
      </c>
      <c r="B755" s="589" t="s">
        <v>78</v>
      </c>
      <c r="C755" s="589" t="s">
        <v>79</v>
      </c>
      <c r="D755" s="589" t="s">
        <v>80</v>
      </c>
      <c r="E755" s="589" t="s">
        <v>6928</v>
      </c>
      <c r="F755" s="590">
        <v>43091</v>
      </c>
      <c r="G755" s="591">
        <v>195.72</v>
      </c>
      <c r="H755" s="591">
        <v>1</v>
      </c>
      <c r="I755" s="591">
        <f t="shared" si="11"/>
        <v>195.72</v>
      </c>
      <c r="J755" s="589" t="s">
        <v>6929</v>
      </c>
      <c r="K755" s="589" t="s">
        <v>509</v>
      </c>
      <c r="L755" s="590">
        <v>43091</v>
      </c>
      <c r="M755" s="589" t="s">
        <v>71</v>
      </c>
      <c r="N755" s="589" t="s">
        <v>6930</v>
      </c>
    </row>
    <row r="756" spans="1:14" x14ac:dyDescent="0.2">
      <c r="A756" s="589" t="s">
        <v>611</v>
      </c>
      <c r="B756" s="589" t="s">
        <v>78</v>
      </c>
      <c r="C756" s="589" t="s">
        <v>79</v>
      </c>
      <c r="D756" s="589" t="s">
        <v>80</v>
      </c>
      <c r="E756" s="589" t="s">
        <v>6931</v>
      </c>
      <c r="F756" s="590">
        <v>43091</v>
      </c>
      <c r="G756" s="591">
        <v>782.56</v>
      </c>
      <c r="H756" s="591">
        <v>1</v>
      </c>
      <c r="I756" s="591">
        <f t="shared" si="11"/>
        <v>782.56</v>
      </c>
      <c r="J756" s="589" t="s">
        <v>6932</v>
      </c>
      <c r="K756" s="589" t="s">
        <v>668</v>
      </c>
      <c r="L756" s="590">
        <v>43091</v>
      </c>
      <c r="M756" s="589" t="s">
        <v>71</v>
      </c>
      <c r="N756" s="589" t="s">
        <v>6933</v>
      </c>
    </row>
    <row r="757" spans="1:14" x14ac:dyDescent="0.2">
      <c r="A757" s="589" t="s">
        <v>611</v>
      </c>
      <c r="B757" s="589" t="s">
        <v>78</v>
      </c>
      <c r="C757" s="589" t="s">
        <v>79</v>
      </c>
      <c r="D757" s="589" t="s">
        <v>80</v>
      </c>
      <c r="E757" s="589" t="s">
        <v>6934</v>
      </c>
      <c r="F757" s="590">
        <v>43091</v>
      </c>
      <c r="G757" s="591">
        <v>830.67</v>
      </c>
      <c r="H757" s="591">
        <v>1</v>
      </c>
      <c r="I757" s="591">
        <f t="shared" si="11"/>
        <v>830.67</v>
      </c>
      <c r="J757" s="589" t="s">
        <v>6935</v>
      </c>
      <c r="K757" s="589" t="s">
        <v>683</v>
      </c>
      <c r="L757" s="590">
        <v>43091</v>
      </c>
      <c r="M757" s="589" t="s">
        <v>71</v>
      </c>
      <c r="N757" s="589" t="s">
        <v>6936</v>
      </c>
    </row>
    <row r="758" spans="1:14" x14ac:dyDescent="0.2">
      <c r="A758" s="589" t="s">
        <v>611</v>
      </c>
      <c r="B758" s="589" t="s">
        <v>78</v>
      </c>
      <c r="C758" s="589" t="s">
        <v>79</v>
      </c>
      <c r="D758" s="589" t="s">
        <v>80</v>
      </c>
      <c r="E758" s="589" t="s">
        <v>6937</v>
      </c>
      <c r="F758" s="590">
        <v>43090</v>
      </c>
      <c r="G758" s="591">
        <v>480.18</v>
      </c>
      <c r="H758" s="591">
        <v>1</v>
      </c>
      <c r="I758" s="591">
        <f t="shared" si="11"/>
        <v>480.18</v>
      </c>
      <c r="J758" s="589" t="s">
        <v>6938</v>
      </c>
      <c r="K758" s="589" t="s">
        <v>416</v>
      </c>
      <c r="L758" s="590">
        <v>43090</v>
      </c>
      <c r="M758" s="589" t="s">
        <v>71</v>
      </c>
      <c r="N758" s="589" t="s">
        <v>6939</v>
      </c>
    </row>
    <row r="759" spans="1:14" x14ac:dyDescent="0.2">
      <c r="A759" s="589" t="s">
        <v>611</v>
      </c>
      <c r="B759" s="589" t="s">
        <v>78</v>
      </c>
      <c r="C759" s="589" t="s">
        <v>79</v>
      </c>
      <c r="D759" s="589" t="s">
        <v>80</v>
      </c>
      <c r="E759" s="589" t="s">
        <v>6940</v>
      </c>
      <c r="F759" s="590">
        <v>43090</v>
      </c>
      <c r="G759" s="591">
        <v>435.6</v>
      </c>
      <c r="H759" s="591">
        <v>1</v>
      </c>
      <c r="I759" s="591">
        <f t="shared" si="11"/>
        <v>435.6</v>
      </c>
      <c r="J759" s="589" t="s">
        <v>6941</v>
      </c>
      <c r="K759" s="589" t="s">
        <v>2151</v>
      </c>
      <c r="L759" s="590">
        <v>43090</v>
      </c>
      <c r="M759" s="589" t="s">
        <v>71</v>
      </c>
      <c r="N759" s="589" t="s">
        <v>6942</v>
      </c>
    </row>
    <row r="760" spans="1:14" x14ac:dyDescent="0.2">
      <c r="A760" s="589" t="s">
        <v>611</v>
      </c>
      <c r="B760" s="589" t="s">
        <v>78</v>
      </c>
      <c r="C760" s="589" t="s">
        <v>79</v>
      </c>
      <c r="D760" s="589" t="s">
        <v>80</v>
      </c>
      <c r="E760" s="589" t="s">
        <v>6943</v>
      </c>
      <c r="F760" s="590">
        <v>43090</v>
      </c>
      <c r="G760" s="591">
        <v>63.48</v>
      </c>
      <c r="H760" s="591">
        <v>1</v>
      </c>
      <c r="I760" s="591">
        <f t="shared" si="11"/>
        <v>63.48</v>
      </c>
      <c r="J760" s="589" t="s">
        <v>474</v>
      </c>
      <c r="K760" s="589" t="s">
        <v>94</v>
      </c>
      <c r="L760" s="590">
        <v>43091</v>
      </c>
      <c r="M760" s="589" t="s">
        <v>71</v>
      </c>
      <c r="N760" s="589" t="s">
        <v>474</v>
      </c>
    </row>
    <row r="761" spans="1:14" x14ac:dyDescent="0.2">
      <c r="A761" s="589" t="s">
        <v>611</v>
      </c>
      <c r="B761" s="589" t="s">
        <v>78</v>
      </c>
      <c r="C761" s="589" t="s">
        <v>79</v>
      </c>
      <c r="D761" s="589" t="s">
        <v>80</v>
      </c>
      <c r="E761" s="589" t="s">
        <v>6944</v>
      </c>
      <c r="F761" s="590">
        <v>43090</v>
      </c>
      <c r="G761" s="591">
        <v>40.92</v>
      </c>
      <c r="H761" s="591">
        <v>1</v>
      </c>
      <c r="I761" s="591">
        <f t="shared" si="11"/>
        <v>40.92</v>
      </c>
      <c r="J761" s="589" t="s">
        <v>6945</v>
      </c>
      <c r="K761" s="589" t="s">
        <v>587</v>
      </c>
      <c r="L761" s="590">
        <v>43090</v>
      </c>
      <c r="M761" s="589" t="s">
        <v>71</v>
      </c>
      <c r="N761" s="589" t="s">
        <v>6946</v>
      </c>
    </row>
    <row r="762" spans="1:14" x14ac:dyDescent="0.2">
      <c r="A762" s="589" t="s">
        <v>611</v>
      </c>
      <c r="B762" s="589" t="s">
        <v>78</v>
      </c>
      <c r="C762" s="589" t="s">
        <v>79</v>
      </c>
      <c r="D762" s="589" t="s">
        <v>80</v>
      </c>
      <c r="E762" s="589" t="s">
        <v>6947</v>
      </c>
      <c r="F762" s="590">
        <v>43090</v>
      </c>
      <c r="G762" s="591">
        <v>9.89</v>
      </c>
      <c r="H762" s="591">
        <v>1</v>
      </c>
      <c r="I762" s="591">
        <f t="shared" si="11"/>
        <v>9.89</v>
      </c>
      <c r="J762" s="589" t="s">
        <v>6948</v>
      </c>
      <c r="K762" s="589" t="s">
        <v>94</v>
      </c>
      <c r="L762" s="590">
        <v>43090</v>
      </c>
      <c r="M762" s="589" t="s">
        <v>71</v>
      </c>
      <c r="N762" s="589" t="s">
        <v>6949</v>
      </c>
    </row>
    <row r="763" spans="1:14" x14ac:dyDescent="0.2">
      <c r="A763" s="589" t="s">
        <v>611</v>
      </c>
      <c r="B763" s="589" t="s">
        <v>78</v>
      </c>
      <c r="C763" s="589" t="s">
        <v>79</v>
      </c>
      <c r="D763" s="589" t="s">
        <v>80</v>
      </c>
      <c r="E763" s="589" t="s">
        <v>6950</v>
      </c>
      <c r="F763" s="590">
        <v>43090</v>
      </c>
      <c r="G763" s="591">
        <v>241.38</v>
      </c>
      <c r="H763" s="591">
        <v>1</v>
      </c>
      <c r="I763" s="591">
        <f t="shared" si="11"/>
        <v>241.38</v>
      </c>
      <c r="J763" s="589" t="s">
        <v>6951</v>
      </c>
      <c r="K763" s="589" t="s">
        <v>161</v>
      </c>
      <c r="L763" s="590">
        <v>43090</v>
      </c>
      <c r="M763" s="589" t="s">
        <v>71</v>
      </c>
      <c r="N763" s="589" t="s">
        <v>6952</v>
      </c>
    </row>
    <row r="764" spans="1:14" x14ac:dyDescent="0.2">
      <c r="A764" s="589" t="s">
        <v>611</v>
      </c>
      <c r="B764" s="589" t="s">
        <v>78</v>
      </c>
      <c r="C764" s="589" t="s">
        <v>79</v>
      </c>
      <c r="D764" s="589" t="s">
        <v>80</v>
      </c>
      <c r="E764" s="589" t="s">
        <v>6953</v>
      </c>
      <c r="F764" s="590">
        <v>43090</v>
      </c>
      <c r="G764" s="591">
        <v>26.05</v>
      </c>
      <c r="H764" s="591">
        <v>1</v>
      </c>
      <c r="I764" s="591">
        <f t="shared" si="11"/>
        <v>26.05</v>
      </c>
      <c r="J764" s="589" t="s">
        <v>474</v>
      </c>
      <c r="K764" s="589" t="s">
        <v>2649</v>
      </c>
      <c r="L764" s="590">
        <v>43091</v>
      </c>
      <c r="M764" s="589" t="s">
        <v>71</v>
      </c>
      <c r="N764" s="589" t="s">
        <v>474</v>
      </c>
    </row>
    <row r="765" spans="1:14" x14ac:dyDescent="0.2">
      <c r="A765" s="589" t="s">
        <v>611</v>
      </c>
      <c r="B765" s="589" t="s">
        <v>78</v>
      </c>
      <c r="C765" s="589" t="s">
        <v>79</v>
      </c>
      <c r="D765" s="589" t="s">
        <v>80</v>
      </c>
      <c r="E765" s="589" t="s">
        <v>6954</v>
      </c>
      <c r="F765" s="590">
        <v>43090</v>
      </c>
      <c r="G765" s="591">
        <v>45.17</v>
      </c>
      <c r="H765" s="591">
        <v>1</v>
      </c>
      <c r="I765" s="591">
        <f t="shared" si="11"/>
        <v>45.17</v>
      </c>
      <c r="J765" s="589" t="s">
        <v>3794</v>
      </c>
      <c r="K765" s="589" t="s">
        <v>152</v>
      </c>
      <c r="L765" s="590">
        <v>43090</v>
      </c>
      <c r="M765" s="589" t="s">
        <v>71</v>
      </c>
      <c r="N765" s="589" t="s">
        <v>3795</v>
      </c>
    </row>
    <row r="766" spans="1:14" x14ac:dyDescent="0.2">
      <c r="A766" s="589" t="s">
        <v>611</v>
      </c>
      <c r="B766" s="589" t="s">
        <v>78</v>
      </c>
      <c r="C766" s="589" t="s">
        <v>79</v>
      </c>
      <c r="D766" s="589" t="s">
        <v>80</v>
      </c>
      <c r="E766" s="589" t="s">
        <v>6955</v>
      </c>
      <c r="F766" s="590">
        <v>43090</v>
      </c>
      <c r="G766" s="591">
        <v>107.68</v>
      </c>
      <c r="H766" s="591">
        <v>1</v>
      </c>
      <c r="I766" s="591">
        <f t="shared" si="11"/>
        <v>107.68</v>
      </c>
      <c r="J766" s="589" t="s">
        <v>6956</v>
      </c>
      <c r="K766" s="589" t="s">
        <v>183</v>
      </c>
      <c r="L766" s="590">
        <v>43090</v>
      </c>
      <c r="M766" s="589" t="s">
        <v>71</v>
      </c>
      <c r="N766" s="589" t="s">
        <v>6957</v>
      </c>
    </row>
    <row r="767" spans="1:14" x14ac:dyDescent="0.2">
      <c r="A767" s="589" t="s">
        <v>611</v>
      </c>
      <c r="B767" s="589" t="s">
        <v>78</v>
      </c>
      <c r="C767" s="589" t="s">
        <v>79</v>
      </c>
      <c r="D767" s="589" t="s">
        <v>80</v>
      </c>
      <c r="E767" s="589" t="s">
        <v>6958</v>
      </c>
      <c r="F767" s="590">
        <v>43090</v>
      </c>
      <c r="G767" s="591">
        <v>5.95</v>
      </c>
      <c r="H767" s="591">
        <v>1</v>
      </c>
      <c r="I767" s="591">
        <f t="shared" si="11"/>
        <v>5.95</v>
      </c>
      <c r="J767" s="589" t="s">
        <v>474</v>
      </c>
      <c r="K767" s="589" t="s">
        <v>378</v>
      </c>
      <c r="L767" s="590">
        <v>43091</v>
      </c>
      <c r="M767" s="589" t="s">
        <v>71</v>
      </c>
      <c r="N767" s="589" t="s">
        <v>474</v>
      </c>
    </row>
    <row r="768" spans="1:14" x14ac:dyDescent="0.2">
      <c r="A768" s="589" t="s">
        <v>611</v>
      </c>
      <c r="B768" s="589" t="s">
        <v>78</v>
      </c>
      <c r="C768" s="589" t="s">
        <v>79</v>
      </c>
      <c r="D768" s="589" t="s">
        <v>80</v>
      </c>
      <c r="E768" s="589" t="s">
        <v>6959</v>
      </c>
      <c r="F768" s="590">
        <v>43090</v>
      </c>
      <c r="G768" s="591">
        <v>14.65</v>
      </c>
      <c r="H768" s="591">
        <v>1</v>
      </c>
      <c r="I768" s="591">
        <f t="shared" si="11"/>
        <v>14.65</v>
      </c>
      <c r="J768" s="589" t="s">
        <v>474</v>
      </c>
      <c r="K768" s="589" t="s">
        <v>533</v>
      </c>
      <c r="L768" s="590">
        <v>43091</v>
      </c>
      <c r="M768" s="589" t="s">
        <v>71</v>
      </c>
      <c r="N768" s="589" t="s">
        <v>474</v>
      </c>
    </row>
    <row r="769" spans="1:14" x14ac:dyDescent="0.2">
      <c r="A769" s="589" t="s">
        <v>611</v>
      </c>
      <c r="B769" s="589" t="s">
        <v>78</v>
      </c>
      <c r="C769" s="589" t="s">
        <v>79</v>
      </c>
      <c r="D769" s="589" t="s">
        <v>80</v>
      </c>
      <c r="E769" s="589" t="s">
        <v>6960</v>
      </c>
      <c r="F769" s="590">
        <v>43090</v>
      </c>
      <c r="G769" s="591">
        <v>3.86</v>
      </c>
      <c r="H769" s="591">
        <v>1</v>
      </c>
      <c r="I769" s="591">
        <f t="shared" si="11"/>
        <v>3.86</v>
      </c>
      <c r="J769" s="589" t="s">
        <v>6961</v>
      </c>
      <c r="K769" s="589" t="s">
        <v>237</v>
      </c>
      <c r="L769" s="590">
        <v>43090</v>
      </c>
      <c r="M769" s="589" t="s">
        <v>71</v>
      </c>
      <c r="N769" s="589" t="s">
        <v>474</v>
      </c>
    </row>
    <row r="770" spans="1:14" x14ac:dyDescent="0.2">
      <c r="A770" s="589" t="s">
        <v>611</v>
      </c>
      <c r="B770" s="589" t="s">
        <v>78</v>
      </c>
      <c r="C770" s="589" t="s">
        <v>79</v>
      </c>
      <c r="D770" s="589" t="s">
        <v>80</v>
      </c>
      <c r="E770" s="589" t="s">
        <v>6962</v>
      </c>
      <c r="F770" s="590">
        <v>43090</v>
      </c>
      <c r="G770" s="591">
        <v>25.88</v>
      </c>
      <c r="H770" s="591">
        <v>1</v>
      </c>
      <c r="I770" s="591">
        <f t="shared" si="11"/>
        <v>25.88</v>
      </c>
      <c r="J770" s="589" t="s">
        <v>6963</v>
      </c>
      <c r="K770" s="589" t="s">
        <v>587</v>
      </c>
      <c r="L770" s="590">
        <v>43090</v>
      </c>
      <c r="M770" s="589" t="s">
        <v>71</v>
      </c>
      <c r="N770" s="589" t="s">
        <v>6964</v>
      </c>
    </row>
    <row r="771" spans="1:14" x14ac:dyDescent="0.2">
      <c r="A771" s="589" t="s">
        <v>611</v>
      </c>
      <c r="B771" s="589" t="s">
        <v>78</v>
      </c>
      <c r="C771" s="589" t="s">
        <v>79</v>
      </c>
      <c r="D771" s="589" t="s">
        <v>80</v>
      </c>
      <c r="E771" s="589" t="s">
        <v>6965</v>
      </c>
      <c r="F771" s="590">
        <v>43090</v>
      </c>
      <c r="G771" s="591">
        <v>14.86</v>
      </c>
      <c r="H771" s="591">
        <v>1</v>
      </c>
      <c r="I771" s="591">
        <f t="shared" ref="I771:I834" si="12">G771*H771</f>
        <v>14.86</v>
      </c>
      <c r="J771" s="589" t="s">
        <v>474</v>
      </c>
      <c r="K771" s="589" t="s">
        <v>247</v>
      </c>
      <c r="L771" s="590">
        <v>43091</v>
      </c>
      <c r="M771" s="589" t="s">
        <v>71</v>
      </c>
      <c r="N771" s="589" t="s">
        <v>474</v>
      </c>
    </row>
    <row r="772" spans="1:14" x14ac:dyDescent="0.2">
      <c r="A772" s="589" t="s">
        <v>611</v>
      </c>
      <c r="B772" s="589" t="s">
        <v>78</v>
      </c>
      <c r="C772" s="589" t="s">
        <v>79</v>
      </c>
      <c r="D772" s="589" t="s">
        <v>80</v>
      </c>
      <c r="E772" s="589" t="s">
        <v>6966</v>
      </c>
      <c r="F772" s="590">
        <v>43090</v>
      </c>
      <c r="G772" s="591">
        <v>38.159999999999997</v>
      </c>
      <c r="H772" s="591">
        <v>1</v>
      </c>
      <c r="I772" s="591">
        <f t="shared" si="12"/>
        <v>38.159999999999997</v>
      </c>
      <c r="J772" s="589" t="s">
        <v>6967</v>
      </c>
      <c r="K772" s="589" t="s">
        <v>260</v>
      </c>
      <c r="L772" s="590">
        <v>43090</v>
      </c>
      <c r="M772" s="589" t="s">
        <v>71</v>
      </c>
      <c r="N772" s="589" t="s">
        <v>6968</v>
      </c>
    </row>
    <row r="773" spans="1:14" x14ac:dyDescent="0.2">
      <c r="A773" s="589" t="s">
        <v>611</v>
      </c>
      <c r="B773" s="589" t="s">
        <v>78</v>
      </c>
      <c r="C773" s="589" t="s">
        <v>79</v>
      </c>
      <c r="D773" s="589" t="s">
        <v>80</v>
      </c>
      <c r="E773" s="589" t="s">
        <v>6969</v>
      </c>
      <c r="F773" s="590">
        <v>43090</v>
      </c>
      <c r="G773" s="591">
        <v>142.74</v>
      </c>
      <c r="H773" s="591">
        <v>1</v>
      </c>
      <c r="I773" s="591">
        <f t="shared" si="12"/>
        <v>142.74</v>
      </c>
      <c r="J773" s="589" t="s">
        <v>6970</v>
      </c>
      <c r="K773" s="589" t="s">
        <v>3702</v>
      </c>
      <c r="L773" s="590">
        <v>43090</v>
      </c>
      <c r="M773" s="589" t="s">
        <v>71</v>
      </c>
      <c r="N773" s="589" t="s">
        <v>6971</v>
      </c>
    </row>
    <row r="774" spans="1:14" x14ac:dyDescent="0.2">
      <c r="A774" s="589" t="s">
        <v>611</v>
      </c>
      <c r="B774" s="589" t="s">
        <v>78</v>
      </c>
      <c r="C774" s="589" t="s">
        <v>79</v>
      </c>
      <c r="D774" s="589" t="s">
        <v>80</v>
      </c>
      <c r="E774" s="589" t="s">
        <v>6972</v>
      </c>
      <c r="F774" s="590">
        <v>43090</v>
      </c>
      <c r="G774" s="591">
        <v>183.54</v>
      </c>
      <c r="H774" s="591">
        <v>1</v>
      </c>
      <c r="I774" s="591">
        <f t="shared" si="12"/>
        <v>183.54</v>
      </c>
      <c r="J774" s="589" t="s">
        <v>474</v>
      </c>
      <c r="K774" s="589" t="s">
        <v>539</v>
      </c>
      <c r="L774" s="590">
        <v>43091</v>
      </c>
      <c r="M774" s="589" t="s">
        <v>71</v>
      </c>
      <c r="N774" s="589" t="s">
        <v>474</v>
      </c>
    </row>
    <row r="775" spans="1:14" x14ac:dyDescent="0.2">
      <c r="A775" s="589" t="s">
        <v>611</v>
      </c>
      <c r="B775" s="589" t="s">
        <v>78</v>
      </c>
      <c r="C775" s="589" t="s">
        <v>79</v>
      </c>
      <c r="D775" s="589" t="s">
        <v>80</v>
      </c>
      <c r="E775" s="589" t="s">
        <v>6973</v>
      </c>
      <c r="F775" s="590">
        <v>43090</v>
      </c>
      <c r="G775" s="591">
        <v>96.01</v>
      </c>
      <c r="H775" s="591">
        <v>1</v>
      </c>
      <c r="I775" s="591">
        <f t="shared" si="12"/>
        <v>96.01</v>
      </c>
      <c r="J775" s="589" t="s">
        <v>474</v>
      </c>
      <c r="K775" s="589" t="s">
        <v>394</v>
      </c>
      <c r="L775" s="590">
        <v>43091</v>
      </c>
      <c r="M775" s="589" t="s">
        <v>71</v>
      </c>
      <c r="N775" s="589" t="s">
        <v>474</v>
      </c>
    </row>
    <row r="776" spans="1:14" x14ac:dyDescent="0.2">
      <c r="A776" s="589" t="s">
        <v>611</v>
      </c>
      <c r="B776" s="589" t="s">
        <v>78</v>
      </c>
      <c r="C776" s="589" t="s">
        <v>79</v>
      </c>
      <c r="D776" s="589" t="s">
        <v>80</v>
      </c>
      <c r="E776" s="589" t="s">
        <v>6974</v>
      </c>
      <c r="F776" s="590">
        <v>43090</v>
      </c>
      <c r="G776" s="591">
        <v>83.62</v>
      </c>
      <c r="H776" s="591">
        <v>1</v>
      </c>
      <c r="I776" s="591">
        <f t="shared" si="12"/>
        <v>83.62</v>
      </c>
      <c r="J776" s="589" t="s">
        <v>474</v>
      </c>
      <c r="K776" s="589" t="s">
        <v>177</v>
      </c>
      <c r="L776" s="590">
        <v>43091</v>
      </c>
      <c r="M776" s="589" t="s">
        <v>71</v>
      </c>
      <c r="N776" s="589" t="s">
        <v>474</v>
      </c>
    </row>
    <row r="777" spans="1:14" x14ac:dyDescent="0.2">
      <c r="A777" s="589" t="s">
        <v>611</v>
      </c>
      <c r="B777" s="589" t="s">
        <v>78</v>
      </c>
      <c r="C777" s="589" t="s">
        <v>79</v>
      </c>
      <c r="D777" s="589" t="s">
        <v>80</v>
      </c>
      <c r="E777" s="589" t="s">
        <v>6975</v>
      </c>
      <c r="F777" s="590">
        <v>43090</v>
      </c>
      <c r="G777" s="591">
        <v>254.41</v>
      </c>
      <c r="H777" s="591">
        <v>1</v>
      </c>
      <c r="I777" s="591">
        <f t="shared" si="12"/>
        <v>254.41</v>
      </c>
      <c r="J777" s="589" t="s">
        <v>474</v>
      </c>
      <c r="K777" s="589" t="s">
        <v>6976</v>
      </c>
      <c r="L777" s="590">
        <v>43091</v>
      </c>
      <c r="M777" s="589" t="s">
        <v>71</v>
      </c>
      <c r="N777" s="589" t="s">
        <v>474</v>
      </c>
    </row>
    <row r="778" spans="1:14" x14ac:dyDescent="0.2">
      <c r="A778" s="589" t="s">
        <v>611</v>
      </c>
      <c r="B778" s="589" t="s">
        <v>78</v>
      </c>
      <c r="C778" s="589" t="s">
        <v>79</v>
      </c>
      <c r="D778" s="589" t="s">
        <v>80</v>
      </c>
      <c r="E778" s="589" t="s">
        <v>6977</v>
      </c>
      <c r="F778" s="590">
        <v>43090</v>
      </c>
      <c r="G778" s="591">
        <v>159.16</v>
      </c>
      <c r="H778" s="591">
        <v>1</v>
      </c>
      <c r="I778" s="591">
        <f t="shared" si="12"/>
        <v>159.16</v>
      </c>
      <c r="J778" s="589" t="s">
        <v>474</v>
      </c>
      <c r="K778" s="589" t="s">
        <v>2056</v>
      </c>
      <c r="L778" s="590">
        <v>43091</v>
      </c>
      <c r="M778" s="589" t="s">
        <v>71</v>
      </c>
      <c r="N778" s="589" t="s">
        <v>474</v>
      </c>
    </row>
    <row r="779" spans="1:14" x14ac:dyDescent="0.2">
      <c r="A779" s="589" t="s">
        <v>611</v>
      </c>
      <c r="B779" s="589" t="s">
        <v>78</v>
      </c>
      <c r="C779" s="589" t="s">
        <v>79</v>
      </c>
      <c r="D779" s="589" t="s">
        <v>80</v>
      </c>
      <c r="E779" s="589" t="s">
        <v>6978</v>
      </c>
      <c r="F779" s="590">
        <v>43090</v>
      </c>
      <c r="G779" s="591">
        <v>53.22</v>
      </c>
      <c r="H779" s="591">
        <v>1</v>
      </c>
      <c r="I779" s="591">
        <f t="shared" si="12"/>
        <v>53.22</v>
      </c>
      <c r="J779" s="589" t="s">
        <v>6979</v>
      </c>
      <c r="K779" s="589" t="s">
        <v>111</v>
      </c>
      <c r="L779" s="590">
        <v>43090</v>
      </c>
      <c r="M779" s="589" t="s">
        <v>71</v>
      </c>
      <c r="N779" s="589" t="s">
        <v>6980</v>
      </c>
    </row>
    <row r="780" spans="1:14" x14ac:dyDescent="0.2">
      <c r="A780" s="589" t="s">
        <v>611</v>
      </c>
      <c r="B780" s="589" t="s">
        <v>78</v>
      </c>
      <c r="C780" s="589" t="s">
        <v>79</v>
      </c>
      <c r="D780" s="589" t="s">
        <v>80</v>
      </c>
      <c r="E780" s="589" t="s">
        <v>6981</v>
      </c>
      <c r="F780" s="590">
        <v>43090</v>
      </c>
      <c r="G780" s="591">
        <v>43.02</v>
      </c>
      <c r="H780" s="591">
        <v>1</v>
      </c>
      <c r="I780" s="591">
        <f t="shared" si="12"/>
        <v>43.02</v>
      </c>
      <c r="J780" s="589" t="s">
        <v>6982</v>
      </c>
      <c r="K780" s="589" t="s">
        <v>226</v>
      </c>
      <c r="L780" s="590">
        <v>43091</v>
      </c>
      <c r="M780" s="589" t="s">
        <v>71</v>
      </c>
      <c r="N780" s="589" t="s">
        <v>6983</v>
      </c>
    </row>
    <row r="781" spans="1:14" x14ac:dyDescent="0.2">
      <c r="A781" s="589" t="s">
        <v>611</v>
      </c>
      <c r="B781" s="589" t="s">
        <v>78</v>
      </c>
      <c r="C781" s="589" t="s">
        <v>79</v>
      </c>
      <c r="D781" s="589" t="s">
        <v>80</v>
      </c>
      <c r="E781" s="589" t="s">
        <v>6984</v>
      </c>
      <c r="F781" s="590">
        <v>43090</v>
      </c>
      <c r="G781" s="591">
        <v>18.2</v>
      </c>
      <c r="H781" s="591">
        <v>1</v>
      </c>
      <c r="I781" s="591">
        <f t="shared" si="12"/>
        <v>18.2</v>
      </c>
      <c r="J781" s="589" t="s">
        <v>6985</v>
      </c>
      <c r="K781" s="589" t="s">
        <v>111</v>
      </c>
      <c r="L781" s="590">
        <v>43090</v>
      </c>
      <c r="M781" s="589" t="s">
        <v>71</v>
      </c>
      <c r="N781" s="589" t="s">
        <v>6986</v>
      </c>
    </row>
    <row r="782" spans="1:14" x14ac:dyDescent="0.2">
      <c r="A782" s="589" t="s">
        <v>611</v>
      </c>
      <c r="B782" s="589" t="s">
        <v>78</v>
      </c>
      <c r="C782" s="589" t="s">
        <v>79</v>
      </c>
      <c r="D782" s="589" t="s">
        <v>80</v>
      </c>
      <c r="E782" s="589" t="s">
        <v>6987</v>
      </c>
      <c r="F782" s="590">
        <v>43090</v>
      </c>
      <c r="G782" s="591">
        <v>134.44</v>
      </c>
      <c r="H782" s="591">
        <v>1</v>
      </c>
      <c r="I782" s="591">
        <f t="shared" si="12"/>
        <v>134.44</v>
      </c>
      <c r="J782" s="589" t="s">
        <v>6988</v>
      </c>
      <c r="K782" s="589" t="s">
        <v>94</v>
      </c>
      <c r="L782" s="590">
        <v>43090</v>
      </c>
      <c r="M782" s="589" t="s">
        <v>71</v>
      </c>
      <c r="N782" s="589" t="s">
        <v>6989</v>
      </c>
    </row>
    <row r="783" spans="1:14" x14ac:dyDescent="0.2">
      <c r="A783" s="589" t="s">
        <v>611</v>
      </c>
      <c r="B783" s="589" t="s">
        <v>78</v>
      </c>
      <c r="C783" s="589" t="s">
        <v>79</v>
      </c>
      <c r="D783" s="589" t="s">
        <v>80</v>
      </c>
      <c r="E783" s="589" t="s">
        <v>6990</v>
      </c>
      <c r="F783" s="590">
        <v>43090</v>
      </c>
      <c r="G783" s="591">
        <v>116.56</v>
      </c>
      <c r="H783" s="591">
        <v>1</v>
      </c>
      <c r="I783" s="591">
        <f t="shared" si="12"/>
        <v>116.56</v>
      </c>
      <c r="J783" s="589" t="s">
        <v>6991</v>
      </c>
      <c r="K783" s="589" t="s">
        <v>161</v>
      </c>
      <c r="L783" s="590">
        <v>43090</v>
      </c>
      <c r="M783" s="589" t="s">
        <v>71</v>
      </c>
      <c r="N783" s="589" t="s">
        <v>6992</v>
      </c>
    </row>
    <row r="784" spans="1:14" x14ac:dyDescent="0.2">
      <c r="A784" s="589" t="s">
        <v>611</v>
      </c>
      <c r="B784" s="589" t="s">
        <v>78</v>
      </c>
      <c r="C784" s="589" t="s">
        <v>79</v>
      </c>
      <c r="D784" s="589" t="s">
        <v>80</v>
      </c>
      <c r="E784" s="589" t="s">
        <v>6993</v>
      </c>
      <c r="F784" s="590">
        <v>43090</v>
      </c>
      <c r="G784" s="591">
        <v>235.25</v>
      </c>
      <c r="H784" s="591">
        <v>1</v>
      </c>
      <c r="I784" s="591">
        <f t="shared" si="12"/>
        <v>235.25</v>
      </c>
      <c r="J784" s="589" t="s">
        <v>6994</v>
      </c>
      <c r="K784" s="589" t="s">
        <v>223</v>
      </c>
      <c r="L784" s="590">
        <v>43090</v>
      </c>
      <c r="M784" s="589" t="s">
        <v>71</v>
      </c>
      <c r="N784" s="589" t="s">
        <v>6995</v>
      </c>
    </row>
    <row r="785" spans="1:14" x14ac:dyDescent="0.2">
      <c r="A785" s="589" t="s">
        <v>611</v>
      </c>
      <c r="B785" s="589" t="s">
        <v>78</v>
      </c>
      <c r="C785" s="589" t="s">
        <v>79</v>
      </c>
      <c r="D785" s="589" t="s">
        <v>80</v>
      </c>
      <c r="E785" s="589" t="s">
        <v>6996</v>
      </c>
      <c r="F785" s="590">
        <v>43090</v>
      </c>
      <c r="G785" s="591">
        <v>74.02</v>
      </c>
      <c r="H785" s="591">
        <v>1</v>
      </c>
      <c r="I785" s="591">
        <f t="shared" si="12"/>
        <v>74.02</v>
      </c>
      <c r="J785" s="589" t="s">
        <v>6997</v>
      </c>
      <c r="K785" s="589" t="s">
        <v>161</v>
      </c>
      <c r="L785" s="590">
        <v>43090</v>
      </c>
      <c r="M785" s="589" t="s">
        <v>71</v>
      </c>
      <c r="N785" s="589" t="s">
        <v>6998</v>
      </c>
    </row>
    <row r="786" spans="1:14" x14ac:dyDescent="0.2">
      <c r="A786" s="589" t="s">
        <v>611</v>
      </c>
      <c r="B786" s="589" t="s">
        <v>78</v>
      </c>
      <c r="C786" s="589" t="s">
        <v>79</v>
      </c>
      <c r="D786" s="589" t="s">
        <v>80</v>
      </c>
      <c r="E786" s="589" t="s">
        <v>6999</v>
      </c>
      <c r="F786" s="590">
        <v>43090</v>
      </c>
      <c r="G786" s="591">
        <v>26.4</v>
      </c>
      <c r="H786" s="591">
        <v>1</v>
      </c>
      <c r="I786" s="591">
        <f t="shared" si="12"/>
        <v>26.4</v>
      </c>
      <c r="J786" s="589" t="s">
        <v>474</v>
      </c>
      <c r="K786" s="589" t="s">
        <v>111</v>
      </c>
      <c r="L786" s="590">
        <v>43091</v>
      </c>
      <c r="M786" s="589" t="s">
        <v>71</v>
      </c>
      <c r="N786" s="589" t="s">
        <v>474</v>
      </c>
    </row>
    <row r="787" spans="1:14" x14ac:dyDescent="0.2">
      <c r="A787" s="589" t="s">
        <v>611</v>
      </c>
      <c r="B787" s="589" t="s">
        <v>78</v>
      </c>
      <c r="C787" s="589" t="s">
        <v>79</v>
      </c>
      <c r="D787" s="589" t="s">
        <v>80</v>
      </c>
      <c r="E787" s="589" t="s">
        <v>7000</v>
      </c>
      <c r="F787" s="590">
        <v>43090</v>
      </c>
      <c r="G787" s="591">
        <v>6.88</v>
      </c>
      <c r="H787" s="591">
        <v>1</v>
      </c>
      <c r="I787" s="591">
        <f t="shared" si="12"/>
        <v>6.88</v>
      </c>
      <c r="J787" s="589" t="s">
        <v>7001</v>
      </c>
      <c r="K787" s="589" t="s">
        <v>161</v>
      </c>
      <c r="L787" s="590">
        <v>43090</v>
      </c>
      <c r="M787" s="589" t="s">
        <v>71</v>
      </c>
      <c r="N787" s="589" t="s">
        <v>7002</v>
      </c>
    </row>
    <row r="788" spans="1:14" x14ac:dyDescent="0.2">
      <c r="A788" s="589" t="s">
        <v>611</v>
      </c>
      <c r="B788" s="589" t="s">
        <v>78</v>
      </c>
      <c r="C788" s="589" t="s">
        <v>79</v>
      </c>
      <c r="D788" s="589" t="s">
        <v>80</v>
      </c>
      <c r="E788" s="589" t="s">
        <v>7003</v>
      </c>
      <c r="F788" s="590">
        <v>43090</v>
      </c>
      <c r="G788" s="591">
        <v>131.27000000000001</v>
      </c>
      <c r="H788" s="591">
        <v>1</v>
      </c>
      <c r="I788" s="591">
        <f t="shared" si="12"/>
        <v>131.27000000000001</v>
      </c>
      <c r="J788" s="589" t="s">
        <v>7004</v>
      </c>
      <c r="K788" s="589" t="s">
        <v>86</v>
      </c>
      <c r="L788" s="590">
        <v>43090</v>
      </c>
      <c r="M788" s="589" t="s">
        <v>71</v>
      </c>
      <c r="N788" s="589" t="s">
        <v>7005</v>
      </c>
    </row>
    <row r="789" spans="1:14" x14ac:dyDescent="0.2">
      <c r="A789" s="589" t="s">
        <v>611</v>
      </c>
      <c r="B789" s="589" t="s">
        <v>78</v>
      </c>
      <c r="C789" s="589" t="s">
        <v>79</v>
      </c>
      <c r="D789" s="589" t="s">
        <v>80</v>
      </c>
      <c r="E789" s="589" t="s">
        <v>7006</v>
      </c>
      <c r="F789" s="590">
        <v>43090</v>
      </c>
      <c r="G789" s="591">
        <v>42.94</v>
      </c>
      <c r="H789" s="591">
        <v>1</v>
      </c>
      <c r="I789" s="591">
        <f t="shared" si="12"/>
        <v>42.94</v>
      </c>
      <c r="J789" s="589" t="s">
        <v>474</v>
      </c>
      <c r="K789" s="589" t="s">
        <v>86</v>
      </c>
      <c r="L789" s="590">
        <v>43091</v>
      </c>
      <c r="M789" s="589" t="s">
        <v>71</v>
      </c>
      <c r="N789" s="589" t="s">
        <v>474</v>
      </c>
    </row>
    <row r="790" spans="1:14" x14ac:dyDescent="0.2">
      <c r="A790" s="589" t="s">
        <v>611</v>
      </c>
      <c r="B790" s="589" t="s">
        <v>78</v>
      </c>
      <c r="C790" s="589" t="s">
        <v>79</v>
      </c>
      <c r="D790" s="589" t="s">
        <v>80</v>
      </c>
      <c r="E790" s="589" t="s">
        <v>7007</v>
      </c>
      <c r="F790" s="590">
        <v>43090</v>
      </c>
      <c r="G790" s="591">
        <v>149.46</v>
      </c>
      <c r="H790" s="591">
        <v>1</v>
      </c>
      <c r="I790" s="591">
        <f t="shared" si="12"/>
        <v>149.46</v>
      </c>
      <c r="J790" s="589" t="s">
        <v>7008</v>
      </c>
      <c r="K790" s="589" t="s">
        <v>183</v>
      </c>
      <c r="L790" s="590">
        <v>43090</v>
      </c>
      <c r="M790" s="589" t="s">
        <v>71</v>
      </c>
      <c r="N790" s="589" t="s">
        <v>7009</v>
      </c>
    </row>
    <row r="791" spans="1:14" x14ac:dyDescent="0.2">
      <c r="A791" s="589" t="s">
        <v>611</v>
      </c>
      <c r="B791" s="589" t="s">
        <v>78</v>
      </c>
      <c r="C791" s="589" t="s">
        <v>79</v>
      </c>
      <c r="D791" s="589" t="s">
        <v>80</v>
      </c>
      <c r="E791" s="589" t="s">
        <v>7010</v>
      </c>
      <c r="F791" s="590">
        <v>43090</v>
      </c>
      <c r="G791" s="591">
        <v>38.200000000000003</v>
      </c>
      <c r="H791" s="591">
        <v>1</v>
      </c>
      <c r="I791" s="591">
        <f t="shared" si="12"/>
        <v>38.200000000000003</v>
      </c>
      <c r="J791" s="589" t="s">
        <v>474</v>
      </c>
      <c r="K791" s="589" t="s">
        <v>2647</v>
      </c>
      <c r="L791" s="590">
        <v>43091</v>
      </c>
      <c r="M791" s="589" t="s">
        <v>71</v>
      </c>
      <c r="N791" s="589" t="s">
        <v>474</v>
      </c>
    </row>
    <row r="792" spans="1:14" x14ac:dyDescent="0.2">
      <c r="A792" s="589" t="s">
        <v>611</v>
      </c>
      <c r="B792" s="589" t="s">
        <v>78</v>
      </c>
      <c r="C792" s="589" t="s">
        <v>79</v>
      </c>
      <c r="D792" s="589" t="s">
        <v>80</v>
      </c>
      <c r="E792" s="589" t="s">
        <v>7011</v>
      </c>
      <c r="F792" s="590">
        <v>43090</v>
      </c>
      <c r="G792" s="591">
        <v>64.069999999999993</v>
      </c>
      <c r="H792" s="591">
        <v>1</v>
      </c>
      <c r="I792" s="591">
        <f t="shared" si="12"/>
        <v>64.069999999999993</v>
      </c>
      <c r="J792" s="589" t="s">
        <v>7012</v>
      </c>
      <c r="K792" s="589" t="s">
        <v>111</v>
      </c>
      <c r="L792" s="590">
        <v>43090</v>
      </c>
      <c r="M792" s="589" t="s">
        <v>71</v>
      </c>
      <c r="N792" s="589" t="s">
        <v>7013</v>
      </c>
    </row>
    <row r="793" spans="1:14" x14ac:dyDescent="0.2">
      <c r="A793" s="589" t="s">
        <v>611</v>
      </c>
      <c r="B793" s="589" t="s">
        <v>78</v>
      </c>
      <c r="C793" s="589" t="s">
        <v>79</v>
      </c>
      <c r="D793" s="589" t="s">
        <v>80</v>
      </c>
      <c r="E793" s="589" t="s">
        <v>7014</v>
      </c>
      <c r="F793" s="590">
        <v>43090</v>
      </c>
      <c r="G793" s="591">
        <v>22.4</v>
      </c>
      <c r="H793" s="591">
        <v>1</v>
      </c>
      <c r="I793" s="591">
        <f t="shared" si="12"/>
        <v>22.4</v>
      </c>
      <c r="J793" s="589" t="s">
        <v>3794</v>
      </c>
      <c r="K793" s="589" t="s">
        <v>152</v>
      </c>
      <c r="L793" s="590">
        <v>43090</v>
      </c>
      <c r="M793" s="589" t="s">
        <v>71</v>
      </c>
      <c r="N793" s="589" t="s">
        <v>3795</v>
      </c>
    </row>
    <row r="794" spans="1:14" x14ac:dyDescent="0.2">
      <c r="A794" s="589" t="s">
        <v>611</v>
      </c>
      <c r="B794" s="589" t="s">
        <v>78</v>
      </c>
      <c r="C794" s="589" t="s">
        <v>79</v>
      </c>
      <c r="D794" s="589" t="s">
        <v>80</v>
      </c>
      <c r="E794" s="589" t="s">
        <v>7015</v>
      </c>
      <c r="F794" s="590">
        <v>43090</v>
      </c>
      <c r="G794" s="591">
        <v>36.81</v>
      </c>
      <c r="H794" s="591">
        <v>1</v>
      </c>
      <c r="I794" s="591">
        <f t="shared" si="12"/>
        <v>36.81</v>
      </c>
      <c r="J794" s="589" t="s">
        <v>474</v>
      </c>
      <c r="K794" s="589" t="s">
        <v>183</v>
      </c>
      <c r="L794" s="590">
        <v>43091</v>
      </c>
      <c r="M794" s="589" t="s">
        <v>71</v>
      </c>
      <c r="N794" s="589" t="s">
        <v>474</v>
      </c>
    </row>
    <row r="795" spans="1:14" x14ac:dyDescent="0.2">
      <c r="A795" s="589" t="s">
        <v>611</v>
      </c>
      <c r="B795" s="589" t="s">
        <v>78</v>
      </c>
      <c r="C795" s="589" t="s">
        <v>79</v>
      </c>
      <c r="D795" s="589" t="s">
        <v>80</v>
      </c>
      <c r="E795" s="589" t="s">
        <v>7016</v>
      </c>
      <c r="F795" s="590">
        <v>43090</v>
      </c>
      <c r="G795" s="591">
        <v>147.85</v>
      </c>
      <c r="H795" s="591">
        <v>1</v>
      </c>
      <c r="I795" s="591">
        <f t="shared" si="12"/>
        <v>147.85</v>
      </c>
      <c r="J795" s="589" t="s">
        <v>7017</v>
      </c>
      <c r="K795" s="589" t="s">
        <v>4290</v>
      </c>
      <c r="L795" s="590">
        <v>43090</v>
      </c>
      <c r="M795" s="589" t="s">
        <v>71</v>
      </c>
      <c r="N795" s="589" t="s">
        <v>7018</v>
      </c>
    </row>
    <row r="796" spans="1:14" x14ac:dyDescent="0.2">
      <c r="A796" s="589" t="s">
        <v>611</v>
      </c>
      <c r="B796" s="589" t="s">
        <v>78</v>
      </c>
      <c r="C796" s="589" t="s">
        <v>79</v>
      </c>
      <c r="D796" s="589" t="s">
        <v>80</v>
      </c>
      <c r="E796" s="589" t="s">
        <v>7019</v>
      </c>
      <c r="F796" s="590">
        <v>43090</v>
      </c>
      <c r="G796" s="591">
        <v>36.18</v>
      </c>
      <c r="H796" s="591">
        <v>1</v>
      </c>
      <c r="I796" s="591">
        <f t="shared" si="12"/>
        <v>36.18</v>
      </c>
      <c r="J796" s="589" t="s">
        <v>474</v>
      </c>
      <c r="K796" s="589" t="s">
        <v>7020</v>
      </c>
      <c r="L796" s="590">
        <v>43091</v>
      </c>
      <c r="M796" s="589" t="s">
        <v>71</v>
      </c>
      <c r="N796" s="589" t="s">
        <v>474</v>
      </c>
    </row>
    <row r="797" spans="1:14" x14ac:dyDescent="0.2">
      <c r="A797" s="589" t="s">
        <v>611</v>
      </c>
      <c r="B797" s="589" t="s">
        <v>78</v>
      </c>
      <c r="C797" s="589" t="s">
        <v>79</v>
      </c>
      <c r="D797" s="589" t="s">
        <v>80</v>
      </c>
      <c r="E797" s="589" t="s">
        <v>7021</v>
      </c>
      <c r="F797" s="590">
        <v>43090</v>
      </c>
      <c r="G797" s="591">
        <v>67.319999999999993</v>
      </c>
      <c r="H797" s="591">
        <v>1</v>
      </c>
      <c r="I797" s="591">
        <f t="shared" si="12"/>
        <v>67.319999999999993</v>
      </c>
      <c r="J797" s="589" t="s">
        <v>7022</v>
      </c>
      <c r="K797" s="589" t="s">
        <v>111</v>
      </c>
      <c r="L797" s="590">
        <v>43090</v>
      </c>
      <c r="M797" s="589" t="s">
        <v>71</v>
      </c>
      <c r="N797" s="589" t="s">
        <v>7023</v>
      </c>
    </row>
    <row r="798" spans="1:14" x14ac:dyDescent="0.2">
      <c r="A798" s="589" t="s">
        <v>611</v>
      </c>
      <c r="B798" s="589" t="s">
        <v>78</v>
      </c>
      <c r="C798" s="589" t="s">
        <v>79</v>
      </c>
      <c r="D798" s="589" t="s">
        <v>80</v>
      </c>
      <c r="E798" s="589" t="s">
        <v>7024</v>
      </c>
      <c r="F798" s="590">
        <v>43090</v>
      </c>
      <c r="G798" s="591">
        <v>107.13</v>
      </c>
      <c r="H798" s="591">
        <v>1</v>
      </c>
      <c r="I798" s="591">
        <f t="shared" si="12"/>
        <v>107.13</v>
      </c>
      <c r="J798" s="589" t="s">
        <v>7025</v>
      </c>
      <c r="K798" s="589" t="s">
        <v>7026</v>
      </c>
      <c r="L798" s="590">
        <v>43090</v>
      </c>
      <c r="M798" s="589" t="s">
        <v>71</v>
      </c>
      <c r="N798" s="589" t="s">
        <v>7027</v>
      </c>
    </row>
    <row r="799" spans="1:14" x14ac:dyDescent="0.2">
      <c r="A799" s="589" t="s">
        <v>611</v>
      </c>
      <c r="B799" s="589" t="s">
        <v>78</v>
      </c>
      <c r="C799" s="589" t="s">
        <v>79</v>
      </c>
      <c r="D799" s="589" t="s">
        <v>80</v>
      </c>
      <c r="E799" s="589" t="s">
        <v>7028</v>
      </c>
      <c r="F799" s="590">
        <v>43090</v>
      </c>
      <c r="G799" s="591">
        <v>336.09</v>
      </c>
      <c r="H799" s="591">
        <v>1</v>
      </c>
      <c r="I799" s="591">
        <f t="shared" si="12"/>
        <v>336.09</v>
      </c>
      <c r="J799" s="589" t="s">
        <v>7029</v>
      </c>
      <c r="K799" s="589" t="s">
        <v>378</v>
      </c>
      <c r="L799" s="590">
        <v>43090</v>
      </c>
      <c r="M799" s="589" t="s">
        <v>71</v>
      </c>
      <c r="N799" s="589" t="s">
        <v>7030</v>
      </c>
    </row>
    <row r="800" spans="1:14" x14ac:dyDescent="0.2">
      <c r="A800" s="589" t="s">
        <v>611</v>
      </c>
      <c r="B800" s="589" t="s">
        <v>78</v>
      </c>
      <c r="C800" s="589" t="s">
        <v>79</v>
      </c>
      <c r="D800" s="589" t="s">
        <v>80</v>
      </c>
      <c r="E800" s="589" t="s">
        <v>7031</v>
      </c>
      <c r="F800" s="590">
        <v>43090</v>
      </c>
      <c r="G800" s="591">
        <v>39.85</v>
      </c>
      <c r="H800" s="591">
        <v>1</v>
      </c>
      <c r="I800" s="591">
        <f t="shared" si="12"/>
        <v>39.85</v>
      </c>
      <c r="J800" s="589" t="s">
        <v>7032</v>
      </c>
      <c r="K800" s="589" t="s">
        <v>526</v>
      </c>
      <c r="L800" s="590">
        <v>43090</v>
      </c>
      <c r="M800" s="589" t="s">
        <v>71</v>
      </c>
      <c r="N800" s="589" t="s">
        <v>7033</v>
      </c>
    </row>
    <row r="801" spans="1:14" x14ac:dyDescent="0.2">
      <c r="A801" s="589" t="s">
        <v>611</v>
      </c>
      <c r="B801" s="589" t="s">
        <v>78</v>
      </c>
      <c r="C801" s="589" t="s">
        <v>79</v>
      </c>
      <c r="D801" s="589" t="s">
        <v>80</v>
      </c>
      <c r="E801" s="589" t="s">
        <v>7034</v>
      </c>
      <c r="F801" s="590">
        <v>43090</v>
      </c>
      <c r="G801" s="591">
        <v>86.83</v>
      </c>
      <c r="H801" s="591">
        <v>1</v>
      </c>
      <c r="I801" s="591">
        <f t="shared" si="12"/>
        <v>86.83</v>
      </c>
      <c r="J801" s="589" t="s">
        <v>474</v>
      </c>
      <c r="K801" s="589" t="s">
        <v>233</v>
      </c>
      <c r="L801" s="590">
        <v>43091</v>
      </c>
      <c r="M801" s="589" t="s">
        <v>71</v>
      </c>
      <c r="N801" s="589" t="s">
        <v>474</v>
      </c>
    </row>
    <row r="802" spans="1:14" x14ac:dyDescent="0.2">
      <c r="A802" s="589" t="s">
        <v>611</v>
      </c>
      <c r="B802" s="589" t="s">
        <v>78</v>
      </c>
      <c r="C802" s="589" t="s">
        <v>79</v>
      </c>
      <c r="D802" s="589" t="s">
        <v>80</v>
      </c>
      <c r="E802" s="589" t="s">
        <v>7035</v>
      </c>
      <c r="F802" s="590">
        <v>43090</v>
      </c>
      <c r="G802" s="591">
        <v>12.09</v>
      </c>
      <c r="H802" s="591">
        <v>1</v>
      </c>
      <c r="I802" s="591">
        <f t="shared" si="12"/>
        <v>12.09</v>
      </c>
      <c r="J802" s="589" t="s">
        <v>7036</v>
      </c>
      <c r="K802" s="589" t="s">
        <v>7037</v>
      </c>
      <c r="L802" s="590">
        <v>43090</v>
      </c>
      <c r="M802" s="589" t="s">
        <v>71</v>
      </c>
      <c r="N802" s="589" t="s">
        <v>7038</v>
      </c>
    </row>
    <row r="803" spans="1:14" x14ac:dyDescent="0.2">
      <c r="A803" s="589" t="s">
        <v>611</v>
      </c>
      <c r="B803" s="589" t="s">
        <v>78</v>
      </c>
      <c r="C803" s="589" t="s">
        <v>79</v>
      </c>
      <c r="D803" s="589" t="s">
        <v>80</v>
      </c>
      <c r="E803" s="589" t="s">
        <v>7039</v>
      </c>
      <c r="F803" s="590">
        <v>43090</v>
      </c>
      <c r="G803" s="591">
        <v>56.16</v>
      </c>
      <c r="H803" s="591">
        <v>1</v>
      </c>
      <c r="I803" s="591">
        <f t="shared" si="12"/>
        <v>56.16</v>
      </c>
      <c r="J803" s="589" t="s">
        <v>7040</v>
      </c>
      <c r="K803" s="589" t="s">
        <v>111</v>
      </c>
      <c r="L803" s="590">
        <v>43091</v>
      </c>
      <c r="M803" s="589" t="s">
        <v>71</v>
      </c>
      <c r="N803" s="589" t="s">
        <v>7041</v>
      </c>
    </row>
    <row r="804" spans="1:14" x14ac:dyDescent="0.2">
      <c r="A804" s="589" t="s">
        <v>611</v>
      </c>
      <c r="B804" s="589" t="s">
        <v>78</v>
      </c>
      <c r="C804" s="589" t="s">
        <v>79</v>
      </c>
      <c r="D804" s="589" t="s">
        <v>80</v>
      </c>
      <c r="E804" s="589" t="s">
        <v>7042</v>
      </c>
      <c r="F804" s="590">
        <v>43090</v>
      </c>
      <c r="G804" s="591">
        <v>47.35</v>
      </c>
      <c r="H804" s="591">
        <v>1</v>
      </c>
      <c r="I804" s="591">
        <f t="shared" si="12"/>
        <v>47.35</v>
      </c>
      <c r="J804" s="589" t="s">
        <v>7043</v>
      </c>
      <c r="K804" s="589" t="s">
        <v>232</v>
      </c>
      <c r="L804" s="590">
        <v>43090</v>
      </c>
      <c r="M804" s="589" t="s">
        <v>71</v>
      </c>
      <c r="N804" s="589" t="s">
        <v>7044</v>
      </c>
    </row>
    <row r="805" spans="1:14" x14ac:dyDescent="0.2">
      <c r="A805" s="589" t="s">
        <v>611</v>
      </c>
      <c r="B805" s="589" t="s">
        <v>78</v>
      </c>
      <c r="C805" s="589" t="s">
        <v>79</v>
      </c>
      <c r="D805" s="589" t="s">
        <v>80</v>
      </c>
      <c r="E805" s="589" t="s">
        <v>7045</v>
      </c>
      <c r="F805" s="590">
        <v>43090</v>
      </c>
      <c r="G805" s="591">
        <v>323.37</v>
      </c>
      <c r="H805" s="591">
        <v>1</v>
      </c>
      <c r="I805" s="591">
        <f t="shared" si="12"/>
        <v>323.37</v>
      </c>
      <c r="J805" s="589" t="s">
        <v>474</v>
      </c>
      <c r="K805" s="589" t="s">
        <v>237</v>
      </c>
      <c r="L805" s="590">
        <v>43091</v>
      </c>
      <c r="M805" s="589" t="s">
        <v>71</v>
      </c>
      <c r="N805" s="589" t="s">
        <v>474</v>
      </c>
    </row>
    <row r="806" spans="1:14" x14ac:dyDescent="0.2">
      <c r="A806" s="589" t="s">
        <v>611</v>
      </c>
      <c r="B806" s="589" t="s">
        <v>78</v>
      </c>
      <c r="C806" s="589" t="s">
        <v>79</v>
      </c>
      <c r="D806" s="589" t="s">
        <v>80</v>
      </c>
      <c r="E806" s="589" t="s">
        <v>7046</v>
      </c>
      <c r="F806" s="590">
        <v>43090</v>
      </c>
      <c r="G806" s="591">
        <v>150.78</v>
      </c>
      <c r="H806" s="591">
        <v>1</v>
      </c>
      <c r="I806" s="591">
        <f t="shared" si="12"/>
        <v>150.78</v>
      </c>
      <c r="J806" s="589" t="s">
        <v>7047</v>
      </c>
      <c r="K806" s="589" t="s">
        <v>1808</v>
      </c>
      <c r="L806" s="590">
        <v>43090</v>
      </c>
      <c r="M806" s="589" t="s">
        <v>71</v>
      </c>
      <c r="N806" s="589" t="s">
        <v>7048</v>
      </c>
    </row>
    <row r="807" spans="1:14" x14ac:dyDescent="0.2">
      <c r="A807" s="589" t="s">
        <v>611</v>
      </c>
      <c r="B807" s="589" t="s">
        <v>78</v>
      </c>
      <c r="C807" s="589" t="s">
        <v>79</v>
      </c>
      <c r="D807" s="589" t="s">
        <v>80</v>
      </c>
      <c r="E807" s="589" t="s">
        <v>7049</v>
      </c>
      <c r="F807" s="590">
        <v>43090</v>
      </c>
      <c r="G807" s="591">
        <v>68.69</v>
      </c>
      <c r="H807" s="591">
        <v>1</v>
      </c>
      <c r="I807" s="591">
        <f t="shared" si="12"/>
        <v>68.69</v>
      </c>
      <c r="J807" s="589" t="s">
        <v>474</v>
      </c>
      <c r="K807" s="589" t="s">
        <v>161</v>
      </c>
      <c r="L807" s="590">
        <v>43091</v>
      </c>
      <c r="M807" s="589" t="s">
        <v>71</v>
      </c>
      <c r="N807" s="589" t="s">
        <v>474</v>
      </c>
    </row>
    <row r="808" spans="1:14" x14ac:dyDescent="0.2">
      <c r="A808" s="589" t="s">
        <v>611</v>
      </c>
      <c r="B808" s="589" t="s">
        <v>78</v>
      </c>
      <c r="C808" s="589" t="s">
        <v>79</v>
      </c>
      <c r="D808" s="589" t="s">
        <v>80</v>
      </c>
      <c r="E808" s="589" t="s">
        <v>7050</v>
      </c>
      <c r="F808" s="590">
        <v>43089</v>
      </c>
      <c r="G808" s="591">
        <v>30.08</v>
      </c>
      <c r="H808" s="591">
        <v>1</v>
      </c>
      <c r="I808" s="591">
        <f t="shared" si="12"/>
        <v>30.08</v>
      </c>
      <c r="J808" s="589" t="s">
        <v>7051</v>
      </c>
      <c r="K808" s="589" t="s">
        <v>376</v>
      </c>
      <c r="L808" s="590">
        <v>43096</v>
      </c>
      <c r="M808" s="589" t="s">
        <v>71</v>
      </c>
      <c r="N808" s="589" t="s">
        <v>7052</v>
      </c>
    </row>
    <row r="809" spans="1:14" x14ac:dyDescent="0.2">
      <c r="A809" s="589" t="s">
        <v>611</v>
      </c>
      <c r="B809" s="589" t="s">
        <v>78</v>
      </c>
      <c r="C809" s="589" t="s">
        <v>79</v>
      </c>
      <c r="D809" s="589" t="s">
        <v>80</v>
      </c>
      <c r="E809" s="589" t="s">
        <v>7053</v>
      </c>
      <c r="F809" s="590">
        <v>43089</v>
      </c>
      <c r="G809" s="591">
        <v>218.55</v>
      </c>
      <c r="H809" s="591">
        <v>1</v>
      </c>
      <c r="I809" s="591">
        <f t="shared" si="12"/>
        <v>218.55</v>
      </c>
      <c r="J809" s="589" t="s">
        <v>7054</v>
      </c>
      <c r="K809" s="589" t="s">
        <v>465</v>
      </c>
      <c r="L809" s="590">
        <v>43096</v>
      </c>
      <c r="M809" s="589" t="s">
        <v>71</v>
      </c>
      <c r="N809" s="589" t="s">
        <v>7055</v>
      </c>
    </row>
    <row r="810" spans="1:14" x14ac:dyDescent="0.2">
      <c r="A810" s="589" t="s">
        <v>611</v>
      </c>
      <c r="B810" s="589" t="s">
        <v>78</v>
      </c>
      <c r="C810" s="589" t="s">
        <v>79</v>
      </c>
      <c r="D810" s="589" t="s">
        <v>80</v>
      </c>
      <c r="E810" s="589" t="s">
        <v>7056</v>
      </c>
      <c r="F810" s="590">
        <v>43089</v>
      </c>
      <c r="G810" s="591">
        <v>220.06</v>
      </c>
      <c r="H810" s="591">
        <v>1</v>
      </c>
      <c r="I810" s="591">
        <f t="shared" si="12"/>
        <v>220.06</v>
      </c>
      <c r="J810" s="589" t="s">
        <v>7057</v>
      </c>
      <c r="K810" s="589" t="s">
        <v>529</v>
      </c>
      <c r="L810" s="590">
        <v>43096</v>
      </c>
      <c r="M810" s="589" t="s">
        <v>71</v>
      </c>
      <c r="N810" s="589" t="s">
        <v>7058</v>
      </c>
    </row>
    <row r="811" spans="1:14" x14ac:dyDescent="0.2">
      <c r="A811" s="589" t="s">
        <v>611</v>
      </c>
      <c r="B811" s="589" t="s">
        <v>78</v>
      </c>
      <c r="C811" s="589" t="s">
        <v>79</v>
      </c>
      <c r="D811" s="589" t="s">
        <v>80</v>
      </c>
      <c r="E811" s="589" t="s">
        <v>7059</v>
      </c>
      <c r="F811" s="590">
        <v>43089</v>
      </c>
      <c r="G811" s="591">
        <v>92.57</v>
      </c>
      <c r="H811" s="591">
        <v>1</v>
      </c>
      <c r="I811" s="591">
        <f t="shared" si="12"/>
        <v>92.57</v>
      </c>
      <c r="J811" s="589" t="s">
        <v>7060</v>
      </c>
      <c r="K811" s="589" t="s">
        <v>261</v>
      </c>
      <c r="L811" s="590">
        <v>43096</v>
      </c>
      <c r="M811" s="589" t="s">
        <v>71</v>
      </c>
      <c r="N811" s="589" t="s">
        <v>7061</v>
      </c>
    </row>
    <row r="812" spans="1:14" x14ac:dyDescent="0.2">
      <c r="A812" s="589" t="s">
        <v>611</v>
      </c>
      <c r="B812" s="589" t="s">
        <v>78</v>
      </c>
      <c r="C812" s="589" t="s">
        <v>79</v>
      </c>
      <c r="D812" s="589" t="s">
        <v>80</v>
      </c>
      <c r="E812" s="589" t="s">
        <v>7062</v>
      </c>
      <c r="F812" s="590">
        <v>43089</v>
      </c>
      <c r="G812" s="591">
        <v>258.69</v>
      </c>
      <c r="H812" s="591">
        <v>1</v>
      </c>
      <c r="I812" s="591">
        <f t="shared" si="12"/>
        <v>258.69</v>
      </c>
      <c r="J812" s="589" t="s">
        <v>7063</v>
      </c>
      <c r="K812" s="589" t="s">
        <v>523</v>
      </c>
      <c r="L812" s="590">
        <v>43096</v>
      </c>
      <c r="M812" s="589" t="s">
        <v>71</v>
      </c>
      <c r="N812" s="589" t="s">
        <v>7064</v>
      </c>
    </row>
    <row r="813" spans="1:14" x14ac:dyDescent="0.2">
      <c r="A813" s="589" t="s">
        <v>611</v>
      </c>
      <c r="B813" s="589" t="s">
        <v>78</v>
      </c>
      <c r="C813" s="589" t="s">
        <v>79</v>
      </c>
      <c r="D813" s="589" t="s">
        <v>80</v>
      </c>
      <c r="E813" s="589" t="s">
        <v>7065</v>
      </c>
      <c r="F813" s="590">
        <v>43089</v>
      </c>
      <c r="G813" s="591">
        <v>256.89999999999998</v>
      </c>
      <c r="H813" s="591">
        <v>1</v>
      </c>
      <c r="I813" s="591">
        <f t="shared" si="12"/>
        <v>256.89999999999998</v>
      </c>
      <c r="J813" s="589" t="s">
        <v>7066</v>
      </c>
      <c r="K813" s="589" t="s">
        <v>548</v>
      </c>
      <c r="L813" s="590">
        <v>43096</v>
      </c>
      <c r="M813" s="589" t="s">
        <v>71</v>
      </c>
      <c r="N813" s="589" t="s">
        <v>7067</v>
      </c>
    </row>
    <row r="814" spans="1:14" x14ac:dyDescent="0.2">
      <c r="A814" s="589" t="s">
        <v>611</v>
      </c>
      <c r="B814" s="589" t="s">
        <v>78</v>
      </c>
      <c r="C814" s="589" t="s">
        <v>79</v>
      </c>
      <c r="D814" s="589" t="s">
        <v>80</v>
      </c>
      <c r="E814" s="589" t="s">
        <v>7068</v>
      </c>
      <c r="F814" s="590">
        <v>43089</v>
      </c>
      <c r="G814" s="591">
        <v>290.45</v>
      </c>
      <c r="H814" s="591">
        <v>1</v>
      </c>
      <c r="I814" s="591">
        <f t="shared" si="12"/>
        <v>290.45</v>
      </c>
      <c r="J814" s="589" t="s">
        <v>7069</v>
      </c>
      <c r="K814" s="589" t="s">
        <v>231</v>
      </c>
      <c r="L814" s="590">
        <v>43096</v>
      </c>
      <c r="M814" s="589" t="s">
        <v>71</v>
      </c>
      <c r="N814" s="589" t="s">
        <v>7070</v>
      </c>
    </row>
    <row r="815" spans="1:14" x14ac:dyDescent="0.2">
      <c r="A815" s="589" t="s">
        <v>611</v>
      </c>
      <c r="B815" s="589" t="s">
        <v>78</v>
      </c>
      <c r="C815" s="589" t="s">
        <v>79</v>
      </c>
      <c r="D815" s="589" t="s">
        <v>80</v>
      </c>
      <c r="E815" s="589" t="s">
        <v>7071</v>
      </c>
      <c r="F815" s="590">
        <v>43089</v>
      </c>
      <c r="G815" s="591">
        <v>92.23</v>
      </c>
      <c r="H815" s="591">
        <v>1</v>
      </c>
      <c r="I815" s="591">
        <f t="shared" si="12"/>
        <v>92.23</v>
      </c>
      <c r="J815" s="589" t="s">
        <v>7072</v>
      </c>
      <c r="K815" s="589" t="s">
        <v>398</v>
      </c>
      <c r="L815" s="590">
        <v>43096</v>
      </c>
      <c r="M815" s="589" t="s">
        <v>71</v>
      </c>
      <c r="N815" s="589" t="s">
        <v>7073</v>
      </c>
    </row>
    <row r="816" spans="1:14" x14ac:dyDescent="0.2">
      <c r="A816" s="589" t="s">
        <v>611</v>
      </c>
      <c r="B816" s="589" t="s">
        <v>78</v>
      </c>
      <c r="C816" s="589" t="s">
        <v>79</v>
      </c>
      <c r="D816" s="589" t="s">
        <v>80</v>
      </c>
      <c r="E816" s="589" t="s">
        <v>7074</v>
      </c>
      <c r="F816" s="590">
        <v>43089</v>
      </c>
      <c r="G816" s="591">
        <v>279.08999999999997</v>
      </c>
      <c r="H816" s="591">
        <v>1</v>
      </c>
      <c r="I816" s="591">
        <f t="shared" si="12"/>
        <v>279.08999999999997</v>
      </c>
      <c r="J816" s="589" t="s">
        <v>7075</v>
      </c>
      <c r="K816" s="589" t="s">
        <v>465</v>
      </c>
      <c r="L816" s="590">
        <v>43096</v>
      </c>
      <c r="M816" s="589" t="s">
        <v>71</v>
      </c>
      <c r="N816" s="589" t="s">
        <v>7076</v>
      </c>
    </row>
    <row r="817" spans="1:14" x14ac:dyDescent="0.2">
      <c r="A817" s="589" t="s">
        <v>611</v>
      </c>
      <c r="B817" s="589" t="s">
        <v>78</v>
      </c>
      <c r="C817" s="589" t="s">
        <v>79</v>
      </c>
      <c r="D817" s="589" t="s">
        <v>80</v>
      </c>
      <c r="E817" s="589" t="s">
        <v>7077</v>
      </c>
      <c r="F817" s="590">
        <v>43088</v>
      </c>
      <c r="G817" s="591">
        <v>95.28</v>
      </c>
      <c r="H817" s="591">
        <v>1</v>
      </c>
      <c r="I817" s="591">
        <f t="shared" si="12"/>
        <v>95.28</v>
      </c>
      <c r="J817" s="589" t="s">
        <v>7078</v>
      </c>
      <c r="K817" s="589" t="s">
        <v>2203</v>
      </c>
      <c r="L817" s="590">
        <v>43089</v>
      </c>
      <c r="M817" s="589" t="s">
        <v>71</v>
      </c>
      <c r="N817" s="589" t="s">
        <v>7079</v>
      </c>
    </row>
    <row r="818" spans="1:14" x14ac:dyDescent="0.2">
      <c r="A818" s="589" t="s">
        <v>611</v>
      </c>
      <c r="B818" s="589" t="s">
        <v>78</v>
      </c>
      <c r="C818" s="589" t="s">
        <v>79</v>
      </c>
      <c r="D818" s="589" t="s">
        <v>80</v>
      </c>
      <c r="E818" s="589" t="s">
        <v>7080</v>
      </c>
      <c r="F818" s="590">
        <v>43087</v>
      </c>
      <c r="G818" s="591">
        <v>40.98</v>
      </c>
      <c r="H818" s="591">
        <v>1</v>
      </c>
      <c r="I818" s="591">
        <f t="shared" si="12"/>
        <v>40.98</v>
      </c>
      <c r="J818" s="589" t="s">
        <v>7081</v>
      </c>
      <c r="K818" s="589" t="s">
        <v>509</v>
      </c>
      <c r="L818" s="590">
        <v>43089</v>
      </c>
      <c r="M818" s="589" t="s">
        <v>71</v>
      </c>
      <c r="N818" s="589" t="s">
        <v>7082</v>
      </c>
    </row>
    <row r="819" spans="1:14" x14ac:dyDescent="0.2">
      <c r="A819" s="589" t="s">
        <v>611</v>
      </c>
      <c r="B819" s="589" t="s">
        <v>78</v>
      </c>
      <c r="C819" s="589" t="s">
        <v>79</v>
      </c>
      <c r="D819" s="589" t="s">
        <v>80</v>
      </c>
      <c r="E819" s="589" t="s">
        <v>7083</v>
      </c>
      <c r="F819" s="590">
        <v>43083</v>
      </c>
      <c r="G819" s="591">
        <v>288.60000000000002</v>
      </c>
      <c r="H819" s="591">
        <v>1</v>
      </c>
      <c r="I819" s="591">
        <f t="shared" si="12"/>
        <v>288.60000000000002</v>
      </c>
      <c r="J819" s="589" t="s">
        <v>7084</v>
      </c>
      <c r="K819" s="589" t="s">
        <v>1814</v>
      </c>
      <c r="L819" s="590">
        <v>43087</v>
      </c>
      <c r="M819" s="589" t="s">
        <v>71</v>
      </c>
      <c r="N819" s="589" t="s">
        <v>7085</v>
      </c>
    </row>
    <row r="820" spans="1:14" x14ac:dyDescent="0.2">
      <c r="A820" s="589" t="s">
        <v>611</v>
      </c>
      <c r="B820" s="589" t="s">
        <v>78</v>
      </c>
      <c r="C820" s="589" t="s">
        <v>79</v>
      </c>
      <c r="D820" s="589" t="s">
        <v>80</v>
      </c>
      <c r="E820" s="589" t="s">
        <v>7086</v>
      </c>
      <c r="F820" s="590">
        <v>43083</v>
      </c>
      <c r="G820" s="591">
        <v>276.23</v>
      </c>
      <c r="H820" s="591">
        <v>1</v>
      </c>
      <c r="I820" s="591">
        <f t="shared" si="12"/>
        <v>276.23</v>
      </c>
      <c r="J820" s="589" t="s">
        <v>7087</v>
      </c>
      <c r="K820" s="589" t="s">
        <v>260</v>
      </c>
      <c r="L820" s="590">
        <v>43087</v>
      </c>
      <c r="M820" s="589" t="s">
        <v>71</v>
      </c>
      <c r="N820" s="589" t="s">
        <v>7088</v>
      </c>
    </row>
    <row r="821" spans="1:14" x14ac:dyDescent="0.2">
      <c r="A821" s="589" t="s">
        <v>611</v>
      </c>
      <c r="B821" s="589" t="s">
        <v>78</v>
      </c>
      <c r="C821" s="589" t="s">
        <v>79</v>
      </c>
      <c r="D821" s="589" t="s">
        <v>80</v>
      </c>
      <c r="E821" s="589" t="s">
        <v>7089</v>
      </c>
      <c r="F821" s="590">
        <v>43082</v>
      </c>
      <c r="G821" s="591">
        <v>350.8</v>
      </c>
      <c r="H821" s="591">
        <v>1</v>
      </c>
      <c r="I821" s="591">
        <f t="shared" si="12"/>
        <v>350.8</v>
      </c>
      <c r="J821" s="589" t="s">
        <v>7090</v>
      </c>
      <c r="K821" s="589" t="s">
        <v>111</v>
      </c>
      <c r="L821" s="590">
        <v>43083</v>
      </c>
      <c r="M821" s="589" t="s">
        <v>71</v>
      </c>
      <c r="N821" s="589" t="s">
        <v>7091</v>
      </c>
    </row>
    <row r="822" spans="1:14" x14ac:dyDescent="0.2">
      <c r="A822" s="589" t="s">
        <v>611</v>
      </c>
      <c r="B822" s="589" t="s">
        <v>78</v>
      </c>
      <c r="C822" s="589" t="s">
        <v>79</v>
      </c>
      <c r="D822" s="589" t="s">
        <v>80</v>
      </c>
      <c r="E822" s="589" t="s">
        <v>7092</v>
      </c>
      <c r="F822" s="590">
        <v>43076</v>
      </c>
      <c r="G822" s="591">
        <v>139.76</v>
      </c>
      <c r="H822" s="591">
        <v>1</v>
      </c>
      <c r="I822" s="591">
        <f t="shared" si="12"/>
        <v>139.76</v>
      </c>
      <c r="J822" s="589" t="s">
        <v>7093</v>
      </c>
      <c r="K822" s="589" t="s">
        <v>668</v>
      </c>
      <c r="L822" s="590">
        <v>43080</v>
      </c>
      <c r="M822" s="589" t="s">
        <v>71</v>
      </c>
      <c r="N822" s="589" t="s">
        <v>7094</v>
      </c>
    </row>
    <row r="823" spans="1:14" x14ac:dyDescent="0.2">
      <c r="A823" s="589" t="s">
        <v>611</v>
      </c>
      <c r="B823" s="589" t="s">
        <v>78</v>
      </c>
      <c r="C823" s="589" t="s">
        <v>79</v>
      </c>
      <c r="D823" s="589" t="s">
        <v>80</v>
      </c>
      <c r="E823" s="589" t="s">
        <v>7095</v>
      </c>
      <c r="F823" s="590">
        <v>43074</v>
      </c>
      <c r="G823" s="591">
        <v>210.23</v>
      </c>
      <c r="H823" s="591">
        <v>1</v>
      </c>
      <c r="I823" s="591">
        <f t="shared" si="12"/>
        <v>210.23</v>
      </c>
      <c r="J823" s="589" t="s">
        <v>7096</v>
      </c>
      <c r="K823" s="589" t="s">
        <v>226</v>
      </c>
      <c r="L823" s="590">
        <v>43075</v>
      </c>
      <c r="M823" s="589" t="s">
        <v>71</v>
      </c>
      <c r="N823" s="589" t="s">
        <v>7097</v>
      </c>
    </row>
    <row r="824" spans="1:14" x14ac:dyDescent="0.2">
      <c r="A824" s="589" t="s">
        <v>611</v>
      </c>
      <c r="B824" s="589" t="s">
        <v>78</v>
      </c>
      <c r="C824" s="589" t="s">
        <v>79</v>
      </c>
      <c r="D824" s="589" t="s">
        <v>80</v>
      </c>
      <c r="E824" s="589" t="s">
        <v>7098</v>
      </c>
      <c r="F824" s="590">
        <v>43074</v>
      </c>
      <c r="G824" s="591">
        <v>158.51</v>
      </c>
      <c r="H824" s="591">
        <v>1</v>
      </c>
      <c r="I824" s="591">
        <f t="shared" si="12"/>
        <v>158.51</v>
      </c>
      <c r="J824" s="589" t="s">
        <v>7099</v>
      </c>
      <c r="K824" s="589" t="s">
        <v>111</v>
      </c>
      <c r="L824" s="590">
        <v>43075</v>
      </c>
      <c r="M824" s="589" t="s">
        <v>71</v>
      </c>
      <c r="N824" s="589" t="s">
        <v>7100</v>
      </c>
    </row>
    <row r="825" spans="1:14" x14ac:dyDescent="0.2">
      <c r="A825" s="589" t="s">
        <v>611</v>
      </c>
      <c r="B825" s="589" t="s">
        <v>78</v>
      </c>
      <c r="C825" s="589" t="s">
        <v>79</v>
      </c>
      <c r="D825" s="589" t="s">
        <v>80</v>
      </c>
      <c r="E825" s="589" t="s">
        <v>7101</v>
      </c>
      <c r="F825" s="590">
        <v>43073</v>
      </c>
      <c r="G825" s="591">
        <v>113.74</v>
      </c>
      <c r="H825" s="591">
        <v>1</v>
      </c>
      <c r="I825" s="591">
        <f t="shared" si="12"/>
        <v>113.74</v>
      </c>
      <c r="J825" s="589" t="s">
        <v>7102</v>
      </c>
      <c r="K825" s="589" t="s">
        <v>111</v>
      </c>
      <c r="L825" s="590">
        <v>43074</v>
      </c>
      <c r="M825" s="589" t="s">
        <v>71</v>
      </c>
      <c r="N825" s="589" t="s">
        <v>7103</v>
      </c>
    </row>
    <row r="826" spans="1:14" x14ac:dyDescent="0.2">
      <c r="A826" s="589" t="s">
        <v>611</v>
      </c>
      <c r="B826" s="589" t="s">
        <v>78</v>
      </c>
      <c r="C826" s="589" t="s">
        <v>79</v>
      </c>
      <c r="D826" s="589" t="s">
        <v>80</v>
      </c>
      <c r="E826" s="589" t="s">
        <v>7104</v>
      </c>
      <c r="F826" s="590">
        <v>43070</v>
      </c>
      <c r="G826" s="591">
        <v>277.49</v>
      </c>
      <c r="H826" s="591">
        <v>1</v>
      </c>
      <c r="I826" s="591">
        <f t="shared" si="12"/>
        <v>277.49</v>
      </c>
      <c r="J826" s="589" t="s">
        <v>7105</v>
      </c>
      <c r="K826" s="589" t="s">
        <v>260</v>
      </c>
      <c r="L826" s="590">
        <v>43070</v>
      </c>
      <c r="M826" s="589" t="s">
        <v>71</v>
      </c>
      <c r="N826" s="589" t="s">
        <v>7106</v>
      </c>
    </row>
    <row r="827" spans="1:14" x14ac:dyDescent="0.2">
      <c r="A827" s="589" t="s">
        <v>611</v>
      </c>
      <c r="B827" s="589" t="s">
        <v>78</v>
      </c>
      <c r="C827" s="589" t="s">
        <v>79</v>
      </c>
      <c r="D827" s="589" t="s">
        <v>80</v>
      </c>
      <c r="E827" s="589" t="s">
        <v>7107</v>
      </c>
      <c r="F827" s="590">
        <v>43069</v>
      </c>
      <c r="G827" s="591">
        <v>139.38999999999999</v>
      </c>
      <c r="H827" s="591">
        <v>1</v>
      </c>
      <c r="I827" s="591">
        <f t="shared" si="12"/>
        <v>139.38999999999999</v>
      </c>
      <c r="J827" s="589" t="s">
        <v>7108</v>
      </c>
      <c r="K827" s="589" t="s">
        <v>260</v>
      </c>
      <c r="L827" s="590">
        <v>43070</v>
      </c>
      <c r="M827" s="589" t="s">
        <v>71</v>
      </c>
      <c r="N827" s="589" t="s">
        <v>7109</v>
      </c>
    </row>
    <row r="828" spans="1:14" x14ac:dyDescent="0.2">
      <c r="A828" s="589" t="s">
        <v>611</v>
      </c>
      <c r="B828" s="589" t="s">
        <v>78</v>
      </c>
      <c r="C828" s="589" t="s">
        <v>79</v>
      </c>
      <c r="D828" s="589" t="s">
        <v>80</v>
      </c>
      <c r="E828" s="589" t="s">
        <v>7110</v>
      </c>
      <c r="F828" s="590">
        <v>43069</v>
      </c>
      <c r="G828" s="591">
        <v>16.14</v>
      </c>
      <c r="H828" s="591">
        <v>1</v>
      </c>
      <c r="I828" s="591">
        <f t="shared" si="12"/>
        <v>16.14</v>
      </c>
      <c r="J828" s="589" t="s">
        <v>474</v>
      </c>
      <c r="K828" s="589" t="s">
        <v>247</v>
      </c>
      <c r="L828" s="590">
        <v>43080</v>
      </c>
      <c r="M828" s="589" t="s">
        <v>71</v>
      </c>
      <c r="N828" s="589" t="s">
        <v>474</v>
      </c>
    </row>
    <row r="829" spans="1:14" x14ac:dyDescent="0.2">
      <c r="A829" s="589" t="s">
        <v>611</v>
      </c>
      <c r="B829" s="589" t="s">
        <v>78</v>
      </c>
      <c r="C829" s="589" t="s">
        <v>79</v>
      </c>
      <c r="D829" s="589" t="s">
        <v>80</v>
      </c>
      <c r="E829" s="589" t="s">
        <v>7111</v>
      </c>
      <c r="F829" s="590">
        <v>43069</v>
      </c>
      <c r="G829" s="591">
        <v>37.15</v>
      </c>
      <c r="H829" s="591">
        <v>1</v>
      </c>
      <c r="I829" s="591">
        <f t="shared" si="12"/>
        <v>37.15</v>
      </c>
      <c r="J829" s="589" t="s">
        <v>6967</v>
      </c>
      <c r="K829" s="589" t="s">
        <v>260</v>
      </c>
      <c r="L829" s="590">
        <v>43075</v>
      </c>
      <c r="M829" s="589" t="s">
        <v>71</v>
      </c>
      <c r="N829" s="589" t="s">
        <v>6968</v>
      </c>
    </row>
    <row r="830" spans="1:14" x14ac:dyDescent="0.2">
      <c r="A830" s="589" t="s">
        <v>611</v>
      </c>
      <c r="B830" s="589" t="s">
        <v>78</v>
      </c>
      <c r="C830" s="589" t="s">
        <v>79</v>
      </c>
      <c r="D830" s="589" t="s">
        <v>80</v>
      </c>
      <c r="E830" s="589" t="s">
        <v>7112</v>
      </c>
      <c r="F830" s="590">
        <v>43069</v>
      </c>
      <c r="G830" s="591">
        <v>20.46</v>
      </c>
      <c r="H830" s="591">
        <v>1</v>
      </c>
      <c r="I830" s="591">
        <f t="shared" si="12"/>
        <v>20.46</v>
      </c>
      <c r="J830" s="589" t="s">
        <v>6979</v>
      </c>
      <c r="K830" s="589" t="s">
        <v>111</v>
      </c>
      <c r="L830" s="590">
        <v>43075</v>
      </c>
      <c r="M830" s="589" t="s">
        <v>71</v>
      </c>
      <c r="N830" s="589" t="s">
        <v>6980</v>
      </c>
    </row>
    <row r="831" spans="1:14" x14ac:dyDescent="0.2">
      <c r="A831" s="589" t="s">
        <v>611</v>
      </c>
      <c r="B831" s="589" t="s">
        <v>78</v>
      </c>
      <c r="C831" s="589" t="s">
        <v>79</v>
      </c>
      <c r="D831" s="589" t="s">
        <v>80</v>
      </c>
      <c r="E831" s="589" t="s">
        <v>7113</v>
      </c>
      <c r="F831" s="590">
        <v>43069</v>
      </c>
      <c r="G831" s="591">
        <v>34.450000000000003</v>
      </c>
      <c r="H831" s="591">
        <v>1</v>
      </c>
      <c r="I831" s="591">
        <f t="shared" si="12"/>
        <v>34.450000000000003</v>
      </c>
      <c r="J831" s="589" t="s">
        <v>6982</v>
      </c>
      <c r="K831" s="589" t="s">
        <v>226</v>
      </c>
      <c r="L831" s="590">
        <v>43075</v>
      </c>
      <c r="M831" s="589" t="s">
        <v>71</v>
      </c>
      <c r="N831" s="589" t="s">
        <v>6983</v>
      </c>
    </row>
    <row r="832" spans="1:14" x14ac:dyDescent="0.2">
      <c r="A832" s="589" t="s">
        <v>611</v>
      </c>
      <c r="B832" s="589" t="s">
        <v>78</v>
      </c>
      <c r="C832" s="589" t="s">
        <v>79</v>
      </c>
      <c r="D832" s="589" t="s">
        <v>80</v>
      </c>
      <c r="E832" s="589" t="s">
        <v>7114</v>
      </c>
      <c r="F832" s="590">
        <v>43069</v>
      </c>
      <c r="G832" s="591">
        <v>23.01</v>
      </c>
      <c r="H832" s="591">
        <v>1</v>
      </c>
      <c r="I832" s="591">
        <f t="shared" si="12"/>
        <v>23.01</v>
      </c>
      <c r="J832" s="589" t="s">
        <v>6985</v>
      </c>
      <c r="K832" s="589" t="s">
        <v>111</v>
      </c>
      <c r="L832" s="590">
        <v>43075</v>
      </c>
      <c r="M832" s="589" t="s">
        <v>71</v>
      </c>
      <c r="N832" s="589" t="s">
        <v>6986</v>
      </c>
    </row>
    <row r="833" spans="1:14" x14ac:dyDescent="0.2">
      <c r="A833" s="589" t="s">
        <v>611</v>
      </c>
      <c r="B833" s="589" t="s">
        <v>78</v>
      </c>
      <c r="C833" s="589" t="s">
        <v>79</v>
      </c>
      <c r="D833" s="589" t="s">
        <v>80</v>
      </c>
      <c r="E833" s="589" t="s">
        <v>7115</v>
      </c>
      <c r="F833" s="590">
        <v>43069</v>
      </c>
      <c r="G833" s="591">
        <v>248.78</v>
      </c>
      <c r="H833" s="591">
        <v>1</v>
      </c>
      <c r="I833" s="591">
        <f t="shared" si="12"/>
        <v>248.78</v>
      </c>
      <c r="J833" s="589" t="s">
        <v>474</v>
      </c>
      <c r="K833" s="589" t="s">
        <v>111</v>
      </c>
      <c r="L833" s="590">
        <v>43080</v>
      </c>
      <c r="M833" s="589" t="s">
        <v>71</v>
      </c>
      <c r="N833" s="589" t="s">
        <v>474</v>
      </c>
    </row>
    <row r="834" spans="1:14" x14ac:dyDescent="0.2">
      <c r="A834" s="589" t="s">
        <v>611</v>
      </c>
      <c r="B834" s="589" t="s">
        <v>78</v>
      </c>
      <c r="C834" s="589" t="s">
        <v>79</v>
      </c>
      <c r="D834" s="589" t="s">
        <v>80</v>
      </c>
      <c r="E834" s="589" t="s">
        <v>7116</v>
      </c>
      <c r="F834" s="590">
        <v>43069</v>
      </c>
      <c r="G834" s="591">
        <v>139.9</v>
      </c>
      <c r="H834" s="591">
        <v>1</v>
      </c>
      <c r="I834" s="591">
        <f t="shared" si="12"/>
        <v>139.9</v>
      </c>
      <c r="J834" s="589" t="s">
        <v>474</v>
      </c>
      <c r="K834" s="589" t="s">
        <v>111</v>
      </c>
      <c r="L834" s="590">
        <v>43080</v>
      </c>
      <c r="M834" s="589" t="s">
        <v>71</v>
      </c>
      <c r="N834" s="589" t="s">
        <v>474</v>
      </c>
    </row>
    <row r="835" spans="1:14" x14ac:dyDescent="0.2">
      <c r="A835" s="589" t="s">
        <v>611</v>
      </c>
      <c r="B835" s="589" t="s">
        <v>78</v>
      </c>
      <c r="C835" s="589" t="s">
        <v>79</v>
      </c>
      <c r="D835" s="589" t="s">
        <v>80</v>
      </c>
      <c r="E835" s="589" t="s">
        <v>7117</v>
      </c>
      <c r="F835" s="590">
        <v>43069</v>
      </c>
      <c r="G835" s="591">
        <v>82.53</v>
      </c>
      <c r="H835" s="591">
        <v>1</v>
      </c>
      <c r="I835" s="591">
        <f t="shared" ref="I835:I898" si="13">G835*H835</f>
        <v>82.53</v>
      </c>
      <c r="J835" s="589" t="s">
        <v>7004</v>
      </c>
      <c r="K835" s="589" t="s">
        <v>86</v>
      </c>
      <c r="L835" s="590">
        <v>43075</v>
      </c>
      <c r="M835" s="589" t="s">
        <v>71</v>
      </c>
      <c r="N835" s="589" t="s">
        <v>7005</v>
      </c>
    </row>
    <row r="836" spans="1:14" x14ac:dyDescent="0.2">
      <c r="A836" s="589" t="s">
        <v>611</v>
      </c>
      <c r="B836" s="589" t="s">
        <v>78</v>
      </c>
      <c r="C836" s="589" t="s">
        <v>79</v>
      </c>
      <c r="D836" s="589" t="s">
        <v>80</v>
      </c>
      <c r="E836" s="589" t="s">
        <v>7118</v>
      </c>
      <c r="F836" s="590">
        <v>43069</v>
      </c>
      <c r="G836" s="591">
        <v>63.49</v>
      </c>
      <c r="H836" s="591">
        <v>1</v>
      </c>
      <c r="I836" s="591">
        <f t="shared" si="13"/>
        <v>63.49</v>
      </c>
      <c r="J836" s="589" t="s">
        <v>7012</v>
      </c>
      <c r="K836" s="589" t="s">
        <v>111</v>
      </c>
      <c r="L836" s="590">
        <v>43075</v>
      </c>
      <c r="M836" s="589" t="s">
        <v>71</v>
      </c>
      <c r="N836" s="589" t="s">
        <v>7013</v>
      </c>
    </row>
    <row r="837" spans="1:14" x14ac:dyDescent="0.2">
      <c r="A837" s="589" t="s">
        <v>611</v>
      </c>
      <c r="B837" s="589" t="s">
        <v>78</v>
      </c>
      <c r="C837" s="589" t="s">
        <v>79</v>
      </c>
      <c r="D837" s="589" t="s">
        <v>80</v>
      </c>
      <c r="E837" s="589" t="s">
        <v>7119</v>
      </c>
      <c r="F837" s="590">
        <v>43069</v>
      </c>
      <c r="G837" s="591">
        <v>117.65</v>
      </c>
      <c r="H837" s="591">
        <v>1</v>
      </c>
      <c r="I837" s="591">
        <f t="shared" si="13"/>
        <v>117.65</v>
      </c>
      <c r="J837" s="589" t="s">
        <v>7017</v>
      </c>
      <c r="K837" s="589" t="s">
        <v>4290</v>
      </c>
      <c r="L837" s="590">
        <v>43075</v>
      </c>
      <c r="M837" s="589" t="s">
        <v>71</v>
      </c>
      <c r="N837" s="589" t="s">
        <v>7018</v>
      </c>
    </row>
    <row r="838" spans="1:14" x14ac:dyDescent="0.2">
      <c r="A838" s="589" t="s">
        <v>611</v>
      </c>
      <c r="B838" s="589" t="s">
        <v>78</v>
      </c>
      <c r="C838" s="589" t="s">
        <v>79</v>
      </c>
      <c r="D838" s="589" t="s">
        <v>80</v>
      </c>
      <c r="E838" s="589" t="s">
        <v>7120</v>
      </c>
      <c r="F838" s="590">
        <v>43069</v>
      </c>
      <c r="G838" s="591">
        <v>38.08</v>
      </c>
      <c r="H838" s="591">
        <v>1</v>
      </c>
      <c r="I838" s="591">
        <f t="shared" si="13"/>
        <v>38.08</v>
      </c>
      <c r="J838" s="589" t="s">
        <v>7022</v>
      </c>
      <c r="K838" s="589" t="s">
        <v>111</v>
      </c>
      <c r="L838" s="590">
        <v>43075</v>
      </c>
      <c r="M838" s="589" t="s">
        <v>71</v>
      </c>
      <c r="N838" s="589" t="s">
        <v>7023</v>
      </c>
    </row>
    <row r="839" spans="1:14" x14ac:dyDescent="0.2">
      <c r="A839" s="589" t="s">
        <v>611</v>
      </c>
      <c r="B839" s="589" t="s">
        <v>78</v>
      </c>
      <c r="C839" s="589" t="s">
        <v>79</v>
      </c>
      <c r="D839" s="589" t="s">
        <v>80</v>
      </c>
      <c r="E839" s="589" t="s">
        <v>7121</v>
      </c>
      <c r="F839" s="590">
        <v>43069</v>
      </c>
      <c r="G839" s="591">
        <v>137.13</v>
      </c>
      <c r="H839" s="591">
        <v>1</v>
      </c>
      <c r="I839" s="591">
        <f t="shared" si="13"/>
        <v>137.13</v>
      </c>
      <c r="J839" s="589" t="s">
        <v>7025</v>
      </c>
      <c r="K839" s="589" t="s">
        <v>7026</v>
      </c>
      <c r="L839" s="590">
        <v>43075</v>
      </c>
      <c r="M839" s="589" t="s">
        <v>71</v>
      </c>
      <c r="N839" s="589" t="s">
        <v>7027</v>
      </c>
    </row>
    <row r="840" spans="1:14" x14ac:dyDescent="0.2">
      <c r="A840" s="589" t="s">
        <v>611</v>
      </c>
      <c r="B840" s="589" t="s">
        <v>78</v>
      </c>
      <c r="C840" s="589" t="s">
        <v>79</v>
      </c>
      <c r="D840" s="589" t="s">
        <v>80</v>
      </c>
      <c r="E840" s="589" t="s">
        <v>7122</v>
      </c>
      <c r="F840" s="590">
        <v>43069</v>
      </c>
      <c r="G840" s="591">
        <v>129.82</v>
      </c>
      <c r="H840" s="591">
        <v>1</v>
      </c>
      <c r="I840" s="591">
        <f t="shared" si="13"/>
        <v>129.82</v>
      </c>
      <c r="J840" s="589" t="s">
        <v>7047</v>
      </c>
      <c r="K840" s="589" t="s">
        <v>1808</v>
      </c>
      <c r="L840" s="590">
        <v>43075</v>
      </c>
      <c r="M840" s="589" t="s">
        <v>71</v>
      </c>
      <c r="N840" s="589" t="s">
        <v>7048</v>
      </c>
    </row>
    <row r="841" spans="1:14" x14ac:dyDescent="0.2">
      <c r="A841" s="589" t="s">
        <v>611</v>
      </c>
      <c r="B841" s="589" t="s">
        <v>78</v>
      </c>
      <c r="C841" s="589" t="s">
        <v>79</v>
      </c>
      <c r="D841" s="589" t="s">
        <v>80</v>
      </c>
      <c r="E841" s="589" t="s">
        <v>7123</v>
      </c>
      <c r="F841" s="590">
        <v>43069</v>
      </c>
      <c r="G841" s="591">
        <v>22.4</v>
      </c>
      <c r="H841" s="591">
        <v>1</v>
      </c>
      <c r="I841" s="591">
        <f t="shared" si="13"/>
        <v>22.4</v>
      </c>
      <c r="J841" s="589" t="s">
        <v>3794</v>
      </c>
      <c r="K841" s="589" t="s">
        <v>152</v>
      </c>
      <c r="L841" s="590">
        <v>43074</v>
      </c>
      <c r="M841" s="589" t="s">
        <v>71</v>
      </c>
      <c r="N841" s="589" t="s">
        <v>3795</v>
      </c>
    </row>
    <row r="842" spans="1:14" x14ac:dyDescent="0.2">
      <c r="A842" s="589" t="s">
        <v>611</v>
      </c>
      <c r="B842" s="589" t="s">
        <v>581</v>
      </c>
      <c r="C842" s="589" t="s">
        <v>582</v>
      </c>
      <c r="D842" s="589" t="s">
        <v>583</v>
      </c>
      <c r="E842" s="589" t="s">
        <v>7124</v>
      </c>
      <c r="F842" s="590">
        <v>43087</v>
      </c>
      <c r="G842" s="591">
        <v>410.14</v>
      </c>
      <c r="H842" s="591">
        <v>1</v>
      </c>
      <c r="I842" s="591">
        <f t="shared" si="13"/>
        <v>410.14</v>
      </c>
      <c r="J842" s="589" t="s">
        <v>7125</v>
      </c>
      <c r="K842" s="589" t="s">
        <v>668</v>
      </c>
      <c r="L842" s="590">
        <v>43088</v>
      </c>
      <c r="M842" s="589" t="s">
        <v>71</v>
      </c>
      <c r="N842" s="589" t="s">
        <v>7126</v>
      </c>
    </row>
    <row r="843" spans="1:14" x14ac:dyDescent="0.2">
      <c r="A843" s="589" t="s">
        <v>611</v>
      </c>
      <c r="B843" s="589" t="s">
        <v>581</v>
      </c>
      <c r="C843" s="589" t="s">
        <v>582</v>
      </c>
      <c r="D843" s="589" t="s">
        <v>583</v>
      </c>
      <c r="E843" s="589" t="s">
        <v>7127</v>
      </c>
      <c r="F843" s="590">
        <v>43087</v>
      </c>
      <c r="G843" s="591">
        <v>570.04</v>
      </c>
      <c r="H843" s="591">
        <v>1</v>
      </c>
      <c r="I843" s="591">
        <f t="shared" si="13"/>
        <v>570.04</v>
      </c>
      <c r="J843" s="589" t="s">
        <v>7128</v>
      </c>
      <c r="K843" s="589" t="s">
        <v>589</v>
      </c>
      <c r="L843" s="590">
        <v>43087</v>
      </c>
      <c r="M843" s="589" t="s">
        <v>71</v>
      </c>
      <c r="N843" s="589" t="s">
        <v>7129</v>
      </c>
    </row>
    <row r="844" spans="1:14" x14ac:dyDescent="0.2">
      <c r="A844" s="589" t="s">
        <v>611</v>
      </c>
      <c r="B844" s="589" t="s">
        <v>581</v>
      </c>
      <c r="C844" s="589" t="s">
        <v>582</v>
      </c>
      <c r="D844" s="589" t="s">
        <v>583</v>
      </c>
      <c r="E844" s="589" t="s">
        <v>7130</v>
      </c>
      <c r="F844" s="590">
        <v>43087</v>
      </c>
      <c r="G844" s="591">
        <v>93.6</v>
      </c>
      <c r="H844" s="591">
        <v>1</v>
      </c>
      <c r="I844" s="591">
        <f t="shared" si="13"/>
        <v>93.6</v>
      </c>
      <c r="J844" s="589" t="s">
        <v>7131</v>
      </c>
      <c r="K844" s="589" t="s">
        <v>2379</v>
      </c>
      <c r="L844" s="590">
        <v>43087</v>
      </c>
      <c r="M844" s="589" t="s">
        <v>71</v>
      </c>
      <c r="N844" s="589" t="s">
        <v>7132</v>
      </c>
    </row>
    <row r="845" spans="1:14" x14ac:dyDescent="0.2">
      <c r="A845" s="589" t="s">
        <v>611</v>
      </c>
      <c r="B845" s="589" t="s">
        <v>581</v>
      </c>
      <c r="C845" s="589" t="s">
        <v>582</v>
      </c>
      <c r="D845" s="589" t="s">
        <v>583</v>
      </c>
      <c r="E845" s="589" t="s">
        <v>7133</v>
      </c>
      <c r="F845" s="590">
        <v>43087</v>
      </c>
      <c r="G845" s="591">
        <v>72.8</v>
      </c>
      <c r="H845" s="591">
        <v>1</v>
      </c>
      <c r="I845" s="591">
        <f t="shared" si="13"/>
        <v>72.8</v>
      </c>
      <c r="J845" s="589" t="s">
        <v>7134</v>
      </c>
      <c r="K845" s="589" t="s">
        <v>523</v>
      </c>
      <c r="L845" s="590">
        <v>43087</v>
      </c>
      <c r="M845" s="589" t="s">
        <v>71</v>
      </c>
      <c r="N845" s="589" t="s">
        <v>7135</v>
      </c>
    </row>
    <row r="846" spans="1:14" x14ac:dyDescent="0.2">
      <c r="A846" s="589" t="s">
        <v>611</v>
      </c>
      <c r="B846" s="589" t="s">
        <v>581</v>
      </c>
      <c r="C846" s="589" t="s">
        <v>582</v>
      </c>
      <c r="D846" s="589" t="s">
        <v>583</v>
      </c>
      <c r="E846" s="589" t="s">
        <v>7136</v>
      </c>
      <c r="F846" s="590">
        <v>43087</v>
      </c>
      <c r="G846" s="591">
        <v>223.91</v>
      </c>
      <c r="H846" s="591">
        <v>1</v>
      </c>
      <c r="I846" s="591">
        <f t="shared" si="13"/>
        <v>223.91</v>
      </c>
      <c r="J846" s="589" t="s">
        <v>7137</v>
      </c>
      <c r="K846" s="589" t="s">
        <v>3846</v>
      </c>
      <c r="L846" s="590">
        <v>43087</v>
      </c>
      <c r="M846" s="589" t="s">
        <v>71</v>
      </c>
      <c r="N846" s="589" t="s">
        <v>7138</v>
      </c>
    </row>
    <row r="847" spans="1:14" x14ac:dyDescent="0.2">
      <c r="A847" s="589" t="s">
        <v>611</v>
      </c>
      <c r="B847" s="589" t="s">
        <v>581</v>
      </c>
      <c r="C847" s="589" t="s">
        <v>582</v>
      </c>
      <c r="D847" s="589" t="s">
        <v>583</v>
      </c>
      <c r="E847" s="589" t="s">
        <v>7139</v>
      </c>
      <c r="F847" s="590">
        <v>43084</v>
      </c>
      <c r="G847" s="591">
        <v>1380.6</v>
      </c>
      <c r="H847" s="591">
        <v>1</v>
      </c>
      <c r="I847" s="591">
        <f t="shared" si="13"/>
        <v>1380.6</v>
      </c>
      <c r="J847" s="589" t="s">
        <v>7131</v>
      </c>
      <c r="K847" s="589" t="s">
        <v>2379</v>
      </c>
      <c r="L847" s="590">
        <v>43087</v>
      </c>
      <c r="M847" s="589" t="s">
        <v>71</v>
      </c>
      <c r="N847" s="589" t="s">
        <v>7132</v>
      </c>
    </row>
    <row r="848" spans="1:14" x14ac:dyDescent="0.2">
      <c r="A848" s="589" t="s">
        <v>611</v>
      </c>
      <c r="B848" s="589" t="s">
        <v>581</v>
      </c>
      <c r="C848" s="589" t="s">
        <v>582</v>
      </c>
      <c r="D848" s="589" t="s">
        <v>583</v>
      </c>
      <c r="E848" s="589" t="s">
        <v>7140</v>
      </c>
      <c r="F848" s="590">
        <v>43084</v>
      </c>
      <c r="G848" s="591">
        <v>109.67</v>
      </c>
      <c r="H848" s="591">
        <v>1</v>
      </c>
      <c r="I848" s="591">
        <f t="shared" si="13"/>
        <v>109.67</v>
      </c>
      <c r="J848" s="589" t="s">
        <v>7141</v>
      </c>
      <c r="K848" s="589" t="s">
        <v>589</v>
      </c>
      <c r="L848" s="590">
        <v>43087</v>
      </c>
      <c r="M848" s="589" t="s">
        <v>71</v>
      </c>
      <c r="N848" s="589" t="s">
        <v>7142</v>
      </c>
    </row>
    <row r="849" spans="1:14" x14ac:dyDescent="0.2">
      <c r="A849" s="589" t="s">
        <v>611</v>
      </c>
      <c r="B849" s="589" t="s">
        <v>581</v>
      </c>
      <c r="C849" s="589" t="s">
        <v>582</v>
      </c>
      <c r="D849" s="589" t="s">
        <v>583</v>
      </c>
      <c r="E849" s="589" t="s">
        <v>7143</v>
      </c>
      <c r="F849" s="590">
        <v>43084</v>
      </c>
      <c r="G849" s="591">
        <v>2863.99</v>
      </c>
      <c r="H849" s="591">
        <v>1</v>
      </c>
      <c r="I849" s="591">
        <f t="shared" si="13"/>
        <v>2863.99</v>
      </c>
      <c r="J849" s="589" t="s">
        <v>7131</v>
      </c>
      <c r="K849" s="589" t="s">
        <v>2379</v>
      </c>
      <c r="L849" s="590">
        <v>43087</v>
      </c>
      <c r="M849" s="589" t="s">
        <v>71</v>
      </c>
      <c r="N849" s="589" t="s">
        <v>7132</v>
      </c>
    </row>
    <row r="850" spans="1:14" x14ac:dyDescent="0.2">
      <c r="A850" s="589" t="s">
        <v>611</v>
      </c>
      <c r="B850" s="589" t="s">
        <v>581</v>
      </c>
      <c r="C850" s="589" t="s">
        <v>582</v>
      </c>
      <c r="D850" s="589" t="s">
        <v>583</v>
      </c>
      <c r="E850" s="589" t="s">
        <v>7144</v>
      </c>
      <c r="F850" s="590">
        <v>43084</v>
      </c>
      <c r="G850" s="591">
        <v>16.899999999999999</v>
      </c>
      <c r="H850" s="591">
        <v>1</v>
      </c>
      <c r="I850" s="591">
        <f t="shared" si="13"/>
        <v>16.899999999999999</v>
      </c>
      <c r="J850" s="589" t="s">
        <v>7145</v>
      </c>
      <c r="K850" s="589" t="s">
        <v>589</v>
      </c>
      <c r="L850" s="590">
        <v>43084</v>
      </c>
      <c r="M850" s="589" t="s">
        <v>71</v>
      </c>
      <c r="N850" s="589" t="s">
        <v>7146</v>
      </c>
    </row>
    <row r="851" spans="1:14" x14ac:dyDescent="0.2">
      <c r="A851" s="589" t="s">
        <v>611</v>
      </c>
      <c r="B851" s="589" t="s">
        <v>581</v>
      </c>
      <c r="C851" s="589" t="s">
        <v>582</v>
      </c>
      <c r="D851" s="589" t="s">
        <v>583</v>
      </c>
      <c r="E851" s="589" t="s">
        <v>7147</v>
      </c>
      <c r="F851" s="590">
        <v>43080</v>
      </c>
      <c r="G851" s="591">
        <v>164.32</v>
      </c>
      <c r="H851" s="591">
        <v>1</v>
      </c>
      <c r="I851" s="591">
        <f t="shared" si="13"/>
        <v>164.32</v>
      </c>
      <c r="J851" s="589" t="s">
        <v>7148</v>
      </c>
      <c r="K851" s="589" t="s">
        <v>2379</v>
      </c>
      <c r="L851" s="590">
        <v>43084</v>
      </c>
      <c r="M851" s="589" t="s">
        <v>71</v>
      </c>
      <c r="N851" s="589" t="s">
        <v>7149</v>
      </c>
    </row>
    <row r="852" spans="1:14" x14ac:dyDescent="0.2">
      <c r="A852" s="589" t="s">
        <v>611</v>
      </c>
      <c r="B852" s="589" t="s">
        <v>4479</v>
      </c>
      <c r="C852" s="589" t="s">
        <v>4480</v>
      </c>
      <c r="D852" s="589" t="s">
        <v>4481</v>
      </c>
      <c r="E852" s="589" t="s">
        <v>7150</v>
      </c>
      <c r="F852" s="590">
        <v>43063</v>
      </c>
      <c r="G852" s="591">
        <v>84.42</v>
      </c>
      <c r="H852" s="591">
        <v>1</v>
      </c>
      <c r="I852" s="591">
        <f t="shared" si="13"/>
        <v>84.42</v>
      </c>
      <c r="J852" s="589" t="s">
        <v>4483</v>
      </c>
      <c r="K852" s="589" t="s">
        <v>2151</v>
      </c>
      <c r="L852" s="590">
        <v>43084</v>
      </c>
      <c r="M852" s="589" t="s">
        <v>71</v>
      </c>
      <c r="N852" s="589" t="s">
        <v>4484</v>
      </c>
    </row>
    <row r="853" spans="1:14" x14ac:dyDescent="0.2">
      <c r="A853" s="589" t="s">
        <v>611</v>
      </c>
      <c r="B853" s="589" t="s">
        <v>2381</v>
      </c>
      <c r="C853" s="589" t="s">
        <v>2382</v>
      </c>
      <c r="D853" s="589" t="s">
        <v>2383</v>
      </c>
      <c r="E853" s="589" t="s">
        <v>7151</v>
      </c>
      <c r="F853" s="590">
        <v>43091</v>
      </c>
      <c r="G853" s="591">
        <v>116.16</v>
      </c>
      <c r="H853" s="591">
        <v>1</v>
      </c>
      <c r="I853" s="591">
        <f t="shared" si="13"/>
        <v>116.16</v>
      </c>
      <c r="J853" s="589" t="s">
        <v>7152</v>
      </c>
      <c r="K853" s="589" t="s">
        <v>111</v>
      </c>
      <c r="L853" s="590">
        <v>43091</v>
      </c>
      <c r="M853" s="589" t="s">
        <v>71</v>
      </c>
      <c r="N853" s="589" t="s">
        <v>7153</v>
      </c>
    </row>
    <row r="854" spans="1:14" x14ac:dyDescent="0.2">
      <c r="A854" s="589" t="s">
        <v>611</v>
      </c>
      <c r="B854" s="589" t="s">
        <v>7154</v>
      </c>
      <c r="C854" s="589" t="s">
        <v>7155</v>
      </c>
      <c r="D854" s="589" t="s">
        <v>7156</v>
      </c>
      <c r="E854" s="589" t="s">
        <v>7157</v>
      </c>
      <c r="F854" s="590">
        <v>43084</v>
      </c>
      <c r="G854" s="591">
        <v>63.22</v>
      </c>
      <c r="H854" s="591">
        <v>1</v>
      </c>
      <c r="I854" s="591">
        <f t="shared" si="13"/>
        <v>63.22</v>
      </c>
      <c r="J854" s="589" t="s">
        <v>7158</v>
      </c>
      <c r="K854" s="589" t="s">
        <v>94</v>
      </c>
      <c r="L854" s="590">
        <v>43089</v>
      </c>
      <c r="M854" s="589" t="s">
        <v>71</v>
      </c>
      <c r="N854" s="589" t="s">
        <v>7159</v>
      </c>
    </row>
    <row r="855" spans="1:14" x14ac:dyDescent="0.2">
      <c r="A855" s="589" t="s">
        <v>611</v>
      </c>
      <c r="B855" s="589" t="s">
        <v>7154</v>
      </c>
      <c r="C855" s="589" t="s">
        <v>7155</v>
      </c>
      <c r="D855" s="589" t="s">
        <v>7156</v>
      </c>
      <c r="E855" s="589" t="s">
        <v>7160</v>
      </c>
      <c r="F855" s="590">
        <v>43084</v>
      </c>
      <c r="G855" s="591">
        <v>37.93</v>
      </c>
      <c r="H855" s="591">
        <v>1</v>
      </c>
      <c r="I855" s="591">
        <f t="shared" si="13"/>
        <v>37.93</v>
      </c>
      <c r="J855" s="589" t="s">
        <v>7161</v>
      </c>
      <c r="K855" s="589" t="s">
        <v>94</v>
      </c>
      <c r="L855" s="590">
        <v>43089</v>
      </c>
      <c r="M855" s="589" t="s">
        <v>71</v>
      </c>
      <c r="N855" s="589" t="s">
        <v>7162</v>
      </c>
    </row>
    <row r="856" spans="1:14" x14ac:dyDescent="0.2">
      <c r="A856" s="589" t="s">
        <v>611</v>
      </c>
      <c r="B856" s="589" t="s">
        <v>7163</v>
      </c>
      <c r="C856" s="589" t="s">
        <v>7164</v>
      </c>
      <c r="D856" s="589" t="s">
        <v>7165</v>
      </c>
      <c r="E856" s="589" t="s">
        <v>7166</v>
      </c>
      <c r="F856" s="590">
        <v>43089</v>
      </c>
      <c r="G856" s="591">
        <v>66.61</v>
      </c>
      <c r="H856" s="591">
        <v>1</v>
      </c>
      <c r="I856" s="591">
        <f t="shared" si="13"/>
        <v>66.61</v>
      </c>
      <c r="J856" s="589" t="s">
        <v>7167</v>
      </c>
      <c r="K856" s="589" t="s">
        <v>457</v>
      </c>
      <c r="L856" s="590">
        <v>43091</v>
      </c>
      <c r="M856" s="589" t="s">
        <v>71</v>
      </c>
      <c r="N856" s="589" t="s">
        <v>7168</v>
      </c>
    </row>
    <row r="857" spans="1:14" x14ac:dyDescent="0.2">
      <c r="A857" s="589" t="s">
        <v>611</v>
      </c>
      <c r="B857" s="589" t="s">
        <v>7169</v>
      </c>
      <c r="C857" s="589" t="s">
        <v>7170</v>
      </c>
      <c r="D857" s="589" t="s">
        <v>7171</v>
      </c>
      <c r="E857" s="589" t="s">
        <v>7172</v>
      </c>
      <c r="F857" s="590">
        <v>43098</v>
      </c>
      <c r="G857" s="591">
        <v>945.32</v>
      </c>
      <c r="H857" s="591">
        <v>1</v>
      </c>
      <c r="I857" s="591">
        <f t="shared" si="13"/>
        <v>945.32</v>
      </c>
      <c r="J857" s="589" t="s">
        <v>474</v>
      </c>
      <c r="K857" s="589" t="s">
        <v>176</v>
      </c>
      <c r="L857" s="590">
        <v>43098</v>
      </c>
      <c r="M857" s="589" t="s">
        <v>71</v>
      </c>
      <c r="N857" s="589" t="s">
        <v>474</v>
      </c>
    </row>
    <row r="858" spans="1:14" x14ac:dyDescent="0.2">
      <c r="A858" s="589" t="s">
        <v>611</v>
      </c>
      <c r="B858" s="589" t="s">
        <v>7169</v>
      </c>
      <c r="C858" s="589" t="s">
        <v>7170</v>
      </c>
      <c r="D858" s="589" t="s">
        <v>7171</v>
      </c>
      <c r="E858" s="589" t="s">
        <v>7173</v>
      </c>
      <c r="F858" s="590">
        <v>43098</v>
      </c>
      <c r="G858" s="591">
        <v>3384.53</v>
      </c>
      <c r="H858" s="591">
        <v>1</v>
      </c>
      <c r="I858" s="591">
        <f t="shared" si="13"/>
        <v>3384.53</v>
      </c>
      <c r="J858" s="589" t="s">
        <v>474</v>
      </c>
      <c r="K858" s="589" t="s">
        <v>176</v>
      </c>
      <c r="L858" s="590">
        <v>43098</v>
      </c>
      <c r="M858" s="589" t="s">
        <v>71</v>
      </c>
      <c r="N858" s="589" t="s">
        <v>474</v>
      </c>
    </row>
    <row r="859" spans="1:14" x14ac:dyDescent="0.2">
      <c r="A859" s="589" t="s">
        <v>611</v>
      </c>
      <c r="B859" s="589" t="s">
        <v>7169</v>
      </c>
      <c r="C859" s="589" t="s">
        <v>7170</v>
      </c>
      <c r="D859" s="589" t="s">
        <v>7171</v>
      </c>
      <c r="E859" s="589" t="s">
        <v>7174</v>
      </c>
      <c r="F859" s="590">
        <v>43098</v>
      </c>
      <c r="G859" s="591">
        <v>2560.94</v>
      </c>
      <c r="H859" s="591">
        <v>1</v>
      </c>
      <c r="I859" s="591">
        <f t="shared" si="13"/>
        <v>2560.94</v>
      </c>
      <c r="J859" s="589" t="s">
        <v>474</v>
      </c>
      <c r="K859" s="589" t="s">
        <v>176</v>
      </c>
      <c r="L859" s="590">
        <v>43098</v>
      </c>
      <c r="M859" s="589" t="s">
        <v>71</v>
      </c>
      <c r="N859" s="589" t="s">
        <v>474</v>
      </c>
    </row>
    <row r="860" spans="1:14" x14ac:dyDescent="0.2">
      <c r="A860" s="589" t="s">
        <v>611</v>
      </c>
      <c r="B860" s="589" t="s">
        <v>7169</v>
      </c>
      <c r="C860" s="589" t="s">
        <v>7170</v>
      </c>
      <c r="D860" s="589" t="s">
        <v>7171</v>
      </c>
      <c r="E860" s="589" t="s">
        <v>7175</v>
      </c>
      <c r="F860" s="590">
        <v>43098</v>
      </c>
      <c r="G860" s="591">
        <v>4756.03</v>
      </c>
      <c r="H860" s="591">
        <v>1</v>
      </c>
      <c r="I860" s="591">
        <f t="shared" si="13"/>
        <v>4756.03</v>
      </c>
      <c r="J860" s="589" t="s">
        <v>474</v>
      </c>
      <c r="K860" s="589" t="s">
        <v>176</v>
      </c>
      <c r="L860" s="590">
        <v>43098</v>
      </c>
      <c r="M860" s="589" t="s">
        <v>71</v>
      </c>
      <c r="N860" s="589" t="s">
        <v>474</v>
      </c>
    </row>
    <row r="861" spans="1:14" x14ac:dyDescent="0.2">
      <c r="A861" s="589" t="s">
        <v>611</v>
      </c>
      <c r="B861" s="589" t="s">
        <v>7169</v>
      </c>
      <c r="C861" s="589" t="s">
        <v>7170</v>
      </c>
      <c r="D861" s="589" t="s">
        <v>7171</v>
      </c>
      <c r="E861" s="589" t="s">
        <v>7176</v>
      </c>
      <c r="F861" s="590">
        <v>43091</v>
      </c>
      <c r="G861" s="591">
        <v>271.04000000000002</v>
      </c>
      <c r="H861" s="591">
        <v>1</v>
      </c>
      <c r="I861" s="591">
        <f t="shared" si="13"/>
        <v>271.04000000000002</v>
      </c>
      <c r="J861" s="589" t="s">
        <v>7177</v>
      </c>
      <c r="K861" s="589" t="s">
        <v>2647</v>
      </c>
      <c r="L861" s="590">
        <v>43091</v>
      </c>
      <c r="M861" s="589" t="s">
        <v>71</v>
      </c>
      <c r="N861" s="589" t="s">
        <v>7178</v>
      </c>
    </row>
    <row r="862" spans="1:14" x14ac:dyDescent="0.2">
      <c r="A862" s="589" t="s">
        <v>611</v>
      </c>
      <c r="B862" s="589" t="s">
        <v>4486</v>
      </c>
      <c r="C862" s="589" t="s">
        <v>4487</v>
      </c>
      <c r="D862" s="589" t="s">
        <v>4488</v>
      </c>
      <c r="E862" s="589" t="s">
        <v>7179</v>
      </c>
      <c r="F862" s="590">
        <v>43084</v>
      </c>
      <c r="G862" s="591">
        <v>342.51</v>
      </c>
      <c r="H862" s="591">
        <v>1</v>
      </c>
      <c r="I862" s="591">
        <f t="shared" si="13"/>
        <v>342.51</v>
      </c>
      <c r="J862" s="589" t="s">
        <v>7180</v>
      </c>
      <c r="K862" s="589" t="s">
        <v>509</v>
      </c>
      <c r="L862" s="590">
        <v>43090</v>
      </c>
      <c r="M862" s="589" t="s">
        <v>71</v>
      </c>
      <c r="N862" s="589" t="s">
        <v>7181</v>
      </c>
    </row>
    <row r="863" spans="1:14" x14ac:dyDescent="0.2">
      <c r="A863" s="589" t="s">
        <v>611</v>
      </c>
      <c r="B863" s="589" t="s">
        <v>4486</v>
      </c>
      <c r="C863" s="589" t="s">
        <v>4487</v>
      </c>
      <c r="D863" s="589" t="s">
        <v>4488</v>
      </c>
      <c r="E863" s="589" t="s">
        <v>7182</v>
      </c>
      <c r="F863" s="590">
        <v>43081</v>
      </c>
      <c r="G863" s="591">
        <v>96.99</v>
      </c>
      <c r="H863" s="591">
        <v>1</v>
      </c>
      <c r="I863" s="591">
        <f t="shared" si="13"/>
        <v>96.99</v>
      </c>
      <c r="J863" s="589" t="s">
        <v>4489</v>
      </c>
      <c r="K863" s="589" t="s">
        <v>509</v>
      </c>
      <c r="L863" s="590">
        <v>43082</v>
      </c>
      <c r="M863" s="589" t="s">
        <v>71</v>
      </c>
      <c r="N863" s="589" t="s">
        <v>4490</v>
      </c>
    </row>
    <row r="864" spans="1:14" x14ac:dyDescent="0.2">
      <c r="A864" s="589" t="s">
        <v>611</v>
      </c>
      <c r="B864" s="589" t="s">
        <v>572</v>
      </c>
      <c r="C864" s="589" t="s">
        <v>573</v>
      </c>
      <c r="D864" s="589" t="s">
        <v>574</v>
      </c>
      <c r="E864" s="589" t="s">
        <v>7183</v>
      </c>
      <c r="F864" s="590">
        <v>43097</v>
      </c>
      <c r="G864" s="591">
        <v>358.43</v>
      </c>
      <c r="H864" s="591">
        <v>1</v>
      </c>
      <c r="I864" s="591">
        <f t="shared" si="13"/>
        <v>358.43</v>
      </c>
      <c r="J864" s="589" t="s">
        <v>7184</v>
      </c>
      <c r="K864" s="589" t="s">
        <v>2210</v>
      </c>
      <c r="L864" s="590">
        <v>43097</v>
      </c>
      <c r="M864" s="589" t="s">
        <v>71</v>
      </c>
      <c r="N864" s="589" t="s">
        <v>7185</v>
      </c>
    </row>
    <row r="865" spans="1:14" x14ac:dyDescent="0.2">
      <c r="A865" s="589" t="s">
        <v>611</v>
      </c>
      <c r="B865" s="589" t="s">
        <v>572</v>
      </c>
      <c r="C865" s="589" t="s">
        <v>573</v>
      </c>
      <c r="D865" s="589" t="s">
        <v>574</v>
      </c>
      <c r="E865" s="589" t="s">
        <v>7186</v>
      </c>
      <c r="F865" s="590">
        <v>43097</v>
      </c>
      <c r="G865" s="591">
        <v>222.53</v>
      </c>
      <c r="H865" s="591">
        <v>1</v>
      </c>
      <c r="I865" s="591">
        <f t="shared" si="13"/>
        <v>222.53</v>
      </c>
      <c r="J865" s="589" t="s">
        <v>7187</v>
      </c>
      <c r="K865" s="589" t="s">
        <v>509</v>
      </c>
      <c r="L865" s="590">
        <v>43097</v>
      </c>
      <c r="M865" s="589" t="s">
        <v>71</v>
      </c>
      <c r="N865" s="589" t="s">
        <v>7188</v>
      </c>
    </row>
    <row r="866" spans="1:14" x14ac:dyDescent="0.2">
      <c r="A866" s="589" t="s">
        <v>611</v>
      </c>
      <c r="B866" s="589" t="s">
        <v>572</v>
      </c>
      <c r="C866" s="589" t="s">
        <v>573</v>
      </c>
      <c r="D866" s="589" t="s">
        <v>574</v>
      </c>
      <c r="E866" s="589" t="s">
        <v>7189</v>
      </c>
      <c r="F866" s="590">
        <v>43097</v>
      </c>
      <c r="G866" s="591">
        <v>41.42</v>
      </c>
      <c r="H866" s="591">
        <v>1</v>
      </c>
      <c r="I866" s="591">
        <f t="shared" si="13"/>
        <v>41.42</v>
      </c>
      <c r="J866" s="589" t="s">
        <v>7190</v>
      </c>
      <c r="K866" s="589" t="s">
        <v>1806</v>
      </c>
      <c r="L866" s="590">
        <v>43097</v>
      </c>
      <c r="M866" s="589" t="s">
        <v>71</v>
      </c>
      <c r="N866" s="589" t="s">
        <v>7191</v>
      </c>
    </row>
    <row r="867" spans="1:14" x14ac:dyDescent="0.2">
      <c r="A867" s="589" t="s">
        <v>611</v>
      </c>
      <c r="B867" s="589" t="s">
        <v>572</v>
      </c>
      <c r="C867" s="589" t="s">
        <v>573</v>
      </c>
      <c r="D867" s="589" t="s">
        <v>574</v>
      </c>
      <c r="E867" s="589" t="s">
        <v>7192</v>
      </c>
      <c r="F867" s="590">
        <v>43097</v>
      </c>
      <c r="G867" s="591">
        <v>59.9</v>
      </c>
      <c r="H867" s="591">
        <v>1</v>
      </c>
      <c r="I867" s="591">
        <f t="shared" si="13"/>
        <v>59.9</v>
      </c>
      <c r="J867" s="589" t="s">
        <v>7190</v>
      </c>
      <c r="K867" s="589" t="s">
        <v>1806</v>
      </c>
      <c r="L867" s="590">
        <v>43097</v>
      </c>
      <c r="M867" s="589" t="s">
        <v>71</v>
      </c>
      <c r="N867" s="589" t="s">
        <v>7191</v>
      </c>
    </row>
    <row r="868" spans="1:14" x14ac:dyDescent="0.2">
      <c r="A868" s="589" t="s">
        <v>611</v>
      </c>
      <c r="B868" s="589" t="s">
        <v>572</v>
      </c>
      <c r="C868" s="589" t="s">
        <v>573</v>
      </c>
      <c r="D868" s="589" t="s">
        <v>574</v>
      </c>
      <c r="E868" s="589" t="s">
        <v>7193</v>
      </c>
      <c r="F868" s="590">
        <v>43097</v>
      </c>
      <c r="G868" s="591">
        <v>39.799999999999997</v>
      </c>
      <c r="H868" s="591">
        <v>1</v>
      </c>
      <c r="I868" s="591">
        <f t="shared" si="13"/>
        <v>39.799999999999997</v>
      </c>
      <c r="J868" s="589" t="s">
        <v>7190</v>
      </c>
      <c r="K868" s="589" t="s">
        <v>1806</v>
      </c>
      <c r="L868" s="590">
        <v>43097</v>
      </c>
      <c r="M868" s="589" t="s">
        <v>71</v>
      </c>
      <c r="N868" s="589" t="s">
        <v>7191</v>
      </c>
    </row>
    <row r="869" spans="1:14" x14ac:dyDescent="0.2">
      <c r="A869" s="589" t="s">
        <v>611</v>
      </c>
      <c r="B869" s="589" t="s">
        <v>572</v>
      </c>
      <c r="C869" s="589" t="s">
        <v>573</v>
      </c>
      <c r="D869" s="589" t="s">
        <v>574</v>
      </c>
      <c r="E869" s="589" t="s">
        <v>7194</v>
      </c>
      <c r="F869" s="590">
        <v>43097</v>
      </c>
      <c r="G869" s="591">
        <v>799</v>
      </c>
      <c r="H869" s="591">
        <v>1</v>
      </c>
      <c r="I869" s="591">
        <f t="shared" si="13"/>
        <v>799</v>
      </c>
      <c r="J869" s="589" t="s">
        <v>7195</v>
      </c>
      <c r="K869" s="589" t="s">
        <v>457</v>
      </c>
      <c r="L869" s="590">
        <v>43097</v>
      </c>
      <c r="M869" s="589" t="s">
        <v>71</v>
      </c>
      <c r="N869" s="589" t="s">
        <v>7196</v>
      </c>
    </row>
    <row r="870" spans="1:14" x14ac:dyDescent="0.2">
      <c r="A870" s="589" t="s">
        <v>611</v>
      </c>
      <c r="B870" s="589" t="s">
        <v>572</v>
      </c>
      <c r="C870" s="589" t="s">
        <v>573</v>
      </c>
      <c r="D870" s="589" t="s">
        <v>574</v>
      </c>
      <c r="E870" s="589" t="s">
        <v>7197</v>
      </c>
      <c r="F870" s="590">
        <v>43097</v>
      </c>
      <c r="G870" s="591">
        <v>263.45</v>
      </c>
      <c r="H870" s="591">
        <v>1</v>
      </c>
      <c r="I870" s="591">
        <f t="shared" si="13"/>
        <v>263.45</v>
      </c>
      <c r="J870" s="589" t="s">
        <v>7198</v>
      </c>
      <c r="K870" s="589" t="s">
        <v>161</v>
      </c>
      <c r="L870" s="590">
        <v>43097</v>
      </c>
      <c r="M870" s="589" t="s">
        <v>71</v>
      </c>
      <c r="N870" s="589" t="s">
        <v>7199</v>
      </c>
    </row>
    <row r="871" spans="1:14" x14ac:dyDescent="0.2">
      <c r="A871" s="589" t="s">
        <v>611</v>
      </c>
      <c r="B871" s="589" t="s">
        <v>572</v>
      </c>
      <c r="C871" s="589" t="s">
        <v>573</v>
      </c>
      <c r="D871" s="589" t="s">
        <v>574</v>
      </c>
      <c r="E871" s="589" t="s">
        <v>7200</v>
      </c>
      <c r="F871" s="590">
        <v>43097</v>
      </c>
      <c r="G871" s="591">
        <v>85</v>
      </c>
      <c r="H871" s="591">
        <v>1</v>
      </c>
      <c r="I871" s="591">
        <f t="shared" si="13"/>
        <v>85</v>
      </c>
      <c r="J871" s="589" t="s">
        <v>7201</v>
      </c>
      <c r="K871" s="589" t="s">
        <v>457</v>
      </c>
      <c r="L871" s="590">
        <v>43097</v>
      </c>
      <c r="M871" s="589" t="s">
        <v>71</v>
      </c>
      <c r="N871" s="589" t="s">
        <v>7202</v>
      </c>
    </row>
    <row r="872" spans="1:14" x14ac:dyDescent="0.2">
      <c r="A872" s="589" t="s">
        <v>611</v>
      </c>
      <c r="B872" s="589" t="s">
        <v>572</v>
      </c>
      <c r="C872" s="589" t="s">
        <v>573</v>
      </c>
      <c r="D872" s="589" t="s">
        <v>574</v>
      </c>
      <c r="E872" s="589" t="s">
        <v>7203</v>
      </c>
      <c r="F872" s="590">
        <v>43097</v>
      </c>
      <c r="G872" s="591">
        <v>33.85</v>
      </c>
      <c r="H872" s="591">
        <v>1</v>
      </c>
      <c r="I872" s="591">
        <f t="shared" si="13"/>
        <v>33.85</v>
      </c>
      <c r="J872" s="589" t="s">
        <v>7204</v>
      </c>
      <c r="K872" s="589" t="s">
        <v>617</v>
      </c>
      <c r="L872" s="590">
        <v>43097</v>
      </c>
      <c r="M872" s="589" t="s">
        <v>71</v>
      </c>
      <c r="N872" s="589" t="s">
        <v>474</v>
      </c>
    </row>
    <row r="873" spans="1:14" x14ac:dyDescent="0.2">
      <c r="A873" s="589" t="s">
        <v>611</v>
      </c>
      <c r="B873" s="589" t="s">
        <v>572</v>
      </c>
      <c r="C873" s="589" t="s">
        <v>573</v>
      </c>
      <c r="D873" s="589" t="s">
        <v>574</v>
      </c>
      <c r="E873" s="589" t="s">
        <v>7205</v>
      </c>
      <c r="F873" s="590">
        <v>43097</v>
      </c>
      <c r="G873" s="591">
        <v>144.85</v>
      </c>
      <c r="H873" s="591">
        <v>1</v>
      </c>
      <c r="I873" s="591">
        <f t="shared" si="13"/>
        <v>144.85</v>
      </c>
      <c r="J873" s="589" t="s">
        <v>7206</v>
      </c>
      <c r="K873" s="589" t="s">
        <v>509</v>
      </c>
      <c r="L873" s="590">
        <v>43097</v>
      </c>
      <c r="M873" s="589" t="s">
        <v>71</v>
      </c>
      <c r="N873" s="589" t="s">
        <v>7207</v>
      </c>
    </row>
    <row r="874" spans="1:14" x14ac:dyDescent="0.2">
      <c r="A874" s="589" t="s">
        <v>611</v>
      </c>
      <c r="B874" s="589" t="s">
        <v>572</v>
      </c>
      <c r="C874" s="589" t="s">
        <v>573</v>
      </c>
      <c r="D874" s="589" t="s">
        <v>574</v>
      </c>
      <c r="E874" s="589" t="s">
        <v>7208</v>
      </c>
      <c r="F874" s="590">
        <v>43097</v>
      </c>
      <c r="G874" s="591">
        <v>57.98</v>
      </c>
      <c r="H874" s="591">
        <v>1</v>
      </c>
      <c r="I874" s="591">
        <f t="shared" si="13"/>
        <v>57.98</v>
      </c>
      <c r="J874" s="589" t="s">
        <v>7209</v>
      </c>
      <c r="K874" s="589" t="s">
        <v>1814</v>
      </c>
      <c r="L874" s="590">
        <v>43097</v>
      </c>
      <c r="M874" s="589" t="s">
        <v>71</v>
      </c>
      <c r="N874" s="589" t="s">
        <v>7210</v>
      </c>
    </row>
    <row r="875" spans="1:14" x14ac:dyDescent="0.2">
      <c r="A875" s="589" t="s">
        <v>611</v>
      </c>
      <c r="B875" s="589" t="s">
        <v>572</v>
      </c>
      <c r="C875" s="589" t="s">
        <v>573</v>
      </c>
      <c r="D875" s="589" t="s">
        <v>574</v>
      </c>
      <c r="E875" s="589" t="s">
        <v>7211</v>
      </c>
      <c r="F875" s="590">
        <v>43097</v>
      </c>
      <c r="G875" s="591">
        <v>340.89</v>
      </c>
      <c r="H875" s="591">
        <v>1</v>
      </c>
      <c r="I875" s="591">
        <f t="shared" si="13"/>
        <v>340.89</v>
      </c>
      <c r="J875" s="589" t="s">
        <v>7212</v>
      </c>
      <c r="K875" s="589" t="s">
        <v>84</v>
      </c>
      <c r="L875" s="590">
        <v>43097</v>
      </c>
      <c r="M875" s="589" t="s">
        <v>71</v>
      </c>
      <c r="N875" s="589" t="s">
        <v>474</v>
      </c>
    </row>
    <row r="876" spans="1:14" x14ac:dyDescent="0.2">
      <c r="A876" s="589" t="s">
        <v>611</v>
      </c>
      <c r="B876" s="589" t="s">
        <v>572</v>
      </c>
      <c r="C876" s="589" t="s">
        <v>573</v>
      </c>
      <c r="D876" s="589" t="s">
        <v>574</v>
      </c>
      <c r="E876" s="589" t="s">
        <v>7213</v>
      </c>
      <c r="F876" s="590">
        <v>43097</v>
      </c>
      <c r="G876" s="591">
        <v>218.01</v>
      </c>
      <c r="H876" s="591">
        <v>1</v>
      </c>
      <c r="I876" s="591">
        <f t="shared" si="13"/>
        <v>218.01</v>
      </c>
      <c r="J876" s="589" t="s">
        <v>7214</v>
      </c>
      <c r="K876" s="589" t="s">
        <v>226</v>
      </c>
      <c r="L876" s="590">
        <v>43097</v>
      </c>
      <c r="M876" s="589" t="s">
        <v>71</v>
      </c>
      <c r="N876" s="589" t="s">
        <v>7215</v>
      </c>
    </row>
    <row r="877" spans="1:14" x14ac:dyDescent="0.2">
      <c r="A877" s="589" t="s">
        <v>611</v>
      </c>
      <c r="B877" s="589" t="s">
        <v>572</v>
      </c>
      <c r="C877" s="589" t="s">
        <v>573</v>
      </c>
      <c r="D877" s="589" t="s">
        <v>574</v>
      </c>
      <c r="E877" s="589" t="s">
        <v>7216</v>
      </c>
      <c r="F877" s="590">
        <v>43097</v>
      </c>
      <c r="G877" s="591">
        <v>310</v>
      </c>
      <c r="H877" s="591">
        <v>1</v>
      </c>
      <c r="I877" s="591">
        <f t="shared" si="13"/>
        <v>310</v>
      </c>
      <c r="J877" s="589" t="s">
        <v>7217</v>
      </c>
      <c r="K877" s="589" t="s">
        <v>683</v>
      </c>
      <c r="L877" s="590">
        <v>43097</v>
      </c>
      <c r="M877" s="589" t="s">
        <v>71</v>
      </c>
      <c r="N877" s="589" t="s">
        <v>7218</v>
      </c>
    </row>
    <row r="878" spans="1:14" x14ac:dyDescent="0.2">
      <c r="A878" s="589" t="s">
        <v>611</v>
      </c>
      <c r="B878" s="589" t="s">
        <v>572</v>
      </c>
      <c r="C878" s="589" t="s">
        <v>573</v>
      </c>
      <c r="D878" s="589" t="s">
        <v>574</v>
      </c>
      <c r="E878" s="589" t="s">
        <v>7219</v>
      </c>
      <c r="F878" s="590">
        <v>43096</v>
      </c>
      <c r="G878" s="591">
        <v>398.41</v>
      </c>
      <c r="H878" s="591">
        <v>1</v>
      </c>
      <c r="I878" s="591">
        <f t="shared" si="13"/>
        <v>398.41</v>
      </c>
      <c r="J878" s="589" t="s">
        <v>7220</v>
      </c>
      <c r="K878" s="589" t="s">
        <v>376</v>
      </c>
      <c r="L878" s="590">
        <v>43096</v>
      </c>
      <c r="M878" s="589" t="s">
        <v>71</v>
      </c>
      <c r="N878" s="589" t="s">
        <v>7221</v>
      </c>
    </row>
    <row r="879" spans="1:14" x14ac:dyDescent="0.2">
      <c r="A879" s="589" t="s">
        <v>611</v>
      </c>
      <c r="B879" s="589" t="s">
        <v>572</v>
      </c>
      <c r="C879" s="589" t="s">
        <v>573</v>
      </c>
      <c r="D879" s="589" t="s">
        <v>574</v>
      </c>
      <c r="E879" s="589" t="s">
        <v>7222</v>
      </c>
      <c r="F879" s="590">
        <v>43096</v>
      </c>
      <c r="G879" s="591">
        <v>221.85</v>
      </c>
      <c r="H879" s="591">
        <v>1</v>
      </c>
      <c r="I879" s="591">
        <f t="shared" si="13"/>
        <v>221.85</v>
      </c>
      <c r="J879" s="589" t="s">
        <v>7223</v>
      </c>
      <c r="K879" s="589" t="s">
        <v>1807</v>
      </c>
      <c r="L879" s="590">
        <v>43096</v>
      </c>
      <c r="M879" s="589" t="s">
        <v>71</v>
      </c>
      <c r="N879" s="589" t="s">
        <v>7224</v>
      </c>
    </row>
    <row r="880" spans="1:14" x14ac:dyDescent="0.2">
      <c r="A880" s="589" t="s">
        <v>611</v>
      </c>
      <c r="B880" s="589" t="s">
        <v>572</v>
      </c>
      <c r="C880" s="589" t="s">
        <v>573</v>
      </c>
      <c r="D880" s="589" t="s">
        <v>574</v>
      </c>
      <c r="E880" s="589" t="s">
        <v>7225</v>
      </c>
      <c r="F880" s="590">
        <v>43092</v>
      </c>
      <c r="G880" s="591">
        <v>399.61</v>
      </c>
      <c r="H880" s="591">
        <v>1</v>
      </c>
      <c r="I880" s="591">
        <f t="shared" si="13"/>
        <v>399.61</v>
      </c>
      <c r="J880" s="589" t="s">
        <v>7226</v>
      </c>
      <c r="K880" s="589" t="s">
        <v>261</v>
      </c>
      <c r="L880" s="590">
        <v>43092</v>
      </c>
      <c r="M880" s="589" t="s">
        <v>71</v>
      </c>
      <c r="N880" s="589" t="s">
        <v>7227</v>
      </c>
    </row>
    <row r="881" spans="1:14" x14ac:dyDescent="0.2">
      <c r="A881" s="589" t="s">
        <v>611</v>
      </c>
      <c r="B881" s="589" t="s">
        <v>572</v>
      </c>
      <c r="C881" s="589" t="s">
        <v>573</v>
      </c>
      <c r="D881" s="589" t="s">
        <v>574</v>
      </c>
      <c r="E881" s="589" t="s">
        <v>7228</v>
      </c>
      <c r="F881" s="590">
        <v>43092</v>
      </c>
      <c r="G881" s="591">
        <v>203.99</v>
      </c>
      <c r="H881" s="591">
        <v>1</v>
      </c>
      <c r="I881" s="591">
        <f t="shared" si="13"/>
        <v>203.99</v>
      </c>
      <c r="J881" s="589" t="s">
        <v>7229</v>
      </c>
      <c r="K881" s="589" t="s">
        <v>548</v>
      </c>
      <c r="L881" s="590">
        <v>43092</v>
      </c>
      <c r="M881" s="589" t="s">
        <v>71</v>
      </c>
      <c r="N881" s="589" t="s">
        <v>7230</v>
      </c>
    </row>
    <row r="882" spans="1:14" x14ac:dyDescent="0.2">
      <c r="A882" s="589" t="s">
        <v>611</v>
      </c>
      <c r="B882" s="589" t="s">
        <v>572</v>
      </c>
      <c r="C882" s="589" t="s">
        <v>573</v>
      </c>
      <c r="D882" s="589" t="s">
        <v>574</v>
      </c>
      <c r="E882" s="589" t="s">
        <v>7231</v>
      </c>
      <c r="F882" s="590">
        <v>43091</v>
      </c>
      <c r="G882" s="591">
        <v>658</v>
      </c>
      <c r="H882" s="591">
        <v>1</v>
      </c>
      <c r="I882" s="591">
        <f t="shared" si="13"/>
        <v>658</v>
      </c>
      <c r="J882" s="589" t="s">
        <v>7232</v>
      </c>
      <c r="K882" s="589" t="s">
        <v>346</v>
      </c>
      <c r="L882" s="590">
        <v>43091</v>
      </c>
      <c r="M882" s="589" t="s">
        <v>71</v>
      </c>
      <c r="N882" s="589" t="s">
        <v>7233</v>
      </c>
    </row>
    <row r="883" spans="1:14" x14ac:dyDescent="0.2">
      <c r="A883" s="589" t="s">
        <v>611</v>
      </c>
      <c r="B883" s="589" t="s">
        <v>2390</v>
      </c>
      <c r="C883" s="589" t="s">
        <v>2391</v>
      </c>
      <c r="D883" s="589" t="s">
        <v>2392</v>
      </c>
      <c r="E883" s="589" t="s">
        <v>7234</v>
      </c>
      <c r="F883" s="590">
        <v>43097</v>
      </c>
      <c r="G883" s="591">
        <v>845.79</v>
      </c>
      <c r="H883" s="591">
        <v>1</v>
      </c>
      <c r="I883" s="591">
        <f t="shared" si="13"/>
        <v>845.79</v>
      </c>
      <c r="J883" s="589" t="s">
        <v>7235</v>
      </c>
      <c r="K883" s="589" t="s">
        <v>100</v>
      </c>
      <c r="L883" s="590">
        <v>43097</v>
      </c>
      <c r="M883" s="589" t="s">
        <v>71</v>
      </c>
      <c r="N883" s="589" t="s">
        <v>7236</v>
      </c>
    </row>
    <row r="884" spans="1:14" x14ac:dyDescent="0.2">
      <c r="A884" s="589" t="s">
        <v>611</v>
      </c>
      <c r="B884" s="589" t="s">
        <v>2390</v>
      </c>
      <c r="C884" s="589" t="s">
        <v>2391</v>
      </c>
      <c r="D884" s="589" t="s">
        <v>2392</v>
      </c>
      <c r="E884" s="589" t="s">
        <v>7237</v>
      </c>
      <c r="F884" s="590">
        <v>43084</v>
      </c>
      <c r="G884" s="591">
        <v>20.81</v>
      </c>
      <c r="H884" s="591">
        <v>1</v>
      </c>
      <c r="I884" s="591">
        <f t="shared" si="13"/>
        <v>20.81</v>
      </c>
      <c r="J884" s="589" t="s">
        <v>7238</v>
      </c>
      <c r="K884" s="589" t="s">
        <v>161</v>
      </c>
      <c r="L884" s="590">
        <v>43084</v>
      </c>
      <c r="M884" s="589" t="s">
        <v>71</v>
      </c>
      <c r="N884" s="589" t="s">
        <v>7239</v>
      </c>
    </row>
    <row r="885" spans="1:14" x14ac:dyDescent="0.2">
      <c r="A885" s="589" t="s">
        <v>611</v>
      </c>
      <c r="B885" s="589" t="s">
        <v>2390</v>
      </c>
      <c r="C885" s="589" t="s">
        <v>2391</v>
      </c>
      <c r="D885" s="589" t="s">
        <v>2392</v>
      </c>
      <c r="E885" s="589" t="s">
        <v>7240</v>
      </c>
      <c r="F885" s="590">
        <v>43073</v>
      </c>
      <c r="G885" s="591">
        <v>5547.85</v>
      </c>
      <c r="H885" s="591">
        <v>1</v>
      </c>
      <c r="I885" s="591">
        <f t="shared" si="13"/>
        <v>5547.85</v>
      </c>
      <c r="J885" s="589" t="s">
        <v>7241</v>
      </c>
      <c r="K885" s="589" t="s">
        <v>1822</v>
      </c>
      <c r="L885" s="590">
        <v>43073</v>
      </c>
      <c r="M885" s="589" t="s">
        <v>71</v>
      </c>
      <c r="N885" s="589" t="s">
        <v>7242</v>
      </c>
    </row>
    <row r="886" spans="1:14" x14ac:dyDescent="0.2">
      <c r="A886" s="589" t="s">
        <v>611</v>
      </c>
      <c r="B886" s="589" t="s">
        <v>835</v>
      </c>
      <c r="C886" s="589" t="s">
        <v>836</v>
      </c>
      <c r="D886" s="589" t="s">
        <v>837</v>
      </c>
      <c r="E886" s="589" t="s">
        <v>7243</v>
      </c>
      <c r="F886" s="590">
        <v>43097</v>
      </c>
      <c r="G886" s="591">
        <v>5498.24</v>
      </c>
      <c r="H886" s="591">
        <v>1</v>
      </c>
      <c r="I886" s="591">
        <f t="shared" si="13"/>
        <v>5498.24</v>
      </c>
      <c r="J886" s="589" t="s">
        <v>7244</v>
      </c>
      <c r="K886" s="589" t="s">
        <v>161</v>
      </c>
      <c r="L886" s="590">
        <v>43097</v>
      </c>
      <c r="M886" s="589" t="s">
        <v>71</v>
      </c>
      <c r="N886" s="589" t="s">
        <v>7245</v>
      </c>
    </row>
    <row r="887" spans="1:14" x14ac:dyDescent="0.2">
      <c r="A887" s="589" t="s">
        <v>611</v>
      </c>
      <c r="B887" s="589" t="s">
        <v>7246</v>
      </c>
      <c r="C887" s="589" t="s">
        <v>7247</v>
      </c>
      <c r="D887" s="589" t="s">
        <v>7248</v>
      </c>
      <c r="E887" s="589" t="s">
        <v>7249</v>
      </c>
      <c r="F887" s="590">
        <v>43076</v>
      </c>
      <c r="G887" s="591">
        <v>842.16</v>
      </c>
      <c r="H887" s="591">
        <v>1</v>
      </c>
      <c r="I887" s="591">
        <f t="shared" si="13"/>
        <v>842.16</v>
      </c>
      <c r="J887" s="589" t="s">
        <v>7250</v>
      </c>
      <c r="K887" s="589" t="s">
        <v>509</v>
      </c>
      <c r="L887" s="590">
        <v>43080</v>
      </c>
      <c r="M887" s="589" t="s">
        <v>71</v>
      </c>
      <c r="N887" s="589" t="s">
        <v>7251</v>
      </c>
    </row>
    <row r="888" spans="1:14" x14ac:dyDescent="0.2">
      <c r="A888" s="589" t="s">
        <v>611</v>
      </c>
      <c r="B888" s="589" t="s">
        <v>7252</v>
      </c>
      <c r="C888" s="589" t="s">
        <v>7253</v>
      </c>
      <c r="D888" s="589" t="s">
        <v>7254</v>
      </c>
      <c r="E888" s="589" t="s">
        <v>7255</v>
      </c>
      <c r="F888" s="590">
        <v>43084</v>
      </c>
      <c r="G888" s="591">
        <v>108.9</v>
      </c>
      <c r="H888" s="591">
        <v>1</v>
      </c>
      <c r="I888" s="591">
        <f t="shared" si="13"/>
        <v>108.9</v>
      </c>
      <c r="J888" s="589" t="s">
        <v>7256</v>
      </c>
      <c r="K888" s="589" t="s">
        <v>2943</v>
      </c>
      <c r="L888" s="590">
        <v>43088</v>
      </c>
      <c r="M888" s="589" t="s">
        <v>71</v>
      </c>
      <c r="N888" s="589" t="s">
        <v>7257</v>
      </c>
    </row>
    <row r="889" spans="1:14" x14ac:dyDescent="0.2">
      <c r="A889" s="589" t="s">
        <v>611</v>
      </c>
      <c r="B889" s="589" t="s">
        <v>7258</v>
      </c>
      <c r="C889" s="589" t="s">
        <v>7259</v>
      </c>
      <c r="D889" s="589" t="s">
        <v>7260</v>
      </c>
      <c r="E889" s="589" t="s">
        <v>7261</v>
      </c>
      <c r="F889" s="590">
        <v>43069</v>
      </c>
      <c r="G889" s="591">
        <v>145.19999999999999</v>
      </c>
      <c r="H889" s="591">
        <v>1</v>
      </c>
      <c r="I889" s="591">
        <f t="shared" si="13"/>
        <v>145.19999999999999</v>
      </c>
      <c r="J889" s="589" t="s">
        <v>7262</v>
      </c>
      <c r="K889" s="589" t="s">
        <v>2145</v>
      </c>
      <c r="L889" s="590">
        <v>43074</v>
      </c>
      <c r="M889" s="589" t="s">
        <v>71</v>
      </c>
      <c r="N889" s="589" t="s">
        <v>7263</v>
      </c>
    </row>
    <row r="890" spans="1:14" x14ac:dyDescent="0.2">
      <c r="A890" s="589" t="s">
        <v>611</v>
      </c>
      <c r="B890" s="589" t="s">
        <v>2032</v>
      </c>
      <c r="C890" s="589" t="s">
        <v>3521</v>
      </c>
      <c r="D890" s="589" t="s">
        <v>2033</v>
      </c>
      <c r="E890" s="589" t="s">
        <v>7264</v>
      </c>
      <c r="F890" s="590">
        <v>43096</v>
      </c>
      <c r="G890" s="591">
        <v>1984.28</v>
      </c>
      <c r="H890" s="591">
        <v>1</v>
      </c>
      <c r="I890" s="591">
        <f t="shared" si="13"/>
        <v>1984.28</v>
      </c>
      <c r="J890" s="589" t="s">
        <v>7265</v>
      </c>
      <c r="K890" s="589" t="s">
        <v>161</v>
      </c>
      <c r="L890" s="590">
        <v>43098</v>
      </c>
      <c r="M890" s="589" t="s">
        <v>71</v>
      </c>
      <c r="N890" s="589" t="s">
        <v>7266</v>
      </c>
    </row>
    <row r="891" spans="1:14" x14ac:dyDescent="0.2">
      <c r="A891" s="589" t="s">
        <v>611</v>
      </c>
      <c r="B891" s="589" t="s">
        <v>2032</v>
      </c>
      <c r="C891" s="589" t="s">
        <v>3521</v>
      </c>
      <c r="D891" s="589" t="s">
        <v>2033</v>
      </c>
      <c r="E891" s="589" t="s">
        <v>7267</v>
      </c>
      <c r="F891" s="590">
        <v>43096</v>
      </c>
      <c r="G891" s="591">
        <v>60.8</v>
      </c>
      <c r="H891" s="591">
        <v>1</v>
      </c>
      <c r="I891" s="591">
        <f t="shared" si="13"/>
        <v>60.8</v>
      </c>
      <c r="J891" s="589" t="s">
        <v>7268</v>
      </c>
      <c r="K891" s="589" t="s">
        <v>1190</v>
      </c>
      <c r="L891" s="590">
        <v>43098</v>
      </c>
      <c r="M891" s="589" t="s">
        <v>71</v>
      </c>
      <c r="N891" s="589" t="s">
        <v>7269</v>
      </c>
    </row>
    <row r="892" spans="1:14" x14ac:dyDescent="0.2">
      <c r="A892" s="589" t="s">
        <v>611</v>
      </c>
      <c r="B892" s="589" t="s">
        <v>2032</v>
      </c>
      <c r="C892" s="589" t="s">
        <v>3521</v>
      </c>
      <c r="D892" s="589" t="s">
        <v>2033</v>
      </c>
      <c r="E892" s="589" t="s">
        <v>7270</v>
      </c>
      <c r="F892" s="590">
        <v>43091</v>
      </c>
      <c r="G892" s="591">
        <v>312.18</v>
      </c>
      <c r="H892" s="591">
        <v>1</v>
      </c>
      <c r="I892" s="591">
        <f t="shared" si="13"/>
        <v>312.18</v>
      </c>
      <c r="J892" s="589" t="s">
        <v>7271</v>
      </c>
      <c r="K892" s="589" t="s">
        <v>509</v>
      </c>
      <c r="L892" s="590">
        <v>43091</v>
      </c>
      <c r="M892" s="589" t="s">
        <v>71</v>
      </c>
      <c r="N892" s="589" t="s">
        <v>474</v>
      </c>
    </row>
    <row r="893" spans="1:14" x14ac:dyDescent="0.2">
      <c r="A893" s="589" t="s">
        <v>611</v>
      </c>
      <c r="B893" s="589" t="s">
        <v>2032</v>
      </c>
      <c r="C893" s="589" t="s">
        <v>3521</v>
      </c>
      <c r="D893" s="589" t="s">
        <v>2033</v>
      </c>
      <c r="E893" s="589" t="s">
        <v>7272</v>
      </c>
      <c r="F893" s="590">
        <v>43083</v>
      </c>
      <c r="G893" s="591">
        <v>1100.51</v>
      </c>
      <c r="H893" s="591">
        <v>1</v>
      </c>
      <c r="I893" s="591">
        <f t="shared" si="13"/>
        <v>1100.51</v>
      </c>
      <c r="J893" s="589" t="s">
        <v>7273</v>
      </c>
      <c r="K893" s="589" t="s">
        <v>376</v>
      </c>
      <c r="L893" s="590">
        <v>43090</v>
      </c>
      <c r="M893" s="589" t="s">
        <v>71</v>
      </c>
      <c r="N893" s="589" t="s">
        <v>7274</v>
      </c>
    </row>
    <row r="894" spans="1:14" x14ac:dyDescent="0.2">
      <c r="A894" s="589" t="s">
        <v>611</v>
      </c>
      <c r="B894" s="589" t="s">
        <v>2032</v>
      </c>
      <c r="C894" s="589" t="s">
        <v>3521</v>
      </c>
      <c r="D894" s="589" t="s">
        <v>2033</v>
      </c>
      <c r="E894" s="589" t="s">
        <v>7275</v>
      </c>
      <c r="F894" s="590">
        <v>43082</v>
      </c>
      <c r="G894" s="591">
        <v>123.66</v>
      </c>
      <c r="H894" s="591">
        <v>1</v>
      </c>
      <c r="I894" s="591">
        <f t="shared" si="13"/>
        <v>123.66</v>
      </c>
      <c r="J894" s="589" t="s">
        <v>7276</v>
      </c>
      <c r="K894" s="589" t="s">
        <v>5606</v>
      </c>
      <c r="L894" s="590">
        <v>43090</v>
      </c>
      <c r="M894" s="589" t="s">
        <v>71</v>
      </c>
      <c r="N894" s="589" t="s">
        <v>7277</v>
      </c>
    </row>
    <row r="895" spans="1:14" x14ac:dyDescent="0.2">
      <c r="A895" s="589" t="s">
        <v>611</v>
      </c>
      <c r="B895" s="589" t="s">
        <v>2032</v>
      </c>
      <c r="C895" s="589" t="s">
        <v>3521</v>
      </c>
      <c r="D895" s="589" t="s">
        <v>2033</v>
      </c>
      <c r="E895" s="589" t="s">
        <v>7278</v>
      </c>
      <c r="F895" s="590">
        <v>43082</v>
      </c>
      <c r="G895" s="591">
        <v>83.51</v>
      </c>
      <c r="H895" s="591">
        <v>1</v>
      </c>
      <c r="I895" s="591">
        <f t="shared" si="13"/>
        <v>83.51</v>
      </c>
      <c r="J895" s="589" t="s">
        <v>7279</v>
      </c>
      <c r="K895" s="589" t="s">
        <v>161</v>
      </c>
      <c r="L895" s="590">
        <v>43090</v>
      </c>
      <c r="M895" s="589" t="s">
        <v>71</v>
      </c>
      <c r="N895" s="589" t="s">
        <v>7280</v>
      </c>
    </row>
    <row r="896" spans="1:14" x14ac:dyDescent="0.2">
      <c r="A896" s="589" t="s">
        <v>611</v>
      </c>
      <c r="B896" s="589" t="s">
        <v>2032</v>
      </c>
      <c r="C896" s="589" t="s">
        <v>3521</v>
      </c>
      <c r="D896" s="589" t="s">
        <v>2033</v>
      </c>
      <c r="E896" s="589" t="s">
        <v>7281</v>
      </c>
      <c r="F896" s="590">
        <v>43082</v>
      </c>
      <c r="G896" s="591">
        <v>12.71</v>
      </c>
      <c r="H896" s="591">
        <v>1</v>
      </c>
      <c r="I896" s="591">
        <f t="shared" si="13"/>
        <v>12.71</v>
      </c>
      <c r="J896" s="589" t="s">
        <v>7282</v>
      </c>
      <c r="K896" s="589" t="s">
        <v>161</v>
      </c>
      <c r="L896" s="590">
        <v>43090</v>
      </c>
      <c r="M896" s="589" t="s">
        <v>71</v>
      </c>
      <c r="N896" s="589" t="s">
        <v>7283</v>
      </c>
    </row>
    <row r="897" spans="1:14" x14ac:dyDescent="0.2">
      <c r="A897" s="589" t="s">
        <v>611</v>
      </c>
      <c r="B897" s="589" t="s">
        <v>1347</v>
      </c>
      <c r="C897" s="589" t="s">
        <v>1348</v>
      </c>
      <c r="D897" s="589" t="s">
        <v>1349</v>
      </c>
      <c r="E897" s="589" t="s">
        <v>7284</v>
      </c>
      <c r="F897" s="590">
        <v>43081</v>
      </c>
      <c r="G897" s="591">
        <v>72.599999999999994</v>
      </c>
      <c r="H897" s="591">
        <v>1</v>
      </c>
      <c r="I897" s="591">
        <f t="shared" si="13"/>
        <v>72.599999999999994</v>
      </c>
      <c r="J897" s="589" t="s">
        <v>7285</v>
      </c>
      <c r="K897" s="589" t="s">
        <v>226</v>
      </c>
      <c r="L897" s="590">
        <v>43081</v>
      </c>
      <c r="M897" s="589" t="s">
        <v>71</v>
      </c>
      <c r="N897" s="589" t="s">
        <v>7286</v>
      </c>
    </row>
    <row r="898" spans="1:14" x14ac:dyDescent="0.2">
      <c r="A898" s="589" t="s">
        <v>611</v>
      </c>
      <c r="B898" s="589" t="s">
        <v>146</v>
      </c>
      <c r="C898" s="589" t="s">
        <v>397</v>
      </c>
      <c r="D898" s="589" t="s">
        <v>147</v>
      </c>
      <c r="E898" s="589" t="s">
        <v>7287</v>
      </c>
      <c r="F898" s="590">
        <v>43084</v>
      </c>
      <c r="G898" s="591">
        <v>18861.88</v>
      </c>
      <c r="H898" s="591">
        <v>1</v>
      </c>
      <c r="I898" s="591">
        <f t="shared" si="13"/>
        <v>18861.88</v>
      </c>
      <c r="J898" s="589" t="s">
        <v>7288</v>
      </c>
      <c r="K898" s="589" t="s">
        <v>226</v>
      </c>
      <c r="L898" s="590">
        <v>43087</v>
      </c>
      <c r="M898" s="589" t="s">
        <v>71</v>
      </c>
      <c r="N898" s="589" t="s">
        <v>7289</v>
      </c>
    </row>
    <row r="899" spans="1:14" x14ac:dyDescent="0.2">
      <c r="A899" s="589" t="s">
        <v>611</v>
      </c>
      <c r="B899" s="589" t="s">
        <v>146</v>
      </c>
      <c r="C899" s="589" t="s">
        <v>397</v>
      </c>
      <c r="D899" s="589" t="s">
        <v>147</v>
      </c>
      <c r="E899" s="589" t="s">
        <v>7290</v>
      </c>
      <c r="F899" s="590">
        <v>43084</v>
      </c>
      <c r="G899" s="591">
        <v>852.29</v>
      </c>
      <c r="H899" s="591">
        <v>1</v>
      </c>
      <c r="I899" s="591">
        <f t="shared" ref="I899:I962" si="14">G899*H899</f>
        <v>852.29</v>
      </c>
      <c r="J899" s="589" t="s">
        <v>7291</v>
      </c>
      <c r="K899" s="589" t="s">
        <v>226</v>
      </c>
      <c r="L899" s="590">
        <v>43087</v>
      </c>
      <c r="M899" s="589" t="s">
        <v>71</v>
      </c>
      <c r="N899" s="589" t="s">
        <v>7292</v>
      </c>
    </row>
    <row r="900" spans="1:14" x14ac:dyDescent="0.2">
      <c r="A900" s="589" t="s">
        <v>611</v>
      </c>
      <c r="B900" s="589" t="s">
        <v>146</v>
      </c>
      <c r="C900" s="589" t="s">
        <v>397</v>
      </c>
      <c r="D900" s="589" t="s">
        <v>147</v>
      </c>
      <c r="E900" s="589" t="s">
        <v>7293</v>
      </c>
      <c r="F900" s="590">
        <v>43084</v>
      </c>
      <c r="G900" s="591">
        <v>1694.34</v>
      </c>
      <c r="H900" s="591">
        <v>1</v>
      </c>
      <c r="I900" s="591">
        <f t="shared" si="14"/>
        <v>1694.34</v>
      </c>
      <c r="J900" s="589" t="s">
        <v>7294</v>
      </c>
      <c r="K900" s="589" t="s">
        <v>226</v>
      </c>
      <c r="L900" s="590">
        <v>43087</v>
      </c>
      <c r="M900" s="589" t="s">
        <v>71</v>
      </c>
      <c r="N900" s="589" t="s">
        <v>7295</v>
      </c>
    </row>
    <row r="901" spans="1:14" x14ac:dyDescent="0.2">
      <c r="A901" s="589" t="s">
        <v>611</v>
      </c>
      <c r="B901" s="589" t="s">
        <v>146</v>
      </c>
      <c r="C901" s="589" t="s">
        <v>397</v>
      </c>
      <c r="D901" s="589" t="s">
        <v>147</v>
      </c>
      <c r="E901" s="589" t="s">
        <v>7296</v>
      </c>
      <c r="F901" s="590">
        <v>43084</v>
      </c>
      <c r="G901" s="591">
        <v>4395.53</v>
      </c>
      <c r="H901" s="591">
        <v>1</v>
      </c>
      <c r="I901" s="591">
        <f t="shared" si="14"/>
        <v>4395.53</v>
      </c>
      <c r="J901" s="589" t="s">
        <v>7297</v>
      </c>
      <c r="K901" s="589" t="s">
        <v>2174</v>
      </c>
      <c r="L901" s="590">
        <v>43087</v>
      </c>
      <c r="M901" s="589" t="s">
        <v>71</v>
      </c>
      <c r="N901" s="589" t="s">
        <v>7298</v>
      </c>
    </row>
    <row r="902" spans="1:14" x14ac:dyDescent="0.2">
      <c r="A902" s="589" t="s">
        <v>611</v>
      </c>
      <c r="B902" s="589" t="s">
        <v>146</v>
      </c>
      <c r="C902" s="589" t="s">
        <v>397</v>
      </c>
      <c r="D902" s="589" t="s">
        <v>147</v>
      </c>
      <c r="E902" s="589" t="s">
        <v>7299</v>
      </c>
      <c r="F902" s="590">
        <v>43084</v>
      </c>
      <c r="G902" s="591">
        <v>503.15</v>
      </c>
      <c r="H902" s="591">
        <v>1</v>
      </c>
      <c r="I902" s="591">
        <f t="shared" si="14"/>
        <v>503.15</v>
      </c>
      <c r="J902" s="589" t="s">
        <v>7300</v>
      </c>
      <c r="K902" s="589" t="s">
        <v>633</v>
      </c>
      <c r="L902" s="590">
        <v>43087</v>
      </c>
      <c r="M902" s="589" t="s">
        <v>71</v>
      </c>
      <c r="N902" s="589" t="s">
        <v>7301</v>
      </c>
    </row>
    <row r="903" spans="1:14" x14ac:dyDescent="0.2">
      <c r="A903" s="589" t="s">
        <v>611</v>
      </c>
      <c r="B903" s="589" t="s">
        <v>146</v>
      </c>
      <c r="C903" s="589" t="s">
        <v>397</v>
      </c>
      <c r="D903" s="589" t="s">
        <v>147</v>
      </c>
      <c r="E903" s="589" t="s">
        <v>7302</v>
      </c>
      <c r="F903" s="590">
        <v>43084</v>
      </c>
      <c r="G903" s="591">
        <v>565.52</v>
      </c>
      <c r="H903" s="591">
        <v>1</v>
      </c>
      <c r="I903" s="591">
        <f t="shared" si="14"/>
        <v>565.52</v>
      </c>
      <c r="J903" s="589" t="s">
        <v>7303</v>
      </c>
      <c r="K903" s="589" t="s">
        <v>226</v>
      </c>
      <c r="L903" s="590">
        <v>43087</v>
      </c>
      <c r="M903" s="589" t="s">
        <v>71</v>
      </c>
      <c r="N903" s="589" t="s">
        <v>7304</v>
      </c>
    </row>
    <row r="904" spans="1:14" x14ac:dyDescent="0.2">
      <c r="A904" s="589" t="s">
        <v>611</v>
      </c>
      <c r="B904" s="589" t="s">
        <v>146</v>
      </c>
      <c r="C904" s="589" t="s">
        <v>397</v>
      </c>
      <c r="D904" s="589" t="s">
        <v>147</v>
      </c>
      <c r="E904" s="589" t="s">
        <v>7305</v>
      </c>
      <c r="F904" s="590">
        <v>43084</v>
      </c>
      <c r="G904" s="591">
        <v>515.33000000000004</v>
      </c>
      <c r="H904" s="591">
        <v>1</v>
      </c>
      <c r="I904" s="591">
        <f t="shared" si="14"/>
        <v>515.33000000000004</v>
      </c>
      <c r="J904" s="589" t="s">
        <v>7306</v>
      </c>
      <c r="K904" s="589" t="s">
        <v>226</v>
      </c>
      <c r="L904" s="590">
        <v>43087</v>
      </c>
      <c r="M904" s="589" t="s">
        <v>71</v>
      </c>
      <c r="N904" s="589" t="s">
        <v>7307</v>
      </c>
    </row>
    <row r="905" spans="1:14" x14ac:dyDescent="0.2">
      <c r="A905" s="589" t="s">
        <v>611</v>
      </c>
      <c r="B905" s="589" t="s">
        <v>146</v>
      </c>
      <c r="C905" s="589" t="s">
        <v>397</v>
      </c>
      <c r="D905" s="589" t="s">
        <v>147</v>
      </c>
      <c r="E905" s="589" t="s">
        <v>7308</v>
      </c>
      <c r="F905" s="590">
        <v>43084</v>
      </c>
      <c r="G905" s="591">
        <v>396.5</v>
      </c>
      <c r="H905" s="591">
        <v>1</v>
      </c>
      <c r="I905" s="591">
        <f t="shared" si="14"/>
        <v>396.5</v>
      </c>
      <c r="J905" s="589" t="s">
        <v>7309</v>
      </c>
      <c r="K905" s="589" t="s">
        <v>226</v>
      </c>
      <c r="L905" s="590">
        <v>43087</v>
      </c>
      <c r="M905" s="589" t="s">
        <v>71</v>
      </c>
      <c r="N905" s="589" t="s">
        <v>7310</v>
      </c>
    </row>
    <row r="906" spans="1:14" x14ac:dyDescent="0.2">
      <c r="A906" s="589" t="s">
        <v>611</v>
      </c>
      <c r="B906" s="589" t="s">
        <v>146</v>
      </c>
      <c r="C906" s="589" t="s">
        <v>397</v>
      </c>
      <c r="D906" s="589" t="s">
        <v>147</v>
      </c>
      <c r="E906" s="589" t="s">
        <v>7311</v>
      </c>
      <c r="F906" s="590">
        <v>43084</v>
      </c>
      <c r="G906" s="591">
        <v>283.81</v>
      </c>
      <c r="H906" s="591">
        <v>1</v>
      </c>
      <c r="I906" s="591">
        <f t="shared" si="14"/>
        <v>283.81</v>
      </c>
      <c r="J906" s="589" t="s">
        <v>7312</v>
      </c>
      <c r="K906" s="589" t="s">
        <v>226</v>
      </c>
      <c r="L906" s="590">
        <v>43087</v>
      </c>
      <c r="M906" s="589" t="s">
        <v>71</v>
      </c>
      <c r="N906" s="589" t="s">
        <v>7313</v>
      </c>
    </row>
    <row r="907" spans="1:14" x14ac:dyDescent="0.2">
      <c r="A907" s="589" t="s">
        <v>611</v>
      </c>
      <c r="B907" s="589" t="s">
        <v>146</v>
      </c>
      <c r="C907" s="589" t="s">
        <v>397</v>
      </c>
      <c r="D907" s="589" t="s">
        <v>147</v>
      </c>
      <c r="E907" s="589" t="s">
        <v>7314</v>
      </c>
      <c r="F907" s="590">
        <v>43084</v>
      </c>
      <c r="G907" s="591">
        <v>283.81</v>
      </c>
      <c r="H907" s="591">
        <v>1</v>
      </c>
      <c r="I907" s="591">
        <f t="shared" si="14"/>
        <v>283.81</v>
      </c>
      <c r="J907" s="589" t="s">
        <v>7312</v>
      </c>
      <c r="K907" s="589" t="s">
        <v>226</v>
      </c>
      <c r="L907" s="590">
        <v>43087</v>
      </c>
      <c r="M907" s="589" t="s">
        <v>71</v>
      </c>
      <c r="N907" s="589" t="s">
        <v>7313</v>
      </c>
    </row>
    <row r="908" spans="1:14" x14ac:dyDescent="0.2">
      <c r="A908" s="589" t="s">
        <v>611</v>
      </c>
      <c r="B908" s="589" t="s">
        <v>146</v>
      </c>
      <c r="C908" s="589" t="s">
        <v>397</v>
      </c>
      <c r="D908" s="589" t="s">
        <v>147</v>
      </c>
      <c r="E908" s="589" t="s">
        <v>7315</v>
      </c>
      <c r="F908" s="590">
        <v>43084</v>
      </c>
      <c r="G908" s="591">
        <v>653.59</v>
      </c>
      <c r="H908" s="591">
        <v>1</v>
      </c>
      <c r="I908" s="591">
        <f t="shared" si="14"/>
        <v>653.59</v>
      </c>
      <c r="J908" s="589" t="s">
        <v>7316</v>
      </c>
      <c r="K908" s="589" t="s">
        <v>226</v>
      </c>
      <c r="L908" s="590">
        <v>43087</v>
      </c>
      <c r="M908" s="589" t="s">
        <v>71</v>
      </c>
      <c r="N908" s="589" t="s">
        <v>7317</v>
      </c>
    </row>
    <row r="909" spans="1:14" x14ac:dyDescent="0.2">
      <c r="A909" s="589" t="s">
        <v>611</v>
      </c>
      <c r="B909" s="589" t="s">
        <v>146</v>
      </c>
      <c r="C909" s="589" t="s">
        <v>397</v>
      </c>
      <c r="D909" s="589" t="s">
        <v>147</v>
      </c>
      <c r="E909" s="589" t="s">
        <v>7318</v>
      </c>
      <c r="F909" s="590">
        <v>43084</v>
      </c>
      <c r="G909" s="591">
        <v>3113.28</v>
      </c>
      <c r="H909" s="591">
        <v>1</v>
      </c>
      <c r="I909" s="591">
        <f t="shared" si="14"/>
        <v>3113.28</v>
      </c>
      <c r="J909" s="589" t="s">
        <v>7319</v>
      </c>
      <c r="K909" s="589" t="s">
        <v>226</v>
      </c>
      <c r="L909" s="590">
        <v>43087</v>
      </c>
      <c r="M909" s="589" t="s">
        <v>71</v>
      </c>
      <c r="N909" s="589" t="s">
        <v>7320</v>
      </c>
    </row>
    <row r="910" spans="1:14" x14ac:dyDescent="0.2">
      <c r="A910" s="589" t="s">
        <v>611</v>
      </c>
      <c r="B910" s="589" t="s">
        <v>146</v>
      </c>
      <c r="C910" s="589" t="s">
        <v>397</v>
      </c>
      <c r="D910" s="589" t="s">
        <v>147</v>
      </c>
      <c r="E910" s="589" t="s">
        <v>7321</v>
      </c>
      <c r="F910" s="590">
        <v>43084</v>
      </c>
      <c r="G910" s="591">
        <v>94.36</v>
      </c>
      <c r="H910" s="591">
        <v>1</v>
      </c>
      <c r="I910" s="591">
        <f t="shared" si="14"/>
        <v>94.36</v>
      </c>
      <c r="J910" s="589" t="s">
        <v>7322</v>
      </c>
      <c r="K910" s="589" t="s">
        <v>226</v>
      </c>
      <c r="L910" s="590">
        <v>43087</v>
      </c>
      <c r="M910" s="589" t="s">
        <v>71</v>
      </c>
      <c r="N910" s="589" t="s">
        <v>7323</v>
      </c>
    </row>
    <row r="911" spans="1:14" x14ac:dyDescent="0.2">
      <c r="A911" s="589" t="s">
        <v>611</v>
      </c>
      <c r="B911" s="589" t="s">
        <v>146</v>
      </c>
      <c r="C911" s="589" t="s">
        <v>397</v>
      </c>
      <c r="D911" s="589" t="s">
        <v>147</v>
      </c>
      <c r="E911" s="589" t="s">
        <v>7324</v>
      </c>
      <c r="F911" s="590">
        <v>43084</v>
      </c>
      <c r="G911" s="591">
        <v>1216.56</v>
      </c>
      <c r="H911" s="591">
        <v>1</v>
      </c>
      <c r="I911" s="591">
        <f t="shared" si="14"/>
        <v>1216.56</v>
      </c>
      <c r="J911" s="589" t="s">
        <v>7325</v>
      </c>
      <c r="K911" s="589" t="s">
        <v>226</v>
      </c>
      <c r="L911" s="590">
        <v>43087</v>
      </c>
      <c r="M911" s="589" t="s">
        <v>71</v>
      </c>
      <c r="N911" s="589" t="s">
        <v>7326</v>
      </c>
    </row>
    <row r="912" spans="1:14" x14ac:dyDescent="0.2">
      <c r="A912" s="589" t="s">
        <v>611</v>
      </c>
      <c r="B912" s="589" t="s">
        <v>146</v>
      </c>
      <c r="C912" s="589" t="s">
        <v>397</v>
      </c>
      <c r="D912" s="589" t="s">
        <v>147</v>
      </c>
      <c r="E912" s="589" t="s">
        <v>7327</v>
      </c>
      <c r="F912" s="590">
        <v>43084</v>
      </c>
      <c r="G912" s="591">
        <v>2641.67</v>
      </c>
      <c r="H912" s="591">
        <v>1</v>
      </c>
      <c r="I912" s="591">
        <f t="shared" si="14"/>
        <v>2641.67</v>
      </c>
      <c r="J912" s="589" t="s">
        <v>7328</v>
      </c>
      <c r="K912" s="589" t="s">
        <v>226</v>
      </c>
      <c r="L912" s="590">
        <v>43087</v>
      </c>
      <c r="M912" s="589" t="s">
        <v>71</v>
      </c>
      <c r="N912" s="589" t="s">
        <v>7329</v>
      </c>
    </row>
    <row r="913" spans="1:14" x14ac:dyDescent="0.2">
      <c r="A913" s="589" t="s">
        <v>611</v>
      </c>
      <c r="B913" s="589" t="s">
        <v>146</v>
      </c>
      <c r="C913" s="589" t="s">
        <v>397</v>
      </c>
      <c r="D913" s="589" t="s">
        <v>147</v>
      </c>
      <c r="E913" s="589" t="s">
        <v>7330</v>
      </c>
      <c r="F913" s="590">
        <v>43084</v>
      </c>
      <c r="G913" s="591">
        <v>760.12</v>
      </c>
      <c r="H913" s="591">
        <v>1</v>
      </c>
      <c r="I913" s="591">
        <f t="shared" si="14"/>
        <v>760.12</v>
      </c>
      <c r="J913" s="589" t="s">
        <v>7331</v>
      </c>
      <c r="K913" s="589" t="s">
        <v>226</v>
      </c>
      <c r="L913" s="590">
        <v>43087</v>
      </c>
      <c r="M913" s="589" t="s">
        <v>71</v>
      </c>
      <c r="N913" s="589" t="s">
        <v>7332</v>
      </c>
    </row>
    <row r="914" spans="1:14" x14ac:dyDescent="0.2">
      <c r="A914" s="589" t="s">
        <v>611</v>
      </c>
      <c r="B914" s="589" t="s">
        <v>146</v>
      </c>
      <c r="C914" s="589" t="s">
        <v>397</v>
      </c>
      <c r="D914" s="589" t="s">
        <v>147</v>
      </c>
      <c r="E914" s="589" t="s">
        <v>7333</v>
      </c>
      <c r="F914" s="590">
        <v>43084</v>
      </c>
      <c r="G914" s="591">
        <v>1929.47</v>
      </c>
      <c r="H914" s="591">
        <v>1</v>
      </c>
      <c r="I914" s="591">
        <f t="shared" si="14"/>
        <v>1929.47</v>
      </c>
      <c r="J914" s="589" t="s">
        <v>7334</v>
      </c>
      <c r="K914" s="589" t="s">
        <v>615</v>
      </c>
      <c r="L914" s="590">
        <v>43087</v>
      </c>
      <c r="M914" s="589" t="s">
        <v>71</v>
      </c>
      <c r="N914" s="589" t="s">
        <v>7335</v>
      </c>
    </row>
    <row r="915" spans="1:14" x14ac:dyDescent="0.2">
      <c r="A915" s="589" t="s">
        <v>611</v>
      </c>
      <c r="B915" s="589" t="s">
        <v>146</v>
      </c>
      <c r="C915" s="589" t="s">
        <v>397</v>
      </c>
      <c r="D915" s="589" t="s">
        <v>147</v>
      </c>
      <c r="E915" s="589" t="s">
        <v>7336</v>
      </c>
      <c r="F915" s="590">
        <v>43081</v>
      </c>
      <c r="G915" s="591">
        <v>4959.16</v>
      </c>
      <c r="H915" s="591">
        <v>1</v>
      </c>
      <c r="I915" s="591">
        <f t="shared" si="14"/>
        <v>4959.16</v>
      </c>
      <c r="J915" s="589" t="s">
        <v>7337</v>
      </c>
      <c r="K915" s="589" t="s">
        <v>111</v>
      </c>
      <c r="L915" s="590">
        <v>43082</v>
      </c>
      <c r="M915" s="589" t="s">
        <v>71</v>
      </c>
      <c r="N915" s="589" t="s">
        <v>7338</v>
      </c>
    </row>
    <row r="916" spans="1:14" x14ac:dyDescent="0.2">
      <c r="A916" s="589" t="s">
        <v>611</v>
      </c>
      <c r="B916" s="589" t="s">
        <v>146</v>
      </c>
      <c r="C916" s="589" t="s">
        <v>397</v>
      </c>
      <c r="D916" s="589" t="s">
        <v>147</v>
      </c>
      <c r="E916" s="589" t="s">
        <v>7339</v>
      </c>
      <c r="F916" s="590">
        <v>43070</v>
      </c>
      <c r="G916" s="591">
        <v>758.17</v>
      </c>
      <c r="H916" s="591">
        <v>1</v>
      </c>
      <c r="I916" s="591">
        <f t="shared" si="14"/>
        <v>758.17</v>
      </c>
      <c r="J916" s="589" t="s">
        <v>7340</v>
      </c>
      <c r="K916" s="589" t="s">
        <v>226</v>
      </c>
      <c r="L916" s="590">
        <v>43073</v>
      </c>
      <c r="M916" s="589" t="s">
        <v>71</v>
      </c>
      <c r="N916" s="589" t="s">
        <v>7341</v>
      </c>
    </row>
    <row r="917" spans="1:14" x14ac:dyDescent="0.2">
      <c r="A917" s="589" t="s">
        <v>611</v>
      </c>
      <c r="B917" s="589" t="s">
        <v>146</v>
      </c>
      <c r="C917" s="589" t="s">
        <v>397</v>
      </c>
      <c r="D917" s="589" t="s">
        <v>147</v>
      </c>
      <c r="E917" s="589" t="s">
        <v>7342</v>
      </c>
      <c r="F917" s="590">
        <v>43070</v>
      </c>
      <c r="G917" s="591">
        <v>171.13</v>
      </c>
      <c r="H917" s="591">
        <v>1</v>
      </c>
      <c r="I917" s="591">
        <f t="shared" si="14"/>
        <v>171.13</v>
      </c>
      <c r="J917" s="589" t="s">
        <v>7343</v>
      </c>
      <c r="K917" s="589" t="s">
        <v>226</v>
      </c>
      <c r="L917" s="590">
        <v>43073</v>
      </c>
      <c r="M917" s="589" t="s">
        <v>71</v>
      </c>
      <c r="N917" s="589" t="s">
        <v>7344</v>
      </c>
    </row>
    <row r="918" spans="1:14" x14ac:dyDescent="0.2">
      <c r="A918" s="589" t="s">
        <v>611</v>
      </c>
      <c r="B918" s="589" t="s">
        <v>146</v>
      </c>
      <c r="C918" s="589" t="s">
        <v>397</v>
      </c>
      <c r="D918" s="589" t="s">
        <v>147</v>
      </c>
      <c r="E918" s="589" t="s">
        <v>7345</v>
      </c>
      <c r="F918" s="590">
        <v>43070</v>
      </c>
      <c r="G918" s="591">
        <v>2762.47</v>
      </c>
      <c r="H918" s="591">
        <v>1</v>
      </c>
      <c r="I918" s="591">
        <f t="shared" si="14"/>
        <v>2762.47</v>
      </c>
      <c r="J918" s="589" t="s">
        <v>7346</v>
      </c>
      <c r="K918" s="589" t="s">
        <v>226</v>
      </c>
      <c r="L918" s="590">
        <v>43073</v>
      </c>
      <c r="M918" s="589" t="s">
        <v>71</v>
      </c>
      <c r="N918" s="589" t="s">
        <v>7347</v>
      </c>
    </row>
    <row r="919" spans="1:14" x14ac:dyDescent="0.2">
      <c r="A919" s="589" t="s">
        <v>611</v>
      </c>
      <c r="B919" s="589" t="s">
        <v>146</v>
      </c>
      <c r="C919" s="589" t="s">
        <v>397</v>
      </c>
      <c r="D919" s="589" t="s">
        <v>147</v>
      </c>
      <c r="E919" s="589" t="s">
        <v>7348</v>
      </c>
      <c r="F919" s="590">
        <v>43070</v>
      </c>
      <c r="G919" s="591">
        <v>1599.64</v>
      </c>
      <c r="H919" s="591">
        <v>1</v>
      </c>
      <c r="I919" s="591">
        <f t="shared" si="14"/>
        <v>1599.64</v>
      </c>
      <c r="J919" s="589" t="s">
        <v>7349</v>
      </c>
      <c r="K919" s="589" t="s">
        <v>226</v>
      </c>
      <c r="L919" s="590">
        <v>43070</v>
      </c>
      <c r="M919" s="589" t="s">
        <v>71</v>
      </c>
      <c r="N919" s="589" t="s">
        <v>7350</v>
      </c>
    </row>
    <row r="920" spans="1:14" x14ac:dyDescent="0.2">
      <c r="A920" s="589" t="s">
        <v>611</v>
      </c>
      <c r="B920" s="589" t="s">
        <v>146</v>
      </c>
      <c r="C920" s="589" t="s">
        <v>397</v>
      </c>
      <c r="D920" s="589" t="s">
        <v>147</v>
      </c>
      <c r="E920" s="589" t="s">
        <v>7351</v>
      </c>
      <c r="F920" s="590">
        <v>43070</v>
      </c>
      <c r="G920" s="591">
        <v>1906.63</v>
      </c>
      <c r="H920" s="591">
        <v>1</v>
      </c>
      <c r="I920" s="591">
        <f t="shared" si="14"/>
        <v>1906.63</v>
      </c>
      <c r="J920" s="589" t="s">
        <v>7352</v>
      </c>
      <c r="K920" s="589" t="s">
        <v>226</v>
      </c>
      <c r="L920" s="590">
        <v>43070</v>
      </c>
      <c r="M920" s="589" t="s">
        <v>71</v>
      </c>
      <c r="N920" s="589" t="s">
        <v>7353</v>
      </c>
    </row>
    <row r="921" spans="1:14" x14ac:dyDescent="0.2">
      <c r="A921" s="589" t="s">
        <v>611</v>
      </c>
      <c r="B921" s="589" t="s">
        <v>146</v>
      </c>
      <c r="C921" s="589" t="s">
        <v>397</v>
      </c>
      <c r="D921" s="589" t="s">
        <v>147</v>
      </c>
      <c r="E921" s="589" t="s">
        <v>7354</v>
      </c>
      <c r="F921" s="590">
        <v>43070</v>
      </c>
      <c r="G921" s="591">
        <v>1592.89</v>
      </c>
      <c r="H921" s="591">
        <v>1</v>
      </c>
      <c r="I921" s="591">
        <f t="shared" si="14"/>
        <v>1592.89</v>
      </c>
      <c r="J921" s="589" t="s">
        <v>7355</v>
      </c>
      <c r="K921" s="589" t="s">
        <v>226</v>
      </c>
      <c r="L921" s="590">
        <v>43070</v>
      </c>
      <c r="M921" s="589" t="s">
        <v>71</v>
      </c>
      <c r="N921" s="589" t="s">
        <v>7356</v>
      </c>
    </row>
    <row r="922" spans="1:14" x14ac:dyDescent="0.2">
      <c r="A922" s="589" t="s">
        <v>611</v>
      </c>
      <c r="B922" s="589" t="s">
        <v>146</v>
      </c>
      <c r="C922" s="589" t="s">
        <v>397</v>
      </c>
      <c r="D922" s="589" t="s">
        <v>147</v>
      </c>
      <c r="E922" s="589" t="s">
        <v>7357</v>
      </c>
      <c r="F922" s="590">
        <v>43070</v>
      </c>
      <c r="G922" s="591">
        <v>211.23</v>
      </c>
      <c r="H922" s="591">
        <v>1</v>
      </c>
      <c r="I922" s="591">
        <f t="shared" si="14"/>
        <v>211.23</v>
      </c>
      <c r="J922" s="589" t="s">
        <v>7358</v>
      </c>
      <c r="K922" s="589" t="s">
        <v>237</v>
      </c>
      <c r="L922" s="590">
        <v>43070</v>
      </c>
      <c r="M922" s="589" t="s">
        <v>71</v>
      </c>
      <c r="N922" s="589" t="s">
        <v>7359</v>
      </c>
    </row>
    <row r="923" spans="1:14" x14ac:dyDescent="0.2">
      <c r="A923" s="589" t="s">
        <v>611</v>
      </c>
      <c r="B923" s="589" t="s">
        <v>146</v>
      </c>
      <c r="C923" s="589" t="s">
        <v>397</v>
      </c>
      <c r="D923" s="589" t="s">
        <v>147</v>
      </c>
      <c r="E923" s="589" t="s">
        <v>7360</v>
      </c>
      <c r="F923" s="590">
        <v>43070</v>
      </c>
      <c r="G923" s="591">
        <v>2742.56</v>
      </c>
      <c r="H923" s="591">
        <v>1</v>
      </c>
      <c r="I923" s="591">
        <f t="shared" si="14"/>
        <v>2742.56</v>
      </c>
      <c r="J923" s="589" t="s">
        <v>7361</v>
      </c>
      <c r="K923" s="589" t="s">
        <v>226</v>
      </c>
      <c r="L923" s="590">
        <v>43070</v>
      </c>
      <c r="M923" s="589" t="s">
        <v>71</v>
      </c>
      <c r="N923" s="589" t="s">
        <v>7362</v>
      </c>
    </row>
    <row r="924" spans="1:14" x14ac:dyDescent="0.2">
      <c r="A924" s="589" t="s">
        <v>611</v>
      </c>
      <c r="B924" s="589" t="s">
        <v>146</v>
      </c>
      <c r="C924" s="589" t="s">
        <v>397</v>
      </c>
      <c r="D924" s="589" t="s">
        <v>147</v>
      </c>
      <c r="E924" s="589" t="s">
        <v>7363</v>
      </c>
      <c r="F924" s="590">
        <v>43070</v>
      </c>
      <c r="G924" s="591">
        <v>137.76</v>
      </c>
      <c r="H924" s="591">
        <v>1</v>
      </c>
      <c r="I924" s="591">
        <f t="shared" si="14"/>
        <v>137.76</v>
      </c>
      <c r="J924" s="589" t="s">
        <v>7364</v>
      </c>
      <c r="K924" s="589" t="s">
        <v>226</v>
      </c>
      <c r="L924" s="590">
        <v>43070</v>
      </c>
      <c r="M924" s="589" t="s">
        <v>71</v>
      </c>
      <c r="N924" s="589" t="s">
        <v>7365</v>
      </c>
    </row>
    <row r="925" spans="1:14" x14ac:dyDescent="0.2">
      <c r="A925" s="589" t="s">
        <v>611</v>
      </c>
      <c r="B925" s="589" t="s">
        <v>146</v>
      </c>
      <c r="C925" s="589" t="s">
        <v>397</v>
      </c>
      <c r="D925" s="589" t="s">
        <v>147</v>
      </c>
      <c r="E925" s="589" t="s">
        <v>7366</v>
      </c>
      <c r="F925" s="590">
        <v>43070</v>
      </c>
      <c r="G925" s="591">
        <v>146.01</v>
      </c>
      <c r="H925" s="591">
        <v>1</v>
      </c>
      <c r="I925" s="591">
        <f t="shared" si="14"/>
        <v>146.01</v>
      </c>
      <c r="J925" s="589" t="s">
        <v>474</v>
      </c>
      <c r="K925" s="589" t="s">
        <v>533</v>
      </c>
      <c r="L925" s="590">
        <v>43080</v>
      </c>
      <c r="M925" s="589" t="s">
        <v>71</v>
      </c>
      <c r="N925" s="589" t="s">
        <v>474</v>
      </c>
    </row>
    <row r="926" spans="1:14" x14ac:dyDescent="0.2">
      <c r="A926" s="589" t="s">
        <v>611</v>
      </c>
      <c r="B926" s="589" t="s">
        <v>146</v>
      </c>
      <c r="C926" s="589" t="s">
        <v>397</v>
      </c>
      <c r="D926" s="589" t="s">
        <v>147</v>
      </c>
      <c r="E926" s="589" t="s">
        <v>7367</v>
      </c>
      <c r="F926" s="590">
        <v>43070</v>
      </c>
      <c r="G926" s="591">
        <v>159.57</v>
      </c>
      <c r="H926" s="591">
        <v>1</v>
      </c>
      <c r="I926" s="591">
        <f t="shared" si="14"/>
        <v>159.57</v>
      </c>
      <c r="J926" s="589" t="s">
        <v>7368</v>
      </c>
      <c r="K926" s="589" t="s">
        <v>416</v>
      </c>
      <c r="L926" s="590">
        <v>43070</v>
      </c>
      <c r="M926" s="589" t="s">
        <v>71</v>
      </c>
      <c r="N926" s="589" t="s">
        <v>7369</v>
      </c>
    </row>
    <row r="927" spans="1:14" x14ac:dyDescent="0.2">
      <c r="A927" s="589" t="s">
        <v>611</v>
      </c>
      <c r="B927" s="589" t="s">
        <v>4556</v>
      </c>
      <c r="C927" s="589" t="s">
        <v>4557</v>
      </c>
      <c r="D927" s="589" t="s">
        <v>4558</v>
      </c>
      <c r="E927" s="589" t="s">
        <v>7370</v>
      </c>
      <c r="F927" s="590">
        <v>43098</v>
      </c>
      <c r="G927" s="591">
        <v>91.38</v>
      </c>
      <c r="H927" s="591">
        <v>1</v>
      </c>
      <c r="I927" s="591">
        <f t="shared" si="14"/>
        <v>91.38</v>
      </c>
      <c r="J927" s="589" t="s">
        <v>7371</v>
      </c>
      <c r="K927" s="589" t="s">
        <v>528</v>
      </c>
      <c r="L927" s="590">
        <v>43098</v>
      </c>
      <c r="M927" s="589" t="s">
        <v>71</v>
      </c>
      <c r="N927" s="589" t="s">
        <v>7372</v>
      </c>
    </row>
    <row r="928" spans="1:14" x14ac:dyDescent="0.2">
      <c r="A928" s="589" t="s">
        <v>611</v>
      </c>
      <c r="B928" s="589" t="s">
        <v>4556</v>
      </c>
      <c r="C928" s="589" t="s">
        <v>4557</v>
      </c>
      <c r="D928" s="589" t="s">
        <v>4558</v>
      </c>
      <c r="E928" s="589" t="s">
        <v>7373</v>
      </c>
      <c r="F928" s="590">
        <v>43097</v>
      </c>
      <c r="G928" s="591">
        <v>219.81</v>
      </c>
      <c r="H928" s="591">
        <v>1</v>
      </c>
      <c r="I928" s="591">
        <f t="shared" si="14"/>
        <v>219.81</v>
      </c>
      <c r="J928" s="589" t="s">
        <v>7371</v>
      </c>
      <c r="K928" s="589" t="s">
        <v>528</v>
      </c>
      <c r="L928" s="590">
        <v>43098</v>
      </c>
      <c r="M928" s="589" t="s">
        <v>71</v>
      </c>
      <c r="N928" s="589" t="s">
        <v>7372</v>
      </c>
    </row>
    <row r="929" spans="1:14" x14ac:dyDescent="0.2">
      <c r="A929" s="589" t="s">
        <v>611</v>
      </c>
      <c r="B929" s="589" t="s">
        <v>4556</v>
      </c>
      <c r="C929" s="589" t="s">
        <v>4557</v>
      </c>
      <c r="D929" s="589" t="s">
        <v>4558</v>
      </c>
      <c r="E929" s="589" t="s">
        <v>7374</v>
      </c>
      <c r="F929" s="590">
        <v>43097</v>
      </c>
      <c r="G929" s="591">
        <v>93.8</v>
      </c>
      <c r="H929" s="591">
        <v>1</v>
      </c>
      <c r="I929" s="591">
        <f t="shared" si="14"/>
        <v>93.8</v>
      </c>
      <c r="J929" s="589" t="s">
        <v>7371</v>
      </c>
      <c r="K929" s="589" t="s">
        <v>528</v>
      </c>
      <c r="L929" s="590">
        <v>43098</v>
      </c>
      <c r="M929" s="589" t="s">
        <v>71</v>
      </c>
      <c r="N929" s="589" t="s">
        <v>7372</v>
      </c>
    </row>
    <row r="930" spans="1:14" x14ac:dyDescent="0.2">
      <c r="A930" s="589" t="s">
        <v>611</v>
      </c>
      <c r="B930" s="589" t="s">
        <v>4556</v>
      </c>
      <c r="C930" s="589" t="s">
        <v>4557</v>
      </c>
      <c r="D930" s="589" t="s">
        <v>4558</v>
      </c>
      <c r="E930" s="589" t="s">
        <v>7375</v>
      </c>
      <c r="F930" s="590">
        <v>43095</v>
      </c>
      <c r="G930" s="591">
        <v>427.13</v>
      </c>
      <c r="H930" s="591">
        <v>1</v>
      </c>
      <c r="I930" s="591">
        <f t="shared" si="14"/>
        <v>427.13</v>
      </c>
      <c r="J930" s="589" t="s">
        <v>7376</v>
      </c>
      <c r="K930" s="589" t="s">
        <v>415</v>
      </c>
      <c r="L930" s="590">
        <v>43096</v>
      </c>
      <c r="M930" s="589" t="s">
        <v>71</v>
      </c>
      <c r="N930" s="589" t="s">
        <v>7377</v>
      </c>
    </row>
    <row r="931" spans="1:14" x14ac:dyDescent="0.2">
      <c r="A931" s="589" t="s">
        <v>611</v>
      </c>
      <c r="B931" s="589" t="s">
        <v>4556</v>
      </c>
      <c r="C931" s="589" t="s">
        <v>4557</v>
      </c>
      <c r="D931" s="589" t="s">
        <v>4558</v>
      </c>
      <c r="E931" s="589" t="s">
        <v>7378</v>
      </c>
      <c r="F931" s="590">
        <v>43089</v>
      </c>
      <c r="G931" s="591">
        <v>355.74</v>
      </c>
      <c r="H931" s="591">
        <v>1</v>
      </c>
      <c r="I931" s="591">
        <f t="shared" si="14"/>
        <v>355.74</v>
      </c>
      <c r="J931" s="589" t="s">
        <v>7379</v>
      </c>
      <c r="K931" s="589" t="s">
        <v>520</v>
      </c>
      <c r="L931" s="590">
        <v>43090</v>
      </c>
      <c r="M931" s="589" t="s">
        <v>71</v>
      </c>
      <c r="N931" s="589" t="s">
        <v>7380</v>
      </c>
    </row>
    <row r="932" spans="1:14" x14ac:dyDescent="0.2">
      <c r="A932" s="589" t="s">
        <v>611</v>
      </c>
      <c r="B932" s="589" t="s">
        <v>4556</v>
      </c>
      <c r="C932" s="589" t="s">
        <v>4557</v>
      </c>
      <c r="D932" s="589" t="s">
        <v>4558</v>
      </c>
      <c r="E932" s="589" t="s">
        <v>7381</v>
      </c>
      <c r="F932" s="590">
        <v>43069</v>
      </c>
      <c r="G932" s="591">
        <v>130.29</v>
      </c>
      <c r="H932" s="591">
        <v>1</v>
      </c>
      <c r="I932" s="591">
        <f t="shared" si="14"/>
        <v>130.29</v>
      </c>
      <c r="J932" s="589" t="s">
        <v>7382</v>
      </c>
      <c r="K932" s="589" t="s">
        <v>1806</v>
      </c>
      <c r="L932" s="590">
        <v>43070</v>
      </c>
      <c r="M932" s="589" t="s">
        <v>71</v>
      </c>
      <c r="N932" s="589" t="s">
        <v>7383</v>
      </c>
    </row>
    <row r="933" spans="1:14" x14ac:dyDescent="0.2">
      <c r="A933" s="589" t="s">
        <v>611</v>
      </c>
      <c r="B933" s="589" t="s">
        <v>119</v>
      </c>
      <c r="C933" s="589" t="s">
        <v>120</v>
      </c>
      <c r="D933" s="589" t="s">
        <v>121</v>
      </c>
      <c r="E933" s="589" t="s">
        <v>7384</v>
      </c>
      <c r="F933" s="590">
        <v>43078</v>
      </c>
      <c r="G933" s="591">
        <v>65.53</v>
      </c>
      <c r="H933" s="591">
        <v>1</v>
      </c>
      <c r="I933" s="591">
        <f t="shared" si="14"/>
        <v>65.53</v>
      </c>
      <c r="J933" s="589" t="s">
        <v>474</v>
      </c>
      <c r="K933" s="589" t="s">
        <v>762</v>
      </c>
      <c r="L933" s="590">
        <v>43081</v>
      </c>
      <c r="M933" s="589" t="s">
        <v>71</v>
      </c>
      <c r="N933" s="589" t="s">
        <v>474</v>
      </c>
    </row>
    <row r="934" spans="1:14" x14ac:dyDescent="0.2">
      <c r="A934" s="589" t="s">
        <v>611</v>
      </c>
      <c r="B934" s="589" t="s">
        <v>119</v>
      </c>
      <c r="C934" s="589" t="s">
        <v>120</v>
      </c>
      <c r="D934" s="589" t="s">
        <v>121</v>
      </c>
      <c r="E934" s="589" t="s">
        <v>7385</v>
      </c>
      <c r="F934" s="590">
        <v>43078</v>
      </c>
      <c r="G934" s="591">
        <v>95.59</v>
      </c>
      <c r="H934" s="591">
        <v>1</v>
      </c>
      <c r="I934" s="591">
        <f t="shared" si="14"/>
        <v>95.59</v>
      </c>
      <c r="J934" s="589" t="s">
        <v>474</v>
      </c>
      <c r="K934" s="589" t="s">
        <v>6791</v>
      </c>
      <c r="L934" s="590">
        <v>43081</v>
      </c>
      <c r="M934" s="589" t="s">
        <v>71</v>
      </c>
      <c r="N934" s="589" t="s">
        <v>474</v>
      </c>
    </row>
    <row r="935" spans="1:14" x14ac:dyDescent="0.2">
      <c r="A935" s="589" t="s">
        <v>611</v>
      </c>
      <c r="B935" s="589" t="s">
        <v>119</v>
      </c>
      <c r="C935" s="589" t="s">
        <v>120</v>
      </c>
      <c r="D935" s="589" t="s">
        <v>121</v>
      </c>
      <c r="E935" s="589" t="s">
        <v>7386</v>
      </c>
      <c r="F935" s="590">
        <v>43078</v>
      </c>
      <c r="G935" s="591">
        <v>72.45</v>
      </c>
      <c r="H935" s="591">
        <v>1</v>
      </c>
      <c r="I935" s="591">
        <f t="shared" si="14"/>
        <v>72.45</v>
      </c>
      <c r="J935" s="589" t="s">
        <v>474</v>
      </c>
      <c r="K935" s="589" t="s">
        <v>86</v>
      </c>
      <c r="L935" s="590">
        <v>43081</v>
      </c>
      <c r="M935" s="589" t="s">
        <v>71</v>
      </c>
      <c r="N935" s="589" t="s">
        <v>474</v>
      </c>
    </row>
    <row r="936" spans="1:14" x14ac:dyDescent="0.2">
      <c r="A936" s="589" t="s">
        <v>611</v>
      </c>
      <c r="B936" s="589" t="s">
        <v>119</v>
      </c>
      <c r="C936" s="589" t="s">
        <v>120</v>
      </c>
      <c r="D936" s="589" t="s">
        <v>121</v>
      </c>
      <c r="E936" s="589" t="s">
        <v>7387</v>
      </c>
      <c r="F936" s="590">
        <v>43078</v>
      </c>
      <c r="G936" s="591">
        <v>96.8</v>
      </c>
      <c r="H936" s="591">
        <v>1</v>
      </c>
      <c r="I936" s="591">
        <f t="shared" si="14"/>
        <v>96.8</v>
      </c>
      <c r="J936" s="589" t="s">
        <v>474</v>
      </c>
      <c r="K936" s="589" t="s">
        <v>233</v>
      </c>
      <c r="L936" s="590">
        <v>43081</v>
      </c>
      <c r="M936" s="589" t="s">
        <v>71</v>
      </c>
      <c r="N936" s="589" t="s">
        <v>474</v>
      </c>
    </row>
    <row r="937" spans="1:14" x14ac:dyDescent="0.2">
      <c r="A937" s="589" t="s">
        <v>611</v>
      </c>
      <c r="B937" s="589" t="s">
        <v>119</v>
      </c>
      <c r="C937" s="589" t="s">
        <v>120</v>
      </c>
      <c r="D937" s="589" t="s">
        <v>121</v>
      </c>
      <c r="E937" s="589" t="s">
        <v>7388</v>
      </c>
      <c r="F937" s="590">
        <v>43078</v>
      </c>
      <c r="G937" s="591">
        <v>121</v>
      </c>
      <c r="H937" s="591">
        <v>1</v>
      </c>
      <c r="I937" s="591">
        <f t="shared" si="14"/>
        <v>121</v>
      </c>
      <c r="J937" s="589" t="s">
        <v>474</v>
      </c>
      <c r="K937" s="589" t="s">
        <v>7389</v>
      </c>
      <c r="L937" s="590">
        <v>43089</v>
      </c>
      <c r="M937" s="589" t="s">
        <v>71</v>
      </c>
      <c r="N937" s="589" t="s">
        <v>474</v>
      </c>
    </row>
    <row r="938" spans="1:14" x14ac:dyDescent="0.2">
      <c r="A938" s="589" t="s">
        <v>611</v>
      </c>
      <c r="B938" s="589" t="s">
        <v>119</v>
      </c>
      <c r="C938" s="589" t="s">
        <v>120</v>
      </c>
      <c r="D938" s="589" t="s">
        <v>121</v>
      </c>
      <c r="E938" s="589" t="s">
        <v>7390</v>
      </c>
      <c r="F938" s="590">
        <v>43078</v>
      </c>
      <c r="G938" s="591">
        <v>164.44</v>
      </c>
      <c r="H938" s="591">
        <v>1</v>
      </c>
      <c r="I938" s="591">
        <f t="shared" si="14"/>
        <v>164.44</v>
      </c>
      <c r="J938" s="589" t="s">
        <v>474</v>
      </c>
      <c r="K938" s="589" t="s">
        <v>260</v>
      </c>
      <c r="L938" s="590">
        <v>43081</v>
      </c>
      <c r="M938" s="589" t="s">
        <v>71</v>
      </c>
      <c r="N938" s="589" t="s">
        <v>474</v>
      </c>
    </row>
    <row r="939" spans="1:14" x14ac:dyDescent="0.2">
      <c r="A939" s="589" t="s">
        <v>611</v>
      </c>
      <c r="B939" s="589" t="s">
        <v>119</v>
      </c>
      <c r="C939" s="589" t="s">
        <v>120</v>
      </c>
      <c r="D939" s="589" t="s">
        <v>121</v>
      </c>
      <c r="E939" s="589" t="s">
        <v>7391</v>
      </c>
      <c r="F939" s="590">
        <v>43078</v>
      </c>
      <c r="G939" s="591">
        <v>39.86</v>
      </c>
      <c r="H939" s="591">
        <v>1</v>
      </c>
      <c r="I939" s="591">
        <f t="shared" si="14"/>
        <v>39.86</v>
      </c>
      <c r="J939" s="589" t="s">
        <v>474</v>
      </c>
      <c r="K939" s="589" t="s">
        <v>2034</v>
      </c>
      <c r="L939" s="590">
        <v>43081</v>
      </c>
      <c r="M939" s="589" t="s">
        <v>71</v>
      </c>
      <c r="N939" s="589" t="s">
        <v>474</v>
      </c>
    </row>
    <row r="940" spans="1:14" x14ac:dyDescent="0.2">
      <c r="A940" s="589" t="s">
        <v>611</v>
      </c>
      <c r="B940" s="589" t="s">
        <v>119</v>
      </c>
      <c r="C940" s="589" t="s">
        <v>120</v>
      </c>
      <c r="D940" s="589" t="s">
        <v>121</v>
      </c>
      <c r="E940" s="589" t="s">
        <v>7392</v>
      </c>
      <c r="F940" s="590">
        <v>43078</v>
      </c>
      <c r="G940" s="591">
        <v>132.51</v>
      </c>
      <c r="H940" s="591">
        <v>1</v>
      </c>
      <c r="I940" s="591">
        <f t="shared" si="14"/>
        <v>132.51</v>
      </c>
      <c r="J940" s="589" t="s">
        <v>474</v>
      </c>
      <c r="K940" s="589" t="s">
        <v>494</v>
      </c>
      <c r="L940" s="590">
        <v>43081</v>
      </c>
      <c r="M940" s="589" t="s">
        <v>71</v>
      </c>
      <c r="N940" s="589" t="s">
        <v>474</v>
      </c>
    </row>
    <row r="941" spans="1:14" x14ac:dyDescent="0.2">
      <c r="A941" s="589" t="s">
        <v>611</v>
      </c>
      <c r="B941" s="589" t="s">
        <v>119</v>
      </c>
      <c r="C941" s="589" t="s">
        <v>120</v>
      </c>
      <c r="D941" s="589" t="s">
        <v>121</v>
      </c>
      <c r="E941" s="589" t="s">
        <v>7393</v>
      </c>
      <c r="F941" s="590">
        <v>43074</v>
      </c>
      <c r="G941" s="591">
        <v>65.53</v>
      </c>
      <c r="H941" s="591">
        <v>1</v>
      </c>
      <c r="I941" s="591">
        <f t="shared" si="14"/>
        <v>65.53</v>
      </c>
      <c r="J941" s="589" t="s">
        <v>474</v>
      </c>
      <c r="K941" s="589" t="s">
        <v>762</v>
      </c>
      <c r="L941" s="590">
        <v>43080</v>
      </c>
      <c r="M941" s="589" t="s">
        <v>71</v>
      </c>
      <c r="N941" s="589" t="s">
        <v>474</v>
      </c>
    </row>
    <row r="942" spans="1:14" x14ac:dyDescent="0.2">
      <c r="A942" s="589" t="s">
        <v>611</v>
      </c>
      <c r="B942" s="589" t="s">
        <v>119</v>
      </c>
      <c r="C942" s="589" t="s">
        <v>120</v>
      </c>
      <c r="D942" s="589" t="s">
        <v>121</v>
      </c>
      <c r="E942" s="589" t="s">
        <v>7394</v>
      </c>
      <c r="F942" s="590">
        <v>43074</v>
      </c>
      <c r="G942" s="591">
        <v>95.59</v>
      </c>
      <c r="H942" s="591">
        <v>1</v>
      </c>
      <c r="I942" s="591">
        <f t="shared" si="14"/>
        <v>95.59</v>
      </c>
      <c r="J942" s="589" t="s">
        <v>474</v>
      </c>
      <c r="K942" s="589" t="s">
        <v>6791</v>
      </c>
      <c r="L942" s="590">
        <v>43080</v>
      </c>
      <c r="M942" s="589" t="s">
        <v>71</v>
      </c>
      <c r="N942" s="589" t="s">
        <v>474</v>
      </c>
    </row>
    <row r="943" spans="1:14" x14ac:dyDescent="0.2">
      <c r="A943" s="589" t="s">
        <v>611</v>
      </c>
      <c r="B943" s="589" t="s">
        <v>119</v>
      </c>
      <c r="C943" s="589" t="s">
        <v>120</v>
      </c>
      <c r="D943" s="589" t="s">
        <v>121</v>
      </c>
      <c r="E943" s="589" t="s">
        <v>7395</v>
      </c>
      <c r="F943" s="590">
        <v>43074</v>
      </c>
      <c r="G943" s="591">
        <v>72.45</v>
      </c>
      <c r="H943" s="591">
        <v>1</v>
      </c>
      <c r="I943" s="591">
        <f t="shared" si="14"/>
        <v>72.45</v>
      </c>
      <c r="J943" s="589" t="s">
        <v>474</v>
      </c>
      <c r="K943" s="589" t="s">
        <v>86</v>
      </c>
      <c r="L943" s="590">
        <v>43080</v>
      </c>
      <c r="M943" s="589" t="s">
        <v>71</v>
      </c>
      <c r="N943" s="589" t="s">
        <v>474</v>
      </c>
    </row>
    <row r="944" spans="1:14" x14ac:dyDescent="0.2">
      <c r="A944" s="589" t="s">
        <v>611</v>
      </c>
      <c r="B944" s="589" t="s">
        <v>119</v>
      </c>
      <c r="C944" s="589" t="s">
        <v>120</v>
      </c>
      <c r="D944" s="589" t="s">
        <v>121</v>
      </c>
      <c r="E944" s="589" t="s">
        <v>7396</v>
      </c>
      <c r="F944" s="590">
        <v>43074</v>
      </c>
      <c r="G944" s="591">
        <v>96.8</v>
      </c>
      <c r="H944" s="591">
        <v>1</v>
      </c>
      <c r="I944" s="591">
        <f t="shared" si="14"/>
        <v>96.8</v>
      </c>
      <c r="J944" s="589" t="s">
        <v>474</v>
      </c>
      <c r="K944" s="589" t="s">
        <v>233</v>
      </c>
      <c r="L944" s="590">
        <v>43080</v>
      </c>
      <c r="M944" s="589" t="s">
        <v>71</v>
      </c>
      <c r="N944" s="589" t="s">
        <v>474</v>
      </c>
    </row>
    <row r="945" spans="1:14" x14ac:dyDescent="0.2">
      <c r="A945" s="589" t="s">
        <v>611</v>
      </c>
      <c r="B945" s="589" t="s">
        <v>119</v>
      </c>
      <c r="C945" s="589" t="s">
        <v>120</v>
      </c>
      <c r="D945" s="589" t="s">
        <v>121</v>
      </c>
      <c r="E945" s="589" t="s">
        <v>7397</v>
      </c>
      <c r="F945" s="590">
        <v>43074</v>
      </c>
      <c r="G945" s="591">
        <v>164.44</v>
      </c>
      <c r="H945" s="591">
        <v>1</v>
      </c>
      <c r="I945" s="591">
        <f t="shared" si="14"/>
        <v>164.44</v>
      </c>
      <c r="J945" s="589" t="s">
        <v>474</v>
      </c>
      <c r="K945" s="589" t="s">
        <v>260</v>
      </c>
      <c r="L945" s="590">
        <v>43080</v>
      </c>
      <c r="M945" s="589" t="s">
        <v>71</v>
      </c>
      <c r="N945" s="589" t="s">
        <v>474</v>
      </c>
    </row>
    <row r="946" spans="1:14" x14ac:dyDescent="0.2">
      <c r="A946" s="589" t="s">
        <v>611</v>
      </c>
      <c r="B946" s="589" t="s">
        <v>119</v>
      </c>
      <c r="C946" s="589" t="s">
        <v>120</v>
      </c>
      <c r="D946" s="589" t="s">
        <v>121</v>
      </c>
      <c r="E946" s="589" t="s">
        <v>7398</v>
      </c>
      <c r="F946" s="590">
        <v>43074</v>
      </c>
      <c r="G946" s="591">
        <v>39.86</v>
      </c>
      <c r="H946" s="591">
        <v>1</v>
      </c>
      <c r="I946" s="591">
        <f t="shared" si="14"/>
        <v>39.86</v>
      </c>
      <c r="J946" s="589" t="s">
        <v>474</v>
      </c>
      <c r="K946" s="589" t="s">
        <v>2034</v>
      </c>
      <c r="L946" s="590">
        <v>43080</v>
      </c>
      <c r="M946" s="589" t="s">
        <v>71</v>
      </c>
      <c r="N946" s="589" t="s">
        <v>474</v>
      </c>
    </row>
    <row r="947" spans="1:14" x14ac:dyDescent="0.2">
      <c r="A947" s="589" t="s">
        <v>611</v>
      </c>
      <c r="B947" s="589" t="s">
        <v>119</v>
      </c>
      <c r="C947" s="589" t="s">
        <v>120</v>
      </c>
      <c r="D947" s="589" t="s">
        <v>121</v>
      </c>
      <c r="E947" s="589" t="s">
        <v>7399</v>
      </c>
      <c r="F947" s="590">
        <v>43074</v>
      </c>
      <c r="G947" s="591">
        <v>62.8</v>
      </c>
      <c r="H947" s="591">
        <v>1</v>
      </c>
      <c r="I947" s="591">
        <f t="shared" si="14"/>
        <v>62.8</v>
      </c>
      <c r="J947" s="589" t="s">
        <v>474</v>
      </c>
      <c r="K947" s="589" t="s">
        <v>4290</v>
      </c>
      <c r="L947" s="590">
        <v>43080</v>
      </c>
      <c r="M947" s="589" t="s">
        <v>71</v>
      </c>
      <c r="N947" s="589" t="s">
        <v>474</v>
      </c>
    </row>
    <row r="948" spans="1:14" x14ac:dyDescent="0.2">
      <c r="A948" s="589" t="s">
        <v>611</v>
      </c>
      <c r="B948" s="589" t="s">
        <v>119</v>
      </c>
      <c r="C948" s="589" t="s">
        <v>120</v>
      </c>
      <c r="D948" s="589" t="s">
        <v>121</v>
      </c>
      <c r="E948" s="589" t="s">
        <v>7400</v>
      </c>
      <c r="F948" s="590">
        <v>43074</v>
      </c>
      <c r="G948" s="591">
        <v>132.51</v>
      </c>
      <c r="H948" s="591">
        <v>1</v>
      </c>
      <c r="I948" s="591">
        <f t="shared" si="14"/>
        <v>132.51</v>
      </c>
      <c r="J948" s="589" t="s">
        <v>474</v>
      </c>
      <c r="K948" s="589" t="s">
        <v>494</v>
      </c>
      <c r="L948" s="590">
        <v>43080</v>
      </c>
      <c r="M948" s="589" t="s">
        <v>71</v>
      </c>
      <c r="N948" s="589" t="s">
        <v>474</v>
      </c>
    </row>
    <row r="949" spans="1:14" x14ac:dyDescent="0.2">
      <c r="A949" s="589" t="s">
        <v>611</v>
      </c>
      <c r="B949" s="589" t="s">
        <v>119</v>
      </c>
      <c r="C949" s="589" t="s">
        <v>120</v>
      </c>
      <c r="D949" s="589" t="s">
        <v>121</v>
      </c>
      <c r="E949" s="589" t="s">
        <v>7401</v>
      </c>
      <c r="F949" s="590">
        <v>43088</v>
      </c>
      <c r="G949" s="591">
        <v>17.68</v>
      </c>
      <c r="H949" s="591">
        <v>1</v>
      </c>
      <c r="I949" s="591">
        <f t="shared" si="14"/>
        <v>17.68</v>
      </c>
      <c r="J949" s="589" t="s">
        <v>474</v>
      </c>
      <c r="K949" s="589" t="s">
        <v>2291</v>
      </c>
      <c r="L949" s="590">
        <v>43090</v>
      </c>
      <c r="M949" s="589" t="s">
        <v>71</v>
      </c>
      <c r="N949" s="589" t="s">
        <v>474</v>
      </c>
    </row>
    <row r="950" spans="1:14" x14ac:dyDescent="0.2">
      <c r="A950" s="589" t="s">
        <v>611</v>
      </c>
      <c r="B950" s="589" t="s">
        <v>119</v>
      </c>
      <c r="C950" s="589" t="s">
        <v>120</v>
      </c>
      <c r="D950" s="589" t="s">
        <v>121</v>
      </c>
      <c r="E950" s="589" t="s">
        <v>7402</v>
      </c>
      <c r="F950" s="590">
        <v>43088</v>
      </c>
      <c r="G950" s="591">
        <v>43.4</v>
      </c>
      <c r="H950" s="591">
        <v>1</v>
      </c>
      <c r="I950" s="591">
        <f t="shared" si="14"/>
        <v>43.4</v>
      </c>
      <c r="J950" s="589" t="s">
        <v>474</v>
      </c>
      <c r="K950" s="589" t="s">
        <v>2482</v>
      </c>
      <c r="L950" s="590">
        <v>43090</v>
      </c>
      <c r="M950" s="589" t="s">
        <v>71</v>
      </c>
      <c r="N950" s="589" t="s">
        <v>474</v>
      </c>
    </row>
    <row r="951" spans="1:14" x14ac:dyDescent="0.2">
      <c r="A951" s="589" t="s">
        <v>611</v>
      </c>
      <c r="B951" s="589" t="s">
        <v>119</v>
      </c>
      <c r="C951" s="589" t="s">
        <v>120</v>
      </c>
      <c r="D951" s="589" t="s">
        <v>121</v>
      </c>
      <c r="E951" s="589" t="s">
        <v>7403</v>
      </c>
      <c r="F951" s="590">
        <v>43088</v>
      </c>
      <c r="G951" s="591">
        <v>86.71</v>
      </c>
      <c r="H951" s="591">
        <v>1</v>
      </c>
      <c r="I951" s="591">
        <f t="shared" si="14"/>
        <v>86.71</v>
      </c>
      <c r="J951" s="589" t="s">
        <v>474</v>
      </c>
      <c r="K951" s="589" t="s">
        <v>233</v>
      </c>
      <c r="L951" s="590">
        <v>43090</v>
      </c>
      <c r="M951" s="589" t="s">
        <v>71</v>
      </c>
      <c r="N951" s="589" t="s">
        <v>474</v>
      </c>
    </row>
    <row r="952" spans="1:14" x14ac:dyDescent="0.2">
      <c r="A952" s="589" t="s">
        <v>611</v>
      </c>
      <c r="B952" s="589" t="s">
        <v>119</v>
      </c>
      <c r="C952" s="589" t="s">
        <v>120</v>
      </c>
      <c r="D952" s="589" t="s">
        <v>121</v>
      </c>
      <c r="E952" s="589" t="s">
        <v>7404</v>
      </c>
      <c r="F952" s="590">
        <v>43088</v>
      </c>
      <c r="G952" s="591">
        <v>65.61</v>
      </c>
      <c r="H952" s="591">
        <v>1</v>
      </c>
      <c r="I952" s="591">
        <f t="shared" si="14"/>
        <v>65.61</v>
      </c>
      <c r="J952" s="589" t="s">
        <v>474</v>
      </c>
      <c r="K952" s="589" t="s">
        <v>261</v>
      </c>
      <c r="L952" s="590">
        <v>43090</v>
      </c>
      <c r="M952" s="589" t="s">
        <v>71</v>
      </c>
      <c r="N952" s="589" t="s">
        <v>474</v>
      </c>
    </row>
    <row r="953" spans="1:14" x14ac:dyDescent="0.2">
      <c r="A953" s="589" t="s">
        <v>611</v>
      </c>
      <c r="B953" s="589" t="s">
        <v>119</v>
      </c>
      <c r="C953" s="589" t="s">
        <v>120</v>
      </c>
      <c r="D953" s="589" t="s">
        <v>121</v>
      </c>
      <c r="E953" s="589" t="s">
        <v>7405</v>
      </c>
      <c r="F953" s="590">
        <v>43088</v>
      </c>
      <c r="G953" s="591">
        <v>303.35000000000002</v>
      </c>
      <c r="H953" s="591">
        <v>1</v>
      </c>
      <c r="I953" s="591">
        <f t="shared" si="14"/>
        <v>303.35000000000002</v>
      </c>
      <c r="J953" s="589" t="s">
        <v>474</v>
      </c>
      <c r="K953" s="589" t="s">
        <v>152</v>
      </c>
      <c r="L953" s="590">
        <v>43090</v>
      </c>
      <c r="M953" s="589" t="s">
        <v>71</v>
      </c>
      <c r="N953" s="589" t="s">
        <v>474</v>
      </c>
    </row>
    <row r="954" spans="1:14" x14ac:dyDescent="0.2">
      <c r="A954" s="589" t="s">
        <v>611</v>
      </c>
      <c r="B954" s="589" t="s">
        <v>119</v>
      </c>
      <c r="C954" s="589" t="s">
        <v>120</v>
      </c>
      <c r="D954" s="589" t="s">
        <v>121</v>
      </c>
      <c r="E954" s="589" t="s">
        <v>7406</v>
      </c>
      <c r="F954" s="590">
        <v>43088</v>
      </c>
      <c r="G954" s="591">
        <v>348.87</v>
      </c>
      <c r="H954" s="591">
        <v>1</v>
      </c>
      <c r="I954" s="591">
        <f t="shared" si="14"/>
        <v>348.87</v>
      </c>
      <c r="J954" s="589" t="s">
        <v>474</v>
      </c>
      <c r="K954" s="589" t="s">
        <v>548</v>
      </c>
      <c r="L954" s="590">
        <v>43090</v>
      </c>
      <c r="M954" s="589" t="s">
        <v>71</v>
      </c>
      <c r="N954" s="589" t="s">
        <v>474</v>
      </c>
    </row>
    <row r="955" spans="1:14" x14ac:dyDescent="0.2">
      <c r="A955" s="589" t="s">
        <v>611</v>
      </c>
      <c r="B955" s="589" t="s">
        <v>119</v>
      </c>
      <c r="C955" s="589" t="s">
        <v>120</v>
      </c>
      <c r="D955" s="589" t="s">
        <v>121</v>
      </c>
      <c r="E955" s="589" t="s">
        <v>7407</v>
      </c>
      <c r="F955" s="590">
        <v>43088</v>
      </c>
      <c r="G955" s="591">
        <v>182.69</v>
      </c>
      <c r="H955" s="591">
        <v>1</v>
      </c>
      <c r="I955" s="591">
        <f t="shared" si="14"/>
        <v>182.69</v>
      </c>
      <c r="J955" s="589" t="s">
        <v>474</v>
      </c>
      <c r="K955" s="589" t="s">
        <v>182</v>
      </c>
      <c r="L955" s="590">
        <v>43090</v>
      </c>
      <c r="M955" s="589" t="s">
        <v>71</v>
      </c>
      <c r="N955" s="589" t="s">
        <v>474</v>
      </c>
    </row>
    <row r="956" spans="1:14" x14ac:dyDescent="0.2">
      <c r="A956" s="589" t="s">
        <v>611</v>
      </c>
      <c r="B956" s="589" t="s">
        <v>119</v>
      </c>
      <c r="C956" s="589" t="s">
        <v>120</v>
      </c>
      <c r="D956" s="589" t="s">
        <v>121</v>
      </c>
      <c r="E956" s="589" t="s">
        <v>7408</v>
      </c>
      <c r="F956" s="590">
        <v>43088</v>
      </c>
      <c r="G956" s="591">
        <v>103.79</v>
      </c>
      <c r="H956" s="591">
        <v>1</v>
      </c>
      <c r="I956" s="591">
        <f t="shared" si="14"/>
        <v>103.79</v>
      </c>
      <c r="J956" s="589" t="s">
        <v>474</v>
      </c>
      <c r="K956" s="589" t="s">
        <v>1806</v>
      </c>
      <c r="L956" s="590">
        <v>43090</v>
      </c>
      <c r="M956" s="589" t="s">
        <v>71</v>
      </c>
      <c r="N956" s="589" t="s">
        <v>474</v>
      </c>
    </row>
    <row r="957" spans="1:14" x14ac:dyDescent="0.2">
      <c r="A957" s="589" t="s">
        <v>611</v>
      </c>
      <c r="B957" s="589" t="s">
        <v>119</v>
      </c>
      <c r="C957" s="589" t="s">
        <v>120</v>
      </c>
      <c r="D957" s="589" t="s">
        <v>121</v>
      </c>
      <c r="E957" s="589" t="s">
        <v>7409</v>
      </c>
      <c r="F957" s="590">
        <v>43088</v>
      </c>
      <c r="G957" s="591">
        <v>114.35</v>
      </c>
      <c r="H957" s="591">
        <v>1</v>
      </c>
      <c r="I957" s="591">
        <f t="shared" si="14"/>
        <v>114.35</v>
      </c>
      <c r="J957" s="589" t="s">
        <v>474</v>
      </c>
      <c r="K957" s="589" t="s">
        <v>181</v>
      </c>
      <c r="L957" s="590">
        <v>43090</v>
      </c>
      <c r="M957" s="589" t="s">
        <v>71</v>
      </c>
      <c r="N957" s="589" t="s">
        <v>474</v>
      </c>
    </row>
    <row r="958" spans="1:14" x14ac:dyDescent="0.2">
      <c r="A958" s="589" t="s">
        <v>611</v>
      </c>
      <c r="B958" s="589" t="s">
        <v>119</v>
      </c>
      <c r="C958" s="589" t="s">
        <v>120</v>
      </c>
      <c r="D958" s="589" t="s">
        <v>121</v>
      </c>
      <c r="E958" s="589" t="s">
        <v>7410</v>
      </c>
      <c r="F958" s="590">
        <v>43088</v>
      </c>
      <c r="G958" s="591">
        <v>81.58</v>
      </c>
      <c r="H958" s="591">
        <v>1</v>
      </c>
      <c r="I958" s="591">
        <f t="shared" si="14"/>
        <v>81.58</v>
      </c>
      <c r="J958" s="589" t="s">
        <v>474</v>
      </c>
      <c r="K958" s="589" t="s">
        <v>2036</v>
      </c>
      <c r="L958" s="590">
        <v>43090</v>
      </c>
      <c r="M958" s="589" t="s">
        <v>71</v>
      </c>
      <c r="N958" s="589" t="s">
        <v>474</v>
      </c>
    </row>
    <row r="959" spans="1:14" x14ac:dyDescent="0.2">
      <c r="A959" s="589" t="s">
        <v>611</v>
      </c>
      <c r="B959" s="589" t="s">
        <v>119</v>
      </c>
      <c r="C959" s="589" t="s">
        <v>120</v>
      </c>
      <c r="D959" s="589" t="s">
        <v>121</v>
      </c>
      <c r="E959" s="589" t="s">
        <v>7411</v>
      </c>
      <c r="F959" s="590">
        <v>43088</v>
      </c>
      <c r="G959" s="591">
        <v>22.28</v>
      </c>
      <c r="H959" s="591">
        <v>1</v>
      </c>
      <c r="I959" s="591">
        <f t="shared" si="14"/>
        <v>22.28</v>
      </c>
      <c r="J959" s="589" t="s">
        <v>474</v>
      </c>
      <c r="K959" s="589" t="s">
        <v>7412</v>
      </c>
      <c r="L959" s="590">
        <v>43090</v>
      </c>
      <c r="M959" s="589" t="s">
        <v>71</v>
      </c>
      <c r="N959" s="589" t="s">
        <v>474</v>
      </c>
    </row>
    <row r="960" spans="1:14" x14ac:dyDescent="0.2">
      <c r="A960" s="589" t="s">
        <v>611</v>
      </c>
      <c r="B960" s="589" t="s">
        <v>119</v>
      </c>
      <c r="C960" s="589" t="s">
        <v>120</v>
      </c>
      <c r="D960" s="589" t="s">
        <v>121</v>
      </c>
      <c r="E960" s="589" t="s">
        <v>7413</v>
      </c>
      <c r="F960" s="590">
        <v>43088</v>
      </c>
      <c r="G960" s="591">
        <v>36.25</v>
      </c>
      <c r="H960" s="591">
        <v>1</v>
      </c>
      <c r="I960" s="591">
        <f t="shared" si="14"/>
        <v>36.25</v>
      </c>
      <c r="J960" s="589" t="s">
        <v>474</v>
      </c>
      <c r="K960" s="589" t="s">
        <v>260</v>
      </c>
      <c r="L960" s="590">
        <v>43090</v>
      </c>
      <c r="M960" s="589" t="s">
        <v>71</v>
      </c>
      <c r="N960" s="589" t="s">
        <v>474</v>
      </c>
    </row>
    <row r="961" spans="1:14" x14ac:dyDescent="0.2">
      <c r="A961" s="589" t="s">
        <v>611</v>
      </c>
      <c r="B961" s="589" t="s">
        <v>119</v>
      </c>
      <c r="C961" s="589" t="s">
        <v>120</v>
      </c>
      <c r="D961" s="589" t="s">
        <v>121</v>
      </c>
      <c r="E961" s="589" t="s">
        <v>7414</v>
      </c>
      <c r="F961" s="590">
        <v>43088</v>
      </c>
      <c r="G961" s="591">
        <v>84.75</v>
      </c>
      <c r="H961" s="591">
        <v>1</v>
      </c>
      <c r="I961" s="591">
        <f t="shared" si="14"/>
        <v>84.75</v>
      </c>
      <c r="J961" s="589" t="s">
        <v>474</v>
      </c>
      <c r="K961" s="589" t="s">
        <v>407</v>
      </c>
      <c r="L961" s="590">
        <v>43090</v>
      </c>
      <c r="M961" s="589" t="s">
        <v>71</v>
      </c>
      <c r="N961" s="589" t="s">
        <v>474</v>
      </c>
    </row>
    <row r="962" spans="1:14" x14ac:dyDescent="0.2">
      <c r="A962" s="589" t="s">
        <v>611</v>
      </c>
      <c r="B962" s="589" t="s">
        <v>119</v>
      </c>
      <c r="C962" s="589" t="s">
        <v>120</v>
      </c>
      <c r="D962" s="589" t="s">
        <v>121</v>
      </c>
      <c r="E962" s="589" t="s">
        <v>7415</v>
      </c>
      <c r="F962" s="590">
        <v>43088</v>
      </c>
      <c r="G962" s="591">
        <v>82.68</v>
      </c>
      <c r="H962" s="591">
        <v>1</v>
      </c>
      <c r="I962" s="591">
        <f t="shared" si="14"/>
        <v>82.68</v>
      </c>
      <c r="J962" s="589" t="s">
        <v>474</v>
      </c>
      <c r="K962" s="589" t="s">
        <v>4457</v>
      </c>
      <c r="L962" s="590">
        <v>43090</v>
      </c>
      <c r="M962" s="589" t="s">
        <v>71</v>
      </c>
      <c r="N962" s="589" t="s">
        <v>474</v>
      </c>
    </row>
    <row r="963" spans="1:14" x14ac:dyDescent="0.2">
      <c r="A963" s="589" t="s">
        <v>611</v>
      </c>
      <c r="B963" s="589" t="s">
        <v>119</v>
      </c>
      <c r="C963" s="589" t="s">
        <v>120</v>
      </c>
      <c r="D963" s="589" t="s">
        <v>121</v>
      </c>
      <c r="E963" s="589" t="s">
        <v>7416</v>
      </c>
      <c r="F963" s="590">
        <v>43088</v>
      </c>
      <c r="G963" s="591">
        <v>60.12</v>
      </c>
      <c r="H963" s="591">
        <v>1</v>
      </c>
      <c r="I963" s="591">
        <f t="shared" ref="I963:I1026" si="15">G963*H963</f>
        <v>60.12</v>
      </c>
      <c r="J963" s="589" t="s">
        <v>474</v>
      </c>
      <c r="K963" s="589" t="s">
        <v>2034</v>
      </c>
      <c r="L963" s="590">
        <v>43090</v>
      </c>
      <c r="M963" s="589" t="s">
        <v>71</v>
      </c>
      <c r="N963" s="589" t="s">
        <v>474</v>
      </c>
    </row>
    <row r="964" spans="1:14" x14ac:dyDescent="0.2">
      <c r="A964" s="589" t="s">
        <v>611</v>
      </c>
      <c r="B964" s="589" t="s">
        <v>119</v>
      </c>
      <c r="C964" s="589" t="s">
        <v>120</v>
      </c>
      <c r="D964" s="589" t="s">
        <v>121</v>
      </c>
      <c r="E964" s="589" t="s">
        <v>7417</v>
      </c>
      <c r="F964" s="590">
        <v>43088</v>
      </c>
      <c r="G964" s="591">
        <v>68.78</v>
      </c>
      <c r="H964" s="591">
        <v>1</v>
      </c>
      <c r="I964" s="591">
        <f t="shared" si="15"/>
        <v>68.78</v>
      </c>
      <c r="J964" s="589" t="s">
        <v>474</v>
      </c>
      <c r="K964" s="589" t="s">
        <v>2459</v>
      </c>
      <c r="L964" s="590">
        <v>43090</v>
      </c>
      <c r="M964" s="589" t="s">
        <v>71</v>
      </c>
      <c r="N964" s="589" t="s">
        <v>474</v>
      </c>
    </row>
    <row r="965" spans="1:14" x14ac:dyDescent="0.2">
      <c r="A965" s="589" t="s">
        <v>611</v>
      </c>
      <c r="B965" s="589" t="s">
        <v>119</v>
      </c>
      <c r="C965" s="589" t="s">
        <v>120</v>
      </c>
      <c r="D965" s="589" t="s">
        <v>121</v>
      </c>
      <c r="E965" s="589" t="s">
        <v>7418</v>
      </c>
      <c r="F965" s="590">
        <v>43088</v>
      </c>
      <c r="G965" s="591">
        <v>53.41</v>
      </c>
      <c r="H965" s="591">
        <v>1</v>
      </c>
      <c r="I965" s="591">
        <f t="shared" si="15"/>
        <v>53.41</v>
      </c>
      <c r="J965" s="589" t="s">
        <v>474</v>
      </c>
      <c r="K965" s="589" t="s">
        <v>355</v>
      </c>
      <c r="L965" s="590">
        <v>43090</v>
      </c>
      <c r="M965" s="589" t="s">
        <v>71</v>
      </c>
      <c r="N965" s="589" t="s">
        <v>474</v>
      </c>
    </row>
    <row r="966" spans="1:14" x14ac:dyDescent="0.2">
      <c r="A966" s="589" t="s">
        <v>611</v>
      </c>
      <c r="B966" s="589" t="s">
        <v>119</v>
      </c>
      <c r="C966" s="589" t="s">
        <v>120</v>
      </c>
      <c r="D966" s="589" t="s">
        <v>121</v>
      </c>
      <c r="E966" s="589" t="s">
        <v>7419</v>
      </c>
      <c r="F966" s="590">
        <v>43088</v>
      </c>
      <c r="G966" s="591">
        <v>192.57</v>
      </c>
      <c r="H966" s="591">
        <v>1</v>
      </c>
      <c r="I966" s="591">
        <f t="shared" si="15"/>
        <v>192.57</v>
      </c>
      <c r="J966" s="589" t="s">
        <v>474</v>
      </c>
      <c r="K966" s="589" t="s">
        <v>7420</v>
      </c>
      <c r="L966" s="590">
        <v>43090</v>
      </c>
      <c r="M966" s="589" t="s">
        <v>71</v>
      </c>
      <c r="N966" s="589" t="s">
        <v>474</v>
      </c>
    </row>
    <row r="967" spans="1:14" x14ac:dyDescent="0.2">
      <c r="A967" s="589" t="s">
        <v>611</v>
      </c>
      <c r="B967" s="589" t="s">
        <v>119</v>
      </c>
      <c r="C967" s="589" t="s">
        <v>120</v>
      </c>
      <c r="D967" s="589" t="s">
        <v>121</v>
      </c>
      <c r="E967" s="589" t="s">
        <v>7421</v>
      </c>
      <c r="F967" s="590">
        <v>43088</v>
      </c>
      <c r="G967" s="591">
        <v>22.26</v>
      </c>
      <c r="H967" s="591">
        <v>1</v>
      </c>
      <c r="I967" s="591">
        <f t="shared" si="15"/>
        <v>22.26</v>
      </c>
      <c r="J967" s="589" t="s">
        <v>474</v>
      </c>
      <c r="K967" s="589" t="s">
        <v>7412</v>
      </c>
      <c r="L967" s="590">
        <v>43090</v>
      </c>
      <c r="M967" s="589" t="s">
        <v>71</v>
      </c>
      <c r="N967" s="589" t="s">
        <v>474</v>
      </c>
    </row>
    <row r="968" spans="1:14" x14ac:dyDescent="0.2">
      <c r="A968" s="589" t="s">
        <v>611</v>
      </c>
      <c r="B968" s="589" t="s">
        <v>119</v>
      </c>
      <c r="C968" s="589" t="s">
        <v>120</v>
      </c>
      <c r="D968" s="589" t="s">
        <v>121</v>
      </c>
      <c r="E968" s="589" t="s">
        <v>7422</v>
      </c>
      <c r="F968" s="590">
        <v>43088</v>
      </c>
      <c r="G968" s="591">
        <v>34.71</v>
      </c>
      <c r="H968" s="591">
        <v>1</v>
      </c>
      <c r="I968" s="591">
        <f t="shared" si="15"/>
        <v>34.71</v>
      </c>
      <c r="J968" s="589" t="s">
        <v>474</v>
      </c>
      <c r="K968" s="589" t="s">
        <v>1073</v>
      </c>
      <c r="L968" s="590">
        <v>43090</v>
      </c>
      <c r="M968" s="589" t="s">
        <v>71</v>
      </c>
      <c r="N968" s="589" t="s">
        <v>474</v>
      </c>
    </row>
    <row r="969" spans="1:14" x14ac:dyDescent="0.2">
      <c r="A969" s="589" t="s">
        <v>611</v>
      </c>
      <c r="B969" s="589" t="s">
        <v>119</v>
      </c>
      <c r="C969" s="589" t="s">
        <v>120</v>
      </c>
      <c r="D969" s="589" t="s">
        <v>121</v>
      </c>
      <c r="E969" s="589" t="s">
        <v>7423</v>
      </c>
      <c r="F969" s="590">
        <v>43088</v>
      </c>
      <c r="G969" s="591">
        <v>160.78</v>
      </c>
      <c r="H969" s="591">
        <v>1</v>
      </c>
      <c r="I969" s="591">
        <f t="shared" si="15"/>
        <v>160.78</v>
      </c>
      <c r="J969" s="589" t="s">
        <v>474</v>
      </c>
      <c r="K969" s="589" t="s">
        <v>152</v>
      </c>
      <c r="L969" s="590">
        <v>43090</v>
      </c>
      <c r="M969" s="589" t="s">
        <v>71</v>
      </c>
      <c r="N969" s="589" t="s">
        <v>474</v>
      </c>
    </row>
    <row r="970" spans="1:14" x14ac:dyDescent="0.2">
      <c r="A970" s="589" t="s">
        <v>611</v>
      </c>
      <c r="B970" s="589" t="s">
        <v>119</v>
      </c>
      <c r="C970" s="589" t="s">
        <v>120</v>
      </c>
      <c r="D970" s="589" t="s">
        <v>121</v>
      </c>
      <c r="E970" s="589" t="s">
        <v>7424</v>
      </c>
      <c r="F970" s="590">
        <v>43088</v>
      </c>
      <c r="G970" s="591">
        <v>25.45</v>
      </c>
      <c r="H970" s="591">
        <v>1</v>
      </c>
      <c r="I970" s="591">
        <f t="shared" si="15"/>
        <v>25.45</v>
      </c>
      <c r="J970" s="589" t="s">
        <v>474</v>
      </c>
      <c r="K970" s="589" t="s">
        <v>152</v>
      </c>
      <c r="L970" s="590">
        <v>43090</v>
      </c>
      <c r="M970" s="589" t="s">
        <v>71</v>
      </c>
      <c r="N970" s="589" t="s">
        <v>474</v>
      </c>
    </row>
    <row r="971" spans="1:14" x14ac:dyDescent="0.2">
      <c r="A971" s="589" t="s">
        <v>611</v>
      </c>
      <c r="B971" s="589" t="s">
        <v>119</v>
      </c>
      <c r="C971" s="589" t="s">
        <v>120</v>
      </c>
      <c r="D971" s="589" t="s">
        <v>121</v>
      </c>
      <c r="E971" s="589" t="s">
        <v>7425</v>
      </c>
      <c r="F971" s="590">
        <v>43088</v>
      </c>
      <c r="G971" s="591">
        <v>201.32</v>
      </c>
      <c r="H971" s="591">
        <v>1</v>
      </c>
      <c r="I971" s="591">
        <f t="shared" si="15"/>
        <v>201.32</v>
      </c>
      <c r="J971" s="589" t="s">
        <v>474</v>
      </c>
      <c r="K971" s="589" t="s">
        <v>2482</v>
      </c>
      <c r="L971" s="590">
        <v>43090</v>
      </c>
      <c r="M971" s="589" t="s">
        <v>71</v>
      </c>
      <c r="N971" s="589" t="s">
        <v>474</v>
      </c>
    </row>
    <row r="972" spans="1:14" x14ac:dyDescent="0.2">
      <c r="A972" s="589" t="s">
        <v>611</v>
      </c>
      <c r="B972" s="589" t="s">
        <v>119</v>
      </c>
      <c r="C972" s="589" t="s">
        <v>120</v>
      </c>
      <c r="D972" s="589" t="s">
        <v>121</v>
      </c>
      <c r="E972" s="589" t="s">
        <v>7426</v>
      </c>
      <c r="F972" s="590">
        <v>43088</v>
      </c>
      <c r="G972" s="591">
        <v>64.739999999999995</v>
      </c>
      <c r="H972" s="591">
        <v>1</v>
      </c>
      <c r="I972" s="591">
        <f t="shared" si="15"/>
        <v>64.739999999999995</v>
      </c>
      <c r="J972" s="589" t="s">
        <v>474</v>
      </c>
      <c r="K972" s="589" t="s">
        <v>538</v>
      </c>
      <c r="L972" s="590">
        <v>43090</v>
      </c>
      <c r="M972" s="589" t="s">
        <v>71</v>
      </c>
      <c r="N972" s="589" t="s">
        <v>474</v>
      </c>
    </row>
    <row r="973" spans="1:14" x14ac:dyDescent="0.2">
      <c r="A973" s="589" t="s">
        <v>611</v>
      </c>
      <c r="B973" s="589" t="s">
        <v>119</v>
      </c>
      <c r="C973" s="589" t="s">
        <v>120</v>
      </c>
      <c r="D973" s="589" t="s">
        <v>121</v>
      </c>
      <c r="E973" s="589" t="s">
        <v>7427</v>
      </c>
      <c r="F973" s="590">
        <v>43088</v>
      </c>
      <c r="G973" s="591">
        <v>244.96</v>
      </c>
      <c r="H973" s="591">
        <v>1</v>
      </c>
      <c r="I973" s="591">
        <f t="shared" si="15"/>
        <v>244.96</v>
      </c>
      <c r="J973" s="589" t="s">
        <v>474</v>
      </c>
      <c r="K973" s="589" t="s">
        <v>7428</v>
      </c>
      <c r="L973" s="590">
        <v>43090</v>
      </c>
      <c r="M973" s="589" t="s">
        <v>71</v>
      </c>
      <c r="N973" s="589" t="s">
        <v>474</v>
      </c>
    </row>
    <row r="974" spans="1:14" x14ac:dyDescent="0.2">
      <c r="A974" s="589" t="s">
        <v>611</v>
      </c>
      <c r="B974" s="589" t="s">
        <v>119</v>
      </c>
      <c r="C974" s="589" t="s">
        <v>120</v>
      </c>
      <c r="D974" s="589" t="s">
        <v>121</v>
      </c>
      <c r="E974" s="589" t="s">
        <v>7429</v>
      </c>
      <c r="F974" s="590">
        <v>43088</v>
      </c>
      <c r="G974" s="591">
        <v>302.89999999999998</v>
      </c>
      <c r="H974" s="591">
        <v>1</v>
      </c>
      <c r="I974" s="591">
        <f t="shared" si="15"/>
        <v>302.89999999999998</v>
      </c>
      <c r="J974" s="589" t="s">
        <v>474</v>
      </c>
      <c r="K974" s="589" t="s">
        <v>2393</v>
      </c>
      <c r="L974" s="590">
        <v>43090</v>
      </c>
      <c r="M974" s="589" t="s">
        <v>71</v>
      </c>
      <c r="N974" s="589" t="s">
        <v>474</v>
      </c>
    </row>
    <row r="975" spans="1:14" x14ac:dyDescent="0.2">
      <c r="A975" s="589" t="s">
        <v>611</v>
      </c>
      <c r="B975" s="589" t="s">
        <v>119</v>
      </c>
      <c r="C975" s="589" t="s">
        <v>120</v>
      </c>
      <c r="D975" s="589" t="s">
        <v>121</v>
      </c>
      <c r="E975" s="589" t="s">
        <v>7430</v>
      </c>
      <c r="F975" s="590">
        <v>43088</v>
      </c>
      <c r="G975" s="591">
        <v>29.16</v>
      </c>
      <c r="H975" s="591">
        <v>1</v>
      </c>
      <c r="I975" s="591">
        <f t="shared" si="15"/>
        <v>29.16</v>
      </c>
      <c r="J975" s="589" t="s">
        <v>474</v>
      </c>
      <c r="K975" s="589" t="s">
        <v>639</v>
      </c>
      <c r="L975" s="590">
        <v>43090</v>
      </c>
      <c r="M975" s="589" t="s">
        <v>71</v>
      </c>
      <c r="N975" s="589" t="s">
        <v>474</v>
      </c>
    </row>
    <row r="976" spans="1:14" x14ac:dyDescent="0.2">
      <c r="A976" s="589" t="s">
        <v>611</v>
      </c>
      <c r="B976" s="589" t="s">
        <v>119</v>
      </c>
      <c r="C976" s="589" t="s">
        <v>120</v>
      </c>
      <c r="D976" s="589" t="s">
        <v>121</v>
      </c>
      <c r="E976" s="589" t="s">
        <v>7431</v>
      </c>
      <c r="F976" s="590">
        <v>43088</v>
      </c>
      <c r="G976" s="591">
        <v>398.8</v>
      </c>
      <c r="H976" s="591">
        <v>1</v>
      </c>
      <c r="I976" s="591">
        <f t="shared" si="15"/>
        <v>398.8</v>
      </c>
      <c r="J976" s="589" t="s">
        <v>474</v>
      </c>
      <c r="K976" s="589" t="s">
        <v>2393</v>
      </c>
      <c r="L976" s="590">
        <v>43090</v>
      </c>
      <c r="M976" s="589" t="s">
        <v>71</v>
      </c>
      <c r="N976" s="589" t="s">
        <v>474</v>
      </c>
    </row>
    <row r="977" spans="1:14" x14ac:dyDescent="0.2">
      <c r="A977" s="589" t="s">
        <v>611</v>
      </c>
      <c r="B977" s="589" t="s">
        <v>119</v>
      </c>
      <c r="C977" s="589" t="s">
        <v>120</v>
      </c>
      <c r="D977" s="589" t="s">
        <v>121</v>
      </c>
      <c r="E977" s="589" t="s">
        <v>7432</v>
      </c>
      <c r="F977" s="590">
        <v>43088</v>
      </c>
      <c r="G977" s="591">
        <v>63</v>
      </c>
      <c r="H977" s="591">
        <v>1</v>
      </c>
      <c r="I977" s="591">
        <f t="shared" si="15"/>
        <v>63</v>
      </c>
      <c r="J977" s="589" t="s">
        <v>474</v>
      </c>
      <c r="K977" s="589" t="s">
        <v>4963</v>
      </c>
      <c r="L977" s="590">
        <v>43090</v>
      </c>
      <c r="M977" s="589" t="s">
        <v>71</v>
      </c>
      <c r="N977" s="589" t="s">
        <v>474</v>
      </c>
    </row>
    <row r="978" spans="1:14" x14ac:dyDescent="0.2">
      <c r="A978" s="589" t="s">
        <v>611</v>
      </c>
      <c r="B978" s="589" t="s">
        <v>119</v>
      </c>
      <c r="C978" s="589" t="s">
        <v>120</v>
      </c>
      <c r="D978" s="589" t="s">
        <v>121</v>
      </c>
      <c r="E978" s="589" t="s">
        <v>7433</v>
      </c>
      <c r="F978" s="590">
        <v>43088</v>
      </c>
      <c r="G978" s="591">
        <v>42.53</v>
      </c>
      <c r="H978" s="591">
        <v>1</v>
      </c>
      <c r="I978" s="591">
        <f t="shared" si="15"/>
        <v>42.53</v>
      </c>
      <c r="J978" s="589" t="s">
        <v>474</v>
      </c>
      <c r="K978" s="589" t="s">
        <v>7434</v>
      </c>
      <c r="L978" s="590">
        <v>43090</v>
      </c>
      <c r="M978" s="589" t="s">
        <v>71</v>
      </c>
      <c r="N978" s="589" t="s">
        <v>474</v>
      </c>
    </row>
    <row r="979" spans="1:14" x14ac:dyDescent="0.2">
      <c r="A979" s="589" t="s">
        <v>611</v>
      </c>
      <c r="B979" s="589" t="s">
        <v>119</v>
      </c>
      <c r="C979" s="589" t="s">
        <v>120</v>
      </c>
      <c r="D979" s="589" t="s">
        <v>121</v>
      </c>
      <c r="E979" s="589" t="s">
        <v>7435</v>
      </c>
      <c r="F979" s="590">
        <v>43074</v>
      </c>
      <c r="G979" s="591">
        <v>79.69</v>
      </c>
      <c r="H979" s="591">
        <v>1</v>
      </c>
      <c r="I979" s="591">
        <f t="shared" si="15"/>
        <v>79.69</v>
      </c>
      <c r="J979" s="589" t="s">
        <v>474</v>
      </c>
      <c r="K979" s="589" t="s">
        <v>6791</v>
      </c>
      <c r="L979" s="590">
        <v>43080</v>
      </c>
      <c r="M979" s="589" t="s">
        <v>71</v>
      </c>
      <c r="N979" s="589" t="s">
        <v>474</v>
      </c>
    </row>
    <row r="980" spans="1:14" x14ac:dyDescent="0.2">
      <c r="A980" s="589" t="s">
        <v>611</v>
      </c>
      <c r="B980" s="589" t="s">
        <v>119</v>
      </c>
      <c r="C980" s="589" t="s">
        <v>120</v>
      </c>
      <c r="D980" s="589" t="s">
        <v>121</v>
      </c>
      <c r="E980" s="589" t="s">
        <v>7436</v>
      </c>
      <c r="F980" s="590">
        <v>43074</v>
      </c>
      <c r="G980" s="591">
        <v>100.72</v>
      </c>
      <c r="H980" s="591">
        <v>1</v>
      </c>
      <c r="I980" s="591">
        <f t="shared" si="15"/>
        <v>100.72</v>
      </c>
      <c r="J980" s="589" t="s">
        <v>474</v>
      </c>
      <c r="K980" s="589" t="s">
        <v>233</v>
      </c>
      <c r="L980" s="590">
        <v>43080</v>
      </c>
      <c r="M980" s="589" t="s">
        <v>71</v>
      </c>
      <c r="N980" s="589" t="s">
        <v>474</v>
      </c>
    </row>
    <row r="981" spans="1:14" x14ac:dyDescent="0.2">
      <c r="A981" s="589" t="s">
        <v>611</v>
      </c>
      <c r="B981" s="589" t="s">
        <v>119</v>
      </c>
      <c r="C981" s="589" t="s">
        <v>120</v>
      </c>
      <c r="D981" s="589" t="s">
        <v>121</v>
      </c>
      <c r="E981" s="589" t="s">
        <v>7437</v>
      </c>
      <c r="F981" s="590">
        <v>43074</v>
      </c>
      <c r="G981" s="591">
        <v>73.45</v>
      </c>
      <c r="H981" s="591">
        <v>1</v>
      </c>
      <c r="I981" s="591">
        <f t="shared" si="15"/>
        <v>73.45</v>
      </c>
      <c r="J981" s="589" t="s">
        <v>474</v>
      </c>
      <c r="K981" s="589" t="s">
        <v>260</v>
      </c>
      <c r="L981" s="590">
        <v>43080</v>
      </c>
      <c r="M981" s="589" t="s">
        <v>71</v>
      </c>
      <c r="N981" s="589" t="s">
        <v>474</v>
      </c>
    </row>
    <row r="982" spans="1:14" x14ac:dyDescent="0.2">
      <c r="A982" s="589" t="s">
        <v>611</v>
      </c>
      <c r="B982" s="589" t="s">
        <v>119</v>
      </c>
      <c r="C982" s="589" t="s">
        <v>120</v>
      </c>
      <c r="D982" s="589" t="s">
        <v>121</v>
      </c>
      <c r="E982" s="589" t="s">
        <v>7438</v>
      </c>
      <c r="F982" s="590">
        <v>43074</v>
      </c>
      <c r="G982" s="591">
        <v>155.27000000000001</v>
      </c>
      <c r="H982" s="591">
        <v>1</v>
      </c>
      <c r="I982" s="591">
        <f t="shared" si="15"/>
        <v>155.27000000000001</v>
      </c>
      <c r="J982" s="589" t="s">
        <v>474</v>
      </c>
      <c r="K982" s="589" t="s">
        <v>4290</v>
      </c>
      <c r="L982" s="590">
        <v>43080</v>
      </c>
      <c r="M982" s="589" t="s">
        <v>71</v>
      </c>
      <c r="N982" s="589" t="s">
        <v>474</v>
      </c>
    </row>
    <row r="983" spans="1:14" x14ac:dyDescent="0.2">
      <c r="A983" s="589" t="s">
        <v>611</v>
      </c>
      <c r="B983" s="589" t="s">
        <v>2399</v>
      </c>
      <c r="C983" s="589" t="s">
        <v>2400</v>
      </c>
      <c r="D983" s="589" t="s">
        <v>2401</v>
      </c>
      <c r="E983" s="589" t="s">
        <v>7439</v>
      </c>
      <c r="F983" s="590">
        <v>43097</v>
      </c>
      <c r="G983" s="591">
        <v>8506.51</v>
      </c>
      <c r="H983" s="591">
        <v>1</v>
      </c>
      <c r="I983" s="591">
        <f t="shared" si="15"/>
        <v>8506.51</v>
      </c>
      <c r="J983" s="589" t="s">
        <v>474</v>
      </c>
      <c r="K983" s="589" t="s">
        <v>263</v>
      </c>
      <c r="L983" s="590">
        <v>43097</v>
      </c>
      <c r="M983" s="589" t="s">
        <v>71</v>
      </c>
      <c r="N983" s="589" t="s">
        <v>474</v>
      </c>
    </row>
    <row r="984" spans="1:14" x14ac:dyDescent="0.2">
      <c r="A984" s="589" t="s">
        <v>611</v>
      </c>
      <c r="B984" s="589" t="s">
        <v>134</v>
      </c>
      <c r="C984" s="589" t="s">
        <v>135</v>
      </c>
      <c r="D984" s="589" t="s">
        <v>136</v>
      </c>
      <c r="E984" s="589" t="s">
        <v>7440</v>
      </c>
      <c r="F984" s="590">
        <v>43097</v>
      </c>
      <c r="G984" s="591">
        <v>672.64</v>
      </c>
      <c r="H984" s="591">
        <v>1</v>
      </c>
      <c r="I984" s="591">
        <f t="shared" si="15"/>
        <v>672.64</v>
      </c>
      <c r="J984" s="589" t="s">
        <v>7441</v>
      </c>
      <c r="K984" s="589" t="s">
        <v>457</v>
      </c>
      <c r="L984" s="590">
        <v>43097</v>
      </c>
      <c r="M984" s="589" t="s">
        <v>71</v>
      </c>
      <c r="N984" s="589" t="s">
        <v>7442</v>
      </c>
    </row>
    <row r="985" spans="1:14" x14ac:dyDescent="0.2">
      <c r="A985" s="589" t="s">
        <v>611</v>
      </c>
      <c r="B985" s="589" t="s">
        <v>134</v>
      </c>
      <c r="C985" s="589" t="s">
        <v>135</v>
      </c>
      <c r="D985" s="589" t="s">
        <v>136</v>
      </c>
      <c r="E985" s="589" t="s">
        <v>7443</v>
      </c>
      <c r="F985" s="590">
        <v>43097</v>
      </c>
      <c r="G985" s="591">
        <v>415.03</v>
      </c>
      <c r="H985" s="591">
        <v>1</v>
      </c>
      <c r="I985" s="591">
        <f t="shared" si="15"/>
        <v>415.03</v>
      </c>
      <c r="J985" s="589" t="s">
        <v>7444</v>
      </c>
      <c r="K985" s="589" t="s">
        <v>346</v>
      </c>
      <c r="L985" s="590">
        <v>43097</v>
      </c>
      <c r="M985" s="589" t="s">
        <v>71</v>
      </c>
      <c r="N985" s="589" t="s">
        <v>7445</v>
      </c>
    </row>
    <row r="986" spans="1:14" x14ac:dyDescent="0.2">
      <c r="A986" s="589" t="s">
        <v>611</v>
      </c>
      <c r="B986" s="589" t="s">
        <v>134</v>
      </c>
      <c r="C986" s="589" t="s">
        <v>135</v>
      </c>
      <c r="D986" s="589" t="s">
        <v>136</v>
      </c>
      <c r="E986" s="589" t="s">
        <v>7446</v>
      </c>
      <c r="F986" s="590">
        <v>43097</v>
      </c>
      <c r="G986" s="591">
        <v>4739.2700000000004</v>
      </c>
      <c r="H986" s="591">
        <v>1</v>
      </c>
      <c r="I986" s="591">
        <f t="shared" si="15"/>
        <v>4739.2700000000004</v>
      </c>
      <c r="J986" s="589" t="s">
        <v>7447</v>
      </c>
      <c r="K986" s="589" t="s">
        <v>226</v>
      </c>
      <c r="L986" s="590">
        <v>43097</v>
      </c>
      <c r="M986" s="589" t="s">
        <v>71</v>
      </c>
      <c r="N986" s="589" t="s">
        <v>7448</v>
      </c>
    </row>
    <row r="987" spans="1:14" x14ac:dyDescent="0.2">
      <c r="A987" s="589" t="s">
        <v>611</v>
      </c>
      <c r="B987" s="589" t="s">
        <v>134</v>
      </c>
      <c r="C987" s="589" t="s">
        <v>135</v>
      </c>
      <c r="D987" s="589" t="s">
        <v>136</v>
      </c>
      <c r="E987" s="589" t="s">
        <v>7449</v>
      </c>
      <c r="F987" s="590">
        <v>43096</v>
      </c>
      <c r="G987" s="591">
        <v>3679.61</v>
      </c>
      <c r="H987" s="591">
        <v>1</v>
      </c>
      <c r="I987" s="591">
        <f t="shared" si="15"/>
        <v>3679.61</v>
      </c>
      <c r="J987" s="589" t="s">
        <v>7447</v>
      </c>
      <c r="K987" s="589" t="s">
        <v>226</v>
      </c>
      <c r="L987" s="590">
        <v>43096</v>
      </c>
      <c r="M987" s="589" t="s">
        <v>71</v>
      </c>
      <c r="N987" s="589" t="s">
        <v>7448</v>
      </c>
    </row>
    <row r="988" spans="1:14" x14ac:dyDescent="0.2">
      <c r="A988" s="589" t="s">
        <v>611</v>
      </c>
      <c r="B988" s="589" t="s">
        <v>134</v>
      </c>
      <c r="C988" s="589" t="s">
        <v>135</v>
      </c>
      <c r="D988" s="589" t="s">
        <v>136</v>
      </c>
      <c r="E988" s="589" t="s">
        <v>7450</v>
      </c>
      <c r="F988" s="590">
        <v>43096</v>
      </c>
      <c r="G988" s="591">
        <v>2421.21</v>
      </c>
      <c r="H988" s="591">
        <v>1</v>
      </c>
      <c r="I988" s="591">
        <f t="shared" si="15"/>
        <v>2421.21</v>
      </c>
      <c r="J988" s="589" t="s">
        <v>7451</v>
      </c>
      <c r="K988" s="589" t="s">
        <v>1814</v>
      </c>
      <c r="L988" s="590">
        <v>43096</v>
      </c>
      <c r="M988" s="589" t="s">
        <v>71</v>
      </c>
      <c r="N988" s="589" t="s">
        <v>7452</v>
      </c>
    </row>
    <row r="989" spans="1:14" x14ac:dyDescent="0.2">
      <c r="A989" s="589" t="s">
        <v>611</v>
      </c>
      <c r="B989" s="589" t="s">
        <v>134</v>
      </c>
      <c r="C989" s="589" t="s">
        <v>135</v>
      </c>
      <c r="D989" s="589" t="s">
        <v>136</v>
      </c>
      <c r="E989" s="589" t="s">
        <v>7453</v>
      </c>
      <c r="F989" s="590">
        <v>43094</v>
      </c>
      <c r="G989" s="591">
        <v>452.54</v>
      </c>
      <c r="H989" s="591">
        <v>1</v>
      </c>
      <c r="I989" s="591">
        <f t="shared" si="15"/>
        <v>452.54</v>
      </c>
      <c r="J989" s="589" t="s">
        <v>7451</v>
      </c>
      <c r="K989" s="589" t="s">
        <v>1814</v>
      </c>
      <c r="L989" s="590">
        <v>43094</v>
      </c>
      <c r="M989" s="589" t="s">
        <v>71</v>
      </c>
      <c r="N989" s="589" t="s">
        <v>7452</v>
      </c>
    </row>
    <row r="990" spans="1:14" x14ac:dyDescent="0.2">
      <c r="A990" s="589" t="s">
        <v>611</v>
      </c>
      <c r="B990" s="589" t="s">
        <v>134</v>
      </c>
      <c r="C990" s="589" t="s">
        <v>135</v>
      </c>
      <c r="D990" s="589" t="s">
        <v>136</v>
      </c>
      <c r="E990" s="589" t="s">
        <v>7454</v>
      </c>
      <c r="F990" s="590">
        <v>43091</v>
      </c>
      <c r="G990" s="591">
        <v>322.79000000000002</v>
      </c>
      <c r="H990" s="591">
        <v>1</v>
      </c>
      <c r="I990" s="591">
        <f t="shared" si="15"/>
        <v>322.79000000000002</v>
      </c>
      <c r="J990" s="589" t="s">
        <v>7455</v>
      </c>
      <c r="K990" s="589" t="s">
        <v>509</v>
      </c>
      <c r="L990" s="590">
        <v>43091</v>
      </c>
      <c r="M990" s="589" t="s">
        <v>71</v>
      </c>
      <c r="N990" s="589" t="s">
        <v>7456</v>
      </c>
    </row>
    <row r="991" spans="1:14" x14ac:dyDescent="0.2">
      <c r="A991" s="589" t="s">
        <v>611</v>
      </c>
      <c r="B991" s="589" t="s">
        <v>134</v>
      </c>
      <c r="C991" s="589" t="s">
        <v>135</v>
      </c>
      <c r="D991" s="589" t="s">
        <v>136</v>
      </c>
      <c r="E991" s="589" t="s">
        <v>7457</v>
      </c>
      <c r="F991" s="590">
        <v>43091</v>
      </c>
      <c r="G991" s="591">
        <v>970.42</v>
      </c>
      <c r="H991" s="591">
        <v>1</v>
      </c>
      <c r="I991" s="591">
        <f t="shared" si="15"/>
        <v>970.42</v>
      </c>
      <c r="J991" s="589" t="s">
        <v>7444</v>
      </c>
      <c r="K991" s="589" t="s">
        <v>346</v>
      </c>
      <c r="L991" s="590">
        <v>43091</v>
      </c>
      <c r="M991" s="589" t="s">
        <v>71</v>
      </c>
      <c r="N991" s="589" t="s">
        <v>7445</v>
      </c>
    </row>
    <row r="992" spans="1:14" x14ac:dyDescent="0.2">
      <c r="A992" s="589" t="s">
        <v>611</v>
      </c>
      <c r="B992" s="589" t="s">
        <v>134</v>
      </c>
      <c r="C992" s="589" t="s">
        <v>135</v>
      </c>
      <c r="D992" s="589" t="s">
        <v>136</v>
      </c>
      <c r="E992" s="589" t="s">
        <v>7458</v>
      </c>
      <c r="F992" s="590">
        <v>43088</v>
      </c>
      <c r="G992" s="591">
        <v>448.43</v>
      </c>
      <c r="H992" s="591">
        <v>1</v>
      </c>
      <c r="I992" s="591">
        <f t="shared" si="15"/>
        <v>448.43</v>
      </c>
      <c r="J992" s="589" t="s">
        <v>7459</v>
      </c>
      <c r="K992" s="589" t="s">
        <v>457</v>
      </c>
      <c r="L992" s="590">
        <v>43088</v>
      </c>
      <c r="M992" s="589" t="s">
        <v>71</v>
      </c>
      <c r="N992" s="589" t="s">
        <v>7460</v>
      </c>
    </row>
    <row r="993" spans="1:14" x14ac:dyDescent="0.2">
      <c r="A993" s="589" t="s">
        <v>611</v>
      </c>
      <c r="B993" s="589" t="s">
        <v>7461</v>
      </c>
      <c r="C993" s="589" t="s">
        <v>7462</v>
      </c>
      <c r="D993" s="589" t="s">
        <v>7463</v>
      </c>
      <c r="E993" s="589" t="s">
        <v>7464</v>
      </c>
      <c r="F993" s="590">
        <v>43090</v>
      </c>
      <c r="G993" s="591">
        <v>509.05</v>
      </c>
      <c r="H993" s="591">
        <v>1</v>
      </c>
      <c r="I993" s="591">
        <f t="shared" si="15"/>
        <v>509.05</v>
      </c>
      <c r="J993" s="589" t="s">
        <v>7465</v>
      </c>
      <c r="K993" s="589" t="s">
        <v>423</v>
      </c>
      <c r="L993" s="590">
        <v>43090</v>
      </c>
      <c r="M993" s="589" t="s">
        <v>71</v>
      </c>
      <c r="N993" s="589" t="s">
        <v>7466</v>
      </c>
    </row>
    <row r="994" spans="1:14" x14ac:dyDescent="0.2">
      <c r="A994" s="589" t="s">
        <v>611</v>
      </c>
      <c r="B994" s="589" t="s">
        <v>7461</v>
      </c>
      <c r="C994" s="589" t="s">
        <v>7462</v>
      </c>
      <c r="D994" s="589" t="s">
        <v>7463</v>
      </c>
      <c r="E994" s="589" t="s">
        <v>4640</v>
      </c>
      <c r="F994" s="590">
        <v>43090</v>
      </c>
      <c r="G994" s="591">
        <v>796.18</v>
      </c>
      <c r="H994" s="591">
        <v>1</v>
      </c>
      <c r="I994" s="591">
        <f t="shared" si="15"/>
        <v>796.18</v>
      </c>
      <c r="J994" s="589" t="s">
        <v>7467</v>
      </c>
      <c r="K994" s="589" t="s">
        <v>3846</v>
      </c>
      <c r="L994" s="590">
        <v>43090</v>
      </c>
      <c r="M994" s="589" t="s">
        <v>71</v>
      </c>
      <c r="N994" s="589" t="s">
        <v>7468</v>
      </c>
    </row>
    <row r="995" spans="1:14" x14ac:dyDescent="0.2">
      <c r="A995" s="589" t="s">
        <v>611</v>
      </c>
      <c r="B995" s="589" t="s">
        <v>7461</v>
      </c>
      <c r="C995" s="589" t="s">
        <v>7462</v>
      </c>
      <c r="D995" s="589" t="s">
        <v>7463</v>
      </c>
      <c r="E995" s="589" t="s">
        <v>7469</v>
      </c>
      <c r="F995" s="590">
        <v>43083</v>
      </c>
      <c r="G995" s="591">
        <v>521.99</v>
      </c>
      <c r="H995" s="591">
        <v>1</v>
      </c>
      <c r="I995" s="591">
        <f t="shared" si="15"/>
        <v>521.99</v>
      </c>
      <c r="J995" s="589" t="s">
        <v>7470</v>
      </c>
      <c r="K995" s="589" t="s">
        <v>423</v>
      </c>
      <c r="L995" s="590">
        <v>43084</v>
      </c>
      <c r="M995" s="589" t="s">
        <v>71</v>
      </c>
      <c r="N995" s="589" t="s">
        <v>7471</v>
      </c>
    </row>
    <row r="996" spans="1:14" x14ac:dyDescent="0.2">
      <c r="A996" s="589" t="s">
        <v>611</v>
      </c>
      <c r="B996" s="589" t="s">
        <v>1810</v>
      </c>
      <c r="C996" s="589" t="s">
        <v>1811</v>
      </c>
      <c r="D996" s="589" t="s">
        <v>1812</v>
      </c>
      <c r="E996" s="589" t="s">
        <v>7472</v>
      </c>
      <c r="F996" s="590">
        <v>43091</v>
      </c>
      <c r="G996" s="591">
        <v>1583.65</v>
      </c>
      <c r="H996" s="591">
        <v>1</v>
      </c>
      <c r="I996" s="591">
        <f t="shared" si="15"/>
        <v>1583.65</v>
      </c>
      <c r="J996" s="589" t="s">
        <v>7473</v>
      </c>
      <c r="K996" s="589" t="s">
        <v>457</v>
      </c>
      <c r="L996" s="590">
        <v>43091</v>
      </c>
      <c r="M996" s="589" t="s">
        <v>71</v>
      </c>
      <c r="N996" s="589" t="s">
        <v>7474</v>
      </c>
    </row>
    <row r="997" spans="1:14" x14ac:dyDescent="0.2">
      <c r="A997" s="589" t="s">
        <v>611</v>
      </c>
      <c r="B997" s="589" t="s">
        <v>1810</v>
      </c>
      <c r="C997" s="589" t="s">
        <v>1811</v>
      </c>
      <c r="D997" s="589" t="s">
        <v>1812</v>
      </c>
      <c r="E997" s="589" t="s">
        <v>7475</v>
      </c>
      <c r="F997" s="590">
        <v>43087</v>
      </c>
      <c r="G997" s="591">
        <v>643.12</v>
      </c>
      <c r="H997" s="591">
        <v>1</v>
      </c>
      <c r="I997" s="591">
        <f t="shared" si="15"/>
        <v>643.12</v>
      </c>
      <c r="J997" s="589" t="s">
        <v>7476</v>
      </c>
      <c r="K997" s="589" t="s">
        <v>528</v>
      </c>
      <c r="L997" s="590">
        <v>43088</v>
      </c>
      <c r="M997" s="589" t="s">
        <v>71</v>
      </c>
      <c r="N997" s="589" t="s">
        <v>7477</v>
      </c>
    </row>
    <row r="998" spans="1:14" x14ac:dyDescent="0.2">
      <c r="A998" s="589" t="s">
        <v>611</v>
      </c>
      <c r="B998" s="589" t="s">
        <v>1810</v>
      </c>
      <c r="C998" s="589" t="s">
        <v>1811</v>
      </c>
      <c r="D998" s="589" t="s">
        <v>1812</v>
      </c>
      <c r="E998" s="589" t="s">
        <v>7478</v>
      </c>
      <c r="F998" s="590">
        <v>43087</v>
      </c>
      <c r="G998" s="591">
        <v>290.39999999999998</v>
      </c>
      <c r="H998" s="591">
        <v>1</v>
      </c>
      <c r="I998" s="591">
        <f t="shared" si="15"/>
        <v>290.39999999999998</v>
      </c>
      <c r="J998" s="589" t="s">
        <v>7479</v>
      </c>
      <c r="K998" s="589" t="s">
        <v>457</v>
      </c>
      <c r="L998" s="590">
        <v>43088</v>
      </c>
      <c r="M998" s="589" t="s">
        <v>71</v>
      </c>
      <c r="N998" s="589" t="s">
        <v>7480</v>
      </c>
    </row>
    <row r="999" spans="1:14" x14ac:dyDescent="0.2">
      <c r="A999" s="589" t="s">
        <v>611</v>
      </c>
      <c r="B999" s="589" t="s">
        <v>1810</v>
      </c>
      <c r="C999" s="589" t="s">
        <v>1811</v>
      </c>
      <c r="D999" s="589" t="s">
        <v>1812</v>
      </c>
      <c r="E999" s="589" t="s">
        <v>7481</v>
      </c>
      <c r="F999" s="590">
        <v>43084</v>
      </c>
      <c r="G999" s="591">
        <v>150.04</v>
      </c>
      <c r="H999" s="591">
        <v>1</v>
      </c>
      <c r="I999" s="591">
        <f t="shared" si="15"/>
        <v>150.04</v>
      </c>
      <c r="J999" s="589" t="s">
        <v>7482</v>
      </c>
      <c r="K999" s="589" t="s">
        <v>520</v>
      </c>
      <c r="L999" s="590">
        <v>43087</v>
      </c>
      <c r="M999" s="589" t="s">
        <v>71</v>
      </c>
      <c r="N999" s="589" t="s">
        <v>7483</v>
      </c>
    </row>
    <row r="1000" spans="1:14" x14ac:dyDescent="0.2">
      <c r="A1000" s="589" t="s">
        <v>611</v>
      </c>
      <c r="B1000" s="589" t="s">
        <v>517</v>
      </c>
      <c r="C1000" s="589" t="s">
        <v>518</v>
      </c>
      <c r="D1000" s="589" t="s">
        <v>519</v>
      </c>
      <c r="E1000" s="589" t="s">
        <v>7484</v>
      </c>
      <c r="F1000" s="590">
        <v>43095</v>
      </c>
      <c r="G1000" s="591">
        <v>557.91</v>
      </c>
      <c r="H1000" s="591">
        <v>1</v>
      </c>
      <c r="I1000" s="591">
        <f t="shared" si="15"/>
        <v>557.91</v>
      </c>
      <c r="J1000" s="589" t="s">
        <v>7485</v>
      </c>
      <c r="K1000" s="589" t="s">
        <v>528</v>
      </c>
      <c r="L1000" s="590">
        <v>43095</v>
      </c>
      <c r="M1000" s="589" t="s">
        <v>71</v>
      </c>
      <c r="N1000" s="589" t="s">
        <v>474</v>
      </c>
    </row>
    <row r="1001" spans="1:14" x14ac:dyDescent="0.2">
      <c r="A1001" s="589" t="s">
        <v>611</v>
      </c>
      <c r="B1001" s="589" t="s">
        <v>517</v>
      </c>
      <c r="C1001" s="589" t="s">
        <v>518</v>
      </c>
      <c r="D1001" s="589" t="s">
        <v>519</v>
      </c>
      <c r="E1001" s="589" t="s">
        <v>7486</v>
      </c>
      <c r="F1001" s="590">
        <v>43091</v>
      </c>
      <c r="G1001" s="591">
        <v>122.4</v>
      </c>
      <c r="H1001" s="591">
        <v>1</v>
      </c>
      <c r="I1001" s="591">
        <f t="shared" si="15"/>
        <v>122.4</v>
      </c>
      <c r="J1001" s="589" t="s">
        <v>7487</v>
      </c>
      <c r="K1001" s="589" t="s">
        <v>346</v>
      </c>
      <c r="L1001" s="590">
        <v>43091</v>
      </c>
      <c r="M1001" s="589" t="s">
        <v>71</v>
      </c>
      <c r="N1001" s="589" t="s">
        <v>7488</v>
      </c>
    </row>
    <row r="1002" spans="1:14" x14ac:dyDescent="0.2">
      <c r="A1002" s="589" t="s">
        <v>611</v>
      </c>
      <c r="B1002" s="589" t="s">
        <v>517</v>
      </c>
      <c r="C1002" s="589" t="s">
        <v>518</v>
      </c>
      <c r="D1002" s="589" t="s">
        <v>519</v>
      </c>
      <c r="E1002" s="589" t="s">
        <v>7489</v>
      </c>
      <c r="F1002" s="590">
        <v>43087</v>
      </c>
      <c r="G1002" s="591">
        <v>17444.95</v>
      </c>
      <c r="H1002" s="591">
        <v>1</v>
      </c>
      <c r="I1002" s="591">
        <f t="shared" si="15"/>
        <v>17444.95</v>
      </c>
      <c r="J1002" s="589" t="s">
        <v>7490</v>
      </c>
      <c r="K1002" s="589" t="s">
        <v>111</v>
      </c>
      <c r="L1002" s="590">
        <v>43087</v>
      </c>
      <c r="M1002" s="589" t="s">
        <v>71</v>
      </c>
      <c r="N1002" s="589" t="s">
        <v>7491</v>
      </c>
    </row>
    <row r="1003" spans="1:14" x14ac:dyDescent="0.2">
      <c r="A1003" s="589" t="s">
        <v>611</v>
      </c>
      <c r="B1003" s="589" t="s">
        <v>517</v>
      </c>
      <c r="C1003" s="589" t="s">
        <v>518</v>
      </c>
      <c r="D1003" s="589" t="s">
        <v>519</v>
      </c>
      <c r="E1003" s="589" t="s">
        <v>7492</v>
      </c>
      <c r="F1003" s="590">
        <v>43077</v>
      </c>
      <c r="G1003" s="591">
        <v>840.27</v>
      </c>
      <c r="H1003" s="591">
        <v>1</v>
      </c>
      <c r="I1003" s="591">
        <f t="shared" si="15"/>
        <v>840.27</v>
      </c>
      <c r="J1003" s="589" t="s">
        <v>7493</v>
      </c>
      <c r="K1003" s="589" t="s">
        <v>111</v>
      </c>
      <c r="L1003" s="590">
        <v>43077</v>
      </c>
      <c r="M1003" s="589" t="s">
        <v>71</v>
      </c>
      <c r="N1003" s="589" t="s">
        <v>7494</v>
      </c>
    </row>
    <row r="1004" spans="1:14" x14ac:dyDescent="0.2">
      <c r="A1004" s="589" t="s">
        <v>611</v>
      </c>
      <c r="B1004" s="589" t="s">
        <v>517</v>
      </c>
      <c r="C1004" s="589" t="s">
        <v>518</v>
      </c>
      <c r="D1004" s="589" t="s">
        <v>519</v>
      </c>
      <c r="E1004" s="589" t="s">
        <v>7495</v>
      </c>
      <c r="F1004" s="590">
        <v>43075</v>
      </c>
      <c r="G1004" s="591">
        <v>332.27</v>
      </c>
      <c r="H1004" s="591">
        <v>1</v>
      </c>
      <c r="I1004" s="591">
        <f t="shared" si="15"/>
        <v>332.27</v>
      </c>
      <c r="J1004" s="589" t="s">
        <v>7496</v>
      </c>
      <c r="K1004" s="589" t="s">
        <v>111</v>
      </c>
      <c r="L1004" s="590">
        <v>43076</v>
      </c>
      <c r="M1004" s="589" t="s">
        <v>71</v>
      </c>
      <c r="N1004" s="589" t="s">
        <v>7497</v>
      </c>
    </row>
    <row r="1005" spans="1:14" x14ac:dyDescent="0.2">
      <c r="A1005" s="589" t="s">
        <v>611</v>
      </c>
      <c r="B1005" s="589" t="s">
        <v>517</v>
      </c>
      <c r="C1005" s="589" t="s">
        <v>518</v>
      </c>
      <c r="D1005" s="589" t="s">
        <v>519</v>
      </c>
      <c r="E1005" s="589" t="s">
        <v>7498</v>
      </c>
      <c r="F1005" s="590">
        <v>43075</v>
      </c>
      <c r="G1005" s="591">
        <v>1154.22</v>
      </c>
      <c r="H1005" s="591">
        <v>1</v>
      </c>
      <c r="I1005" s="591">
        <f t="shared" si="15"/>
        <v>1154.22</v>
      </c>
      <c r="J1005" s="589" t="s">
        <v>7499</v>
      </c>
      <c r="K1005" s="589" t="s">
        <v>111</v>
      </c>
      <c r="L1005" s="590">
        <v>43076</v>
      </c>
      <c r="M1005" s="589" t="s">
        <v>71</v>
      </c>
      <c r="N1005" s="589" t="s">
        <v>7500</v>
      </c>
    </row>
    <row r="1006" spans="1:14" x14ac:dyDescent="0.2">
      <c r="A1006" s="589" t="s">
        <v>611</v>
      </c>
      <c r="B1006" s="589" t="s">
        <v>101</v>
      </c>
      <c r="C1006" s="589" t="s">
        <v>102</v>
      </c>
      <c r="D1006" s="589" t="s">
        <v>103</v>
      </c>
      <c r="E1006" s="589" t="s">
        <v>7501</v>
      </c>
      <c r="F1006" s="590">
        <v>43098</v>
      </c>
      <c r="G1006" s="591">
        <v>365.42</v>
      </c>
      <c r="H1006" s="591">
        <v>1</v>
      </c>
      <c r="I1006" s="591">
        <f t="shared" si="15"/>
        <v>365.42</v>
      </c>
      <c r="J1006" s="589" t="s">
        <v>7502</v>
      </c>
      <c r="K1006" s="589" t="s">
        <v>528</v>
      </c>
      <c r="L1006" s="590">
        <v>43098</v>
      </c>
      <c r="M1006" s="589" t="s">
        <v>71</v>
      </c>
      <c r="N1006" s="589" t="s">
        <v>7503</v>
      </c>
    </row>
    <row r="1007" spans="1:14" x14ac:dyDescent="0.2">
      <c r="A1007" s="589" t="s">
        <v>611</v>
      </c>
      <c r="B1007" s="589" t="s">
        <v>101</v>
      </c>
      <c r="C1007" s="589" t="s">
        <v>102</v>
      </c>
      <c r="D1007" s="589" t="s">
        <v>103</v>
      </c>
      <c r="E1007" s="589" t="s">
        <v>7504</v>
      </c>
      <c r="F1007" s="590">
        <v>43096</v>
      </c>
      <c r="G1007" s="591">
        <v>563.38</v>
      </c>
      <c r="H1007" s="591">
        <v>1</v>
      </c>
      <c r="I1007" s="591">
        <f t="shared" si="15"/>
        <v>563.38</v>
      </c>
      <c r="J1007" s="589" t="s">
        <v>7505</v>
      </c>
      <c r="K1007" s="589" t="s">
        <v>668</v>
      </c>
      <c r="L1007" s="590">
        <v>43096</v>
      </c>
      <c r="M1007" s="589" t="s">
        <v>71</v>
      </c>
      <c r="N1007" s="589" t="s">
        <v>7506</v>
      </c>
    </row>
    <row r="1008" spans="1:14" x14ac:dyDescent="0.2">
      <c r="A1008" s="589" t="s">
        <v>611</v>
      </c>
      <c r="B1008" s="589" t="s">
        <v>101</v>
      </c>
      <c r="C1008" s="589" t="s">
        <v>102</v>
      </c>
      <c r="D1008" s="589" t="s">
        <v>103</v>
      </c>
      <c r="E1008" s="589" t="s">
        <v>7507</v>
      </c>
      <c r="F1008" s="590">
        <v>43096</v>
      </c>
      <c r="G1008" s="591">
        <v>197.11</v>
      </c>
      <c r="H1008" s="591">
        <v>1</v>
      </c>
      <c r="I1008" s="591">
        <f t="shared" si="15"/>
        <v>197.11</v>
      </c>
      <c r="J1008" s="589" t="s">
        <v>7508</v>
      </c>
      <c r="K1008" s="589" t="s">
        <v>196</v>
      </c>
      <c r="L1008" s="590">
        <v>43096</v>
      </c>
      <c r="M1008" s="589" t="s">
        <v>71</v>
      </c>
      <c r="N1008" s="589" t="s">
        <v>7509</v>
      </c>
    </row>
    <row r="1009" spans="1:14" x14ac:dyDescent="0.2">
      <c r="A1009" s="589" t="s">
        <v>611</v>
      </c>
      <c r="B1009" s="589" t="s">
        <v>101</v>
      </c>
      <c r="C1009" s="589" t="s">
        <v>102</v>
      </c>
      <c r="D1009" s="589" t="s">
        <v>103</v>
      </c>
      <c r="E1009" s="589" t="s">
        <v>7510</v>
      </c>
      <c r="F1009" s="590">
        <v>43096</v>
      </c>
      <c r="G1009" s="591">
        <v>136.54</v>
      </c>
      <c r="H1009" s="591">
        <v>1</v>
      </c>
      <c r="I1009" s="591">
        <f t="shared" si="15"/>
        <v>136.54</v>
      </c>
      <c r="J1009" s="589" t="s">
        <v>7511</v>
      </c>
      <c r="K1009" s="589" t="s">
        <v>668</v>
      </c>
      <c r="L1009" s="590">
        <v>43096</v>
      </c>
      <c r="M1009" s="589" t="s">
        <v>71</v>
      </c>
      <c r="N1009" s="589" t="s">
        <v>7512</v>
      </c>
    </row>
    <row r="1010" spans="1:14" x14ac:dyDescent="0.2">
      <c r="A1010" s="589" t="s">
        <v>611</v>
      </c>
      <c r="B1010" s="589" t="s">
        <v>101</v>
      </c>
      <c r="C1010" s="589" t="s">
        <v>102</v>
      </c>
      <c r="D1010" s="589" t="s">
        <v>103</v>
      </c>
      <c r="E1010" s="589" t="s">
        <v>7513</v>
      </c>
      <c r="F1010" s="590">
        <v>43089</v>
      </c>
      <c r="G1010" s="591">
        <v>868.25</v>
      </c>
      <c r="H1010" s="591">
        <v>1</v>
      </c>
      <c r="I1010" s="591">
        <f t="shared" si="15"/>
        <v>868.25</v>
      </c>
      <c r="J1010" s="589" t="s">
        <v>7514</v>
      </c>
      <c r="K1010" s="589" t="s">
        <v>509</v>
      </c>
      <c r="L1010" s="590">
        <v>43089</v>
      </c>
      <c r="M1010" s="589" t="s">
        <v>71</v>
      </c>
      <c r="N1010" s="589" t="s">
        <v>7515</v>
      </c>
    </row>
    <row r="1011" spans="1:14" x14ac:dyDescent="0.2">
      <c r="A1011" s="589" t="s">
        <v>611</v>
      </c>
      <c r="B1011" s="589" t="s">
        <v>101</v>
      </c>
      <c r="C1011" s="589" t="s">
        <v>102</v>
      </c>
      <c r="D1011" s="589" t="s">
        <v>103</v>
      </c>
      <c r="E1011" s="589" t="s">
        <v>7516</v>
      </c>
      <c r="F1011" s="590">
        <v>43088</v>
      </c>
      <c r="G1011" s="591">
        <v>10.36</v>
      </c>
      <c r="H1011" s="591">
        <v>1</v>
      </c>
      <c r="I1011" s="591">
        <f t="shared" si="15"/>
        <v>10.36</v>
      </c>
      <c r="J1011" s="589" t="s">
        <v>7517</v>
      </c>
      <c r="K1011" s="589" t="s">
        <v>415</v>
      </c>
      <c r="L1011" s="590">
        <v>43088</v>
      </c>
      <c r="M1011" s="589" t="s">
        <v>71</v>
      </c>
      <c r="N1011" s="589" t="s">
        <v>7518</v>
      </c>
    </row>
    <row r="1012" spans="1:14" x14ac:dyDescent="0.2">
      <c r="A1012" s="589" t="s">
        <v>611</v>
      </c>
      <c r="B1012" s="589" t="s">
        <v>101</v>
      </c>
      <c r="C1012" s="589" t="s">
        <v>102</v>
      </c>
      <c r="D1012" s="589" t="s">
        <v>103</v>
      </c>
      <c r="E1012" s="589" t="s">
        <v>7519</v>
      </c>
      <c r="F1012" s="590">
        <v>43088</v>
      </c>
      <c r="G1012" s="591">
        <v>410.37</v>
      </c>
      <c r="H1012" s="591">
        <v>1</v>
      </c>
      <c r="I1012" s="591">
        <f t="shared" si="15"/>
        <v>410.37</v>
      </c>
      <c r="J1012" s="589" t="s">
        <v>7520</v>
      </c>
      <c r="K1012" s="589" t="s">
        <v>223</v>
      </c>
      <c r="L1012" s="590">
        <v>43088</v>
      </c>
      <c r="M1012" s="589" t="s">
        <v>71</v>
      </c>
      <c r="N1012" s="589" t="s">
        <v>7521</v>
      </c>
    </row>
    <row r="1013" spans="1:14" x14ac:dyDescent="0.2">
      <c r="A1013" s="589" t="s">
        <v>611</v>
      </c>
      <c r="B1013" s="589" t="s">
        <v>101</v>
      </c>
      <c r="C1013" s="589" t="s">
        <v>102</v>
      </c>
      <c r="D1013" s="589" t="s">
        <v>103</v>
      </c>
      <c r="E1013" s="589" t="s">
        <v>7522</v>
      </c>
      <c r="F1013" s="590">
        <v>43087</v>
      </c>
      <c r="G1013" s="591">
        <v>362.38</v>
      </c>
      <c r="H1013" s="591">
        <v>1</v>
      </c>
      <c r="I1013" s="591">
        <f t="shared" si="15"/>
        <v>362.38</v>
      </c>
      <c r="J1013" s="589" t="s">
        <v>7523</v>
      </c>
      <c r="K1013" s="589" t="s">
        <v>2210</v>
      </c>
      <c r="L1013" s="590">
        <v>43087</v>
      </c>
      <c r="M1013" s="589" t="s">
        <v>71</v>
      </c>
      <c r="N1013" s="589" t="s">
        <v>7524</v>
      </c>
    </row>
    <row r="1014" spans="1:14" x14ac:dyDescent="0.2">
      <c r="A1014" s="589" t="s">
        <v>611</v>
      </c>
      <c r="B1014" s="589" t="s">
        <v>101</v>
      </c>
      <c r="C1014" s="589" t="s">
        <v>102</v>
      </c>
      <c r="D1014" s="589" t="s">
        <v>103</v>
      </c>
      <c r="E1014" s="589" t="s">
        <v>7525</v>
      </c>
      <c r="F1014" s="590">
        <v>43087</v>
      </c>
      <c r="G1014" s="591">
        <v>523.86</v>
      </c>
      <c r="H1014" s="591">
        <v>1</v>
      </c>
      <c r="I1014" s="591">
        <f t="shared" si="15"/>
        <v>523.86</v>
      </c>
      <c r="J1014" s="589" t="s">
        <v>7526</v>
      </c>
      <c r="K1014" s="589" t="s">
        <v>509</v>
      </c>
      <c r="L1014" s="590">
        <v>43087</v>
      </c>
      <c r="M1014" s="589" t="s">
        <v>71</v>
      </c>
      <c r="N1014" s="589" t="s">
        <v>7527</v>
      </c>
    </row>
    <row r="1015" spans="1:14" x14ac:dyDescent="0.2">
      <c r="A1015" s="589" t="s">
        <v>611</v>
      </c>
      <c r="B1015" s="589" t="s">
        <v>101</v>
      </c>
      <c r="C1015" s="589" t="s">
        <v>102</v>
      </c>
      <c r="D1015" s="589" t="s">
        <v>103</v>
      </c>
      <c r="E1015" s="589" t="s">
        <v>7528</v>
      </c>
      <c r="F1015" s="590">
        <v>43087</v>
      </c>
      <c r="G1015" s="591">
        <v>620.85</v>
      </c>
      <c r="H1015" s="591">
        <v>1</v>
      </c>
      <c r="I1015" s="591">
        <f t="shared" si="15"/>
        <v>620.85</v>
      </c>
      <c r="J1015" s="589" t="s">
        <v>7529</v>
      </c>
      <c r="K1015" s="589" t="s">
        <v>223</v>
      </c>
      <c r="L1015" s="590">
        <v>43087</v>
      </c>
      <c r="M1015" s="589" t="s">
        <v>71</v>
      </c>
      <c r="N1015" s="589" t="s">
        <v>7530</v>
      </c>
    </row>
    <row r="1016" spans="1:14" x14ac:dyDescent="0.2">
      <c r="A1016" s="589" t="s">
        <v>611</v>
      </c>
      <c r="B1016" s="589" t="s">
        <v>101</v>
      </c>
      <c r="C1016" s="589" t="s">
        <v>102</v>
      </c>
      <c r="D1016" s="589" t="s">
        <v>103</v>
      </c>
      <c r="E1016" s="589" t="s">
        <v>7531</v>
      </c>
      <c r="F1016" s="590">
        <v>43087</v>
      </c>
      <c r="G1016" s="591">
        <v>271.83999999999997</v>
      </c>
      <c r="H1016" s="591">
        <v>1</v>
      </c>
      <c r="I1016" s="591">
        <f t="shared" si="15"/>
        <v>271.83999999999997</v>
      </c>
      <c r="J1016" s="589" t="s">
        <v>7532</v>
      </c>
      <c r="K1016" s="589" t="s">
        <v>346</v>
      </c>
      <c r="L1016" s="590">
        <v>43087</v>
      </c>
      <c r="M1016" s="589" t="s">
        <v>71</v>
      </c>
      <c r="N1016" s="589" t="s">
        <v>7533</v>
      </c>
    </row>
    <row r="1017" spans="1:14" x14ac:dyDescent="0.2">
      <c r="A1017" s="589" t="s">
        <v>611</v>
      </c>
      <c r="B1017" s="589" t="s">
        <v>101</v>
      </c>
      <c r="C1017" s="589" t="s">
        <v>102</v>
      </c>
      <c r="D1017" s="589" t="s">
        <v>103</v>
      </c>
      <c r="E1017" s="589" t="s">
        <v>7534</v>
      </c>
      <c r="F1017" s="590">
        <v>43087</v>
      </c>
      <c r="G1017" s="591">
        <v>108.9</v>
      </c>
      <c r="H1017" s="591">
        <v>1</v>
      </c>
      <c r="I1017" s="591">
        <f t="shared" si="15"/>
        <v>108.9</v>
      </c>
      <c r="J1017" s="589" t="s">
        <v>7535</v>
      </c>
      <c r="K1017" s="589" t="s">
        <v>346</v>
      </c>
      <c r="L1017" s="590">
        <v>43087</v>
      </c>
      <c r="M1017" s="589" t="s">
        <v>71</v>
      </c>
      <c r="N1017" s="589" t="s">
        <v>7536</v>
      </c>
    </row>
    <row r="1018" spans="1:14" x14ac:dyDescent="0.2">
      <c r="A1018" s="589" t="s">
        <v>611</v>
      </c>
      <c r="B1018" s="589" t="s">
        <v>101</v>
      </c>
      <c r="C1018" s="589" t="s">
        <v>102</v>
      </c>
      <c r="D1018" s="589" t="s">
        <v>103</v>
      </c>
      <c r="E1018" s="589" t="s">
        <v>7537</v>
      </c>
      <c r="F1018" s="590">
        <v>43084</v>
      </c>
      <c r="G1018" s="591">
        <v>12.1</v>
      </c>
      <c r="H1018" s="591">
        <v>1</v>
      </c>
      <c r="I1018" s="591">
        <f t="shared" si="15"/>
        <v>12.1</v>
      </c>
      <c r="J1018" s="589" t="s">
        <v>4573</v>
      </c>
      <c r="K1018" s="589" t="s">
        <v>111</v>
      </c>
      <c r="L1018" s="590">
        <v>43084</v>
      </c>
      <c r="M1018" s="589" t="s">
        <v>71</v>
      </c>
      <c r="N1018" s="589" t="s">
        <v>4574</v>
      </c>
    </row>
    <row r="1019" spans="1:14" x14ac:dyDescent="0.2">
      <c r="A1019" s="589" t="s">
        <v>611</v>
      </c>
      <c r="B1019" s="589" t="s">
        <v>101</v>
      </c>
      <c r="C1019" s="589" t="s">
        <v>102</v>
      </c>
      <c r="D1019" s="589" t="s">
        <v>103</v>
      </c>
      <c r="E1019" s="589" t="s">
        <v>7538</v>
      </c>
      <c r="F1019" s="590">
        <v>43081</v>
      </c>
      <c r="G1019" s="591">
        <v>222.64</v>
      </c>
      <c r="H1019" s="591">
        <v>1</v>
      </c>
      <c r="I1019" s="591">
        <f t="shared" si="15"/>
        <v>222.64</v>
      </c>
      <c r="J1019" s="589" t="s">
        <v>7539</v>
      </c>
      <c r="K1019" s="589" t="s">
        <v>223</v>
      </c>
      <c r="L1019" s="590">
        <v>43081</v>
      </c>
      <c r="M1019" s="589" t="s">
        <v>71</v>
      </c>
      <c r="N1019" s="589" t="s">
        <v>7540</v>
      </c>
    </row>
    <row r="1020" spans="1:14" x14ac:dyDescent="0.2">
      <c r="A1020" s="589" t="s">
        <v>611</v>
      </c>
      <c r="B1020" s="589" t="s">
        <v>101</v>
      </c>
      <c r="C1020" s="589" t="s">
        <v>102</v>
      </c>
      <c r="D1020" s="589" t="s">
        <v>103</v>
      </c>
      <c r="E1020" s="589" t="s">
        <v>7541</v>
      </c>
      <c r="F1020" s="590">
        <v>43080</v>
      </c>
      <c r="G1020" s="591">
        <v>1207.22</v>
      </c>
      <c r="H1020" s="591">
        <v>1</v>
      </c>
      <c r="I1020" s="591">
        <f t="shared" si="15"/>
        <v>1207.22</v>
      </c>
      <c r="J1020" s="589" t="s">
        <v>7542</v>
      </c>
      <c r="K1020" s="589" t="s">
        <v>509</v>
      </c>
      <c r="L1020" s="590">
        <v>43080</v>
      </c>
      <c r="M1020" s="589" t="s">
        <v>71</v>
      </c>
      <c r="N1020" s="589" t="s">
        <v>7543</v>
      </c>
    </row>
    <row r="1021" spans="1:14" x14ac:dyDescent="0.2">
      <c r="A1021" s="589" t="s">
        <v>611</v>
      </c>
      <c r="B1021" s="589" t="s">
        <v>101</v>
      </c>
      <c r="C1021" s="589" t="s">
        <v>102</v>
      </c>
      <c r="D1021" s="589" t="s">
        <v>103</v>
      </c>
      <c r="E1021" s="589" t="s">
        <v>7544</v>
      </c>
      <c r="F1021" s="590">
        <v>43080</v>
      </c>
      <c r="G1021" s="591">
        <v>421.08</v>
      </c>
      <c r="H1021" s="591">
        <v>1</v>
      </c>
      <c r="I1021" s="591">
        <f t="shared" si="15"/>
        <v>421.08</v>
      </c>
      <c r="J1021" s="589" t="s">
        <v>7545</v>
      </c>
      <c r="K1021" s="589" t="s">
        <v>1806</v>
      </c>
      <c r="L1021" s="590">
        <v>43080</v>
      </c>
      <c r="M1021" s="589" t="s">
        <v>71</v>
      </c>
      <c r="N1021" s="589" t="s">
        <v>7546</v>
      </c>
    </row>
    <row r="1022" spans="1:14" x14ac:dyDescent="0.2">
      <c r="A1022" s="589" t="s">
        <v>611</v>
      </c>
      <c r="B1022" s="589" t="s">
        <v>101</v>
      </c>
      <c r="C1022" s="589" t="s">
        <v>102</v>
      </c>
      <c r="D1022" s="589" t="s">
        <v>103</v>
      </c>
      <c r="E1022" s="589" t="s">
        <v>7547</v>
      </c>
      <c r="F1022" s="590">
        <v>43076</v>
      </c>
      <c r="G1022" s="591">
        <v>188.54</v>
      </c>
      <c r="H1022" s="591">
        <v>1</v>
      </c>
      <c r="I1022" s="591">
        <f t="shared" si="15"/>
        <v>188.54</v>
      </c>
      <c r="J1022" s="589" t="s">
        <v>7548</v>
      </c>
      <c r="K1022" s="589" t="s">
        <v>509</v>
      </c>
      <c r="L1022" s="590">
        <v>43076</v>
      </c>
      <c r="M1022" s="589" t="s">
        <v>71</v>
      </c>
      <c r="N1022" s="589" t="s">
        <v>7549</v>
      </c>
    </row>
    <row r="1023" spans="1:14" x14ac:dyDescent="0.2">
      <c r="A1023" s="589" t="s">
        <v>611</v>
      </c>
      <c r="B1023" s="589" t="s">
        <v>101</v>
      </c>
      <c r="C1023" s="589" t="s">
        <v>102</v>
      </c>
      <c r="D1023" s="589" t="s">
        <v>103</v>
      </c>
      <c r="E1023" s="589" t="s">
        <v>7550</v>
      </c>
      <c r="F1023" s="590">
        <v>43073</v>
      </c>
      <c r="G1023" s="591">
        <v>375.58</v>
      </c>
      <c r="H1023" s="591">
        <v>1</v>
      </c>
      <c r="I1023" s="591">
        <f t="shared" si="15"/>
        <v>375.58</v>
      </c>
      <c r="J1023" s="589" t="s">
        <v>7551</v>
      </c>
      <c r="K1023" s="589" t="s">
        <v>668</v>
      </c>
      <c r="L1023" s="590">
        <v>43074</v>
      </c>
      <c r="M1023" s="589" t="s">
        <v>71</v>
      </c>
      <c r="N1023" s="589" t="s">
        <v>7552</v>
      </c>
    </row>
    <row r="1024" spans="1:14" x14ac:dyDescent="0.2">
      <c r="A1024" s="589" t="s">
        <v>611</v>
      </c>
      <c r="B1024" s="589" t="s">
        <v>7553</v>
      </c>
      <c r="C1024" s="589" t="s">
        <v>7554</v>
      </c>
      <c r="D1024" s="589" t="s">
        <v>7555</v>
      </c>
      <c r="E1024" s="589" t="s">
        <v>7556</v>
      </c>
      <c r="F1024" s="590">
        <v>43096</v>
      </c>
      <c r="G1024" s="591">
        <v>309.76</v>
      </c>
      <c r="H1024" s="591">
        <v>1</v>
      </c>
      <c r="I1024" s="591">
        <f t="shared" si="15"/>
        <v>309.76</v>
      </c>
      <c r="J1024" s="589" t="s">
        <v>7557</v>
      </c>
      <c r="K1024" s="589" t="s">
        <v>3572</v>
      </c>
      <c r="L1024" s="590">
        <v>43098</v>
      </c>
      <c r="M1024" s="589" t="s">
        <v>71</v>
      </c>
      <c r="N1024" s="589" t="s">
        <v>7558</v>
      </c>
    </row>
    <row r="1025" spans="1:14" x14ac:dyDescent="0.2">
      <c r="A1025" s="589" t="s">
        <v>611</v>
      </c>
      <c r="B1025" s="589" t="s">
        <v>207</v>
      </c>
      <c r="C1025" s="589" t="s">
        <v>3000</v>
      </c>
      <c r="D1025" s="589" t="s">
        <v>208</v>
      </c>
      <c r="E1025" s="589" t="s">
        <v>7559</v>
      </c>
      <c r="F1025" s="590">
        <v>43089</v>
      </c>
      <c r="G1025" s="591">
        <v>12385.69</v>
      </c>
      <c r="H1025" s="591">
        <v>1</v>
      </c>
      <c r="I1025" s="591">
        <f t="shared" si="15"/>
        <v>12385.69</v>
      </c>
      <c r="J1025" s="589" t="s">
        <v>7560</v>
      </c>
      <c r="K1025" s="589" t="s">
        <v>615</v>
      </c>
      <c r="L1025" s="590">
        <v>43097</v>
      </c>
      <c r="M1025" s="589" t="s">
        <v>71</v>
      </c>
      <c r="N1025" s="589" t="s">
        <v>7561</v>
      </c>
    </row>
    <row r="1026" spans="1:14" x14ac:dyDescent="0.2">
      <c r="A1026" s="589" t="s">
        <v>611</v>
      </c>
      <c r="B1026" s="589" t="s">
        <v>207</v>
      </c>
      <c r="C1026" s="589" t="s">
        <v>3000</v>
      </c>
      <c r="D1026" s="589" t="s">
        <v>208</v>
      </c>
      <c r="E1026" s="589" t="s">
        <v>7562</v>
      </c>
      <c r="F1026" s="590">
        <v>43089</v>
      </c>
      <c r="G1026" s="591">
        <v>111.24</v>
      </c>
      <c r="H1026" s="591">
        <v>1</v>
      </c>
      <c r="I1026" s="591">
        <f t="shared" si="15"/>
        <v>111.24</v>
      </c>
      <c r="J1026" s="589" t="s">
        <v>7563</v>
      </c>
      <c r="K1026" s="589" t="s">
        <v>2173</v>
      </c>
      <c r="L1026" s="590">
        <v>43097</v>
      </c>
      <c r="M1026" s="589" t="s">
        <v>71</v>
      </c>
      <c r="N1026" s="589" t="s">
        <v>7564</v>
      </c>
    </row>
    <row r="1027" spans="1:14" x14ac:dyDescent="0.2">
      <c r="A1027" s="589" t="s">
        <v>611</v>
      </c>
      <c r="B1027" s="589" t="s">
        <v>207</v>
      </c>
      <c r="C1027" s="589" t="s">
        <v>3000</v>
      </c>
      <c r="D1027" s="589" t="s">
        <v>208</v>
      </c>
      <c r="E1027" s="589" t="s">
        <v>7565</v>
      </c>
      <c r="F1027" s="590">
        <v>43089</v>
      </c>
      <c r="G1027" s="591">
        <v>307.89999999999998</v>
      </c>
      <c r="H1027" s="591">
        <v>1</v>
      </c>
      <c r="I1027" s="591">
        <f t="shared" ref="I1027:I1090" si="16">G1027*H1027</f>
        <v>307.89999999999998</v>
      </c>
      <c r="J1027" s="589" t="s">
        <v>7566</v>
      </c>
      <c r="K1027" s="589" t="s">
        <v>177</v>
      </c>
      <c r="L1027" s="590">
        <v>43097</v>
      </c>
      <c r="M1027" s="589" t="s">
        <v>71</v>
      </c>
      <c r="N1027" s="589" t="s">
        <v>7567</v>
      </c>
    </row>
    <row r="1028" spans="1:14" x14ac:dyDescent="0.2">
      <c r="A1028" s="589" t="s">
        <v>611</v>
      </c>
      <c r="B1028" s="589" t="s">
        <v>207</v>
      </c>
      <c r="C1028" s="589" t="s">
        <v>3000</v>
      </c>
      <c r="D1028" s="589" t="s">
        <v>208</v>
      </c>
      <c r="E1028" s="589" t="s">
        <v>7568</v>
      </c>
      <c r="F1028" s="590">
        <v>43089</v>
      </c>
      <c r="G1028" s="591">
        <v>213.65</v>
      </c>
      <c r="H1028" s="591">
        <v>1</v>
      </c>
      <c r="I1028" s="591">
        <f t="shared" si="16"/>
        <v>213.65</v>
      </c>
      <c r="J1028" s="589" t="s">
        <v>7569</v>
      </c>
      <c r="K1028" s="589" t="s">
        <v>668</v>
      </c>
      <c r="L1028" s="590">
        <v>43097</v>
      </c>
      <c r="M1028" s="589" t="s">
        <v>71</v>
      </c>
      <c r="N1028" s="589" t="s">
        <v>7570</v>
      </c>
    </row>
    <row r="1029" spans="1:14" x14ac:dyDescent="0.2">
      <c r="A1029" s="589" t="s">
        <v>611</v>
      </c>
      <c r="B1029" s="589" t="s">
        <v>207</v>
      </c>
      <c r="C1029" s="589" t="s">
        <v>3000</v>
      </c>
      <c r="D1029" s="589" t="s">
        <v>208</v>
      </c>
      <c r="E1029" s="589" t="s">
        <v>7571</v>
      </c>
      <c r="F1029" s="590">
        <v>43082</v>
      </c>
      <c r="G1029" s="591">
        <v>317.89</v>
      </c>
      <c r="H1029" s="591">
        <v>1</v>
      </c>
      <c r="I1029" s="591">
        <f t="shared" si="16"/>
        <v>317.89</v>
      </c>
      <c r="J1029" s="589" t="s">
        <v>7572</v>
      </c>
      <c r="K1029" s="589" t="s">
        <v>260</v>
      </c>
      <c r="L1029" s="590">
        <v>43088</v>
      </c>
      <c r="M1029" s="589" t="s">
        <v>71</v>
      </c>
      <c r="N1029" s="589" t="s">
        <v>7573</v>
      </c>
    </row>
    <row r="1030" spans="1:14" x14ac:dyDescent="0.2">
      <c r="A1030" s="589" t="s">
        <v>611</v>
      </c>
      <c r="B1030" s="589" t="s">
        <v>207</v>
      </c>
      <c r="C1030" s="589" t="s">
        <v>3000</v>
      </c>
      <c r="D1030" s="589" t="s">
        <v>208</v>
      </c>
      <c r="E1030" s="589" t="s">
        <v>7574</v>
      </c>
      <c r="F1030" s="590">
        <v>43069</v>
      </c>
      <c r="G1030" s="591">
        <v>1693.62</v>
      </c>
      <c r="H1030" s="591">
        <v>1</v>
      </c>
      <c r="I1030" s="591">
        <f t="shared" si="16"/>
        <v>1693.62</v>
      </c>
      <c r="J1030" s="589" t="s">
        <v>474</v>
      </c>
      <c r="K1030" s="589" t="s">
        <v>176</v>
      </c>
      <c r="L1030" s="590">
        <v>43070</v>
      </c>
      <c r="M1030" s="589" t="s">
        <v>71</v>
      </c>
      <c r="N1030" s="589" t="s">
        <v>474</v>
      </c>
    </row>
    <row r="1031" spans="1:14" x14ac:dyDescent="0.2">
      <c r="A1031" s="589" t="s">
        <v>611</v>
      </c>
      <c r="B1031" s="589" t="s">
        <v>207</v>
      </c>
      <c r="C1031" s="589" t="s">
        <v>3000</v>
      </c>
      <c r="D1031" s="589" t="s">
        <v>208</v>
      </c>
      <c r="E1031" s="589" t="s">
        <v>7575</v>
      </c>
      <c r="F1031" s="590">
        <v>43069</v>
      </c>
      <c r="G1031" s="591">
        <v>59.42</v>
      </c>
      <c r="H1031" s="591">
        <v>1</v>
      </c>
      <c r="I1031" s="591">
        <f t="shared" si="16"/>
        <v>59.42</v>
      </c>
      <c r="J1031" s="589" t="s">
        <v>474</v>
      </c>
      <c r="K1031" s="589" t="s">
        <v>176</v>
      </c>
      <c r="L1031" s="590">
        <v>43070</v>
      </c>
      <c r="M1031" s="589" t="s">
        <v>71</v>
      </c>
      <c r="N1031" s="589" t="s">
        <v>474</v>
      </c>
    </row>
    <row r="1032" spans="1:14" x14ac:dyDescent="0.2">
      <c r="A1032" s="589" t="s">
        <v>611</v>
      </c>
      <c r="B1032" s="589" t="s">
        <v>207</v>
      </c>
      <c r="C1032" s="589" t="s">
        <v>3000</v>
      </c>
      <c r="D1032" s="589" t="s">
        <v>208</v>
      </c>
      <c r="E1032" s="589" t="s">
        <v>7576</v>
      </c>
      <c r="F1032" s="590">
        <v>43069</v>
      </c>
      <c r="G1032" s="591">
        <v>709.35</v>
      </c>
      <c r="H1032" s="591">
        <v>1</v>
      </c>
      <c r="I1032" s="591">
        <f t="shared" si="16"/>
        <v>709.35</v>
      </c>
      <c r="J1032" s="589" t="s">
        <v>474</v>
      </c>
      <c r="K1032" s="589" t="s">
        <v>176</v>
      </c>
      <c r="L1032" s="590">
        <v>43070</v>
      </c>
      <c r="M1032" s="589" t="s">
        <v>71</v>
      </c>
      <c r="N1032" s="589" t="s">
        <v>474</v>
      </c>
    </row>
    <row r="1033" spans="1:14" x14ac:dyDescent="0.2">
      <c r="A1033" s="589" t="s">
        <v>611</v>
      </c>
      <c r="B1033" s="589" t="s">
        <v>207</v>
      </c>
      <c r="C1033" s="589" t="s">
        <v>3000</v>
      </c>
      <c r="D1033" s="589" t="s">
        <v>208</v>
      </c>
      <c r="E1033" s="589" t="s">
        <v>7577</v>
      </c>
      <c r="F1033" s="590">
        <v>43069</v>
      </c>
      <c r="G1033" s="591">
        <v>1209.8800000000001</v>
      </c>
      <c r="H1033" s="591">
        <v>1</v>
      </c>
      <c r="I1033" s="591">
        <f t="shared" si="16"/>
        <v>1209.8800000000001</v>
      </c>
      <c r="J1033" s="589" t="s">
        <v>474</v>
      </c>
      <c r="K1033" s="589" t="s">
        <v>176</v>
      </c>
      <c r="L1033" s="590">
        <v>43070</v>
      </c>
      <c r="M1033" s="589" t="s">
        <v>71</v>
      </c>
      <c r="N1033" s="589" t="s">
        <v>474</v>
      </c>
    </row>
    <row r="1034" spans="1:14" x14ac:dyDescent="0.2">
      <c r="A1034" s="589" t="s">
        <v>611</v>
      </c>
      <c r="B1034" s="589" t="s">
        <v>207</v>
      </c>
      <c r="C1034" s="589" t="s">
        <v>3000</v>
      </c>
      <c r="D1034" s="589" t="s">
        <v>208</v>
      </c>
      <c r="E1034" s="589" t="s">
        <v>7578</v>
      </c>
      <c r="F1034" s="590">
        <v>43069</v>
      </c>
      <c r="G1034" s="591">
        <v>9857.14</v>
      </c>
      <c r="H1034" s="591">
        <v>1</v>
      </c>
      <c r="I1034" s="591">
        <f t="shared" si="16"/>
        <v>9857.14</v>
      </c>
      <c r="J1034" s="589" t="s">
        <v>474</v>
      </c>
      <c r="K1034" s="589" t="s">
        <v>176</v>
      </c>
      <c r="L1034" s="590">
        <v>43070</v>
      </c>
      <c r="M1034" s="589" t="s">
        <v>71</v>
      </c>
      <c r="N1034" s="589" t="s">
        <v>474</v>
      </c>
    </row>
    <row r="1035" spans="1:14" x14ac:dyDescent="0.2">
      <c r="A1035" s="589" t="s">
        <v>611</v>
      </c>
      <c r="B1035" s="589" t="s">
        <v>207</v>
      </c>
      <c r="C1035" s="589" t="s">
        <v>3000</v>
      </c>
      <c r="D1035" s="589" t="s">
        <v>208</v>
      </c>
      <c r="E1035" s="589" t="s">
        <v>7579</v>
      </c>
      <c r="F1035" s="590">
        <v>43069</v>
      </c>
      <c r="G1035" s="591">
        <v>17174.2</v>
      </c>
      <c r="H1035" s="591">
        <v>1</v>
      </c>
      <c r="I1035" s="591">
        <f t="shared" si="16"/>
        <v>17174.2</v>
      </c>
      <c r="J1035" s="589" t="s">
        <v>474</v>
      </c>
      <c r="K1035" s="589" t="s">
        <v>176</v>
      </c>
      <c r="L1035" s="590">
        <v>43070</v>
      </c>
      <c r="M1035" s="589" t="s">
        <v>71</v>
      </c>
      <c r="N1035" s="589" t="s">
        <v>474</v>
      </c>
    </row>
    <row r="1036" spans="1:14" x14ac:dyDescent="0.2">
      <c r="A1036" s="589" t="s">
        <v>611</v>
      </c>
      <c r="B1036" s="589" t="s">
        <v>207</v>
      </c>
      <c r="C1036" s="589" t="s">
        <v>3000</v>
      </c>
      <c r="D1036" s="589" t="s">
        <v>208</v>
      </c>
      <c r="E1036" s="589" t="s">
        <v>7580</v>
      </c>
      <c r="F1036" s="590">
        <v>43069</v>
      </c>
      <c r="G1036" s="591">
        <v>12127.72</v>
      </c>
      <c r="H1036" s="591">
        <v>1</v>
      </c>
      <c r="I1036" s="591">
        <f t="shared" si="16"/>
        <v>12127.72</v>
      </c>
      <c r="J1036" s="589" t="s">
        <v>474</v>
      </c>
      <c r="K1036" s="589" t="s">
        <v>176</v>
      </c>
      <c r="L1036" s="590">
        <v>43070</v>
      </c>
      <c r="M1036" s="589" t="s">
        <v>71</v>
      </c>
      <c r="N1036" s="589" t="s">
        <v>474</v>
      </c>
    </row>
    <row r="1037" spans="1:14" x14ac:dyDescent="0.2">
      <c r="A1037" s="589" t="s">
        <v>611</v>
      </c>
      <c r="B1037" s="589" t="s">
        <v>207</v>
      </c>
      <c r="C1037" s="589" t="s">
        <v>3000</v>
      </c>
      <c r="D1037" s="589" t="s">
        <v>208</v>
      </c>
      <c r="E1037" s="589" t="s">
        <v>7581</v>
      </c>
      <c r="F1037" s="590">
        <v>43069</v>
      </c>
      <c r="G1037" s="591">
        <v>6031.18</v>
      </c>
      <c r="H1037" s="591">
        <v>1</v>
      </c>
      <c r="I1037" s="591">
        <f t="shared" si="16"/>
        <v>6031.18</v>
      </c>
      <c r="J1037" s="589" t="s">
        <v>474</v>
      </c>
      <c r="K1037" s="589" t="s">
        <v>176</v>
      </c>
      <c r="L1037" s="590">
        <v>43070</v>
      </c>
      <c r="M1037" s="589" t="s">
        <v>71</v>
      </c>
      <c r="N1037" s="589" t="s">
        <v>474</v>
      </c>
    </row>
    <row r="1038" spans="1:14" x14ac:dyDescent="0.2">
      <c r="A1038" s="589" t="s">
        <v>611</v>
      </c>
      <c r="B1038" s="589" t="s">
        <v>2403</v>
      </c>
      <c r="C1038" s="589" t="s">
        <v>2404</v>
      </c>
      <c r="D1038" s="589" t="s">
        <v>2405</v>
      </c>
      <c r="E1038" s="589" t="s">
        <v>7582</v>
      </c>
      <c r="F1038" s="590">
        <v>43088</v>
      </c>
      <c r="G1038" s="591">
        <v>100.58</v>
      </c>
      <c r="H1038" s="591">
        <v>1</v>
      </c>
      <c r="I1038" s="591">
        <f t="shared" si="16"/>
        <v>100.58</v>
      </c>
      <c r="J1038" s="589" t="s">
        <v>7583</v>
      </c>
      <c r="K1038" s="589" t="s">
        <v>86</v>
      </c>
      <c r="L1038" s="590">
        <v>43091</v>
      </c>
      <c r="M1038" s="589" t="s">
        <v>71</v>
      </c>
      <c r="N1038" s="589" t="s">
        <v>7584</v>
      </c>
    </row>
    <row r="1039" spans="1:14" x14ac:dyDescent="0.2">
      <c r="A1039" s="589" t="s">
        <v>611</v>
      </c>
      <c r="B1039" s="589" t="s">
        <v>2403</v>
      </c>
      <c r="C1039" s="589" t="s">
        <v>2404</v>
      </c>
      <c r="D1039" s="589" t="s">
        <v>2405</v>
      </c>
      <c r="E1039" s="589" t="s">
        <v>7585</v>
      </c>
      <c r="F1039" s="590">
        <v>43088</v>
      </c>
      <c r="G1039" s="591">
        <v>625.91</v>
      </c>
      <c r="H1039" s="591">
        <v>1</v>
      </c>
      <c r="I1039" s="591">
        <f t="shared" si="16"/>
        <v>625.91</v>
      </c>
      <c r="J1039" s="589" t="s">
        <v>7586</v>
      </c>
      <c r="K1039" s="589" t="s">
        <v>528</v>
      </c>
      <c r="L1039" s="590">
        <v>43091</v>
      </c>
      <c r="M1039" s="589" t="s">
        <v>71</v>
      </c>
      <c r="N1039" s="589" t="s">
        <v>7587</v>
      </c>
    </row>
    <row r="1040" spans="1:14" x14ac:dyDescent="0.2">
      <c r="A1040" s="589" t="s">
        <v>611</v>
      </c>
      <c r="B1040" s="589" t="s">
        <v>2403</v>
      </c>
      <c r="C1040" s="589" t="s">
        <v>2404</v>
      </c>
      <c r="D1040" s="589" t="s">
        <v>2405</v>
      </c>
      <c r="E1040" s="589" t="s">
        <v>7588</v>
      </c>
      <c r="F1040" s="590">
        <v>43084</v>
      </c>
      <c r="G1040" s="591">
        <v>289.43</v>
      </c>
      <c r="H1040" s="591">
        <v>1</v>
      </c>
      <c r="I1040" s="591">
        <f t="shared" si="16"/>
        <v>289.43</v>
      </c>
      <c r="J1040" s="589" t="s">
        <v>7589</v>
      </c>
      <c r="K1040" s="589" t="s">
        <v>457</v>
      </c>
      <c r="L1040" s="590">
        <v>43088</v>
      </c>
      <c r="M1040" s="589" t="s">
        <v>71</v>
      </c>
      <c r="N1040" s="589" t="s">
        <v>7590</v>
      </c>
    </row>
    <row r="1041" spans="1:14" x14ac:dyDescent="0.2">
      <c r="A1041" s="589" t="s">
        <v>611</v>
      </c>
      <c r="B1041" s="589" t="s">
        <v>7591</v>
      </c>
      <c r="C1041" s="589" t="s">
        <v>7592</v>
      </c>
      <c r="D1041" s="589" t="s">
        <v>7593</v>
      </c>
      <c r="E1041" s="589" t="s">
        <v>7594</v>
      </c>
      <c r="F1041" s="590">
        <v>43091</v>
      </c>
      <c r="G1041" s="591">
        <v>9831.56</v>
      </c>
      <c r="H1041" s="591">
        <v>1</v>
      </c>
      <c r="I1041" s="591">
        <f t="shared" si="16"/>
        <v>9831.56</v>
      </c>
      <c r="J1041" s="589" t="s">
        <v>7595</v>
      </c>
      <c r="K1041" s="589" t="s">
        <v>2170</v>
      </c>
      <c r="L1041" s="590">
        <v>43091</v>
      </c>
      <c r="M1041" s="589" t="s">
        <v>71</v>
      </c>
      <c r="N1041" s="589" t="s">
        <v>7596</v>
      </c>
    </row>
    <row r="1042" spans="1:14" x14ac:dyDescent="0.2">
      <c r="A1042" s="589" t="s">
        <v>611</v>
      </c>
      <c r="B1042" s="589" t="s">
        <v>7591</v>
      </c>
      <c r="C1042" s="589" t="s">
        <v>7592</v>
      </c>
      <c r="D1042" s="589" t="s">
        <v>7593</v>
      </c>
      <c r="E1042" s="589" t="s">
        <v>7597</v>
      </c>
      <c r="F1042" s="590">
        <v>43069</v>
      </c>
      <c r="G1042" s="591">
        <v>7473.23</v>
      </c>
      <c r="H1042" s="591">
        <v>1</v>
      </c>
      <c r="I1042" s="591">
        <f t="shared" si="16"/>
        <v>7473.23</v>
      </c>
      <c r="J1042" s="589" t="s">
        <v>7598</v>
      </c>
      <c r="K1042" s="589" t="s">
        <v>338</v>
      </c>
      <c r="L1042" s="590">
        <v>43073</v>
      </c>
      <c r="M1042" s="589" t="s">
        <v>71</v>
      </c>
      <c r="N1042" s="589" t="s">
        <v>7599</v>
      </c>
    </row>
    <row r="1043" spans="1:14" x14ac:dyDescent="0.2">
      <c r="A1043" s="589" t="s">
        <v>611</v>
      </c>
      <c r="B1043" s="589" t="s">
        <v>1350</v>
      </c>
      <c r="C1043" s="589" t="s">
        <v>1351</v>
      </c>
      <c r="D1043" s="589" t="s">
        <v>1352</v>
      </c>
      <c r="E1043" s="589" t="s">
        <v>7600</v>
      </c>
      <c r="F1043" s="590">
        <v>43087</v>
      </c>
      <c r="G1043" s="591">
        <v>566.28</v>
      </c>
      <c r="H1043" s="591">
        <v>1</v>
      </c>
      <c r="I1043" s="591">
        <f t="shared" si="16"/>
        <v>566.28</v>
      </c>
      <c r="J1043" s="589" t="s">
        <v>7601</v>
      </c>
      <c r="K1043" s="589" t="s">
        <v>509</v>
      </c>
      <c r="L1043" s="590">
        <v>43097</v>
      </c>
      <c r="M1043" s="589" t="s">
        <v>71</v>
      </c>
      <c r="N1043" s="589" t="s">
        <v>7602</v>
      </c>
    </row>
    <row r="1044" spans="1:14" x14ac:dyDescent="0.2">
      <c r="A1044" s="589" t="s">
        <v>611</v>
      </c>
      <c r="B1044" s="589" t="s">
        <v>1353</v>
      </c>
      <c r="C1044" s="589" t="s">
        <v>1354</v>
      </c>
      <c r="D1044" s="589" t="s">
        <v>1355</v>
      </c>
      <c r="E1044" s="589" t="s">
        <v>7603</v>
      </c>
      <c r="F1044" s="590">
        <v>43089</v>
      </c>
      <c r="G1044" s="591">
        <v>113.86</v>
      </c>
      <c r="H1044" s="591">
        <v>1</v>
      </c>
      <c r="I1044" s="591">
        <f t="shared" si="16"/>
        <v>113.86</v>
      </c>
      <c r="J1044" s="589" t="s">
        <v>7604</v>
      </c>
      <c r="K1044" s="589" t="s">
        <v>1806</v>
      </c>
      <c r="L1044" s="590">
        <v>43096</v>
      </c>
      <c r="M1044" s="589" t="s">
        <v>71</v>
      </c>
      <c r="N1044" s="589" t="s">
        <v>7605</v>
      </c>
    </row>
    <row r="1045" spans="1:14" x14ac:dyDescent="0.2">
      <c r="A1045" s="589" t="s">
        <v>611</v>
      </c>
      <c r="B1045" s="589" t="s">
        <v>1353</v>
      </c>
      <c r="C1045" s="589" t="s">
        <v>1354</v>
      </c>
      <c r="D1045" s="589" t="s">
        <v>1355</v>
      </c>
      <c r="E1045" s="589" t="s">
        <v>7606</v>
      </c>
      <c r="F1045" s="590">
        <v>43089</v>
      </c>
      <c r="G1045" s="591">
        <v>215.62</v>
      </c>
      <c r="H1045" s="591">
        <v>1</v>
      </c>
      <c r="I1045" s="591">
        <f t="shared" si="16"/>
        <v>215.62</v>
      </c>
      <c r="J1045" s="589" t="s">
        <v>7607</v>
      </c>
      <c r="K1045" s="589" t="s">
        <v>415</v>
      </c>
      <c r="L1045" s="590">
        <v>43096</v>
      </c>
      <c r="M1045" s="589" t="s">
        <v>71</v>
      </c>
      <c r="N1045" s="589" t="s">
        <v>7608</v>
      </c>
    </row>
    <row r="1046" spans="1:14" x14ac:dyDescent="0.2">
      <c r="A1046" s="589" t="s">
        <v>611</v>
      </c>
      <c r="B1046" s="589" t="s">
        <v>1353</v>
      </c>
      <c r="C1046" s="589" t="s">
        <v>1354</v>
      </c>
      <c r="D1046" s="589" t="s">
        <v>1355</v>
      </c>
      <c r="E1046" s="589" t="s">
        <v>7609</v>
      </c>
      <c r="F1046" s="590">
        <v>43084</v>
      </c>
      <c r="G1046" s="591">
        <v>141.93</v>
      </c>
      <c r="H1046" s="591">
        <v>1</v>
      </c>
      <c r="I1046" s="591">
        <f t="shared" si="16"/>
        <v>141.93</v>
      </c>
      <c r="J1046" s="589" t="s">
        <v>7610</v>
      </c>
      <c r="K1046" s="589" t="s">
        <v>3837</v>
      </c>
      <c r="L1046" s="590">
        <v>43087</v>
      </c>
      <c r="M1046" s="589" t="s">
        <v>71</v>
      </c>
      <c r="N1046" s="589" t="s">
        <v>7611</v>
      </c>
    </row>
    <row r="1047" spans="1:14" x14ac:dyDescent="0.2">
      <c r="A1047" s="589" t="s">
        <v>611</v>
      </c>
      <c r="B1047" s="589" t="s">
        <v>97</v>
      </c>
      <c r="C1047" s="589" t="s">
        <v>98</v>
      </c>
      <c r="D1047" s="589" t="s">
        <v>99</v>
      </c>
      <c r="E1047" s="589" t="s">
        <v>7612</v>
      </c>
      <c r="F1047" s="590">
        <v>43069</v>
      </c>
      <c r="G1047" s="591">
        <v>486.13</v>
      </c>
      <c r="H1047" s="591">
        <v>1</v>
      </c>
      <c r="I1047" s="591">
        <f t="shared" si="16"/>
        <v>486.13</v>
      </c>
      <c r="J1047" s="589" t="s">
        <v>7613</v>
      </c>
      <c r="K1047" s="589" t="s">
        <v>226</v>
      </c>
      <c r="L1047" s="590">
        <v>43074</v>
      </c>
      <c r="M1047" s="589" t="s">
        <v>71</v>
      </c>
      <c r="N1047" s="589" t="s">
        <v>7614</v>
      </c>
    </row>
    <row r="1048" spans="1:14" x14ac:dyDescent="0.2">
      <c r="A1048" s="589" t="s">
        <v>611</v>
      </c>
      <c r="B1048" s="589" t="s">
        <v>417</v>
      </c>
      <c r="C1048" s="589" t="s">
        <v>418</v>
      </c>
      <c r="D1048" s="589" t="s">
        <v>419</v>
      </c>
      <c r="E1048" s="589" t="s">
        <v>7615</v>
      </c>
      <c r="F1048" s="590">
        <v>43096</v>
      </c>
      <c r="G1048" s="591">
        <v>52.28</v>
      </c>
      <c r="H1048" s="591">
        <v>1</v>
      </c>
      <c r="I1048" s="591">
        <f t="shared" si="16"/>
        <v>52.28</v>
      </c>
      <c r="J1048" s="589" t="s">
        <v>7616</v>
      </c>
      <c r="K1048" s="589" t="s">
        <v>1361</v>
      </c>
      <c r="L1048" s="590">
        <v>43097</v>
      </c>
      <c r="M1048" s="589" t="s">
        <v>71</v>
      </c>
      <c r="N1048" s="589" t="s">
        <v>7617</v>
      </c>
    </row>
    <row r="1049" spans="1:14" x14ac:dyDescent="0.2">
      <c r="A1049" s="589" t="s">
        <v>611</v>
      </c>
      <c r="B1049" s="589" t="s">
        <v>417</v>
      </c>
      <c r="C1049" s="589" t="s">
        <v>418</v>
      </c>
      <c r="D1049" s="589" t="s">
        <v>419</v>
      </c>
      <c r="E1049" s="589" t="s">
        <v>7618</v>
      </c>
      <c r="F1049" s="590">
        <v>43096</v>
      </c>
      <c r="G1049" s="591">
        <v>133.91</v>
      </c>
      <c r="H1049" s="591">
        <v>1</v>
      </c>
      <c r="I1049" s="591">
        <f t="shared" si="16"/>
        <v>133.91</v>
      </c>
      <c r="J1049" s="589" t="s">
        <v>7619</v>
      </c>
      <c r="K1049" s="589" t="s">
        <v>236</v>
      </c>
      <c r="L1049" s="590">
        <v>43097</v>
      </c>
      <c r="M1049" s="589" t="s">
        <v>71</v>
      </c>
      <c r="N1049" s="589" t="s">
        <v>7620</v>
      </c>
    </row>
    <row r="1050" spans="1:14" x14ac:dyDescent="0.2">
      <c r="A1050" s="589" t="s">
        <v>611</v>
      </c>
      <c r="B1050" s="589" t="s">
        <v>417</v>
      </c>
      <c r="C1050" s="589" t="s">
        <v>418</v>
      </c>
      <c r="D1050" s="589" t="s">
        <v>419</v>
      </c>
      <c r="E1050" s="589" t="s">
        <v>7621</v>
      </c>
      <c r="F1050" s="590">
        <v>43091</v>
      </c>
      <c r="G1050" s="591">
        <v>47.43</v>
      </c>
      <c r="H1050" s="591">
        <v>1</v>
      </c>
      <c r="I1050" s="591">
        <f t="shared" si="16"/>
        <v>47.43</v>
      </c>
      <c r="J1050" s="589" t="s">
        <v>7616</v>
      </c>
      <c r="K1050" s="589" t="s">
        <v>1361</v>
      </c>
      <c r="L1050" s="590">
        <v>43092</v>
      </c>
      <c r="M1050" s="589" t="s">
        <v>71</v>
      </c>
      <c r="N1050" s="589" t="s">
        <v>7617</v>
      </c>
    </row>
    <row r="1051" spans="1:14" x14ac:dyDescent="0.2">
      <c r="A1051" s="589" t="s">
        <v>611</v>
      </c>
      <c r="B1051" s="589" t="s">
        <v>417</v>
      </c>
      <c r="C1051" s="589" t="s">
        <v>418</v>
      </c>
      <c r="D1051" s="589" t="s">
        <v>419</v>
      </c>
      <c r="E1051" s="589" t="s">
        <v>7622</v>
      </c>
      <c r="F1051" s="590">
        <v>43089</v>
      </c>
      <c r="G1051" s="591">
        <v>23.96</v>
      </c>
      <c r="H1051" s="591">
        <v>1</v>
      </c>
      <c r="I1051" s="591">
        <f t="shared" si="16"/>
        <v>23.96</v>
      </c>
      <c r="J1051" s="589" t="s">
        <v>7619</v>
      </c>
      <c r="K1051" s="589" t="s">
        <v>236</v>
      </c>
      <c r="L1051" s="590">
        <v>43090</v>
      </c>
      <c r="M1051" s="589" t="s">
        <v>71</v>
      </c>
      <c r="N1051" s="589" t="s">
        <v>7620</v>
      </c>
    </row>
    <row r="1052" spans="1:14" x14ac:dyDescent="0.2">
      <c r="A1052" s="589" t="s">
        <v>611</v>
      </c>
      <c r="B1052" s="589" t="s">
        <v>7623</v>
      </c>
      <c r="C1052" s="589" t="s">
        <v>7624</v>
      </c>
      <c r="D1052" s="589" t="s">
        <v>7625</v>
      </c>
      <c r="E1052" s="589" t="s">
        <v>7626</v>
      </c>
      <c r="F1052" s="590">
        <v>43087</v>
      </c>
      <c r="G1052" s="591">
        <v>1694.61</v>
      </c>
      <c r="H1052" s="591">
        <v>1</v>
      </c>
      <c r="I1052" s="591">
        <f t="shared" si="16"/>
        <v>1694.61</v>
      </c>
      <c r="J1052" s="589" t="s">
        <v>7627</v>
      </c>
      <c r="K1052" s="589" t="s">
        <v>438</v>
      </c>
      <c r="L1052" s="590">
        <v>43096</v>
      </c>
      <c r="M1052" s="589" t="s">
        <v>71</v>
      </c>
      <c r="N1052" s="589" t="s">
        <v>7628</v>
      </c>
    </row>
    <row r="1053" spans="1:14" x14ac:dyDescent="0.2">
      <c r="A1053" s="589" t="s">
        <v>611</v>
      </c>
      <c r="B1053" s="589" t="s">
        <v>7623</v>
      </c>
      <c r="C1053" s="589" t="s">
        <v>7624</v>
      </c>
      <c r="D1053" s="589" t="s">
        <v>7625</v>
      </c>
      <c r="E1053" s="589" t="s">
        <v>7629</v>
      </c>
      <c r="F1053" s="590">
        <v>43087</v>
      </c>
      <c r="G1053" s="591">
        <v>3428.6</v>
      </c>
      <c r="H1053" s="591">
        <v>1</v>
      </c>
      <c r="I1053" s="591">
        <f t="shared" si="16"/>
        <v>3428.6</v>
      </c>
      <c r="J1053" s="589" t="s">
        <v>7630</v>
      </c>
      <c r="K1053" s="589" t="s">
        <v>438</v>
      </c>
      <c r="L1053" s="590">
        <v>43096</v>
      </c>
      <c r="M1053" s="589" t="s">
        <v>71</v>
      </c>
      <c r="N1053" s="589" t="s">
        <v>7631</v>
      </c>
    </row>
    <row r="1054" spans="1:14" x14ac:dyDescent="0.2">
      <c r="A1054" s="589" t="s">
        <v>611</v>
      </c>
      <c r="B1054" s="589" t="s">
        <v>203</v>
      </c>
      <c r="C1054" s="589" t="s">
        <v>204</v>
      </c>
      <c r="D1054" s="589" t="s">
        <v>205</v>
      </c>
      <c r="E1054" s="589" t="s">
        <v>7632</v>
      </c>
      <c r="F1054" s="590">
        <v>43098</v>
      </c>
      <c r="G1054" s="591">
        <v>515.48</v>
      </c>
      <c r="H1054" s="591">
        <v>1</v>
      </c>
      <c r="I1054" s="591">
        <f t="shared" si="16"/>
        <v>515.48</v>
      </c>
      <c r="J1054" s="589" t="s">
        <v>7633</v>
      </c>
      <c r="K1054" s="589" t="s">
        <v>528</v>
      </c>
      <c r="L1054" s="590">
        <v>43099</v>
      </c>
      <c r="M1054" s="589" t="s">
        <v>71</v>
      </c>
      <c r="N1054" s="589" t="s">
        <v>7634</v>
      </c>
    </row>
    <row r="1055" spans="1:14" x14ac:dyDescent="0.2">
      <c r="A1055" s="589" t="s">
        <v>611</v>
      </c>
      <c r="B1055" s="589" t="s">
        <v>203</v>
      </c>
      <c r="C1055" s="589" t="s">
        <v>204</v>
      </c>
      <c r="D1055" s="589" t="s">
        <v>205</v>
      </c>
      <c r="E1055" s="589" t="s">
        <v>7635</v>
      </c>
      <c r="F1055" s="590">
        <v>43095</v>
      </c>
      <c r="G1055" s="591">
        <v>353.68</v>
      </c>
      <c r="H1055" s="591">
        <v>1</v>
      </c>
      <c r="I1055" s="591">
        <f t="shared" si="16"/>
        <v>353.68</v>
      </c>
      <c r="J1055" s="589" t="s">
        <v>7636</v>
      </c>
      <c r="K1055" s="589" t="s">
        <v>509</v>
      </c>
      <c r="L1055" s="590">
        <v>43096</v>
      </c>
      <c r="M1055" s="589" t="s">
        <v>71</v>
      </c>
      <c r="N1055" s="589" t="s">
        <v>7637</v>
      </c>
    </row>
    <row r="1056" spans="1:14" x14ac:dyDescent="0.2">
      <c r="A1056" s="589" t="s">
        <v>611</v>
      </c>
      <c r="B1056" s="589" t="s">
        <v>203</v>
      </c>
      <c r="C1056" s="589" t="s">
        <v>204</v>
      </c>
      <c r="D1056" s="589" t="s">
        <v>205</v>
      </c>
      <c r="E1056" s="589" t="s">
        <v>7638</v>
      </c>
      <c r="F1056" s="590">
        <v>43087</v>
      </c>
      <c r="G1056" s="591">
        <v>318.51</v>
      </c>
      <c r="H1056" s="591">
        <v>1</v>
      </c>
      <c r="I1056" s="591">
        <f t="shared" si="16"/>
        <v>318.51</v>
      </c>
      <c r="J1056" s="589" t="s">
        <v>7639</v>
      </c>
      <c r="K1056" s="589" t="s">
        <v>520</v>
      </c>
      <c r="L1056" s="590">
        <v>43088</v>
      </c>
      <c r="M1056" s="589" t="s">
        <v>71</v>
      </c>
      <c r="N1056" s="589" t="s">
        <v>7640</v>
      </c>
    </row>
    <row r="1057" spans="1:14" x14ac:dyDescent="0.2">
      <c r="A1057" s="589" t="s">
        <v>611</v>
      </c>
      <c r="B1057" s="589" t="s">
        <v>203</v>
      </c>
      <c r="C1057" s="589" t="s">
        <v>204</v>
      </c>
      <c r="D1057" s="589" t="s">
        <v>205</v>
      </c>
      <c r="E1057" s="589" t="s">
        <v>7641</v>
      </c>
      <c r="F1057" s="590">
        <v>43087</v>
      </c>
      <c r="G1057" s="591">
        <v>290.52</v>
      </c>
      <c r="H1057" s="591">
        <v>1</v>
      </c>
      <c r="I1057" s="591">
        <f t="shared" si="16"/>
        <v>290.52</v>
      </c>
      <c r="J1057" s="589" t="s">
        <v>7642</v>
      </c>
      <c r="K1057" s="589" t="s">
        <v>520</v>
      </c>
      <c r="L1057" s="590">
        <v>43088</v>
      </c>
      <c r="M1057" s="589" t="s">
        <v>71</v>
      </c>
      <c r="N1057" s="589" t="s">
        <v>7643</v>
      </c>
    </row>
    <row r="1058" spans="1:14" x14ac:dyDescent="0.2">
      <c r="A1058" s="589" t="s">
        <v>611</v>
      </c>
      <c r="B1058" s="589" t="s">
        <v>203</v>
      </c>
      <c r="C1058" s="589" t="s">
        <v>204</v>
      </c>
      <c r="D1058" s="589" t="s">
        <v>205</v>
      </c>
      <c r="E1058" s="589" t="s">
        <v>7644</v>
      </c>
      <c r="F1058" s="590">
        <v>43080</v>
      </c>
      <c r="G1058" s="591">
        <v>2420</v>
      </c>
      <c r="H1058" s="591">
        <v>1</v>
      </c>
      <c r="I1058" s="591">
        <f t="shared" si="16"/>
        <v>2420</v>
      </c>
      <c r="J1058" s="589" t="s">
        <v>4614</v>
      </c>
      <c r="K1058" s="589" t="s">
        <v>223</v>
      </c>
      <c r="L1058" s="590">
        <v>43081</v>
      </c>
      <c r="M1058" s="589" t="s">
        <v>71</v>
      </c>
      <c r="N1058" s="589" t="s">
        <v>4615</v>
      </c>
    </row>
    <row r="1059" spans="1:14" x14ac:dyDescent="0.2">
      <c r="A1059" s="589" t="s">
        <v>611</v>
      </c>
      <c r="B1059" s="589" t="s">
        <v>203</v>
      </c>
      <c r="C1059" s="589" t="s">
        <v>204</v>
      </c>
      <c r="D1059" s="589" t="s">
        <v>205</v>
      </c>
      <c r="E1059" s="589" t="s">
        <v>7645</v>
      </c>
      <c r="F1059" s="590">
        <v>43080</v>
      </c>
      <c r="G1059" s="591">
        <v>503.97</v>
      </c>
      <c r="H1059" s="591">
        <v>1</v>
      </c>
      <c r="I1059" s="591">
        <f t="shared" si="16"/>
        <v>503.97</v>
      </c>
      <c r="J1059" s="589" t="s">
        <v>7646</v>
      </c>
      <c r="K1059" s="589" t="s">
        <v>520</v>
      </c>
      <c r="L1059" s="590">
        <v>43081</v>
      </c>
      <c r="M1059" s="589" t="s">
        <v>71</v>
      </c>
      <c r="N1059" s="589" t="s">
        <v>7647</v>
      </c>
    </row>
    <row r="1060" spans="1:14" x14ac:dyDescent="0.2">
      <c r="A1060" s="589" t="s">
        <v>611</v>
      </c>
      <c r="B1060" s="589" t="s">
        <v>203</v>
      </c>
      <c r="C1060" s="589" t="s">
        <v>204</v>
      </c>
      <c r="D1060" s="589" t="s">
        <v>205</v>
      </c>
      <c r="E1060" s="589" t="s">
        <v>7648</v>
      </c>
      <c r="F1060" s="590">
        <v>43080</v>
      </c>
      <c r="G1060" s="591">
        <v>1201.8900000000001</v>
      </c>
      <c r="H1060" s="591">
        <v>1</v>
      </c>
      <c r="I1060" s="591">
        <f t="shared" si="16"/>
        <v>1201.8900000000001</v>
      </c>
      <c r="J1060" s="589" t="s">
        <v>7646</v>
      </c>
      <c r="K1060" s="589" t="s">
        <v>520</v>
      </c>
      <c r="L1060" s="590">
        <v>43081</v>
      </c>
      <c r="M1060" s="589" t="s">
        <v>71</v>
      </c>
      <c r="N1060" s="589" t="s">
        <v>7647</v>
      </c>
    </row>
    <row r="1061" spans="1:14" x14ac:dyDescent="0.2">
      <c r="A1061" s="589" t="s">
        <v>611</v>
      </c>
      <c r="B1061" s="589" t="s">
        <v>203</v>
      </c>
      <c r="C1061" s="589" t="s">
        <v>204</v>
      </c>
      <c r="D1061" s="589" t="s">
        <v>205</v>
      </c>
      <c r="E1061" s="589" t="s">
        <v>7649</v>
      </c>
      <c r="F1061" s="590">
        <v>43069</v>
      </c>
      <c r="G1061" s="591">
        <v>1020.39</v>
      </c>
      <c r="H1061" s="591">
        <v>1</v>
      </c>
      <c r="I1061" s="591">
        <f t="shared" si="16"/>
        <v>1020.39</v>
      </c>
      <c r="J1061" s="589" t="s">
        <v>7650</v>
      </c>
      <c r="K1061" s="589" t="s">
        <v>520</v>
      </c>
      <c r="L1061" s="590">
        <v>43070</v>
      </c>
      <c r="M1061" s="589" t="s">
        <v>71</v>
      </c>
      <c r="N1061" s="589" t="s">
        <v>7651</v>
      </c>
    </row>
    <row r="1062" spans="1:14" x14ac:dyDescent="0.2">
      <c r="A1062" s="589" t="s">
        <v>611</v>
      </c>
      <c r="B1062" s="589" t="s">
        <v>200</v>
      </c>
      <c r="C1062" s="589" t="s">
        <v>201</v>
      </c>
      <c r="D1062" s="589" t="s">
        <v>202</v>
      </c>
      <c r="E1062" s="589" t="s">
        <v>7652</v>
      </c>
      <c r="F1062" s="590">
        <v>43082</v>
      </c>
      <c r="G1062" s="591">
        <v>114.95</v>
      </c>
      <c r="H1062" s="591">
        <v>1</v>
      </c>
      <c r="I1062" s="591">
        <f t="shared" si="16"/>
        <v>114.95</v>
      </c>
      <c r="J1062" s="589" t="s">
        <v>7653</v>
      </c>
      <c r="K1062" s="589" t="s">
        <v>223</v>
      </c>
      <c r="L1062" s="590">
        <v>43082</v>
      </c>
      <c r="M1062" s="589" t="s">
        <v>71</v>
      </c>
      <c r="N1062" s="589" t="s">
        <v>7654</v>
      </c>
    </row>
    <row r="1063" spans="1:14" x14ac:dyDescent="0.2">
      <c r="A1063" s="589" t="s">
        <v>611</v>
      </c>
      <c r="B1063" s="589" t="s">
        <v>200</v>
      </c>
      <c r="C1063" s="589" t="s">
        <v>201</v>
      </c>
      <c r="D1063" s="589" t="s">
        <v>202</v>
      </c>
      <c r="E1063" s="589" t="s">
        <v>7655</v>
      </c>
      <c r="F1063" s="590">
        <v>43082</v>
      </c>
      <c r="G1063" s="591">
        <v>65.95</v>
      </c>
      <c r="H1063" s="591">
        <v>1</v>
      </c>
      <c r="I1063" s="591">
        <f t="shared" si="16"/>
        <v>65.95</v>
      </c>
      <c r="J1063" s="589" t="s">
        <v>7656</v>
      </c>
      <c r="K1063" s="589" t="s">
        <v>509</v>
      </c>
      <c r="L1063" s="590">
        <v>43082</v>
      </c>
      <c r="M1063" s="589" t="s">
        <v>71</v>
      </c>
      <c r="N1063" s="589" t="s">
        <v>7657</v>
      </c>
    </row>
    <row r="1064" spans="1:14" x14ac:dyDescent="0.2">
      <c r="A1064" s="589" t="s">
        <v>611</v>
      </c>
      <c r="B1064" s="589" t="s">
        <v>227</v>
      </c>
      <c r="C1064" s="589" t="s">
        <v>228</v>
      </c>
      <c r="D1064" s="589" t="s">
        <v>229</v>
      </c>
      <c r="E1064" s="589" t="s">
        <v>7658</v>
      </c>
      <c r="F1064" s="590">
        <v>43096</v>
      </c>
      <c r="G1064" s="591">
        <v>1739.52</v>
      </c>
      <c r="H1064" s="591">
        <v>1</v>
      </c>
      <c r="I1064" s="591">
        <f t="shared" si="16"/>
        <v>1739.52</v>
      </c>
      <c r="J1064" s="589" t="s">
        <v>7659</v>
      </c>
      <c r="K1064" s="589" t="s">
        <v>528</v>
      </c>
      <c r="L1064" s="590">
        <v>43096</v>
      </c>
      <c r="M1064" s="589" t="s">
        <v>71</v>
      </c>
      <c r="N1064" s="589" t="s">
        <v>7660</v>
      </c>
    </row>
    <row r="1065" spans="1:14" x14ac:dyDescent="0.2">
      <c r="A1065" s="589" t="s">
        <v>611</v>
      </c>
      <c r="B1065" s="589" t="s">
        <v>227</v>
      </c>
      <c r="C1065" s="589" t="s">
        <v>228</v>
      </c>
      <c r="D1065" s="589" t="s">
        <v>229</v>
      </c>
      <c r="E1065" s="589" t="s">
        <v>7661</v>
      </c>
      <c r="F1065" s="590">
        <v>43091</v>
      </c>
      <c r="G1065" s="591">
        <v>29.04</v>
      </c>
      <c r="H1065" s="591">
        <v>1</v>
      </c>
      <c r="I1065" s="591">
        <f t="shared" si="16"/>
        <v>29.04</v>
      </c>
      <c r="J1065" s="589" t="s">
        <v>7662</v>
      </c>
      <c r="K1065" s="589" t="s">
        <v>528</v>
      </c>
      <c r="L1065" s="590">
        <v>43095</v>
      </c>
      <c r="M1065" s="589" t="s">
        <v>71</v>
      </c>
      <c r="N1065" s="589" t="s">
        <v>474</v>
      </c>
    </row>
    <row r="1066" spans="1:14" x14ac:dyDescent="0.2">
      <c r="A1066" s="589" t="s">
        <v>611</v>
      </c>
      <c r="B1066" s="589" t="s">
        <v>227</v>
      </c>
      <c r="C1066" s="589" t="s">
        <v>228</v>
      </c>
      <c r="D1066" s="589" t="s">
        <v>229</v>
      </c>
      <c r="E1066" s="589" t="s">
        <v>7663</v>
      </c>
      <c r="F1066" s="590">
        <v>43091</v>
      </c>
      <c r="G1066" s="591">
        <v>389.18</v>
      </c>
      <c r="H1066" s="591">
        <v>1</v>
      </c>
      <c r="I1066" s="591">
        <f t="shared" si="16"/>
        <v>389.18</v>
      </c>
      <c r="J1066" s="589" t="s">
        <v>7662</v>
      </c>
      <c r="K1066" s="589" t="s">
        <v>528</v>
      </c>
      <c r="L1066" s="590">
        <v>43095</v>
      </c>
      <c r="M1066" s="589" t="s">
        <v>71</v>
      </c>
      <c r="N1066" s="589" t="s">
        <v>474</v>
      </c>
    </row>
    <row r="1067" spans="1:14" x14ac:dyDescent="0.2">
      <c r="A1067" s="589" t="s">
        <v>611</v>
      </c>
      <c r="B1067" s="589" t="s">
        <v>227</v>
      </c>
      <c r="C1067" s="589" t="s">
        <v>228</v>
      </c>
      <c r="D1067" s="589" t="s">
        <v>229</v>
      </c>
      <c r="E1067" s="589" t="s">
        <v>7664</v>
      </c>
      <c r="F1067" s="590">
        <v>43091</v>
      </c>
      <c r="G1067" s="591">
        <v>1277.58</v>
      </c>
      <c r="H1067" s="591">
        <v>1</v>
      </c>
      <c r="I1067" s="591">
        <f t="shared" si="16"/>
        <v>1277.58</v>
      </c>
      <c r="J1067" s="589" t="s">
        <v>7659</v>
      </c>
      <c r="K1067" s="589" t="s">
        <v>528</v>
      </c>
      <c r="L1067" s="590">
        <v>43095</v>
      </c>
      <c r="M1067" s="589" t="s">
        <v>71</v>
      </c>
      <c r="N1067" s="589" t="s">
        <v>7660</v>
      </c>
    </row>
    <row r="1068" spans="1:14" x14ac:dyDescent="0.2">
      <c r="A1068" s="589" t="s">
        <v>611</v>
      </c>
      <c r="B1068" s="589" t="s">
        <v>227</v>
      </c>
      <c r="C1068" s="589" t="s">
        <v>228</v>
      </c>
      <c r="D1068" s="589" t="s">
        <v>229</v>
      </c>
      <c r="E1068" s="589" t="s">
        <v>7665</v>
      </c>
      <c r="F1068" s="590">
        <v>43091</v>
      </c>
      <c r="G1068" s="591">
        <v>51.35</v>
      </c>
      <c r="H1068" s="591">
        <v>1</v>
      </c>
      <c r="I1068" s="591">
        <f t="shared" si="16"/>
        <v>51.35</v>
      </c>
      <c r="J1068" s="589" t="s">
        <v>7666</v>
      </c>
      <c r="K1068" s="589" t="s">
        <v>528</v>
      </c>
      <c r="L1068" s="590">
        <v>43095</v>
      </c>
      <c r="M1068" s="589" t="s">
        <v>71</v>
      </c>
      <c r="N1068" s="589" t="s">
        <v>7667</v>
      </c>
    </row>
    <row r="1069" spans="1:14" x14ac:dyDescent="0.2">
      <c r="A1069" s="589" t="s">
        <v>611</v>
      </c>
      <c r="B1069" s="589" t="s">
        <v>227</v>
      </c>
      <c r="C1069" s="589" t="s">
        <v>228</v>
      </c>
      <c r="D1069" s="589" t="s">
        <v>229</v>
      </c>
      <c r="E1069" s="589" t="s">
        <v>7668</v>
      </c>
      <c r="F1069" s="590">
        <v>43089</v>
      </c>
      <c r="G1069" s="591">
        <v>83.93</v>
      </c>
      <c r="H1069" s="591">
        <v>1</v>
      </c>
      <c r="I1069" s="591">
        <f t="shared" si="16"/>
        <v>83.93</v>
      </c>
      <c r="J1069" s="589" t="s">
        <v>7669</v>
      </c>
      <c r="K1069" s="589" t="s">
        <v>509</v>
      </c>
      <c r="L1069" s="590">
        <v>43090</v>
      </c>
      <c r="M1069" s="589" t="s">
        <v>71</v>
      </c>
      <c r="N1069" s="589" t="s">
        <v>7670</v>
      </c>
    </row>
    <row r="1070" spans="1:14" x14ac:dyDescent="0.2">
      <c r="A1070" s="589" t="s">
        <v>611</v>
      </c>
      <c r="B1070" s="589" t="s">
        <v>227</v>
      </c>
      <c r="C1070" s="589" t="s">
        <v>228</v>
      </c>
      <c r="D1070" s="589" t="s">
        <v>229</v>
      </c>
      <c r="E1070" s="589" t="s">
        <v>7671</v>
      </c>
      <c r="F1070" s="590">
        <v>43089</v>
      </c>
      <c r="G1070" s="591">
        <v>41.55</v>
      </c>
      <c r="H1070" s="591">
        <v>1</v>
      </c>
      <c r="I1070" s="591">
        <f t="shared" si="16"/>
        <v>41.55</v>
      </c>
      <c r="J1070" s="589" t="s">
        <v>7669</v>
      </c>
      <c r="K1070" s="589" t="s">
        <v>509</v>
      </c>
      <c r="L1070" s="590">
        <v>43090</v>
      </c>
      <c r="M1070" s="589" t="s">
        <v>71</v>
      </c>
      <c r="N1070" s="589" t="s">
        <v>7670</v>
      </c>
    </row>
    <row r="1071" spans="1:14" x14ac:dyDescent="0.2">
      <c r="A1071" s="589" t="s">
        <v>611</v>
      </c>
      <c r="B1071" s="589" t="s">
        <v>227</v>
      </c>
      <c r="C1071" s="589" t="s">
        <v>228</v>
      </c>
      <c r="D1071" s="589" t="s">
        <v>229</v>
      </c>
      <c r="E1071" s="589" t="s">
        <v>7672</v>
      </c>
      <c r="F1071" s="590">
        <v>43089</v>
      </c>
      <c r="G1071" s="591">
        <v>682.86</v>
      </c>
      <c r="H1071" s="591">
        <v>1</v>
      </c>
      <c r="I1071" s="591">
        <f t="shared" si="16"/>
        <v>682.86</v>
      </c>
      <c r="J1071" s="589" t="s">
        <v>7673</v>
      </c>
      <c r="K1071" s="589" t="s">
        <v>520</v>
      </c>
      <c r="L1071" s="590">
        <v>43090</v>
      </c>
      <c r="M1071" s="589" t="s">
        <v>71</v>
      </c>
      <c r="N1071" s="589" t="s">
        <v>7674</v>
      </c>
    </row>
    <row r="1072" spans="1:14" x14ac:dyDescent="0.2">
      <c r="A1072" s="589" t="s">
        <v>611</v>
      </c>
      <c r="B1072" s="589" t="s">
        <v>227</v>
      </c>
      <c r="C1072" s="589" t="s">
        <v>228</v>
      </c>
      <c r="D1072" s="589" t="s">
        <v>229</v>
      </c>
      <c r="E1072" s="589" t="s">
        <v>7675</v>
      </c>
      <c r="F1072" s="590">
        <v>43089</v>
      </c>
      <c r="G1072" s="591">
        <v>582.76</v>
      </c>
      <c r="H1072" s="591">
        <v>1</v>
      </c>
      <c r="I1072" s="591">
        <f t="shared" si="16"/>
        <v>582.76</v>
      </c>
      <c r="J1072" s="589" t="s">
        <v>7659</v>
      </c>
      <c r="K1072" s="589" t="s">
        <v>528</v>
      </c>
      <c r="L1072" s="590">
        <v>43090</v>
      </c>
      <c r="M1072" s="589" t="s">
        <v>71</v>
      </c>
      <c r="N1072" s="589" t="s">
        <v>7660</v>
      </c>
    </row>
    <row r="1073" spans="1:14" x14ac:dyDescent="0.2">
      <c r="A1073" s="589" t="s">
        <v>611</v>
      </c>
      <c r="B1073" s="589" t="s">
        <v>227</v>
      </c>
      <c r="C1073" s="589" t="s">
        <v>228</v>
      </c>
      <c r="D1073" s="589" t="s">
        <v>229</v>
      </c>
      <c r="E1073" s="589" t="s">
        <v>7676</v>
      </c>
      <c r="F1073" s="590">
        <v>43089</v>
      </c>
      <c r="G1073" s="591">
        <v>98.74</v>
      </c>
      <c r="H1073" s="591">
        <v>1</v>
      </c>
      <c r="I1073" s="591">
        <f t="shared" si="16"/>
        <v>98.74</v>
      </c>
      <c r="J1073" s="589" t="s">
        <v>7677</v>
      </c>
      <c r="K1073" s="589" t="s">
        <v>94</v>
      </c>
      <c r="L1073" s="590">
        <v>43090</v>
      </c>
      <c r="M1073" s="589" t="s">
        <v>71</v>
      </c>
      <c r="N1073" s="589" t="s">
        <v>7678</v>
      </c>
    </row>
    <row r="1074" spans="1:14" x14ac:dyDescent="0.2">
      <c r="A1074" s="589" t="s">
        <v>611</v>
      </c>
      <c r="B1074" s="589" t="s">
        <v>227</v>
      </c>
      <c r="C1074" s="589" t="s">
        <v>228</v>
      </c>
      <c r="D1074" s="589" t="s">
        <v>229</v>
      </c>
      <c r="E1074" s="589" t="s">
        <v>7679</v>
      </c>
      <c r="F1074" s="590">
        <v>43089</v>
      </c>
      <c r="G1074" s="591">
        <v>324.18</v>
      </c>
      <c r="H1074" s="591">
        <v>1</v>
      </c>
      <c r="I1074" s="591">
        <f t="shared" si="16"/>
        <v>324.18</v>
      </c>
      <c r="J1074" s="589" t="s">
        <v>7680</v>
      </c>
      <c r="K1074" s="589" t="s">
        <v>509</v>
      </c>
      <c r="L1074" s="590">
        <v>43090</v>
      </c>
      <c r="M1074" s="589" t="s">
        <v>71</v>
      </c>
      <c r="N1074" s="589" t="s">
        <v>7681</v>
      </c>
    </row>
    <row r="1075" spans="1:14" x14ac:dyDescent="0.2">
      <c r="A1075" s="589" t="s">
        <v>611</v>
      </c>
      <c r="B1075" s="589" t="s">
        <v>227</v>
      </c>
      <c r="C1075" s="589" t="s">
        <v>228</v>
      </c>
      <c r="D1075" s="589" t="s">
        <v>229</v>
      </c>
      <c r="E1075" s="589" t="s">
        <v>7682</v>
      </c>
      <c r="F1075" s="590">
        <v>43087</v>
      </c>
      <c r="G1075" s="591">
        <v>2588.04</v>
      </c>
      <c r="H1075" s="591">
        <v>1</v>
      </c>
      <c r="I1075" s="591">
        <f t="shared" si="16"/>
        <v>2588.04</v>
      </c>
      <c r="J1075" s="589" t="s">
        <v>7683</v>
      </c>
      <c r="K1075" s="589" t="s">
        <v>509</v>
      </c>
      <c r="L1075" s="590">
        <v>43088</v>
      </c>
      <c r="M1075" s="589" t="s">
        <v>71</v>
      </c>
      <c r="N1075" s="589" t="s">
        <v>7684</v>
      </c>
    </row>
    <row r="1076" spans="1:14" x14ac:dyDescent="0.2">
      <c r="A1076" s="589" t="s">
        <v>611</v>
      </c>
      <c r="B1076" s="589" t="s">
        <v>227</v>
      </c>
      <c r="C1076" s="589" t="s">
        <v>228</v>
      </c>
      <c r="D1076" s="589" t="s">
        <v>229</v>
      </c>
      <c r="E1076" s="589" t="s">
        <v>7685</v>
      </c>
      <c r="F1076" s="590">
        <v>43084</v>
      </c>
      <c r="G1076" s="591">
        <v>194.12</v>
      </c>
      <c r="H1076" s="591">
        <v>1</v>
      </c>
      <c r="I1076" s="591">
        <f t="shared" si="16"/>
        <v>194.12</v>
      </c>
      <c r="J1076" s="589" t="s">
        <v>7686</v>
      </c>
      <c r="K1076" s="589" t="s">
        <v>1806</v>
      </c>
      <c r="L1076" s="590">
        <v>43084</v>
      </c>
      <c r="M1076" s="589" t="s">
        <v>71</v>
      </c>
      <c r="N1076" s="589" t="s">
        <v>7687</v>
      </c>
    </row>
    <row r="1077" spans="1:14" x14ac:dyDescent="0.2">
      <c r="A1077" s="589" t="s">
        <v>611</v>
      </c>
      <c r="B1077" s="589" t="s">
        <v>227</v>
      </c>
      <c r="C1077" s="589" t="s">
        <v>228</v>
      </c>
      <c r="D1077" s="589" t="s">
        <v>229</v>
      </c>
      <c r="E1077" s="589" t="s">
        <v>7688</v>
      </c>
      <c r="F1077" s="590">
        <v>43082</v>
      </c>
      <c r="G1077" s="591">
        <v>111.22</v>
      </c>
      <c r="H1077" s="591">
        <v>1</v>
      </c>
      <c r="I1077" s="591">
        <f t="shared" si="16"/>
        <v>111.22</v>
      </c>
      <c r="J1077" s="589" t="s">
        <v>7689</v>
      </c>
      <c r="K1077" s="589" t="s">
        <v>528</v>
      </c>
      <c r="L1077" s="590">
        <v>43090</v>
      </c>
      <c r="M1077" s="589" t="s">
        <v>71</v>
      </c>
      <c r="N1077" s="589" t="s">
        <v>474</v>
      </c>
    </row>
    <row r="1078" spans="1:14" x14ac:dyDescent="0.2">
      <c r="A1078" s="589" t="s">
        <v>611</v>
      </c>
      <c r="B1078" s="589" t="s">
        <v>227</v>
      </c>
      <c r="C1078" s="589" t="s">
        <v>228</v>
      </c>
      <c r="D1078" s="589" t="s">
        <v>229</v>
      </c>
      <c r="E1078" s="589" t="s">
        <v>7690</v>
      </c>
      <c r="F1078" s="590">
        <v>43082</v>
      </c>
      <c r="G1078" s="591">
        <v>284.57</v>
      </c>
      <c r="H1078" s="591">
        <v>1</v>
      </c>
      <c r="I1078" s="591">
        <f t="shared" si="16"/>
        <v>284.57</v>
      </c>
      <c r="J1078" s="589" t="s">
        <v>7691</v>
      </c>
      <c r="K1078" s="589" t="s">
        <v>528</v>
      </c>
      <c r="L1078" s="590">
        <v>43090</v>
      </c>
      <c r="M1078" s="589" t="s">
        <v>71</v>
      </c>
      <c r="N1078" s="589" t="s">
        <v>7692</v>
      </c>
    </row>
    <row r="1079" spans="1:14" x14ac:dyDescent="0.2">
      <c r="A1079" s="589" t="s">
        <v>611</v>
      </c>
      <c r="B1079" s="589" t="s">
        <v>227</v>
      </c>
      <c r="C1079" s="589" t="s">
        <v>228</v>
      </c>
      <c r="D1079" s="589" t="s">
        <v>229</v>
      </c>
      <c r="E1079" s="589" t="s">
        <v>7693</v>
      </c>
      <c r="F1079" s="590">
        <v>43082</v>
      </c>
      <c r="G1079" s="591">
        <v>317.20999999999998</v>
      </c>
      <c r="H1079" s="591">
        <v>1</v>
      </c>
      <c r="I1079" s="591">
        <f t="shared" si="16"/>
        <v>317.20999999999998</v>
      </c>
      <c r="J1079" s="589" t="s">
        <v>4625</v>
      </c>
      <c r="K1079" s="589" t="s">
        <v>509</v>
      </c>
      <c r="L1079" s="590">
        <v>43090</v>
      </c>
      <c r="M1079" s="589" t="s">
        <v>71</v>
      </c>
      <c r="N1079" s="589" t="s">
        <v>4626</v>
      </c>
    </row>
    <row r="1080" spans="1:14" x14ac:dyDescent="0.2">
      <c r="A1080" s="589" t="s">
        <v>611</v>
      </c>
      <c r="B1080" s="589" t="s">
        <v>227</v>
      </c>
      <c r="C1080" s="589" t="s">
        <v>228</v>
      </c>
      <c r="D1080" s="589" t="s">
        <v>229</v>
      </c>
      <c r="E1080" s="589" t="s">
        <v>7694</v>
      </c>
      <c r="F1080" s="590">
        <v>43082</v>
      </c>
      <c r="G1080" s="591">
        <v>190.14</v>
      </c>
      <c r="H1080" s="591">
        <v>1</v>
      </c>
      <c r="I1080" s="591">
        <f t="shared" si="16"/>
        <v>190.14</v>
      </c>
      <c r="J1080" s="589" t="s">
        <v>7695</v>
      </c>
      <c r="K1080" s="589" t="s">
        <v>528</v>
      </c>
      <c r="L1080" s="590">
        <v>43090</v>
      </c>
      <c r="M1080" s="589" t="s">
        <v>71</v>
      </c>
      <c r="N1080" s="589" t="s">
        <v>7696</v>
      </c>
    </row>
    <row r="1081" spans="1:14" x14ac:dyDescent="0.2">
      <c r="A1081" s="589" t="s">
        <v>611</v>
      </c>
      <c r="B1081" s="589" t="s">
        <v>227</v>
      </c>
      <c r="C1081" s="589" t="s">
        <v>228</v>
      </c>
      <c r="D1081" s="589" t="s">
        <v>229</v>
      </c>
      <c r="E1081" s="589" t="s">
        <v>7697</v>
      </c>
      <c r="F1081" s="590">
        <v>43082</v>
      </c>
      <c r="G1081" s="591">
        <v>122.06</v>
      </c>
      <c r="H1081" s="591">
        <v>1</v>
      </c>
      <c r="I1081" s="591">
        <f t="shared" si="16"/>
        <v>122.06</v>
      </c>
      <c r="J1081" s="589" t="s">
        <v>4627</v>
      </c>
      <c r="K1081" s="589" t="s">
        <v>509</v>
      </c>
      <c r="L1081" s="590">
        <v>43090</v>
      </c>
      <c r="M1081" s="589" t="s">
        <v>71</v>
      </c>
      <c r="N1081" s="589" t="s">
        <v>4628</v>
      </c>
    </row>
    <row r="1082" spans="1:14" x14ac:dyDescent="0.2">
      <c r="A1082" s="589" t="s">
        <v>611</v>
      </c>
      <c r="B1082" s="589" t="s">
        <v>356</v>
      </c>
      <c r="C1082" s="589" t="s">
        <v>477</v>
      </c>
      <c r="D1082" s="589" t="s">
        <v>357</v>
      </c>
      <c r="E1082" s="589" t="s">
        <v>7698</v>
      </c>
      <c r="F1082" s="590">
        <v>43089</v>
      </c>
      <c r="G1082" s="591">
        <v>1369.03</v>
      </c>
      <c r="H1082" s="591">
        <v>1</v>
      </c>
      <c r="I1082" s="591">
        <f t="shared" si="16"/>
        <v>1369.03</v>
      </c>
      <c r="J1082" s="589" t="s">
        <v>7699</v>
      </c>
      <c r="K1082" s="589" t="s">
        <v>84</v>
      </c>
      <c r="L1082" s="590">
        <v>43089</v>
      </c>
      <c r="M1082" s="589" t="s">
        <v>71</v>
      </c>
      <c r="N1082" s="589" t="s">
        <v>7700</v>
      </c>
    </row>
    <row r="1083" spans="1:14" x14ac:dyDescent="0.2">
      <c r="A1083" s="589" t="s">
        <v>611</v>
      </c>
      <c r="B1083" s="589" t="s">
        <v>356</v>
      </c>
      <c r="C1083" s="589" t="s">
        <v>477</v>
      </c>
      <c r="D1083" s="589" t="s">
        <v>357</v>
      </c>
      <c r="E1083" s="589" t="s">
        <v>7701</v>
      </c>
      <c r="F1083" s="590">
        <v>43071</v>
      </c>
      <c r="G1083" s="591">
        <v>724.25</v>
      </c>
      <c r="H1083" s="591">
        <v>1</v>
      </c>
      <c r="I1083" s="591">
        <f t="shared" si="16"/>
        <v>724.25</v>
      </c>
      <c r="J1083" s="589" t="s">
        <v>4635</v>
      </c>
      <c r="K1083" s="589" t="s">
        <v>111</v>
      </c>
      <c r="L1083" s="590">
        <v>43071</v>
      </c>
      <c r="M1083" s="589" t="s">
        <v>71</v>
      </c>
      <c r="N1083" s="589" t="s">
        <v>4636</v>
      </c>
    </row>
    <row r="1084" spans="1:14" x14ac:dyDescent="0.2">
      <c r="A1084" s="589" t="s">
        <v>611</v>
      </c>
      <c r="B1084" s="589" t="s">
        <v>448</v>
      </c>
      <c r="C1084" s="589" t="s">
        <v>449</v>
      </c>
      <c r="D1084" s="589" t="s">
        <v>450</v>
      </c>
      <c r="E1084" s="589" t="s">
        <v>7702</v>
      </c>
      <c r="F1084" s="590">
        <v>43089</v>
      </c>
      <c r="G1084" s="591">
        <v>409.61</v>
      </c>
      <c r="H1084" s="591">
        <v>1</v>
      </c>
      <c r="I1084" s="591">
        <f t="shared" si="16"/>
        <v>409.61</v>
      </c>
      <c r="J1084" s="589" t="s">
        <v>7703</v>
      </c>
      <c r="K1084" s="589" t="s">
        <v>5158</v>
      </c>
      <c r="L1084" s="590">
        <v>43090</v>
      </c>
      <c r="M1084" s="589" t="s">
        <v>71</v>
      </c>
      <c r="N1084" s="589" t="s">
        <v>7704</v>
      </c>
    </row>
    <row r="1085" spans="1:14" x14ac:dyDescent="0.2">
      <c r="A1085" s="589" t="s">
        <v>611</v>
      </c>
      <c r="B1085" s="589" t="s">
        <v>448</v>
      </c>
      <c r="C1085" s="589" t="s">
        <v>449</v>
      </c>
      <c r="D1085" s="589" t="s">
        <v>450</v>
      </c>
      <c r="E1085" s="589" t="s">
        <v>7705</v>
      </c>
      <c r="F1085" s="590">
        <v>43089</v>
      </c>
      <c r="G1085" s="591">
        <v>383.78</v>
      </c>
      <c r="H1085" s="591">
        <v>1</v>
      </c>
      <c r="I1085" s="591">
        <f t="shared" si="16"/>
        <v>383.78</v>
      </c>
      <c r="J1085" s="589" t="s">
        <v>7706</v>
      </c>
      <c r="K1085" s="589" t="s">
        <v>206</v>
      </c>
      <c r="L1085" s="590">
        <v>43090</v>
      </c>
      <c r="M1085" s="589" t="s">
        <v>71</v>
      </c>
      <c r="N1085" s="589" t="s">
        <v>7707</v>
      </c>
    </row>
    <row r="1086" spans="1:14" x14ac:dyDescent="0.2">
      <c r="A1086" s="589" t="s">
        <v>611</v>
      </c>
      <c r="B1086" s="589" t="s">
        <v>7708</v>
      </c>
      <c r="C1086" s="589" t="s">
        <v>7709</v>
      </c>
      <c r="D1086" s="589" t="s">
        <v>7710</v>
      </c>
      <c r="E1086" s="589" t="s">
        <v>7711</v>
      </c>
      <c r="F1086" s="590">
        <v>43090</v>
      </c>
      <c r="G1086" s="591">
        <v>17775.259999999998</v>
      </c>
      <c r="H1086" s="591">
        <v>1</v>
      </c>
      <c r="I1086" s="591">
        <f t="shared" si="16"/>
        <v>17775.259999999998</v>
      </c>
      <c r="J1086" s="589" t="s">
        <v>7712</v>
      </c>
      <c r="K1086" s="589" t="s">
        <v>161</v>
      </c>
      <c r="L1086" s="590">
        <v>43091</v>
      </c>
      <c r="M1086" s="589" t="s">
        <v>71</v>
      </c>
      <c r="N1086" s="589" t="s">
        <v>7713</v>
      </c>
    </row>
    <row r="1087" spans="1:14" x14ac:dyDescent="0.2">
      <c r="A1087" s="589" t="s">
        <v>611</v>
      </c>
      <c r="B1087" s="589" t="s">
        <v>2650</v>
      </c>
      <c r="C1087" s="589" t="s">
        <v>2651</v>
      </c>
      <c r="D1087" s="589" t="s">
        <v>2652</v>
      </c>
      <c r="E1087" s="589" t="s">
        <v>7714</v>
      </c>
      <c r="F1087" s="590">
        <v>43089</v>
      </c>
      <c r="G1087" s="591">
        <v>47985.99</v>
      </c>
      <c r="H1087" s="591">
        <v>1</v>
      </c>
      <c r="I1087" s="591">
        <f t="shared" si="16"/>
        <v>47985.99</v>
      </c>
      <c r="J1087" s="589" t="s">
        <v>474</v>
      </c>
      <c r="K1087" s="589" t="s">
        <v>161</v>
      </c>
      <c r="L1087" s="590">
        <v>43090</v>
      </c>
      <c r="M1087" s="589" t="s">
        <v>71</v>
      </c>
      <c r="N1087" s="589" t="s">
        <v>474</v>
      </c>
    </row>
    <row r="1088" spans="1:14" x14ac:dyDescent="0.2">
      <c r="A1088" s="589" t="s">
        <v>611</v>
      </c>
      <c r="B1088" s="589" t="s">
        <v>7715</v>
      </c>
      <c r="C1088" s="589" t="s">
        <v>7716</v>
      </c>
      <c r="D1088" s="589" t="s">
        <v>7717</v>
      </c>
      <c r="E1088" s="589" t="s">
        <v>7718</v>
      </c>
      <c r="F1088" s="590">
        <v>43082</v>
      </c>
      <c r="G1088" s="591">
        <v>122.45</v>
      </c>
      <c r="H1088" s="591">
        <v>1</v>
      </c>
      <c r="I1088" s="591">
        <f t="shared" si="16"/>
        <v>122.45</v>
      </c>
      <c r="J1088" s="589" t="s">
        <v>7719</v>
      </c>
      <c r="K1088" s="589" t="s">
        <v>2482</v>
      </c>
      <c r="L1088" s="590">
        <v>43083</v>
      </c>
      <c r="M1088" s="589" t="s">
        <v>71</v>
      </c>
      <c r="N1088" s="589" t="s">
        <v>7720</v>
      </c>
    </row>
    <row r="1089" spans="1:14" x14ac:dyDescent="0.2">
      <c r="A1089" s="589" t="s">
        <v>611</v>
      </c>
      <c r="B1089" s="589" t="s">
        <v>7715</v>
      </c>
      <c r="C1089" s="589" t="s">
        <v>7716</v>
      </c>
      <c r="D1089" s="589" t="s">
        <v>7717</v>
      </c>
      <c r="E1089" s="589" t="s">
        <v>7721</v>
      </c>
      <c r="F1089" s="590">
        <v>43082</v>
      </c>
      <c r="G1089" s="591">
        <v>2752.34</v>
      </c>
      <c r="H1089" s="591">
        <v>1</v>
      </c>
      <c r="I1089" s="591">
        <f t="shared" si="16"/>
        <v>2752.34</v>
      </c>
      <c r="J1089" s="589" t="s">
        <v>7722</v>
      </c>
      <c r="K1089" s="589" t="s">
        <v>465</v>
      </c>
      <c r="L1089" s="590">
        <v>43083</v>
      </c>
      <c r="M1089" s="589" t="s">
        <v>71</v>
      </c>
      <c r="N1089" s="589" t="s">
        <v>7723</v>
      </c>
    </row>
    <row r="1090" spans="1:14" x14ac:dyDescent="0.2">
      <c r="A1090" s="589" t="s">
        <v>611</v>
      </c>
      <c r="B1090" s="589" t="s">
        <v>7715</v>
      </c>
      <c r="C1090" s="589" t="s">
        <v>7716</v>
      </c>
      <c r="D1090" s="589" t="s">
        <v>7717</v>
      </c>
      <c r="E1090" s="589" t="s">
        <v>7724</v>
      </c>
      <c r="F1090" s="590">
        <v>43082</v>
      </c>
      <c r="G1090" s="591">
        <v>1330.47</v>
      </c>
      <c r="H1090" s="591">
        <v>1</v>
      </c>
      <c r="I1090" s="591">
        <f t="shared" si="16"/>
        <v>1330.47</v>
      </c>
      <c r="J1090" s="589" t="s">
        <v>7725</v>
      </c>
      <c r="K1090" s="589" t="s">
        <v>2673</v>
      </c>
      <c r="L1090" s="590">
        <v>43083</v>
      </c>
      <c r="M1090" s="589" t="s">
        <v>71</v>
      </c>
      <c r="N1090" s="589" t="s">
        <v>7726</v>
      </c>
    </row>
    <row r="1091" spans="1:14" x14ac:dyDescent="0.2">
      <c r="A1091" s="589" t="s">
        <v>611</v>
      </c>
      <c r="B1091" s="589" t="s">
        <v>5568</v>
      </c>
      <c r="C1091" s="589" t="s">
        <v>5569</v>
      </c>
      <c r="D1091" s="589" t="s">
        <v>5570</v>
      </c>
      <c r="E1091" s="589" t="s">
        <v>7727</v>
      </c>
      <c r="F1091" s="590">
        <v>43098</v>
      </c>
      <c r="G1091" s="591">
        <v>334.3</v>
      </c>
      <c r="H1091" s="591">
        <v>1</v>
      </c>
      <c r="I1091" s="591">
        <f t="shared" ref="I1091:I1154" si="17">G1091*H1091</f>
        <v>334.3</v>
      </c>
      <c r="J1091" s="589" t="s">
        <v>7728</v>
      </c>
      <c r="K1091" s="589" t="s">
        <v>231</v>
      </c>
      <c r="L1091" s="590">
        <v>43098</v>
      </c>
      <c r="M1091" s="589" t="s">
        <v>71</v>
      </c>
      <c r="N1091" s="589" t="s">
        <v>7729</v>
      </c>
    </row>
    <row r="1092" spans="1:14" x14ac:dyDescent="0.2">
      <c r="A1092" s="589" t="s">
        <v>611</v>
      </c>
      <c r="B1092" s="589" t="s">
        <v>5568</v>
      </c>
      <c r="C1092" s="589" t="s">
        <v>5569</v>
      </c>
      <c r="D1092" s="589" t="s">
        <v>5570</v>
      </c>
      <c r="E1092" s="589" t="s">
        <v>7730</v>
      </c>
      <c r="F1092" s="590">
        <v>43098</v>
      </c>
      <c r="G1092" s="591">
        <v>90.75</v>
      </c>
      <c r="H1092" s="591">
        <v>1</v>
      </c>
      <c r="I1092" s="591">
        <f t="shared" si="17"/>
        <v>90.75</v>
      </c>
      <c r="J1092" s="589" t="s">
        <v>7731</v>
      </c>
      <c r="K1092" s="589" t="s">
        <v>438</v>
      </c>
      <c r="L1092" s="590">
        <v>43098</v>
      </c>
      <c r="M1092" s="589" t="s">
        <v>71</v>
      </c>
      <c r="N1092" s="589" t="s">
        <v>7732</v>
      </c>
    </row>
    <row r="1093" spans="1:14" x14ac:dyDescent="0.2">
      <c r="A1093" s="589" t="s">
        <v>611</v>
      </c>
      <c r="B1093" s="589" t="s">
        <v>5568</v>
      </c>
      <c r="C1093" s="589" t="s">
        <v>5569</v>
      </c>
      <c r="D1093" s="589" t="s">
        <v>5570</v>
      </c>
      <c r="E1093" s="589" t="s">
        <v>7733</v>
      </c>
      <c r="F1093" s="590">
        <v>43089</v>
      </c>
      <c r="G1093" s="591">
        <v>92.15</v>
      </c>
      <c r="H1093" s="591">
        <v>1</v>
      </c>
      <c r="I1093" s="591">
        <f t="shared" si="17"/>
        <v>92.15</v>
      </c>
      <c r="J1093" s="589" t="s">
        <v>7734</v>
      </c>
      <c r="K1093" s="589" t="s">
        <v>226</v>
      </c>
      <c r="L1093" s="590">
        <v>43090</v>
      </c>
      <c r="M1093" s="589" t="s">
        <v>71</v>
      </c>
      <c r="N1093" s="589" t="s">
        <v>7735</v>
      </c>
    </row>
    <row r="1094" spans="1:14" x14ac:dyDescent="0.2">
      <c r="A1094" s="589" t="s">
        <v>611</v>
      </c>
      <c r="B1094" s="589" t="s">
        <v>5568</v>
      </c>
      <c r="C1094" s="589" t="s">
        <v>5569</v>
      </c>
      <c r="D1094" s="589" t="s">
        <v>5570</v>
      </c>
      <c r="E1094" s="589" t="s">
        <v>7736</v>
      </c>
      <c r="F1094" s="590">
        <v>43089</v>
      </c>
      <c r="G1094" s="591">
        <v>32.33</v>
      </c>
      <c r="H1094" s="591">
        <v>1</v>
      </c>
      <c r="I1094" s="591">
        <f t="shared" si="17"/>
        <v>32.33</v>
      </c>
      <c r="J1094" s="589" t="s">
        <v>5572</v>
      </c>
      <c r="K1094" s="589" t="s">
        <v>231</v>
      </c>
      <c r="L1094" s="590">
        <v>43089</v>
      </c>
      <c r="M1094" s="589" t="s">
        <v>71</v>
      </c>
      <c r="N1094" s="589" t="s">
        <v>5573</v>
      </c>
    </row>
    <row r="1095" spans="1:14" x14ac:dyDescent="0.2">
      <c r="A1095" s="589" t="s">
        <v>611</v>
      </c>
      <c r="B1095" s="589" t="s">
        <v>5568</v>
      </c>
      <c r="C1095" s="589" t="s">
        <v>5569</v>
      </c>
      <c r="D1095" s="589" t="s">
        <v>5570</v>
      </c>
      <c r="E1095" s="589" t="s">
        <v>7737</v>
      </c>
      <c r="F1095" s="590">
        <v>43091</v>
      </c>
      <c r="G1095" s="591">
        <v>216.83</v>
      </c>
      <c r="H1095" s="591">
        <v>1</v>
      </c>
      <c r="I1095" s="591">
        <f t="shared" si="17"/>
        <v>216.83</v>
      </c>
      <c r="J1095" s="589" t="s">
        <v>7738</v>
      </c>
      <c r="K1095" s="589" t="s">
        <v>377</v>
      </c>
      <c r="L1095" s="590">
        <v>43097</v>
      </c>
      <c r="M1095" s="589" t="s">
        <v>71</v>
      </c>
      <c r="N1095" s="589" t="s">
        <v>7739</v>
      </c>
    </row>
    <row r="1096" spans="1:14" x14ac:dyDescent="0.2">
      <c r="A1096" s="589" t="s">
        <v>611</v>
      </c>
      <c r="B1096" s="589" t="s">
        <v>5568</v>
      </c>
      <c r="C1096" s="589" t="s">
        <v>5569</v>
      </c>
      <c r="D1096" s="589" t="s">
        <v>5570</v>
      </c>
      <c r="E1096" s="589" t="s">
        <v>7740</v>
      </c>
      <c r="F1096" s="590">
        <v>43091</v>
      </c>
      <c r="G1096" s="591">
        <v>389.24</v>
      </c>
      <c r="H1096" s="591">
        <v>1</v>
      </c>
      <c r="I1096" s="591">
        <f t="shared" si="17"/>
        <v>389.24</v>
      </c>
      <c r="J1096" s="589" t="s">
        <v>7741</v>
      </c>
      <c r="K1096" s="589" t="s">
        <v>170</v>
      </c>
      <c r="L1096" s="590">
        <v>43097</v>
      </c>
      <c r="M1096" s="589" t="s">
        <v>71</v>
      </c>
      <c r="N1096" s="589" t="s">
        <v>7742</v>
      </c>
    </row>
    <row r="1097" spans="1:14" x14ac:dyDescent="0.2">
      <c r="A1097" s="589" t="s">
        <v>611</v>
      </c>
      <c r="B1097" s="589" t="s">
        <v>7743</v>
      </c>
      <c r="C1097" s="589" t="s">
        <v>7744</v>
      </c>
      <c r="D1097" s="589" t="s">
        <v>7745</v>
      </c>
      <c r="E1097" s="589" t="s">
        <v>4748</v>
      </c>
      <c r="F1097" s="590">
        <v>43096</v>
      </c>
      <c r="G1097" s="591">
        <v>786.5</v>
      </c>
      <c r="H1097" s="591">
        <v>1</v>
      </c>
      <c r="I1097" s="591">
        <f t="shared" si="17"/>
        <v>786.5</v>
      </c>
      <c r="J1097" s="589" t="s">
        <v>7746</v>
      </c>
      <c r="K1097" s="589" t="s">
        <v>111</v>
      </c>
      <c r="L1097" s="590">
        <v>43096</v>
      </c>
      <c r="M1097" s="589" t="s">
        <v>71</v>
      </c>
      <c r="N1097" s="589" t="s">
        <v>7747</v>
      </c>
    </row>
    <row r="1098" spans="1:14" x14ac:dyDescent="0.2">
      <c r="A1098" s="589" t="s">
        <v>611</v>
      </c>
      <c r="B1098" s="589" t="s">
        <v>618</v>
      </c>
      <c r="C1098" s="589" t="s">
        <v>619</v>
      </c>
      <c r="D1098" s="589" t="s">
        <v>620</v>
      </c>
      <c r="E1098" s="589" t="s">
        <v>7748</v>
      </c>
      <c r="F1098" s="590">
        <v>43090</v>
      </c>
      <c r="G1098" s="591">
        <v>1563.08</v>
      </c>
      <c r="H1098" s="591">
        <v>1</v>
      </c>
      <c r="I1098" s="591">
        <f t="shared" si="17"/>
        <v>1563.08</v>
      </c>
      <c r="J1098" s="589" t="s">
        <v>7749</v>
      </c>
      <c r="K1098" s="589" t="s">
        <v>523</v>
      </c>
      <c r="L1098" s="590">
        <v>43090</v>
      </c>
      <c r="M1098" s="589" t="s">
        <v>71</v>
      </c>
      <c r="N1098" s="589" t="s">
        <v>7750</v>
      </c>
    </row>
    <row r="1099" spans="1:14" x14ac:dyDescent="0.2">
      <c r="A1099" s="589" t="s">
        <v>611</v>
      </c>
      <c r="B1099" s="589" t="s">
        <v>618</v>
      </c>
      <c r="C1099" s="589" t="s">
        <v>619</v>
      </c>
      <c r="D1099" s="589" t="s">
        <v>620</v>
      </c>
      <c r="E1099" s="589" t="s">
        <v>7751</v>
      </c>
      <c r="F1099" s="590">
        <v>43089</v>
      </c>
      <c r="G1099" s="591">
        <v>118.68</v>
      </c>
      <c r="H1099" s="591">
        <v>1</v>
      </c>
      <c r="I1099" s="591">
        <f t="shared" si="17"/>
        <v>118.68</v>
      </c>
      <c r="J1099" s="589" t="s">
        <v>7752</v>
      </c>
      <c r="K1099" s="589" t="s">
        <v>539</v>
      </c>
      <c r="L1099" s="590">
        <v>43089</v>
      </c>
      <c r="M1099" s="589" t="s">
        <v>71</v>
      </c>
      <c r="N1099" s="589" t="s">
        <v>7753</v>
      </c>
    </row>
    <row r="1100" spans="1:14" x14ac:dyDescent="0.2">
      <c r="A1100" s="589" t="s">
        <v>611</v>
      </c>
      <c r="B1100" s="589" t="s">
        <v>618</v>
      </c>
      <c r="C1100" s="589" t="s">
        <v>619</v>
      </c>
      <c r="D1100" s="589" t="s">
        <v>620</v>
      </c>
      <c r="E1100" s="589" t="s">
        <v>7754</v>
      </c>
      <c r="F1100" s="590">
        <v>43074</v>
      </c>
      <c r="G1100" s="591">
        <v>12532.94</v>
      </c>
      <c r="H1100" s="591">
        <v>1</v>
      </c>
      <c r="I1100" s="591">
        <f t="shared" si="17"/>
        <v>12532.94</v>
      </c>
      <c r="J1100" s="589" t="s">
        <v>7755</v>
      </c>
      <c r="K1100" s="589" t="s">
        <v>2379</v>
      </c>
      <c r="L1100" s="590">
        <v>43074</v>
      </c>
      <c r="M1100" s="589" t="s">
        <v>71</v>
      </c>
      <c r="N1100" s="589" t="s">
        <v>7756</v>
      </c>
    </row>
    <row r="1101" spans="1:14" x14ac:dyDescent="0.2">
      <c r="A1101" s="589" t="s">
        <v>611</v>
      </c>
      <c r="B1101" s="589" t="s">
        <v>618</v>
      </c>
      <c r="C1101" s="589" t="s">
        <v>619</v>
      </c>
      <c r="D1101" s="589" t="s">
        <v>620</v>
      </c>
      <c r="E1101" s="589" t="s">
        <v>7757</v>
      </c>
      <c r="F1101" s="590">
        <v>43073</v>
      </c>
      <c r="G1101" s="591">
        <v>179</v>
      </c>
      <c r="H1101" s="591">
        <v>1</v>
      </c>
      <c r="I1101" s="591">
        <f t="shared" si="17"/>
        <v>179</v>
      </c>
      <c r="J1101" s="589" t="s">
        <v>7758</v>
      </c>
      <c r="K1101" s="589" t="s">
        <v>2379</v>
      </c>
      <c r="L1101" s="590">
        <v>43080</v>
      </c>
      <c r="M1101" s="589" t="s">
        <v>71</v>
      </c>
      <c r="N1101" s="589" t="s">
        <v>7759</v>
      </c>
    </row>
    <row r="1102" spans="1:14" x14ac:dyDescent="0.2">
      <c r="A1102" s="589" t="s">
        <v>611</v>
      </c>
      <c r="B1102" s="589" t="s">
        <v>2509</v>
      </c>
      <c r="C1102" s="589" t="s">
        <v>3004</v>
      </c>
      <c r="D1102" s="589" t="s">
        <v>2510</v>
      </c>
      <c r="E1102" s="589" t="s">
        <v>7760</v>
      </c>
      <c r="F1102" s="590">
        <v>43090</v>
      </c>
      <c r="G1102" s="591">
        <v>177.8</v>
      </c>
      <c r="H1102" s="591">
        <v>1</v>
      </c>
      <c r="I1102" s="591">
        <f t="shared" si="17"/>
        <v>177.8</v>
      </c>
      <c r="J1102" s="589" t="s">
        <v>7761</v>
      </c>
      <c r="K1102" s="589" t="s">
        <v>668</v>
      </c>
      <c r="L1102" s="590">
        <v>43091</v>
      </c>
      <c r="M1102" s="589" t="s">
        <v>71</v>
      </c>
      <c r="N1102" s="589" t="s">
        <v>7762</v>
      </c>
    </row>
    <row r="1103" spans="1:14" x14ac:dyDescent="0.2">
      <c r="A1103" s="589" t="s">
        <v>611</v>
      </c>
      <c r="B1103" s="589" t="s">
        <v>2509</v>
      </c>
      <c r="C1103" s="589" t="s">
        <v>3004</v>
      </c>
      <c r="D1103" s="589" t="s">
        <v>2510</v>
      </c>
      <c r="E1103" s="589" t="s">
        <v>7763</v>
      </c>
      <c r="F1103" s="590">
        <v>43074</v>
      </c>
      <c r="G1103" s="591">
        <v>175</v>
      </c>
      <c r="H1103" s="591">
        <v>1</v>
      </c>
      <c r="I1103" s="591">
        <f t="shared" si="17"/>
        <v>175</v>
      </c>
      <c r="J1103" s="589" t="s">
        <v>7764</v>
      </c>
      <c r="K1103" s="589" t="s">
        <v>1806</v>
      </c>
      <c r="L1103" s="590">
        <v>43075</v>
      </c>
      <c r="M1103" s="589" t="s">
        <v>71</v>
      </c>
      <c r="N1103" s="589" t="s">
        <v>7765</v>
      </c>
    </row>
    <row r="1104" spans="1:14" x14ac:dyDescent="0.2">
      <c r="A1104" s="589" t="s">
        <v>611</v>
      </c>
      <c r="B1104" s="589" t="s">
        <v>7766</v>
      </c>
      <c r="C1104" s="589" t="s">
        <v>7767</v>
      </c>
      <c r="D1104" s="589" t="s">
        <v>7768</v>
      </c>
      <c r="E1104" s="589" t="s">
        <v>7769</v>
      </c>
      <c r="F1104" s="590">
        <v>43091</v>
      </c>
      <c r="G1104" s="591">
        <v>129.32</v>
      </c>
      <c r="H1104" s="591">
        <v>1</v>
      </c>
      <c r="I1104" s="591">
        <f t="shared" si="17"/>
        <v>129.32</v>
      </c>
      <c r="J1104" s="589" t="s">
        <v>7770</v>
      </c>
      <c r="K1104" s="589" t="s">
        <v>111</v>
      </c>
      <c r="L1104" s="590">
        <v>43096</v>
      </c>
      <c r="M1104" s="589" t="s">
        <v>71</v>
      </c>
      <c r="N1104" s="589" t="s">
        <v>7771</v>
      </c>
    </row>
    <row r="1105" spans="1:14" x14ac:dyDescent="0.2">
      <c r="A1105" s="589" t="s">
        <v>611</v>
      </c>
      <c r="B1105" s="589" t="s">
        <v>7766</v>
      </c>
      <c r="C1105" s="589" t="s">
        <v>7767</v>
      </c>
      <c r="D1105" s="589" t="s">
        <v>7768</v>
      </c>
      <c r="E1105" s="589" t="s">
        <v>7772</v>
      </c>
      <c r="F1105" s="590">
        <v>43056</v>
      </c>
      <c r="G1105" s="591">
        <v>129.32</v>
      </c>
      <c r="H1105" s="591">
        <v>1</v>
      </c>
      <c r="I1105" s="591">
        <f t="shared" si="17"/>
        <v>129.32</v>
      </c>
      <c r="J1105" s="589" t="s">
        <v>7773</v>
      </c>
      <c r="K1105" s="589" t="s">
        <v>111</v>
      </c>
      <c r="L1105" s="590">
        <v>43080</v>
      </c>
      <c r="M1105" s="589" t="s">
        <v>71</v>
      </c>
      <c r="N1105" s="589" t="s">
        <v>7774</v>
      </c>
    </row>
    <row r="1106" spans="1:14" x14ac:dyDescent="0.2">
      <c r="A1106" s="589" t="s">
        <v>611</v>
      </c>
      <c r="B1106" s="589" t="s">
        <v>7775</v>
      </c>
      <c r="C1106" s="589" t="s">
        <v>7776</v>
      </c>
      <c r="D1106" s="589" t="s">
        <v>7777</v>
      </c>
      <c r="E1106" s="589" t="s">
        <v>7778</v>
      </c>
      <c r="F1106" s="590">
        <v>43091</v>
      </c>
      <c r="G1106" s="591">
        <v>230.43</v>
      </c>
      <c r="H1106" s="591">
        <v>1</v>
      </c>
      <c r="I1106" s="591">
        <f t="shared" si="17"/>
        <v>230.43</v>
      </c>
      <c r="J1106" s="589" t="s">
        <v>7779</v>
      </c>
      <c r="K1106" s="589" t="s">
        <v>668</v>
      </c>
      <c r="L1106" s="590">
        <v>43091</v>
      </c>
      <c r="M1106" s="589" t="s">
        <v>71</v>
      </c>
      <c r="N1106" s="589" t="s">
        <v>7780</v>
      </c>
    </row>
    <row r="1107" spans="1:14" x14ac:dyDescent="0.2">
      <c r="A1107" s="589" t="s">
        <v>611</v>
      </c>
      <c r="B1107" s="589" t="s">
        <v>7781</v>
      </c>
      <c r="C1107" s="589" t="s">
        <v>7782</v>
      </c>
      <c r="D1107" s="589" t="s">
        <v>7783</v>
      </c>
      <c r="E1107" s="589" t="s">
        <v>7784</v>
      </c>
      <c r="F1107" s="590">
        <v>43088</v>
      </c>
      <c r="G1107" s="591">
        <v>3103.29</v>
      </c>
      <c r="H1107" s="591">
        <v>1</v>
      </c>
      <c r="I1107" s="591">
        <f t="shared" si="17"/>
        <v>3103.29</v>
      </c>
      <c r="J1107" s="589" t="s">
        <v>7785</v>
      </c>
      <c r="K1107" s="589" t="s">
        <v>7786</v>
      </c>
      <c r="L1107" s="590">
        <v>43090</v>
      </c>
      <c r="M1107" s="589" t="s">
        <v>71</v>
      </c>
      <c r="N1107" s="589" t="s">
        <v>474</v>
      </c>
    </row>
    <row r="1108" spans="1:14" x14ac:dyDescent="0.2">
      <c r="A1108" s="589" t="s">
        <v>611</v>
      </c>
      <c r="B1108" s="589" t="s">
        <v>4656</v>
      </c>
      <c r="C1108" s="589" t="s">
        <v>4657</v>
      </c>
      <c r="D1108" s="589" t="s">
        <v>4658</v>
      </c>
      <c r="E1108" s="589" t="s">
        <v>7787</v>
      </c>
      <c r="F1108" s="590">
        <v>43076</v>
      </c>
      <c r="G1108" s="591">
        <v>105.42</v>
      </c>
      <c r="H1108" s="591">
        <v>1</v>
      </c>
      <c r="I1108" s="591">
        <f t="shared" si="17"/>
        <v>105.42</v>
      </c>
      <c r="J1108" s="589" t="s">
        <v>7788</v>
      </c>
      <c r="K1108" s="589" t="s">
        <v>111</v>
      </c>
      <c r="L1108" s="590">
        <v>43080</v>
      </c>
      <c r="M1108" s="589" t="s">
        <v>71</v>
      </c>
      <c r="N1108" s="589" t="s">
        <v>7789</v>
      </c>
    </row>
    <row r="1109" spans="1:14" x14ac:dyDescent="0.2">
      <c r="A1109" s="589" t="s">
        <v>611</v>
      </c>
      <c r="B1109" s="589" t="s">
        <v>4656</v>
      </c>
      <c r="C1109" s="589" t="s">
        <v>4657</v>
      </c>
      <c r="D1109" s="589" t="s">
        <v>4658</v>
      </c>
      <c r="E1109" s="589" t="s">
        <v>7790</v>
      </c>
      <c r="F1109" s="590">
        <v>43075</v>
      </c>
      <c r="G1109" s="591">
        <v>474.8</v>
      </c>
      <c r="H1109" s="591">
        <v>1</v>
      </c>
      <c r="I1109" s="591">
        <f t="shared" si="17"/>
        <v>474.8</v>
      </c>
      <c r="J1109" s="589" t="s">
        <v>7788</v>
      </c>
      <c r="K1109" s="589" t="s">
        <v>111</v>
      </c>
      <c r="L1109" s="590">
        <v>43090</v>
      </c>
      <c r="M1109" s="589" t="s">
        <v>71</v>
      </c>
      <c r="N1109" s="589" t="s">
        <v>7789</v>
      </c>
    </row>
    <row r="1110" spans="1:14" x14ac:dyDescent="0.2">
      <c r="A1110" s="589" t="s">
        <v>611</v>
      </c>
      <c r="B1110" s="589" t="s">
        <v>123</v>
      </c>
      <c r="C1110" s="589" t="s">
        <v>124</v>
      </c>
      <c r="D1110" s="589" t="s">
        <v>125</v>
      </c>
      <c r="E1110" s="589" t="s">
        <v>7791</v>
      </c>
      <c r="F1110" s="590">
        <v>43091</v>
      </c>
      <c r="G1110" s="591">
        <v>739.29</v>
      </c>
      <c r="H1110" s="591">
        <v>1</v>
      </c>
      <c r="I1110" s="591">
        <f t="shared" si="17"/>
        <v>739.29</v>
      </c>
      <c r="J1110" s="589" t="s">
        <v>7792</v>
      </c>
      <c r="K1110" s="589" t="s">
        <v>457</v>
      </c>
      <c r="L1110" s="590">
        <v>43091</v>
      </c>
      <c r="M1110" s="589" t="s">
        <v>71</v>
      </c>
      <c r="N1110" s="589" t="s">
        <v>7793</v>
      </c>
    </row>
    <row r="1111" spans="1:14" x14ac:dyDescent="0.2">
      <c r="A1111" s="589" t="s">
        <v>611</v>
      </c>
      <c r="B1111" s="589" t="s">
        <v>123</v>
      </c>
      <c r="C1111" s="589" t="s">
        <v>124</v>
      </c>
      <c r="D1111" s="589" t="s">
        <v>125</v>
      </c>
      <c r="E1111" s="589" t="s">
        <v>7794</v>
      </c>
      <c r="F1111" s="590">
        <v>43090</v>
      </c>
      <c r="G1111" s="591">
        <v>1006.54</v>
      </c>
      <c r="H1111" s="591">
        <v>1</v>
      </c>
      <c r="I1111" s="591">
        <f t="shared" si="17"/>
        <v>1006.54</v>
      </c>
      <c r="J1111" s="589" t="s">
        <v>7795</v>
      </c>
      <c r="K1111" s="589" t="s">
        <v>346</v>
      </c>
      <c r="L1111" s="590">
        <v>43090</v>
      </c>
      <c r="M1111" s="589" t="s">
        <v>71</v>
      </c>
      <c r="N1111" s="589" t="s">
        <v>7796</v>
      </c>
    </row>
    <row r="1112" spans="1:14" x14ac:dyDescent="0.2">
      <c r="A1112" s="589" t="s">
        <v>611</v>
      </c>
      <c r="B1112" s="589" t="s">
        <v>123</v>
      </c>
      <c r="C1112" s="589" t="s">
        <v>124</v>
      </c>
      <c r="D1112" s="589" t="s">
        <v>125</v>
      </c>
      <c r="E1112" s="589" t="s">
        <v>7797</v>
      </c>
      <c r="F1112" s="590">
        <v>43089</v>
      </c>
      <c r="G1112" s="591">
        <v>43.15</v>
      </c>
      <c r="H1112" s="591">
        <v>1</v>
      </c>
      <c r="I1112" s="591">
        <f t="shared" si="17"/>
        <v>43.15</v>
      </c>
      <c r="J1112" s="589" t="s">
        <v>7798</v>
      </c>
      <c r="K1112" s="589" t="s">
        <v>528</v>
      </c>
      <c r="L1112" s="590">
        <v>43090</v>
      </c>
      <c r="M1112" s="589" t="s">
        <v>71</v>
      </c>
      <c r="N1112" s="589" t="s">
        <v>474</v>
      </c>
    </row>
    <row r="1113" spans="1:14" x14ac:dyDescent="0.2">
      <c r="A1113" s="589" t="s">
        <v>611</v>
      </c>
      <c r="B1113" s="589" t="s">
        <v>123</v>
      </c>
      <c r="C1113" s="589" t="s">
        <v>124</v>
      </c>
      <c r="D1113" s="589" t="s">
        <v>125</v>
      </c>
      <c r="E1113" s="589" t="s">
        <v>7799</v>
      </c>
      <c r="F1113" s="590">
        <v>43088</v>
      </c>
      <c r="G1113" s="591">
        <v>533.91</v>
      </c>
      <c r="H1113" s="591">
        <v>1</v>
      </c>
      <c r="I1113" s="591">
        <f t="shared" si="17"/>
        <v>533.91</v>
      </c>
      <c r="J1113" s="589" t="s">
        <v>7800</v>
      </c>
      <c r="K1113" s="589" t="s">
        <v>94</v>
      </c>
      <c r="L1113" s="590">
        <v>43090</v>
      </c>
      <c r="M1113" s="589" t="s">
        <v>71</v>
      </c>
      <c r="N1113" s="589" t="s">
        <v>7801</v>
      </c>
    </row>
    <row r="1114" spans="1:14" x14ac:dyDescent="0.2">
      <c r="A1114" s="589" t="s">
        <v>611</v>
      </c>
      <c r="B1114" s="589" t="s">
        <v>123</v>
      </c>
      <c r="C1114" s="589" t="s">
        <v>124</v>
      </c>
      <c r="D1114" s="589" t="s">
        <v>125</v>
      </c>
      <c r="E1114" s="589" t="s">
        <v>7802</v>
      </c>
      <c r="F1114" s="590">
        <v>43088</v>
      </c>
      <c r="G1114" s="591">
        <v>444.68</v>
      </c>
      <c r="H1114" s="591">
        <v>1</v>
      </c>
      <c r="I1114" s="591">
        <f t="shared" si="17"/>
        <v>444.68</v>
      </c>
      <c r="J1114" s="589" t="s">
        <v>7803</v>
      </c>
      <c r="K1114" s="589" t="s">
        <v>528</v>
      </c>
      <c r="L1114" s="590">
        <v>43090</v>
      </c>
      <c r="M1114" s="589" t="s">
        <v>71</v>
      </c>
      <c r="N1114" s="589" t="s">
        <v>7804</v>
      </c>
    </row>
    <row r="1115" spans="1:14" x14ac:dyDescent="0.2">
      <c r="A1115" s="589" t="s">
        <v>611</v>
      </c>
      <c r="B1115" s="589" t="s">
        <v>123</v>
      </c>
      <c r="C1115" s="589" t="s">
        <v>124</v>
      </c>
      <c r="D1115" s="589" t="s">
        <v>125</v>
      </c>
      <c r="E1115" s="589" t="s">
        <v>7805</v>
      </c>
      <c r="F1115" s="590">
        <v>43088</v>
      </c>
      <c r="G1115" s="591">
        <v>186.04</v>
      </c>
      <c r="H1115" s="591">
        <v>1</v>
      </c>
      <c r="I1115" s="591">
        <f t="shared" si="17"/>
        <v>186.04</v>
      </c>
      <c r="J1115" s="589" t="s">
        <v>7806</v>
      </c>
      <c r="K1115" s="589" t="s">
        <v>617</v>
      </c>
      <c r="L1115" s="590">
        <v>43090</v>
      </c>
      <c r="M1115" s="589" t="s">
        <v>71</v>
      </c>
      <c r="N1115" s="589" t="s">
        <v>7807</v>
      </c>
    </row>
    <row r="1116" spans="1:14" x14ac:dyDescent="0.2">
      <c r="A1116" s="589" t="s">
        <v>611</v>
      </c>
      <c r="B1116" s="589" t="s">
        <v>123</v>
      </c>
      <c r="C1116" s="589" t="s">
        <v>124</v>
      </c>
      <c r="D1116" s="589" t="s">
        <v>125</v>
      </c>
      <c r="E1116" s="589" t="s">
        <v>7808</v>
      </c>
      <c r="F1116" s="590">
        <v>43088</v>
      </c>
      <c r="G1116" s="591">
        <v>144.62</v>
      </c>
      <c r="H1116" s="591">
        <v>1</v>
      </c>
      <c r="I1116" s="591">
        <f t="shared" si="17"/>
        <v>144.62</v>
      </c>
      <c r="J1116" s="589" t="s">
        <v>7809</v>
      </c>
      <c r="K1116" s="589" t="s">
        <v>177</v>
      </c>
      <c r="L1116" s="590">
        <v>43090</v>
      </c>
      <c r="M1116" s="589" t="s">
        <v>71</v>
      </c>
      <c r="N1116" s="589" t="s">
        <v>7810</v>
      </c>
    </row>
    <row r="1117" spans="1:14" x14ac:dyDescent="0.2">
      <c r="A1117" s="589" t="s">
        <v>611</v>
      </c>
      <c r="B1117" s="589" t="s">
        <v>123</v>
      </c>
      <c r="C1117" s="589" t="s">
        <v>124</v>
      </c>
      <c r="D1117" s="589" t="s">
        <v>125</v>
      </c>
      <c r="E1117" s="589" t="s">
        <v>7811</v>
      </c>
      <c r="F1117" s="590">
        <v>43088</v>
      </c>
      <c r="G1117" s="591">
        <v>170.61</v>
      </c>
      <c r="H1117" s="591">
        <v>1</v>
      </c>
      <c r="I1117" s="591">
        <f t="shared" si="17"/>
        <v>170.61</v>
      </c>
      <c r="J1117" s="589" t="s">
        <v>7812</v>
      </c>
      <c r="K1117" s="589" t="s">
        <v>223</v>
      </c>
      <c r="L1117" s="590">
        <v>43090</v>
      </c>
      <c r="M1117" s="589" t="s">
        <v>71</v>
      </c>
      <c r="N1117" s="589" t="s">
        <v>7813</v>
      </c>
    </row>
    <row r="1118" spans="1:14" x14ac:dyDescent="0.2">
      <c r="A1118" s="589" t="s">
        <v>611</v>
      </c>
      <c r="B1118" s="589" t="s">
        <v>123</v>
      </c>
      <c r="C1118" s="589" t="s">
        <v>124</v>
      </c>
      <c r="D1118" s="589" t="s">
        <v>125</v>
      </c>
      <c r="E1118" s="589" t="s">
        <v>7814</v>
      </c>
      <c r="F1118" s="590">
        <v>43087</v>
      </c>
      <c r="G1118" s="591">
        <v>1378.43</v>
      </c>
      <c r="H1118" s="591">
        <v>1</v>
      </c>
      <c r="I1118" s="591">
        <f t="shared" si="17"/>
        <v>1378.43</v>
      </c>
      <c r="J1118" s="589" t="s">
        <v>7815</v>
      </c>
      <c r="K1118" s="589" t="s">
        <v>525</v>
      </c>
      <c r="L1118" s="590">
        <v>43090</v>
      </c>
      <c r="M1118" s="589" t="s">
        <v>71</v>
      </c>
      <c r="N1118" s="589" t="s">
        <v>7816</v>
      </c>
    </row>
    <row r="1119" spans="1:14" x14ac:dyDescent="0.2">
      <c r="A1119" s="589" t="s">
        <v>611</v>
      </c>
      <c r="B1119" s="589" t="s">
        <v>123</v>
      </c>
      <c r="C1119" s="589" t="s">
        <v>124</v>
      </c>
      <c r="D1119" s="589" t="s">
        <v>125</v>
      </c>
      <c r="E1119" s="589" t="s">
        <v>7817</v>
      </c>
      <c r="F1119" s="590">
        <v>43087</v>
      </c>
      <c r="G1119" s="591">
        <v>14.41</v>
      </c>
      <c r="H1119" s="591">
        <v>1</v>
      </c>
      <c r="I1119" s="591">
        <f t="shared" si="17"/>
        <v>14.41</v>
      </c>
      <c r="J1119" s="589" t="s">
        <v>7818</v>
      </c>
      <c r="K1119" s="589" t="s">
        <v>346</v>
      </c>
      <c r="L1119" s="590">
        <v>43090</v>
      </c>
      <c r="M1119" s="589" t="s">
        <v>71</v>
      </c>
      <c r="N1119" s="589" t="s">
        <v>7819</v>
      </c>
    </row>
    <row r="1120" spans="1:14" x14ac:dyDescent="0.2">
      <c r="A1120" s="589" t="s">
        <v>611</v>
      </c>
      <c r="B1120" s="589" t="s">
        <v>123</v>
      </c>
      <c r="C1120" s="589" t="s">
        <v>124</v>
      </c>
      <c r="D1120" s="589" t="s">
        <v>125</v>
      </c>
      <c r="E1120" s="589" t="s">
        <v>7820</v>
      </c>
      <c r="F1120" s="590">
        <v>43087</v>
      </c>
      <c r="G1120" s="591">
        <v>883.78</v>
      </c>
      <c r="H1120" s="591">
        <v>1</v>
      </c>
      <c r="I1120" s="591">
        <f t="shared" si="17"/>
        <v>883.78</v>
      </c>
      <c r="J1120" s="589" t="s">
        <v>7821</v>
      </c>
      <c r="K1120" s="589" t="s">
        <v>528</v>
      </c>
      <c r="L1120" s="590">
        <v>43090</v>
      </c>
      <c r="M1120" s="589" t="s">
        <v>71</v>
      </c>
      <c r="N1120" s="589" t="s">
        <v>474</v>
      </c>
    </row>
    <row r="1121" spans="1:14" x14ac:dyDescent="0.2">
      <c r="A1121" s="589" t="s">
        <v>611</v>
      </c>
      <c r="B1121" s="589" t="s">
        <v>123</v>
      </c>
      <c r="C1121" s="589" t="s">
        <v>124</v>
      </c>
      <c r="D1121" s="589" t="s">
        <v>125</v>
      </c>
      <c r="E1121" s="589" t="s">
        <v>7822</v>
      </c>
      <c r="F1121" s="590">
        <v>43087</v>
      </c>
      <c r="G1121" s="591">
        <v>17.64</v>
      </c>
      <c r="H1121" s="591">
        <v>1</v>
      </c>
      <c r="I1121" s="591">
        <f t="shared" si="17"/>
        <v>17.64</v>
      </c>
      <c r="J1121" s="589" t="s">
        <v>7823</v>
      </c>
      <c r="K1121" s="589" t="s">
        <v>111</v>
      </c>
      <c r="L1121" s="590">
        <v>43090</v>
      </c>
      <c r="M1121" s="589" t="s">
        <v>71</v>
      </c>
      <c r="N1121" s="589" t="s">
        <v>7824</v>
      </c>
    </row>
    <row r="1122" spans="1:14" x14ac:dyDescent="0.2">
      <c r="A1122" s="589" t="s">
        <v>611</v>
      </c>
      <c r="B1122" s="589" t="s">
        <v>123</v>
      </c>
      <c r="C1122" s="589" t="s">
        <v>124</v>
      </c>
      <c r="D1122" s="589" t="s">
        <v>125</v>
      </c>
      <c r="E1122" s="589" t="s">
        <v>7825</v>
      </c>
      <c r="F1122" s="590">
        <v>43082</v>
      </c>
      <c r="G1122" s="591">
        <v>28.29</v>
      </c>
      <c r="H1122" s="591">
        <v>1</v>
      </c>
      <c r="I1122" s="591">
        <f t="shared" si="17"/>
        <v>28.29</v>
      </c>
      <c r="J1122" s="589" t="s">
        <v>7818</v>
      </c>
      <c r="K1122" s="589" t="s">
        <v>346</v>
      </c>
      <c r="L1122" s="590">
        <v>43088</v>
      </c>
      <c r="M1122" s="589" t="s">
        <v>71</v>
      </c>
      <c r="N1122" s="589" t="s">
        <v>7819</v>
      </c>
    </row>
    <row r="1123" spans="1:14" x14ac:dyDescent="0.2">
      <c r="A1123" s="589" t="s">
        <v>611</v>
      </c>
      <c r="B1123" s="589" t="s">
        <v>123</v>
      </c>
      <c r="C1123" s="589" t="s">
        <v>124</v>
      </c>
      <c r="D1123" s="589" t="s">
        <v>125</v>
      </c>
      <c r="E1123" s="589" t="s">
        <v>7826</v>
      </c>
      <c r="F1123" s="590">
        <v>43082</v>
      </c>
      <c r="G1123" s="591">
        <v>707.7</v>
      </c>
      <c r="H1123" s="591">
        <v>1</v>
      </c>
      <c r="I1123" s="591">
        <f t="shared" si="17"/>
        <v>707.7</v>
      </c>
      <c r="J1123" s="589" t="s">
        <v>7827</v>
      </c>
      <c r="K1123" s="589" t="s">
        <v>528</v>
      </c>
      <c r="L1123" s="590">
        <v>43088</v>
      </c>
      <c r="M1123" s="589" t="s">
        <v>71</v>
      </c>
      <c r="N1123" s="589" t="s">
        <v>7828</v>
      </c>
    </row>
    <row r="1124" spans="1:14" x14ac:dyDescent="0.2">
      <c r="A1124" s="589" t="s">
        <v>611</v>
      </c>
      <c r="B1124" s="589" t="s">
        <v>123</v>
      </c>
      <c r="C1124" s="589" t="s">
        <v>124</v>
      </c>
      <c r="D1124" s="589" t="s">
        <v>125</v>
      </c>
      <c r="E1124" s="589" t="s">
        <v>7829</v>
      </c>
      <c r="F1124" s="590">
        <v>43082</v>
      </c>
      <c r="G1124" s="591">
        <v>93.78</v>
      </c>
      <c r="H1124" s="591">
        <v>1</v>
      </c>
      <c r="I1124" s="591">
        <f t="shared" si="17"/>
        <v>93.78</v>
      </c>
      <c r="J1124" s="589" t="s">
        <v>7830</v>
      </c>
      <c r="K1124" s="589" t="s">
        <v>377</v>
      </c>
      <c r="L1124" s="590">
        <v>43088</v>
      </c>
      <c r="M1124" s="589" t="s">
        <v>71</v>
      </c>
      <c r="N1124" s="589" t="s">
        <v>7831</v>
      </c>
    </row>
    <row r="1125" spans="1:14" x14ac:dyDescent="0.2">
      <c r="A1125" s="589" t="s">
        <v>611</v>
      </c>
      <c r="B1125" s="589" t="s">
        <v>123</v>
      </c>
      <c r="C1125" s="589" t="s">
        <v>124</v>
      </c>
      <c r="D1125" s="589" t="s">
        <v>125</v>
      </c>
      <c r="E1125" s="589" t="s">
        <v>7832</v>
      </c>
      <c r="F1125" s="590">
        <v>43081</v>
      </c>
      <c r="G1125" s="591">
        <v>496.63</v>
      </c>
      <c r="H1125" s="591">
        <v>1</v>
      </c>
      <c r="I1125" s="591">
        <f t="shared" si="17"/>
        <v>496.63</v>
      </c>
      <c r="J1125" s="589" t="s">
        <v>7833</v>
      </c>
      <c r="K1125" s="589" t="s">
        <v>617</v>
      </c>
      <c r="L1125" s="590">
        <v>43087</v>
      </c>
      <c r="M1125" s="589" t="s">
        <v>71</v>
      </c>
      <c r="N1125" s="589" t="s">
        <v>7834</v>
      </c>
    </row>
    <row r="1126" spans="1:14" x14ac:dyDescent="0.2">
      <c r="A1126" s="589" t="s">
        <v>611</v>
      </c>
      <c r="B1126" s="589" t="s">
        <v>123</v>
      </c>
      <c r="C1126" s="589" t="s">
        <v>124</v>
      </c>
      <c r="D1126" s="589" t="s">
        <v>125</v>
      </c>
      <c r="E1126" s="589" t="s">
        <v>7835</v>
      </c>
      <c r="F1126" s="590">
        <v>43080</v>
      </c>
      <c r="G1126" s="591">
        <v>319.08</v>
      </c>
      <c r="H1126" s="591">
        <v>1</v>
      </c>
      <c r="I1126" s="591">
        <f t="shared" si="17"/>
        <v>319.08</v>
      </c>
      <c r="J1126" s="589" t="s">
        <v>7836</v>
      </c>
      <c r="K1126" s="589" t="s">
        <v>668</v>
      </c>
      <c r="L1126" s="590">
        <v>43087</v>
      </c>
      <c r="M1126" s="589" t="s">
        <v>71</v>
      </c>
      <c r="N1126" s="589" t="s">
        <v>7837</v>
      </c>
    </row>
    <row r="1127" spans="1:14" x14ac:dyDescent="0.2">
      <c r="A1127" s="589" t="s">
        <v>611</v>
      </c>
      <c r="B1127" s="589" t="s">
        <v>123</v>
      </c>
      <c r="C1127" s="589" t="s">
        <v>124</v>
      </c>
      <c r="D1127" s="589" t="s">
        <v>125</v>
      </c>
      <c r="E1127" s="589" t="s">
        <v>7838</v>
      </c>
      <c r="F1127" s="590">
        <v>43080</v>
      </c>
      <c r="G1127" s="591">
        <v>151.25</v>
      </c>
      <c r="H1127" s="591">
        <v>1</v>
      </c>
      <c r="I1127" s="591">
        <f t="shared" si="17"/>
        <v>151.25</v>
      </c>
      <c r="J1127" s="589" t="s">
        <v>7833</v>
      </c>
      <c r="K1127" s="589" t="s">
        <v>617</v>
      </c>
      <c r="L1127" s="590">
        <v>43087</v>
      </c>
      <c r="M1127" s="589" t="s">
        <v>71</v>
      </c>
      <c r="N1127" s="589" t="s">
        <v>7834</v>
      </c>
    </row>
    <row r="1128" spans="1:14" x14ac:dyDescent="0.2">
      <c r="A1128" s="589" t="s">
        <v>611</v>
      </c>
      <c r="B1128" s="589" t="s">
        <v>123</v>
      </c>
      <c r="C1128" s="589" t="s">
        <v>124</v>
      </c>
      <c r="D1128" s="589" t="s">
        <v>125</v>
      </c>
      <c r="E1128" s="589" t="s">
        <v>7839</v>
      </c>
      <c r="F1128" s="590">
        <v>43074</v>
      </c>
      <c r="G1128" s="591">
        <v>51.35</v>
      </c>
      <c r="H1128" s="591">
        <v>1</v>
      </c>
      <c r="I1128" s="591">
        <f t="shared" si="17"/>
        <v>51.35</v>
      </c>
      <c r="J1128" s="589" t="s">
        <v>4663</v>
      </c>
      <c r="K1128" s="589" t="s">
        <v>668</v>
      </c>
      <c r="L1128" s="590">
        <v>43081</v>
      </c>
      <c r="M1128" s="589" t="s">
        <v>71</v>
      </c>
      <c r="N1128" s="589" t="s">
        <v>4664</v>
      </c>
    </row>
    <row r="1129" spans="1:14" x14ac:dyDescent="0.2">
      <c r="A1129" s="589" t="s">
        <v>611</v>
      </c>
      <c r="B1129" s="589" t="s">
        <v>123</v>
      </c>
      <c r="C1129" s="589" t="s">
        <v>124</v>
      </c>
      <c r="D1129" s="589" t="s">
        <v>125</v>
      </c>
      <c r="E1129" s="589" t="s">
        <v>7840</v>
      </c>
      <c r="F1129" s="590">
        <v>43074</v>
      </c>
      <c r="G1129" s="591">
        <v>51.35</v>
      </c>
      <c r="H1129" s="591">
        <v>1</v>
      </c>
      <c r="I1129" s="591">
        <f t="shared" si="17"/>
        <v>51.35</v>
      </c>
      <c r="J1129" s="589" t="s">
        <v>4668</v>
      </c>
      <c r="K1129" s="589" t="s">
        <v>509</v>
      </c>
      <c r="L1129" s="590">
        <v>43081</v>
      </c>
      <c r="M1129" s="589" t="s">
        <v>71</v>
      </c>
      <c r="N1129" s="589" t="s">
        <v>4669</v>
      </c>
    </row>
    <row r="1130" spans="1:14" x14ac:dyDescent="0.2">
      <c r="A1130" s="589" t="s">
        <v>611</v>
      </c>
      <c r="B1130" s="589" t="s">
        <v>123</v>
      </c>
      <c r="C1130" s="589" t="s">
        <v>124</v>
      </c>
      <c r="D1130" s="589" t="s">
        <v>125</v>
      </c>
      <c r="E1130" s="589" t="s">
        <v>7841</v>
      </c>
      <c r="F1130" s="590">
        <v>43074</v>
      </c>
      <c r="G1130" s="591">
        <v>10.77</v>
      </c>
      <c r="H1130" s="591">
        <v>1</v>
      </c>
      <c r="I1130" s="591">
        <f t="shared" si="17"/>
        <v>10.77</v>
      </c>
      <c r="J1130" s="589" t="s">
        <v>7823</v>
      </c>
      <c r="K1130" s="589" t="s">
        <v>111</v>
      </c>
      <c r="L1130" s="590">
        <v>43081</v>
      </c>
      <c r="M1130" s="589" t="s">
        <v>71</v>
      </c>
      <c r="N1130" s="589" t="s">
        <v>7824</v>
      </c>
    </row>
    <row r="1131" spans="1:14" x14ac:dyDescent="0.2">
      <c r="A1131" s="589" t="s">
        <v>611</v>
      </c>
      <c r="B1131" s="589" t="s">
        <v>123</v>
      </c>
      <c r="C1131" s="589" t="s">
        <v>124</v>
      </c>
      <c r="D1131" s="589" t="s">
        <v>125</v>
      </c>
      <c r="E1131" s="589" t="s">
        <v>7842</v>
      </c>
      <c r="F1131" s="590">
        <v>43068</v>
      </c>
      <c r="G1131" s="591">
        <v>54.45</v>
      </c>
      <c r="H1131" s="591">
        <v>1</v>
      </c>
      <c r="I1131" s="591">
        <f t="shared" si="17"/>
        <v>54.45</v>
      </c>
      <c r="J1131" s="589" t="s">
        <v>7843</v>
      </c>
      <c r="K1131" s="589" t="s">
        <v>668</v>
      </c>
      <c r="L1131" s="590">
        <v>43074</v>
      </c>
      <c r="M1131" s="589" t="s">
        <v>71</v>
      </c>
      <c r="N1131" s="589" t="s">
        <v>7844</v>
      </c>
    </row>
    <row r="1132" spans="1:14" x14ac:dyDescent="0.2">
      <c r="A1132" s="589" t="s">
        <v>611</v>
      </c>
      <c r="B1132" s="589" t="s">
        <v>123</v>
      </c>
      <c r="C1132" s="589" t="s">
        <v>124</v>
      </c>
      <c r="D1132" s="589" t="s">
        <v>125</v>
      </c>
      <c r="E1132" s="589" t="s">
        <v>7845</v>
      </c>
      <c r="F1132" s="590">
        <v>43068</v>
      </c>
      <c r="G1132" s="591">
        <v>25.58</v>
      </c>
      <c r="H1132" s="591">
        <v>1</v>
      </c>
      <c r="I1132" s="591">
        <f t="shared" si="17"/>
        <v>25.58</v>
      </c>
      <c r="J1132" s="589" t="s">
        <v>7846</v>
      </c>
      <c r="K1132" s="589" t="s">
        <v>86</v>
      </c>
      <c r="L1132" s="590">
        <v>43074</v>
      </c>
      <c r="M1132" s="589" t="s">
        <v>71</v>
      </c>
      <c r="N1132" s="589" t="s">
        <v>7847</v>
      </c>
    </row>
    <row r="1133" spans="1:14" x14ac:dyDescent="0.2">
      <c r="A1133" s="589" t="s">
        <v>611</v>
      </c>
      <c r="B1133" s="589" t="s">
        <v>123</v>
      </c>
      <c r="C1133" s="589" t="s">
        <v>124</v>
      </c>
      <c r="D1133" s="589" t="s">
        <v>125</v>
      </c>
      <c r="E1133" s="589" t="s">
        <v>7848</v>
      </c>
      <c r="F1133" s="590">
        <v>43063</v>
      </c>
      <c r="G1133" s="591">
        <v>19.66</v>
      </c>
      <c r="H1133" s="591">
        <v>1</v>
      </c>
      <c r="I1133" s="591">
        <f t="shared" si="17"/>
        <v>19.66</v>
      </c>
      <c r="J1133" s="589" t="s">
        <v>7843</v>
      </c>
      <c r="K1133" s="589" t="s">
        <v>668</v>
      </c>
      <c r="L1133" s="590">
        <v>43073</v>
      </c>
      <c r="M1133" s="589" t="s">
        <v>71</v>
      </c>
      <c r="N1133" s="589" t="s">
        <v>7844</v>
      </c>
    </row>
    <row r="1134" spans="1:14" x14ac:dyDescent="0.2">
      <c r="A1134" s="589" t="s">
        <v>611</v>
      </c>
      <c r="B1134" s="589" t="s">
        <v>123</v>
      </c>
      <c r="C1134" s="589" t="s">
        <v>124</v>
      </c>
      <c r="D1134" s="589" t="s">
        <v>125</v>
      </c>
      <c r="E1134" s="589" t="s">
        <v>7849</v>
      </c>
      <c r="F1134" s="590">
        <v>43062</v>
      </c>
      <c r="G1134" s="591">
        <v>42.33</v>
      </c>
      <c r="H1134" s="591">
        <v>1</v>
      </c>
      <c r="I1134" s="591">
        <f t="shared" si="17"/>
        <v>42.33</v>
      </c>
      <c r="J1134" s="589" t="s">
        <v>7850</v>
      </c>
      <c r="K1134" s="589" t="s">
        <v>111</v>
      </c>
      <c r="L1134" s="590">
        <v>43074</v>
      </c>
      <c r="M1134" s="589" t="s">
        <v>71</v>
      </c>
      <c r="N1134" s="589" t="s">
        <v>7851</v>
      </c>
    </row>
    <row r="1135" spans="1:14" x14ac:dyDescent="0.2">
      <c r="A1135" s="589" t="s">
        <v>611</v>
      </c>
      <c r="B1135" s="589" t="s">
        <v>123</v>
      </c>
      <c r="C1135" s="589" t="s">
        <v>124</v>
      </c>
      <c r="D1135" s="589" t="s">
        <v>125</v>
      </c>
      <c r="E1135" s="589" t="s">
        <v>7852</v>
      </c>
      <c r="F1135" s="590">
        <v>43060</v>
      </c>
      <c r="G1135" s="591">
        <v>444.68</v>
      </c>
      <c r="H1135" s="591">
        <v>1</v>
      </c>
      <c r="I1135" s="591">
        <f t="shared" si="17"/>
        <v>444.68</v>
      </c>
      <c r="J1135" s="589" t="s">
        <v>7853</v>
      </c>
      <c r="K1135" s="589" t="s">
        <v>668</v>
      </c>
      <c r="L1135" s="590">
        <v>43074</v>
      </c>
      <c r="M1135" s="589" t="s">
        <v>71</v>
      </c>
      <c r="N1135" s="589" t="s">
        <v>7854</v>
      </c>
    </row>
    <row r="1136" spans="1:14" x14ac:dyDescent="0.2">
      <c r="A1136" s="589" t="s">
        <v>611</v>
      </c>
      <c r="B1136" s="589" t="s">
        <v>4674</v>
      </c>
      <c r="C1136" s="589" t="s">
        <v>4675</v>
      </c>
      <c r="D1136" s="589" t="s">
        <v>4676</v>
      </c>
      <c r="E1136" s="589" t="s">
        <v>7855</v>
      </c>
      <c r="F1136" s="590">
        <v>43096</v>
      </c>
      <c r="G1136" s="591">
        <v>523.53</v>
      </c>
      <c r="H1136" s="591">
        <v>1</v>
      </c>
      <c r="I1136" s="591">
        <f t="shared" si="17"/>
        <v>523.53</v>
      </c>
      <c r="J1136" s="589" t="s">
        <v>7856</v>
      </c>
      <c r="K1136" s="589" t="s">
        <v>438</v>
      </c>
      <c r="L1136" s="590">
        <v>43096</v>
      </c>
      <c r="M1136" s="589" t="s">
        <v>71</v>
      </c>
      <c r="N1136" s="589" t="s">
        <v>7857</v>
      </c>
    </row>
    <row r="1137" spans="1:14" x14ac:dyDescent="0.2">
      <c r="A1137" s="589" t="s">
        <v>611</v>
      </c>
      <c r="B1137" s="589" t="s">
        <v>4674</v>
      </c>
      <c r="C1137" s="589" t="s">
        <v>4675</v>
      </c>
      <c r="D1137" s="589" t="s">
        <v>4676</v>
      </c>
      <c r="E1137" s="589" t="s">
        <v>7858</v>
      </c>
      <c r="F1137" s="590">
        <v>43089</v>
      </c>
      <c r="G1137" s="591">
        <v>53.46</v>
      </c>
      <c r="H1137" s="591">
        <v>1</v>
      </c>
      <c r="I1137" s="591">
        <f t="shared" si="17"/>
        <v>53.46</v>
      </c>
      <c r="J1137" s="589" t="s">
        <v>7859</v>
      </c>
      <c r="K1137" s="589" t="s">
        <v>181</v>
      </c>
      <c r="L1137" s="590">
        <v>43089</v>
      </c>
      <c r="M1137" s="589" t="s">
        <v>71</v>
      </c>
      <c r="N1137" s="589" t="s">
        <v>7860</v>
      </c>
    </row>
    <row r="1138" spans="1:14" x14ac:dyDescent="0.2">
      <c r="A1138" s="589" t="s">
        <v>611</v>
      </c>
      <c r="B1138" s="589" t="s">
        <v>4677</v>
      </c>
      <c r="C1138" s="589" t="s">
        <v>4678</v>
      </c>
      <c r="D1138" s="589" t="s">
        <v>4679</v>
      </c>
      <c r="E1138" s="589" t="s">
        <v>7861</v>
      </c>
      <c r="F1138" s="590">
        <v>43083</v>
      </c>
      <c r="G1138" s="591">
        <v>1038.6600000000001</v>
      </c>
      <c r="H1138" s="591">
        <v>1</v>
      </c>
      <c r="I1138" s="591">
        <f t="shared" si="17"/>
        <v>1038.6600000000001</v>
      </c>
      <c r="J1138" s="589" t="s">
        <v>7862</v>
      </c>
      <c r="K1138" s="589" t="s">
        <v>111</v>
      </c>
      <c r="L1138" s="590">
        <v>43087</v>
      </c>
      <c r="M1138" s="589" t="s">
        <v>71</v>
      </c>
      <c r="N1138" s="589" t="s">
        <v>7863</v>
      </c>
    </row>
    <row r="1139" spans="1:14" x14ac:dyDescent="0.2">
      <c r="A1139" s="589" t="s">
        <v>611</v>
      </c>
      <c r="B1139" s="589" t="s">
        <v>4677</v>
      </c>
      <c r="C1139" s="589" t="s">
        <v>4678</v>
      </c>
      <c r="D1139" s="589" t="s">
        <v>4679</v>
      </c>
      <c r="E1139" s="589" t="s">
        <v>7864</v>
      </c>
      <c r="F1139" s="590">
        <v>43083</v>
      </c>
      <c r="G1139" s="591">
        <v>1287.92</v>
      </c>
      <c r="H1139" s="591">
        <v>1</v>
      </c>
      <c r="I1139" s="591">
        <f t="shared" si="17"/>
        <v>1287.92</v>
      </c>
      <c r="J1139" s="589" t="s">
        <v>7865</v>
      </c>
      <c r="K1139" s="589" t="s">
        <v>111</v>
      </c>
      <c r="L1139" s="590">
        <v>43087</v>
      </c>
      <c r="M1139" s="589" t="s">
        <v>71</v>
      </c>
      <c r="N1139" s="589" t="s">
        <v>7866</v>
      </c>
    </row>
    <row r="1140" spans="1:14" x14ac:dyDescent="0.2">
      <c r="A1140" s="589" t="s">
        <v>611</v>
      </c>
      <c r="B1140" s="589" t="s">
        <v>234</v>
      </c>
      <c r="C1140" s="589" t="s">
        <v>342</v>
      </c>
      <c r="D1140" s="589" t="s">
        <v>235</v>
      </c>
      <c r="E1140" s="589" t="s">
        <v>7867</v>
      </c>
      <c r="F1140" s="590">
        <v>43096</v>
      </c>
      <c r="G1140" s="591">
        <v>677.36</v>
      </c>
      <c r="H1140" s="591">
        <v>1</v>
      </c>
      <c r="I1140" s="591">
        <f t="shared" si="17"/>
        <v>677.36</v>
      </c>
      <c r="J1140" s="589" t="s">
        <v>7868</v>
      </c>
      <c r="K1140" s="589" t="s">
        <v>2451</v>
      </c>
      <c r="L1140" s="590">
        <v>43096</v>
      </c>
      <c r="M1140" s="589" t="s">
        <v>71</v>
      </c>
      <c r="N1140" s="589" t="s">
        <v>7869</v>
      </c>
    </row>
    <row r="1141" spans="1:14" x14ac:dyDescent="0.2">
      <c r="A1141" s="589" t="s">
        <v>611</v>
      </c>
      <c r="B1141" s="589" t="s">
        <v>234</v>
      </c>
      <c r="C1141" s="589" t="s">
        <v>342</v>
      </c>
      <c r="D1141" s="589" t="s">
        <v>235</v>
      </c>
      <c r="E1141" s="589" t="s">
        <v>7870</v>
      </c>
      <c r="F1141" s="590">
        <v>43096</v>
      </c>
      <c r="G1141" s="591">
        <v>512.41</v>
      </c>
      <c r="H1141" s="591">
        <v>1</v>
      </c>
      <c r="I1141" s="591">
        <f t="shared" si="17"/>
        <v>512.41</v>
      </c>
      <c r="J1141" s="589" t="s">
        <v>7871</v>
      </c>
      <c r="K1141" s="589" t="s">
        <v>3076</v>
      </c>
      <c r="L1141" s="590">
        <v>43096</v>
      </c>
      <c r="M1141" s="589" t="s">
        <v>71</v>
      </c>
      <c r="N1141" s="589" t="s">
        <v>7872</v>
      </c>
    </row>
    <row r="1142" spans="1:14" x14ac:dyDescent="0.2">
      <c r="A1142" s="589" t="s">
        <v>611</v>
      </c>
      <c r="B1142" s="589" t="s">
        <v>234</v>
      </c>
      <c r="C1142" s="589" t="s">
        <v>342</v>
      </c>
      <c r="D1142" s="589" t="s">
        <v>235</v>
      </c>
      <c r="E1142" s="589" t="s">
        <v>7873</v>
      </c>
      <c r="F1142" s="590">
        <v>43096</v>
      </c>
      <c r="G1142" s="591">
        <v>52.36</v>
      </c>
      <c r="H1142" s="591">
        <v>1</v>
      </c>
      <c r="I1142" s="591">
        <f t="shared" si="17"/>
        <v>52.36</v>
      </c>
      <c r="J1142" s="589" t="s">
        <v>7874</v>
      </c>
      <c r="K1142" s="589" t="s">
        <v>262</v>
      </c>
      <c r="L1142" s="590">
        <v>43096</v>
      </c>
      <c r="M1142" s="589" t="s">
        <v>71</v>
      </c>
      <c r="N1142" s="589" t="s">
        <v>7875</v>
      </c>
    </row>
    <row r="1143" spans="1:14" x14ac:dyDescent="0.2">
      <c r="A1143" s="589" t="s">
        <v>611</v>
      </c>
      <c r="B1143" s="589" t="s">
        <v>234</v>
      </c>
      <c r="C1143" s="589" t="s">
        <v>342</v>
      </c>
      <c r="D1143" s="589" t="s">
        <v>235</v>
      </c>
      <c r="E1143" s="589" t="s">
        <v>7876</v>
      </c>
      <c r="F1143" s="590">
        <v>43096</v>
      </c>
      <c r="G1143" s="591">
        <v>34.9</v>
      </c>
      <c r="H1143" s="591">
        <v>1</v>
      </c>
      <c r="I1143" s="591">
        <f t="shared" si="17"/>
        <v>34.9</v>
      </c>
      <c r="J1143" s="589" t="s">
        <v>7877</v>
      </c>
      <c r="K1143" s="589" t="s">
        <v>539</v>
      </c>
      <c r="L1143" s="590">
        <v>43096</v>
      </c>
      <c r="M1143" s="589" t="s">
        <v>71</v>
      </c>
      <c r="N1143" s="589" t="s">
        <v>7878</v>
      </c>
    </row>
    <row r="1144" spans="1:14" x14ac:dyDescent="0.2">
      <c r="A1144" s="589" t="s">
        <v>611</v>
      </c>
      <c r="B1144" s="589" t="s">
        <v>234</v>
      </c>
      <c r="C1144" s="589" t="s">
        <v>342</v>
      </c>
      <c r="D1144" s="589" t="s">
        <v>235</v>
      </c>
      <c r="E1144" s="589" t="s">
        <v>7879</v>
      </c>
      <c r="F1144" s="590">
        <v>43090</v>
      </c>
      <c r="G1144" s="591">
        <v>68.73</v>
      </c>
      <c r="H1144" s="591">
        <v>1</v>
      </c>
      <c r="I1144" s="591">
        <f t="shared" si="17"/>
        <v>68.73</v>
      </c>
      <c r="J1144" s="589" t="s">
        <v>7880</v>
      </c>
      <c r="K1144" s="589" t="s">
        <v>539</v>
      </c>
      <c r="L1144" s="590">
        <v>43090</v>
      </c>
      <c r="M1144" s="589" t="s">
        <v>71</v>
      </c>
      <c r="N1144" s="589" t="s">
        <v>7881</v>
      </c>
    </row>
    <row r="1145" spans="1:14" x14ac:dyDescent="0.2">
      <c r="A1145" s="589" t="s">
        <v>611</v>
      </c>
      <c r="B1145" s="589" t="s">
        <v>234</v>
      </c>
      <c r="C1145" s="589" t="s">
        <v>342</v>
      </c>
      <c r="D1145" s="589" t="s">
        <v>235</v>
      </c>
      <c r="E1145" s="589" t="s">
        <v>7882</v>
      </c>
      <c r="F1145" s="590">
        <v>43090</v>
      </c>
      <c r="G1145" s="591">
        <v>52.9</v>
      </c>
      <c r="H1145" s="591">
        <v>1</v>
      </c>
      <c r="I1145" s="591">
        <f t="shared" si="17"/>
        <v>52.9</v>
      </c>
      <c r="J1145" s="589" t="s">
        <v>7883</v>
      </c>
      <c r="K1145" s="589" t="s">
        <v>118</v>
      </c>
      <c r="L1145" s="590">
        <v>43090</v>
      </c>
      <c r="M1145" s="589" t="s">
        <v>71</v>
      </c>
      <c r="N1145" s="589" t="s">
        <v>7884</v>
      </c>
    </row>
    <row r="1146" spans="1:14" x14ac:dyDescent="0.2">
      <c r="A1146" s="589" t="s">
        <v>611</v>
      </c>
      <c r="B1146" s="589" t="s">
        <v>234</v>
      </c>
      <c r="C1146" s="589" t="s">
        <v>342</v>
      </c>
      <c r="D1146" s="589" t="s">
        <v>235</v>
      </c>
      <c r="E1146" s="589" t="s">
        <v>7885</v>
      </c>
      <c r="F1146" s="590">
        <v>43090</v>
      </c>
      <c r="G1146" s="591">
        <v>1199.8399999999999</v>
      </c>
      <c r="H1146" s="591">
        <v>1</v>
      </c>
      <c r="I1146" s="591">
        <f t="shared" si="17"/>
        <v>1199.8399999999999</v>
      </c>
      <c r="J1146" s="589" t="s">
        <v>5434</v>
      </c>
      <c r="K1146" s="589" t="s">
        <v>2170</v>
      </c>
      <c r="L1146" s="590">
        <v>43090</v>
      </c>
      <c r="M1146" s="589" t="s">
        <v>71</v>
      </c>
      <c r="N1146" s="589" t="s">
        <v>5435</v>
      </c>
    </row>
    <row r="1147" spans="1:14" x14ac:dyDescent="0.2">
      <c r="A1147" s="589" t="s">
        <v>611</v>
      </c>
      <c r="B1147" s="589" t="s">
        <v>234</v>
      </c>
      <c r="C1147" s="589" t="s">
        <v>342</v>
      </c>
      <c r="D1147" s="589" t="s">
        <v>235</v>
      </c>
      <c r="E1147" s="589" t="s">
        <v>7886</v>
      </c>
      <c r="F1147" s="590">
        <v>43084</v>
      </c>
      <c r="G1147" s="591">
        <v>164.44</v>
      </c>
      <c r="H1147" s="591">
        <v>1</v>
      </c>
      <c r="I1147" s="591">
        <f t="shared" si="17"/>
        <v>164.44</v>
      </c>
      <c r="J1147" s="589" t="s">
        <v>7887</v>
      </c>
      <c r="K1147" s="589" t="s">
        <v>465</v>
      </c>
      <c r="L1147" s="590">
        <v>43087</v>
      </c>
      <c r="M1147" s="589" t="s">
        <v>71</v>
      </c>
      <c r="N1147" s="589" t="s">
        <v>7888</v>
      </c>
    </row>
    <row r="1148" spans="1:14" x14ac:dyDescent="0.2">
      <c r="A1148" s="589" t="s">
        <v>611</v>
      </c>
      <c r="B1148" s="589" t="s">
        <v>234</v>
      </c>
      <c r="C1148" s="589" t="s">
        <v>342</v>
      </c>
      <c r="D1148" s="589" t="s">
        <v>235</v>
      </c>
      <c r="E1148" s="589" t="s">
        <v>7889</v>
      </c>
      <c r="F1148" s="590">
        <v>43083</v>
      </c>
      <c r="G1148" s="591">
        <v>477.95</v>
      </c>
      <c r="H1148" s="591">
        <v>1</v>
      </c>
      <c r="I1148" s="591">
        <f t="shared" si="17"/>
        <v>477.95</v>
      </c>
      <c r="J1148" s="589" t="s">
        <v>7890</v>
      </c>
      <c r="K1148" s="589" t="s">
        <v>1361</v>
      </c>
      <c r="L1148" s="590">
        <v>43087</v>
      </c>
      <c r="M1148" s="589" t="s">
        <v>71</v>
      </c>
      <c r="N1148" s="589" t="s">
        <v>7891</v>
      </c>
    </row>
    <row r="1149" spans="1:14" x14ac:dyDescent="0.2">
      <c r="A1149" s="589" t="s">
        <v>611</v>
      </c>
      <c r="B1149" s="589" t="s">
        <v>234</v>
      </c>
      <c r="C1149" s="589" t="s">
        <v>342</v>
      </c>
      <c r="D1149" s="589" t="s">
        <v>235</v>
      </c>
      <c r="E1149" s="589" t="s">
        <v>7892</v>
      </c>
      <c r="F1149" s="590">
        <v>43082</v>
      </c>
      <c r="G1149" s="591">
        <v>21.01</v>
      </c>
      <c r="H1149" s="591">
        <v>1</v>
      </c>
      <c r="I1149" s="591">
        <f t="shared" si="17"/>
        <v>21.01</v>
      </c>
      <c r="J1149" s="589" t="s">
        <v>7893</v>
      </c>
      <c r="K1149" s="589" t="s">
        <v>394</v>
      </c>
      <c r="L1149" s="590">
        <v>43082</v>
      </c>
      <c r="M1149" s="589" t="s">
        <v>71</v>
      </c>
      <c r="N1149" s="589" t="s">
        <v>7894</v>
      </c>
    </row>
    <row r="1150" spans="1:14" x14ac:dyDescent="0.2">
      <c r="A1150" s="589" t="s">
        <v>611</v>
      </c>
      <c r="B1150" s="589" t="s">
        <v>2513</v>
      </c>
      <c r="C1150" s="589" t="s">
        <v>2514</v>
      </c>
      <c r="D1150" s="589" t="s">
        <v>2515</v>
      </c>
      <c r="E1150" s="589" t="s">
        <v>7895</v>
      </c>
      <c r="F1150" s="590">
        <v>43098</v>
      </c>
      <c r="G1150" s="591">
        <v>7210.86</v>
      </c>
      <c r="H1150" s="591">
        <v>1</v>
      </c>
      <c r="I1150" s="591">
        <f t="shared" si="17"/>
        <v>7210.86</v>
      </c>
      <c r="J1150" s="589" t="s">
        <v>474</v>
      </c>
      <c r="K1150" s="589" t="s">
        <v>161</v>
      </c>
      <c r="L1150" s="590">
        <v>43098</v>
      </c>
      <c r="M1150" s="589" t="s">
        <v>71</v>
      </c>
      <c r="N1150" s="589" t="s">
        <v>474</v>
      </c>
    </row>
    <row r="1151" spans="1:14" x14ac:dyDescent="0.2">
      <c r="A1151" s="589" t="s">
        <v>611</v>
      </c>
      <c r="B1151" s="589" t="s">
        <v>2513</v>
      </c>
      <c r="C1151" s="589" t="s">
        <v>2514</v>
      </c>
      <c r="D1151" s="589" t="s">
        <v>2515</v>
      </c>
      <c r="E1151" s="589" t="s">
        <v>7896</v>
      </c>
      <c r="F1151" s="590">
        <v>43089</v>
      </c>
      <c r="G1151" s="591">
        <v>1768.54</v>
      </c>
      <c r="H1151" s="591">
        <v>1</v>
      </c>
      <c r="I1151" s="591">
        <f t="shared" si="17"/>
        <v>1768.54</v>
      </c>
      <c r="J1151" s="589" t="s">
        <v>7897</v>
      </c>
      <c r="K1151" s="589" t="s">
        <v>161</v>
      </c>
      <c r="L1151" s="590">
        <v>43089</v>
      </c>
      <c r="M1151" s="589" t="s">
        <v>71</v>
      </c>
      <c r="N1151" s="589" t="s">
        <v>7898</v>
      </c>
    </row>
    <row r="1152" spans="1:14" x14ac:dyDescent="0.2">
      <c r="A1152" s="589" t="s">
        <v>611</v>
      </c>
      <c r="B1152" s="589" t="s">
        <v>4702</v>
      </c>
      <c r="C1152" s="589" t="s">
        <v>4703</v>
      </c>
      <c r="D1152" s="589" t="s">
        <v>4704</v>
      </c>
      <c r="E1152" s="589" t="s">
        <v>7899</v>
      </c>
      <c r="F1152" s="590">
        <v>43080</v>
      </c>
      <c r="G1152" s="591">
        <v>2159.85</v>
      </c>
      <c r="H1152" s="591">
        <v>1</v>
      </c>
      <c r="I1152" s="591">
        <f t="shared" si="17"/>
        <v>2159.85</v>
      </c>
      <c r="J1152" s="589" t="s">
        <v>7900</v>
      </c>
      <c r="K1152" s="589" t="s">
        <v>161</v>
      </c>
      <c r="L1152" s="590">
        <v>43083</v>
      </c>
      <c r="M1152" s="589" t="s">
        <v>71</v>
      </c>
      <c r="N1152" s="589" t="s">
        <v>7901</v>
      </c>
    </row>
    <row r="1153" spans="1:14" x14ac:dyDescent="0.2">
      <c r="A1153" s="589" t="s">
        <v>611</v>
      </c>
      <c r="B1153" s="589" t="s">
        <v>4702</v>
      </c>
      <c r="C1153" s="589" t="s">
        <v>4703</v>
      </c>
      <c r="D1153" s="589" t="s">
        <v>4704</v>
      </c>
      <c r="E1153" s="589" t="s">
        <v>7902</v>
      </c>
      <c r="F1153" s="590">
        <v>43080</v>
      </c>
      <c r="G1153" s="591">
        <v>2314.13</v>
      </c>
      <c r="H1153" s="591">
        <v>1</v>
      </c>
      <c r="I1153" s="591">
        <f t="shared" si="17"/>
        <v>2314.13</v>
      </c>
      <c r="J1153" s="589" t="s">
        <v>7900</v>
      </c>
      <c r="K1153" s="589" t="s">
        <v>161</v>
      </c>
      <c r="L1153" s="590">
        <v>43083</v>
      </c>
      <c r="M1153" s="589" t="s">
        <v>71</v>
      </c>
      <c r="N1153" s="589" t="s">
        <v>7901</v>
      </c>
    </row>
    <row r="1154" spans="1:14" x14ac:dyDescent="0.2">
      <c r="A1154" s="589" t="s">
        <v>611</v>
      </c>
      <c r="B1154" s="589" t="s">
        <v>4702</v>
      </c>
      <c r="C1154" s="589" t="s">
        <v>4703</v>
      </c>
      <c r="D1154" s="589" t="s">
        <v>4704</v>
      </c>
      <c r="E1154" s="589" t="s">
        <v>7903</v>
      </c>
      <c r="F1154" s="590">
        <v>43080</v>
      </c>
      <c r="G1154" s="591">
        <v>2776.95</v>
      </c>
      <c r="H1154" s="591">
        <v>1</v>
      </c>
      <c r="I1154" s="591">
        <f t="shared" si="17"/>
        <v>2776.95</v>
      </c>
      <c r="J1154" s="589" t="s">
        <v>7900</v>
      </c>
      <c r="K1154" s="589" t="s">
        <v>161</v>
      </c>
      <c r="L1154" s="590">
        <v>43083</v>
      </c>
      <c r="M1154" s="589" t="s">
        <v>71</v>
      </c>
      <c r="N1154" s="589" t="s">
        <v>7901</v>
      </c>
    </row>
    <row r="1155" spans="1:14" x14ac:dyDescent="0.2">
      <c r="A1155" s="589" t="s">
        <v>611</v>
      </c>
      <c r="B1155" s="589" t="s">
        <v>4702</v>
      </c>
      <c r="C1155" s="589" t="s">
        <v>4703</v>
      </c>
      <c r="D1155" s="589" t="s">
        <v>4704</v>
      </c>
      <c r="E1155" s="589" t="s">
        <v>7904</v>
      </c>
      <c r="F1155" s="590">
        <v>43080</v>
      </c>
      <c r="G1155" s="591">
        <v>5366.59</v>
      </c>
      <c r="H1155" s="591">
        <v>1</v>
      </c>
      <c r="I1155" s="591">
        <f t="shared" ref="I1155:I1218" si="18">G1155*H1155</f>
        <v>5366.59</v>
      </c>
      <c r="J1155" s="589" t="s">
        <v>7905</v>
      </c>
      <c r="K1155" s="589" t="s">
        <v>161</v>
      </c>
      <c r="L1155" s="590">
        <v>43083</v>
      </c>
      <c r="M1155" s="589" t="s">
        <v>71</v>
      </c>
      <c r="N1155" s="589" t="s">
        <v>7906</v>
      </c>
    </row>
    <row r="1156" spans="1:14" x14ac:dyDescent="0.2">
      <c r="A1156" s="589" t="s">
        <v>611</v>
      </c>
      <c r="B1156" s="589" t="s">
        <v>4702</v>
      </c>
      <c r="C1156" s="589" t="s">
        <v>4703</v>
      </c>
      <c r="D1156" s="589" t="s">
        <v>4704</v>
      </c>
      <c r="E1156" s="589" t="s">
        <v>7907</v>
      </c>
      <c r="F1156" s="590">
        <v>43080</v>
      </c>
      <c r="G1156" s="591">
        <v>10733.18</v>
      </c>
      <c r="H1156" s="591">
        <v>1</v>
      </c>
      <c r="I1156" s="591">
        <f t="shared" si="18"/>
        <v>10733.18</v>
      </c>
      <c r="J1156" s="589" t="s">
        <v>4705</v>
      </c>
      <c r="K1156" s="589" t="s">
        <v>161</v>
      </c>
      <c r="L1156" s="590">
        <v>43083</v>
      </c>
      <c r="M1156" s="589" t="s">
        <v>71</v>
      </c>
      <c r="N1156" s="589" t="s">
        <v>4706</v>
      </c>
    </row>
    <row r="1157" spans="1:14" x14ac:dyDescent="0.2">
      <c r="A1157" s="589" t="s">
        <v>611</v>
      </c>
      <c r="B1157" s="589" t="s">
        <v>4702</v>
      </c>
      <c r="C1157" s="589" t="s">
        <v>4703</v>
      </c>
      <c r="D1157" s="589" t="s">
        <v>4704</v>
      </c>
      <c r="E1157" s="589" t="s">
        <v>7908</v>
      </c>
      <c r="F1157" s="590">
        <v>43080</v>
      </c>
      <c r="G1157" s="591">
        <v>511.1</v>
      </c>
      <c r="H1157" s="591">
        <v>1</v>
      </c>
      <c r="I1157" s="591">
        <f t="shared" si="18"/>
        <v>511.1</v>
      </c>
      <c r="J1157" s="589" t="s">
        <v>7905</v>
      </c>
      <c r="K1157" s="589" t="s">
        <v>161</v>
      </c>
      <c r="L1157" s="590">
        <v>43083</v>
      </c>
      <c r="M1157" s="589" t="s">
        <v>71</v>
      </c>
      <c r="N1157" s="589" t="s">
        <v>7906</v>
      </c>
    </row>
    <row r="1158" spans="1:14" x14ac:dyDescent="0.2">
      <c r="A1158" s="589" t="s">
        <v>611</v>
      </c>
      <c r="B1158" s="589" t="s">
        <v>4702</v>
      </c>
      <c r="C1158" s="589" t="s">
        <v>4703</v>
      </c>
      <c r="D1158" s="589" t="s">
        <v>4704</v>
      </c>
      <c r="E1158" s="589" t="s">
        <v>7909</v>
      </c>
      <c r="F1158" s="590">
        <v>43080</v>
      </c>
      <c r="G1158" s="591">
        <v>5366.59</v>
      </c>
      <c r="H1158" s="591">
        <v>1</v>
      </c>
      <c r="I1158" s="591">
        <f t="shared" si="18"/>
        <v>5366.59</v>
      </c>
      <c r="J1158" s="589" t="s">
        <v>7905</v>
      </c>
      <c r="K1158" s="589" t="s">
        <v>161</v>
      </c>
      <c r="L1158" s="590">
        <v>43083</v>
      </c>
      <c r="M1158" s="589" t="s">
        <v>71</v>
      </c>
      <c r="N1158" s="589" t="s">
        <v>7906</v>
      </c>
    </row>
    <row r="1159" spans="1:14" x14ac:dyDescent="0.2">
      <c r="A1159" s="589" t="s">
        <v>611</v>
      </c>
      <c r="B1159" s="589" t="s">
        <v>4702</v>
      </c>
      <c r="C1159" s="589" t="s">
        <v>4703</v>
      </c>
      <c r="D1159" s="589" t="s">
        <v>4704</v>
      </c>
      <c r="E1159" s="589" t="s">
        <v>7910</v>
      </c>
      <c r="F1159" s="590">
        <v>43080</v>
      </c>
      <c r="G1159" s="591">
        <v>5366.59</v>
      </c>
      <c r="H1159" s="591">
        <v>1</v>
      </c>
      <c r="I1159" s="591">
        <f t="shared" si="18"/>
        <v>5366.59</v>
      </c>
      <c r="J1159" s="589" t="s">
        <v>7905</v>
      </c>
      <c r="K1159" s="589" t="s">
        <v>161</v>
      </c>
      <c r="L1159" s="590">
        <v>43083</v>
      </c>
      <c r="M1159" s="589" t="s">
        <v>71</v>
      </c>
      <c r="N1159" s="589" t="s">
        <v>7906</v>
      </c>
    </row>
    <row r="1160" spans="1:14" x14ac:dyDescent="0.2">
      <c r="A1160" s="589" t="s">
        <v>611</v>
      </c>
      <c r="B1160" s="589" t="s">
        <v>4702</v>
      </c>
      <c r="C1160" s="589" t="s">
        <v>4703</v>
      </c>
      <c r="D1160" s="589" t="s">
        <v>4704</v>
      </c>
      <c r="E1160" s="589" t="s">
        <v>7911</v>
      </c>
      <c r="F1160" s="590">
        <v>43080</v>
      </c>
      <c r="G1160" s="591">
        <v>4567.99</v>
      </c>
      <c r="H1160" s="591">
        <v>1</v>
      </c>
      <c r="I1160" s="591">
        <f t="shared" si="18"/>
        <v>4567.99</v>
      </c>
      <c r="J1160" s="589" t="s">
        <v>7912</v>
      </c>
      <c r="K1160" s="589" t="s">
        <v>161</v>
      </c>
      <c r="L1160" s="590">
        <v>43083</v>
      </c>
      <c r="M1160" s="589" t="s">
        <v>71</v>
      </c>
      <c r="N1160" s="589" t="s">
        <v>7913</v>
      </c>
    </row>
    <row r="1161" spans="1:14" x14ac:dyDescent="0.2">
      <c r="A1161" s="589" t="s">
        <v>611</v>
      </c>
      <c r="B1161" s="589" t="s">
        <v>4702</v>
      </c>
      <c r="C1161" s="589" t="s">
        <v>4703</v>
      </c>
      <c r="D1161" s="589" t="s">
        <v>4704</v>
      </c>
      <c r="E1161" s="589" t="s">
        <v>7914</v>
      </c>
      <c r="F1161" s="590">
        <v>43080</v>
      </c>
      <c r="G1161" s="591">
        <v>4599.9399999999996</v>
      </c>
      <c r="H1161" s="591">
        <v>1</v>
      </c>
      <c r="I1161" s="591">
        <f t="shared" si="18"/>
        <v>4599.9399999999996</v>
      </c>
      <c r="J1161" s="589" t="s">
        <v>7912</v>
      </c>
      <c r="K1161" s="589" t="s">
        <v>161</v>
      </c>
      <c r="L1161" s="590">
        <v>43083</v>
      </c>
      <c r="M1161" s="589" t="s">
        <v>71</v>
      </c>
      <c r="N1161" s="589" t="s">
        <v>7913</v>
      </c>
    </row>
    <row r="1162" spans="1:14" x14ac:dyDescent="0.2">
      <c r="A1162" s="589" t="s">
        <v>611</v>
      </c>
      <c r="B1162" s="589" t="s">
        <v>4702</v>
      </c>
      <c r="C1162" s="589" t="s">
        <v>4703</v>
      </c>
      <c r="D1162" s="589" t="s">
        <v>4704</v>
      </c>
      <c r="E1162" s="589" t="s">
        <v>7915</v>
      </c>
      <c r="F1162" s="590">
        <v>43080</v>
      </c>
      <c r="G1162" s="591">
        <v>3085.5</v>
      </c>
      <c r="H1162" s="591">
        <v>1</v>
      </c>
      <c r="I1162" s="591">
        <f t="shared" si="18"/>
        <v>3085.5</v>
      </c>
      <c r="J1162" s="589" t="s">
        <v>7900</v>
      </c>
      <c r="K1162" s="589" t="s">
        <v>161</v>
      </c>
      <c r="L1162" s="590">
        <v>43083</v>
      </c>
      <c r="M1162" s="589" t="s">
        <v>71</v>
      </c>
      <c r="N1162" s="589" t="s">
        <v>7901</v>
      </c>
    </row>
    <row r="1163" spans="1:14" x14ac:dyDescent="0.2">
      <c r="A1163" s="589" t="s">
        <v>611</v>
      </c>
      <c r="B1163" s="589" t="s">
        <v>193</v>
      </c>
      <c r="C1163" s="589" t="s">
        <v>194</v>
      </c>
      <c r="D1163" s="589" t="s">
        <v>195</v>
      </c>
      <c r="E1163" s="589" t="s">
        <v>7916</v>
      </c>
      <c r="F1163" s="590">
        <v>43090</v>
      </c>
      <c r="G1163" s="591">
        <v>1116.5899999999999</v>
      </c>
      <c r="H1163" s="591">
        <v>1</v>
      </c>
      <c r="I1163" s="591">
        <f t="shared" si="18"/>
        <v>1116.5899999999999</v>
      </c>
      <c r="J1163" s="589" t="s">
        <v>7917</v>
      </c>
      <c r="K1163" s="589" t="s">
        <v>457</v>
      </c>
      <c r="L1163" s="590">
        <v>43090</v>
      </c>
      <c r="M1163" s="589" t="s">
        <v>71</v>
      </c>
      <c r="N1163" s="589" t="s">
        <v>7918</v>
      </c>
    </row>
    <row r="1164" spans="1:14" x14ac:dyDescent="0.2">
      <c r="A1164" s="589" t="s">
        <v>611</v>
      </c>
      <c r="B1164" s="589" t="s">
        <v>193</v>
      </c>
      <c r="C1164" s="589" t="s">
        <v>194</v>
      </c>
      <c r="D1164" s="589" t="s">
        <v>195</v>
      </c>
      <c r="E1164" s="589" t="s">
        <v>7919</v>
      </c>
      <c r="F1164" s="590">
        <v>43088</v>
      </c>
      <c r="G1164" s="591">
        <v>107.47</v>
      </c>
      <c r="H1164" s="591">
        <v>1</v>
      </c>
      <c r="I1164" s="591">
        <f t="shared" si="18"/>
        <v>107.47</v>
      </c>
      <c r="J1164" s="589" t="s">
        <v>7920</v>
      </c>
      <c r="K1164" s="589" t="s">
        <v>509</v>
      </c>
      <c r="L1164" s="590">
        <v>43088</v>
      </c>
      <c r="M1164" s="589" t="s">
        <v>71</v>
      </c>
      <c r="N1164" s="589" t="s">
        <v>7921</v>
      </c>
    </row>
    <row r="1165" spans="1:14" x14ac:dyDescent="0.2">
      <c r="A1165" s="589" t="s">
        <v>611</v>
      </c>
      <c r="B1165" s="589" t="s">
        <v>193</v>
      </c>
      <c r="C1165" s="589" t="s">
        <v>194</v>
      </c>
      <c r="D1165" s="589" t="s">
        <v>195</v>
      </c>
      <c r="E1165" s="589" t="s">
        <v>7922</v>
      </c>
      <c r="F1165" s="590">
        <v>43083</v>
      </c>
      <c r="G1165" s="591">
        <v>161.21</v>
      </c>
      <c r="H1165" s="591">
        <v>1</v>
      </c>
      <c r="I1165" s="591">
        <f t="shared" si="18"/>
        <v>161.21</v>
      </c>
      <c r="J1165" s="589" t="s">
        <v>7923</v>
      </c>
      <c r="K1165" s="589" t="s">
        <v>509</v>
      </c>
      <c r="L1165" s="590">
        <v>43083</v>
      </c>
      <c r="M1165" s="589" t="s">
        <v>71</v>
      </c>
      <c r="N1165" s="589" t="s">
        <v>7924</v>
      </c>
    </row>
    <row r="1166" spans="1:14" x14ac:dyDescent="0.2">
      <c r="A1166" s="589" t="s">
        <v>611</v>
      </c>
      <c r="B1166" s="589" t="s">
        <v>193</v>
      </c>
      <c r="C1166" s="589" t="s">
        <v>194</v>
      </c>
      <c r="D1166" s="589" t="s">
        <v>195</v>
      </c>
      <c r="E1166" s="589" t="s">
        <v>7925</v>
      </c>
      <c r="F1166" s="590">
        <v>43082</v>
      </c>
      <c r="G1166" s="591">
        <v>327.52</v>
      </c>
      <c r="H1166" s="591">
        <v>1</v>
      </c>
      <c r="I1166" s="591">
        <f t="shared" si="18"/>
        <v>327.52</v>
      </c>
      <c r="J1166" s="589" t="s">
        <v>7926</v>
      </c>
      <c r="K1166" s="589" t="s">
        <v>1806</v>
      </c>
      <c r="L1166" s="590">
        <v>43082</v>
      </c>
      <c r="M1166" s="589" t="s">
        <v>71</v>
      </c>
      <c r="N1166" s="589" t="s">
        <v>7927</v>
      </c>
    </row>
    <row r="1167" spans="1:14" x14ac:dyDescent="0.2">
      <c r="A1167" s="589" t="s">
        <v>611</v>
      </c>
      <c r="B1167" s="589" t="s">
        <v>193</v>
      </c>
      <c r="C1167" s="589" t="s">
        <v>194</v>
      </c>
      <c r="D1167" s="589" t="s">
        <v>195</v>
      </c>
      <c r="E1167" s="589" t="s">
        <v>7928</v>
      </c>
      <c r="F1167" s="590">
        <v>43070</v>
      </c>
      <c r="G1167" s="591">
        <v>508.2</v>
      </c>
      <c r="H1167" s="591">
        <v>1</v>
      </c>
      <c r="I1167" s="591">
        <f t="shared" si="18"/>
        <v>508.2</v>
      </c>
      <c r="J1167" s="589" t="s">
        <v>7929</v>
      </c>
      <c r="K1167" s="589" t="s">
        <v>668</v>
      </c>
      <c r="L1167" s="590">
        <v>43070</v>
      </c>
      <c r="M1167" s="589" t="s">
        <v>71</v>
      </c>
      <c r="N1167" s="589" t="s">
        <v>7930</v>
      </c>
    </row>
    <row r="1168" spans="1:14" x14ac:dyDescent="0.2">
      <c r="A1168" s="589" t="s">
        <v>611</v>
      </c>
      <c r="B1168" s="589" t="s">
        <v>362</v>
      </c>
      <c r="C1168" s="589" t="s">
        <v>363</v>
      </c>
      <c r="D1168" s="589" t="s">
        <v>364</v>
      </c>
      <c r="E1168" s="589" t="s">
        <v>7931</v>
      </c>
      <c r="F1168" s="590">
        <v>43096</v>
      </c>
      <c r="G1168" s="591">
        <v>480.01</v>
      </c>
      <c r="H1168" s="591">
        <v>1</v>
      </c>
      <c r="I1168" s="591">
        <f t="shared" si="18"/>
        <v>480.01</v>
      </c>
      <c r="J1168" s="589" t="s">
        <v>474</v>
      </c>
      <c r="K1168" s="589" t="s">
        <v>2144</v>
      </c>
      <c r="L1168" s="590">
        <v>43096</v>
      </c>
      <c r="M1168" s="589" t="s">
        <v>71</v>
      </c>
      <c r="N1168" s="589" t="s">
        <v>474</v>
      </c>
    </row>
    <row r="1169" spans="1:14" x14ac:dyDescent="0.2">
      <c r="A1169" s="589" t="s">
        <v>611</v>
      </c>
      <c r="B1169" s="589" t="s">
        <v>362</v>
      </c>
      <c r="C1169" s="589" t="s">
        <v>363</v>
      </c>
      <c r="D1169" s="589" t="s">
        <v>364</v>
      </c>
      <c r="E1169" s="589" t="s">
        <v>7932</v>
      </c>
      <c r="F1169" s="590">
        <v>43096</v>
      </c>
      <c r="G1169" s="591">
        <v>57.38</v>
      </c>
      <c r="H1169" s="591">
        <v>1</v>
      </c>
      <c r="I1169" s="591">
        <f t="shared" si="18"/>
        <v>57.38</v>
      </c>
      <c r="J1169" s="589" t="s">
        <v>474</v>
      </c>
      <c r="K1169" s="589" t="s">
        <v>3723</v>
      </c>
      <c r="L1169" s="590">
        <v>43096</v>
      </c>
      <c r="M1169" s="589" t="s">
        <v>71</v>
      </c>
      <c r="N1169" s="589" t="s">
        <v>474</v>
      </c>
    </row>
    <row r="1170" spans="1:14" x14ac:dyDescent="0.2">
      <c r="A1170" s="589" t="s">
        <v>611</v>
      </c>
      <c r="B1170" s="589" t="s">
        <v>362</v>
      </c>
      <c r="C1170" s="589" t="s">
        <v>363</v>
      </c>
      <c r="D1170" s="589" t="s">
        <v>364</v>
      </c>
      <c r="E1170" s="589" t="s">
        <v>7933</v>
      </c>
      <c r="F1170" s="590">
        <v>43096</v>
      </c>
      <c r="G1170" s="591">
        <v>295.49</v>
      </c>
      <c r="H1170" s="591">
        <v>1</v>
      </c>
      <c r="I1170" s="591">
        <f t="shared" si="18"/>
        <v>295.49</v>
      </c>
      <c r="J1170" s="589" t="s">
        <v>474</v>
      </c>
      <c r="K1170" s="589" t="s">
        <v>547</v>
      </c>
      <c r="L1170" s="590">
        <v>43096</v>
      </c>
      <c r="M1170" s="589" t="s">
        <v>71</v>
      </c>
      <c r="N1170" s="589" t="s">
        <v>474</v>
      </c>
    </row>
    <row r="1171" spans="1:14" x14ac:dyDescent="0.2">
      <c r="A1171" s="589" t="s">
        <v>611</v>
      </c>
      <c r="B1171" s="589" t="s">
        <v>362</v>
      </c>
      <c r="C1171" s="589" t="s">
        <v>363</v>
      </c>
      <c r="D1171" s="589" t="s">
        <v>364</v>
      </c>
      <c r="E1171" s="589" t="s">
        <v>7934</v>
      </c>
      <c r="F1171" s="590">
        <v>43096</v>
      </c>
      <c r="G1171" s="591">
        <v>53.48</v>
      </c>
      <c r="H1171" s="591">
        <v>1</v>
      </c>
      <c r="I1171" s="591">
        <f t="shared" si="18"/>
        <v>53.48</v>
      </c>
      <c r="J1171" s="589" t="s">
        <v>474</v>
      </c>
      <c r="K1171" s="589" t="s">
        <v>607</v>
      </c>
      <c r="L1171" s="590">
        <v>43096</v>
      </c>
      <c r="M1171" s="589" t="s">
        <v>71</v>
      </c>
      <c r="N1171" s="589" t="s">
        <v>474</v>
      </c>
    </row>
    <row r="1172" spans="1:14" x14ac:dyDescent="0.2">
      <c r="A1172" s="589" t="s">
        <v>611</v>
      </c>
      <c r="B1172" s="589" t="s">
        <v>362</v>
      </c>
      <c r="C1172" s="589" t="s">
        <v>363</v>
      </c>
      <c r="D1172" s="589" t="s">
        <v>364</v>
      </c>
      <c r="E1172" s="589" t="s">
        <v>7935</v>
      </c>
      <c r="F1172" s="590">
        <v>43096</v>
      </c>
      <c r="G1172" s="591">
        <v>614.09</v>
      </c>
      <c r="H1172" s="591">
        <v>1</v>
      </c>
      <c r="I1172" s="591">
        <f t="shared" si="18"/>
        <v>614.09</v>
      </c>
      <c r="J1172" s="589" t="s">
        <v>474</v>
      </c>
      <c r="K1172" s="589" t="s">
        <v>2036</v>
      </c>
      <c r="L1172" s="590">
        <v>43096</v>
      </c>
      <c r="M1172" s="589" t="s">
        <v>71</v>
      </c>
      <c r="N1172" s="589" t="s">
        <v>474</v>
      </c>
    </row>
    <row r="1173" spans="1:14" x14ac:dyDescent="0.2">
      <c r="A1173" s="589" t="s">
        <v>611</v>
      </c>
      <c r="B1173" s="589" t="s">
        <v>362</v>
      </c>
      <c r="C1173" s="589" t="s">
        <v>363</v>
      </c>
      <c r="D1173" s="589" t="s">
        <v>364</v>
      </c>
      <c r="E1173" s="589" t="s">
        <v>5005</v>
      </c>
      <c r="F1173" s="590">
        <v>43096</v>
      </c>
      <c r="G1173" s="591">
        <v>46.84</v>
      </c>
      <c r="H1173" s="591">
        <v>1</v>
      </c>
      <c r="I1173" s="591">
        <f t="shared" si="18"/>
        <v>46.84</v>
      </c>
      <c r="J1173" s="589" t="s">
        <v>474</v>
      </c>
      <c r="K1173" s="589" t="s">
        <v>608</v>
      </c>
      <c r="L1173" s="590">
        <v>43096</v>
      </c>
      <c r="M1173" s="589" t="s">
        <v>71</v>
      </c>
      <c r="N1173" s="589" t="s">
        <v>474</v>
      </c>
    </row>
    <row r="1174" spans="1:14" x14ac:dyDescent="0.2">
      <c r="A1174" s="589" t="s">
        <v>611</v>
      </c>
      <c r="B1174" s="589" t="s">
        <v>362</v>
      </c>
      <c r="C1174" s="589" t="s">
        <v>363</v>
      </c>
      <c r="D1174" s="589" t="s">
        <v>364</v>
      </c>
      <c r="E1174" s="589" t="s">
        <v>7936</v>
      </c>
      <c r="F1174" s="590">
        <v>43096</v>
      </c>
      <c r="G1174" s="591">
        <v>10.65</v>
      </c>
      <c r="H1174" s="591">
        <v>1</v>
      </c>
      <c r="I1174" s="591">
        <f t="shared" si="18"/>
        <v>10.65</v>
      </c>
      <c r="J1174" s="589" t="s">
        <v>474</v>
      </c>
      <c r="K1174" s="589" t="s">
        <v>608</v>
      </c>
      <c r="L1174" s="590">
        <v>43096</v>
      </c>
      <c r="M1174" s="589" t="s">
        <v>71</v>
      </c>
      <c r="N1174" s="589" t="s">
        <v>474</v>
      </c>
    </row>
    <row r="1175" spans="1:14" x14ac:dyDescent="0.2">
      <c r="A1175" s="589" t="s">
        <v>611</v>
      </c>
      <c r="B1175" s="589" t="s">
        <v>362</v>
      </c>
      <c r="C1175" s="589" t="s">
        <v>363</v>
      </c>
      <c r="D1175" s="589" t="s">
        <v>364</v>
      </c>
      <c r="E1175" s="589" t="s">
        <v>7937</v>
      </c>
      <c r="F1175" s="590">
        <v>43096</v>
      </c>
      <c r="G1175" s="591">
        <v>15</v>
      </c>
      <c r="H1175" s="591">
        <v>1</v>
      </c>
      <c r="I1175" s="591">
        <f t="shared" si="18"/>
        <v>15</v>
      </c>
      <c r="J1175" s="589" t="s">
        <v>474</v>
      </c>
      <c r="K1175" s="589" t="s">
        <v>2943</v>
      </c>
      <c r="L1175" s="590">
        <v>43096</v>
      </c>
      <c r="M1175" s="589" t="s">
        <v>71</v>
      </c>
      <c r="N1175" s="589" t="s">
        <v>474</v>
      </c>
    </row>
    <row r="1176" spans="1:14" x14ac:dyDescent="0.2">
      <c r="A1176" s="589" t="s">
        <v>611</v>
      </c>
      <c r="B1176" s="589" t="s">
        <v>362</v>
      </c>
      <c r="C1176" s="589" t="s">
        <v>363</v>
      </c>
      <c r="D1176" s="589" t="s">
        <v>364</v>
      </c>
      <c r="E1176" s="589" t="s">
        <v>7938</v>
      </c>
      <c r="F1176" s="590">
        <v>43096</v>
      </c>
      <c r="G1176" s="591">
        <v>214.88</v>
      </c>
      <c r="H1176" s="591">
        <v>1</v>
      </c>
      <c r="I1176" s="591">
        <f t="shared" si="18"/>
        <v>214.88</v>
      </c>
      <c r="J1176" s="589" t="s">
        <v>474</v>
      </c>
      <c r="K1176" s="589" t="s">
        <v>2943</v>
      </c>
      <c r="L1176" s="590">
        <v>43096</v>
      </c>
      <c r="M1176" s="589" t="s">
        <v>71</v>
      </c>
      <c r="N1176" s="589" t="s">
        <v>474</v>
      </c>
    </row>
    <row r="1177" spans="1:14" x14ac:dyDescent="0.2">
      <c r="A1177" s="589" t="s">
        <v>611</v>
      </c>
      <c r="B1177" s="589" t="s">
        <v>362</v>
      </c>
      <c r="C1177" s="589" t="s">
        <v>363</v>
      </c>
      <c r="D1177" s="589" t="s">
        <v>364</v>
      </c>
      <c r="E1177" s="589" t="s">
        <v>7939</v>
      </c>
      <c r="F1177" s="590">
        <v>43096</v>
      </c>
      <c r="G1177" s="591">
        <v>33.270000000000003</v>
      </c>
      <c r="H1177" s="591">
        <v>1</v>
      </c>
      <c r="I1177" s="591">
        <f t="shared" si="18"/>
        <v>33.270000000000003</v>
      </c>
      <c r="J1177" s="589" t="s">
        <v>474</v>
      </c>
      <c r="K1177" s="589" t="s">
        <v>520</v>
      </c>
      <c r="L1177" s="590">
        <v>43096</v>
      </c>
      <c r="M1177" s="589" t="s">
        <v>71</v>
      </c>
      <c r="N1177" s="589" t="s">
        <v>474</v>
      </c>
    </row>
    <row r="1178" spans="1:14" x14ac:dyDescent="0.2">
      <c r="A1178" s="589" t="s">
        <v>611</v>
      </c>
      <c r="B1178" s="589" t="s">
        <v>362</v>
      </c>
      <c r="C1178" s="589" t="s">
        <v>363</v>
      </c>
      <c r="D1178" s="589" t="s">
        <v>364</v>
      </c>
      <c r="E1178" s="589" t="s">
        <v>7940</v>
      </c>
      <c r="F1178" s="590">
        <v>43096</v>
      </c>
      <c r="G1178" s="591">
        <v>55.83</v>
      </c>
      <c r="H1178" s="591">
        <v>1</v>
      </c>
      <c r="I1178" s="591">
        <f t="shared" si="18"/>
        <v>55.83</v>
      </c>
      <c r="J1178" s="589" t="s">
        <v>474</v>
      </c>
      <c r="K1178" s="589" t="s">
        <v>520</v>
      </c>
      <c r="L1178" s="590">
        <v>43096</v>
      </c>
      <c r="M1178" s="589" t="s">
        <v>71</v>
      </c>
      <c r="N1178" s="589" t="s">
        <v>474</v>
      </c>
    </row>
    <row r="1179" spans="1:14" x14ac:dyDescent="0.2">
      <c r="A1179" s="589" t="s">
        <v>611</v>
      </c>
      <c r="B1179" s="589" t="s">
        <v>362</v>
      </c>
      <c r="C1179" s="589" t="s">
        <v>363</v>
      </c>
      <c r="D1179" s="589" t="s">
        <v>364</v>
      </c>
      <c r="E1179" s="589" t="s">
        <v>4477</v>
      </c>
      <c r="F1179" s="590">
        <v>43096</v>
      </c>
      <c r="G1179" s="591">
        <v>47.61</v>
      </c>
      <c r="H1179" s="591">
        <v>1</v>
      </c>
      <c r="I1179" s="591">
        <f t="shared" si="18"/>
        <v>47.61</v>
      </c>
      <c r="J1179" s="589" t="s">
        <v>474</v>
      </c>
      <c r="K1179" s="589" t="s">
        <v>520</v>
      </c>
      <c r="L1179" s="590">
        <v>43096</v>
      </c>
      <c r="M1179" s="589" t="s">
        <v>71</v>
      </c>
      <c r="N1179" s="589" t="s">
        <v>474</v>
      </c>
    </row>
    <row r="1180" spans="1:14" x14ac:dyDescent="0.2">
      <c r="A1180" s="589" t="s">
        <v>611</v>
      </c>
      <c r="B1180" s="589" t="s">
        <v>362</v>
      </c>
      <c r="C1180" s="589" t="s">
        <v>363</v>
      </c>
      <c r="D1180" s="589" t="s">
        <v>364</v>
      </c>
      <c r="E1180" s="589" t="s">
        <v>4478</v>
      </c>
      <c r="F1180" s="590">
        <v>43096</v>
      </c>
      <c r="G1180" s="591">
        <v>198.68</v>
      </c>
      <c r="H1180" s="591">
        <v>1</v>
      </c>
      <c r="I1180" s="591">
        <f t="shared" si="18"/>
        <v>198.68</v>
      </c>
      <c r="J1180" s="589" t="s">
        <v>474</v>
      </c>
      <c r="K1180" s="589" t="s">
        <v>520</v>
      </c>
      <c r="L1180" s="590">
        <v>43096</v>
      </c>
      <c r="M1180" s="589" t="s">
        <v>71</v>
      </c>
      <c r="N1180" s="589" t="s">
        <v>474</v>
      </c>
    </row>
    <row r="1181" spans="1:14" x14ac:dyDescent="0.2">
      <c r="A1181" s="589" t="s">
        <v>611</v>
      </c>
      <c r="B1181" s="589" t="s">
        <v>362</v>
      </c>
      <c r="C1181" s="589" t="s">
        <v>363</v>
      </c>
      <c r="D1181" s="589" t="s">
        <v>364</v>
      </c>
      <c r="E1181" s="589" t="s">
        <v>7941</v>
      </c>
      <c r="F1181" s="590">
        <v>43096</v>
      </c>
      <c r="G1181" s="591">
        <v>58.02</v>
      </c>
      <c r="H1181" s="591">
        <v>1</v>
      </c>
      <c r="I1181" s="591">
        <f t="shared" si="18"/>
        <v>58.02</v>
      </c>
      <c r="J1181" s="589" t="s">
        <v>474</v>
      </c>
      <c r="K1181" s="589" t="s">
        <v>520</v>
      </c>
      <c r="L1181" s="590">
        <v>43096</v>
      </c>
      <c r="M1181" s="589" t="s">
        <v>71</v>
      </c>
      <c r="N1181" s="589" t="s">
        <v>474</v>
      </c>
    </row>
    <row r="1182" spans="1:14" x14ac:dyDescent="0.2">
      <c r="A1182" s="589" t="s">
        <v>611</v>
      </c>
      <c r="B1182" s="589" t="s">
        <v>362</v>
      </c>
      <c r="C1182" s="589" t="s">
        <v>363</v>
      </c>
      <c r="D1182" s="589" t="s">
        <v>364</v>
      </c>
      <c r="E1182" s="589" t="s">
        <v>7942</v>
      </c>
      <c r="F1182" s="590">
        <v>43096</v>
      </c>
      <c r="G1182" s="591">
        <v>123.36</v>
      </c>
      <c r="H1182" s="591">
        <v>1</v>
      </c>
      <c r="I1182" s="591">
        <f t="shared" si="18"/>
        <v>123.36</v>
      </c>
      <c r="J1182" s="589" t="s">
        <v>474</v>
      </c>
      <c r="K1182" s="589" t="s">
        <v>2943</v>
      </c>
      <c r="L1182" s="590">
        <v>43096</v>
      </c>
      <c r="M1182" s="589" t="s">
        <v>71</v>
      </c>
      <c r="N1182" s="589" t="s">
        <v>474</v>
      </c>
    </row>
    <row r="1183" spans="1:14" x14ac:dyDescent="0.2">
      <c r="A1183" s="589" t="s">
        <v>611</v>
      </c>
      <c r="B1183" s="589" t="s">
        <v>362</v>
      </c>
      <c r="C1183" s="589" t="s">
        <v>363</v>
      </c>
      <c r="D1183" s="589" t="s">
        <v>364</v>
      </c>
      <c r="E1183" s="589" t="s">
        <v>5159</v>
      </c>
      <c r="F1183" s="590">
        <v>43096</v>
      </c>
      <c r="G1183" s="591">
        <v>75.61</v>
      </c>
      <c r="H1183" s="591">
        <v>1</v>
      </c>
      <c r="I1183" s="591">
        <f t="shared" si="18"/>
        <v>75.61</v>
      </c>
      <c r="J1183" s="589" t="s">
        <v>474</v>
      </c>
      <c r="K1183" s="589" t="s">
        <v>2943</v>
      </c>
      <c r="L1183" s="590">
        <v>43096</v>
      </c>
      <c r="M1183" s="589" t="s">
        <v>71</v>
      </c>
      <c r="N1183" s="589" t="s">
        <v>474</v>
      </c>
    </row>
    <row r="1184" spans="1:14" x14ac:dyDescent="0.2">
      <c r="A1184" s="589" t="s">
        <v>611</v>
      </c>
      <c r="B1184" s="589" t="s">
        <v>362</v>
      </c>
      <c r="C1184" s="589" t="s">
        <v>363</v>
      </c>
      <c r="D1184" s="589" t="s">
        <v>364</v>
      </c>
      <c r="E1184" s="589" t="s">
        <v>7943</v>
      </c>
      <c r="F1184" s="590">
        <v>43096</v>
      </c>
      <c r="G1184" s="591">
        <v>106.41</v>
      </c>
      <c r="H1184" s="591">
        <v>1</v>
      </c>
      <c r="I1184" s="591">
        <f t="shared" si="18"/>
        <v>106.41</v>
      </c>
      <c r="J1184" s="589" t="s">
        <v>474</v>
      </c>
      <c r="K1184" s="589" t="s">
        <v>526</v>
      </c>
      <c r="L1184" s="590">
        <v>43096</v>
      </c>
      <c r="M1184" s="589" t="s">
        <v>71</v>
      </c>
      <c r="N1184" s="589" t="s">
        <v>474</v>
      </c>
    </row>
    <row r="1185" spans="1:14" x14ac:dyDescent="0.2">
      <c r="A1185" s="589" t="s">
        <v>611</v>
      </c>
      <c r="B1185" s="589" t="s">
        <v>362</v>
      </c>
      <c r="C1185" s="589" t="s">
        <v>363</v>
      </c>
      <c r="D1185" s="589" t="s">
        <v>364</v>
      </c>
      <c r="E1185" s="589" t="s">
        <v>7944</v>
      </c>
      <c r="F1185" s="590">
        <v>43096</v>
      </c>
      <c r="G1185" s="591">
        <v>225.3</v>
      </c>
      <c r="H1185" s="591">
        <v>1</v>
      </c>
      <c r="I1185" s="591">
        <f t="shared" si="18"/>
        <v>225.3</v>
      </c>
      <c r="J1185" s="589" t="s">
        <v>474</v>
      </c>
      <c r="K1185" s="589" t="s">
        <v>526</v>
      </c>
      <c r="L1185" s="590">
        <v>43096</v>
      </c>
      <c r="M1185" s="589" t="s">
        <v>71</v>
      </c>
      <c r="N1185" s="589" t="s">
        <v>474</v>
      </c>
    </row>
    <row r="1186" spans="1:14" x14ac:dyDescent="0.2">
      <c r="A1186" s="589" t="s">
        <v>611</v>
      </c>
      <c r="B1186" s="589" t="s">
        <v>362</v>
      </c>
      <c r="C1186" s="589" t="s">
        <v>363</v>
      </c>
      <c r="D1186" s="589" t="s">
        <v>364</v>
      </c>
      <c r="E1186" s="589" t="s">
        <v>7945</v>
      </c>
      <c r="F1186" s="590">
        <v>43096</v>
      </c>
      <c r="G1186" s="591">
        <v>31.97</v>
      </c>
      <c r="H1186" s="591">
        <v>1</v>
      </c>
      <c r="I1186" s="591">
        <f t="shared" si="18"/>
        <v>31.97</v>
      </c>
      <c r="J1186" s="589" t="s">
        <v>474</v>
      </c>
      <c r="K1186" s="589" t="s">
        <v>260</v>
      </c>
      <c r="L1186" s="590">
        <v>43096</v>
      </c>
      <c r="M1186" s="589" t="s">
        <v>71</v>
      </c>
      <c r="N1186" s="589" t="s">
        <v>474</v>
      </c>
    </row>
    <row r="1187" spans="1:14" x14ac:dyDescent="0.2">
      <c r="A1187" s="589" t="s">
        <v>611</v>
      </c>
      <c r="B1187" s="589" t="s">
        <v>362</v>
      </c>
      <c r="C1187" s="589" t="s">
        <v>363</v>
      </c>
      <c r="D1187" s="589" t="s">
        <v>364</v>
      </c>
      <c r="E1187" s="589" t="s">
        <v>7946</v>
      </c>
      <c r="F1187" s="590">
        <v>43096</v>
      </c>
      <c r="G1187" s="591">
        <v>1185.8</v>
      </c>
      <c r="H1187" s="591">
        <v>1</v>
      </c>
      <c r="I1187" s="591">
        <f t="shared" si="18"/>
        <v>1185.8</v>
      </c>
      <c r="J1187" s="589" t="s">
        <v>474</v>
      </c>
      <c r="K1187" s="589" t="s">
        <v>260</v>
      </c>
      <c r="L1187" s="590">
        <v>43096</v>
      </c>
      <c r="M1187" s="589" t="s">
        <v>71</v>
      </c>
      <c r="N1187" s="589" t="s">
        <v>474</v>
      </c>
    </row>
    <row r="1188" spans="1:14" x14ac:dyDescent="0.2">
      <c r="A1188" s="589" t="s">
        <v>611</v>
      </c>
      <c r="B1188" s="589" t="s">
        <v>362</v>
      </c>
      <c r="C1188" s="589" t="s">
        <v>363</v>
      </c>
      <c r="D1188" s="589" t="s">
        <v>364</v>
      </c>
      <c r="E1188" s="589" t="s">
        <v>7947</v>
      </c>
      <c r="F1188" s="590">
        <v>43089</v>
      </c>
      <c r="G1188" s="591">
        <v>99</v>
      </c>
      <c r="H1188" s="591">
        <v>1</v>
      </c>
      <c r="I1188" s="591">
        <f t="shared" si="18"/>
        <v>99</v>
      </c>
      <c r="J1188" s="589" t="s">
        <v>474</v>
      </c>
      <c r="K1188" s="589" t="s">
        <v>607</v>
      </c>
      <c r="L1188" s="590">
        <v>43089</v>
      </c>
      <c r="M1188" s="589" t="s">
        <v>71</v>
      </c>
      <c r="N1188" s="589" t="s">
        <v>474</v>
      </c>
    </row>
    <row r="1189" spans="1:14" x14ac:dyDescent="0.2">
      <c r="A1189" s="589" t="s">
        <v>611</v>
      </c>
      <c r="B1189" s="589" t="s">
        <v>362</v>
      </c>
      <c r="C1189" s="589" t="s">
        <v>363</v>
      </c>
      <c r="D1189" s="589" t="s">
        <v>364</v>
      </c>
      <c r="E1189" s="589" t="s">
        <v>7948</v>
      </c>
      <c r="F1189" s="590">
        <v>43089</v>
      </c>
      <c r="G1189" s="591">
        <v>642.27</v>
      </c>
      <c r="H1189" s="591">
        <v>1</v>
      </c>
      <c r="I1189" s="591">
        <f t="shared" si="18"/>
        <v>642.27</v>
      </c>
      <c r="J1189" s="589" t="s">
        <v>474</v>
      </c>
      <c r="K1189" s="589" t="s">
        <v>547</v>
      </c>
      <c r="L1189" s="590">
        <v>43089</v>
      </c>
      <c r="M1189" s="589" t="s">
        <v>71</v>
      </c>
      <c r="N1189" s="589" t="s">
        <v>474</v>
      </c>
    </row>
    <row r="1190" spans="1:14" x14ac:dyDescent="0.2">
      <c r="A1190" s="589" t="s">
        <v>611</v>
      </c>
      <c r="B1190" s="589" t="s">
        <v>2516</v>
      </c>
      <c r="C1190" s="589" t="s">
        <v>2517</v>
      </c>
      <c r="D1190" s="589" t="s">
        <v>2518</v>
      </c>
      <c r="E1190" s="589" t="s">
        <v>7949</v>
      </c>
      <c r="F1190" s="590">
        <v>43082</v>
      </c>
      <c r="G1190" s="591">
        <v>618.30999999999995</v>
      </c>
      <c r="H1190" s="591">
        <v>1</v>
      </c>
      <c r="I1190" s="591">
        <f t="shared" si="18"/>
        <v>618.30999999999995</v>
      </c>
      <c r="J1190" s="589" t="s">
        <v>7950</v>
      </c>
      <c r="K1190" s="589" t="s">
        <v>111</v>
      </c>
      <c r="L1190" s="590">
        <v>43082</v>
      </c>
      <c r="M1190" s="589" t="s">
        <v>71</v>
      </c>
      <c r="N1190" s="589" t="s">
        <v>7951</v>
      </c>
    </row>
    <row r="1191" spans="1:14" x14ac:dyDescent="0.2">
      <c r="A1191" s="589" t="s">
        <v>611</v>
      </c>
      <c r="B1191" s="589" t="s">
        <v>190</v>
      </c>
      <c r="C1191" s="589" t="s">
        <v>191</v>
      </c>
      <c r="D1191" s="589" t="s">
        <v>192</v>
      </c>
      <c r="E1191" s="589" t="s">
        <v>7952</v>
      </c>
      <c r="F1191" s="590">
        <v>43091</v>
      </c>
      <c r="G1191" s="591">
        <v>116.78</v>
      </c>
      <c r="H1191" s="591">
        <v>1</v>
      </c>
      <c r="I1191" s="591">
        <f t="shared" si="18"/>
        <v>116.78</v>
      </c>
      <c r="J1191" s="589" t="s">
        <v>7953</v>
      </c>
      <c r="K1191" s="589" t="s">
        <v>237</v>
      </c>
      <c r="L1191" s="590">
        <v>43091</v>
      </c>
      <c r="M1191" s="589" t="s">
        <v>71</v>
      </c>
      <c r="N1191" s="589" t="s">
        <v>7954</v>
      </c>
    </row>
    <row r="1192" spans="1:14" x14ac:dyDescent="0.2">
      <c r="A1192" s="589" t="s">
        <v>611</v>
      </c>
      <c r="B1192" s="589" t="s">
        <v>190</v>
      </c>
      <c r="C1192" s="589" t="s">
        <v>191</v>
      </c>
      <c r="D1192" s="589" t="s">
        <v>192</v>
      </c>
      <c r="E1192" s="589" t="s">
        <v>7955</v>
      </c>
      <c r="F1192" s="590">
        <v>43087</v>
      </c>
      <c r="G1192" s="591">
        <v>137.09</v>
      </c>
      <c r="H1192" s="591">
        <v>1</v>
      </c>
      <c r="I1192" s="591">
        <f t="shared" si="18"/>
        <v>137.09</v>
      </c>
      <c r="J1192" s="589" t="s">
        <v>7956</v>
      </c>
      <c r="K1192" s="589" t="s">
        <v>111</v>
      </c>
      <c r="L1192" s="590">
        <v>43087</v>
      </c>
      <c r="M1192" s="589" t="s">
        <v>71</v>
      </c>
      <c r="N1192" s="589" t="s">
        <v>7957</v>
      </c>
    </row>
    <row r="1193" spans="1:14" x14ac:dyDescent="0.2">
      <c r="A1193" s="589" t="s">
        <v>611</v>
      </c>
      <c r="B1193" s="589" t="s">
        <v>7958</v>
      </c>
      <c r="C1193" s="589" t="s">
        <v>7959</v>
      </c>
      <c r="D1193" s="589" t="s">
        <v>7960</v>
      </c>
      <c r="E1193" s="589" t="s">
        <v>7961</v>
      </c>
      <c r="F1193" s="590">
        <v>43089</v>
      </c>
      <c r="G1193" s="591">
        <v>465.75</v>
      </c>
      <c r="H1193" s="591">
        <v>1</v>
      </c>
      <c r="I1193" s="591">
        <f t="shared" si="18"/>
        <v>465.75</v>
      </c>
      <c r="J1193" s="589" t="s">
        <v>7962</v>
      </c>
      <c r="K1193" s="589" t="s">
        <v>1346</v>
      </c>
      <c r="L1193" s="590">
        <v>43097</v>
      </c>
      <c r="M1193" s="589" t="s">
        <v>71</v>
      </c>
      <c r="N1193" s="589" t="s">
        <v>7963</v>
      </c>
    </row>
    <row r="1194" spans="1:14" x14ac:dyDescent="0.2">
      <c r="A1194" s="589" t="s">
        <v>611</v>
      </c>
      <c r="B1194" s="589" t="s">
        <v>7958</v>
      </c>
      <c r="C1194" s="589" t="s">
        <v>7959</v>
      </c>
      <c r="D1194" s="589" t="s">
        <v>7960</v>
      </c>
      <c r="E1194" s="589" t="s">
        <v>7964</v>
      </c>
      <c r="F1194" s="590">
        <v>43076</v>
      </c>
      <c r="G1194" s="591">
        <v>363.97</v>
      </c>
      <c r="H1194" s="591">
        <v>1</v>
      </c>
      <c r="I1194" s="591">
        <f t="shared" si="18"/>
        <v>363.97</v>
      </c>
      <c r="J1194" s="589" t="s">
        <v>7965</v>
      </c>
      <c r="K1194" s="589" t="s">
        <v>1346</v>
      </c>
      <c r="L1194" s="590">
        <v>43088</v>
      </c>
      <c r="M1194" s="589" t="s">
        <v>71</v>
      </c>
      <c r="N1194" s="589" t="s">
        <v>7966</v>
      </c>
    </row>
    <row r="1195" spans="1:14" x14ac:dyDescent="0.2">
      <c r="A1195" s="589" t="s">
        <v>611</v>
      </c>
      <c r="B1195" s="589" t="s">
        <v>7967</v>
      </c>
      <c r="C1195" s="589" t="s">
        <v>7968</v>
      </c>
      <c r="D1195" s="589" t="s">
        <v>7969</v>
      </c>
      <c r="E1195" s="589" t="s">
        <v>7970</v>
      </c>
      <c r="F1195" s="590">
        <v>43074</v>
      </c>
      <c r="G1195" s="591">
        <v>21767.3</v>
      </c>
      <c r="H1195" s="591">
        <v>1</v>
      </c>
      <c r="I1195" s="591">
        <f t="shared" si="18"/>
        <v>21767.3</v>
      </c>
      <c r="J1195" s="589" t="s">
        <v>7971</v>
      </c>
      <c r="K1195" s="589" t="s">
        <v>231</v>
      </c>
      <c r="L1195" s="590">
        <v>43096</v>
      </c>
      <c r="M1195" s="589" t="s">
        <v>71</v>
      </c>
      <c r="N1195" s="589" t="s">
        <v>7972</v>
      </c>
    </row>
    <row r="1196" spans="1:14" x14ac:dyDescent="0.2">
      <c r="A1196" s="589" t="s">
        <v>611</v>
      </c>
      <c r="B1196" s="589" t="s">
        <v>187</v>
      </c>
      <c r="C1196" s="589" t="s">
        <v>188</v>
      </c>
      <c r="D1196" s="589" t="s">
        <v>189</v>
      </c>
      <c r="E1196" s="589" t="s">
        <v>7973</v>
      </c>
      <c r="F1196" s="590">
        <v>43089</v>
      </c>
      <c r="G1196" s="591">
        <v>372.49</v>
      </c>
      <c r="H1196" s="591">
        <v>1</v>
      </c>
      <c r="I1196" s="591">
        <f t="shared" si="18"/>
        <v>372.49</v>
      </c>
      <c r="J1196" s="589" t="s">
        <v>4735</v>
      </c>
      <c r="K1196" s="589" t="s">
        <v>520</v>
      </c>
      <c r="L1196" s="590">
        <v>43089</v>
      </c>
      <c r="M1196" s="589" t="s">
        <v>71</v>
      </c>
      <c r="N1196" s="589" t="s">
        <v>4736</v>
      </c>
    </row>
    <row r="1197" spans="1:14" x14ac:dyDescent="0.2">
      <c r="A1197" s="589" t="s">
        <v>611</v>
      </c>
      <c r="B1197" s="589" t="s">
        <v>187</v>
      </c>
      <c r="C1197" s="589" t="s">
        <v>188</v>
      </c>
      <c r="D1197" s="589" t="s">
        <v>189</v>
      </c>
      <c r="E1197" s="589" t="s">
        <v>7974</v>
      </c>
      <c r="F1197" s="590">
        <v>43087</v>
      </c>
      <c r="G1197" s="591">
        <v>49.01</v>
      </c>
      <c r="H1197" s="591">
        <v>1</v>
      </c>
      <c r="I1197" s="591">
        <f t="shared" si="18"/>
        <v>49.01</v>
      </c>
      <c r="J1197" s="589" t="s">
        <v>7975</v>
      </c>
      <c r="K1197" s="589" t="s">
        <v>1814</v>
      </c>
      <c r="L1197" s="590">
        <v>43087</v>
      </c>
      <c r="M1197" s="589" t="s">
        <v>71</v>
      </c>
      <c r="N1197" s="589" t="s">
        <v>7976</v>
      </c>
    </row>
    <row r="1198" spans="1:14" x14ac:dyDescent="0.2">
      <c r="A1198" s="589" t="s">
        <v>611</v>
      </c>
      <c r="B1198" s="589" t="s">
        <v>187</v>
      </c>
      <c r="C1198" s="589" t="s">
        <v>188</v>
      </c>
      <c r="D1198" s="589" t="s">
        <v>189</v>
      </c>
      <c r="E1198" s="589" t="s">
        <v>7977</v>
      </c>
      <c r="F1198" s="590">
        <v>43087</v>
      </c>
      <c r="G1198" s="591">
        <v>82.72</v>
      </c>
      <c r="H1198" s="591">
        <v>1</v>
      </c>
      <c r="I1198" s="591">
        <f t="shared" si="18"/>
        <v>82.72</v>
      </c>
      <c r="J1198" s="589" t="s">
        <v>4737</v>
      </c>
      <c r="K1198" s="589" t="s">
        <v>509</v>
      </c>
      <c r="L1198" s="590">
        <v>43087</v>
      </c>
      <c r="M1198" s="589" t="s">
        <v>71</v>
      </c>
      <c r="N1198" s="589" t="s">
        <v>4738</v>
      </c>
    </row>
    <row r="1199" spans="1:14" x14ac:dyDescent="0.2">
      <c r="A1199" s="589" t="s">
        <v>611</v>
      </c>
      <c r="B1199" s="589" t="s">
        <v>187</v>
      </c>
      <c r="C1199" s="589" t="s">
        <v>188</v>
      </c>
      <c r="D1199" s="589" t="s">
        <v>189</v>
      </c>
      <c r="E1199" s="589" t="s">
        <v>7978</v>
      </c>
      <c r="F1199" s="590">
        <v>43080</v>
      </c>
      <c r="G1199" s="591">
        <v>366.34</v>
      </c>
      <c r="H1199" s="591">
        <v>1</v>
      </c>
      <c r="I1199" s="591">
        <f t="shared" si="18"/>
        <v>366.34</v>
      </c>
      <c r="J1199" s="589" t="s">
        <v>7979</v>
      </c>
      <c r="K1199" s="589" t="s">
        <v>223</v>
      </c>
      <c r="L1199" s="590">
        <v>43081</v>
      </c>
      <c r="M1199" s="589" t="s">
        <v>71</v>
      </c>
      <c r="N1199" s="589" t="s">
        <v>7980</v>
      </c>
    </row>
    <row r="1200" spans="1:14" x14ac:dyDescent="0.2">
      <c r="A1200" s="589" t="s">
        <v>611</v>
      </c>
      <c r="B1200" s="589" t="s">
        <v>187</v>
      </c>
      <c r="C1200" s="589" t="s">
        <v>188</v>
      </c>
      <c r="D1200" s="589" t="s">
        <v>189</v>
      </c>
      <c r="E1200" s="589" t="s">
        <v>7981</v>
      </c>
      <c r="F1200" s="590">
        <v>43069</v>
      </c>
      <c r="G1200" s="591">
        <v>118.46</v>
      </c>
      <c r="H1200" s="591">
        <v>1</v>
      </c>
      <c r="I1200" s="591">
        <f t="shared" si="18"/>
        <v>118.46</v>
      </c>
      <c r="J1200" s="589" t="s">
        <v>7982</v>
      </c>
      <c r="K1200" s="589" t="s">
        <v>223</v>
      </c>
      <c r="L1200" s="590">
        <v>43070</v>
      </c>
      <c r="M1200" s="589" t="s">
        <v>71</v>
      </c>
      <c r="N1200" s="589" t="s">
        <v>7983</v>
      </c>
    </row>
    <row r="1201" spans="1:14" x14ac:dyDescent="0.2">
      <c r="A1201" s="589" t="s">
        <v>611</v>
      </c>
      <c r="B1201" s="589" t="s">
        <v>187</v>
      </c>
      <c r="C1201" s="589" t="s">
        <v>188</v>
      </c>
      <c r="D1201" s="589" t="s">
        <v>189</v>
      </c>
      <c r="E1201" s="589" t="s">
        <v>7984</v>
      </c>
      <c r="F1201" s="590">
        <v>43069</v>
      </c>
      <c r="G1201" s="591">
        <v>158.41</v>
      </c>
      <c r="H1201" s="591">
        <v>1</v>
      </c>
      <c r="I1201" s="591">
        <f t="shared" si="18"/>
        <v>158.41</v>
      </c>
      <c r="J1201" s="589" t="s">
        <v>7985</v>
      </c>
      <c r="K1201" s="589" t="s">
        <v>111</v>
      </c>
      <c r="L1201" s="590">
        <v>43070</v>
      </c>
      <c r="M1201" s="589" t="s">
        <v>71</v>
      </c>
      <c r="N1201" s="589" t="s">
        <v>7986</v>
      </c>
    </row>
    <row r="1202" spans="1:14" x14ac:dyDescent="0.2">
      <c r="A1202" s="589" t="s">
        <v>611</v>
      </c>
      <c r="B1202" s="589" t="s">
        <v>187</v>
      </c>
      <c r="C1202" s="589" t="s">
        <v>188</v>
      </c>
      <c r="D1202" s="589" t="s">
        <v>189</v>
      </c>
      <c r="E1202" s="589" t="s">
        <v>7987</v>
      </c>
      <c r="F1202" s="590">
        <v>43069</v>
      </c>
      <c r="G1202" s="591">
        <v>108.85</v>
      </c>
      <c r="H1202" s="591">
        <v>1</v>
      </c>
      <c r="I1202" s="591">
        <f t="shared" si="18"/>
        <v>108.85</v>
      </c>
      <c r="J1202" s="589" t="s">
        <v>7988</v>
      </c>
      <c r="K1202" s="589" t="s">
        <v>617</v>
      </c>
      <c r="L1202" s="590">
        <v>43070</v>
      </c>
      <c r="M1202" s="589" t="s">
        <v>71</v>
      </c>
      <c r="N1202" s="589" t="s">
        <v>7989</v>
      </c>
    </row>
    <row r="1203" spans="1:14" x14ac:dyDescent="0.2">
      <c r="A1203" s="589" t="s">
        <v>611</v>
      </c>
      <c r="B1203" s="589" t="s">
        <v>365</v>
      </c>
      <c r="C1203" s="589" t="s">
        <v>366</v>
      </c>
      <c r="D1203" s="589" t="s">
        <v>367</v>
      </c>
      <c r="E1203" s="589" t="s">
        <v>7990</v>
      </c>
      <c r="F1203" s="590">
        <v>43084</v>
      </c>
      <c r="G1203" s="591">
        <v>20.92</v>
      </c>
      <c r="H1203" s="591">
        <v>1</v>
      </c>
      <c r="I1203" s="591">
        <f t="shared" si="18"/>
        <v>20.92</v>
      </c>
      <c r="J1203" s="589" t="s">
        <v>474</v>
      </c>
      <c r="K1203" s="589" t="s">
        <v>2429</v>
      </c>
      <c r="L1203" s="590">
        <v>43096</v>
      </c>
      <c r="M1203" s="589" t="s">
        <v>71</v>
      </c>
      <c r="N1203" s="589" t="s">
        <v>474</v>
      </c>
    </row>
    <row r="1204" spans="1:14" x14ac:dyDescent="0.2">
      <c r="A1204" s="589" t="s">
        <v>611</v>
      </c>
      <c r="B1204" s="589" t="s">
        <v>365</v>
      </c>
      <c r="C1204" s="589" t="s">
        <v>366</v>
      </c>
      <c r="D1204" s="589" t="s">
        <v>367</v>
      </c>
      <c r="E1204" s="589" t="s">
        <v>7991</v>
      </c>
      <c r="F1204" s="590">
        <v>43084</v>
      </c>
      <c r="G1204" s="591">
        <v>64.760000000000005</v>
      </c>
      <c r="H1204" s="591">
        <v>1</v>
      </c>
      <c r="I1204" s="591">
        <f t="shared" si="18"/>
        <v>64.760000000000005</v>
      </c>
      <c r="J1204" s="589" t="s">
        <v>474</v>
      </c>
      <c r="K1204" s="589" t="s">
        <v>1809</v>
      </c>
      <c r="L1204" s="590">
        <v>43096</v>
      </c>
      <c r="M1204" s="589" t="s">
        <v>71</v>
      </c>
      <c r="N1204" s="589" t="s">
        <v>474</v>
      </c>
    </row>
    <row r="1205" spans="1:14" x14ac:dyDescent="0.2">
      <c r="A1205" s="589" t="s">
        <v>611</v>
      </c>
      <c r="B1205" s="589" t="s">
        <v>365</v>
      </c>
      <c r="C1205" s="589" t="s">
        <v>366</v>
      </c>
      <c r="D1205" s="589" t="s">
        <v>367</v>
      </c>
      <c r="E1205" s="589" t="s">
        <v>7992</v>
      </c>
      <c r="F1205" s="590">
        <v>43084</v>
      </c>
      <c r="G1205" s="591">
        <v>41.84</v>
      </c>
      <c r="H1205" s="591">
        <v>1</v>
      </c>
      <c r="I1205" s="591">
        <f t="shared" si="18"/>
        <v>41.84</v>
      </c>
      <c r="J1205" s="589" t="s">
        <v>474</v>
      </c>
      <c r="K1205" s="589" t="s">
        <v>2550</v>
      </c>
      <c r="L1205" s="590">
        <v>43096</v>
      </c>
      <c r="M1205" s="589" t="s">
        <v>71</v>
      </c>
      <c r="N1205" s="589" t="s">
        <v>474</v>
      </c>
    </row>
    <row r="1206" spans="1:14" x14ac:dyDescent="0.2">
      <c r="A1206" s="589" t="s">
        <v>611</v>
      </c>
      <c r="B1206" s="589" t="s">
        <v>365</v>
      </c>
      <c r="C1206" s="589" t="s">
        <v>366</v>
      </c>
      <c r="D1206" s="589" t="s">
        <v>367</v>
      </c>
      <c r="E1206" s="589" t="s">
        <v>7993</v>
      </c>
      <c r="F1206" s="590">
        <v>43084</v>
      </c>
      <c r="G1206" s="591">
        <v>20.92</v>
      </c>
      <c r="H1206" s="591">
        <v>1</v>
      </c>
      <c r="I1206" s="591">
        <f t="shared" si="18"/>
        <v>20.92</v>
      </c>
      <c r="J1206" s="589" t="s">
        <v>474</v>
      </c>
      <c r="K1206" s="589" t="s">
        <v>1346</v>
      </c>
      <c r="L1206" s="590">
        <v>43096</v>
      </c>
      <c r="M1206" s="589" t="s">
        <v>71</v>
      </c>
      <c r="N1206" s="589" t="s">
        <v>474</v>
      </c>
    </row>
    <row r="1207" spans="1:14" x14ac:dyDescent="0.2">
      <c r="A1207" s="589" t="s">
        <v>611</v>
      </c>
      <c r="B1207" s="589" t="s">
        <v>365</v>
      </c>
      <c r="C1207" s="589" t="s">
        <v>366</v>
      </c>
      <c r="D1207" s="589" t="s">
        <v>367</v>
      </c>
      <c r="E1207" s="589" t="s">
        <v>7994</v>
      </c>
      <c r="F1207" s="590">
        <v>43084</v>
      </c>
      <c r="G1207" s="591">
        <v>55.99</v>
      </c>
      <c r="H1207" s="591">
        <v>1</v>
      </c>
      <c r="I1207" s="591">
        <f t="shared" si="18"/>
        <v>55.99</v>
      </c>
      <c r="J1207" s="589" t="s">
        <v>474</v>
      </c>
      <c r="K1207" s="589" t="s">
        <v>529</v>
      </c>
      <c r="L1207" s="590">
        <v>43096</v>
      </c>
      <c r="M1207" s="589" t="s">
        <v>71</v>
      </c>
      <c r="N1207" s="589" t="s">
        <v>474</v>
      </c>
    </row>
    <row r="1208" spans="1:14" x14ac:dyDescent="0.2">
      <c r="A1208" s="589" t="s">
        <v>611</v>
      </c>
      <c r="B1208" s="589" t="s">
        <v>365</v>
      </c>
      <c r="C1208" s="589" t="s">
        <v>366</v>
      </c>
      <c r="D1208" s="589" t="s">
        <v>367</v>
      </c>
      <c r="E1208" s="589" t="s">
        <v>7995</v>
      </c>
      <c r="F1208" s="590">
        <v>43069</v>
      </c>
      <c r="G1208" s="591">
        <v>89.44</v>
      </c>
      <c r="H1208" s="591">
        <v>1</v>
      </c>
      <c r="I1208" s="591">
        <f t="shared" si="18"/>
        <v>89.44</v>
      </c>
      <c r="J1208" s="589" t="s">
        <v>474</v>
      </c>
      <c r="K1208" s="589" t="s">
        <v>7996</v>
      </c>
      <c r="L1208" s="590">
        <v>43096</v>
      </c>
      <c r="M1208" s="589" t="s">
        <v>71</v>
      </c>
      <c r="N1208" s="589" t="s">
        <v>474</v>
      </c>
    </row>
    <row r="1209" spans="1:14" x14ac:dyDescent="0.2">
      <c r="A1209" s="589" t="s">
        <v>611</v>
      </c>
      <c r="B1209" s="589" t="s">
        <v>365</v>
      </c>
      <c r="C1209" s="589" t="s">
        <v>366</v>
      </c>
      <c r="D1209" s="589" t="s">
        <v>367</v>
      </c>
      <c r="E1209" s="589" t="s">
        <v>7997</v>
      </c>
      <c r="F1209" s="590">
        <v>43069</v>
      </c>
      <c r="G1209" s="591">
        <v>53.76</v>
      </c>
      <c r="H1209" s="591">
        <v>1</v>
      </c>
      <c r="I1209" s="591">
        <f t="shared" si="18"/>
        <v>53.76</v>
      </c>
      <c r="J1209" s="589" t="s">
        <v>474</v>
      </c>
      <c r="K1209" s="589" t="s">
        <v>1809</v>
      </c>
      <c r="L1209" s="590">
        <v>43091</v>
      </c>
      <c r="M1209" s="589" t="s">
        <v>71</v>
      </c>
      <c r="N1209" s="589" t="s">
        <v>474</v>
      </c>
    </row>
    <row r="1210" spans="1:14" x14ac:dyDescent="0.2">
      <c r="A1210" s="589" t="s">
        <v>611</v>
      </c>
      <c r="B1210" s="589" t="s">
        <v>365</v>
      </c>
      <c r="C1210" s="589" t="s">
        <v>366</v>
      </c>
      <c r="D1210" s="589" t="s">
        <v>367</v>
      </c>
      <c r="E1210" s="589" t="s">
        <v>7998</v>
      </c>
      <c r="F1210" s="590">
        <v>43069</v>
      </c>
      <c r="G1210" s="591">
        <v>33.909999999999997</v>
      </c>
      <c r="H1210" s="591">
        <v>1</v>
      </c>
      <c r="I1210" s="591">
        <f t="shared" si="18"/>
        <v>33.909999999999997</v>
      </c>
      <c r="J1210" s="589" t="s">
        <v>474</v>
      </c>
      <c r="K1210" s="589" t="s">
        <v>2550</v>
      </c>
      <c r="L1210" s="590">
        <v>43091</v>
      </c>
      <c r="M1210" s="589" t="s">
        <v>71</v>
      </c>
      <c r="N1210" s="589" t="s">
        <v>474</v>
      </c>
    </row>
    <row r="1211" spans="1:14" x14ac:dyDescent="0.2">
      <c r="A1211" s="589" t="s">
        <v>611</v>
      </c>
      <c r="B1211" s="589" t="s">
        <v>365</v>
      </c>
      <c r="C1211" s="589" t="s">
        <v>366</v>
      </c>
      <c r="D1211" s="589" t="s">
        <v>367</v>
      </c>
      <c r="E1211" s="589" t="s">
        <v>7999</v>
      </c>
      <c r="F1211" s="590">
        <v>43069</v>
      </c>
      <c r="G1211" s="591">
        <v>65.8</v>
      </c>
      <c r="H1211" s="591">
        <v>1</v>
      </c>
      <c r="I1211" s="591">
        <f t="shared" si="18"/>
        <v>65.8</v>
      </c>
      <c r="J1211" s="589" t="s">
        <v>474</v>
      </c>
      <c r="K1211" s="589" t="s">
        <v>529</v>
      </c>
      <c r="L1211" s="590">
        <v>43091</v>
      </c>
      <c r="M1211" s="589" t="s">
        <v>71</v>
      </c>
      <c r="N1211" s="589" t="s">
        <v>474</v>
      </c>
    </row>
    <row r="1212" spans="1:14" x14ac:dyDescent="0.2">
      <c r="A1212" s="589" t="s">
        <v>611</v>
      </c>
      <c r="B1212" s="589" t="s">
        <v>3733</v>
      </c>
      <c r="C1212" s="589" t="s">
        <v>3734</v>
      </c>
      <c r="D1212" s="589" t="s">
        <v>3735</v>
      </c>
      <c r="E1212" s="589" t="s">
        <v>555</v>
      </c>
      <c r="F1212" s="590">
        <v>43055</v>
      </c>
      <c r="G1212" s="591">
        <v>277.99</v>
      </c>
      <c r="H1212" s="591">
        <v>1</v>
      </c>
      <c r="I1212" s="591">
        <f t="shared" si="18"/>
        <v>277.99</v>
      </c>
      <c r="J1212" s="589" t="s">
        <v>8000</v>
      </c>
      <c r="K1212" s="589" t="s">
        <v>529</v>
      </c>
      <c r="L1212" s="590">
        <v>43090</v>
      </c>
      <c r="M1212" s="589" t="s">
        <v>71</v>
      </c>
      <c r="N1212" s="589" t="s">
        <v>8001</v>
      </c>
    </row>
    <row r="1213" spans="1:14" x14ac:dyDescent="0.2">
      <c r="A1213" s="589" t="s">
        <v>611</v>
      </c>
      <c r="B1213" s="589" t="s">
        <v>3733</v>
      </c>
      <c r="C1213" s="589" t="s">
        <v>3734</v>
      </c>
      <c r="D1213" s="589" t="s">
        <v>3735</v>
      </c>
      <c r="E1213" s="589" t="s">
        <v>8002</v>
      </c>
      <c r="F1213" s="590">
        <v>43080</v>
      </c>
      <c r="G1213" s="591">
        <v>27</v>
      </c>
      <c r="H1213" s="591">
        <v>1</v>
      </c>
      <c r="I1213" s="591">
        <f t="shared" si="18"/>
        <v>27</v>
      </c>
      <c r="J1213" s="589" t="s">
        <v>8003</v>
      </c>
      <c r="K1213" s="589" t="s">
        <v>2460</v>
      </c>
      <c r="L1213" s="590">
        <v>43091</v>
      </c>
      <c r="M1213" s="589" t="s">
        <v>71</v>
      </c>
      <c r="N1213" s="589" t="s">
        <v>8004</v>
      </c>
    </row>
    <row r="1214" spans="1:14" x14ac:dyDescent="0.2">
      <c r="A1214" s="589" t="s">
        <v>611</v>
      </c>
      <c r="B1214" s="589" t="s">
        <v>3733</v>
      </c>
      <c r="C1214" s="589" t="s">
        <v>3734</v>
      </c>
      <c r="D1214" s="589" t="s">
        <v>3735</v>
      </c>
      <c r="E1214" s="589" t="s">
        <v>8005</v>
      </c>
      <c r="F1214" s="590">
        <v>43074</v>
      </c>
      <c r="G1214" s="591">
        <v>50.57</v>
      </c>
      <c r="H1214" s="591">
        <v>1</v>
      </c>
      <c r="I1214" s="591">
        <f t="shared" si="18"/>
        <v>50.57</v>
      </c>
      <c r="J1214" s="589" t="s">
        <v>8006</v>
      </c>
      <c r="K1214" s="589" t="s">
        <v>407</v>
      </c>
      <c r="L1214" s="590">
        <v>43091</v>
      </c>
      <c r="M1214" s="589" t="s">
        <v>71</v>
      </c>
      <c r="N1214" s="589" t="s">
        <v>8007</v>
      </c>
    </row>
    <row r="1215" spans="1:14" x14ac:dyDescent="0.2">
      <c r="A1215" s="589" t="s">
        <v>611</v>
      </c>
      <c r="B1215" s="589" t="s">
        <v>3733</v>
      </c>
      <c r="C1215" s="589" t="s">
        <v>3734</v>
      </c>
      <c r="D1215" s="589" t="s">
        <v>3735</v>
      </c>
      <c r="E1215" s="589" t="s">
        <v>8008</v>
      </c>
      <c r="F1215" s="590">
        <v>43074</v>
      </c>
      <c r="G1215" s="591">
        <v>228.31</v>
      </c>
      <c r="H1215" s="591">
        <v>1</v>
      </c>
      <c r="I1215" s="591">
        <f t="shared" si="18"/>
        <v>228.31</v>
      </c>
      <c r="J1215" s="589" t="s">
        <v>8009</v>
      </c>
      <c r="K1215" s="589" t="s">
        <v>540</v>
      </c>
      <c r="L1215" s="590">
        <v>43091</v>
      </c>
      <c r="M1215" s="589" t="s">
        <v>71</v>
      </c>
      <c r="N1215" s="589" t="s">
        <v>8010</v>
      </c>
    </row>
    <row r="1216" spans="1:14" x14ac:dyDescent="0.2">
      <c r="A1216" s="589" t="s">
        <v>611</v>
      </c>
      <c r="B1216" s="589" t="s">
        <v>3733</v>
      </c>
      <c r="C1216" s="589" t="s">
        <v>3734</v>
      </c>
      <c r="D1216" s="589" t="s">
        <v>3735</v>
      </c>
      <c r="E1216" s="589" t="s">
        <v>5312</v>
      </c>
      <c r="F1216" s="590">
        <v>43074</v>
      </c>
      <c r="G1216" s="591">
        <v>17</v>
      </c>
      <c r="H1216" s="591">
        <v>1</v>
      </c>
      <c r="I1216" s="591">
        <f t="shared" si="18"/>
        <v>17</v>
      </c>
      <c r="J1216" s="589" t="s">
        <v>8011</v>
      </c>
      <c r="K1216" s="589" t="s">
        <v>4491</v>
      </c>
      <c r="L1216" s="590">
        <v>43091</v>
      </c>
      <c r="M1216" s="589" t="s">
        <v>71</v>
      </c>
      <c r="N1216" s="589" t="s">
        <v>8012</v>
      </c>
    </row>
    <row r="1217" spans="1:14" x14ac:dyDescent="0.2">
      <c r="A1217" s="589" t="s">
        <v>611</v>
      </c>
      <c r="B1217" s="589" t="s">
        <v>3733</v>
      </c>
      <c r="C1217" s="589" t="s">
        <v>3734</v>
      </c>
      <c r="D1217" s="589" t="s">
        <v>3735</v>
      </c>
      <c r="E1217" s="589" t="s">
        <v>8013</v>
      </c>
      <c r="F1217" s="590">
        <v>43073</v>
      </c>
      <c r="G1217" s="591">
        <v>310.07</v>
      </c>
      <c r="H1217" s="591">
        <v>1</v>
      </c>
      <c r="I1217" s="591">
        <f t="shared" si="18"/>
        <v>310.07</v>
      </c>
      <c r="J1217" s="589" t="s">
        <v>8014</v>
      </c>
      <c r="K1217" s="589" t="s">
        <v>529</v>
      </c>
      <c r="L1217" s="590">
        <v>43091</v>
      </c>
      <c r="M1217" s="589" t="s">
        <v>71</v>
      </c>
      <c r="N1217" s="589" t="s">
        <v>8015</v>
      </c>
    </row>
    <row r="1218" spans="1:14" x14ac:dyDescent="0.2">
      <c r="A1218" s="589" t="s">
        <v>611</v>
      </c>
      <c r="B1218" s="589" t="s">
        <v>3733</v>
      </c>
      <c r="C1218" s="589" t="s">
        <v>3734</v>
      </c>
      <c r="D1218" s="589" t="s">
        <v>3735</v>
      </c>
      <c r="E1218" s="589" t="s">
        <v>8016</v>
      </c>
      <c r="F1218" s="590">
        <v>43097</v>
      </c>
      <c r="G1218" s="591">
        <v>36.99</v>
      </c>
      <c r="H1218" s="591">
        <v>1</v>
      </c>
      <c r="I1218" s="591">
        <f t="shared" si="18"/>
        <v>36.99</v>
      </c>
      <c r="J1218" s="589" t="s">
        <v>8017</v>
      </c>
      <c r="K1218" s="589" t="s">
        <v>4491</v>
      </c>
      <c r="L1218" s="590">
        <v>43098</v>
      </c>
      <c r="M1218" s="589" t="s">
        <v>71</v>
      </c>
      <c r="N1218" s="589" t="s">
        <v>8018</v>
      </c>
    </row>
    <row r="1219" spans="1:14" x14ac:dyDescent="0.2">
      <c r="A1219" s="589" t="s">
        <v>611</v>
      </c>
      <c r="B1219" s="589" t="s">
        <v>3733</v>
      </c>
      <c r="C1219" s="589" t="s">
        <v>3734</v>
      </c>
      <c r="D1219" s="589" t="s">
        <v>3735</v>
      </c>
      <c r="E1219" s="589" t="s">
        <v>8019</v>
      </c>
      <c r="F1219" s="590">
        <v>43097</v>
      </c>
      <c r="G1219" s="591">
        <v>203.36</v>
      </c>
      <c r="H1219" s="591">
        <v>1</v>
      </c>
      <c r="I1219" s="591">
        <f t="shared" ref="I1219:I1282" si="19">G1219*H1219</f>
        <v>203.36</v>
      </c>
      <c r="J1219" s="589" t="s">
        <v>8020</v>
      </c>
      <c r="K1219" s="589" t="s">
        <v>413</v>
      </c>
      <c r="L1219" s="590">
        <v>43098</v>
      </c>
      <c r="M1219" s="589" t="s">
        <v>71</v>
      </c>
      <c r="N1219" s="589" t="s">
        <v>8021</v>
      </c>
    </row>
    <row r="1220" spans="1:14" x14ac:dyDescent="0.2">
      <c r="A1220" s="589" t="s">
        <v>611</v>
      </c>
      <c r="B1220" s="589" t="s">
        <v>3733</v>
      </c>
      <c r="C1220" s="589" t="s">
        <v>3734</v>
      </c>
      <c r="D1220" s="589" t="s">
        <v>3735</v>
      </c>
      <c r="E1220" s="589" t="s">
        <v>8022</v>
      </c>
      <c r="F1220" s="590">
        <v>43097</v>
      </c>
      <c r="G1220" s="591">
        <v>13.69</v>
      </c>
      <c r="H1220" s="591">
        <v>1</v>
      </c>
      <c r="I1220" s="591">
        <f t="shared" si="19"/>
        <v>13.69</v>
      </c>
      <c r="J1220" s="589" t="s">
        <v>8023</v>
      </c>
      <c r="K1220" s="589" t="s">
        <v>529</v>
      </c>
      <c r="L1220" s="590">
        <v>43098</v>
      </c>
      <c r="M1220" s="589" t="s">
        <v>71</v>
      </c>
      <c r="N1220" s="589" t="s">
        <v>8024</v>
      </c>
    </row>
    <row r="1221" spans="1:14" x14ac:dyDescent="0.2">
      <c r="A1221" s="589" t="s">
        <v>611</v>
      </c>
      <c r="B1221" s="589" t="s">
        <v>3733</v>
      </c>
      <c r="C1221" s="589" t="s">
        <v>3734</v>
      </c>
      <c r="D1221" s="589" t="s">
        <v>3735</v>
      </c>
      <c r="E1221" s="589" t="s">
        <v>8025</v>
      </c>
      <c r="F1221" s="590">
        <v>43097</v>
      </c>
      <c r="G1221" s="591">
        <v>85.75</v>
      </c>
      <c r="H1221" s="591">
        <v>1</v>
      </c>
      <c r="I1221" s="591">
        <f t="shared" si="19"/>
        <v>85.75</v>
      </c>
      <c r="J1221" s="589" t="s">
        <v>8000</v>
      </c>
      <c r="K1221" s="589" t="s">
        <v>529</v>
      </c>
      <c r="L1221" s="590">
        <v>43098</v>
      </c>
      <c r="M1221" s="589" t="s">
        <v>71</v>
      </c>
      <c r="N1221" s="589" t="s">
        <v>8001</v>
      </c>
    </row>
    <row r="1222" spans="1:14" x14ac:dyDescent="0.2">
      <c r="A1222" s="589" t="s">
        <v>611</v>
      </c>
      <c r="B1222" s="589" t="s">
        <v>3733</v>
      </c>
      <c r="C1222" s="589" t="s">
        <v>3734</v>
      </c>
      <c r="D1222" s="589" t="s">
        <v>3735</v>
      </c>
      <c r="E1222" s="589" t="s">
        <v>8026</v>
      </c>
      <c r="F1222" s="590">
        <v>43097</v>
      </c>
      <c r="G1222" s="591">
        <v>323.20999999999998</v>
      </c>
      <c r="H1222" s="591">
        <v>1</v>
      </c>
      <c r="I1222" s="591">
        <f t="shared" si="19"/>
        <v>323.20999999999998</v>
      </c>
      <c r="J1222" s="589" t="s">
        <v>8027</v>
      </c>
      <c r="K1222" s="589" t="s">
        <v>683</v>
      </c>
      <c r="L1222" s="590">
        <v>43098</v>
      </c>
      <c r="M1222" s="589" t="s">
        <v>71</v>
      </c>
      <c r="N1222" s="589" t="s">
        <v>8028</v>
      </c>
    </row>
    <row r="1223" spans="1:14" x14ac:dyDescent="0.2">
      <c r="A1223" s="589" t="s">
        <v>611</v>
      </c>
      <c r="B1223" s="589" t="s">
        <v>3733</v>
      </c>
      <c r="C1223" s="589" t="s">
        <v>3734</v>
      </c>
      <c r="D1223" s="589" t="s">
        <v>3735</v>
      </c>
      <c r="E1223" s="589" t="s">
        <v>8029</v>
      </c>
      <c r="F1223" s="590">
        <v>43082</v>
      </c>
      <c r="G1223" s="591">
        <v>30.42</v>
      </c>
      <c r="H1223" s="591">
        <v>1</v>
      </c>
      <c r="I1223" s="591">
        <f t="shared" si="19"/>
        <v>30.42</v>
      </c>
      <c r="J1223" s="589" t="s">
        <v>8030</v>
      </c>
      <c r="K1223" s="589" t="s">
        <v>2460</v>
      </c>
      <c r="L1223" s="590">
        <v>43091</v>
      </c>
      <c r="M1223" s="589" t="s">
        <v>71</v>
      </c>
      <c r="N1223" s="589" t="s">
        <v>8031</v>
      </c>
    </row>
    <row r="1224" spans="1:14" x14ac:dyDescent="0.2">
      <c r="A1224" s="589" t="s">
        <v>611</v>
      </c>
      <c r="B1224" s="589" t="s">
        <v>3733</v>
      </c>
      <c r="C1224" s="589" t="s">
        <v>3734</v>
      </c>
      <c r="D1224" s="589" t="s">
        <v>3735</v>
      </c>
      <c r="E1224" s="589" t="s">
        <v>8032</v>
      </c>
      <c r="F1224" s="590">
        <v>43080</v>
      </c>
      <c r="G1224" s="591">
        <v>11.47</v>
      </c>
      <c r="H1224" s="591">
        <v>1</v>
      </c>
      <c r="I1224" s="591">
        <f t="shared" si="19"/>
        <v>11.47</v>
      </c>
      <c r="J1224" s="589" t="s">
        <v>8033</v>
      </c>
      <c r="K1224" s="589" t="s">
        <v>529</v>
      </c>
      <c r="L1224" s="590">
        <v>43091</v>
      </c>
      <c r="M1224" s="589" t="s">
        <v>71</v>
      </c>
      <c r="N1224" s="589" t="s">
        <v>8034</v>
      </c>
    </row>
    <row r="1225" spans="1:14" x14ac:dyDescent="0.2">
      <c r="A1225" s="589" t="s">
        <v>611</v>
      </c>
      <c r="B1225" s="589" t="s">
        <v>3733</v>
      </c>
      <c r="C1225" s="589" t="s">
        <v>3734</v>
      </c>
      <c r="D1225" s="589" t="s">
        <v>3735</v>
      </c>
      <c r="E1225" s="589" t="s">
        <v>8035</v>
      </c>
      <c r="F1225" s="590">
        <v>43080</v>
      </c>
      <c r="G1225" s="591">
        <v>268.32</v>
      </c>
      <c r="H1225" s="591">
        <v>1</v>
      </c>
      <c r="I1225" s="591">
        <f t="shared" si="19"/>
        <v>268.32</v>
      </c>
      <c r="J1225" s="589" t="s">
        <v>8017</v>
      </c>
      <c r="K1225" s="589" t="s">
        <v>4491</v>
      </c>
      <c r="L1225" s="590">
        <v>43091</v>
      </c>
      <c r="M1225" s="589" t="s">
        <v>71</v>
      </c>
      <c r="N1225" s="589" t="s">
        <v>8018</v>
      </c>
    </row>
    <row r="1226" spans="1:14" x14ac:dyDescent="0.2">
      <c r="A1226" s="589" t="s">
        <v>611</v>
      </c>
      <c r="B1226" s="589" t="s">
        <v>3733</v>
      </c>
      <c r="C1226" s="589" t="s">
        <v>3734</v>
      </c>
      <c r="D1226" s="589" t="s">
        <v>3735</v>
      </c>
      <c r="E1226" s="589" t="s">
        <v>8036</v>
      </c>
      <c r="F1226" s="590">
        <v>43074</v>
      </c>
      <c r="G1226" s="591">
        <v>91.51</v>
      </c>
      <c r="H1226" s="591">
        <v>1</v>
      </c>
      <c r="I1226" s="591">
        <f t="shared" si="19"/>
        <v>91.51</v>
      </c>
      <c r="J1226" s="589" t="s">
        <v>8037</v>
      </c>
      <c r="K1226" s="589" t="s">
        <v>683</v>
      </c>
      <c r="L1226" s="590">
        <v>43091</v>
      </c>
      <c r="M1226" s="589" t="s">
        <v>71</v>
      </c>
      <c r="N1226" s="589" t="s">
        <v>8038</v>
      </c>
    </row>
    <row r="1227" spans="1:14" x14ac:dyDescent="0.2">
      <c r="A1227" s="589" t="s">
        <v>611</v>
      </c>
      <c r="B1227" s="589" t="s">
        <v>3733</v>
      </c>
      <c r="C1227" s="589" t="s">
        <v>3734</v>
      </c>
      <c r="D1227" s="589" t="s">
        <v>3735</v>
      </c>
      <c r="E1227" s="589" t="s">
        <v>8039</v>
      </c>
      <c r="F1227" s="590">
        <v>43074</v>
      </c>
      <c r="G1227" s="591">
        <v>56.33</v>
      </c>
      <c r="H1227" s="591">
        <v>1</v>
      </c>
      <c r="I1227" s="591">
        <f t="shared" si="19"/>
        <v>56.33</v>
      </c>
      <c r="J1227" s="589" t="s">
        <v>474</v>
      </c>
      <c r="K1227" s="589" t="s">
        <v>2460</v>
      </c>
      <c r="L1227" s="590">
        <v>43077</v>
      </c>
      <c r="M1227" s="589" t="s">
        <v>71</v>
      </c>
      <c r="N1227" s="589" t="s">
        <v>474</v>
      </c>
    </row>
    <row r="1228" spans="1:14" x14ac:dyDescent="0.2">
      <c r="A1228" s="589" t="s">
        <v>611</v>
      </c>
      <c r="B1228" s="589" t="s">
        <v>3733</v>
      </c>
      <c r="C1228" s="589" t="s">
        <v>3734</v>
      </c>
      <c r="D1228" s="589" t="s">
        <v>3735</v>
      </c>
      <c r="E1228" s="589" t="s">
        <v>8040</v>
      </c>
      <c r="F1228" s="590">
        <v>43074</v>
      </c>
      <c r="G1228" s="591">
        <v>13.42</v>
      </c>
      <c r="H1228" s="591">
        <v>1</v>
      </c>
      <c r="I1228" s="591">
        <f t="shared" si="19"/>
        <v>13.42</v>
      </c>
      <c r="J1228" s="589" t="s">
        <v>474</v>
      </c>
      <c r="K1228" s="589" t="s">
        <v>2451</v>
      </c>
      <c r="L1228" s="590">
        <v>43077</v>
      </c>
      <c r="M1228" s="589" t="s">
        <v>71</v>
      </c>
      <c r="N1228" s="589" t="s">
        <v>474</v>
      </c>
    </row>
    <row r="1229" spans="1:14" x14ac:dyDescent="0.2">
      <c r="A1229" s="589" t="s">
        <v>611</v>
      </c>
      <c r="B1229" s="589" t="s">
        <v>3733</v>
      </c>
      <c r="C1229" s="589" t="s">
        <v>3734</v>
      </c>
      <c r="D1229" s="589" t="s">
        <v>3735</v>
      </c>
      <c r="E1229" s="589" t="s">
        <v>8041</v>
      </c>
      <c r="F1229" s="590">
        <v>43074</v>
      </c>
      <c r="G1229" s="591">
        <v>91.51</v>
      </c>
      <c r="H1229" s="591">
        <v>1</v>
      </c>
      <c r="I1229" s="591">
        <f t="shared" si="19"/>
        <v>91.51</v>
      </c>
      <c r="J1229" s="589" t="s">
        <v>474</v>
      </c>
      <c r="K1229" s="589" t="s">
        <v>683</v>
      </c>
      <c r="L1229" s="590">
        <v>43077</v>
      </c>
      <c r="M1229" s="589" t="s">
        <v>71</v>
      </c>
      <c r="N1229" s="589" t="s">
        <v>474</v>
      </c>
    </row>
    <row r="1230" spans="1:14" x14ac:dyDescent="0.2">
      <c r="A1230" s="589" t="s">
        <v>611</v>
      </c>
      <c r="B1230" s="589" t="s">
        <v>3733</v>
      </c>
      <c r="C1230" s="589" t="s">
        <v>3734</v>
      </c>
      <c r="D1230" s="589" t="s">
        <v>3735</v>
      </c>
      <c r="E1230" s="589" t="s">
        <v>8042</v>
      </c>
      <c r="F1230" s="590">
        <v>43074</v>
      </c>
      <c r="G1230" s="591">
        <v>228.31</v>
      </c>
      <c r="H1230" s="591">
        <v>1</v>
      </c>
      <c r="I1230" s="591">
        <f t="shared" si="19"/>
        <v>228.31</v>
      </c>
      <c r="J1230" s="589" t="s">
        <v>474</v>
      </c>
      <c r="K1230" s="589" t="s">
        <v>563</v>
      </c>
      <c r="L1230" s="590">
        <v>43088</v>
      </c>
      <c r="M1230" s="589" t="s">
        <v>71</v>
      </c>
      <c r="N1230" s="589" t="s">
        <v>474</v>
      </c>
    </row>
    <row r="1231" spans="1:14" x14ac:dyDescent="0.2">
      <c r="A1231" s="589" t="s">
        <v>611</v>
      </c>
      <c r="B1231" s="589" t="s">
        <v>3733</v>
      </c>
      <c r="C1231" s="589" t="s">
        <v>3734</v>
      </c>
      <c r="D1231" s="589" t="s">
        <v>3735</v>
      </c>
      <c r="E1231" s="589" t="s">
        <v>8043</v>
      </c>
      <c r="F1231" s="590">
        <v>43055</v>
      </c>
      <c r="G1231" s="591">
        <v>277.98</v>
      </c>
      <c r="H1231" s="591">
        <v>1</v>
      </c>
      <c r="I1231" s="591">
        <f t="shared" si="19"/>
        <v>277.98</v>
      </c>
      <c r="J1231" s="589" t="s">
        <v>8000</v>
      </c>
      <c r="K1231" s="589" t="s">
        <v>529</v>
      </c>
      <c r="L1231" s="590">
        <v>43077</v>
      </c>
      <c r="M1231" s="589" t="s">
        <v>71</v>
      </c>
      <c r="N1231" s="589" t="s">
        <v>474</v>
      </c>
    </row>
    <row r="1232" spans="1:14" x14ac:dyDescent="0.2">
      <c r="A1232" s="589" t="s">
        <v>611</v>
      </c>
      <c r="B1232" s="589" t="s">
        <v>2519</v>
      </c>
      <c r="C1232" s="589" t="s">
        <v>2520</v>
      </c>
      <c r="D1232" s="589" t="s">
        <v>2521</v>
      </c>
      <c r="E1232" s="589" t="s">
        <v>8044</v>
      </c>
      <c r="F1232" s="590">
        <v>43088</v>
      </c>
      <c r="G1232" s="591">
        <v>260.68</v>
      </c>
      <c r="H1232" s="591">
        <v>1</v>
      </c>
      <c r="I1232" s="591">
        <f t="shared" si="19"/>
        <v>260.68</v>
      </c>
      <c r="J1232" s="589" t="s">
        <v>8045</v>
      </c>
      <c r="K1232" s="589" t="s">
        <v>231</v>
      </c>
      <c r="L1232" s="590">
        <v>43089</v>
      </c>
      <c r="M1232" s="589" t="s">
        <v>71</v>
      </c>
      <c r="N1232" s="589" t="s">
        <v>8046</v>
      </c>
    </row>
    <row r="1233" spans="1:14" x14ac:dyDescent="0.2">
      <c r="A1233" s="589" t="s">
        <v>611</v>
      </c>
      <c r="B1233" s="589" t="s">
        <v>165</v>
      </c>
      <c r="C1233" s="589" t="s">
        <v>166</v>
      </c>
      <c r="D1233" s="589" t="s">
        <v>167</v>
      </c>
      <c r="E1233" s="589" t="s">
        <v>8047</v>
      </c>
      <c r="F1233" s="590">
        <v>43098</v>
      </c>
      <c r="G1233" s="591">
        <v>53.16</v>
      </c>
      <c r="H1233" s="591">
        <v>1</v>
      </c>
      <c r="I1233" s="591">
        <f t="shared" si="19"/>
        <v>53.16</v>
      </c>
      <c r="J1233" s="589" t="s">
        <v>474</v>
      </c>
      <c r="K1233" s="589" t="s">
        <v>348</v>
      </c>
      <c r="L1233" s="590">
        <v>43098</v>
      </c>
      <c r="M1233" s="589" t="s">
        <v>71</v>
      </c>
      <c r="N1233" s="589" t="s">
        <v>474</v>
      </c>
    </row>
    <row r="1234" spans="1:14" x14ac:dyDescent="0.2">
      <c r="A1234" s="589" t="s">
        <v>611</v>
      </c>
      <c r="B1234" s="589" t="s">
        <v>165</v>
      </c>
      <c r="C1234" s="589" t="s">
        <v>166</v>
      </c>
      <c r="D1234" s="589" t="s">
        <v>167</v>
      </c>
      <c r="E1234" s="589" t="s">
        <v>8048</v>
      </c>
      <c r="F1234" s="590">
        <v>43098</v>
      </c>
      <c r="G1234" s="591">
        <v>66.28</v>
      </c>
      <c r="H1234" s="591">
        <v>1</v>
      </c>
      <c r="I1234" s="591">
        <f t="shared" si="19"/>
        <v>66.28</v>
      </c>
      <c r="J1234" s="589" t="s">
        <v>474</v>
      </c>
      <c r="K1234" s="589" t="s">
        <v>348</v>
      </c>
      <c r="L1234" s="590">
        <v>43098</v>
      </c>
      <c r="M1234" s="589" t="s">
        <v>71</v>
      </c>
      <c r="N1234" s="589" t="s">
        <v>474</v>
      </c>
    </row>
    <row r="1235" spans="1:14" x14ac:dyDescent="0.2">
      <c r="A1235" s="589" t="s">
        <v>611</v>
      </c>
      <c r="B1235" s="589" t="s">
        <v>165</v>
      </c>
      <c r="C1235" s="589" t="s">
        <v>166</v>
      </c>
      <c r="D1235" s="589" t="s">
        <v>167</v>
      </c>
      <c r="E1235" s="589" t="s">
        <v>8049</v>
      </c>
      <c r="F1235" s="590">
        <v>43098</v>
      </c>
      <c r="G1235" s="591">
        <v>21.53</v>
      </c>
      <c r="H1235" s="591">
        <v>1</v>
      </c>
      <c r="I1235" s="591">
        <f t="shared" si="19"/>
        <v>21.53</v>
      </c>
      <c r="J1235" s="589" t="s">
        <v>474</v>
      </c>
      <c r="K1235" s="589" t="s">
        <v>5606</v>
      </c>
      <c r="L1235" s="590">
        <v>43098</v>
      </c>
      <c r="M1235" s="589" t="s">
        <v>71</v>
      </c>
      <c r="N1235" s="589" t="s">
        <v>474</v>
      </c>
    </row>
    <row r="1236" spans="1:14" x14ac:dyDescent="0.2">
      <c r="A1236" s="589" t="s">
        <v>611</v>
      </c>
      <c r="B1236" s="589" t="s">
        <v>165</v>
      </c>
      <c r="C1236" s="589" t="s">
        <v>166</v>
      </c>
      <c r="D1236" s="589" t="s">
        <v>167</v>
      </c>
      <c r="E1236" s="589" t="s">
        <v>8050</v>
      </c>
      <c r="F1236" s="590">
        <v>43098</v>
      </c>
      <c r="G1236" s="591">
        <v>114</v>
      </c>
      <c r="H1236" s="591">
        <v>1</v>
      </c>
      <c r="I1236" s="591">
        <f t="shared" si="19"/>
        <v>114</v>
      </c>
      <c r="J1236" s="589" t="s">
        <v>474</v>
      </c>
      <c r="K1236" s="589" t="s">
        <v>530</v>
      </c>
      <c r="L1236" s="590">
        <v>43098</v>
      </c>
      <c r="M1236" s="589" t="s">
        <v>71</v>
      </c>
      <c r="N1236" s="589" t="s">
        <v>474</v>
      </c>
    </row>
    <row r="1237" spans="1:14" x14ac:dyDescent="0.2">
      <c r="A1237" s="589" t="s">
        <v>611</v>
      </c>
      <c r="B1237" s="589" t="s">
        <v>165</v>
      </c>
      <c r="C1237" s="589" t="s">
        <v>166</v>
      </c>
      <c r="D1237" s="589" t="s">
        <v>167</v>
      </c>
      <c r="E1237" s="589" t="s">
        <v>8051</v>
      </c>
      <c r="F1237" s="590">
        <v>43098</v>
      </c>
      <c r="G1237" s="591">
        <v>400.4</v>
      </c>
      <c r="H1237" s="591">
        <v>1</v>
      </c>
      <c r="I1237" s="591">
        <f t="shared" si="19"/>
        <v>400.4</v>
      </c>
      <c r="J1237" s="589" t="s">
        <v>8052</v>
      </c>
      <c r="K1237" s="589" t="s">
        <v>8053</v>
      </c>
      <c r="L1237" s="590">
        <v>43098</v>
      </c>
      <c r="M1237" s="589" t="s">
        <v>71</v>
      </c>
      <c r="N1237" s="589" t="s">
        <v>8054</v>
      </c>
    </row>
    <row r="1238" spans="1:14" x14ac:dyDescent="0.2">
      <c r="A1238" s="589" t="s">
        <v>611</v>
      </c>
      <c r="B1238" s="589" t="s">
        <v>165</v>
      </c>
      <c r="C1238" s="589" t="s">
        <v>166</v>
      </c>
      <c r="D1238" s="589" t="s">
        <v>167</v>
      </c>
      <c r="E1238" s="589" t="s">
        <v>8055</v>
      </c>
      <c r="F1238" s="590">
        <v>43098</v>
      </c>
      <c r="G1238" s="591">
        <v>891</v>
      </c>
      <c r="H1238" s="591">
        <v>1</v>
      </c>
      <c r="I1238" s="591">
        <f t="shared" si="19"/>
        <v>891</v>
      </c>
      <c r="J1238" s="589" t="s">
        <v>8056</v>
      </c>
      <c r="K1238" s="589" t="s">
        <v>152</v>
      </c>
      <c r="L1238" s="590">
        <v>43098</v>
      </c>
      <c r="M1238" s="589" t="s">
        <v>71</v>
      </c>
      <c r="N1238" s="589" t="s">
        <v>8057</v>
      </c>
    </row>
    <row r="1239" spans="1:14" x14ac:dyDescent="0.2">
      <c r="A1239" s="589" t="s">
        <v>611</v>
      </c>
      <c r="B1239" s="589" t="s">
        <v>165</v>
      </c>
      <c r="C1239" s="589" t="s">
        <v>166</v>
      </c>
      <c r="D1239" s="589" t="s">
        <v>167</v>
      </c>
      <c r="E1239" s="589" t="s">
        <v>8058</v>
      </c>
      <c r="F1239" s="590">
        <v>43098</v>
      </c>
      <c r="G1239" s="591">
        <v>588.5</v>
      </c>
      <c r="H1239" s="591">
        <v>1</v>
      </c>
      <c r="I1239" s="591">
        <f t="shared" si="19"/>
        <v>588.5</v>
      </c>
      <c r="J1239" s="589" t="s">
        <v>8059</v>
      </c>
      <c r="K1239" s="589" t="s">
        <v>348</v>
      </c>
      <c r="L1239" s="590">
        <v>43098</v>
      </c>
      <c r="M1239" s="589" t="s">
        <v>71</v>
      </c>
      <c r="N1239" s="589" t="s">
        <v>8060</v>
      </c>
    </row>
    <row r="1240" spans="1:14" x14ac:dyDescent="0.2">
      <c r="A1240" s="589" t="s">
        <v>611</v>
      </c>
      <c r="B1240" s="589" t="s">
        <v>165</v>
      </c>
      <c r="C1240" s="589" t="s">
        <v>166</v>
      </c>
      <c r="D1240" s="589" t="s">
        <v>167</v>
      </c>
      <c r="E1240" s="589" t="s">
        <v>8061</v>
      </c>
      <c r="F1240" s="590">
        <v>43098</v>
      </c>
      <c r="G1240" s="591">
        <v>64.349999999999994</v>
      </c>
      <c r="H1240" s="591">
        <v>1</v>
      </c>
      <c r="I1240" s="591">
        <f t="shared" si="19"/>
        <v>64.349999999999994</v>
      </c>
      <c r="J1240" s="589" t="s">
        <v>474</v>
      </c>
      <c r="K1240" s="589" t="s">
        <v>332</v>
      </c>
      <c r="L1240" s="590">
        <v>43098</v>
      </c>
      <c r="M1240" s="589" t="s">
        <v>71</v>
      </c>
      <c r="N1240" s="589" t="s">
        <v>474</v>
      </c>
    </row>
    <row r="1241" spans="1:14" x14ac:dyDescent="0.2">
      <c r="A1241" s="589" t="s">
        <v>611</v>
      </c>
      <c r="B1241" s="589" t="s">
        <v>165</v>
      </c>
      <c r="C1241" s="589" t="s">
        <v>166</v>
      </c>
      <c r="D1241" s="589" t="s">
        <v>167</v>
      </c>
      <c r="E1241" s="589" t="s">
        <v>8062</v>
      </c>
      <c r="F1241" s="590">
        <v>43098</v>
      </c>
      <c r="G1241" s="591">
        <v>33</v>
      </c>
      <c r="H1241" s="591">
        <v>1</v>
      </c>
      <c r="I1241" s="591">
        <f t="shared" si="19"/>
        <v>33</v>
      </c>
      <c r="J1241" s="589" t="s">
        <v>474</v>
      </c>
      <c r="K1241" s="589" t="s">
        <v>675</v>
      </c>
      <c r="L1241" s="590">
        <v>43098</v>
      </c>
      <c r="M1241" s="589" t="s">
        <v>71</v>
      </c>
      <c r="N1241" s="589" t="s">
        <v>474</v>
      </c>
    </row>
    <row r="1242" spans="1:14" x14ac:dyDescent="0.2">
      <c r="A1242" s="589" t="s">
        <v>611</v>
      </c>
      <c r="B1242" s="589" t="s">
        <v>165</v>
      </c>
      <c r="C1242" s="589" t="s">
        <v>166</v>
      </c>
      <c r="D1242" s="589" t="s">
        <v>167</v>
      </c>
      <c r="E1242" s="589" t="s">
        <v>8063</v>
      </c>
      <c r="F1242" s="590">
        <v>43089</v>
      </c>
      <c r="G1242" s="591">
        <v>271.37</v>
      </c>
      <c r="H1242" s="591">
        <v>1</v>
      </c>
      <c r="I1242" s="591">
        <f t="shared" si="19"/>
        <v>271.37</v>
      </c>
      <c r="J1242" s="589" t="s">
        <v>8064</v>
      </c>
      <c r="K1242" s="589" t="s">
        <v>4991</v>
      </c>
      <c r="L1242" s="590">
        <v>43090</v>
      </c>
      <c r="M1242" s="589" t="s">
        <v>71</v>
      </c>
      <c r="N1242" s="589" t="s">
        <v>8065</v>
      </c>
    </row>
    <row r="1243" spans="1:14" x14ac:dyDescent="0.2">
      <c r="A1243" s="589" t="s">
        <v>611</v>
      </c>
      <c r="B1243" s="589" t="s">
        <v>165</v>
      </c>
      <c r="C1243" s="589" t="s">
        <v>166</v>
      </c>
      <c r="D1243" s="589" t="s">
        <v>167</v>
      </c>
      <c r="E1243" s="589" t="s">
        <v>8066</v>
      </c>
      <c r="F1243" s="590">
        <v>43088</v>
      </c>
      <c r="G1243" s="591">
        <v>20.9</v>
      </c>
      <c r="H1243" s="591">
        <v>1</v>
      </c>
      <c r="I1243" s="591">
        <f t="shared" si="19"/>
        <v>20.9</v>
      </c>
      <c r="J1243" s="589" t="s">
        <v>474</v>
      </c>
      <c r="K1243" s="589" t="s">
        <v>156</v>
      </c>
      <c r="L1243" s="590">
        <v>43089</v>
      </c>
      <c r="M1243" s="589" t="s">
        <v>71</v>
      </c>
      <c r="N1243" s="589" t="s">
        <v>474</v>
      </c>
    </row>
    <row r="1244" spans="1:14" x14ac:dyDescent="0.2">
      <c r="A1244" s="589" t="s">
        <v>611</v>
      </c>
      <c r="B1244" s="589" t="s">
        <v>165</v>
      </c>
      <c r="C1244" s="589" t="s">
        <v>166</v>
      </c>
      <c r="D1244" s="589" t="s">
        <v>167</v>
      </c>
      <c r="E1244" s="589" t="s">
        <v>8067</v>
      </c>
      <c r="F1244" s="590">
        <v>43088</v>
      </c>
      <c r="G1244" s="591">
        <v>25.41</v>
      </c>
      <c r="H1244" s="591">
        <v>1</v>
      </c>
      <c r="I1244" s="591">
        <f t="shared" si="19"/>
        <v>25.41</v>
      </c>
      <c r="J1244" s="589" t="s">
        <v>474</v>
      </c>
      <c r="K1244" s="589" t="s">
        <v>156</v>
      </c>
      <c r="L1244" s="590">
        <v>43089</v>
      </c>
      <c r="M1244" s="589" t="s">
        <v>71</v>
      </c>
      <c r="N1244" s="589" t="s">
        <v>474</v>
      </c>
    </row>
    <row r="1245" spans="1:14" x14ac:dyDescent="0.2">
      <c r="A1245" s="589" t="s">
        <v>611</v>
      </c>
      <c r="B1245" s="589" t="s">
        <v>165</v>
      </c>
      <c r="C1245" s="589" t="s">
        <v>166</v>
      </c>
      <c r="D1245" s="589" t="s">
        <v>167</v>
      </c>
      <c r="E1245" s="589" t="s">
        <v>8068</v>
      </c>
      <c r="F1245" s="590">
        <v>43087</v>
      </c>
      <c r="G1245" s="591">
        <v>29.56</v>
      </c>
      <c r="H1245" s="591">
        <v>1</v>
      </c>
      <c r="I1245" s="591">
        <f t="shared" si="19"/>
        <v>29.56</v>
      </c>
      <c r="J1245" s="589" t="s">
        <v>474</v>
      </c>
      <c r="K1245" s="589" t="s">
        <v>181</v>
      </c>
      <c r="L1245" s="590">
        <v>43089</v>
      </c>
      <c r="M1245" s="589" t="s">
        <v>71</v>
      </c>
      <c r="N1245" s="589" t="s">
        <v>474</v>
      </c>
    </row>
    <row r="1246" spans="1:14" x14ac:dyDescent="0.2">
      <c r="A1246" s="589" t="s">
        <v>611</v>
      </c>
      <c r="B1246" s="589" t="s">
        <v>165</v>
      </c>
      <c r="C1246" s="589" t="s">
        <v>166</v>
      </c>
      <c r="D1246" s="589" t="s">
        <v>167</v>
      </c>
      <c r="E1246" s="589" t="s">
        <v>8069</v>
      </c>
      <c r="F1246" s="590">
        <v>43087</v>
      </c>
      <c r="G1246" s="591">
        <v>147.29</v>
      </c>
      <c r="H1246" s="591">
        <v>1</v>
      </c>
      <c r="I1246" s="591">
        <f t="shared" si="19"/>
        <v>147.29</v>
      </c>
      <c r="J1246" s="589" t="s">
        <v>474</v>
      </c>
      <c r="K1246" s="589" t="s">
        <v>757</v>
      </c>
      <c r="L1246" s="590">
        <v>43089</v>
      </c>
      <c r="M1246" s="589" t="s">
        <v>71</v>
      </c>
      <c r="N1246" s="589" t="s">
        <v>474</v>
      </c>
    </row>
    <row r="1247" spans="1:14" x14ac:dyDescent="0.2">
      <c r="A1247" s="589" t="s">
        <v>611</v>
      </c>
      <c r="B1247" s="589" t="s">
        <v>165</v>
      </c>
      <c r="C1247" s="589" t="s">
        <v>166</v>
      </c>
      <c r="D1247" s="589" t="s">
        <v>167</v>
      </c>
      <c r="E1247" s="589" t="s">
        <v>8070</v>
      </c>
      <c r="F1247" s="590">
        <v>43087</v>
      </c>
      <c r="G1247" s="591">
        <v>73.45</v>
      </c>
      <c r="H1247" s="591">
        <v>1</v>
      </c>
      <c r="I1247" s="591">
        <f t="shared" si="19"/>
        <v>73.45</v>
      </c>
      <c r="J1247" s="589" t="s">
        <v>474</v>
      </c>
      <c r="K1247" s="589" t="s">
        <v>181</v>
      </c>
      <c r="L1247" s="590">
        <v>43089</v>
      </c>
      <c r="M1247" s="589" t="s">
        <v>71</v>
      </c>
      <c r="N1247" s="589" t="s">
        <v>474</v>
      </c>
    </row>
    <row r="1248" spans="1:14" x14ac:dyDescent="0.2">
      <c r="A1248" s="589" t="s">
        <v>611</v>
      </c>
      <c r="B1248" s="589" t="s">
        <v>165</v>
      </c>
      <c r="C1248" s="589" t="s">
        <v>166</v>
      </c>
      <c r="D1248" s="589" t="s">
        <v>167</v>
      </c>
      <c r="E1248" s="589" t="s">
        <v>8071</v>
      </c>
      <c r="F1248" s="590">
        <v>43087</v>
      </c>
      <c r="G1248" s="591">
        <v>146.80000000000001</v>
      </c>
      <c r="H1248" s="591">
        <v>1</v>
      </c>
      <c r="I1248" s="591">
        <f t="shared" si="19"/>
        <v>146.80000000000001</v>
      </c>
      <c r="J1248" s="589" t="s">
        <v>474</v>
      </c>
      <c r="K1248" s="589" t="s">
        <v>183</v>
      </c>
      <c r="L1248" s="590">
        <v>43089</v>
      </c>
      <c r="M1248" s="589" t="s">
        <v>71</v>
      </c>
      <c r="N1248" s="589" t="s">
        <v>474</v>
      </c>
    </row>
    <row r="1249" spans="1:14" x14ac:dyDescent="0.2">
      <c r="A1249" s="589" t="s">
        <v>611</v>
      </c>
      <c r="B1249" s="589" t="s">
        <v>165</v>
      </c>
      <c r="C1249" s="589" t="s">
        <v>166</v>
      </c>
      <c r="D1249" s="589" t="s">
        <v>167</v>
      </c>
      <c r="E1249" s="589" t="s">
        <v>8072</v>
      </c>
      <c r="F1249" s="590">
        <v>43087</v>
      </c>
      <c r="G1249" s="591">
        <v>36</v>
      </c>
      <c r="H1249" s="591">
        <v>1</v>
      </c>
      <c r="I1249" s="591">
        <f t="shared" si="19"/>
        <v>36</v>
      </c>
      <c r="J1249" s="589" t="s">
        <v>474</v>
      </c>
      <c r="K1249" s="589" t="s">
        <v>183</v>
      </c>
      <c r="L1249" s="590">
        <v>43089</v>
      </c>
      <c r="M1249" s="589" t="s">
        <v>71</v>
      </c>
      <c r="N1249" s="589" t="s">
        <v>474</v>
      </c>
    </row>
    <row r="1250" spans="1:14" x14ac:dyDescent="0.2">
      <c r="A1250" s="589" t="s">
        <v>611</v>
      </c>
      <c r="B1250" s="589" t="s">
        <v>8073</v>
      </c>
      <c r="C1250" s="589" t="s">
        <v>8074</v>
      </c>
      <c r="D1250" s="589" t="s">
        <v>8075</v>
      </c>
      <c r="E1250" s="589" t="s">
        <v>8076</v>
      </c>
      <c r="F1250" s="590">
        <v>43098</v>
      </c>
      <c r="G1250" s="591">
        <v>2371.6</v>
      </c>
      <c r="H1250" s="591">
        <v>1</v>
      </c>
      <c r="I1250" s="591">
        <f t="shared" si="19"/>
        <v>2371.6</v>
      </c>
      <c r="J1250" s="589" t="s">
        <v>8077</v>
      </c>
      <c r="K1250" s="589" t="s">
        <v>161</v>
      </c>
      <c r="L1250" s="590">
        <v>43098</v>
      </c>
      <c r="M1250" s="589" t="s">
        <v>71</v>
      </c>
      <c r="N1250" s="589" t="s">
        <v>8078</v>
      </c>
    </row>
    <row r="1251" spans="1:14" x14ac:dyDescent="0.2">
      <c r="A1251" s="589" t="s">
        <v>611</v>
      </c>
      <c r="B1251" s="589" t="s">
        <v>8073</v>
      </c>
      <c r="C1251" s="589" t="s">
        <v>8074</v>
      </c>
      <c r="D1251" s="589" t="s">
        <v>8075</v>
      </c>
      <c r="E1251" s="589" t="s">
        <v>8079</v>
      </c>
      <c r="F1251" s="590">
        <v>43098</v>
      </c>
      <c r="G1251" s="591">
        <v>4380.6499999999996</v>
      </c>
      <c r="H1251" s="591">
        <v>1</v>
      </c>
      <c r="I1251" s="591">
        <f t="shared" si="19"/>
        <v>4380.6499999999996</v>
      </c>
      <c r="J1251" s="589" t="s">
        <v>8080</v>
      </c>
      <c r="K1251" s="589" t="s">
        <v>161</v>
      </c>
      <c r="L1251" s="590">
        <v>43098</v>
      </c>
      <c r="M1251" s="589" t="s">
        <v>71</v>
      </c>
      <c r="N1251" s="589" t="s">
        <v>8081</v>
      </c>
    </row>
    <row r="1252" spans="1:14" x14ac:dyDescent="0.2">
      <c r="A1252" s="589" t="s">
        <v>611</v>
      </c>
      <c r="B1252" s="589" t="s">
        <v>8073</v>
      </c>
      <c r="C1252" s="589" t="s">
        <v>8074</v>
      </c>
      <c r="D1252" s="589" t="s">
        <v>8075</v>
      </c>
      <c r="E1252" s="589" t="s">
        <v>8082</v>
      </c>
      <c r="F1252" s="590">
        <v>43098</v>
      </c>
      <c r="G1252" s="591">
        <v>3508.99</v>
      </c>
      <c r="H1252" s="591">
        <v>1</v>
      </c>
      <c r="I1252" s="591">
        <f t="shared" si="19"/>
        <v>3508.99</v>
      </c>
      <c r="J1252" s="589" t="s">
        <v>8083</v>
      </c>
      <c r="K1252" s="589" t="s">
        <v>161</v>
      </c>
      <c r="L1252" s="590">
        <v>43098</v>
      </c>
      <c r="M1252" s="589" t="s">
        <v>71</v>
      </c>
      <c r="N1252" s="589" t="s">
        <v>8084</v>
      </c>
    </row>
    <row r="1253" spans="1:14" x14ac:dyDescent="0.2">
      <c r="A1253" s="589" t="s">
        <v>611</v>
      </c>
      <c r="B1253" s="589" t="s">
        <v>8073</v>
      </c>
      <c r="C1253" s="589" t="s">
        <v>8074</v>
      </c>
      <c r="D1253" s="589" t="s">
        <v>8075</v>
      </c>
      <c r="E1253" s="589" t="s">
        <v>8085</v>
      </c>
      <c r="F1253" s="590">
        <v>43098</v>
      </c>
      <c r="G1253" s="591">
        <v>3737.35</v>
      </c>
      <c r="H1253" s="591">
        <v>1</v>
      </c>
      <c r="I1253" s="591">
        <f t="shared" si="19"/>
        <v>3737.35</v>
      </c>
      <c r="J1253" s="589" t="s">
        <v>8086</v>
      </c>
      <c r="K1253" s="589" t="s">
        <v>161</v>
      </c>
      <c r="L1253" s="590">
        <v>43098</v>
      </c>
      <c r="M1253" s="589" t="s">
        <v>71</v>
      </c>
      <c r="N1253" s="589" t="s">
        <v>8087</v>
      </c>
    </row>
    <row r="1254" spans="1:14" x14ac:dyDescent="0.2">
      <c r="A1254" s="589" t="s">
        <v>611</v>
      </c>
      <c r="B1254" s="589" t="s">
        <v>8073</v>
      </c>
      <c r="C1254" s="589" t="s">
        <v>8074</v>
      </c>
      <c r="D1254" s="589" t="s">
        <v>8075</v>
      </c>
      <c r="E1254" s="589" t="s">
        <v>8088</v>
      </c>
      <c r="F1254" s="590">
        <v>43098</v>
      </c>
      <c r="G1254" s="591">
        <v>686.43</v>
      </c>
      <c r="H1254" s="591">
        <v>1</v>
      </c>
      <c r="I1254" s="591">
        <f t="shared" si="19"/>
        <v>686.43</v>
      </c>
      <c r="J1254" s="589" t="s">
        <v>8089</v>
      </c>
      <c r="K1254" s="589" t="s">
        <v>161</v>
      </c>
      <c r="L1254" s="590">
        <v>43098</v>
      </c>
      <c r="M1254" s="589" t="s">
        <v>71</v>
      </c>
      <c r="N1254" s="589" t="s">
        <v>8090</v>
      </c>
    </row>
    <row r="1255" spans="1:14" x14ac:dyDescent="0.2">
      <c r="A1255" s="589" t="s">
        <v>611</v>
      </c>
      <c r="B1255" s="589" t="s">
        <v>8073</v>
      </c>
      <c r="C1255" s="589" t="s">
        <v>8074</v>
      </c>
      <c r="D1255" s="589" t="s">
        <v>8075</v>
      </c>
      <c r="E1255" s="589" t="s">
        <v>8091</v>
      </c>
      <c r="F1255" s="590">
        <v>43098</v>
      </c>
      <c r="G1255" s="591">
        <v>946.22</v>
      </c>
      <c r="H1255" s="591">
        <v>1</v>
      </c>
      <c r="I1255" s="591">
        <f t="shared" si="19"/>
        <v>946.22</v>
      </c>
      <c r="J1255" s="589" t="s">
        <v>8092</v>
      </c>
      <c r="K1255" s="589" t="s">
        <v>161</v>
      </c>
      <c r="L1255" s="590">
        <v>43098</v>
      </c>
      <c r="M1255" s="589" t="s">
        <v>71</v>
      </c>
      <c r="N1255" s="589" t="s">
        <v>8093</v>
      </c>
    </row>
    <row r="1256" spans="1:14" x14ac:dyDescent="0.2">
      <c r="A1256" s="589" t="s">
        <v>611</v>
      </c>
      <c r="B1256" s="589" t="s">
        <v>8073</v>
      </c>
      <c r="C1256" s="589" t="s">
        <v>8074</v>
      </c>
      <c r="D1256" s="589" t="s">
        <v>8075</v>
      </c>
      <c r="E1256" s="589" t="s">
        <v>8094</v>
      </c>
      <c r="F1256" s="590">
        <v>43098</v>
      </c>
      <c r="G1256" s="591">
        <v>1748.8</v>
      </c>
      <c r="H1256" s="591">
        <v>1</v>
      </c>
      <c r="I1256" s="591">
        <f t="shared" si="19"/>
        <v>1748.8</v>
      </c>
      <c r="J1256" s="589" t="s">
        <v>8095</v>
      </c>
      <c r="K1256" s="589" t="s">
        <v>161</v>
      </c>
      <c r="L1256" s="590">
        <v>43098</v>
      </c>
      <c r="M1256" s="589" t="s">
        <v>71</v>
      </c>
      <c r="N1256" s="589" t="s">
        <v>8096</v>
      </c>
    </row>
    <row r="1257" spans="1:14" x14ac:dyDescent="0.2">
      <c r="A1257" s="589" t="s">
        <v>611</v>
      </c>
      <c r="B1257" s="589" t="s">
        <v>8073</v>
      </c>
      <c r="C1257" s="589" t="s">
        <v>8074</v>
      </c>
      <c r="D1257" s="589" t="s">
        <v>8075</v>
      </c>
      <c r="E1257" s="589" t="s">
        <v>8097</v>
      </c>
      <c r="F1257" s="590">
        <v>43098</v>
      </c>
      <c r="G1257" s="591">
        <v>17787</v>
      </c>
      <c r="H1257" s="591">
        <v>1</v>
      </c>
      <c r="I1257" s="591">
        <f t="shared" si="19"/>
        <v>17787</v>
      </c>
      <c r="J1257" s="589" t="s">
        <v>474</v>
      </c>
      <c r="K1257" s="589" t="s">
        <v>161</v>
      </c>
      <c r="L1257" s="590">
        <v>43098</v>
      </c>
      <c r="M1257" s="589" t="s">
        <v>71</v>
      </c>
      <c r="N1257" s="589" t="s">
        <v>474</v>
      </c>
    </row>
    <row r="1258" spans="1:14" x14ac:dyDescent="0.2">
      <c r="A1258" s="589" t="s">
        <v>611</v>
      </c>
      <c r="B1258" s="589" t="s">
        <v>8073</v>
      </c>
      <c r="C1258" s="589" t="s">
        <v>8074</v>
      </c>
      <c r="D1258" s="589" t="s">
        <v>8075</v>
      </c>
      <c r="E1258" s="589" t="s">
        <v>8098</v>
      </c>
      <c r="F1258" s="590">
        <v>43087</v>
      </c>
      <c r="G1258" s="591">
        <v>1533.9</v>
      </c>
      <c r="H1258" s="591">
        <v>1</v>
      </c>
      <c r="I1258" s="591">
        <f t="shared" si="19"/>
        <v>1533.9</v>
      </c>
      <c r="J1258" s="589" t="s">
        <v>8099</v>
      </c>
      <c r="K1258" s="589" t="s">
        <v>161</v>
      </c>
      <c r="L1258" s="590">
        <v>43096</v>
      </c>
      <c r="M1258" s="589" t="s">
        <v>71</v>
      </c>
      <c r="N1258" s="589" t="s">
        <v>8100</v>
      </c>
    </row>
    <row r="1259" spans="1:14" x14ac:dyDescent="0.2">
      <c r="A1259" s="589" t="s">
        <v>611</v>
      </c>
      <c r="B1259" s="589" t="s">
        <v>8073</v>
      </c>
      <c r="C1259" s="589" t="s">
        <v>8074</v>
      </c>
      <c r="D1259" s="589" t="s">
        <v>8075</v>
      </c>
      <c r="E1259" s="589" t="s">
        <v>8101</v>
      </c>
      <c r="F1259" s="590">
        <v>43087</v>
      </c>
      <c r="G1259" s="591">
        <v>838.53</v>
      </c>
      <c r="H1259" s="591">
        <v>1</v>
      </c>
      <c r="I1259" s="591">
        <f t="shared" si="19"/>
        <v>838.53</v>
      </c>
      <c r="J1259" s="589" t="s">
        <v>8102</v>
      </c>
      <c r="K1259" s="589" t="s">
        <v>161</v>
      </c>
      <c r="L1259" s="590">
        <v>43096</v>
      </c>
      <c r="M1259" s="589" t="s">
        <v>71</v>
      </c>
      <c r="N1259" s="589" t="s">
        <v>8103</v>
      </c>
    </row>
    <row r="1260" spans="1:14" x14ac:dyDescent="0.2">
      <c r="A1260" s="589" t="s">
        <v>611</v>
      </c>
      <c r="B1260" s="589" t="s">
        <v>8073</v>
      </c>
      <c r="C1260" s="589" t="s">
        <v>8074</v>
      </c>
      <c r="D1260" s="589" t="s">
        <v>8075</v>
      </c>
      <c r="E1260" s="589" t="s">
        <v>8104</v>
      </c>
      <c r="F1260" s="590">
        <v>43087</v>
      </c>
      <c r="G1260" s="591">
        <v>849.9</v>
      </c>
      <c r="H1260" s="591">
        <v>1</v>
      </c>
      <c r="I1260" s="591">
        <f t="shared" si="19"/>
        <v>849.9</v>
      </c>
      <c r="J1260" s="589" t="s">
        <v>8105</v>
      </c>
      <c r="K1260" s="589" t="s">
        <v>161</v>
      </c>
      <c r="L1260" s="590">
        <v>43096</v>
      </c>
      <c r="M1260" s="589" t="s">
        <v>71</v>
      </c>
      <c r="N1260" s="589" t="s">
        <v>8106</v>
      </c>
    </row>
    <row r="1261" spans="1:14" x14ac:dyDescent="0.2">
      <c r="A1261" s="589" t="s">
        <v>611</v>
      </c>
      <c r="B1261" s="589" t="s">
        <v>838</v>
      </c>
      <c r="C1261" s="589" t="s">
        <v>839</v>
      </c>
      <c r="D1261" s="589" t="s">
        <v>840</v>
      </c>
      <c r="E1261" s="589" t="s">
        <v>8107</v>
      </c>
      <c r="F1261" s="590">
        <v>43089</v>
      </c>
      <c r="G1261" s="591">
        <v>3786.75</v>
      </c>
      <c r="H1261" s="591">
        <v>1</v>
      </c>
      <c r="I1261" s="591">
        <f t="shared" si="19"/>
        <v>3786.75</v>
      </c>
      <c r="J1261" s="589" t="s">
        <v>474</v>
      </c>
      <c r="K1261" s="589" t="s">
        <v>528</v>
      </c>
      <c r="L1261" s="590">
        <v>43090</v>
      </c>
      <c r="M1261" s="589" t="s">
        <v>71</v>
      </c>
      <c r="N1261" s="589" t="s">
        <v>474</v>
      </c>
    </row>
    <row r="1262" spans="1:14" x14ac:dyDescent="0.2">
      <c r="A1262" s="589" t="s">
        <v>611</v>
      </c>
      <c r="B1262" s="589" t="s">
        <v>838</v>
      </c>
      <c r="C1262" s="589" t="s">
        <v>839</v>
      </c>
      <c r="D1262" s="589" t="s">
        <v>840</v>
      </c>
      <c r="E1262" s="589" t="s">
        <v>8108</v>
      </c>
      <c r="F1262" s="590">
        <v>43069</v>
      </c>
      <c r="G1262" s="591">
        <v>306.91000000000003</v>
      </c>
      <c r="H1262" s="591">
        <v>1</v>
      </c>
      <c r="I1262" s="591">
        <f t="shared" si="19"/>
        <v>306.91000000000003</v>
      </c>
      <c r="J1262" s="589" t="s">
        <v>474</v>
      </c>
      <c r="K1262" s="589" t="s">
        <v>476</v>
      </c>
      <c r="L1262" s="590">
        <v>43087</v>
      </c>
      <c r="M1262" s="589" t="s">
        <v>71</v>
      </c>
      <c r="N1262" s="589" t="s">
        <v>474</v>
      </c>
    </row>
    <row r="1263" spans="1:14" x14ac:dyDescent="0.2">
      <c r="A1263" s="589" t="s">
        <v>611</v>
      </c>
      <c r="B1263" s="589" t="s">
        <v>838</v>
      </c>
      <c r="C1263" s="589" t="s">
        <v>839</v>
      </c>
      <c r="D1263" s="589" t="s">
        <v>840</v>
      </c>
      <c r="E1263" s="589" t="s">
        <v>8109</v>
      </c>
      <c r="F1263" s="590">
        <v>43069</v>
      </c>
      <c r="G1263" s="591">
        <v>4.95</v>
      </c>
      <c r="H1263" s="591">
        <v>1</v>
      </c>
      <c r="I1263" s="591">
        <f t="shared" si="19"/>
        <v>4.95</v>
      </c>
      <c r="J1263" s="589" t="s">
        <v>474</v>
      </c>
      <c r="K1263" s="589" t="s">
        <v>476</v>
      </c>
      <c r="L1263" s="590">
        <v>43087</v>
      </c>
      <c r="M1263" s="589" t="s">
        <v>71</v>
      </c>
      <c r="N1263" s="589" t="s">
        <v>474</v>
      </c>
    </row>
    <row r="1264" spans="1:14" x14ac:dyDescent="0.2">
      <c r="A1264" s="589" t="s">
        <v>611</v>
      </c>
      <c r="B1264" s="589" t="s">
        <v>838</v>
      </c>
      <c r="C1264" s="589" t="s">
        <v>839</v>
      </c>
      <c r="D1264" s="589" t="s">
        <v>840</v>
      </c>
      <c r="E1264" s="589" t="s">
        <v>8110</v>
      </c>
      <c r="F1264" s="590">
        <v>43069</v>
      </c>
      <c r="G1264" s="591">
        <v>99</v>
      </c>
      <c r="H1264" s="591">
        <v>1</v>
      </c>
      <c r="I1264" s="591">
        <f t="shared" si="19"/>
        <v>99</v>
      </c>
      <c r="J1264" s="589" t="s">
        <v>474</v>
      </c>
      <c r="K1264" s="589" t="s">
        <v>476</v>
      </c>
      <c r="L1264" s="590">
        <v>43075</v>
      </c>
      <c r="M1264" s="589" t="s">
        <v>71</v>
      </c>
      <c r="N1264" s="589" t="s">
        <v>474</v>
      </c>
    </row>
    <row r="1265" spans="1:14" x14ac:dyDescent="0.2">
      <c r="A1265" s="589" t="s">
        <v>611</v>
      </c>
      <c r="B1265" s="589" t="s">
        <v>838</v>
      </c>
      <c r="C1265" s="589" t="s">
        <v>839</v>
      </c>
      <c r="D1265" s="589" t="s">
        <v>840</v>
      </c>
      <c r="E1265" s="589" t="s">
        <v>8111</v>
      </c>
      <c r="F1265" s="590">
        <v>43090</v>
      </c>
      <c r="G1265" s="591">
        <v>216.37</v>
      </c>
      <c r="H1265" s="591">
        <v>1</v>
      </c>
      <c r="I1265" s="591">
        <f t="shared" si="19"/>
        <v>216.37</v>
      </c>
      <c r="J1265" s="589" t="s">
        <v>474</v>
      </c>
      <c r="K1265" s="589" t="s">
        <v>515</v>
      </c>
      <c r="L1265" s="590">
        <v>43090</v>
      </c>
      <c r="M1265" s="589" t="s">
        <v>71</v>
      </c>
      <c r="N1265" s="589" t="s">
        <v>474</v>
      </c>
    </row>
    <row r="1266" spans="1:14" x14ac:dyDescent="0.2">
      <c r="A1266" s="589" t="s">
        <v>611</v>
      </c>
      <c r="B1266" s="589" t="s">
        <v>8112</v>
      </c>
      <c r="C1266" s="589" t="s">
        <v>8113</v>
      </c>
      <c r="D1266" s="589" t="s">
        <v>8114</v>
      </c>
      <c r="E1266" s="589" t="s">
        <v>8115</v>
      </c>
      <c r="F1266" s="590">
        <v>43081</v>
      </c>
      <c r="G1266" s="591">
        <v>638.54</v>
      </c>
      <c r="H1266" s="591">
        <v>1</v>
      </c>
      <c r="I1266" s="591">
        <f t="shared" si="19"/>
        <v>638.54</v>
      </c>
      <c r="J1266" s="589" t="s">
        <v>8116</v>
      </c>
      <c r="K1266" s="589" t="s">
        <v>111</v>
      </c>
      <c r="L1266" s="590">
        <v>43087</v>
      </c>
      <c r="M1266" s="589" t="s">
        <v>71</v>
      </c>
      <c r="N1266" s="589" t="s">
        <v>8117</v>
      </c>
    </row>
    <row r="1267" spans="1:14" x14ac:dyDescent="0.2">
      <c r="A1267" s="589" t="s">
        <v>611</v>
      </c>
      <c r="B1267" s="589" t="s">
        <v>841</v>
      </c>
      <c r="C1267" s="589" t="s">
        <v>842</v>
      </c>
      <c r="D1267" s="589" t="s">
        <v>843</v>
      </c>
      <c r="E1267" s="589" t="s">
        <v>8118</v>
      </c>
      <c r="F1267" s="590">
        <v>43090</v>
      </c>
      <c r="G1267" s="591">
        <v>690.8</v>
      </c>
      <c r="H1267" s="591">
        <v>1</v>
      </c>
      <c r="I1267" s="591">
        <f t="shared" si="19"/>
        <v>690.8</v>
      </c>
      <c r="J1267" s="589" t="s">
        <v>474</v>
      </c>
      <c r="K1267" s="589" t="s">
        <v>533</v>
      </c>
      <c r="L1267" s="590">
        <v>43090</v>
      </c>
      <c r="M1267" s="589" t="s">
        <v>71</v>
      </c>
      <c r="N1267" s="589" t="s">
        <v>474</v>
      </c>
    </row>
    <row r="1268" spans="1:14" x14ac:dyDescent="0.2">
      <c r="A1268" s="589" t="s">
        <v>611</v>
      </c>
      <c r="B1268" s="589" t="s">
        <v>841</v>
      </c>
      <c r="C1268" s="589" t="s">
        <v>842</v>
      </c>
      <c r="D1268" s="589" t="s">
        <v>843</v>
      </c>
      <c r="E1268" s="589" t="s">
        <v>8119</v>
      </c>
      <c r="F1268" s="590">
        <v>43069</v>
      </c>
      <c r="G1268" s="591">
        <v>2626.25</v>
      </c>
      <c r="H1268" s="591">
        <v>1</v>
      </c>
      <c r="I1268" s="591">
        <f t="shared" si="19"/>
        <v>2626.25</v>
      </c>
      <c r="J1268" s="589" t="s">
        <v>474</v>
      </c>
      <c r="K1268" s="589" t="s">
        <v>183</v>
      </c>
      <c r="L1268" s="590">
        <v>43087</v>
      </c>
      <c r="M1268" s="589" t="s">
        <v>71</v>
      </c>
      <c r="N1268" s="589" t="s">
        <v>474</v>
      </c>
    </row>
    <row r="1269" spans="1:14" x14ac:dyDescent="0.2">
      <c r="A1269" s="589" t="s">
        <v>611</v>
      </c>
      <c r="B1269" s="589" t="s">
        <v>841</v>
      </c>
      <c r="C1269" s="589" t="s">
        <v>842</v>
      </c>
      <c r="D1269" s="589" t="s">
        <v>843</v>
      </c>
      <c r="E1269" s="589" t="s">
        <v>8120</v>
      </c>
      <c r="F1269" s="590">
        <v>43069</v>
      </c>
      <c r="G1269" s="591">
        <v>116.37</v>
      </c>
      <c r="H1269" s="591">
        <v>1</v>
      </c>
      <c r="I1269" s="591">
        <f t="shared" si="19"/>
        <v>116.37</v>
      </c>
      <c r="J1269" s="589" t="s">
        <v>474</v>
      </c>
      <c r="K1269" s="589" t="s">
        <v>509</v>
      </c>
      <c r="L1269" s="590">
        <v>43075</v>
      </c>
      <c r="M1269" s="589" t="s">
        <v>71</v>
      </c>
      <c r="N1269" s="589" t="s">
        <v>474</v>
      </c>
    </row>
    <row r="1270" spans="1:14" x14ac:dyDescent="0.2">
      <c r="A1270" s="589" t="s">
        <v>611</v>
      </c>
      <c r="B1270" s="589" t="s">
        <v>841</v>
      </c>
      <c r="C1270" s="589" t="s">
        <v>842</v>
      </c>
      <c r="D1270" s="589" t="s">
        <v>843</v>
      </c>
      <c r="E1270" s="589" t="s">
        <v>8121</v>
      </c>
      <c r="F1270" s="590">
        <v>43097</v>
      </c>
      <c r="G1270" s="591">
        <v>35.07</v>
      </c>
      <c r="H1270" s="591">
        <v>1</v>
      </c>
      <c r="I1270" s="591">
        <f t="shared" si="19"/>
        <v>35.07</v>
      </c>
      <c r="J1270" s="589" t="s">
        <v>474</v>
      </c>
      <c r="K1270" s="589" t="s">
        <v>7026</v>
      </c>
      <c r="L1270" s="590">
        <v>43097</v>
      </c>
      <c r="M1270" s="589" t="s">
        <v>71</v>
      </c>
      <c r="N1270" s="589" t="s">
        <v>474</v>
      </c>
    </row>
    <row r="1271" spans="1:14" x14ac:dyDescent="0.2">
      <c r="A1271" s="589" t="s">
        <v>611</v>
      </c>
      <c r="B1271" s="589" t="s">
        <v>841</v>
      </c>
      <c r="C1271" s="589" t="s">
        <v>842</v>
      </c>
      <c r="D1271" s="589" t="s">
        <v>843</v>
      </c>
      <c r="E1271" s="589" t="s">
        <v>8122</v>
      </c>
      <c r="F1271" s="590">
        <v>43097</v>
      </c>
      <c r="G1271" s="591">
        <v>4.46</v>
      </c>
      <c r="H1271" s="591">
        <v>1</v>
      </c>
      <c r="I1271" s="591">
        <f t="shared" si="19"/>
        <v>4.46</v>
      </c>
      <c r="J1271" s="589" t="s">
        <v>474</v>
      </c>
      <c r="K1271" s="589" t="s">
        <v>1346</v>
      </c>
      <c r="L1271" s="590">
        <v>43097</v>
      </c>
      <c r="M1271" s="589" t="s">
        <v>71</v>
      </c>
      <c r="N1271" s="589" t="s">
        <v>474</v>
      </c>
    </row>
    <row r="1272" spans="1:14" x14ac:dyDescent="0.2">
      <c r="A1272" s="589" t="s">
        <v>611</v>
      </c>
      <c r="B1272" s="589" t="s">
        <v>841</v>
      </c>
      <c r="C1272" s="589" t="s">
        <v>842</v>
      </c>
      <c r="D1272" s="589" t="s">
        <v>843</v>
      </c>
      <c r="E1272" s="589" t="s">
        <v>8123</v>
      </c>
      <c r="F1272" s="590">
        <v>43097</v>
      </c>
      <c r="G1272" s="591">
        <v>106.16</v>
      </c>
      <c r="H1272" s="591">
        <v>1</v>
      </c>
      <c r="I1272" s="591">
        <f t="shared" si="19"/>
        <v>106.16</v>
      </c>
      <c r="J1272" s="589" t="s">
        <v>474</v>
      </c>
      <c r="K1272" s="589" t="s">
        <v>260</v>
      </c>
      <c r="L1272" s="590">
        <v>43097</v>
      </c>
      <c r="M1272" s="589" t="s">
        <v>71</v>
      </c>
      <c r="N1272" s="589" t="s">
        <v>474</v>
      </c>
    </row>
    <row r="1273" spans="1:14" x14ac:dyDescent="0.2">
      <c r="A1273" s="589" t="s">
        <v>611</v>
      </c>
      <c r="B1273" s="589" t="s">
        <v>841</v>
      </c>
      <c r="C1273" s="589" t="s">
        <v>842</v>
      </c>
      <c r="D1273" s="589" t="s">
        <v>843</v>
      </c>
      <c r="E1273" s="589" t="s">
        <v>8124</v>
      </c>
      <c r="F1273" s="590">
        <v>43097</v>
      </c>
      <c r="G1273" s="591">
        <v>52.76</v>
      </c>
      <c r="H1273" s="591">
        <v>1</v>
      </c>
      <c r="I1273" s="591">
        <f t="shared" si="19"/>
        <v>52.76</v>
      </c>
      <c r="J1273" s="589" t="s">
        <v>474</v>
      </c>
      <c r="K1273" s="589" t="s">
        <v>1346</v>
      </c>
      <c r="L1273" s="590">
        <v>43097</v>
      </c>
      <c r="M1273" s="589" t="s">
        <v>71</v>
      </c>
      <c r="N1273" s="589" t="s">
        <v>474</v>
      </c>
    </row>
    <row r="1274" spans="1:14" x14ac:dyDescent="0.2">
      <c r="A1274" s="589" t="s">
        <v>611</v>
      </c>
      <c r="B1274" s="589" t="s">
        <v>841</v>
      </c>
      <c r="C1274" s="589" t="s">
        <v>842</v>
      </c>
      <c r="D1274" s="589" t="s">
        <v>843</v>
      </c>
      <c r="E1274" s="589" t="s">
        <v>8125</v>
      </c>
      <c r="F1274" s="590">
        <v>43069</v>
      </c>
      <c r="G1274" s="591">
        <v>37</v>
      </c>
      <c r="H1274" s="591">
        <v>1</v>
      </c>
      <c r="I1274" s="591">
        <f t="shared" si="19"/>
        <v>37</v>
      </c>
      <c r="J1274" s="589" t="s">
        <v>474</v>
      </c>
      <c r="K1274" s="589" t="s">
        <v>260</v>
      </c>
      <c r="L1274" s="590">
        <v>43075</v>
      </c>
      <c r="M1274" s="589" t="s">
        <v>71</v>
      </c>
      <c r="N1274" s="589" t="s">
        <v>474</v>
      </c>
    </row>
    <row r="1275" spans="1:14" x14ac:dyDescent="0.2">
      <c r="A1275" s="589" t="s">
        <v>611</v>
      </c>
      <c r="B1275" s="589" t="s">
        <v>841</v>
      </c>
      <c r="C1275" s="589" t="s">
        <v>842</v>
      </c>
      <c r="D1275" s="589" t="s">
        <v>843</v>
      </c>
      <c r="E1275" s="589" t="s">
        <v>8126</v>
      </c>
      <c r="F1275" s="590">
        <v>43069</v>
      </c>
      <c r="G1275" s="591">
        <v>57.74</v>
      </c>
      <c r="H1275" s="591">
        <v>1</v>
      </c>
      <c r="I1275" s="591">
        <f t="shared" si="19"/>
        <v>57.74</v>
      </c>
      <c r="J1275" s="589" t="s">
        <v>474</v>
      </c>
      <c r="K1275" s="589" t="s">
        <v>260</v>
      </c>
      <c r="L1275" s="590">
        <v>43075</v>
      </c>
      <c r="M1275" s="589" t="s">
        <v>71</v>
      </c>
      <c r="N1275" s="589" t="s">
        <v>474</v>
      </c>
    </row>
    <row r="1276" spans="1:14" x14ac:dyDescent="0.2">
      <c r="A1276" s="589" t="s">
        <v>611</v>
      </c>
      <c r="B1276" s="589" t="s">
        <v>841</v>
      </c>
      <c r="C1276" s="589" t="s">
        <v>842</v>
      </c>
      <c r="D1276" s="589" t="s">
        <v>843</v>
      </c>
      <c r="E1276" s="589" t="s">
        <v>8127</v>
      </c>
      <c r="F1276" s="590">
        <v>43069</v>
      </c>
      <c r="G1276" s="591">
        <v>29.08</v>
      </c>
      <c r="H1276" s="591">
        <v>1</v>
      </c>
      <c r="I1276" s="591">
        <f t="shared" si="19"/>
        <v>29.08</v>
      </c>
      <c r="J1276" s="589" t="s">
        <v>474</v>
      </c>
      <c r="K1276" s="589" t="s">
        <v>260</v>
      </c>
      <c r="L1276" s="590">
        <v>43075</v>
      </c>
      <c r="M1276" s="589" t="s">
        <v>71</v>
      </c>
      <c r="N1276" s="589" t="s">
        <v>474</v>
      </c>
    </row>
    <row r="1277" spans="1:14" x14ac:dyDescent="0.2">
      <c r="A1277" s="589" t="s">
        <v>611</v>
      </c>
      <c r="B1277" s="589" t="s">
        <v>8128</v>
      </c>
      <c r="C1277" s="589" t="s">
        <v>8129</v>
      </c>
      <c r="D1277" s="589" t="s">
        <v>8130</v>
      </c>
      <c r="E1277" s="589" t="s">
        <v>5636</v>
      </c>
      <c r="F1277" s="590">
        <v>43091</v>
      </c>
      <c r="G1277" s="591">
        <v>3413.63</v>
      </c>
      <c r="H1277" s="591">
        <v>1</v>
      </c>
      <c r="I1277" s="591">
        <f t="shared" si="19"/>
        <v>3413.63</v>
      </c>
      <c r="J1277" s="589" t="s">
        <v>8131</v>
      </c>
      <c r="K1277" s="589" t="s">
        <v>161</v>
      </c>
      <c r="L1277" s="590">
        <v>43096</v>
      </c>
      <c r="M1277" s="589" t="s">
        <v>71</v>
      </c>
      <c r="N1277" s="589" t="s">
        <v>8132</v>
      </c>
    </row>
    <row r="1278" spans="1:14" x14ac:dyDescent="0.2">
      <c r="A1278" s="589" t="s">
        <v>611</v>
      </c>
      <c r="B1278" s="589" t="s">
        <v>8128</v>
      </c>
      <c r="C1278" s="589" t="s">
        <v>8129</v>
      </c>
      <c r="D1278" s="589" t="s">
        <v>8130</v>
      </c>
      <c r="E1278" s="589" t="s">
        <v>8133</v>
      </c>
      <c r="F1278" s="590">
        <v>43091</v>
      </c>
      <c r="G1278" s="591">
        <v>1938.97</v>
      </c>
      <c r="H1278" s="591">
        <v>1</v>
      </c>
      <c r="I1278" s="591">
        <f t="shared" si="19"/>
        <v>1938.97</v>
      </c>
      <c r="J1278" s="589" t="s">
        <v>8134</v>
      </c>
      <c r="K1278" s="589" t="s">
        <v>161</v>
      </c>
      <c r="L1278" s="590">
        <v>43096</v>
      </c>
      <c r="M1278" s="589" t="s">
        <v>71</v>
      </c>
      <c r="N1278" s="589" t="s">
        <v>8135</v>
      </c>
    </row>
    <row r="1279" spans="1:14" x14ac:dyDescent="0.2">
      <c r="A1279" s="589" t="s">
        <v>611</v>
      </c>
      <c r="B1279" s="589" t="s">
        <v>8128</v>
      </c>
      <c r="C1279" s="589" t="s">
        <v>8129</v>
      </c>
      <c r="D1279" s="589" t="s">
        <v>8130</v>
      </c>
      <c r="E1279" s="589" t="s">
        <v>8136</v>
      </c>
      <c r="F1279" s="590">
        <v>43091</v>
      </c>
      <c r="G1279" s="591">
        <v>1643.36</v>
      </c>
      <c r="H1279" s="591">
        <v>1</v>
      </c>
      <c r="I1279" s="591">
        <f t="shared" si="19"/>
        <v>1643.36</v>
      </c>
      <c r="J1279" s="589" t="s">
        <v>8137</v>
      </c>
      <c r="K1279" s="589" t="s">
        <v>161</v>
      </c>
      <c r="L1279" s="590">
        <v>43096</v>
      </c>
      <c r="M1279" s="589" t="s">
        <v>71</v>
      </c>
      <c r="N1279" s="589" t="s">
        <v>8138</v>
      </c>
    </row>
    <row r="1280" spans="1:14" x14ac:dyDescent="0.2">
      <c r="A1280" s="589" t="s">
        <v>611</v>
      </c>
      <c r="B1280" s="589" t="s">
        <v>8128</v>
      </c>
      <c r="C1280" s="589" t="s">
        <v>8129</v>
      </c>
      <c r="D1280" s="589" t="s">
        <v>8130</v>
      </c>
      <c r="E1280" s="589" t="s">
        <v>8139</v>
      </c>
      <c r="F1280" s="590">
        <v>43091</v>
      </c>
      <c r="G1280" s="591">
        <v>1813.77</v>
      </c>
      <c r="H1280" s="591">
        <v>1</v>
      </c>
      <c r="I1280" s="591">
        <f t="shared" si="19"/>
        <v>1813.77</v>
      </c>
      <c r="J1280" s="589" t="s">
        <v>8140</v>
      </c>
      <c r="K1280" s="589" t="s">
        <v>161</v>
      </c>
      <c r="L1280" s="590">
        <v>43096</v>
      </c>
      <c r="M1280" s="589" t="s">
        <v>71</v>
      </c>
      <c r="N1280" s="589" t="s">
        <v>8141</v>
      </c>
    </row>
    <row r="1281" spans="1:14" x14ac:dyDescent="0.2">
      <c r="A1281" s="589" t="s">
        <v>611</v>
      </c>
      <c r="B1281" s="589" t="s">
        <v>8128</v>
      </c>
      <c r="C1281" s="589" t="s">
        <v>8129</v>
      </c>
      <c r="D1281" s="589" t="s">
        <v>8130</v>
      </c>
      <c r="E1281" s="589" t="s">
        <v>3054</v>
      </c>
      <c r="F1281" s="590">
        <v>43091</v>
      </c>
      <c r="G1281" s="591">
        <v>1573.01</v>
      </c>
      <c r="H1281" s="591">
        <v>1</v>
      </c>
      <c r="I1281" s="591">
        <f t="shared" si="19"/>
        <v>1573.01</v>
      </c>
      <c r="J1281" s="589" t="s">
        <v>8142</v>
      </c>
      <c r="K1281" s="589" t="s">
        <v>161</v>
      </c>
      <c r="L1281" s="590">
        <v>43096</v>
      </c>
      <c r="M1281" s="589" t="s">
        <v>71</v>
      </c>
      <c r="N1281" s="589" t="s">
        <v>8143</v>
      </c>
    </row>
    <row r="1282" spans="1:14" x14ac:dyDescent="0.2">
      <c r="A1282" s="589" t="s">
        <v>611</v>
      </c>
      <c r="B1282" s="589" t="s">
        <v>8128</v>
      </c>
      <c r="C1282" s="589" t="s">
        <v>8129</v>
      </c>
      <c r="D1282" s="589" t="s">
        <v>8130</v>
      </c>
      <c r="E1282" s="589" t="s">
        <v>8144</v>
      </c>
      <c r="F1282" s="590">
        <v>43093</v>
      </c>
      <c r="G1282" s="591">
        <v>1921.48</v>
      </c>
      <c r="H1282" s="591">
        <v>1</v>
      </c>
      <c r="I1282" s="591">
        <f t="shared" si="19"/>
        <v>1921.48</v>
      </c>
      <c r="J1282" s="589" t="s">
        <v>8145</v>
      </c>
      <c r="K1282" s="589" t="s">
        <v>161</v>
      </c>
      <c r="L1282" s="590">
        <v>43096</v>
      </c>
      <c r="M1282" s="589" t="s">
        <v>71</v>
      </c>
      <c r="N1282" s="589" t="s">
        <v>8146</v>
      </c>
    </row>
    <row r="1283" spans="1:14" x14ac:dyDescent="0.2">
      <c r="A1283" s="589" t="s">
        <v>611</v>
      </c>
      <c r="B1283" s="589" t="s">
        <v>8128</v>
      </c>
      <c r="C1283" s="589" t="s">
        <v>8129</v>
      </c>
      <c r="D1283" s="589" t="s">
        <v>8130</v>
      </c>
      <c r="E1283" s="589" t="s">
        <v>8147</v>
      </c>
      <c r="F1283" s="590">
        <v>43091</v>
      </c>
      <c r="G1283" s="591">
        <v>1736.98</v>
      </c>
      <c r="H1283" s="591">
        <v>1</v>
      </c>
      <c r="I1283" s="591">
        <f t="shared" ref="I1283:I1346" si="20">G1283*H1283</f>
        <v>1736.98</v>
      </c>
      <c r="J1283" s="589" t="s">
        <v>8148</v>
      </c>
      <c r="K1283" s="589" t="s">
        <v>161</v>
      </c>
      <c r="L1283" s="590">
        <v>43096</v>
      </c>
      <c r="M1283" s="589" t="s">
        <v>71</v>
      </c>
      <c r="N1283" s="589" t="s">
        <v>8149</v>
      </c>
    </row>
    <row r="1284" spans="1:14" x14ac:dyDescent="0.2">
      <c r="A1284" s="589" t="s">
        <v>611</v>
      </c>
      <c r="B1284" s="589" t="s">
        <v>8128</v>
      </c>
      <c r="C1284" s="589" t="s">
        <v>8129</v>
      </c>
      <c r="D1284" s="589" t="s">
        <v>8130</v>
      </c>
      <c r="E1284" s="589" t="s">
        <v>8150</v>
      </c>
      <c r="F1284" s="590">
        <v>43091</v>
      </c>
      <c r="G1284" s="591">
        <v>1529.39</v>
      </c>
      <c r="H1284" s="591">
        <v>1</v>
      </c>
      <c r="I1284" s="591">
        <f t="shared" si="20"/>
        <v>1529.39</v>
      </c>
      <c r="J1284" s="589" t="s">
        <v>8151</v>
      </c>
      <c r="K1284" s="589" t="s">
        <v>161</v>
      </c>
      <c r="L1284" s="590">
        <v>43096</v>
      </c>
      <c r="M1284" s="589" t="s">
        <v>71</v>
      </c>
      <c r="N1284" s="589" t="s">
        <v>8152</v>
      </c>
    </row>
    <row r="1285" spans="1:14" x14ac:dyDescent="0.2">
      <c r="A1285" s="589" t="s">
        <v>611</v>
      </c>
      <c r="B1285" s="589" t="s">
        <v>8128</v>
      </c>
      <c r="C1285" s="589" t="s">
        <v>8129</v>
      </c>
      <c r="D1285" s="589" t="s">
        <v>8130</v>
      </c>
      <c r="E1285" s="589" t="s">
        <v>8153</v>
      </c>
      <c r="F1285" s="590">
        <v>43091</v>
      </c>
      <c r="G1285" s="591">
        <v>2359.5</v>
      </c>
      <c r="H1285" s="591">
        <v>1</v>
      </c>
      <c r="I1285" s="591">
        <f t="shared" si="20"/>
        <v>2359.5</v>
      </c>
      <c r="J1285" s="589" t="s">
        <v>8154</v>
      </c>
      <c r="K1285" s="589" t="s">
        <v>161</v>
      </c>
      <c r="L1285" s="590">
        <v>43096</v>
      </c>
      <c r="M1285" s="589" t="s">
        <v>71</v>
      </c>
      <c r="N1285" s="589" t="s">
        <v>8155</v>
      </c>
    </row>
    <row r="1286" spans="1:14" x14ac:dyDescent="0.2">
      <c r="A1286" s="589" t="s">
        <v>611</v>
      </c>
      <c r="B1286" s="589" t="s">
        <v>8128</v>
      </c>
      <c r="C1286" s="589" t="s">
        <v>8129</v>
      </c>
      <c r="D1286" s="589" t="s">
        <v>8130</v>
      </c>
      <c r="E1286" s="589" t="s">
        <v>8156</v>
      </c>
      <c r="F1286" s="590">
        <v>43091</v>
      </c>
      <c r="G1286" s="591">
        <v>1750.68</v>
      </c>
      <c r="H1286" s="591">
        <v>1</v>
      </c>
      <c r="I1286" s="591">
        <f t="shared" si="20"/>
        <v>1750.68</v>
      </c>
      <c r="J1286" s="589" t="s">
        <v>8157</v>
      </c>
      <c r="K1286" s="589" t="s">
        <v>161</v>
      </c>
      <c r="L1286" s="590">
        <v>43096</v>
      </c>
      <c r="M1286" s="589" t="s">
        <v>71</v>
      </c>
      <c r="N1286" s="589" t="s">
        <v>8158</v>
      </c>
    </row>
    <row r="1287" spans="1:14" x14ac:dyDescent="0.2">
      <c r="A1287" s="589" t="s">
        <v>611</v>
      </c>
      <c r="B1287" s="589" t="s">
        <v>8128</v>
      </c>
      <c r="C1287" s="589" t="s">
        <v>8129</v>
      </c>
      <c r="D1287" s="589" t="s">
        <v>8130</v>
      </c>
      <c r="E1287" s="589" t="s">
        <v>8159</v>
      </c>
      <c r="F1287" s="590">
        <v>43091</v>
      </c>
      <c r="G1287" s="591">
        <v>1531.77</v>
      </c>
      <c r="H1287" s="591">
        <v>1</v>
      </c>
      <c r="I1287" s="591">
        <f t="shared" si="20"/>
        <v>1531.77</v>
      </c>
      <c r="J1287" s="589" t="s">
        <v>8160</v>
      </c>
      <c r="K1287" s="589" t="s">
        <v>161</v>
      </c>
      <c r="L1287" s="590">
        <v>43096</v>
      </c>
      <c r="M1287" s="589" t="s">
        <v>71</v>
      </c>
      <c r="N1287" s="589" t="s">
        <v>8161</v>
      </c>
    </row>
    <row r="1288" spans="1:14" x14ac:dyDescent="0.2">
      <c r="A1288" s="589" t="s">
        <v>611</v>
      </c>
      <c r="B1288" s="589" t="s">
        <v>8128</v>
      </c>
      <c r="C1288" s="589" t="s">
        <v>8129</v>
      </c>
      <c r="D1288" s="589" t="s">
        <v>8130</v>
      </c>
      <c r="E1288" s="589" t="s">
        <v>8162</v>
      </c>
      <c r="F1288" s="590">
        <v>43091</v>
      </c>
      <c r="G1288" s="591">
        <v>1669.08</v>
      </c>
      <c r="H1288" s="591">
        <v>1</v>
      </c>
      <c r="I1288" s="591">
        <f t="shared" si="20"/>
        <v>1669.08</v>
      </c>
      <c r="J1288" s="589" t="s">
        <v>8163</v>
      </c>
      <c r="K1288" s="589" t="s">
        <v>161</v>
      </c>
      <c r="L1288" s="590">
        <v>43096</v>
      </c>
      <c r="M1288" s="589" t="s">
        <v>71</v>
      </c>
      <c r="N1288" s="589" t="s">
        <v>8164</v>
      </c>
    </row>
    <row r="1289" spans="1:14" x14ac:dyDescent="0.2">
      <c r="A1289" s="589" t="s">
        <v>611</v>
      </c>
      <c r="B1289" s="589" t="s">
        <v>8128</v>
      </c>
      <c r="C1289" s="589" t="s">
        <v>8129</v>
      </c>
      <c r="D1289" s="589" t="s">
        <v>8130</v>
      </c>
      <c r="E1289" s="589" t="s">
        <v>8165</v>
      </c>
      <c r="F1289" s="590">
        <v>43091</v>
      </c>
      <c r="G1289" s="591">
        <v>1525.81</v>
      </c>
      <c r="H1289" s="591">
        <v>1</v>
      </c>
      <c r="I1289" s="591">
        <f t="shared" si="20"/>
        <v>1525.81</v>
      </c>
      <c r="J1289" s="589" t="s">
        <v>8166</v>
      </c>
      <c r="K1289" s="589" t="s">
        <v>161</v>
      </c>
      <c r="L1289" s="590">
        <v>43096</v>
      </c>
      <c r="M1289" s="589" t="s">
        <v>71</v>
      </c>
      <c r="N1289" s="589" t="s">
        <v>8167</v>
      </c>
    </row>
    <row r="1290" spans="1:14" x14ac:dyDescent="0.2">
      <c r="A1290" s="589" t="s">
        <v>611</v>
      </c>
      <c r="B1290" s="589" t="s">
        <v>8128</v>
      </c>
      <c r="C1290" s="589" t="s">
        <v>8129</v>
      </c>
      <c r="D1290" s="589" t="s">
        <v>8130</v>
      </c>
      <c r="E1290" s="589" t="s">
        <v>8168</v>
      </c>
      <c r="F1290" s="590">
        <v>43091</v>
      </c>
      <c r="G1290" s="591">
        <v>1612.06</v>
      </c>
      <c r="H1290" s="591">
        <v>1</v>
      </c>
      <c r="I1290" s="591">
        <f t="shared" si="20"/>
        <v>1612.06</v>
      </c>
      <c r="J1290" s="589" t="s">
        <v>8169</v>
      </c>
      <c r="K1290" s="589" t="s">
        <v>161</v>
      </c>
      <c r="L1290" s="590">
        <v>43096</v>
      </c>
      <c r="M1290" s="589" t="s">
        <v>71</v>
      </c>
      <c r="N1290" s="589" t="s">
        <v>8170</v>
      </c>
    </row>
    <row r="1291" spans="1:14" x14ac:dyDescent="0.2">
      <c r="A1291" s="589" t="s">
        <v>611</v>
      </c>
      <c r="B1291" s="589" t="s">
        <v>2523</v>
      </c>
      <c r="C1291" s="589" t="s">
        <v>2524</v>
      </c>
      <c r="D1291" s="589" t="s">
        <v>2525</v>
      </c>
      <c r="E1291" s="589" t="s">
        <v>8171</v>
      </c>
      <c r="F1291" s="590">
        <v>43095</v>
      </c>
      <c r="G1291" s="591">
        <v>337.59</v>
      </c>
      <c r="H1291" s="591">
        <v>1</v>
      </c>
      <c r="I1291" s="591">
        <f t="shared" si="20"/>
        <v>337.59</v>
      </c>
      <c r="J1291" s="589" t="s">
        <v>8172</v>
      </c>
      <c r="K1291" s="589" t="s">
        <v>509</v>
      </c>
      <c r="L1291" s="590">
        <v>43095</v>
      </c>
      <c r="M1291" s="589" t="s">
        <v>71</v>
      </c>
      <c r="N1291" s="589" t="s">
        <v>8173</v>
      </c>
    </row>
    <row r="1292" spans="1:14" x14ac:dyDescent="0.2">
      <c r="A1292" s="589" t="s">
        <v>611</v>
      </c>
      <c r="B1292" s="589" t="s">
        <v>2523</v>
      </c>
      <c r="C1292" s="589" t="s">
        <v>2524</v>
      </c>
      <c r="D1292" s="589" t="s">
        <v>2525</v>
      </c>
      <c r="E1292" s="589" t="s">
        <v>8174</v>
      </c>
      <c r="F1292" s="590">
        <v>43084</v>
      </c>
      <c r="G1292" s="591">
        <v>1452</v>
      </c>
      <c r="H1292" s="591">
        <v>1</v>
      </c>
      <c r="I1292" s="591">
        <f t="shared" si="20"/>
        <v>1452</v>
      </c>
      <c r="J1292" s="589" t="s">
        <v>8175</v>
      </c>
      <c r="K1292" s="589" t="s">
        <v>509</v>
      </c>
      <c r="L1292" s="590">
        <v>43089</v>
      </c>
      <c r="M1292" s="589" t="s">
        <v>71</v>
      </c>
      <c r="N1292" s="589" t="s">
        <v>8176</v>
      </c>
    </row>
    <row r="1293" spans="1:14" x14ac:dyDescent="0.2">
      <c r="A1293" s="589" t="s">
        <v>611</v>
      </c>
      <c r="B1293" s="589" t="s">
        <v>2523</v>
      </c>
      <c r="C1293" s="589" t="s">
        <v>2524</v>
      </c>
      <c r="D1293" s="589" t="s">
        <v>2525</v>
      </c>
      <c r="E1293" s="589" t="s">
        <v>8177</v>
      </c>
      <c r="F1293" s="590">
        <v>43081</v>
      </c>
      <c r="G1293" s="591">
        <v>304.92</v>
      </c>
      <c r="H1293" s="591">
        <v>1</v>
      </c>
      <c r="I1293" s="591">
        <f t="shared" si="20"/>
        <v>304.92</v>
      </c>
      <c r="J1293" s="589" t="s">
        <v>8178</v>
      </c>
      <c r="K1293" s="589" t="s">
        <v>509</v>
      </c>
      <c r="L1293" s="590">
        <v>43089</v>
      </c>
      <c r="M1293" s="589" t="s">
        <v>71</v>
      </c>
      <c r="N1293" s="589" t="s">
        <v>8179</v>
      </c>
    </row>
    <row r="1294" spans="1:14" x14ac:dyDescent="0.2">
      <c r="A1294" s="589" t="s">
        <v>611</v>
      </c>
      <c r="B1294" s="589" t="s">
        <v>2523</v>
      </c>
      <c r="C1294" s="589" t="s">
        <v>2524</v>
      </c>
      <c r="D1294" s="589" t="s">
        <v>2525</v>
      </c>
      <c r="E1294" s="589" t="s">
        <v>8180</v>
      </c>
      <c r="F1294" s="590">
        <v>43073</v>
      </c>
      <c r="G1294" s="591">
        <v>163.35</v>
      </c>
      <c r="H1294" s="591">
        <v>1</v>
      </c>
      <c r="I1294" s="591">
        <f t="shared" si="20"/>
        <v>163.35</v>
      </c>
      <c r="J1294" s="589" t="s">
        <v>4756</v>
      </c>
      <c r="K1294" s="589" t="s">
        <v>509</v>
      </c>
      <c r="L1294" s="590">
        <v>43095</v>
      </c>
      <c r="M1294" s="589" t="s">
        <v>71</v>
      </c>
      <c r="N1294" s="589" t="s">
        <v>4757</v>
      </c>
    </row>
    <row r="1295" spans="1:14" x14ac:dyDescent="0.2">
      <c r="A1295" s="589" t="s">
        <v>611</v>
      </c>
      <c r="B1295" s="589" t="s">
        <v>2523</v>
      </c>
      <c r="C1295" s="589" t="s">
        <v>2524</v>
      </c>
      <c r="D1295" s="589" t="s">
        <v>2525</v>
      </c>
      <c r="E1295" s="589" t="s">
        <v>8181</v>
      </c>
      <c r="F1295" s="590">
        <v>43073</v>
      </c>
      <c r="G1295" s="591">
        <v>163.35</v>
      </c>
      <c r="H1295" s="591">
        <v>1</v>
      </c>
      <c r="I1295" s="591">
        <f t="shared" si="20"/>
        <v>163.35</v>
      </c>
      <c r="J1295" s="589" t="s">
        <v>4759</v>
      </c>
      <c r="K1295" s="589" t="s">
        <v>668</v>
      </c>
      <c r="L1295" s="590">
        <v>43095</v>
      </c>
      <c r="M1295" s="589" t="s">
        <v>71</v>
      </c>
      <c r="N1295" s="589" t="s">
        <v>4760</v>
      </c>
    </row>
    <row r="1296" spans="1:14" x14ac:dyDescent="0.2">
      <c r="A1296" s="589" t="s">
        <v>611</v>
      </c>
      <c r="B1296" s="589" t="s">
        <v>2523</v>
      </c>
      <c r="C1296" s="589" t="s">
        <v>2524</v>
      </c>
      <c r="D1296" s="589" t="s">
        <v>2525</v>
      </c>
      <c r="E1296" s="589" t="s">
        <v>8182</v>
      </c>
      <c r="F1296" s="590">
        <v>43069</v>
      </c>
      <c r="G1296" s="591">
        <v>95.59</v>
      </c>
      <c r="H1296" s="591">
        <v>1</v>
      </c>
      <c r="I1296" s="591">
        <f t="shared" si="20"/>
        <v>95.59</v>
      </c>
      <c r="J1296" s="589" t="s">
        <v>8183</v>
      </c>
      <c r="K1296" s="589" t="s">
        <v>509</v>
      </c>
      <c r="L1296" s="590">
        <v>43080</v>
      </c>
      <c r="M1296" s="589" t="s">
        <v>71</v>
      </c>
      <c r="N1296" s="589" t="s">
        <v>8184</v>
      </c>
    </row>
    <row r="1297" spans="1:14" x14ac:dyDescent="0.2">
      <c r="A1297" s="589" t="s">
        <v>611</v>
      </c>
      <c r="B1297" s="589" t="s">
        <v>8185</v>
      </c>
      <c r="C1297" s="589" t="s">
        <v>8186</v>
      </c>
      <c r="D1297" s="589" t="s">
        <v>8187</v>
      </c>
      <c r="E1297" s="589" t="s">
        <v>8188</v>
      </c>
      <c r="F1297" s="590">
        <v>43091</v>
      </c>
      <c r="G1297" s="591">
        <v>1589</v>
      </c>
      <c r="H1297" s="591">
        <v>1</v>
      </c>
      <c r="I1297" s="591">
        <f t="shared" si="20"/>
        <v>1589</v>
      </c>
      <c r="J1297" s="589" t="s">
        <v>8189</v>
      </c>
      <c r="K1297" s="589" t="s">
        <v>260</v>
      </c>
      <c r="L1297" s="590">
        <v>43091</v>
      </c>
      <c r="M1297" s="589" t="s">
        <v>71</v>
      </c>
      <c r="N1297" s="589" t="s">
        <v>8190</v>
      </c>
    </row>
    <row r="1298" spans="1:14" x14ac:dyDescent="0.2">
      <c r="A1298" s="589" t="s">
        <v>611</v>
      </c>
      <c r="B1298" s="589" t="s">
        <v>2418</v>
      </c>
      <c r="C1298" s="589" t="s">
        <v>2419</v>
      </c>
      <c r="D1298" s="589" t="s">
        <v>2420</v>
      </c>
      <c r="E1298" s="589" t="s">
        <v>8191</v>
      </c>
      <c r="F1298" s="590">
        <v>43096</v>
      </c>
      <c r="G1298" s="591">
        <v>726</v>
      </c>
      <c r="H1298" s="591">
        <v>1</v>
      </c>
      <c r="I1298" s="591">
        <f t="shared" si="20"/>
        <v>726</v>
      </c>
      <c r="J1298" s="589" t="s">
        <v>8192</v>
      </c>
      <c r="K1298" s="589" t="s">
        <v>528</v>
      </c>
      <c r="L1298" s="590">
        <v>43098</v>
      </c>
      <c r="M1298" s="589" t="s">
        <v>71</v>
      </c>
      <c r="N1298" s="589" t="s">
        <v>474</v>
      </c>
    </row>
    <row r="1299" spans="1:14" x14ac:dyDescent="0.2">
      <c r="A1299" s="589" t="s">
        <v>611</v>
      </c>
      <c r="B1299" s="589" t="s">
        <v>8193</v>
      </c>
      <c r="C1299" s="589" t="s">
        <v>8194</v>
      </c>
      <c r="D1299" s="589" t="s">
        <v>8195</v>
      </c>
      <c r="E1299" s="589" t="s">
        <v>8196</v>
      </c>
      <c r="F1299" s="590">
        <v>43091</v>
      </c>
      <c r="G1299" s="591">
        <v>336.38</v>
      </c>
      <c r="H1299" s="591">
        <v>1</v>
      </c>
      <c r="I1299" s="591">
        <f t="shared" si="20"/>
        <v>336.38</v>
      </c>
      <c r="J1299" s="589" t="s">
        <v>8197</v>
      </c>
      <c r="K1299" s="589" t="s">
        <v>509</v>
      </c>
      <c r="L1299" s="590">
        <v>43093</v>
      </c>
      <c r="M1299" s="589" t="s">
        <v>71</v>
      </c>
      <c r="N1299" s="589" t="s">
        <v>8198</v>
      </c>
    </row>
    <row r="1300" spans="1:14" x14ac:dyDescent="0.2">
      <c r="A1300" s="589" t="s">
        <v>611</v>
      </c>
      <c r="B1300" s="589" t="s">
        <v>8193</v>
      </c>
      <c r="C1300" s="589" t="s">
        <v>8194</v>
      </c>
      <c r="D1300" s="589" t="s">
        <v>8195</v>
      </c>
      <c r="E1300" s="589" t="s">
        <v>8199</v>
      </c>
      <c r="F1300" s="590">
        <v>43091</v>
      </c>
      <c r="G1300" s="591">
        <v>8927.3799999999992</v>
      </c>
      <c r="H1300" s="591">
        <v>1</v>
      </c>
      <c r="I1300" s="591">
        <f t="shared" si="20"/>
        <v>8927.3799999999992</v>
      </c>
      <c r="J1300" s="589" t="s">
        <v>8200</v>
      </c>
      <c r="K1300" s="589" t="s">
        <v>415</v>
      </c>
      <c r="L1300" s="590">
        <v>43093</v>
      </c>
      <c r="M1300" s="589" t="s">
        <v>71</v>
      </c>
      <c r="N1300" s="589" t="s">
        <v>8201</v>
      </c>
    </row>
    <row r="1301" spans="1:14" x14ac:dyDescent="0.2">
      <c r="A1301" s="589" t="s">
        <v>611</v>
      </c>
      <c r="B1301" s="589" t="s">
        <v>8193</v>
      </c>
      <c r="C1301" s="589" t="s">
        <v>8194</v>
      </c>
      <c r="D1301" s="589" t="s">
        <v>8195</v>
      </c>
      <c r="E1301" s="589" t="s">
        <v>8202</v>
      </c>
      <c r="F1301" s="590">
        <v>43070</v>
      </c>
      <c r="G1301" s="591">
        <v>290.82</v>
      </c>
      <c r="H1301" s="591">
        <v>1</v>
      </c>
      <c r="I1301" s="591">
        <f t="shared" si="20"/>
        <v>290.82</v>
      </c>
      <c r="J1301" s="589" t="s">
        <v>8203</v>
      </c>
      <c r="K1301" s="589" t="s">
        <v>533</v>
      </c>
      <c r="L1301" s="590">
        <v>43090</v>
      </c>
      <c r="M1301" s="589" t="s">
        <v>71</v>
      </c>
      <c r="N1301" s="589" t="s">
        <v>8204</v>
      </c>
    </row>
    <row r="1302" spans="1:14" x14ac:dyDescent="0.2">
      <c r="A1302" s="589" t="s">
        <v>611</v>
      </c>
      <c r="B1302" s="589" t="s">
        <v>8193</v>
      </c>
      <c r="C1302" s="589" t="s">
        <v>8194</v>
      </c>
      <c r="D1302" s="589" t="s">
        <v>8195</v>
      </c>
      <c r="E1302" s="589" t="s">
        <v>8205</v>
      </c>
      <c r="F1302" s="590">
        <v>43070</v>
      </c>
      <c r="G1302" s="591">
        <v>129.11000000000001</v>
      </c>
      <c r="H1302" s="591">
        <v>1</v>
      </c>
      <c r="I1302" s="591">
        <f t="shared" si="20"/>
        <v>129.11000000000001</v>
      </c>
      <c r="J1302" s="589" t="s">
        <v>8206</v>
      </c>
      <c r="K1302" s="589" t="s">
        <v>533</v>
      </c>
      <c r="L1302" s="590">
        <v>43090</v>
      </c>
      <c r="M1302" s="589" t="s">
        <v>71</v>
      </c>
      <c r="N1302" s="589" t="s">
        <v>8207</v>
      </c>
    </row>
    <row r="1303" spans="1:14" x14ac:dyDescent="0.2">
      <c r="A1303" s="589" t="s">
        <v>611</v>
      </c>
      <c r="B1303" s="589" t="s">
        <v>8193</v>
      </c>
      <c r="C1303" s="589" t="s">
        <v>8194</v>
      </c>
      <c r="D1303" s="589" t="s">
        <v>8195</v>
      </c>
      <c r="E1303" s="589" t="s">
        <v>8208</v>
      </c>
      <c r="F1303" s="590">
        <v>43070</v>
      </c>
      <c r="G1303" s="591">
        <v>284.29000000000002</v>
      </c>
      <c r="H1303" s="591">
        <v>1</v>
      </c>
      <c r="I1303" s="591">
        <f t="shared" si="20"/>
        <v>284.29000000000002</v>
      </c>
      <c r="J1303" s="589" t="s">
        <v>8209</v>
      </c>
      <c r="K1303" s="589" t="s">
        <v>509</v>
      </c>
      <c r="L1303" s="590">
        <v>43090</v>
      </c>
      <c r="M1303" s="589" t="s">
        <v>71</v>
      </c>
      <c r="N1303" s="589" t="s">
        <v>8210</v>
      </c>
    </row>
    <row r="1304" spans="1:14" x14ac:dyDescent="0.2">
      <c r="A1304" s="589" t="s">
        <v>611</v>
      </c>
      <c r="B1304" s="589" t="s">
        <v>8193</v>
      </c>
      <c r="C1304" s="589" t="s">
        <v>8194</v>
      </c>
      <c r="D1304" s="589" t="s">
        <v>8195</v>
      </c>
      <c r="E1304" s="589" t="s">
        <v>8211</v>
      </c>
      <c r="F1304" s="590">
        <v>43070</v>
      </c>
      <c r="G1304" s="591">
        <v>349.87</v>
      </c>
      <c r="H1304" s="591">
        <v>1</v>
      </c>
      <c r="I1304" s="591">
        <f t="shared" si="20"/>
        <v>349.87</v>
      </c>
      <c r="J1304" s="589" t="s">
        <v>8212</v>
      </c>
      <c r="K1304" s="589" t="s">
        <v>509</v>
      </c>
      <c r="L1304" s="590">
        <v>43090</v>
      </c>
      <c r="M1304" s="589" t="s">
        <v>71</v>
      </c>
      <c r="N1304" s="589" t="s">
        <v>8213</v>
      </c>
    </row>
    <row r="1305" spans="1:14" x14ac:dyDescent="0.2">
      <c r="A1305" s="589" t="s">
        <v>611</v>
      </c>
      <c r="B1305" s="589" t="s">
        <v>8193</v>
      </c>
      <c r="C1305" s="589" t="s">
        <v>8194</v>
      </c>
      <c r="D1305" s="589" t="s">
        <v>8195</v>
      </c>
      <c r="E1305" s="589" t="s">
        <v>8214</v>
      </c>
      <c r="F1305" s="590">
        <v>43070</v>
      </c>
      <c r="G1305" s="591">
        <v>336.38</v>
      </c>
      <c r="H1305" s="591">
        <v>1</v>
      </c>
      <c r="I1305" s="591">
        <f t="shared" si="20"/>
        <v>336.38</v>
      </c>
      <c r="J1305" s="589" t="s">
        <v>8215</v>
      </c>
      <c r="K1305" s="589" t="s">
        <v>86</v>
      </c>
      <c r="L1305" s="590">
        <v>43089</v>
      </c>
      <c r="M1305" s="589" t="s">
        <v>71</v>
      </c>
      <c r="N1305" s="589" t="s">
        <v>8216</v>
      </c>
    </row>
    <row r="1306" spans="1:14" x14ac:dyDescent="0.2">
      <c r="A1306" s="589" t="s">
        <v>611</v>
      </c>
      <c r="B1306" s="589" t="s">
        <v>8193</v>
      </c>
      <c r="C1306" s="589" t="s">
        <v>8194</v>
      </c>
      <c r="D1306" s="589" t="s">
        <v>8195</v>
      </c>
      <c r="E1306" s="589" t="s">
        <v>8217</v>
      </c>
      <c r="F1306" s="590">
        <v>43055</v>
      </c>
      <c r="G1306" s="591">
        <v>637.91</v>
      </c>
      <c r="H1306" s="591">
        <v>1</v>
      </c>
      <c r="I1306" s="591">
        <f t="shared" si="20"/>
        <v>637.91</v>
      </c>
      <c r="J1306" s="589" t="s">
        <v>8218</v>
      </c>
      <c r="K1306" s="589" t="s">
        <v>86</v>
      </c>
      <c r="L1306" s="590">
        <v>43089</v>
      </c>
      <c r="M1306" s="589" t="s">
        <v>71</v>
      </c>
      <c r="N1306" s="589" t="s">
        <v>8219</v>
      </c>
    </row>
    <row r="1307" spans="1:14" x14ac:dyDescent="0.2">
      <c r="A1307" s="589" t="s">
        <v>611</v>
      </c>
      <c r="B1307" s="589" t="s">
        <v>3738</v>
      </c>
      <c r="C1307" s="589" t="s">
        <v>3739</v>
      </c>
      <c r="D1307" s="589" t="s">
        <v>3740</v>
      </c>
      <c r="E1307" s="589" t="s">
        <v>8220</v>
      </c>
      <c r="F1307" s="590">
        <v>43089</v>
      </c>
      <c r="G1307" s="591">
        <v>1437.48</v>
      </c>
      <c r="H1307" s="591">
        <v>1</v>
      </c>
      <c r="I1307" s="591">
        <f t="shared" si="20"/>
        <v>1437.48</v>
      </c>
      <c r="J1307" s="589" t="s">
        <v>8221</v>
      </c>
      <c r="K1307" s="589" t="s">
        <v>539</v>
      </c>
      <c r="L1307" s="590">
        <v>43091</v>
      </c>
      <c r="M1307" s="589" t="s">
        <v>71</v>
      </c>
      <c r="N1307" s="589" t="s">
        <v>8222</v>
      </c>
    </row>
    <row r="1308" spans="1:14" x14ac:dyDescent="0.2">
      <c r="A1308" s="589" t="s">
        <v>611</v>
      </c>
      <c r="B1308" s="589" t="s">
        <v>3738</v>
      </c>
      <c r="C1308" s="589" t="s">
        <v>3739</v>
      </c>
      <c r="D1308" s="589" t="s">
        <v>3740</v>
      </c>
      <c r="E1308" s="589" t="s">
        <v>8223</v>
      </c>
      <c r="F1308" s="590">
        <v>43089</v>
      </c>
      <c r="G1308" s="591">
        <v>6081.46</v>
      </c>
      <c r="H1308" s="591">
        <v>1</v>
      </c>
      <c r="I1308" s="591">
        <f t="shared" si="20"/>
        <v>6081.46</v>
      </c>
      <c r="J1308" s="589" t="s">
        <v>8224</v>
      </c>
      <c r="K1308" s="589" t="s">
        <v>226</v>
      </c>
      <c r="L1308" s="590">
        <v>43091</v>
      </c>
      <c r="M1308" s="589" t="s">
        <v>71</v>
      </c>
      <c r="N1308" s="589" t="s">
        <v>8225</v>
      </c>
    </row>
    <row r="1309" spans="1:14" x14ac:dyDescent="0.2">
      <c r="A1309" s="589" t="s">
        <v>611</v>
      </c>
      <c r="B1309" s="589" t="s">
        <v>3738</v>
      </c>
      <c r="C1309" s="589" t="s">
        <v>3739</v>
      </c>
      <c r="D1309" s="589" t="s">
        <v>3740</v>
      </c>
      <c r="E1309" s="589" t="s">
        <v>8226</v>
      </c>
      <c r="F1309" s="590">
        <v>43089</v>
      </c>
      <c r="G1309" s="591">
        <v>14278</v>
      </c>
      <c r="H1309" s="591">
        <v>1</v>
      </c>
      <c r="I1309" s="591">
        <f t="shared" si="20"/>
        <v>14278</v>
      </c>
      <c r="J1309" s="589" t="s">
        <v>8227</v>
      </c>
      <c r="K1309" s="589" t="s">
        <v>539</v>
      </c>
      <c r="L1309" s="590">
        <v>43091</v>
      </c>
      <c r="M1309" s="589" t="s">
        <v>71</v>
      </c>
      <c r="N1309" s="589" t="s">
        <v>8228</v>
      </c>
    </row>
    <row r="1310" spans="1:14" x14ac:dyDescent="0.2">
      <c r="A1310" s="589" t="s">
        <v>611</v>
      </c>
      <c r="B1310" s="589" t="s">
        <v>2526</v>
      </c>
      <c r="C1310" s="589" t="s">
        <v>2527</v>
      </c>
      <c r="D1310" s="589" t="s">
        <v>2528</v>
      </c>
      <c r="E1310" s="589" t="s">
        <v>8229</v>
      </c>
      <c r="F1310" s="590">
        <v>43091</v>
      </c>
      <c r="G1310" s="591">
        <v>14977.38</v>
      </c>
      <c r="H1310" s="591">
        <v>1</v>
      </c>
      <c r="I1310" s="591">
        <f t="shared" si="20"/>
        <v>14977.38</v>
      </c>
      <c r="J1310" s="589" t="s">
        <v>8230</v>
      </c>
      <c r="K1310" s="589" t="s">
        <v>438</v>
      </c>
      <c r="L1310" s="590">
        <v>43091</v>
      </c>
      <c r="M1310" s="589" t="s">
        <v>71</v>
      </c>
      <c r="N1310" s="589" t="s">
        <v>8231</v>
      </c>
    </row>
    <row r="1311" spans="1:14" x14ac:dyDescent="0.2">
      <c r="A1311" s="589" t="s">
        <v>611</v>
      </c>
      <c r="B1311" s="589" t="s">
        <v>4771</v>
      </c>
      <c r="C1311" s="589" t="s">
        <v>4772</v>
      </c>
      <c r="D1311" s="589" t="s">
        <v>4773</v>
      </c>
      <c r="E1311" s="589" t="s">
        <v>8232</v>
      </c>
      <c r="F1311" s="590">
        <v>43089</v>
      </c>
      <c r="G1311" s="591">
        <v>177.1</v>
      </c>
      <c r="H1311" s="591">
        <v>1</v>
      </c>
      <c r="I1311" s="591">
        <f t="shared" si="20"/>
        <v>177.1</v>
      </c>
      <c r="J1311" s="589" t="s">
        <v>8233</v>
      </c>
      <c r="K1311" s="589" t="s">
        <v>111</v>
      </c>
      <c r="L1311" s="590">
        <v>43097</v>
      </c>
      <c r="M1311" s="589" t="s">
        <v>71</v>
      </c>
      <c r="N1311" s="589" t="s">
        <v>8234</v>
      </c>
    </row>
    <row r="1312" spans="1:14" x14ac:dyDescent="0.2">
      <c r="A1312" s="589" t="s">
        <v>611</v>
      </c>
      <c r="B1312" s="589" t="s">
        <v>158</v>
      </c>
      <c r="C1312" s="589" t="s">
        <v>159</v>
      </c>
      <c r="D1312" s="589" t="s">
        <v>160</v>
      </c>
      <c r="E1312" s="589" t="s">
        <v>8235</v>
      </c>
      <c r="F1312" s="590">
        <v>43091</v>
      </c>
      <c r="G1312" s="591">
        <v>9.0299999999999994</v>
      </c>
      <c r="H1312" s="591">
        <v>1</v>
      </c>
      <c r="I1312" s="591">
        <f t="shared" si="20"/>
        <v>9.0299999999999994</v>
      </c>
      <c r="J1312" s="589" t="s">
        <v>474</v>
      </c>
      <c r="K1312" s="589" t="s">
        <v>377</v>
      </c>
      <c r="L1312" s="590">
        <v>43091</v>
      </c>
      <c r="M1312" s="589" t="s">
        <v>71</v>
      </c>
      <c r="N1312" s="589" t="s">
        <v>474</v>
      </c>
    </row>
    <row r="1313" spans="1:14" x14ac:dyDescent="0.2">
      <c r="A1313" s="589" t="s">
        <v>611</v>
      </c>
      <c r="B1313" s="589" t="s">
        <v>158</v>
      </c>
      <c r="C1313" s="589" t="s">
        <v>159</v>
      </c>
      <c r="D1313" s="589" t="s">
        <v>160</v>
      </c>
      <c r="E1313" s="589" t="s">
        <v>8236</v>
      </c>
      <c r="F1313" s="590">
        <v>43090</v>
      </c>
      <c r="G1313" s="591">
        <v>50.03</v>
      </c>
      <c r="H1313" s="591">
        <v>1</v>
      </c>
      <c r="I1313" s="591">
        <f t="shared" si="20"/>
        <v>50.03</v>
      </c>
      <c r="J1313" s="589" t="s">
        <v>474</v>
      </c>
      <c r="K1313" s="589" t="s">
        <v>1361</v>
      </c>
      <c r="L1313" s="590">
        <v>43091</v>
      </c>
      <c r="M1313" s="589" t="s">
        <v>71</v>
      </c>
      <c r="N1313" s="589" t="s">
        <v>474</v>
      </c>
    </row>
    <row r="1314" spans="1:14" x14ac:dyDescent="0.2">
      <c r="A1314" s="589" t="s">
        <v>611</v>
      </c>
      <c r="B1314" s="589" t="s">
        <v>3575</v>
      </c>
      <c r="C1314" s="589" t="s">
        <v>3576</v>
      </c>
      <c r="D1314" s="589" t="s">
        <v>3577</v>
      </c>
      <c r="E1314" s="589" t="s">
        <v>8237</v>
      </c>
      <c r="F1314" s="590">
        <v>43089</v>
      </c>
      <c r="G1314" s="591">
        <v>554.66</v>
      </c>
      <c r="H1314" s="591">
        <v>1</v>
      </c>
      <c r="I1314" s="591">
        <f t="shared" si="20"/>
        <v>554.66</v>
      </c>
      <c r="J1314" s="589" t="s">
        <v>8238</v>
      </c>
      <c r="K1314" s="589" t="s">
        <v>231</v>
      </c>
      <c r="L1314" s="590">
        <v>43089</v>
      </c>
      <c r="M1314" s="589" t="s">
        <v>71</v>
      </c>
      <c r="N1314" s="589" t="s">
        <v>8239</v>
      </c>
    </row>
    <row r="1315" spans="1:14" x14ac:dyDescent="0.2">
      <c r="A1315" s="589" t="s">
        <v>611</v>
      </c>
      <c r="B1315" s="589" t="s">
        <v>502</v>
      </c>
      <c r="C1315" s="589" t="s">
        <v>4774</v>
      </c>
      <c r="D1315" s="589" t="s">
        <v>503</v>
      </c>
      <c r="E1315" s="589" t="s">
        <v>8240</v>
      </c>
      <c r="F1315" s="590">
        <v>43069</v>
      </c>
      <c r="G1315" s="591">
        <v>1591.19</v>
      </c>
      <c r="H1315" s="591">
        <v>1</v>
      </c>
      <c r="I1315" s="591">
        <f t="shared" si="20"/>
        <v>1591.19</v>
      </c>
      <c r="J1315" s="589" t="s">
        <v>8241</v>
      </c>
      <c r="K1315" s="589" t="s">
        <v>260</v>
      </c>
      <c r="L1315" s="590">
        <v>43074</v>
      </c>
      <c r="M1315" s="589" t="s">
        <v>71</v>
      </c>
      <c r="N1315" s="589" t="s">
        <v>8242</v>
      </c>
    </row>
    <row r="1316" spans="1:14" x14ac:dyDescent="0.2">
      <c r="A1316" s="589" t="s">
        <v>611</v>
      </c>
      <c r="B1316" s="589" t="s">
        <v>168</v>
      </c>
      <c r="C1316" s="589" t="s">
        <v>475</v>
      </c>
      <c r="D1316" s="589" t="s">
        <v>169</v>
      </c>
      <c r="E1316" s="589" t="s">
        <v>8243</v>
      </c>
      <c r="F1316" s="590">
        <v>43091</v>
      </c>
      <c r="G1316" s="591">
        <v>173.03</v>
      </c>
      <c r="H1316" s="591">
        <v>1</v>
      </c>
      <c r="I1316" s="591">
        <f t="shared" si="20"/>
        <v>173.03</v>
      </c>
      <c r="J1316" s="589" t="s">
        <v>8244</v>
      </c>
      <c r="K1316" s="589" t="s">
        <v>94</v>
      </c>
      <c r="L1316" s="590">
        <v>43095</v>
      </c>
      <c r="M1316" s="589" t="s">
        <v>71</v>
      </c>
      <c r="N1316" s="589" t="s">
        <v>8245</v>
      </c>
    </row>
    <row r="1317" spans="1:14" x14ac:dyDescent="0.2">
      <c r="A1317" s="589" t="s">
        <v>611</v>
      </c>
      <c r="B1317" s="589" t="s">
        <v>168</v>
      </c>
      <c r="C1317" s="589" t="s">
        <v>475</v>
      </c>
      <c r="D1317" s="589" t="s">
        <v>169</v>
      </c>
      <c r="E1317" s="589" t="s">
        <v>8246</v>
      </c>
      <c r="F1317" s="590">
        <v>43090</v>
      </c>
      <c r="G1317" s="591">
        <v>252.6</v>
      </c>
      <c r="H1317" s="591">
        <v>1</v>
      </c>
      <c r="I1317" s="591">
        <f t="shared" si="20"/>
        <v>252.6</v>
      </c>
      <c r="J1317" s="589" t="s">
        <v>8247</v>
      </c>
      <c r="K1317" s="589" t="s">
        <v>94</v>
      </c>
      <c r="L1317" s="590">
        <v>43091</v>
      </c>
      <c r="M1317" s="589" t="s">
        <v>71</v>
      </c>
      <c r="N1317" s="589" t="s">
        <v>8248</v>
      </c>
    </row>
    <row r="1318" spans="1:14" x14ac:dyDescent="0.2">
      <c r="A1318" s="589" t="s">
        <v>611</v>
      </c>
      <c r="B1318" s="589" t="s">
        <v>168</v>
      </c>
      <c r="C1318" s="589" t="s">
        <v>475</v>
      </c>
      <c r="D1318" s="589" t="s">
        <v>169</v>
      </c>
      <c r="E1318" s="589" t="s">
        <v>8249</v>
      </c>
      <c r="F1318" s="590">
        <v>43090</v>
      </c>
      <c r="G1318" s="591">
        <v>283.32</v>
      </c>
      <c r="H1318" s="591">
        <v>1</v>
      </c>
      <c r="I1318" s="591">
        <f t="shared" si="20"/>
        <v>283.32</v>
      </c>
      <c r="J1318" s="589" t="s">
        <v>8250</v>
      </c>
      <c r="K1318" s="589" t="s">
        <v>375</v>
      </c>
      <c r="L1318" s="590">
        <v>43091</v>
      </c>
      <c r="M1318" s="589" t="s">
        <v>71</v>
      </c>
      <c r="N1318" s="589" t="s">
        <v>8251</v>
      </c>
    </row>
    <row r="1319" spans="1:14" x14ac:dyDescent="0.2">
      <c r="A1319" s="589" t="s">
        <v>611</v>
      </c>
      <c r="B1319" s="589" t="s">
        <v>168</v>
      </c>
      <c r="C1319" s="589" t="s">
        <v>475</v>
      </c>
      <c r="D1319" s="589" t="s">
        <v>169</v>
      </c>
      <c r="E1319" s="589" t="s">
        <v>8252</v>
      </c>
      <c r="F1319" s="590">
        <v>43090</v>
      </c>
      <c r="G1319" s="591">
        <v>212.9</v>
      </c>
      <c r="H1319" s="591">
        <v>1</v>
      </c>
      <c r="I1319" s="591">
        <f t="shared" si="20"/>
        <v>212.9</v>
      </c>
      <c r="J1319" s="589" t="s">
        <v>8253</v>
      </c>
      <c r="K1319" s="589" t="s">
        <v>94</v>
      </c>
      <c r="L1319" s="590">
        <v>43091</v>
      </c>
      <c r="M1319" s="589" t="s">
        <v>71</v>
      </c>
      <c r="N1319" s="589" t="s">
        <v>8254</v>
      </c>
    </row>
    <row r="1320" spans="1:14" x14ac:dyDescent="0.2">
      <c r="A1320" s="589" t="s">
        <v>611</v>
      </c>
      <c r="B1320" s="589" t="s">
        <v>168</v>
      </c>
      <c r="C1320" s="589" t="s">
        <v>475</v>
      </c>
      <c r="D1320" s="589" t="s">
        <v>169</v>
      </c>
      <c r="E1320" s="589" t="s">
        <v>8255</v>
      </c>
      <c r="F1320" s="590">
        <v>43089</v>
      </c>
      <c r="G1320" s="591">
        <v>23.33</v>
      </c>
      <c r="H1320" s="591">
        <v>1</v>
      </c>
      <c r="I1320" s="591">
        <f t="shared" si="20"/>
        <v>23.33</v>
      </c>
      <c r="J1320" s="589" t="s">
        <v>8256</v>
      </c>
      <c r="K1320" s="589" t="s">
        <v>528</v>
      </c>
      <c r="L1320" s="590">
        <v>43091</v>
      </c>
      <c r="M1320" s="589" t="s">
        <v>71</v>
      </c>
      <c r="N1320" s="589" t="s">
        <v>474</v>
      </c>
    </row>
    <row r="1321" spans="1:14" x14ac:dyDescent="0.2">
      <c r="A1321" s="589" t="s">
        <v>611</v>
      </c>
      <c r="B1321" s="589" t="s">
        <v>168</v>
      </c>
      <c r="C1321" s="589" t="s">
        <v>475</v>
      </c>
      <c r="D1321" s="589" t="s">
        <v>169</v>
      </c>
      <c r="E1321" s="589" t="s">
        <v>8257</v>
      </c>
      <c r="F1321" s="590">
        <v>43089</v>
      </c>
      <c r="G1321" s="591">
        <v>42.04</v>
      </c>
      <c r="H1321" s="591">
        <v>1</v>
      </c>
      <c r="I1321" s="591">
        <f t="shared" si="20"/>
        <v>42.04</v>
      </c>
      <c r="J1321" s="589" t="s">
        <v>8258</v>
      </c>
      <c r="K1321" s="589" t="s">
        <v>528</v>
      </c>
      <c r="L1321" s="590">
        <v>43091</v>
      </c>
      <c r="M1321" s="589" t="s">
        <v>71</v>
      </c>
      <c r="N1321" s="589" t="s">
        <v>474</v>
      </c>
    </row>
    <row r="1322" spans="1:14" x14ac:dyDescent="0.2">
      <c r="A1322" s="589" t="s">
        <v>611</v>
      </c>
      <c r="B1322" s="589" t="s">
        <v>168</v>
      </c>
      <c r="C1322" s="589" t="s">
        <v>475</v>
      </c>
      <c r="D1322" s="589" t="s">
        <v>169</v>
      </c>
      <c r="E1322" s="589" t="s">
        <v>8259</v>
      </c>
      <c r="F1322" s="590">
        <v>43089</v>
      </c>
      <c r="G1322" s="591">
        <v>2376.8000000000002</v>
      </c>
      <c r="H1322" s="591">
        <v>1</v>
      </c>
      <c r="I1322" s="591">
        <f t="shared" si="20"/>
        <v>2376.8000000000002</v>
      </c>
      <c r="J1322" s="589" t="s">
        <v>8260</v>
      </c>
      <c r="K1322" s="589" t="s">
        <v>236</v>
      </c>
      <c r="L1322" s="590">
        <v>43091</v>
      </c>
      <c r="M1322" s="589" t="s">
        <v>71</v>
      </c>
      <c r="N1322" s="589" t="s">
        <v>8261</v>
      </c>
    </row>
    <row r="1323" spans="1:14" x14ac:dyDescent="0.2">
      <c r="A1323" s="589" t="s">
        <v>611</v>
      </c>
      <c r="B1323" s="589" t="s">
        <v>168</v>
      </c>
      <c r="C1323" s="589" t="s">
        <v>475</v>
      </c>
      <c r="D1323" s="589" t="s">
        <v>169</v>
      </c>
      <c r="E1323" s="589" t="s">
        <v>8262</v>
      </c>
      <c r="F1323" s="590">
        <v>43089</v>
      </c>
      <c r="G1323" s="591">
        <v>178.7</v>
      </c>
      <c r="H1323" s="591">
        <v>1</v>
      </c>
      <c r="I1323" s="591">
        <f t="shared" si="20"/>
        <v>178.7</v>
      </c>
      <c r="J1323" s="589" t="s">
        <v>8263</v>
      </c>
      <c r="K1323" s="589" t="s">
        <v>118</v>
      </c>
      <c r="L1323" s="590">
        <v>43091</v>
      </c>
      <c r="M1323" s="589" t="s">
        <v>71</v>
      </c>
      <c r="N1323" s="589" t="s">
        <v>8264</v>
      </c>
    </row>
    <row r="1324" spans="1:14" x14ac:dyDescent="0.2">
      <c r="A1324" s="589" t="s">
        <v>611</v>
      </c>
      <c r="B1324" s="589" t="s">
        <v>168</v>
      </c>
      <c r="C1324" s="589" t="s">
        <v>475</v>
      </c>
      <c r="D1324" s="589" t="s">
        <v>169</v>
      </c>
      <c r="E1324" s="589" t="s">
        <v>8265</v>
      </c>
      <c r="F1324" s="590">
        <v>43089</v>
      </c>
      <c r="G1324" s="591">
        <v>290.89999999999998</v>
      </c>
      <c r="H1324" s="591">
        <v>1</v>
      </c>
      <c r="I1324" s="591">
        <f t="shared" si="20"/>
        <v>290.89999999999998</v>
      </c>
      <c r="J1324" s="589" t="s">
        <v>8266</v>
      </c>
      <c r="K1324" s="589" t="s">
        <v>1345</v>
      </c>
      <c r="L1324" s="590">
        <v>43091</v>
      </c>
      <c r="M1324" s="589" t="s">
        <v>71</v>
      </c>
      <c r="N1324" s="589" t="s">
        <v>8267</v>
      </c>
    </row>
    <row r="1325" spans="1:14" x14ac:dyDescent="0.2">
      <c r="A1325" s="589" t="s">
        <v>611</v>
      </c>
      <c r="B1325" s="589" t="s">
        <v>168</v>
      </c>
      <c r="C1325" s="589" t="s">
        <v>475</v>
      </c>
      <c r="D1325" s="589" t="s">
        <v>169</v>
      </c>
      <c r="E1325" s="589" t="s">
        <v>8268</v>
      </c>
      <c r="F1325" s="590">
        <v>43088</v>
      </c>
      <c r="G1325" s="591">
        <v>29.19</v>
      </c>
      <c r="H1325" s="591">
        <v>1</v>
      </c>
      <c r="I1325" s="591">
        <f t="shared" si="20"/>
        <v>29.19</v>
      </c>
      <c r="J1325" s="589" t="s">
        <v>8258</v>
      </c>
      <c r="K1325" s="589" t="s">
        <v>528</v>
      </c>
      <c r="L1325" s="590">
        <v>43089</v>
      </c>
      <c r="M1325" s="589" t="s">
        <v>71</v>
      </c>
      <c r="N1325" s="589" t="s">
        <v>474</v>
      </c>
    </row>
    <row r="1326" spans="1:14" x14ac:dyDescent="0.2">
      <c r="A1326" s="589" t="s">
        <v>611</v>
      </c>
      <c r="B1326" s="589" t="s">
        <v>168</v>
      </c>
      <c r="C1326" s="589" t="s">
        <v>475</v>
      </c>
      <c r="D1326" s="589" t="s">
        <v>169</v>
      </c>
      <c r="E1326" s="589" t="s">
        <v>8269</v>
      </c>
      <c r="F1326" s="590">
        <v>43088</v>
      </c>
      <c r="G1326" s="591">
        <v>111.53</v>
      </c>
      <c r="H1326" s="591">
        <v>1</v>
      </c>
      <c r="I1326" s="591">
        <f t="shared" si="20"/>
        <v>111.53</v>
      </c>
      <c r="J1326" s="589" t="s">
        <v>8270</v>
      </c>
      <c r="K1326" s="589" t="s">
        <v>457</v>
      </c>
      <c r="L1326" s="590">
        <v>43089</v>
      </c>
      <c r="M1326" s="589" t="s">
        <v>71</v>
      </c>
      <c r="N1326" s="589" t="s">
        <v>8271</v>
      </c>
    </row>
    <row r="1327" spans="1:14" x14ac:dyDescent="0.2">
      <c r="A1327" s="589" t="s">
        <v>611</v>
      </c>
      <c r="B1327" s="589" t="s">
        <v>168</v>
      </c>
      <c r="C1327" s="589" t="s">
        <v>475</v>
      </c>
      <c r="D1327" s="589" t="s">
        <v>169</v>
      </c>
      <c r="E1327" s="589" t="s">
        <v>8272</v>
      </c>
      <c r="F1327" s="590">
        <v>43088</v>
      </c>
      <c r="G1327" s="591">
        <v>181.28</v>
      </c>
      <c r="H1327" s="591">
        <v>1</v>
      </c>
      <c r="I1327" s="591">
        <f t="shared" si="20"/>
        <v>181.28</v>
      </c>
      <c r="J1327" s="589" t="s">
        <v>8273</v>
      </c>
      <c r="K1327" s="589" t="s">
        <v>225</v>
      </c>
      <c r="L1327" s="590">
        <v>43089</v>
      </c>
      <c r="M1327" s="589" t="s">
        <v>71</v>
      </c>
      <c r="N1327" s="589" t="s">
        <v>8274</v>
      </c>
    </row>
    <row r="1328" spans="1:14" x14ac:dyDescent="0.2">
      <c r="A1328" s="589" t="s">
        <v>611</v>
      </c>
      <c r="B1328" s="589" t="s">
        <v>168</v>
      </c>
      <c r="C1328" s="589" t="s">
        <v>475</v>
      </c>
      <c r="D1328" s="589" t="s">
        <v>169</v>
      </c>
      <c r="E1328" s="589" t="s">
        <v>8275</v>
      </c>
      <c r="F1328" s="590">
        <v>43088</v>
      </c>
      <c r="G1328" s="591">
        <v>193.36</v>
      </c>
      <c r="H1328" s="591">
        <v>1</v>
      </c>
      <c r="I1328" s="591">
        <f t="shared" si="20"/>
        <v>193.36</v>
      </c>
      <c r="J1328" s="589" t="s">
        <v>8276</v>
      </c>
      <c r="K1328" s="589" t="s">
        <v>118</v>
      </c>
      <c r="L1328" s="590">
        <v>43089</v>
      </c>
      <c r="M1328" s="589" t="s">
        <v>71</v>
      </c>
      <c r="N1328" s="589" t="s">
        <v>8277</v>
      </c>
    </row>
    <row r="1329" spans="1:14" x14ac:dyDescent="0.2">
      <c r="A1329" s="589" t="s">
        <v>611</v>
      </c>
      <c r="B1329" s="589" t="s">
        <v>168</v>
      </c>
      <c r="C1329" s="589" t="s">
        <v>475</v>
      </c>
      <c r="D1329" s="589" t="s">
        <v>169</v>
      </c>
      <c r="E1329" s="589" t="s">
        <v>8278</v>
      </c>
      <c r="F1329" s="590">
        <v>43087</v>
      </c>
      <c r="G1329" s="591">
        <v>47.72</v>
      </c>
      <c r="H1329" s="591">
        <v>1</v>
      </c>
      <c r="I1329" s="591">
        <f t="shared" si="20"/>
        <v>47.72</v>
      </c>
      <c r="J1329" s="589" t="s">
        <v>8279</v>
      </c>
      <c r="K1329" s="589" t="s">
        <v>94</v>
      </c>
      <c r="L1329" s="590">
        <v>43089</v>
      </c>
      <c r="M1329" s="589" t="s">
        <v>71</v>
      </c>
      <c r="N1329" s="589" t="s">
        <v>8280</v>
      </c>
    </row>
    <row r="1330" spans="1:14" x14ac:dyDescent="0.2">
      <c r="A1330" s="589" t="s">
        <v>611</v>
      </c>
      <c r="B1330" s="589" t="s">
        <v>168</v>
      </c>
      <c r="C1330" s="589" t="s">
        <v>475</v>
      </c>
      <c r="D1330" s="589" t="s">
        <v>169</v>
      </c>
      <c r="E1330" s="589" t="s">
        <v>8281</v>
      </c>
      <c r="F1330" s="590">
        <v>43087</v>
      </c>
      <c r="G1330" s="591">
        <v>291.51</v>
      </c>
      <c r="H1330" s="591">
        <v>1</v>
      </c>
      <c r="I1330" s="591">
        <f t="shared" si="20"/>
        <v>291.51</v>
      </c>
      <c r="J1330" s="589" t="s">
        <v>8282</v>
      </c>
      <c r="K1330" s="589" t="s">
        <v>94</v>
      </c>
      <c r="L1330" s="590">
        <v>43089</v>
      </c>
      <c r="M1330" s="589" t="s">
        <v>71</v>
      </c>
      <c r="N1330" s="589" t="s">
        <v>8283</v>
      </c>
    </row>
    <row r="1331" spans="1:14" x14ac:dyDescent="0.2">
      <c r="A1331" s="589" t="s">
        <v>611</v>
      </c>
      <c r="B1331" s="589" t="s">
        <v>168</v>
      </c>
      <c r="C1331" s="589" t="s">
        <v>475</v>
      </c>
      <c r="D1331" s="589" t="s">
        <v>169</v>
      </c>
      <c r="E1331" s="589" t="s">
        <v>8284</v>
      </c>
      <c r="F1331" s="590">
        <v>43087</v>
      </c>
      <c r="G1331" s="591">
        <v>19.7</v>
      </c>
      <c r="H1331" s="591">
        <v>1</v>
      </c>
      <c r="I1331" s="591">
        <f t="shared" si="20"/>
        <v>19.7</v>
      </c>
      <c r="J1331" s="589" t="s">
        <v>8285</v>
      </c>
      <c r="K1331" s="589" t="s">
        <v>94</v>
      </c>
      <c r="L1331" s="590">
        <v>43089</v>
      </c>
      <c r="M1331" s="589" t="s">
        <v>71</v>
      </c>
      <c r="N1331" s="589" t="s">
        <v>8286</v>
      </c>
    </row>
    <row r="1332" spans="1:14" x14ac:dyDescent="0.2">
      <c r="A1332" s="589" t="s">
        <v>611</v>
      </c>
      <c r="B1332" s="589" t="s">
        <v>168</v>
      </c>
      <c r="C1332" s="589" t="s">
        <v>475</v>
      </c>
      <c r="D1332" s="589" t="s">
        <v>169</v>
      </c>
      <c r="E1332" s="589" t="s">
        <v>8287</v>
      </c>
      <c r="F1332" s="590">
        <v>43087</v>
      </c>
      <c r="G1332" s="591">
        <v>1389.08</v>
      </c>
      <c r="H1332" s="591">
        <v>1</v>
      </c>
      <c r="I1332" s="591">
        <f t="shared" si="20"/>
        <v>1389.08</v>
      </c>
      <c r="J1332" s="589" t="s">
        <v>8288</v>
      </c>
      <c r="K1332" s="589" t="s">
        <v>509</v>
      </c>
      <c r="L1332" s="590">
        <v>43089</v>
      </c>
      <c r="M1332" s="589" t="s">
        <v>71</v>
      </c>
      <c r="N1332" s="589" t="s">
        <v>8289</v>
      </c>
    </row>
    <row r="1333" spans="1:14" x14ac:dyDescent="0.2">
      <c r="A1333" s="589" t="s">
        <v>611</v>
      </c>
      <c r="B1333" s="589" t="s">
        <v>168</v>
      </c>
      <c r="C1333" s="589" t="s">
        <v>475</v>
      </c>
      <c r="D1333" s="589" t="s">
        <v>169</v>
      </c>
      <c r="E1333" s="589" t="s">
        <v>8290</v>
      </c>
      <c r="F1333" s="590">
        <v>43084</v>
      </c>
      <c r="G1333" s="591">
        <v>119.55</v>
      </c>
      <c r="H1333" s="591">
        <v>1</v>
      </c>
      <c r="I1333" s="591">
        <f t="shared" si="20"/>
        <v>119.55</v>
      </c>
      <c r="J1333" s="589" t="s">
        <v>8291</v>
      </c>
      <c r="K1333" s="589" t="s">
        <v>415</v>
      </c>
      <c r="L1333" s="590">
        <v>43089</v>
      </c>
      <c r="M1333" s="589" t="s">
        <v>71</v>
      </c>
      <c r="N1333" s="589" t="s">
        <v>8292</v>
      </c>
    </row>
    <row r="1334" spans="1:14" x14ac:dyDescent="0.2">
      <c r="A1334" s="589" t="s">
        <v>611</v>
      </c>
      <c r="B1334" s="589" t="s">
        <v>168</v>
      </c>
      <c r="C1334" s="589" t="s">
        <v>475</v>
      </c>
      <c r="D1334" s="589" t="s">
        <v>169</v>
      </c>
      <c r="E1334" s="589" t="s">
        <v>8293</v>
      </c>
      <c r="F1334" s="590">
        <v>43084</v>
      </c>
      <c r="G1334" s="591">
        <v>178.17</v>
      </c>
      <c r="H1334" s="591">
        <v>1</v>
      </c>
      <c r="I1334" s="591">
        <f t="shared" si="20"/>
        <v>178.17</v>
      </c>
      <c r="J1334" s="589" t="s">
        <v>8294</v>
      </c>
      <c r="K1334" s="589" t="s">
        <v>509</v>
      </c>
      <c r="L1334" s="590">
        <v>43089</v>
      </c>
      <c r="M1334" s="589" t="s">
        <v>71</v>
      </c>
      <c r="N1334" s="589" t="s">
        <v>8295</v>
      </c>
    </row>
    <row r="1335" spans="1:14" x14ac:dyDescent="0.2">
      <c r="A1335" s="589" t="s">
        <v>611</v>
      </c>
      <c r="B1335" s="589" t="s">
        <v>168</v>
      </c>
      <c r="C1335" s="589" t="s">
        <v>475</v>
      </c>
      <c r="D1335" s="589" t="s">
        <v>169</v>
      </c>
      <c r="E1335" s="589" t="s">
        <v>8296</v>
      </c>
      <c r="F1335" s="590">
        <v>43084</v>
      </c>
      <c r="G1335" s="591">
        <v>2167.11</v>
      </c>
      <c r="H1335" s="591">
        <v>1</v>
      </c>
      <c r="I1335" s="591">
        <f t="shared" si="20"/>
        <v>2167.11</v>
      </c>
      <c r="J1335" s="589" t="s">
        <v>8297</v>
      </c>
      <c r="K1335" s="589" t="s">
        <v>94</v>
      </c>
      <c r="L1335" s="590">
        <v>43089</v>
      </c>
      <c r="M1335" s="589" t="s">
        <v>71</v>
      </c>
      <c r="N1335" s="589" t="s">
        <v>8298</v>
      </c>
    </row>
    <row r="1336" spans="1:14" x14ac:dyDescent="0.2">
      <c r="A1336" s="589" t="s">
        <v>611</v>
      </c>
      <c r="B1336" s="589" t="s">
        <v>168</v>
      </c>
      <c r="C1336" s="589" t="s">
        <v>475</v>
      </c>
      <c r="D1336" s="589" t="s">
        <v>169</v>
      </c>
      <c r="E1336" s="589" t="s">
        <v>8299</v>
      </c>
      <c r="F1336" s="590">
        <v>43084</v>
      </c>
      <c r="G1336" s="591">
        <v>481.68</v>
      </c>
      <c r="H1336" s="591">
        <v>1</v>
      </c>
      <c r="I1336" s="591">
        <f t="shared" si="20"/>
        <v>481.68</v>
      </c>
      <c r="J1336" s="589" t="s">
        <v>8300</v>
      </c>
      <c r="K1336" s="589" t="s">
        <v>438</v>
      </c>
      <c r="L1336" s="590">
        <v>43089</v>
      </c>
      <c r="M1336" s="589" t="s">
        <v>71</v>
      </c>
      <c r="N1336" s="589" t="s">
        <v>8301</v>
      </c>
    </row>
    <row r="1337" spans="1:14" x14ac:dyDescent="0.2">
      <c r="A1337" s="589" t="s">
        <v>611</v>
      </c>
      <c r="B1337" s="589" t="s">
        <v>168</v>
      </c>
      <c r="C1337" s="589" t="s">
        <v>475</v>
      </c>
      <c r="D1337" s="589" t="s">
        <v>169</v>
      </c>
      <c r="E1337" s="589" t="s">
        <v>8302</v>
      </c>
      <c r="F1337" s="590">
        <v>43083</v>
      </c>
      <c r="G1337" s="591">
        <v>100.93</v>
      </c>
      <c r="H1337" s="591">
        <v>1</v>
      </c>
      <c r="I1337" s="591">
        <f t="shared" si="20"/>
        <v>100.93</v>
      </c>
      <c r="J1337" s="589" t="s">
        <v>8303</v>
      </c>
      <c r="K1337" s="589" t="s">
        <v>3742</v>
      </c>
      <c r="L1337" s="590">
        <v>43084</v>
      </c>
      <c r="M1337" s="589" t="s">
        <v>71</v>
      </c>
      <c r="N1337" s="589" t="s">
        <v>8304</v>
      </c>
    </row>
    <row r="1338" spans="1:14" x14ac:dyDescent="0.2">
      <c r="A1338" s="589" t="s">
        <v>611</v>
      </c>
      <c r="B1338" s="589" t="s">
        <v>168</v>
      </c>
      <c r="C1338" s="589" t="s">
        <v>475</v>
      </c>
      <c r="D1338" s="589" t="s">
        <v>169</v>
      </c>
      <c r="E1338" s="589" t="s">
        <v>8305</v>
      </c>
      <c r="F1338" s="590">
        <v>43083</v>
      </c>
      <c r="G1338" s="591">
        <v>95.83</v>
      </c>
      <c r="H1338" s="591">
        <v>1</v>
      </c>
      <c r="I1338" s="591">
        <f t="shared" si="20"/>
        <v>95.83</v>
      </c>
      <c r="J1338" s="589" t="s">
        <v>8306</v>
      </c>
      <c r="K1338" s="589" t="s">
        <v>457</v>
      </c>
      <c r="L1338" s="590">
        <v>43084</v>
      </c>
      <c r="M1338" s="589" t="s">
        <v>71</v>
      </c>
      <c r="N1338" s="589" t="s">
        <v>8307</v>
      </c>
    </row>
    <row r="1339" spans="1:14" x14ac:dyDescent="0.2">
      <c r="A1339" s="589" t="s">
        <v>611</v>
      </c>
      <c r="B1339" s="589" t="s">
        <v>168</v>
      </c>
      <c r="C1339" s="589" t="s">
        <v>475</v>
      </c>
      <c r="D1339" s="589" t="s">
        <v>169</v>
      </c>
      <c r="E1339" s="589" t="s">
        <v>8308</v>
      </c>
      <c r="F1339" s="590">
        <v>43083</v>
      </c>
      <c r="G1339" s="591">
        <v>16.09</v>
      </c>
      <c r="H1339" s="591">
        <v>1</v>
      </c>
      <c r="I1339" s="591">
        <f t="shared" si="20"/>
        <v>16.09</v>
      </c>
      <c r="J1339" s="589" t="s">
        <v>8309</v>
      </c>
      <c r="K1339" s="589" t="s">
        <v>457</v>
      </c>
      <c r="L1339" s="590">
        <v>43084</v>
      </c>
      <c r="M1339" s="589" t="s">
        <v>71</v>
      </c>
      <c r="N1339" s="589" t="s">
        <v>8310</v>
      </c>
    </row>
    <row r="1340" spans="1:14" x14ac:dyDescent="0.2">
      <c r="A1340" s="589" t="s">
        <v>611</v>
      </c>
      <c r="B1340" s="589" t="s">
        <v>168</v>
      </c>
      <c r="C1340" s="589" t="s">
        <v>475</v>
      </c>
      <c r="D1340" s="589" t="s">
        <v>169</v>
      </c>
      <c r="E1340" s="589" t="s">
        <v>8311</v>
      </c>
      <c r="F1340" s="590">
        <v>43083</v>
      </c>
      <c r="G1340" s="591">
        <v>298.63</v>
      </c>
      <c r="H1340" s="591">
        <v>1</v>
      </c>
      <c r="I1340" s="591">
        <f t="shared" si="20"/>
        <v>298.63</v>
      </c>
      <c r="J1340" s="589" t="s">
        <v>8312</v>
      </c>
      <c r="K1340" s="589" t="s">
        <v>457</v>
      </c>
      <c r="L1340" s="590">
        <v>43084</v>
      </c>
      <c r="M1340" s="589" t="s">
        <v>71</v>
      </c>
      <c r="N1340" s="589" t="s">
        <v>8313</v>
      </c>
    </row>
    <row r="1341" spans="1:14" x14ac:dyDescent="0.2">
      <c r="A1341" s="589" t="s">
        <v>611</v>
      </c>
      <c r="B1341" s="589" t="s">
        <v>168</v>
      </c>
      <c r="C1341" s="589" t="s">
        <v>475</v>
      </c>
      <c r="D1341" s="589" t="s">
        <v>169</v>
      </c>
      <c r="E1341" s="589" t="s">
        <v>8314</v>
      </c>
      <c r="F1341" s="590">
        <v>43081</v>
      </c>
      <c r="G1341" s="591">
        <v>171.28</v>
      </c>
      <c r="H1341" s="591">
        <v>1</v>
      </c>
      <c r="I1341" s="591">
        <f t="shared" si="20"/>
        <v>171.28</v>
      </c>
      <c r="J1341" s="589" t="s">
        <v>8315</v>
      </c>
      <c r="K1341" s="589" t="s">
        <v>668</v>
      </c>
      <c r="L1341" s="590">
        <v>43084</v>
      </c>
      <c r="M1341" s="589" t="s">
        <v>71</v>
      </c>
      <c r="N1341" s="589" t="s">
        <v>8316</v>
      </c>
    </row>
    <row r="1342" spans="1:14" x14ac:dyDescent="0.2">
      <c r="A1342" s="589" t="s">
        <v>611</v>
      </c>
      <c r="B1342" s="589" t="s">
        <v>168</v>
      </c>
      <c r="C1342" s="589" t="s">
        <v>475</v>
      </c>
      <c r="D1342" s="589" t="s">
        <v>169</v>
      </c>
      <c r="E1342" s="589" t="s">
        <v>8317</v>
      </c>
      <c r="F1342" s="590">
        <v>43081</v>
      </c>
      <c r="G1342" s="591">
        <v>60.63</v>
      </c>
      <c r="H1342" s="591">
        <v>1</v>
      </c>
      <c r="I1342" s="591">
        <f t="shared" si="20"/>
        <v>60.63</v>
      </c>
      <c r="J1342" s="589" t="s">
        <v>8318</v>
      </c>
      <c r="K1342" s="589" t="s">
        <v>509</v>
      </c>
      <c r="L1342" s="590">
        <v>43084</v>
      </c>
      <c r="M1342" s="589" t="s">
        <v>71</v>
      </c>
      <c r="N1342" s="589" t="s">
        <v>8319</v>
      </c>
    </row>
    <row r="1343" spans="1:14" x14ac:dyDescent="0.2">
      <c r="A1343" s="589" t="s">
        <v>611</v>
      </c>
      <c r="B1343" s="589" t="s">
        <v>168</v>
      </c>
      <c r="C1343" s="589" t="s">
        <v>475</v>
      </c>
      <c r="D1343" s="589" t="s">
        <v>169</v>
      </c>
      <c r="E1343" s="589" t="s">
        <v>8320</v>
      </c>
      <c r="F1343" s="590">
        <v>43080</v>
      </c>
      <c r="G1343" s="591">
        <v>36.15</v>
      </c>
      <c r="H1343" s="591">
        <v>1</v>
      </c>
      <c r="I1343" s="591">
        <f t="shared" si="20"/>
        <v>36.15</v>
      </c>
      <c r="J1343" s="589" t="s">
        <v>8273</v>
      </c>
      <c r="K1343" s="589" t="s">
        <v>5668</v>
      </c>
      <c r="L1343" s="590">
        <v>43084</v>
      </c>
      <c r="M1343" s="589" t="s">
        <v>71</v>
      </c>
      <c r="N1343" s="589" t="s">
        <v>8274</v>
      </c>
    </row>
    <row r="1344" spans="1:14" x14ac:dyDescent="0.2">
      <c r="A1344" s="589" t="s">
        <v>611</v>
      </c>
      <c r="B1344" s="589" t="s">
        <v>168</v>
      </c>
      <c r="C1344" s="589" t="s">
        <v>475</v>
      </c>
      <c r="D1344" s="589" t="s">
        <v>169</v>
      </c>
      <c r="E1344" s="589" t="s">
        <v>8321</v>
      </c>
      <c r="F1344" s="590">
        <v>43080</v>
      </c>
      <c r="G1344" s="591">
        <v>9.66</v>
      </c>
      <c r="H1344" s="591">
        <v>1</v>
      </c>
      <c r="I1344" s="591">
        <f t="shared" si="20"/>
        <v>9.66</v>
      </c>
      <c r="J1344" s="589" t="s">
        <v>8322</v>
      </c>
      <c r="K1344" s="589" t="s">
        <v>237</v>
      </c>
      <c r="L1344" s="590">
        <v>43084</v>
      </c>
      <c r="M1344" s="589" t="s">
        <v>71</v>
      </c>
      <c r="N1344" s="589" t="s">
        <v>8323</v>
      </c>
    </row>
    <row r="1345" spans="1:14" x14ac:dyDescent="0.2">
      <c r="A1345" s="589" t="s">
        <v>611</v>
      </c>
      <c r="B1345" s="589" t="s">
        <v>168</v>
      </c>
      <c r="C1345" s="589" t="s">
        <v>475</v>
      </c>
      <c r="D1345" s="589" t="s">
        <v>169</v>
      </c>
      <c r="E1345" s="589" t="s">
        <v>8324</v>
      </c>
      <c r="F1345" s="590">
        <v>43080</v>
      </c>
      <c r="G1345" s="591">
        <v>110.11</v>
      </c>
      <c r="H1345" s="591">
        <v>1</v>
      </c>
      <c r="I1345" s="591">
        <f t="shared" si="20"/>
        <v>110.11</v>
      </c>
      <c r="J1345" s="589" t="s">
        <v>8325</v>
      </c>
      <c r="K1345" s="589" t="s">
        <v>111</v>
      </c>
      <c r="L1345" s="590">
        <v>43084</v>
      </c>
      <c r="M1345" s="589" t="s">
        <v>71</v>
      </c>
      <c r="N1345" s="589" t="s">
        <v>8326</v>
      </c>
    </row>
    <row r="1346" spans="1:14" x14ac:dyDescent="0.2">
      <c r="A1346" s="589" t="s">
        <v>611</v>
      </c>
      <c r="B1346" s="589" t="s">
        <v>168</v>
      </c>
      <c r="C1346" s="589" t="s">
        <v>475</v>
      </c>
      <c r="D1346" s="589" t="s">
        <v>169</v>
      </c>
      <c r="E1346" s="589" t="s">
        <v>8327</v>
      </c>
      <c r="F1346" s="590">
        <v>43075</v>
      </c>
      <c r="G1346" s="591">
        <v>248.51</v>
      </c>
      <c r="H1346" s="591">
        <v>1</v>
      </c>
      <c r="I1346" s="591">
        <f t="shared" si="20"/>
        <v>248.51</v>
      </c>
      <c r="J1346" s="589" t="s">
        <v>8322</v>
      </c>
      <c r="K1346" s="589" t="s">
        <v>237</v>
      </c>
      <c r="L1346" s="590">
        <v>43076</v>
      </c>
      <c r="M1346" s="589" t="s">
        <v>71</v>
      </c>
      <c r="N1346" s="589" t="s">
        <v>8323</v>
      </c>
    </row>
    <row r="1347" spans="1:14" x14ac:dyDescent="0.2">
      <c r="A1347" s="589" t="s">
        <v>611</v>
      </c>
      <c r="B1347" s="589" t="s">
        <v>168</v>
      </c>
      <c r="C1347" s="589" t="s">
        <v>475</v>
      </c>
      <c r="D1347" s="589" t="s">
        <v>169</v>
      </c>
      <c r="E1347" s="589" t="s">
        <v>8328</v>
      </c>
      <c r="F1347" s="590">
        <v>43074</v>
      </c>
      <c r="G1347" s="591">
        <v>176.58</v>
      </c>
      <c r="H1347" s="591">
        <v>1</v>
      </c>
      <c r="I1347" s="591">
        <f t="shared" ref="I1347:I1410" si="21">G1347*H1347</f>
        <v>176.58</v>
      </c>
      <c r="J1347" s="589" t="s">
        <v>8329</v>
      </c>
      <c r="K1347" s="589" t="s">
        <v>3742</v>
      </c>
      <c r="L1347" s="590">
        <v>43076</v>
      </c>
      <c r="M1347" s="589" t="s">
        <v>71</v>
      </c>
      <c r="N1347" s="589" t="s">
        <v>8330</v>
      </c>
    </row>
    <row r="1348" spans="1:14" x14ac:dyDescent="0.2">
      <c r="A1348" s="589" t="s">
        <v>611</v>
      </c>
      <c r="B1348" s="589" t="s">
        <v>168</v>
      </c>
      <c r="C1348" s="589" t="s">
        <v>475</v>
      </c>
      <c r="D1348" s="589" t="s">
        <v>169</v>
      </c>
      <c r="E1348" s="589" t="s">
        <v>8331</v>
      </c>
      <c r="F1348" s="590">
        <v>43074</v>
      </c>
      <c r="G1348" s="591">
        <v>73.42</v>
      </c>
      <c r="H1348" s="591">
        <v>1</v>
      </c>
      <c r="I1348" s="591">
        <f t="shared" si="21"/>
        <v>73.42</v>
      </c>
      <c r="J1348" s="589" t="s">
        <v>8332</v>
      </c>
      <c r="K1348" s="589" t="s">
        <v>111</v>
      </c>
      <c r="L1348" s="590">
        <v>43076</v>
      </c>
      <c r="M1348" s="589" t="s">
        <v>71</v>
      </c>
      <c r="N1348" s="589" t="s">
        <v>8333</v>
      </c>
    </row>
    <row r="1349" spans="1:14" x14ac:dyDescent="0.2">
      <c r="A1349" s="589" t="s">
        <v>611</v>
      </c>
      <c r="B1349" s="589" t="s">
        <v>168</v>
      </c>
      <c r="C1349" s="589" t="s">
        <v>475</v>
      </c>
      <c r="D1349" s="589" t="s">
        <v>169</v>
      </c>
      <c r="E1349" s="589" t="s">
        <v>8334</v>
      </c>
      <c r="F1349" s="590">
        <v>43073</v>
      </c>
      <c r="G1349" s="591">
        <v>48.46</v>
      </c>
      <c r="H1349" s="591">
        <v>1</v>
      </c>
      <c r="I1349" s="591">
        <f t="shared" si="21"/>
        <v>48.46</v>
      </c>
      <c r="J1349" s="589" t="s">
        <v>8335</v>
      </c>
      <c r="K1349" s="589" t="s">
        <v>509</v>
      </c>
      <c r="L1349" s="590">
        <v>43076</v>
      </c>
      <c r="M1349" s="589" t="s">
        <v>71</v>
      </c>
      <c r="N1349" s="589" t="s">
        <v>8336</v>
      </c>
    </row>
    <row r="1350" spans="1:14" x14ac:dyDescent="0.2">
      <c r="A1350" s="589" t="s">
        <v>611</v>
      </c>
      <c r="B1350" s="589" t="s">
        <v>168</v>
      </c>
      <c r="C1350" s="589" t="s">
        <v>475</v>
      </c>
      <c r="D1350" s="589" t="s">
        <v>169</v>
      </c>
      <c r="E1350" s="589" t="s">
        <v>8337</v>
      </c>
      <c r="F1350" s="590">
        <v>43070</v>
      </c>
      <c r="G1350" s="591">
        <v>171.28</v>
      </c>
      <c r="H1350" s="591">
        <v>1</v>
      </c>
      <c r="I1350" s="591">
        <f t="shared" si="21"/>
        <v>171.28</v>
      </c>
      <c r="J1350" s="589" t="s">
        <v>8338</v>
      </c>
      <c r="K1350" s="589" t="s">
        <v>509</v>
      </c>
      <c r="L1350" s="590">
        <v>43076</v>
      </c>
      <c r="M1350" s="589" t="s">
        <v>71</v>
      </c>
      <c r="N1350" s="589" t="s">
        <v>8339</v>
      </c>
    </row>
    <row r="1351" spans="1:14" x14ac:dyDescent="0.2">
      <c r="A1351" s="589" t="s">
        <v>611</v>
      </c>
      <c r="B1351" s="589" t="s">
        <v>168</v>
      </c>
      <c r="C1351" s="589" t="s">
        <v>475</v>
      </c>
      <c r="D1351" s="589" t="s">
        <v>169</v>
      </c>
      <c r="E1351" s="589" t="s">
        <v>8340</v>
      </c>
      <c r="F1351" s="590">
        <v>43069</v>
      </c>
      <c r="G1351" s="591">
        <v>102.35</v>
      </c>
      <c r="H1351" s="591">
        <v>1</v>
      </c>
      <c r="I1351" s="591">
        <f t="shared" si="21"/>
        <v>102.35</v>
      </c>
      <c r="J1351" s="589" t="s">
        <v>8322</v>
      </c>
      <c r="K1351" s="589" t="s">
        <v>237</v>
      </c>
      <c r="L1351" s="590">
        <v>43070</v>
      </c>
      <c r="M1351" s="589" t="s">
        <v>71</v>
      </c>
      <c r="N1351" s="589" t="s">
        <v>8323</v>
      </c>
    </row>
    <row r="1352" spans="1:14" x14ac:dyDescent="0.2">
      <c r="A1352" s="589" t="s">
        <v>611</v>
      </c>
      <c r="B1352" s="589" t="s">
        <v>168</v>
      </c>
      <c r="C1352" s="589" t="s">
        <v>475</v>
      </c>
      <c r="D1352" s="589" t="s">
        <v>169</v>
      </c>
      <c r="E1352" s="589" t="s">
        <v>8341</v>
      </c>
      <c r="F1352" s="590">
        <v>43068</v>
      </c>
      <c r="G1352" s="591">
        <v>87.12</v>
      </c>
      <c r="H1352" s="591">
        <v>1</v>
      </c>
      <c r="I1352" s="591">
        <f t="shared" si="21"/>
        <v>87.12</v>
      </c>
      <c r="J1352" s="589" t="s">
        <v>8329</v>
      </c>
      <c r="K1352" s="589" t="s">
        <v>3742</v>
      </c>
      <c r="L1352" s="590">
        <v>43070</v>
      </c>
      <c r="M1352" s="589" t="s">
        <v>71</v>
      </c>
      <c r="N1352" s="589" t="s">
        <v>8330</v>
      </c>
    </row>
    <row r="1353" spans="1:14" x14ac:dyDescent="0.2">
      <c r="A1353" s="589" t="s">
        <v>611</v>
      </c>
      <c r="B1353" s="589" t="s">
        <v>168</v>
      </c>
      <c r="C1353" s="589" t="s">
        <v>475</v>
      </c>
      <c r="D1353" s="589" t="s">
        <v>169</v>
      </c>
      <c r="E1353" s="589" t="s">
        <v>8342</v>
      </c>
      <c r="F1353" s="590">
        <v>43068</v>
      </c>
      <c r="G1353" s="591">
        <v>81.13</v>
      </c>
      <c r="H1353" s="591">
        <v>1</v>
      </c>
      <c r="I1353" s="591">
        <f t="shared" si="21"/>
        <v>81.13</v>
      </c>
      <c r="J1353" s="589" t="s">
        <v>8322</v>
      </c>
      <c r="K1353" s="589" t="s">
        <v>237</v>
      </c>
      <c r="L1353" s="590">
        <v>43070</v>
      </c>
      <c r="M1353" s="589" t="s">
        <v>71</v>
      </c>
      <c r="N1353" s="589" t="s">
        <v>8323</v>
      </c>
    </row>
    <row r="1354" spans="1:14" x14ac:dyDescent="0.2">
      <c r="A1354" s="589" t="s">
        <v>611</v>
      </c>
      <c r="B1354" s="589" t="s">
        <v>168</v>
      </c>
      <c r="C1354" s="589" t="s">
        <v>475</v>
      </c>
      <c r="D1354" s="589" t="s">
        <v>169</v>
      </c>
      <c r="E1354" s="589" t="s">
        <v>8343</v>
      </c>
      <c r="F1354" s="590">
        <v>43067</v>
      </c>
      <c r="G1354" s="591">
        <v>184.49</v>
      </c>
      <c r="H1354" s="591">
        <v>1</v>
      </c>
      <c r="I1354" s="591">
        <f t="shared" si="21"/>
        <v>184.49</v>
      </c>
      <c r="J1354" s="589" t="s">
        <v>8322</v>
      </c>
      <c r="K1354" s="589" t="s">
        <v>237</v>
      </c>
      <c r="L1354" s="590">
        <v>43070</v>
      </c>
      <c r="M1354" s="589" t="s">
        <v>71</v>
      </c>
      <c r="N1354" s="589" t="s">
        <v>8323</v>
      </c>
    </row>
    <row r="1355" spans="1:14" x14ac:dyDescent="0.2">
      <c r="A1355" s="589" t="s">
        <v>611</v>
      </c>
      <c r="B1355" s="589" t="s">
        <v>168</v>
      </c>
      <c r="C1355" s="589" t="s">
        <v>475</v>
      </c>
      <c r="D1355" s="589" t="s">
        <v>169</v>
      </c>
      <c r="E1355" s="589" t="s">
        <v>8344</v>
      </c>
      <c r="F1355" s="590">
        <v>43066</v>
      </c>
      <c r="G1355" s="591">
        <v>122.73</v>
      </c>
      <c r="H1355" s="591">
        <v>1</v>
      </c>
      <c r="I1355" s="591">
        <f t="shared" si="21"/>
        <v>122.73</v>
      </c>
      <c r="J1355" s="589" t="s">
        <v>8329</v>
      </c>
      <c r="K1355" s="589" t="s">
        <v>3742</v>
      </c>
      <c r="L1355" s="590">
        <v>43070</v>
      </c>
      <c r="M1355" s="589" t="s">
        <v>71</v>
      </c>
      <c r="N1355" s="589" t="s">
        <v>8330</v>
      </c>
    </row>
    <row r="1356" spans="1:14" x14ac:dyDescent="0.2">
      <c r="A1356" s="589" t="s">
        <v>611</v>
      </c>
      <c r="B1356" s="589" t="s">
        <v>8345</v>
      </c>
      <c r="C1356" s="589" t="s">
        <v>8346</v>
      </c>
      <c r="D1356" s="589" t="s">
        <v>8347</v>
      </c>
      <c r="E1356" s="589" t="s">
        <v>8348</v>
      </c>
      <c r="F1356" s="590">
        <v>43069</v>
      </c>
      <c r="G1356" s="591">
        <v>343.12</v>
      </c>
      <c r="H1356" s="591">
        <v>1</v>
      </c>
      <c r="I1356" s="591">
        <f t="shared" si="21"/>
        <v>343.12</v>
      </c>
      <c r="J1356" s="589" t="s">
        <v>8349</v>
      </c>
      <c r="K1356" s="589" t="s">
        <v>2427</v>
      </c>
      <c r="L1356" s="590">
        <v>43090</v>
      </c>
      <c r="M1356" s="589" t="s">
        <v>71</v>
      </c>
      <c r="N1356" s="589" t="s">
        <v>8350</v>
      </c>
    </row>
    <row r="1357" spans="1:14" x14ac:dyDescent="0.2">
      <c r="A1357" s="589" t="s">
        <v>611</v>
      </c>
      <c r="B1357" s="589" t="s">
        <v>8345</v>
      </c>
      <c r="C1357" s="589" t="s">
        <v>8346</v>
      </c>
      <c r="D1357" s="589" t="s">
        <v>8347</v>
      </c>
      <c r="E1357" s="589" t="s">
        <v>8351</v>
      </c>
      <c r="F1357" s="590">
        <v>43069</v>
      </c>
      <c r="G1357" s="591">
        <v>324.02999999999997</v>
      </c>
      <c r="H1357" s="591">
        <v>1</v>
      </c>
      <c r="I1357" s="591">
        <f t="shared" si="21"/>
        <v>324.02999999999997</v>
      </c>
      <c r="J1357" s="589" t="s">
        <v>8352</v>
      </c>
      <c r="K1357" s="589" t="s">
        <v>2427</v>
      </c>
      <c r="L1357" s="590">
        <v>43090</v>
      </c>
      <c r="M1357" s="589" t="s">
        <v>71</v>
      </c>
      <c r="N1357" s="589" t="s">
        <v>8353</v>
      </c>
    </row>
    <row r="1358" spans="1:14" x14ac:dyDescent="0.2">
      <c r="A1358" s="589" t="s">
        <v>611</v>
      </c>
      <c r="B1358" s="589" t="s">
        <v>8345</v>
      </c>
      <c r="C1358" s="589" t="s">
        <v>8346</v>
      </c>
      <c r="D1358" s="589" t="s">
        <v>8347</v>
      </c>
      <c r="E1358" s="589" t="s">
        <v>8354</v>
      </c>
      <c r="F1358" s="590">
        <v>43059</v>
      </c>
      <c r="G1358" s="591">
        <v>483.02</v>
      </c>
      <c r="H1358" s="591">
        <v>1</v>
      </c>
      <c r="I1358" s="591">
        <f t="shared" si="21"/>
        <v>483.02</v>
      </c>
      <c r="J1358" s="589" t="s">
        <v>8355</v>
      </c>
      <c r="K1358" s="589" t="s">
        <v>2427</v>
      </c>
      <c r="L1358" s="590">
        <v>43090</v>
      </c>
      <c r="M1358" s="589" t="s">
        <v>71</v>
      </c>
      <c r="N1358" s="589" t="s">
        <v>8356</v>
      </c>
    </row>
    <row r="1359" spans="1:14" x14ac:dyDescent="0.2">
      <c r="A1359" s="589" t="s">
        <v>611</v>
      </c>
      <c r="B1359" s="589" t="s">
        <v>8345</v>
      </c>
      <c r="C1359" s="589" t="s">
        <v>8346</v>
      </c>
      <c r="D1359" s="589" t="s">
        <v>8347</v>
      </c>
      <c r="E1359" s="589" t="s">
        <v>8357</v>
      </c>
      <c r="F1359" s="590">
        <v>43054</v>
      </c>
      <c r="G1359" s="591">
        <v>654.59</v>
      </c>
      <c r="H1359" s="591">
        <v>1</v>
      </c>
      <c r="I1359" s="591">
        <f t="shared" si="21"/>
        <v>654.59</v>
      </c>
      <c r="J1359" s="589" t="s">
        <v>8358</v>
      </c>
      <c r="K1359" s="589" t="s">
        <v>2427</v>
      </c>
      <c r="L1359" s="590">
        <v>43090</v>
      </c>
      <c r="M1359" s="589" t="s">
        <v>71</v>
      </c>
      <c r="N1359" s="589" t="s">
        <v>8359</v>
      </c>
    </row>
    <row r="1360" spans="1:14" x14ac:dyDescent="0.2">
      <c r="A1360" s="589" t="s">
        <v>611</v>
      </c>
      <c r="B1360" s="589" t="s">
        <v>8345</v>
      </c>
      <c r="C1360" s="589" t="s">
        <v>8346</v>
      </c>
      <c r="D1360" s="589" t="s">
        <v>8347</v>
      </c>
      <c r="E1360" s="589" t="s">
        <v>8360</v>
      </c>
      <c r="F1360" s="590">
        <v>43028</v>
      </c>
      <c r="G1360" s="591">
        <v>205.05</v>
      </c>
      <c r="H1360" s="591">
        <v>1</v>
      </c>
      <c r="I1360" s="591">
        <f t="shared" si="21"/>
        <v>205.05</v>
      </c>
      <c r="J1360" s="589" t="s">
        <v>8361</v>
      </c>
      <c r="K1360" s="589" t="s">
        <v>2427</v>
      </c>
      <c r="L1360" s="590">
        <v>43090</v>
      </c>
      <c r="M1360" s="589" t="s">
        <v>71</v>
      </c>
      <c r="N1360" s="589" t="s">
        <v>8362</v>
      </c>
    </row>
    <row r="1361" spans="1:14" x14ac:dyDescent="0.2">
      <c r="A1361" s="589" t="s">
        <v>611</v>
      </c>
      <c r="B1361" s="589" t="s">
        <v>8345</v>
      </c>
      <c r="C1361" s="589" t="s">
        <v>8346</v>
      </c>
      <c r="D1361" s="589" t="s">
        <v>8347</v>
      </c>
      <c r="E1361" s="589" t="s">
        <v>8363</v>
      </c>
      <c r="F1361" s="590">
        <v>43008</v>
      </c>
      <c r="G1361" s="591">
        <v>144.66999999999999</v>
      </c>
      <c r="H1361" s="591">
        <v>1</v>
      </c>
      <c r="I1361" s="591">
        <f t="shared" si="21"/>
        <v>144.66999999999999</v>
      </c>
      <c r="J1361" s="589" t="s">
        <v>8364</v>
      </c>
      <c r="K1361" s="589" t="s">
        <v>2427</v>
      </c>
      <c r="L1361" s="590">
        <v>43090</v>
      </c>
      <c r="M1361" s="589" t="s">
        <v>71</v>
      </c>
      <c r="N1361" s="589" t="s">
        <v>8365</v>
      </c>
    </row>
    <row r="1362" spans="1:14" x14ac:dyDescent="0.2">
      <c r="A1362" s="589" t="s">
        <v>611</v>
      </c>
      <c r="B1362" s="589" t="s">
        <v>8345</v>
      </c>
      <c r="C1362" s="589" t="s">
        <v>8346</v>
      </c>
      <c r="D1362" s="589" t="s">
        <v>8347</v>
      </c>
      <c r="E1362" s="589" t="s">
        <v>8366</v>
      </c>
      <c r="F1362" s="590">
        <v>43007</v>
      </c>
      <c r="G1362" s="591">
        <v>261.29000000000002</v>
      </c>
      <c r="H1362" s="591">
        <v>1</v>
      </c>
      <c r="I1362" s="591">
        <f t="shared" si="21"/>
        <v>261.29000000000002</v>
      </c>
      <c r="J1362" s="589" t="s">
        <v>8367</v>
      </c>
      <c r="K1362" s="589" t="s">
        <v>2427</v>
      </c>
      <c r="L1362" s="590">
        <v>43090</v>
      </c>
      <c r="M1362" s="589" t="s">
        <v>71</v>
      </c>
      <c r="N1362" s="589" t="s">
        <v>8368</v>
      </c>
    </row>
    <row r="1363" spans="1:14" x14ac:dyDescent="0.2">
      <c r="A1363" s="589" t="s">
        <v>611</v>
      </c>
      <c r="B1363" s="589" t="s">
        <v>251</v>
      </c>
      <c r="C1363" s="589" t="s">
        <v>252</v>
      </c>
      <c r="D1363" s="589" t="s">
        <v>253</v>
      </c>
      <c r="E1363" s="589" t="s">
        <v>8369</v>
      </c>
      <c r="F1363" s="590">
        <v>43087</v>
      </c>
      <c r="G1363" s="591">
        <v>6972.27</v>
      </c>
      <c r="H1363" s="591">
        <v>1</v>
      </c>
      <c r="I1363" s="591">
        <f t="shared" si="21"/>
        <v>6972.27</v>
      </c>
      <c r="J1363" s="589" t="s">
        <v>8370</v>
      </c>
      <c r="K1363" s="589" t="s">
        <v>84</v>
      </c>
      <c r="L1363" s="590">
        <v>43088</v>
      </c>
      <c r="M1363" s="589" t="s">
        <v>71</v>
      </c>
      <c r="N1363" s="589" t="s">
        <v>8371</v>
      </c>
    </row>
    <row r="1364" spans="1:14" x14ac:dyDescent="0.2">
      <c r="A1364" s="589" t="s">
        <v>611</v>
      </c>
      <c r="B1364" s="589" t="s">
        <v>2535</v>
      </c>
      <c r="C1364" s="589" t="s">
        <v>2536</v>
      </c>
      <c r="D1364" s="589" t="s">
        <v>2537</v>
      </c>
      <c r="E1364" s="589" t="s">
        <v>8372</v>
      </c>
      <c r="F1364" s="590">
        <v>43089</v>
      </c>
      <c r="G1364" s="591">
        <v>34.729999999999997</v>
      </c>
      <c r="H1364" s="591">
        <v>1</v>
      </c>
      <c r="I1364" s="591">
        <f t="shared" si="21"/>
        <v>34.729999999999997</v>
      </c>
      <c r="J1364" s="589" t="s">
        <v>8373</v>
      </c>
      <c r="K1364" s="589" t="s">
        <v>2427</v>
      </c>
      <c r="L1364" s="590">
        <v>43089</v>
      </c>
      <c r="M1364" s="589" t="s">
        <v>71</v>
      </c>
      <c r="N1364" s="589" t="s">
        <v>8374</v>
      </c>
    </row>
    <row r="1365" spans="1:14" x14ac:dyDescent="0.2">
      <c r="A1365" s="589" t="s">
        <v>611</v>
      </c>
      <c r="B1365" s="589" t="s">
        <v>568</v>
      </c>
      <c r="C1365" s="589" t="s">
        <v>569</v>
      </c>
      <c r="D1365" s="589" t="s">
        <v>570</v>
      </c>
      <c r="E1365" s="589" t="s">
        <v>8375</v>
      </c>
      <c r="F1365" s="590">
        <v>43089</v>
      </c>
      <c r="G1365" s="591">
        <v>29.85</v>
      </c>
      <c r="H1365" s="591">
        <v>1</v>
      </c>
      <c r="I1365" s="591">
        <f t="shared" si="21"/>
        <v>29.85</v>
      </c>
      <c r="J1365" s="589" t="s">
        <v>4825</v>
      </c>
      <c r="K1365" s="589" t="s">
        <v>2151</v>
      </c>
      <c r="L1365" s="590">
        <v>43091</v>
      </c>
      <c r="M1365" s="589" t="s">
        <v>71</v>
      </c>
      <c r="N1365" s="589" t="s">
        <v>4826</v>
      </c>
    </row>
    <row r="1366" spans="1:14" x14ac:dyDescent="0.2">
      <c r="A1366" s="589" t="s">
        <v>611</v>
      </c>
      <c r="B1366" s="589" t="s">
        <v>568</v>
      </c>
      <c r="C1366" s="589" t="s">
        <v>569</v>
      </c>
      <c r="D1366" s="589" t="s">
        <v>570</v>
      </c>
      <c r="E1366" s="589" t="s">
        <v>8376</v>
      </c>
      <c r="F1366" s="590">
        <v>43089</v>
      </c>
      <c r="G1366" s="591">
        <v>35.99</v>
      </c>
      <c r="H1366" s="591">
        <v>1</v>
      </c>
      <c r="I1366" s="591">
        <f t="shared" si="21"/>
        <v>35.99</v>
      </c>
      <c r="J1366" s="589" t="s">
        <v>474</v>
      </c>
      <c r="K1366" s="589" t="s">
        <v>224</v>
      </c>
      <c r="L1366" s="590">
        <v>43091</v>
      </c>
      <c r="M1366" s="589" t="s">
        <v>71</v>
      </c>
      <c r="N1366" s="589" t="s">
        <v>474</v>
      </c>
    </row>
    <row r="1367" spans="1:14" x14ac:dyDescent="0.2">
      <c r="A1367" s="589" t="s">
        <v>611</v>
      </c>
      <c r="B1367" s="589" t="s">
        <v>568</v>
      </c>
      <c r="C1367" s="589" t="s">
        <v>569</v>
      </c>
      <c r="D1367" s="589" t="s">
        <v>570</v>
      </c>
      <c r="E1367" s="589" t="s">
        <v>8377</v>
      </c>
      <c r="F1367" s="590">
        <v>43089</v>
      </c>
      <c r="G1367" s="591">
        <v>57.58</v>
      </c>
      <c r="H1367" s="591">
        <v>1</v>
      </c>
      <c r="I1367" s="591">
        <f t="shared" si="21"/>
        <v>57.58</v>
      </c>
      <c r="J1367" s="589" t="s">
        <v>474</v>
      </c>
      <c r="K1367" s="589" t="s">
        <v>523</v>
      </c>
      <c r="L1367" s="590">
        <v>43091</v>
      </c>
      <c r="M1367" s="589" t="s">
        <v>71</v>
      </c>
      <c r="N1367" s="589" t="s">
        <v>474</v>
      </c>
    </row>
    <row r="1368" spans="1:14" x14ac:dyDescent="0.2">
      <c r="A1368" s="589" t="s">
        <v>611</v>
      </c>
      <c r="B1368" s="589" t="s">
        <v>568</v>
      </c>
      <c r="C1368" s="589" t="s">
        <v>569</v>
      </c>
      <c r="D1368" s="589" t="s">
        <v>570</v>
      </c>
      <c r="E1368" s="589" t="s">
        <v>8378</v>
      </c>
      <c r="F1368" s="590">
        <v>43089</v>
      </c>
      <c r="G1368" s="591">
        <v>825.69</v>
      </c>
      <c r="H1368" s="591">
        <v>1</v>
      </c>
      <c r="I1368" s="591">
        <f t="shared" si="21"/>
        <v>825.69</v>
      </c>
      <c r="J1368" s="589" t="s">
        <v>4823</v>
      </c>
      <c r="K1368" s="589" t="s">
        <v>111</v>
      </c>
      <c r="L1368" s="590">
        <v>43091</v>
      </c>
      <c r="M1368" s="589" t="s">
        <v>71</v>
      </c>
      <c r="N1368" s="589" t="s">
        <v>4824</v>
      </c>
    </row>
    <row r="1369" spans="1:14" x14ac:dyDescent="0.2">
      <c r="A1369" s="589" t="s">
        <v>611</v>
      </c>
      <c r="B1369" s="589" t="s">
        <v>568</v>
      </c>
      <c r="C1369" s="589" t="s">
        <v>569</v>
      </c>
      <c r="D1369" s="589" t="s">
        <v>570</v>
      </c>
      <c r="E1369" s="589" t="s">
        <v>8379</v>
      </c>
      <c r="F1369" s="590">
        <v>43089</v>
      </c>
      <c r="G1369" s="591">
        <v>6.97</v>
      </c>
      <c r="H1369" s="591">
        <v>1</v>
      </c>
      <c r="I1369" s="591">
        <f t="shared" si="21"/>
        <v>6.97</v>
      </c>
      <c r="J1369" s="589" t="s">
        <v>474</v>
      </c>
      <c r="K1369" s="589" t="s">
        <v>525</v>
      </c>
      <c r="L1369" s="590">
        <v>43091</v>
      </c>
      <c r="M1369" s="589" t="s">
        <v>71</v>
      </c>
      <c r="N1369" s="589" t="s">
        <v>474</v>
      </c>
    </row>
    <row r="1370" spans="1:14" x14ac:dyDescent="0.2">
      <c r="A1370" s="589" t="s">
        <v>611</v>
      </c>
      <c r="B1370" s="589" t="s">
        <v>568</v>
      </c>
      <c r="C1370" s="589" t="s">
        <v>569</v>
      </c>
      <c r="D1370" s="589" t="s">
        <v>570</v>
      </c>
      <c r="E1370" s="589" t="s">
        <v>8380</v>
      </c>
      <c r="F1370" s="590">
        <v>43083</v>
      </c>
      <c r="G1370" s="591">
        <v>1145.69</v>
      </c>
      <c r="H1370" s="591">
        <v>1</v>
      </c>
      <c r="I1370" s="591">
        <f t="shared" si="21"/>
        <v>1145.69</v>
      </c>
      <c r="J1370" s="589" t="s">
        <v>474</v>
      </c>
      <c r="K1370" s="589" t="s">
        <v>539</v>
      </c>
      <c r="L1370" s="590">
        <v>43084</v>
      </c>
      <c r="M1370" s="589" t="s">
        <v>71</v>
      </c>
      <c r="N1370" s="589" t="s">
        <v>474</v>
      </c>
    </row>
    <row r="1371" spans="1:14" x14ac:dyDescent="0.2">
      <c r="A1371" s="589" t="s">
        <v>611</v>
      </c>
      <c r="B1371" s="589" t="s">
        <v>568</v>
      </c>
      <c r="C1371" s="589" t="s">
        <v>569</v>
      </c>
      <c r="D1371" s="589" t="s">
        <v>570</v>
      </c>
      <c r="E1371" s="589" t="s">
        <v>8381</v>
      </c>
      <c r="F1371" s="590">
        <v>43075</v>
      </c>
      <c r="G1371" s="591">
        <v>109.43</v>
      </c>
      <c r="H1371" s="591">
        <v>1</v>
      </c>
      <c r="I1371" s="591">
        <f t="shared" si="21"/>
        <v>109.43</v>
      </c>
      <c r="J1371" s="589" t="s">
        <v>474</v>
      </c>
      <c r="K1371" s="589" t="s">
        <v>1190</v>
      </c>
      <c r="L1371" s="590">
        <v>43080</v>
      </c>
      <c r="M1371" s="589" t="s">
        <v>71</v>
      </c>
      <c r="N1371" s="589" t="s">
        <v>474</v>
      </c>
    </row>
    <row r="1372" spans="1:14" x14ac:dyDescent="0.2">
      <c r="A1372" s="589" t="s">
        <v>611</v>
      </c>
      <c r="B1372" s="589" t="s">
        <v>568</v>
      </c>
      <c r="C1372" s="589" t="s">
        <v>569</v>
      </c>
      <c r="D1372" s="589" t="s">
        <v>570</v>
      </c>
      <c r="E1372" s="589" t="s">
        <v>8382</v>
      </c>
      <c r="F1372" s="590">
        <v>43075</v>
      </c>
      <c r="G1372" s="591">
        <v>152.35</v>
      </c>
      <c r="H1372" s="591">
        <v>1</v>
      </c>
      <c r="I1372" s="591">
        <f t="shared" si="21"/>
        <v>152.35</v>
      </c>
      <c r="J1372" s="589" t="s">
        <v>4823</v>
      </c>
      <c r="K1372" s="589" t="s">
        <v>111</v>
      </c>
      <c r="L1372" s="590">
        <v>43080</v>
      </c>
      <c r="M1372" s="589" t="s">
        <v>71</v>
      </c>
      <c r="N1372" s="589" t="s">
        <v>4824</v>
      </c>
    </row>
    <row r="1373" spans="1:14" x14ac:dyDescent="0.2">
      <c r="A1373" s="589" t="s">
        <v>611</v>
      </c>
      <c r="B1373" s="589" t="s">
        <v>568</v>
      </c>
      <c r="C1373" s="589" t="s">
        <v>569</v>
      </c>
      <c r="D1373" s="589" t="s">
        <v>570</v>
      </c>
      <c r="E1373" s="589" t="s">
        <v>8383</v>
      </c>
      <c r="F1373" s="590">
        <v>43075</v>
      </c>
      <c r="G1373" s="591">
        <v>191.43</v>
      </c>
      <c r="H1373" s="591">
        <v>1</v>
      </c>
      <c r="I1373" s="591">
        <f t="shared" si="21"/>
        <v>191.43</v>
      </c>
      <c r="J1373" s="589" t="s">
        <v>4823</v>
      </c>
      <c r="K1373" s="589" t="s">
        <v>111</v>
      </c>
      <c r="L1373" s="590">
        <v>43080</v>
      </c>
      <c r="M1373" s="589" t="s">
        <v>71</v>
      </c>
      <c r="N1373" s="589" t="s">
        <v>4824</v>
      </c>
    </row>
    <row r="1374" spans="1:14" x14ac:dyDescent="0.2">
      <c r="A1374" s="589" t="s">
        <v>611</v>
      </c>
      <c r="B1374" s="589" t="s">
        <v>568</v>
      </c>
      <c r="C1374" s="589" t="s">
        <v>569</v>
      </c>
      <c r="D1374" s="589" t="s">
        <v>570</v>
      </c>
      <c r="E1374" s="589" t="s">
        <v>8384</v>
      </c>
      <c r="F1374" s="590">
        <v>43075</v>
      </c>
      <c r="G1374" s="591">
        <v>21.32</v>
      </c>
      <c r="H1374" s="591">
        <v>1</v>
      </c>
      <c r="I1374" s="591">
        <f t="shared" si="21"/>
        <v>21.32</v>
      </c>
      <c r="J1374" s="589" t="s">
        <v>474</v>
      </c>
      <c r="K1374" s="589" t="s">
        <v>94</v>
      </c>
      <c r="L1374" s="590">
        <v>43080</v>
      </c>
      <c r="M1374" s="589" t="s">
        <v>71</v>
      </c>
      <c r="N1374" s="589" t="s">
        <v>474</v>
      </c>
    </row>
    <row r="1375" spans="1:14" x14ac:dyDescent="0.2">
      <c r="A1375" s="589" t="s">
        <v>611</v>
      </c>
      <c r="B1375" s="589" t="s">
        <v>3760</v>
      </c>
      <c r="C1375" s="589" t="s">
        <v>3761</v>
      </c>
      <c r="D1375" s="589" t="s">
        <v>3762</v>
      </c>
      <c r="E1375" s="589" t="s">
        <v>8385</v>
      </c>
      <c r="F1375" s="590">
        <v>43088</v>
      </c>
      <c r="G1375" s="591">
        <v>14.93</v>
      </c>
      <c r="H1375" s="591">
        <v>1</v>
      </c>
      <c r="I1375" s="591">
        <f t="shared" si="21"/>
        <v>14.93</v>
      </c>
      <c r="J1375" s="589" t="s">
        <v>8386</v>
      </c>
      <c r="K1375" s="589" t="s">
        <v>1361</v>
      </c>
      <c r="L1375" s="590">
        <v>43088</v>
      </c>
      <c r="M1375" s="589" t="s">
        <v>71</v>
      </c>
      <c r="N1375" s="589" t="s">
        <v>8387</v>
      </c>
    </row>
    <row r="1376" spans="1:14" x14ac:dyDescent="0.2">
      <c r="A1376" s="589" t="s">
        <v>611</v>
      </c>
      <c r="B1376" s="589" t="s">
        <v>4827</v>
      </c>
      <c r="C1376" s="589" t="s">
        <v>4828</v>
      </c>
      <c r="D1376" s="589" t="s">
        <v>4829</v>
      </c>
      <c r="E1376" s="589" t="s">
        <v>8388</v>
      </c>
      <c r="F1376" s="590">
        <v>43098</v>
      </c>
      <c r="G1376" s="591">
        <v>5763.98</v>
      </c>
      <c r="H1376" s="591">
        <v>1</v>
      </c>
      <c r="I1376" s="591">
        <f t="shared" si="21"/>
        <v>5763.98</v>
      </c>
      <c r="J1376" s="589" t="s">
        <v>474</v>
      </c>
      <c r="K1376" s="589" t="s">
        <v>4830</v>
      </c>
      <c r="L1376" s="590">
        <v>43098</v>
      </c>
      <c r="M1376" s="589" t="s">
        <v>71</v>
      </c>
      <c r="N1376" s="589" t="s">
        <v>474</v>
      </c>
    </row>
    <row r="1377" spans="1:14" x14ac:dyDescent="0.2">
      <c r="A1377" s="589" t="s">
        <v>611</v>
      </c>
      <c r="B1377" s="589" t="s">
        <v>2538</v>
      </c>
      <c r="C1377" s="589" t="s">
        <v>2539</v>
      </c>
      <c r="D1377" s="589" t="s">
        <v>2540</v>
      </c>
      <c r="E1377" s="589" t="s">
        <v>8389</v>
      </c>
      <c r="F1377" s="590">
        <v>43070</v>
      </c>
      <c r="G1377" s="591">
        <v>6055.45</v>
      </c>
      <c r="H1377" s="591">
        <v>1</v>
      </c>
      <c r="I1377" s="591">
        <f t="shared" si="21"/>
        <v>6055.45</v>
      </c>
      <c r="J1377" s="589" t="s">
        <v>8390</v>
      </c>
      <c r="K1377" s="589" t="s">
        <v>509</v>
      </c>
      <c r="L1377" s="590">
        <v>43084</v>
      </c>
      <c r="M1377" s="589" t="s">
        <v>71</v>
      </c>
      <c r="N1377" s="589" t="s">
        <v>8391</v>
      </c>
    </row>
    <row r="1378" spans="1:14" x14ac:dyDescent="0.2">
      <c r="A1378" s="589" t="s">
        <v>611</v>
      </c>
      <c r="B1378" s="589" t="s">
        <v>8392</v>
      </c>
      <c r="C1378" s="589" t="s">
        <v>8393</v>
      </c>
      <c r="D1378" s="589" t="s">
        <v>8394</v>
      </c>
      <c r="E1378" s="589" t="s">
        <v>2941</v>
      </c>
      <c r="F1378" s="590">
        <v>43096</v>
      </c>
      <c r="G1378" s="591">
        <v>153.54</v>
      </c>
      <c r="H1378" s="591">
        <v>1</v>
      </c>
      <c r="I1378" s="591">
        <f t="shared" si="21"/>
        <v>153.54</v>
      </c>
      <c r="J1378" s="589" t="s">
        <v>474</v>
      </c>
      <c r="K1378" s="589" t="s">
        <v>1361</v>
      </c>
      <c r="L1378" s="590">
        <v>43096</v>
      </c>
      <c r="M1378" s="589" t="s">
        <v>71</v>
      </c>
      <c r="N1378" s="589" t="s">
        <v>474</v>
      </c>
    </row>
    <row r="1379" spans="1:14" x14ac:dyDescent="0.2">
      <c r="A1379" s="589" t="s">
        <v>611</v>
      </c>
      <c r="B1379" s="589" t="s">
        <v>8392</v>
      </c>
      <c r="C1379" s="589" t="s">
        <v>8393</v>
      </c>
      <c r="D1379" s="589" t="s">
        <v>8394</v>
      </c>
      <c r="E1379" s="589" t="s">
        <v>2942</v>
      </c>
      <c r="F1379" s="590">
        <v>43096</v>
      </c>
      <c r="G1379" s="591">
        <v>157.96</v>
      </c>
      <c r="H1379" s="591">
        <v>1</v>
      </c>
      <c r="I1379" s="591">
        <f t="shared" si="21"/>
        <v>157.96</v>
      </c>
      <c r="J1379" s="589" t="s">
        <v>474</v>
      </c>
      <c r="K1379" s="589" t="s">
        <v>524</v>
      </c>
      <c r="L1379" s="590">
        <v>43096</v>
      </c>
      <c r="M1379" s="589" t="s">
        <v>71</v>
      </c>
      <c r="N1379" s="589" t="s">
        <v>474</v>
      </c>
    </row>
    <row r="1380" spans="1:14" x14ac:dyDescent="0.2">
      <c r="A1380" s="589" t="s">
        <v>611</v>
      </c>
      <c r="B1380" s="589" t="s">
        <v>8392</v>
      </c>
      <c r="C1380" s="589" t="s">
        <v>8393</v>
      </c>
      <c r="D1380" s="589" t="s">
        <v>8394</v>
      </c>
      <c r="E1380" s="589" t="s">
        <v>4723</v>
      </c>
      <c r="F1380" s="590">
        <v>43096</v>
      </c>
      <c r="G1380" s="591">
        <v>590.79999999999995</v>
      </c>
      <c r="H1380" s="591">
        <v>1</v>
      </c>
      <c r="I1380" s="591">
        <f t="shared" si="21"/>
        <v>590.79999999999995</v>
      </c>
      <c r="J1380" s="589" t="s">
        <v>474</v>
      </c>
      <c r="K1380" s="589" t="s">
        <v>524</v>
      </c>
      <c r="L1380" s="590">
        <v>43096</v>
      </c>
      <c r="M1380" s="589" t="s">
        <v>71</v>
      </c>
      <c r="N1380" s="589" t="s">
        <v>474</v>
      </c>
    </row>
    <row r="1381" spans="1:14" x14ac:dyDescent="0.2">
      <c r="A1381" s="589" t="s">
        <v>611</v>
      </c>
      <c r="B1381" s="589" t="s">
        <v>8392</v>
      </c>
      <c r="C1381" s="589" t="s">
        <v>8393</v>
      </c>
      <c r="D1381" s="589" t="s">
        <v>8394</v>
      </c>
      <c r="E1381" s="589" t="s">
        <v>4724</v>
      </c>
      <c r="F1381" s="590">
        <v>43096</v>
      </c>
      <c r="G1381" s="591">
        <v>952.29</v>
      </c>
      <c r="H1381" s="591">
        <v>1</v>
      </c>
      <c r="I1381" s="591">
        <f t="shared" si="21"/>
        <v>952.29</v>
      </c>
      <c r="J1381" s="589" t="s">
        <v>474</v>
      </c>
      <c r="K1381" s="589" t="s">
        <v>524</v>
      </c>
      <c r="L1381" s="590">
        <v>43096</v>
      </c>
      <c r="M1381" s="589" t="s">
        <v>71</v>
      </c>
      <c r="N1381" s="589" t="s">
        <v>474</v>
      </c>
    </row>
    <row r="1382" spans="1:14" x14ac:dyDescent="0.2">
      <c r="A1382" s="589" t="s">
        <v>611</v>
      </c>
      <c r="B1382" s="589" t="s">
        <v>8392</v>
      </c>
      <c r="C1382" s="589" t="s">
        <v>8393</v>
      </c>
      <c r="D1382" s="589" t="s">
        <v>8394</v>
      </c>
      <c r="E1382" s="589" t="s">
        <v>4725</v>
      </c>
      <c r="F1382" s="590">
        <v>43096</v>
      </c>
      <c r="G1382" s="591">
        <v>23.21</v>
      </c>
      <c r="H1382" s="591">
        <v>1</v>
      </c>
      <c r="I1382" s="591">
        <f t="shared" si="21"/>
        <v>23.21</v>
      </c>
      <c r="J1382" s="589" t="s">
        <v>474</v>
      </c>
      <c r="K1382" s="589" t="s">
        <v>524</v>
      </c>
      <c r="L1382" s="590">
        <v>43096</v>
      </c>
      <c r="M1382" s="589" t="s">
        <v>71</v>
      </c>
      <c r="N1382" s="589" t="s">
        <v>474</v>
      </c>
    </row>
    <row r="1383" spans="1:14" x14ac:dyDescent="0.2">
      <c r="A1383" s="589" t="s">
        <v>611</v>
      </c>
      <c r="B1383" s="589" t="s">
        <v>8392</v>
      </c>
      <c r="C1383" s="589" t="s">
        <v>8393</v>
      </c>
      <c r="D1383" s="589" t="s">
        <v>8394</v>
      </c>
      <c r="E1383" s="589" t="s">
        <v>8395</v>
      </c>
      <c r="F1383" s="590">
        <v>43096</v>
      </c>
      <c r="G1383" s="591">
        <v>150.74</v>
      </c>
      <c r="H1383" s="591">
        <v>1</v>
      </c>
      <c r="I1383" s="591">
        <f t="shared" si="21"/>
        <v>150.74</v>
      </c>
      <c r="J1383" s="589" t="s">
        <v>474</v>
      </c>
      <c r="K1383" s="589" t="s">
        <v>524</v>
      </c>
      <c r="L1383" s="590">
        <v>43096</v>
      </c>
      <c r="M1383" s="589" t="s">
        <v>71</v>
      </c>
      <c r="N1383" s="589" t="s">
        <v>474</v>
      </c>
    </row>
    <row r="1384" spans="1:14" x14ac:dyDescent="0.2">
      <c r="A1384" s="589" t="s">
        <v>611</v>
      </c>
      <c r="B1384" s="589" t="s">
        <v>8396</v>
      </c>
      <c r="C1384" s="589" t="s">
        <v>8397</v>
      </c>
      <c r="D1384" s="589" t="s">
        <v>8398</v>
      </c>
      <c r="E1384" s="589" t="s">
        <v>8399</v>
      </c>
      <c r="F1384" s="590">
        <v>43089</v>
      </c>
      <c r="G1384" s="591">
        <v>9261</v>
      </c>
      <c r="H1384" s="591">
        <v>1</v>
      </c>
      <c r="I1384" s="591">
        <f t="shared" si="21"/>
        <v>9261</v>
      </c>
      <c r="J1384" s="589" t="s">
        <v>474</v>
      </c>
      <c r="K1384" s="589" t="s">
        <v>4991</v>
      </c>
      <c r="L1384" s="590">
        <v>43089</v>
      </c>
      <c r="M1384" s="589" t="s">
        <v>71</v>
      </c>
      <c r="N1384" s="589" t="s">
        <v>474</v>
      </c>
    </row>
    <row r="1385" spans="1:14" x14ac:dyDescent="0.2">
      <c r="A1385" s="589" t="s">
        <v>611</v>
      </c>
      <c r="B1385" s="589" t="s">
        <v>8400</v>
      </c>
      <c r="C1385" s="589" t="s">
        <v>8401</v>
      </c>
      <c r="D1385" s="589" t="s">
        <v>8402</v>
      </c>
      <c r="E1385" s="589" t="s">
        <v>8403</v>
      </c>
      <c r="F1385" s="590">
        <v>43083</v>
      </c>
      <c r="G1385" s="591">
        <v>600</v>
      </c>
      <c r="H1385" s="591">
        <v>1</v>
      </c>
      <c r="I1385" s="591">
        <f t="shared" si="21"/>
        <v>600</v>
      </c>
      <c r="J1385" s="589" t="s">
        <v>474</v>
      </c>
      <c r="K1385" s="589" t="s">
        <v>515</v>
      </c>
      <c r="L1385" s="590">
        <v>43090</v>
      </c>
      <c r="M1385" s="589" t="s">
        <v>71</v>
      </c>
      <c r="N1385" s="589" t="s">
        <v>474</v>
      </c>
    </row>
    <row r="1386" spans="1:14" x14ac:dyDescent="0.2">
      <c r="A1386" s="589" t="s">
        <v>611</v>
      </c>
      <c r="B1386" s="589" t="s">
        <v>8404</v>
      </c>
      <c r="C1386" s="589" t="s">
        <v>8405</v>
      </c>
      <c r="D1386" s="589" t="s">
        <v>8406</v>
      </c>
      <c r="E1386" s="589" t="s">
        <v>8407</v>
      </c>
      <c r="F1386" s="590">
        <v>43069</v>
      </c>
      <c r="G1386" s="591">
        <v>2268.75</v>
      </c>
      <c r="H1386" s="591">
        <v>1</v>
      </c>
      <c r="I1386" s="591">
        <f t="shared" si="21"/>
        <v>2268.75</v>
      </c>
      <c r="J1386" s="589" t="s">
        <v>474</v>
      </c>
      <c r="K1386" s="589" t="s">
        <v>423</v>
      </c>
      <c r="L1386" s="590">
        <v>43091</v>
      </c>
      <c r="M1386" s="589" t="s">
        <v>71</v>
      </c>
      <c r="N1386" s="589" t="s">
        <v>474</v>
      </c>
    </row>
    <row r="1387" spans="1:14" x14ac:dyDescent="0.2">
      <c r="A1387" s="589" t="s">
        <v>611</v>
      </c>
      <c r="B1387" s="589" t="s">
        <v>8408</v>
      </c>
      <c r="C1387" s="589" t="s">
        <v>8409</v>
      </c>
      <c r="D1387" s="589" t="s">
        <v>8410</v>
      </c>
      <c r="E1387" s="589" t="s">
        <v>8411</v>
      </c>
      <c r="F1387" s="590">
        <v>43066</v>
      </c>
      <c r="G1387" s="591">
        <v>1440</v>
      </c>
      <c r="H1387" s="591">
        <v>1</v>
      </c>
      <c r="I1387" s="591">
        <f t="shared" si="21"/>
        <v>1440</v>
      </c>
      <c r="J1387" s="589" t="s">
        <v>474</v>
      </c>
      <c r="K1387" s="589" t="s">
        <v>224</v>
      </c>
      <c r="L1387" s="590">
        <v>43090</v>
      </c>
      <c r="M1387" s="589" t="s">
        <v>71</v>
      </c>
      <c r="N1387" s="589" t="s">
        <v>474</v>
      </c>
    </row>
    <row r="1388" spans="1:14" x14ac:dyDescent="0.2">
      <c r="A1388" s="589" t="s">
        <v>611</v>
      </c>
      <c r="B1388" s="589" t="s">
        <v>8412</v>
      </c>
      <c r="C1388" s="589" t="s">
        <v>8413</v>
      </c>
      <c r="D1388" s="589" t="s">
        <v>8414</v>
      </c>
      <c r="E1388" s="589" t="s">
        <v>8415</v>
      </c>
      <c r="F1388" s="590">
        <v>43087</v>
      </c>
      <c r="G1388" s="591">
        <v>360</v>
      </c>
      <c r="H1388" s="591">
        <v>1</v>
      </c>
      <c r="I1388" s="591">
        <f t="shared" si="21"/>
        <v>360</v>
      </c>
      <c r="J1388" s="589" t="s">
        <v>474</v>
      </c>
      <c r="K1388" s="589" t="s">
        <v>224</v>
      </c>
      <c r="L1388" s="590">
        <v>43091</v>
      </c>
      <c r="M1388" s="589" t="s">
        <v>71</v>
      </c>
      <c r="N1388" s="589" t="s">
        <v>474</v>
      </c>
    </row>
    <row r="1389" spans="1:14" x14ac:dyDescent="0.2">
      <c r="A1389" s="589" t="s">
        <v>611</v>
      </c>
      <c r="B1389" s="589" t="s">
        <v>8416</v>
      </c>
      <c r="C1389" s="589" t="s">
        <v>8417</v>
      </c>
      <c r="D1389" s="589" t="s">
        <v>8418</v>
      </c>
      <c r="E1389" s="589" t="s">
        <v>8419</v>
      </c>
      <c r="F1389" s="590">
        <v>43084</v>
      </c>
      <c r="G1389" s="591">
        <v>363</v>
      </c>
      <c r="H1389" s="591">
        <v>1</v>
      </c>
      <c r="I1389" s="591">
        <f t="shared" si="21"/>
        <v>363</v>
      </c>
      <c r="J1389" s="589" t="s">
        <v>474</v>
      </c>
      <c r="K1389" s="589" t="s">
        <v>1345</v>
      </c>
      <c r="L1389" s="590">
        <v>43088</v>
      </c>
      <c r="M1389" s="589" t="s">
        <v>71</v>
      </c>
      <c r="N1389" s="589" t="s">
        <v>474</v>
      </c>
    </row>
    <row r="1390" spans="1:14" x14ac:dyDescent="0.2">
      <c r="A1390" s="589" t="s">
        <v>611</v>
      </c>
      <c r="B1390" s="589" t="s">
        <v>8420</v>
      </c>
      <c r="C1390" s="589" t="s">
        <v>8421</v>
      </c>
      <c r="D1390" s="589" t="s">
        <v>8422</v>
      </c>
      <c r="E1390" s="589" t="s">
        <v>8423</v>
      </c>
      <c r="F1390" s="590">
        <v>43060</v>
      </c>
      <c r="G1390" s="591">
        <v>594.16999999999996</v>
      </c>
      <c r="H1390" s="591">
        <v>1</v>
      </c>
      <c r="I1390" s="591">
        <f t="shared" si="21"/>
        <v>594.16999999999996</v>
      </c>
      <c r="J1390" s="589" t="s">
        <v>474</v>
      </c>
      <c r="K1390" s="589" t="s">
        <v>3825</v>
      </c>
      <c r="L1390" s="590">
        <v>43089</v>
      </c>
      <c r="M1390" s="589" t="s">
        <v>71</v>
      </c>
      <c r="N1390" s="589" t="s">
        <v>474</v>
      </c>
    </row>
    <row r="1391" spans="1:14" x14ac:dyDescent="0.2">
      <c r="A1391" s="589" t="s">
        <v>611</v>
      </c>
      <c r="B1391" s="589" t="s">
        <v>8424</v>
      </c>
      <c r="C1391" s="589" t="s">
        <v>8425</v>
      </c>
      <c r="D1391" s="589" t="s">
        <v>8426</v>
      </c>
      <c r="E1391" s="589" t="s">
        <v>8427</v>
      </c>
      <c r="F1391" s="590">
        <v>43080</v>
      </c>
      <c r="G1391" s="591">
        <v>250</v>
      </c>
      <c r="H1391" s="591">
        <v>1</v>
      </c>
      <c r="I1391" s="591">
        <f t="shared" si="21"/>
        <v>250</v>
      </c>
      <c r="J1391" s="589" t="s">
        <v>474</v>
      </c>
      <c r="K1391" s="589" t="s">
        <v>8428</v>
      </c>
      <c r="L1391" s="590">
        <v>43090</v>
      </c>
      <c r="M1391" s="589" t="s">
        <v>71</v>
      </c>
      <c r="N1391" s="589" t="s">
        <v>474</v>
      </c>
    </row>
    <row r="1392" spans="1:14" x14ac:dyDescent="0.2">
      <c r="A1392" s="589" t="s">
        <v>611</v>
      </c>
      <c r="B1392" s="589" t="s">
        <v>8429</v>
      </c>
      <c r="C1392" s="589" t="s">
        <v>8430</v>
      </c>
      <c r="D1392" s="589" t="s">
        <v>8431</v>
      </c>
      <c r="E1392" s="589" t="s">
        <v>8432</v>
      </c>
      <c r="F1392" s="590">
        <v>43069</v>
      </c>
      <c r="G1392" s="591">
        <v>145.19999999999999</v>
      </c>
      <c r="H1392" s="591">
        <v>1</v>
      </c>
      <c r="I1392" s="591">
        <f t="shared" si="21"/>
        <v>145.19999999999999</v>
      </c>
      <c r="J1392" s="589" t="s">
        <v>8433</v>
      </c>
      <c r="K1392" s="589" t="s">
        <v>111</v>
      </c>
      <c r="L1392" s="590">
        <v>43091</v>
      </c>
      <c r="M1392" s="589" t="s">
        <v>71</v>
      </c>
      <c r="N1392" s="589" t="s">
        <v>8434</v>
      </c>
    </row>
    <row r="1393" spans="1:14" x14ac:dyDescent="0.2">
      <c r="A1393" s="589" t="s">
        <v>611</v>
      </c>
      <c r="B1393" s="589" t="s">
        <v>8435</v>
      </c>
      <c r="C1393" s="589" t="s">
        <v>8436</v>
      </c>
      <c r="D1393" s="589" t="s">
        <v>8437</v>
      </c>
      <c r="E1393" s="589" t="s">
        <v>4747</v>
      </c>
      <c r="F1393" s="590">
        <v>43057</v>
      </c>
      <c r="G1393" s="591">
        <v>1210</v>
      </c>
      <c r="H1393" s="591">
        <v>1</v>
      </c>
      <c r="I1393" s="591">
        <f t="shared" si="21"/>
        <v>1210</v>
      </c>
      <c r="J1393" s="589" t="s">
        <v>474</v>
      </c>
      <c r="K1393" s="589" t="s">
        <v>346</v>
      </c>
      <c r="L1393" s="590">
        <v>43082</v>
      </c>
      <c r="M1393" s="589" t="s">
        <v>71</v>
      </c>
      <c r="N1393" s="589" t="s">
        <v>474</v>
      </c>
    </row>
    <row r="1394" spans="1:14" x14ac:dyDescent="0.2">
      <c r="A1394" s="589" t="s">
        <v>611</v>
      </c>
      <c r="B1394" s="589" t="s">
        <v>8438</v>
      </c>
      <c r="C1394" s="589" t="s">
        <v>8439</v>
      </c>
      <c r="D1394" s="589" t="s">
        <v>8440</v>
      </c>
      <c r="E1394" s="589" t="s">
        <v>555</v>
      </c>
      <c r="F1394" s="590">
        <v>43088</v>
      </c>
      <c r="G1394" s="591">
        <v>1452.05</v>
      </c>
      <c r="H1394" s="591">
        <v>1</v>
      </c>
      <c r="I1394" s="591">
        <f t="shared" si="21"/>
        <v>1452.05</v>
      </c>
      <c r="J1394" s="589" t="s">
        <v>474</v>
      </c>
      <c r="K1394" s="589" t="s">
        <v>413</v>
      </c>
      <c r="L1394" s="590">
        <v>43091</v>
      </c>
      <c r="M1394" s="589" t="s">
        <v>71</v>
      </c>
      <c r="N1394" s="589" t="s">
        <v>474</v>
      </c>
    </row>
    <row r="1395" spans="1:14" x14ac:dyDescent="0.2">
      <c r="A1395" s="589" t="s">
        <v>611</v>
      </c>
      <c r="B1395" s="589" t="s">
        <v>2547</v>
      </c>
      <c r="C1395" s="589" t="s">
        <v>2548</v>
      </c>
      <c r="D1395" s="589" t="s">
        <v>2549</v>
      </c>
      <c r="E1395" s="589" t="s">
        <v>8441</v>
      </c>
      <c r="F1395" s="590">
        <v>43091</v>
      </c>
      <c r="G1395" s="591">
        <v>393.24</v>
      </c>
      <c r="H1395" s="591">
        <v>1</v>
      </c>
      <c r="I1395" s="591">
        <f t="shared" si="21"/>
        <v>393.24</v>
      </c>
      <c r="J1395" s="589" t="s">
        <v>474</v>
      </c>
      <c r="K1395" s="589" t="s">
        <v>515</v>
      </c>
      <c r="L1395" s="590">
        <v>43096</v>
      </c>
      <c r="M1395" s="589" t="s">
        <v>71</v>
      </c>
      <c r="N1395" s="589" t="s">
        <v>474</v>
      </c>
    </row>
    <row r="1396" spans="1:14" x14ac:dyDescent="0.2">
      <c r="A1396" s="589" t="s">
        <v>611</v>
      </c>
      <c r="B1396" s="589" t="s">
        <v>8442</v>
      </c>
      <c r="C1396" s="589" t="s">
        <v>8443</v>
      </c>
      <c r="D1396" s="589" t="s">
        <v>8444</v>
      </c>
      <c r="E1396" s="589" t="s">
        <v>8445</v>
      </c>
      <c r="F1396" s="590">
        <v>43073</v>
      </c>
      <c r="G1396" s="591">
        <v>1750</v>
      </c>
      <c r="H1396" s="591">
        <v>1</v>
      </c>
      <c r="I1396" s="591">
        <f t="shared" si="21"/>
        <v>1750</v>
      </c>
      <c r="J1396" s="589" t="s">
        <v>474</v>
      </c>
      <c r="K1396" s="589" t="s">
        <v>224</v>
      </c>
      <c r="L1396" s="590">
        <v>43074</v>
      </c>
      <c r="M1396" s="589" t="s">
        <v>71</v>
      </c>
      <c r="N1396" s="589" t="s">
        <v>474</v>
      </c>
    </row>
    <row r="1397" spans="1:14" x14ac:dyDescent="0.2">
      <c r="A1397" s="589" t="s">
        <v>611</v>
      </c>
      <c r="B1397" s="589" t="s">
        <v>8446</v>
      </c>
      <c r="C1397" s="589" t="s">
        <v>8447</v>
      </c>
      <c r="D1397" s="589" t="s">
        <v>8448</v>
      </c>
      <c r="E1397" s="589" t="s">
        <v>8449</v>
      </c>
      <c r="F1397" s="590">
        <v>43090</v>
      </c>
      <c r="G1397" s="591">
        <v>540</v>
      </c>
      <c r="H1397" s="591">
        <v>1</v>
      </c>
      <c r="I1397" s="591">
        <f t="shared" si="21"/>
        <v>540</v>
      </c>
      <c r="J1397" s="589" t="s">
        <v>474</v>
      </c>
      <c r="K1397" s="589" t="s">
        <v>3674</v>
      </c>
      <c r="L1397" s="590">
        <v>43091</v>
      </c>
      <c r="M1397" s="589" t="s">
        <v>71</v>
      </c>
      <c r="N1397" s="589" t="s">
        <v>474</v>
      </c>
    </row>
    <row r="1398" spans="1:14" x14ac:dyDescent="0.2">
      <c r="A1398" s="589" t="s">
        <v>611</v>
      </c>
      <c r="B1398" s="589" t="s">
        <v>8450</v>
      </c>
      <c r="C1398" s="589" t="s">
        <v>8451</v>
      </c>
      <c r="D1398" s="589" t="s">
        <v>8452</v>
      </c>
      <c r="E1398" s="589" t="s">
        <v>8453</v>
      </c>
      <c r="F1398" s="590">
        <v>43080</v>
      </c>
      <c r="G1398" s="591">
        <v>393.3</v>
      </c>
      <c r="H1398" s="591">
        <v>1</v>
      </c>
      <c r="I1398" s="591">
        <f t="shared" si="21"/>
        <v>393.3</v>
      </c>
      <c r="J1398" s="589" t="s">
        <v>474</v>
      </c>
      <c r="K1398" s="589" t="s">
        <v>2210</v>
      </c>
      <c r="L1398" s="590">
        <v>43089</v>
      </c>
      <c r="M1398" s="589" t="s">
        <v>71</v>
      </c>
      <c r="N1398" s="589" t="s">
        <v>474</v>
      </c>
    </row>
    <row r="1399" spans="1:14" x14ac:dyDescent="0.2">
      <c r="A1399" s="589" t="s">
        <v>611</v>
      </c>
      <c r="B1399" s="589" t="s">
        <v>8454</v>
      </c>
      <c r="C1399" s="589" t="s">
        <v>8455</v>
      </c>
      <c r="D1399" s="589" t="s">
        <v>8456</v>
      </c>
      <c r="E1399" s="589" t="s">
        <v>7931</v>
      </c>
      <c r="F1399" s="590">
        <v>42998</v>
      </c>
      <c r="G1399" s="591">
        <v>76.099999999999994</v>
      </c>
      <c r="H1399" s="591">
        <v>1</v>
      </c>
      <c r="I1399" s="591">
        <f t="shared" si="21"/>
        <v>76.099999999999994</v>
      </c>
      <c r="J1399" s="589" t="s">
        <v>474</v>
      </c>
      <c r="K1399" s="589" t="s">
        <v>8457</v>
      </c>
      <c r="L1399" s="590">
        <v>43081</v>
      </c>
      <c r="M1399" s="589" t="s">
        <v>71</v>
      </c>
      <c r="N1399" s="589" t="s">
        <v>474</v>
      </c>
    </row>
    <row r="1400" spans="1:14" x14ac:dyDescent="0.2">
      <c r="A1400" s="589" t="s">
        <v>611</v>
      </c>
      <c r="B1400" s="589" t="s">
        <v>8454</v>
      </c>
      <c r="C1400" s="589" t="s">
        <v>8455</v>
      </c>
      <c r="D1400" s="589" t="s">
        <v>8456</v>
      </c>
      <c r="E1400" s="589" t="s">
        <v>7935</v>
      </c>
      <c r="F1400" s="590">
        <v>42947</v>
      </c>
      <c r="G1400" s="591">
        <v>248.9</v>
      </c>
      <c r="H1400" s="591">
        <v>1</v>
      </c>
      <c r="I1400" s="591">
        <f t="shared" si="21"/>
        <v>248.9</v>
      </c>
      <c r="J1400" s="589" t="s">
        <v>474</v>
      </c>
      <c r="K1400" s="589" t="s">
        <v>8457</v>
      </c>
      <c r="L1400" s="590">
        <v>43081</v>
      </c>
      <c r="M1400" s="589" t="s">
        <v>71</v>
      </c>
      <c r="N1400" s="589" t="s">
        <v>474</v>
      </c>
    </row>
    <row r="1401" spans="1:14" x14ac:dyDescent="0.2">
      <c r="A1401" s="589" t="s">
        <v>611</v>
      </c>
      <c r="B1401" s="589" t="s">
        <v>8458</v>
      </c>
      <c r="C1401" s="589" t="s">
        <v>8459</v>
      </c>
      <c r="D1401" s="589" t="s">
        <v>8460</v>
      </c>
      <c r="E1401" s="589" t="s">
        <v>4713</v>
      </c>
      <c r="F1401" s="590">
        <v>43095</v>
      </c>
      <c r="G1401" s="591">
        <v>521.96</v>
      </c>
      <c r="H1401" s="591">
        <v>1</v>
      </c>
      <c r="I1401" s="591">
        <f t="shared" si="21"/>
        <v>521.96</v>
      </c>
      <c r="J1401" s="589" t="s">
        <v>474</v>
      </c>
      <c r="K1401" s="589" t="s">
        <v>412</v>
      </c>
      <c r="L1401" s="590">
        <v>43096</v>
      </c>
      <c r="M1401" s="589" t="s">
        <v>71</v>
      </c>
      <c r="N1401" s="589" t="s">
        <v>474</v>
      </c>
    </row>
    <row r="1402" spans="1:14" x14ac:dyDescent="0.2">
      <c r="A1402" s="589" t="s">
        <v>611</v>
      </c>
      <c r="B1402" s="589" t="s">
        <v>4840</v>
      </c>
      <c r="C1402" s="589" t="s">
        <v>4841</v>
      </c>
      <c r="D1402" s="589" t="s">
        <v>4842</v>
      </c>
      <c r="E1402" s="589" t="s">
        <v>8461</v>
      </c>
      <c r="F1402" s="590">
        <v>43084</v>
      </c>
      <c r="G1402" s="591">
        <v>1361.25</v>
      </c>
      <c r="H1402" s="591">
        <v>1</v>
      </c>
      <c r="I1402" s="591">
        <f t="shared" si="21"/>
        <v>1361.25</v>
      </c>
      <c r="J1402" s="589" t="s">
        <v>474</v>
      </c>
      <c r="K1402" s="589" t="s">
        <v>8462</v>
      </c>
      <c r="L1402" s="590">
        <v>43091</v>
      </c>
      <c r="M1402" s="589" t="s">
        <v>71</v>
      </c>
      <c r="N1402" s="589" t="s">
        <v>474</v>
      </c>
    </row>
    <row r="1403" spans="1:14" x14ac:dyDescent="0.2">
      <c r="A1403" s="589" t="s">
        <v>611</v>
      </c>
      <c r="B1403" s="589" t="s">
        <v>3590</v>
      </c>
      <c r="C1403" s="589" t="s">
        <v>3591</v>
      </c>
      <c r="D1403" s="589" t="s">
        <v>3592</v>
      </c>
      <c r="E1403" s="589" t="s">
        <v>8463</v>
      </c>
      <c r="F1403" s="590">
        <v>43081</v>
      </c>
      <c r="G1403" s="591">
        <v>2998.02</v>
      </c>
      <c r="H1403" s="591">
        <v>1</v>
      </c>
      <c r="I1403" s="591">
        <f t="shared" si="21"/>
        <v>2998.02</v>
      </c>
      <c r="J1403" s="589" t="s">
        <v>8464</v>
      </c>
      <c r="K1403" s="589" t="s">
        <v>520</v>
      </c>
      <c r="L1403" s="590">
        <v>43081</v>
      </c>
      <c r="M1403" s="589" t="s">
        <v>71</v>
      </c>
      <c r="N1403" s="589" t="s">
        <v>8465</v>
      </c>
    </row>
    <row r="1404" spans="1:14" x14ac:dyDescent="0.2">
      <c r="A1404" s="589" t="s">
        <v>611</v>
      </c>
      <c r="B1404" s="589" t="s">
        <v>3596</v>
      </c>
      <c r="C1404" s="589" t="s">
        <v>3597</v>
      </c>
      <c r="D1404" s="589" t="s">
        <v>3598</v>
      </c>
      <c r="E1404" s="589" t="s">
        <v>8466</v>
      </c>
      <c r="F1404" s="590">
        <v>43069</v>
      </c>
      <c r="G1404" s="591">
        <v>26.74</v>
      </c>
      <c r="H1404" s="591">
        <v>1</v>
      </c>
      <c r="I1404" s="591">
        <f t="shared" si="21"/>
        <v>26.74</v>
      </c>
      <c r="J1404" s="589" t="s">
        <v>474</v>
      </c>
      <c r="K1404" s="589" t="s">
        <v>617</v>
      </c>
      <c r="L1404" s="590">
        <v>43087</v>
      </c>
      <c r="M1404" s="589" t="s">
        <v>71</v>
      </c>
      <c r="N1404" s="589" t="s">
        <v>474</v>
      </c>
    </row>
    <row r="1405" spans="1:14" x14ac:dyDescent="0.2">
      <c r="A1405" s="589" t="s">
        <v>611</v>
      </c>
      <c r="B1405" s="589" t="s">
        <v>3596</v>
      </c>
      <c r="C1405" s="589" t="s">
        <v>3597</v>
      </c>
      <c r="D1405" s="589" t="s">
        <v>3598</v>
      </c>
      <c r="E1405" s="589" t="s">
        <v>8467</v>
      </c>
      <c r="F1405" s="590">
        <v>43069</v>
      </c>
      <c r="G1405" s="591">
        <v>77.489999999999995</v>
      </c>
      <c r="H1405" s="591">
        <v>1</v>
      </c>
      <c r="I1405" s="591">
        <f t="shared" si="21"/>
        <v>77.489999999999995</v>
      </c>
      <c r="J1405" s="589" t="s">
        <v>474</v>
      </c>
      <c r="K1405" s="589" t="s">
        <v>111</v>
      </c>
      <c r="L1405" s="590">
        <v>43087</v>
      </c>
      <c r="M1405" s="589" t="s">
        <v>71</v>
      </c>
      <c r="N1405" s="589" t="s">
        <v>474</v>
      </c>
    </row>
    <row r="1406" spans="1:14" x14ac:dyDescent="0.2">
      <c r="A1406" s="589" t="s">
        <v>611</v>
      </c>
      <c r="B1406" s="589" t="s">
        <v>3596</v>
      </c>
      <c r="C1406" s="589" t="s">
        <v>3597</v>
      </c>
      <c r="D1406" s="589" t="s">
        <v>3598</v>
      </c>
      <c r="E1406" s="589" t="s">
        <v>8468</v>
      </c>
      <c r="F1406" s="590">
        <v>43069</v>
      </c>
      <c r="G1406" s="591">
        <v>86.21</v>
      </c>
      <c r="H1406" s="591">
        <v>1</v>
      </c>
      <c r="I1406" s="591">
        <f t="shared" si="21"/>
        <v>86.21</v>
      </c>
      <c r="J1406" s="589" t="s">
        <v>474</v>
      </c>
      <c r="K1406" s="589" t="s">
        <v>129</v>
      </c>
      <c r="L1406" s="590">
        <v>43087</v>
      </c>
      <c r="M1406" s="589" t="s">
        <v>71</v>
      </c>
      <c r="N1406" s="589" t="s">
        <v>474</v>
      </c>
    </row>
    <row r="1407" spans="1:14" x14ac:dyDescent="0.2">
      <c r="A1407" s="589" t="s">
        <v>611</v>
      </c>
      <c r="B1407" s="589" t="s">
        <v>3596</v>
      </c>
      <c r="C1407" s="589" t="s">
        <v>3597</v>
      </c>
      <c r="D1407" s="589" t="s">
        <v>3598</v>
      </c>
      <c r="E1407" s="589" t="s">
        <v>8469</v>
      </c>
      <c r="F1407" s="590">
        <v>43069</v>
      </c>
      <c r="G1407" s="591">
        <v>61.67</v>
      </c>
      <c r="H1407" s="591">
        <v>1</v>
      </c>
      <c r="I1407" s="591">
        <f t="shared" si="21"/>
        <v>61.67</v>
      </c>
      <c r="J1407" s="589" t="s">
        <v>474</v>
      </c>
      <c r="K1407" s="589" t="s">
        <v>2429</v>
      </c>
      <c r="L1407" s="590">
        <v>43087</v>
      </c>
      <c r="M1407" s="589" t="s">
        <v>71</v>
      </c>
      <c r="N1407" s="589" t="s">
        <v>474</v>
      </c>
    </row>
    <row r="1408" spans="1:14" x14ac:dyDescent="0.2">
      <c r="A1408" s="589" t="s">
        <v>611</v>
      </c>
      <c r="B1408" s="589" t="s">
        <v>3596</v>
      </c>
      <c r="C1408" s="589" t="s">
        <v>3597</v>
      </c>
      <c r="D1408" s="589" t="s">
        <v>3598</v>
      </c>
      <c r="E1408" s="589" t="s">
        <v>8470</v>
      </c>
      <c r="F1408" s="590">
        <v>43069</v>
      </c>
      <c r="G1408" s="591">
        <v>268.12</v>
      </c>
      <c r="H1408" s="591">
        <v>1</v>
      </c>
      <c r="I1408" s="591">
        <f t="shared" si="21"/>
        <v>268.12</v>
      </c>
      <c r="J1408" s="589" t="s">
        <v>474</v>
      </c>
      <c r="K1408" s="589" t="s">
        <v>2429</v>
      </c>
      <c r="L1408" s="590">
        <v>43087</v>
      </c>
      <c r="M1408" s="589" t="s">
        <v>71</v>
      </c>
      <c r="N1408" s="589" t="s">
        <v>474</v>
      </c>
    </row>
    <row r="1409" spans="1:14" x14ac:dyDescent="0.2">
      <c r="A1409" s="589" t="s">
        <v>611</v>
      </c>
      <c r="B1409" s="589" t="s">
        <v>3596</v>
      </c>
      <c r="C1409" s="589" t="s">
        <v>3597</v>
      </c>
      <c r="D1409" s="589" t="s">
        <v>3598</v>
      </c>
      <c r="E1409" s="589" t="s">
        <v>8471</v>
      </c>
      <c r="F1409" s="590">
        <v>43069</v>
      </c>
      <c r="G1409" s="591">
        <v>91.42</v>
      </c>
      <c r="H1409" s="591">
        <v>1</v>
      </c>
      <c r="I1409" s="591">
        <f t="shared" si="21"/>
        <v>91.42</v>
      </c>
      <c r="J1409" s="589" t="s">
        <v>474</v>
      </c>
      <c r="K1409" s="589" t="s">
        <v>260</v>
      </c>
      <c r="L1409" s="590">
        <v>43087</v>
      </c>
      <c r="M1409" s="589" t="s">
        <v>71</v>
      </c>
      <c r="N1409" s="589" t="s">
        <v>474</v>
      </c>
    </row>
    <row r="1410" spans="1:14" x14ac:dyDescent="0.2">
      <c r="A1410" s="589" t="s">
        <v>611</v>
      </c>
      <c r="B1410" s="589" t="s">
        <v>560</v>
      </c>
      <c r="C1410" s="589" t="s">
        <v>561</v>
      </c>
      <c r="D1410" s="589" t="s">
        <v>562</v>
      </c>
      <c r="E1410" s="589" t="s">
        <v>8472</v>
      </c>
      <c r="F1410" s="590">
        <v>43080</v>
      </c>
      <c r="G1410" s="591">
        <v>142.18</v>
      </c>
      <c r="H1410" s="591">
        <v>1</v>
      </c>
      <c r="I1410" s="591">
        <f t="shared" si="21"/>
        <v>142.18</v>
      </c>
      <c r="J1410" s="589" t="s">
        <v>8473</v>
      </c>
      <c r="K1410" s="589" t="s">
        <v>548</v>
      </c>
      <c r="L1410" s="590">
        <v>43091</v>
      </c>
      <c r="M1410" s="589" t="s">
        <v>71</v>
      </c>
      <c r="N1410" s="589" t="s">
        <v>8474</v>
      </c>
    </row>
    <row r="1411" spans="1:14" x14ac:dyDescent="0.2">
      <c r="A1411" s="589" t="s">
        <v>611</v>
      </c>
      <c r="B1411" s="589" t="s">
        <v>560</v>
      </c>
      <c r="C1411" s="589" t="s">
        <v>561</v>
      </c>
      <c r="D1411" s="589" t="s">
        <v>562</v>
      </c>
      <c r="E1411" s="589" t="s">
        <v>8475</v>
      </c>
      <c r="F1411" s="590">
        <v>43080</v>
      </c>
      <c r="G1411" s="591">
        <v>54.45</v>
      </c>
      <c r="H1411" s="591">
        <v>1</v>
      </c>
      <c r="I1411" s="591">
        <f t="shared" ref="I1411:I1474" si="22">G1411*H1411</f>
        <v>54.45</v>
      </c>
      <c r="J1411" s="589" t="s">
        <v>8476</v>
      </c>
      <c r="K1411" s="589" t="s">
        <v>3506</v>
      </c>
      <c r="L1411" s="590">
        <v>43091</v>
      </c>
      <c r="M1411" s="589" t="s">
        <v>71</v>
      </c>
      <c r="N1411" s="589" t="s">
        <v>8477</v>
      </c>
    </row>
    <row r="1412" spans="1:14" x14ac:dyDescent="0.2">
      <c r="A1412" s="589" t="s">
        <v>611</v>
      </c>
      <c r="B1412" s="589" t="s">
        <v>8478</v>
      </c>
      <c r="C1412" s="589" t="s">
        <v>8479</v>
      </c>
      <c r="D1412" s="589" t="s">
        <v>8480</v>
      </c>
      <c r="E1412" s="589" t="s">
        <v>8481</v>
      </c>
      <c r="F1412" s="590">
        <v>43090</v>
      </c>
      <c r="G1412" s="591">
        <v>120</v>
      </c>
      <c r="H1412" s="591">
        <v>1</v>
      </c>
      <c r="I1412" s="591">
        <f t="shared" si="22"/>
        <v>120</v>
      </c>
      <c r="J1412" s="589" t="s">
        <v>474</v>
      </c>
      <c r="K1412" s="589" t="s">
        <v>3674</v>
      </c>
      <c r="L1412" s="590">
        <v>43091</v>
      </c>
      <c r="M1412" s="589" t="s">
        <v>71</v>
      </c>
      <c r="N1412" s="589" t="s">
        <v>474</v>
      </c>
    </row>
    <row r="1413" spans="1:14" x14ac:dyDescent="0.2">
      <c r="A1413" s="589" t="s">
        <v>611</v>
      </c>
      <c r="B1413" s="589" t="s">
        <v>8482</v>
      </c>
      <c r="C1413" s="589" t="s">
        <v>8483</v>
      </c>
      <c r="D1413" s="589" t="s">
        <v>8484</v>
      </c>
      <c r="E1413" s="589" t="s">
        <v>8485</v>
      </c>
      <c r="F1413" s="590">
        <v>43069</v>
      </c>
      <c r="G1413" s="591">
        <v>883.3</v>
      </c>
      <c r="H1413" s="591">
        <v>1</v>
      </c>
      <c r="I1413" s="591">
        <f t="shared" si="22"/>
        <v>883.3</v>
      </c>
      <c r="J1413" s="589" t="s">
        <v>474</v>
      </c>
      <c r="K1413" s="589" t="s">
        <v>529</v>
      </c>
      <c r="L1413" s="590">
        <v>43089</v>
      </c>
      <c r="M1413" s="589" t="s">
        <v>71</v>
      </c>
      <c r="N1413" s="589" t="s">
        <v>474</v>
      </c>
    </row>
    <row r="1414" spans="1:14" x14ac:dyDescent="0.2">
      <c r="A1414" s="589" t="s">
        <v>611</v>
      </c>
      <c r="B1414" s="589" t="s">
        <v>8486</v>
      </c>
      <c r="C1414" s="589" t="s">
        <v>8487</v>
      </c>
      <c r="D1414" s="589" t="s">
        <v>8488</v>
      </c>
      <c r="E1414" s="589" t="s">
        <v>8489</v>
      </c>
      <c r="F1414" s="590">
        <v>43070</v>
      </c>
      <c r="G1414" s="591">
        <v>718.74</v>
      </c>
      <c r="H1414" s="591">
        <v>1</v>
      </c>
      <c r="I1414" s="591">
        <f t="shared" si="22"/>
        <v>718.74</v>
      </c>
      <c r="J1414" s="589" t="s">
        <v>8490</v>
      </c>
      <c r="K1414" s="589" t="s">
        <v>260</v>
      </c>
      <c r="L1414" s="590">
        <v>43073</v>
      </c>
      <c r="M1414" s="589" t="s">
        <v>71</v>
      </c>
      <c r="N1414" s="589" t="s">
        <v>8491</v>
      </c>
    </row>
    <row r="1415" spans="1:14" x14ac:dyDescent="0.2">
      <c r="A1415" s="589" t="s">
        <v>611</v>
      </c>
      <c r="B1415" s="589" t="s">
        <v>8492</v>
      </c>
      <c r="C1415" s="589" t="s">
        <v>8493</v>
      </c>
      <c r="D1415" s="589" t="s">
        <v>8494</v>
      </c>
      <c r="E1415" s="589" t="s">
        <v>8495</v>
      </c>
      <c r="F1415" s="590">
        <v>43088</v>
      </c>
      <c r="G1415" s="591">
        <v>1231.5</v>
      </c>
      <c r="H1415" s="591">
        <v>1</v>
      </c>
      <c r="I1415" s="591">
        <f t="shared" si="22"/>
        <v>1231.5</v>
      </c>
      <c r="J1415" s="589" t="s">
        <v>474</v>
      </c>
      <c r="K1415" s="589" t="s">
        <v>412</v>
      </c>
      <c r="L1415" s="590">
        <v>43088</v>
      </c>
      <c r="M1415" s="589" t="s">
        <v>71</v>
      </c>
      <c r="N1415" s="589" t="s">
        <v>474</v>
      </c>
    </row>
    <row r="1416" spans="1:14" x14ac:dyDescent="0.2">
      <c r="A1416" s="589" t="s">
        <v>611</v>
      </c>
      <c r="B1416" s="589" t="s">
        <v>8492</v>
      </c>
      <c r="C1416" s="589" t="s">
        <v>8493</v>
      </c>
      <c r="D1416" s="589" t="s">
        <v>8494</v>
      </c>
      <c r="E1416" s="589" t="s">
        <v>8496</v>
      </c>
      <c r="F1416" s="590">
        <v>43088</v>
      </c>
      <c r="G1416" s="591">
        <v>1395.7</v>
      </c>
      <c r="H1416" s="591">
        <v>1</v>
      </c>
      <c r="I1416" s="591">
        <f t="shared" si="22"/>
        <v>1395.7</v>
      </c>
      <c r="J1416" s="589" t="s">
        <v>474</v>
      </c>
      <c r="K1416" s="589" t="s">
        <v>412</v>
      </c>
      <c r="L1416" s="590">
        <v>43088</v>
      </c>
      <c r="M1416" s="589" t="s">
        <v>71</v>
      </c>
      <c r="N1416" s="589" t="s">
        <v>474</v>
      </c>
    </row>
    <row r="1417" spans="1:14" x14ac:dyDescent="0.2">
      <c r="A1417" s="589" t="s">
        <v>611</v>
      </c>
      <c r="B1417" s="589" t="s">
        <v>8492</v>
      </c>
      <c r="C1417" s="589" t="s">
        <v>8493</v>
      </c>
      <c r="D1417" s="589" t="s">
        <v>8494</v>
      </c>
      <c r="E1417" s="589" t="s">
        <v>8497</v>
      </c>
      <c r="F1417" s="590">
        <v>43052</v>
      </c>
      <c r="G1417" s="591">
        <v>1395.7</v>
      </c>
      <c r="H1417" s="591">
        <v>1</v>
      </c>
      <c r="I1417" s="591">
        <f t="shared" si="22"/>
        <v>1395.7</v>
      </c>
      <c r="J1417" s="589" t="s">
        <v>474</v>
      </c>
      <c r="K1417" s="589" t="s">
        <v>412</v>
      </c>
      <c r="L1417" s="590">
        <v>43087</v>
      </c>
      <c r="M1417" s="589" t="s">
        <v>71</v>
      </c>
      <c r="N1417" s="589" t="s">
        <v>474</v>
      </c>
    </row>
    <row r="1418" spans="1:14" x14ac:dyDescent="0.2">
      <c r="A1418" s="589" t="s">
        <v>611</v>
      </c>
      <c r="B1418" s="589" t="s">
        <v>5580</v>
      </c>
      <c r="C1418" s="589" t="s">
        <v>5581</v>
      </c>
      <c r="D1418" s="589" t="s">
        <v>5582</v>
      </c>
      <c r="E1418" s="589" t="s">
        <v>8498</v>
      </c>
      <c r="F1418" s="590">
        <v>43091</v>
      </c>
      <c r="G1418" s="591">
        <v>2257.75</v>
      </c>
      <c r="H1418" s="591">
        <v>1</v>
      </c>
      <c r="I1418" s="591">
        <f t="shared" si="22"/>
        <v>2257.75</v>
      </c>
      <c r="J1418" s="589" t="s">
        <v>474</v>
      </c>
      <c r="K1418" s="589" t="s">
        <v>412</v>
      </c>
      <c r="L1418" s="590">
        <v>43091</v>
      </c>
      <c r="M1418" s="589" t="s">
        <v>71</v>
      </c>
      <c r="N1418" s="589" t="s">
        <v>474</v>
      </c>
    </row>
    <row r="1419" spans="1:14" x14ac:dyDescent="0.2">
      <c r="A1419" s="589" t="s">
        <v>611</v>
      </c>
      <c r="B1419" s="589" t="s">
        <v>5580</v>
      </c>
      <c r="C1419" s="589" t="s">
        <v>5581</v>
      </c>
      <c r="D1419" s="589" t="s">
        <v>5582</v>
      </c>
      <c r="E1419" s="589" t="s">
        <v>4746</v>
      </c>
      <c r="F1419" s="590">
        <v>43084</v>
      </c>
      <c r="G1419" s="591">
        <v>2257.75</v>
      </c>
      <c r="H1419" s="591">
        <v>1</v>
      </c>
      <c r="I1419" s="591">
        <f t="shared" si="22"/>
        <v>2257.75</v>
      </c>
      <c r="J1419" s="589" t="s">
        <v>474</v>
      </c>
      <c r="K1419" s="589" t="s">
        <v>412</v>
      </c>
      <c r="L1419" s="590">
        <v>43084</v>
      </c>
      <c r="M1419" s="589" t="s">
        <v>71</v>
      </c>
      <c r="N1419" s="589" t="s">
        <v>474</v>
      </c>
    </row>
    <row r="1420" spans="1:14" x14ac:dyDescent="0.2">
      <c r="A1420" s="589" t="s">
        <v>611</v>
      </c>
      <c r="B1420" s="589" t="s">
        <v>8499</v>
      </c>
      <c r="C1420" s="589" t="s">
        <v>8500</v>
      </c>
      <c r="D1420" s="589" t="s">
        <v>8501</v>
      </c>
      <c r="E1420" s="589" t="s">
        <v>8502</v>
      </c>
      <c r="F1420" s="590">
        <v>43083</v>
      </c>
      <c r="G1420" s="591">
        <v>1984.4</v>
      </c>
      <c r="H1420" s="591">
        <v>1</v>
      </c>
      <c r="I1420" s="591">
        <f t="shared" si="22"/>
        <v>1984.4</v>
      </c>
      <c r="J1420" s="589" t="s">
        <v>8503</v>
      </c>
      <c r="K1420" s="589" t="s">
        <v>1807</v>
      </c>
      <c r="L1420" s="590">
        <v>43088</v>
      </c>
      <c r="M1420" s="589" t="s">
        <v>71</v>
      </c>
      <c r="N1420" s="589" t="s">
        <v>8504</v>
      </c>
    </row>
    <row r="1421" spans="1:14" x14ac:dyDescent="0.2">
      <c r="A1421" s="589" t="s">
        <v>611</v>
      </c>
      <c r="B1421" s="589" t="s">
        <v>8505</v>
      </c>
      <c r="C1421" s="589" t="s">
        <v>8506</v>
      </c>
      <c r="D1421" s="589" t="s">
        <v>8507</v>
      </c>
      <c r="E1421" s="589" t="s">
        <v>611</v>
      </c>
      <c r="F1421" s="590">
        <v>43082</v>
      </c>
      <c r="G1421" s="591">
        <v>1750</v>
      </c>
      <c r="H1421" s="591">
        <v>1</v>
      </c>
      <c r="I1421" s="591">
        <f t="shared" si="22"/>
        <v>1750</v>
      </c>
      <c r="J1421" s="589" t="s">
        <v>474</v>
      </c>
      <c r="K1421" s="589" t="s">
        <v>181</v>
      </c>
      <c r="L1421" s="590">
        <v>43087</v>
      </c>
      <c r="M1421" s="589" t="s">
        <v>71</v>
      </c>
      <c r="N1421" s="589" t="s">
        <v>474</v>
      </c>
    </row>
    <row r="1422" spans="1:14" x14ac:dyDescent="0.2">
      <c r="A1422" s="589" t="s">
        <v>611</v>
      </c>
      <c r="B1422" s="589" t="s">
        <v>8505</v>
      </c>
      <c r="C1422" s="589" t="s">
        <v>8506</v>
      </c>
      <c r="D1422" s="589" t="s">
        <v>8507</v>
      </c>
      <c r="E1422" s="589" t="s">
        <v>8508</v>
      </c>
      <c r="F1422" s="590">
        <v>43082</v>
      </c>
      <c r="G1422" s="591">
        <v>1750</v>
      </c>
      <c r="H1422" s="591">
        <v>1</v>
      </c>
      <c r="I1422" s="591">
        <f t="shared" si="22"/>
        <v>1750</v>
      </c>
      <c r="J1422" s="589" t="s">
        <v>474</v>
      </c>
      <c r="K1422" s="589" t="s">
        <v>181</v>
      </c>
      <c r="L1422" s="590">
        <v>43082</v>
      </c>
      <c r="M1422" s="589" t="s">
        <v>71</v>
      </c>
      <c r="N1422" s="589" t="s">
        <v>474</v>
      </c>
    </row>
    <row r="1423" spans="1:14" x14ac:dyDescent="0.2">
      <c r="A1423" s="589" t="s">
        <v>611</v>
      </c>
      <c r="B1423" s="589" t="s">
        <v>8509</v>
      </c>
      <c r="C1423" s="589" t="s">
        <v>8510</v>
      </c>
      <c r="D1423" s="589" t="s">
        <v>8511</v>
      </c>
      <c r="E1423" s="589" t="s">
        <v>8512</v>
      </c>
      <c r="F1423" s="590">
        <v>43080</v>
      </c>
      <c r="G1423" s="591">
        <v>3956.17</v>
      </c>
      <c r="H1423" s="591">
        <v>1</v>
      </c>
      <c r="I1423" s="591">
        <f t="shared" si="22"/>
        <v>3956.17</v>
      </c>
      <c r="J1423" s="589" t="s">
        <v>474</v>
      </c>
      <c r="K1423" s="589" t="s">
        <v>612</v>
      </c>
      <c r="L1423" s="590">
        <v>43083</v>
      </c>
      <c r="M1423" s="589" t="s">
        <v>71</v>
      </c>
      <c r="N1423" s="589" t="s">
        <v>474</v>
      </c>
    </row>
    <row r="1424" spans="1:14" x14ac:dyDescent="0.2">
      <c r="A1424" s="589" t="s">
        <v>611</v>
      </c>
      <c r="B1424" s="589" t="s">
        <v>8513</v>
      </c>
      <c r="C1424" s="589" t="s">
        <v>8514</v>
      </c>
      <c r="D1424" s="589" t="s">
        <v>8515</v>
      </c>
      <c r="E1424" s="589" t="s">
        <v>8516</v>
      </c>
      <c r="F1424" s="590">
        <v>43087</v>
      </c>
      <c r="G1424" s="591">
        <v>1173.7</v>
      </c>
      <c r="H1424" s="591">
        <v>1</v>
      </c>
      <c r="I1424" s="591">
        <f t="shared" si="22"/>
        <v>1173.7</v>
      </c>
      <c r="J1424" s="589" t="s">
        <v>8517</v>
      </c>
      <c r="K1424" s="589" t="s">
        <v>3572</v>
      </c>
      <c r="L1424" s="590">
        <v>43091</v>
      </c>
      <c r="M1424" s="589" t="s">
        <v>71</v>
      </c>
      <c r="N1424" s="589" t="s">
        <v>8518</v>
      </c>
    </row>
    <row r="1425" spans="1:14" x14ac:dyDescent="0.2">
      <c r="A1425" s="589" t="s">
        <v>611</v>
      </c>
      <c r="B1425" s="589" t="s">
        <v>4859</v>
      </c>
      <c r="C1425" s="589" t="s">
        <v>4860</v>
      </c>
      <c r="D1425" s="589" t="s">
        <v>4861</v>
      </c>
      <c r="E1425" s="589" t="s">
        <v>8519</v>
      </c>
      <c r="F1425" s="590">
        <v>43088</v>
      </c>
      <c r="G1425" s="591">
        <v>1853.72</v>
      </c>
      <c r="H1425" s="591">
        <v>1</v>
      </c>
      <c r="I1425" s="591">
        <f t="shared" si="22"/>
        <v>1853.72</v>
      </c>
      <c r="J1425" s="589" t="s">
        <v>474</v>
      </c>
      <c r="K1425" s="589" t="s">
        <v>413</v>
      </c>
      <c r="L1425" s="590">
        <v>43091</v>
      </c>
      <c r="M1425" s="589" t="s">
        <v>71</v>
      </c>
      <c r="N1425" s="589" t="s">
        <v>474</v>
      </c>
    </row>
    <row r="1426" spans="1:14" x14ac:dyDescent="0.2">
      <c r="A1426" s="589" t="s">
        <v>611</v>
      </c>
      <c r="B1426" s="589" t="s">
        <v>8520</v>
      </c>
      <c r="C1426" s="589" t="s">
        <v>8521</v>
      </c>
      <c r="D1426" s="589" t="s">
        <v>8522</v>
      </c>
      <c r="E1426" s="589" t="s">
        <v>8523</v>
      </c>
      <c r="F1426" s="590">
        <v>43066</v>
      </c>
      <c r="G1426" s="591">
        <v>30</v>
      </c>
      <c r="H1426" s="591">
        <v>1</v>
      </c>
      <c r="I1426" s="591">
        <f t="shared" si="22"/>
        <v>30</v>
      </c>
      <c r="J1426" s="589" t="s">
        <v>474</v>
      </c>
      <c r="K1426" s="589" t="s">
        <v>524</v>
      </c>
      <c r="L1426" s="590">
        <v>43090</v>
      </c>
      <c r="M1426" s="589" t="s">
        <v>71</v>
      </c>
      <c r="N1426" s="589" t="s">
        <v>474</v>
      </c>
    </row>
    <row r="1427" spans="1:14" x14ac:dyDescent="0.2">
      <c r="A1427" s="589" t="s">
        <v>611</v>
      </c>
      <c r="B1427" s="589" t="s">
        <v>8520</v>
      </c>
      <c r="C1427" s="589" t="s">
        <v>8521</v>
      </c>
      <c r="D1427" s="589" t="s">
        <v>8522</v>
      </c>
      <c r="E1427" s="589" t="s">
        <v>8524</v>
      </c>
      <c r="F1427" s="590">
        <v>43041</v>
      </c>
      <c r="G1427" s="591">
        <v>300</v>
      </c>
      <c r="H1427" s="591">
        <v>1</v>
      </c>
      <c r="I1427" s="591">
        <f t="shared" si="22"/>
        <v>300</v>
      </c>
      <c r="J1427" s="589" t="s">
        <v>474</v>
      </c>
      <c r="K1427" s="589" t="s">
        <v>3832</v>
      </c>
      <c r="L1427" s="590">
        <v>43090</v>
      </c>
      <c r="M1427" s="589" t="s">
        <v>71</v>
      </c>
      <c r="N1427" s="589" t="s">
        <v>474</v>
      </c>
    </row>
    <row r="1428" spans="1:14" x14ac:dyDescent="0.2">
      <c r="A1428" s="589" t="s">
        <v>611</v>
      </c>
      <c r="B1428" s="589" t="s">
        <v>8525</v>
      </c>
      <c r="C1428" s="589" t="s">
        <v>8526</v>
      </c>
      <c r="D1428" s="589" t="s">
        <v>8527</v>
      </c>
      <c r="E1428" s="589" t="s">
        <v>8528</v>
      </c>
      <c r="F1428" s="590">
        <v>43089</v>
      </c>
      <c r="G1428" s="591">
        <v>102.85</v>
      </c>
      <c r="H1428" s="591">
        <v>1</v>
      </c>
      <c r="I1428" s="591">
        <f t="shared" si="22"/>
        <v>102.85</v>
      </c>
      <c r="J1428" s="589" t="s">
        <v>474</v>
      </c>
      <c r="K1428" s="589" t="s">
        <v>528</v>
      </c>
      <c r="L1428" s="590">
        <v>43089</v>
      </c>
      <c r="M1428" s="589" t="s">
        <v>71</v>
      </c>
      <c r="N1428" s="589" t="s">
        <v>474</v>
      </c>
    </row>
    <row r="1429" spans="1:14" x14ac:dyDescent="0.2">
      <c r="A1429" s="589" t="s">
        <v>611</v>
      </c>
      <c r="B1429" s="589" t="s">
        <v>8525</v>
      </c>
      <c r="C1429" s="589" t="s">
        <v>8526</v>
      </c>
      <c r="D1429" s="589" t="s">
        <v>8527</v>
      </c>
      <c r="E1429" s="589" t="s">
        <v>8529</v>
      </c>
      <c r="F1429" s="590">
        <v>43083</v>
      </c>
      <c r="G1429" s="591">
        <v>52.33</v>
      </c>
      <c r="H1429" s="591">
        <v>1</v>
      </c>
      <c r="I1429" s="591">
        <f t="shared" si="22"/>
        <v>52.33</v>
      </c>
      <c r="J1429" s="589" t="s">
        <v>474</v>
      </c>
      <c r="K1429" s="589" t="s">
        <v>528</v>
      </c>
      <c r="L1429" s="590">
        <v>43083</v>
      </c>
      <c r="M1429" s="589" t="s">
        <v>71</v>
      </c>
      <c r="N1429" s="589" t="s">
        <v>474</v>
      </c>
    </row>
    <row r="1430" spans="1:14" x14ac:dyDescent="0.2">
      <c r="A1430" s="589" t="s">
        <v>611</v>
      </c>
      <c r="B1430" s="589" t="s">
        <v>8525</v>
      </c>
      <c r="C1430" s="589" t="s">
        <v>8526</v>
      </c>
      <c r="D1430" s="589" t="s">
        <v>8527</v>
      </c>
      <c r="E1430" s="589" t="s">
        <v>8530</v>
      </c>
      <c r="F1430" s="590">
        <v>43047</v>
      </c>
      <c r="G1430" s="591">
        <v>580.79999999999995</v>
      </c>
      <c r="H1430" s="591">
        <v>1</v>
      </c>
      <c r="I1430" s="591">
        <f t="shared" si="22"/>
        <v>580.79999999999995</v>
      </c>
      <c r="J1430" s="589" t="s">
        <v>474</v>
      </c>
      <c r="K1430" s="589" t="s">
        <v>2379</v>
      </c>
      <c r="L1430" s="590">
        <v>43083</v>
      </c>
      <c r="M1430" s="589" t="s">
        <v>71</v>
      </c>
      <c r="N1430" s="589" t="s">
        <v>474</v>
      </c>
    </row>
    <row r="1431" spans="1:14" x14ac:dyDescent="0.2">
      <c r="A1431" s="589" t="s">
        <v>611</v>
      </c>
      <c r="B1431" s="589" t="s">
        <v>8525</v>
      </c>
      <c r="C1431" s="589" t="s">
        <v>8526</v>
      </c>
      <c r="D1431" s="589" t="s">
        <v>8527</v>
      </c>
      <c r="E1431" s="589" t="s">
        <v>8531</v>
      </c>
      <c r="F1431" s="590">
        <v>43045</v>
      </c>
      <c r="G1431" s="591">
        <v>38.119999999999997</v>
      </c>
      <c r="H1431" s="591">
        <v>1</v>
      </c>
      <c r="I1431" s="591">
        <f t="shared" si="22"/>
        <v>38.119999999999997</v>
      </c>
      <c r="J1431" s="589" t="s">
        <v>474</v>
      </c>
      <c r="K1431" s="589" t="s">
        <v>528</v>
      </c>
      <c r="L1431" s="590">
        <v>43083</v>
      </c>
      <c r="M1431" s="589" t="s">
        <v>71</v>
      </c>
      <c r="N1431" s="589" t="s">
        <v>474</v>
      </c>
    </row>
    <row r="1432" spans="1:14" x14ac:dyDescent="0.2">
      <c r="A1432" s="589" t="s">
        <v>611</v>
      </c>
      <c r="B1432" s="589" t="s">
        <v>8525</v>
      </c>
      <c r="C1432" s="589" t="s">
        <v>8526</v>
      </c>
      <c r="D1432" s="589" t="s">
        <v>8527</v>
      </c>
      <c r="E1432" s="589" t="s">
        <v>8532</v>
      </c>
      <c r="F1432" s="590">
        <v>43038</v>
      </c>
      <c r="G1432" s="591">
        <v>18.149999999999999</v>
      </c>
      <c r="H1432" s="591">
        <v>1</v>
      </c>
      <c r="I1432" s="591">
        <f t="shared" si="22"/>
        <v>18.149999999999999</v>
      </c>
      <c r="J1432" s="589" t="s">
        <v>474</v>
      </c>
      <c r="K1432" s="589" t="s">
        <v>528</v>
      </c>
      <c r="L1432" s="590">
        <v>43083</v>
      </c>
      <c r="M1432" s="589" t="s">
        <v>71</v>
      </c>
      <c r="N1432" s="589" t="s">
        <v>474</v>
      </c>
    </row>
    <row r="1433" spans="1:14" x14ac:dyDescent="0.2">
      <c r="A1433" s="589" t="s">
        <v>611</v>
      </c>
      <c r="B1433" s="589" t="s">
        <v>8525</v>
      </c>
      <c r="C1433" s="589" t="s">
        <v>8526</v>
      </c>
      <c r="D1433" s="589" t="s">
        <v>8527</v>
      </c>
      <c r="E1433" s="589" t="s">
        <v>8533</v>
      </c>
      <c r="F1433" s="590">
        <v>43038</v>
      </c>
      <c r="G1433" s="591">
        <v>276.24</v>
      </c>
      <c r="H1433" s="591">
        <v>1</v>
      </c>
      <c r="I1433" s="591">
        <f t="shared" si="22"/>
        <v>276.24</v>
      </c>
      <c r="J1433" s="589" t="s">
        <v>474</v>
      </c>
      <c r="K1433" s="589" t="s">
        <v>528</v>
      </c>
      <c r="L1433" s="590">
        <v>43083</v>
      </c>
      <c r="M1433" s="589" t="s">
        <v>71</v>
      </c>
      <c r="N1433" s="589" t="s">
        <v>474</v>
      </c>
    </row>
    <row r="1434" spans="1:14" x14ac:dyDescent="0.2">
      <c r="A1434" s="589" t="s">
        <v>611</v>
      </c>
      <c r="B1434" s="589" t="s">
        <v>8534</v>
      </c>
      <c r="C1434" s="589" t="s">
        <v>8535</v>
      </c>
      <c r="D1434" s="589" t="s">
        <v>8536</v>
      </c>
      <c r="E1434" s="589" t="s">
        <v>8537</v>
      </c>
      <c r="F1434" s="590">
        <v>43089</v>
      </c>
      <c r="G1434" s="591">
        <v>2904</v>
      </c>
      <c r="H1434" s="591">
        <v>1</v>
      </c>
      <c r="I1434" s="591">
        <f t="shared" si="22"/>
        <v>2904</v>
      </c>
      <c r="J1434" s="589" t="s">
        <v>474</v>
      </c>
      <c r="K1434" s="589" t="s">
        <v>413</v>
      </c>
      <c r="L1434" s="590">
        <v>43090</v>
      </c>
      <c r="M1434" s="589" t="s">
        <v>71</v>
      </c>
      <c r="N1434" s="589" t="s">
        <v>474</v>
      </c>
    </row>
    <row r="1435" spans="1:14" x14ac:dyDescent="0.2">
      <c r="A1435" s="589" t="s">
        <v>611</v>
      </c>
      <c r="B1435" s="589" t="s">
        <v>2889</v>
      </c>
      <c r="C1435" s="589" t="s">
        <v>2890</v>
      </c>
      <c r="D1435" s="589" t="s">
        <v>2891</v>
      </c>
      <c r="E1435" s="589" t="s">
        <v>8538</v>
      </c>
      <c r="F1435" s="590">
        <v>43089</v>
      </c>
      <c r="G1435" s="591">
        <v>240</v>
      </c>
      <c r="H1435" s="591">
        <v>1</v>
      </c>
      <c r="I1435" s="591">
        <f t="shared" si="22"/>
        <v>240</v>
      </c>
      <c r="J1435" s="589" t="s">
        <v>474</v>
      </c>
      <c r="K1435" s="589" t="s">
        <v>430</v>
      </c>
      <c r="L1435" s="590">
        <v>43090</v>
      </c>
      <c r="M1435" s="589" t="s">
        <v>71</v>
      </c>
      <c r="N1435" s="589" t="s">
        <v>474</v>
      </c>
    </row>
    <row r="1436" spans="1:14" x14ac:dyDescent="0.2">
      <c r="A1436" s="589" t="s">
        <v>611</v>
      </c>
      <c r="B1436" s="589" t="s">
        <v>8539</v>
      </c>
      <c r="C1436" s="589" t="s">
        <v>8540</v>
      </c>
      <c r="D1436" s="589" t="s">
        <v>8541</v>
      </c>
      <c r="E1436" s="589" t="s">
        <v>8542</v>
      </c>
      <c r="F1436" s="590">
        <v>43006</v>
      </c>
      <c r="G1436" s="591">
        <v>120</v>
      </c>
      <c r="H1436" s="591">
        <v>1</v>
      </c>
      <c r="I1436" s="591">
        <f t="shared" si="22"/>
        <v>120</v>
      </c>
      <c r="J1436" s="589" t="s">
        <v>474</v>
      </c>
      <c r="K1436" s="589" t="s">
        <v>1903</v>
      </c>
      <c r="L1436" s="590">
        <v>43073</v>
      </c>
      <c r="M1436" s="589" t="s">
        <v>71</v>
      </c>
      <c r="N1436" s="589" t="s">
        <v>474</v>
      </c>
    </row>
    <row r="1437" spans="1:14" x14ac:dyDescent="0.2">
      <c r="A1437" s="589" t="s">
        <v>611</v>
      </c>
      <c r="B1437" s="589" t="s">
        <v>8543</v>
      </c>
      <c r="C1437" s="589" t="s">
        <v>8544</v>
      </c>
      <c r="D1437" s="589" t="s">
        <v>8545</v>
      </c>
      <c r="E1437" s="589" t="s">
        <v>8546</v>
      </c>
      <c r="F1437" s="590">
        <v>43084</v>
      </c>
      <c r="G1437" s="591">
        <v>364.94</v>
      </c>
      <c r="H1437" s="591">
        <v>1</v>
      </c>
      <c r="I1437" s="591">
        <f t="shared" si="22"/>
        <v>364.94</v>
      </c>
      <c r="J1437" s="589" t="s">
        <v>474</v>
      </c>
      <c r="K1437" s="589" t="s">
        <v>8547</v>
      </c>
      <c r="L1437" s="590">
        <v>43091</v>
      </c>
      <c r="M1437" s="589" t="s">
        <v>71</v>
      </c>
      <c r="N1437" s="589" t="s">
        <v>474</v>
      </c>
    </row>
    <row r="1438" spans="1:14" x14ac:dyDescent="0.2">
      <c r="A1438" s="589" t="s">
        <v>611</v>
      </c>
      <c r="B1438" s="589" t="s">
        <v>3605</v>
      </c>
      <c r="C1438" s="589" t="s">
        <v>3606</v>
      </c>
      <c r="D1438" s="589" t="s">
        <v>3607</v>
      </c>
      <c r="E1438" s="589" t="s">
        <v>8548</v>
      </c>
      <c r="F1438" s="590">
        <v>43073</v>
      </c>
      <c r="G1438" s="591">
        <v>598.95000000000005</v>
      </c>
      <c r="H1438" s="591">
        <v>1</v>
      </c>
      <c r="I1438" s="591">
        <f t="shared" si="22"/>
        <v>598.95000000000005</v>
      </c>
      <c r="J1438" s="589" t="s">
        <v>474</v>
      </c>
      <c r="K1438" s="589" t="s">
        <v>529</v>
      </c>
      <c r="L1438" s="590">
        <v>43073</v>
      </c>
      <c r="M1438" s="589" t="s">
        <v>71</v>
      </c>
      <c r="N1438" s="589" t="s">
        <v>474</v>
      </c>
    </row>
    <row r="1439" spans="1:14" x14ac:dyDescent="0.2">
      <c r="A1439" s="589" t="s">
        <v>611</v>
      </c>
      <c r="B1439" s="589" t="s">
        <v>8549</v>
      </c>
      <c r="C1439" s="589" t="s">
        <v>8550</v>
      </c>
      <c r="D1439" s="589" t="s">
        <v>8551</v>
      </c>
      <c r="E1439" s="589" t="s">
        <v>8552</v>
      </c>
      <c r="F1439" s="590">
        <v>43084</v>
      </c>
      <c r="G1439" s="591">
        <v>562.5</v>
      </c>
      <c r="H1439" s="591">
        <v>1</v>
      </c>
      <c r="I1439" s="591">
        <f t="shared" si="22"/>
        <v>562.5</v>
      </c>
      <c r="J1439" s="589" t="s">
        <v>474</v>
      </c>
      <c r="K1439" s="589" t="s">
        <v>423</v>
      </c>
      <c r="L1439" s="590">
        <v>43091</v>
      </c>
      <c r="M1439" s="589" t="s">
        <v>71</v>
      </c>
      <c r="N1439" s="589" t="s">
        <v>474</v>
      </c>
    </row>
    <row r="1440" spans="1:14" x14ac:dyDescent="0.2">
      <c r="A1440" s="589" t="s">
        <v>611</v>
      </c>
      <c r="B1440" s="589" t="s">
        <v>4871</v>
      </c>
      <c r="C1440" s="589" t="s">
        <v>4851</v>
      </c>
      <c r="D1440" s="589" t="s">
        <v>4852</v>
      </c>
      <c r="E1440" s="589" t="s">
        <v>8553</v>
      </c>
      <c r="F1440" s="590">
        <v>43089</v>
      </c>
      <c r="G1440" s="591">
        <v>449.19</v>
      </c>
      <c r="H1440" s="591">
        <v>1</v>
      </c>
      <c r="I1440" s="591">
        <f t="shared" si="22"/>
        <v>449.19</v>
      </c>
      <c r="J1440" s="589" t="s">
        <v>474</v>
      </c>
      <c r="K1440" s="589" t="s">
        <v>515</v>
      </c>
      <c r="L1440" s="590">
        <v>43090</v>
      </c>
      <c r="M1440" s="589" t="s">
        <v>71</v>
      </c>
      <c r="N1440" s="589" t="s">
        <v>474</v>
      </c>
    </row>
    <row r="1441" spans="1:14" x14ac:dyDescent="0.2">
      <c r="A1441" s="589" t="s">
        <v>611</v>
      </c>
      <c r="B1441" s="589" t="s">
        <v>8554</v>
      </c>
      <c r="C1441" s="589" t="s">
        <v>8555</v>
      </c>
      <c r="D1441" s="589" t="s">
        <v>8556</v>
      </c>
      <c r="E1441" s="589" t="s">
        <v>8557</v>
      </c>
      <c r="F1441" s="590">
        <v>43080</v>
      </c>
      <c r="G1441" s="591">
        <v>2000</v>
      </c>
      <c r="H1441" s="591">
        <v>1</v>
      </c>
      <c r="I1441" s="591">
        <f t="shared" si="22"/>
        <v>2000</v>
      </c>
      <c r="J1441" s="589" t="s">
        <v>474</v>
      </c>
      <c r="K1441" s="589" t="s">
        <v>398</v>
      </c>
      <c r="L1441" s="590">
        <v>43091</v>
      </c>
      <c r="M1441" s="589" t="s">
        <v>71</v>
      </c>
      <c r="N1441" s="589" t="s">
        <v>474</v>
      </c>
    </row>
    <row r="1442" spans="1:14" x14ac:dyDescent="0.2">
      <c r="A1442" s="589" t="s">
        <v>611</v>
      </c>
      <c r="B1442" s="589" t="s">
        <v>8558</v>
      </c>
      <c r="C1442" s="589" t="s">
        <v>8559</v>
      </c>
      <c r="D1442" s="589" t="s">
        <v>474</v>
      </c>
      <c r="E1442" s="589" t="s">
        <v>8560</v>
      </c>
      <c r="F1442" s="590">
        <v>43073</v>
      </c>
      <c r="G1442" s="591">
        <v>700</v>
      </c>
      <c r="H1442" s="591">
        <v>1</v>
      </c>
      <c r="I1442" s="591">
        <f t="shared" si="22"/>
        <v>700</v>
      </c>
      <c r="J1442" s="589" t="s">
        <v>474</v>
      </c>
      <c r="K1442" s="589" t="s">
        <v>2460</v>
      </c>
      <c r="L1442" s="590">
        <v>43087</v>
      </c>
      <c r="M1442" s="589" t="s">
        <v>71</v>
      </c>
      <c r="N1442" s="589" t="s">
        <v>474</v>
      </c>
    </row>
    <row r="1443" spans="1:14" x14ac:dyDescent="0.2">
      <c r="A1443" s="589" t="s">
        <v>611</v>
      </c>
      <c r="B1443" s="589" t="s">
        <v>8561</v>
      </c>
      <c r="C1443" s="589" t="s">
        <v>8562</v>
      </c>
      <c r="D1443" s="589" t="s">
        <v>474</v>
      </c>
      <c r="E1443" s="589" t="s">
        <v>8563</v>
      </c>
      <c r="F1443" s="590">
        <v>43070</v>
      </c>
      <c r="G1443" s="591">
        <v>126.08</v>
      </c>
      <c r="H1443" s="591">
        <v>1</v>
      </c>
      <c r="I1443" s="591">
        <f t="shared" si="22"/>
        <v>126.08</v>
      </c>
      <c r="J1443" s="589" t="s">
        <v>474</v>
      </c>
      <c r="K1443" s="589" t="s">
        <v>412</v>
      </c>
      <c r="L1443" s="590">
        <v>43074</v>
      </c>
      <c r="M1443" s="589" t="s">
        <v>71</v>
      </c>
      <c r="N1443" s="589" t="s">
        <v>474</v>
      </c>
    </row>
    <row r="1444" spans="1:14" x14ac:dyDescent="0.2">
      <c r="A1444" s="589" t="s">
        <v>611</v>
      </c>
      <c r="B1444" s="589" t="s">
        <v>8564</v>
      </c>
      <c r="C1444" s="589" t="s">
        <v>8565</v>
      </c>
      <c r="D1444" s="589" t="s">
        <v>474</v>
      </c>
      <c r="E1444" s="589" t="s">
        <v>4747</v>
      </c>
      <c r="F1444" s="590">
        <v>43081</v>
      </c>
      <c r="G1444" s="591">
        <v>70</v>
      </c>
      <c r="H1444" s="591">
        <v>1</v>
      </c>
      <c r="I1444" s="591">
        <f t="shared" si="22"/>
        <v>70</v>
      </c>
      <c r="J1444" s="589" t="s">
        <v>474</v>
      </c>
      <c r="K1444" s="589" t="s">
        <v>4785</v>
      </c>
      <c r="L1444" s="590">
        <v>43087</v>
      </c>
      <c r="M1444" s="589" t="s">
        <v>71</v>
      </c>
      <c r="N1444" s="589" t="s">
        <v>474</v>
      </c>
    </row>
    <row r="1445" spans="1:14" x14ac:dyDescent="0.2">
      <c r="A1445" s="589" t="s">
        <v>611</v>
      </c>
      <c r="B1445" s="589" t="s">
        <v>8566</v>
      </c>
      <c r="C1445" s="589" t="s">
        <v>8567</v>
      </c>
      <c r="D1445" s="589" t="s">
        <v>474</v>
      </c>
      <c r="E1445" s="589" t="s">
        <v>8568</v>
      </c>
      <c r="F1445" s="590">
        <v>43087</v>
      </c>
      <c r="G1445" s="591">
        <v>1079.8</v>
      </c>
      <c r="H1445" s="591">
        <v>1</v>
      </c>
      <c r="I1445" s="591">
        <f t="shared" si="22"/>
        <v>1079.8</v>
      </c>
      <c r="J1445" s="589" t="s">
        <v>474</v>
      </c>
      <c r="K1445" s="589" t="s">
        <v>412</v>
      </c>
      <c r="L1445" s="590">
        <v>43087</v>
      </c>
      <c r="M1445" s="589" t="s">
        <v>71</v>
      </c>
      <c r="N1445" s="589" t="s">
        <v>474</v>
      </c>
    </row>
    <row r="1446" spans="1:14" x14ac:dyDescent="0.2">
      <c r="A1446" s="589" t="s">
        <v>611</v>
      </c>
      <c r="B1446" s="589" t="s">
        <v>8569</v>
      </c>
      <c r="C1446" s="589" t="s">
        <v>8570</v>
      </c>
      <c r="D1446" s="589" t="s">
        <v>8571</v>
      </c>
      <c r="E1446" s="589" t="s">
        <v>8572</v>
      </c>
      <c r="F1446" s="590">
        <v>43067</v>
      </c>
      <c r="G1446" s="591">
        <v>4840</v>
      </c>
      <c r="H1446" s="591">
        <v>1</v>
      </c>
      <c r="I1446" s="591">
        <f t="shared" si="22"/>
        <v>4840</v>
      </c>
      <c r="J1446" s="589" t="s">
        <v>474</v>
      </c>
      <c r="K1446" s="589" t="s">
        <v>345</v>
      </c>
      <c r="L1446" s="590">
        <v>43073</v>
      </c>
      <c r="M1446" s="589" t="s">
        <v>71</v>
      </c>
      <c r="N1446" s="589" t="s">
        <v>474</v>
      </c>
    </row>
    <row r="1447" spans="1:14" x14ac:dyDescent="0.2">
      <c r="A1447" s="589" t="s">
        <v>611</v>
      </c>
      <c r="B1447" s="589" t="s">
        <v>2437</v>
      </c>
      <c r="C1447" s="589" t="s">
        <v>2438</v>
      </c>
      <c r="D1447" s="589" t="s">
        <v>2439</v>
      </c>
      <c r="E1447" s="589" t="s">
        <v>8573</v>
      </c>
      <c r="F1447" s="590">
        <v>43087</v>
      </c>
      <c r="G1447" s="591">
        <v>72.05</v>
      </c>
      <c r="H1447" s="591">
        <v>1</v>
      </c>
      <c r="I1447" s="591">
        <f t="shared" si="22"/>
        <v>72.05</v>
      </c>
      <c r="J1447" s="589" t="s">
        <v>474</v>
      </c>
      <c r="K1447" s="589" t="s">
        <v>224</v>
      </c>
      <c r="L1447" s="590">
        <v>43089</v>
      </c>
      <c r="M1447" s="589" t="s">
        <v>71</v>
      </c>
      <c r="N1447" s="589" t="s">
        <v>474</v>
      </c>
    </row>
    <row r="1448" spans="1:14" x14ac:dyDescent="0.2">
      <c r="A1448" s="589" t="s">
        <v>611</v>
      </c>
      <c r="B1448" s="589" t="s">
        <v>2437</v>
      </c>
      <c r="C1448" s="589" t="s">
        <v>2438</v>
      </c>
      <c r="D1448" s="589" t="s">
        <v>2439</v>
      </c>
      <c r="E1448" s="589" t="s">
        <v>8574</v>
      </c>
      <c r="F1448" s="590">
        <v>43087</v>
      </c>
      <c r="G1448" s="591">
        <v>648.45000000000005</v>
      </c>
      <c r="H1448" s="591">
        <v>1</v>
      </c>
      <c r="I1448" s="591">
        <f t="shared" si="22"/>
        <v>648.45000000000005</v>
      </c>
      <c r="J1448" s="589" t="s">
        <v>474</v>
      </c>
      <c r="K1448" s="589" t="s">
        <v>224</v>
      </c>
      <c r="L1448" s="590">
        <v>43089</v>
      </c>
      <c r="M1448" s="589" t="s">
        <v>71</v>
      </c>
      <c r="N1448" s="589" t="s">
        <v>474</v>
      </c>
    </row>
    <row r="1449" spans="1:14" x14ac:dyDescent="0.2">
      <c r="A1449" s="589" t="s">
        <v>611</v>
      </c>
      <c r="B1449" s="589" t="s">
        <v>2437</v>
      </c>
      <c r="C1449" s="589" t="s">
        <v>2438</v>
      </c>
      <c r="D1449" s="589" t="s">
        <v>2439</v>
      </c>
      <c r="E1449" s="589" t="s">
        <v>8575</v>
      </c>
      <c r="F1449" s="590">
        <v>43087</v>
      </c>
      <c r="G1449" s="591">
        <v>648.45000000000005</v>
      </c>
      <c r="H1449" s="591">
        <v>1</v>
      </c>
      <c r="I1449" s="591">
        <f t="shared" si="22"/>
        <v>648.45000000000005</v>
      </c>
      <c r="J1449" s="589" t="s">
        <v>474</v>
      </c>
      <c r="K1449" s="589" t="s">
        <v>224</v>
      </c>
      <c r="L1449" s="590">
        <v>43089</v>
      </c>
      <c r="M1449" s="589" t="s">
        <v>71</v>
      </c>
      <c r="N1449" s="589" t="s">
        <v>474</v>
      </c>
    </row>
    <row r="1450" spans="1:14" x14ac:dyDescent="0.2">
      <c r="A1450" s="589" t="s">
        <v>611</v>
      </c>
      <c r="B1450" s="589" t="s">
        <v>8576</v>
      </c>
      <c r="C1450" s="589" t="s">
        <v>8577</v>
      </c>
      <c r="D1450" s="589" t="s">
        <v>8578</v>
      </c>
      <c r="E1450" s="589" t="s">
        <v>8579</v>
      </c>
      <c r="F1450" s="590">
        <v>43073</v>
      </c>
      <c r="G1450" s="591">
        <v>99.97</v>
      </c>
      <c r="H1450" s="591">
        <v>1</v>
      </c>
      <c r="I1450" s="591">
        <f t="shared" si="22"/>
        <v>99.97</v>
      </c>
      <c r="J1450" s="589" t="s">
        <v>474</v>
      </c>
      <c r="K1450" s="589" t="s">
        <v>224</v>
      </c>
      <c r="L1450" s="590">
        <v>43082</v>
      </c>
      <c r="M1450" s="589" t="s">
        <v>71</v>
      </c>
      <c r="N1450" s="589" t="s">
        <v>474</v>
      </c>
    </row>
    <row r="1451" spans="1:14" x14ac:dyDescent="0.2">
      <c r="A1451" s="589" t="s">
        <v>611</v>
      </c>
      <c r="B1451" s="589" t="s">
        <v>8576</v>
      </c>
      <c r="C1451" s="589" t="s">
        <v>8577</v>
      </c>
      <c r="D1451" s="589" t="s">
        <v>8578</v>
      </c>
      <c r="E1451" s="589" t="s">
        <v>8580</v>
      </c>
      <c r="F1451" s="590">
        <v>43069</v>
      </c>
      <c r="G1451" s="591">
        <v>99.97</v>
      </c>
      <c r="H1451" s="591">
        <v>1</v>
      </c>
      <c r="I1451" s="591">
        <f t="shared" si="22"/>
        <v>99.97</v>
      </c>
      <c r="J1451" s="589" t="s">
        <v>474</v>
      </c>
      <c r="K1451" s="589" t="s">
        <v>224</v>
      </c>
      <c r="L1451" s="590">
        <v>43082</v>
      </c>
      <c r="M1451" s="589" t="s">
        <v>71</v>
      </c>
      <c r="N1451" s="589" t="s">
        <v>474</v>
      </c>
    </row>
    <row r="1452" spans="1:14" x14ac:dyDescent="0.2">
      <c r="A1452" s="589" t="s">
        <v>611</v>
      </c>
      <c r="B1452" s="589" t="s">
        <v>8576</v>
      </c>
      <c r="C1452" s="589" t="s">
        <v>8577</v>
      </c>
      <c r="D1452" s="589" t="s">
        <v>8578</v>
      </c>
      <c r="E1452" s="589" t="s">
        <v>8581</v>
      </c>
      <c r="F1452" s="590">
        <v>43062</v>
      </c>
      <c r="G1452" s="591">
        <v>99.97</v>
      </c>
      <c r="H1452" s="591">
        <v>1</v>
      </c>
      <c r="I1452" s="591">
        <f t="shared" si="22"/>
        <v>99.97</v>
      </c>
      <c r="J1452" s="589" t="s">
        <v>474</v>
      </c>
      <c r="K1452" s="589" t="s">
        <v>224</v>
      </c>
      <c r="L1452" s="590">
        <v>43082</v>
      </c>
      <c r="M1452" s="589" t="s">
        <v>71</v>
      </c>
      <c r="N1452" s="589" t="s">
        <v>474</v>
      </c>
    </row>
    <row r="1453" spans="1:14" x14ac:dyDescent="0.2">
      <c r="A1453" s="589" t="s">
        <v>611</v>
      </c>
      <c r="B1453" s="589" t="s">
        <v>8582</v>
      </c>
      <c r="C1453" s="589" t="s">
        <v>8583</v>
      </c>
      <c r="D1453" s="589" t="s">
        <v>8584</v>
      </c>
      <c r="E1453" s="589" t="s">
        <v>8585</v>
      </c>
      <c r="F1453" s="590">
        <v>43091</v>
      </c>
      <c r="G1453" s="591">
        <v>1058.75</v>
      </c>
      <c r="H1453" s="591">
        <v>1</v>
      </c>
      <c r="I1453" s="591">
        <f t="shared" si="22"/>
        <v>1058.75</v>
      </c>
      <c r="J1453" s="589" t="s">
        <v>8586</v>
      </c>
      <c r="K1453" s="589" t="s">
        <v>492</v>
      </c>
      <c r="L1453" s="590">
        <v>43091</v>
      </c>
      <c r="M1453" s="589" t="s">
        <v>71</v>
      </c>
      <c r="N1453" s="589" t="s">
        <v>8587</v>
      </c>
    </row>
    <row r="1454" spans="1:14" x14ac:dyDescent="0.2">
      <c r="A1454" s="589" t="s">
        <v>611</v>
      </c>
      <c r="B1454" s="589" t="s">
        <v>8588</v>
      </c>
      <c r="C1454" s="589" t="s">
        <v>8589</v>
      </c>
      <c r="D1454" s="589" t="s">
        <v>8590</v>
      </c>
      <c r="E1454" s="589" t="s">
        <v>8591</v>
      </c>
      <c r="F1454" s="590">
        <v>43083</v>
      </c>
      <c r="G1454" s="591">
        <v>124.95</v>
      </c>
      <c r="H1454" s="591">
        <v>1</v>
      </c>
      <c r="I1454" s="591">
        <f t="shared" si="22"/>
        <v>124.95</v>
      </c>
      <c r="J1454" s="589" t="s">
        <v>474</v>
      </c>
      <c r="K1454" s="589" t="s">
        <v>377</v>
      </c>
      <c r="L1454" s="590">
        <v>43091</v>
      </c>
      <c r="M1454" s="589" t="s">
        <v>71</v>
      </c>
      <c r="N1454" s="589" t="s">
        <v>474</v>
      </c>
    </row>
    <row r="1455" spans="1:14" x14ac:dyDescent="0.2">
      <c r="A1455" s="589" t="s">
        <v>611</v>
      </c>
      <c r="B1455" s="589" t="s">
        <v>466</v>
      </c>
      <c r="C1455" s="589" t="s">
        <v>467</v>
      </c>
      <c r="D1455" s="589" t="s">
        <v>468</v>
      </c>
      <c r="E1455" s="589" t="s">
        <v>8592</v>
      </c>
      <c r="F1455" s="590">
        <v>43069</v>
      </c>
      <c r="G1455" s="591">
        <v>10.88</v>
      </c>
      <c r="H1455" s="591">
        <v>1</v>
      </c>
      <c r="I1455" s="591">
        <f t="shared" si="22"/>
        <v>10.88</v>
      </c>
      <c r="J1455" s="589" t="s">
        <v>474</v>
      </c>
      <c r="K1455" s="589" t="s">
        <v>589</v>
      </c>
      <c r="L1455" s="590">
        <v>43082</v>
      </c>
      <c r="M1455" s="589" t="s">
        <v>71</v>
      </c>
      <c r="N1455" s="589" t="s">
        <v>474</v>
      </c>
    </row>
    <row r="1456" spans="1:14" x14ac:dyDescent="0.2">
      <c r="A1456" s="589" t="s">
        <v>611</v>
      </c>
      <c r="B1456" s="589" t="s">
        <v>2440</v>
      </c>
      <c r="C1456" s="589" t="s">
        <v>2441</v>
      </c>
      <c r="D1456" s="589" t="s">
        <v>2442</v>
      </c>
      <c r="E1456" s="589" t="s">
        <v>8593</v>
      </c>
      <c r="F1456" s="590">
        <v>43091</v>
      </c>
      <c r="G1456" s="591">
        <v>65.98</v>
      </c>
      <c r="H1456" s="591">
        <v>1</v>
      </c>
      <c r="I1456" s="591">
        <f t="shared" si="22"/>
        <v>65.98</v>
      </c>
      <c r="J1456" s="589" t="s">
        <v>8594</v>
      </c>
      <c r="K1456" s="589" t="s">
        <v>509</v>
      </c>
      <c r="L1456" s="590">
        <v>43091</v>
      </c>
      <c r="M1456" s="589" t="s">
        <v>71</v>
      </c>
      <c r="N1456" s="589" t="s">
        <v>8595</v>
      </c>
    </row>
    <row r="1457" spans="1:14" x14ac:dyDescent="0.2">
      <c r="A1457" s="589" t="s">
        <v>611</v>
      </c>
      <c r="B1457" s="589" t="s">
        <v>2440</v>
      </c>
      <c r="C1457" s="589" t="s">
        <v>2441</v>
      </c>
      <c r="D1457" s="589" t="s">
        <v>2442</v>
      </c>
      <c r="E1457" s="589" t="s">
        <v>8596</v>
      </c>
      <c r="F1457" s="590">
        <v>43091</v>
      </c>
      <c r="G1457" s="591">
        <v>699</v>
      </c>
      <c r="H1457" s="591">
        <v>1</v>
      </c>
      <c r="I1457" s="591">
        <f t="shared" si="22"/>
        <v>699</v>
      </c>
      <c r="J1457" s="589" t="s">
        <v>8597</v>
      </c>
      <c r="K1457" s="589" t="s">
        <v>612</v>
      </c>
      <c r="L1457" s="590">
        <v>43091</v>
      </c>
      <c r="M1457" s="589" t="s">
        <v>71</v>
      </c>
      <c r="N1457" s="589" t="s">
        <v>8598</v>
      </c>
    </row>
    <row r="1458" spans="1:14" x14ac:dyDescent="0.2">
      <c r="A1458" s="589" t="s">
        <v>611</v>
      </c>
      <c r="B1458" s="589" t="s">
        <v>2440</v>
      </c>
      <c r="C1458" s="589" t="s">
        <v>2441</v>
      </c>
      <c r="D1458" s="589" t="s">
        <v>2442</v>
      </c>
      <c r="E1458" s="589" t="s">
        <v>8599</v>
      </c>
      <c r="F1458" s="590">
        <v>43091</v>
      </c>
      <c r="G1458" s="591">
        <v>1150</v>
      </c>
      <c r="H1458" s="591">
        <v>1</v>
      </c>
      <c r="I1458" s="591">
        <f t="shared" si="22"/>
        <v>1150</v>
      </c>
      <c r="J1458" s="589" t="s">
        <v>8600</v>
      </c>
      <c r="K1458" s="589" t="s">
        <v>260</v>
      </c>
      <c r="L1458" s="590">
        <v>43091</v>
      </c>
      <c r="M1458" s="589" t="s">
        <v>71</v>
      </c>
      <c r="N1458" s="589" t="s">
        <v>8601</v>
      </c>
    </row>
    <row r="1459" spans="1:14" x14ac:dyDescent="0.2">
      <c r="A1459" s="589" t="s">
        <v>611</v>
      </c>
      <c r="B1459" s="589" t="s">
        <v>2440</v>
      </c>
      <c r="C1459" s="589" t="s">
        <v>2441</v>
      </c>
      <c r="D1459" s="589" t="s">
        <v>2442</v>
      </c>
      <c r="E1459" s="589" t="s">
        <v>8602</v>
      </c>
      <c r="F1459" s="590">
        <v>43091</v>
      </c>
      <c r="G1459" s="591">
        <v>467.63</v>
      </c>
      <c r="H1459" s="591">
        <v>1</v>
      </c>
      <c r="I1459" s="591">
        <f t="shared" si="22"/>
        <v>467.63</v>
      </c>
      <c r="J1459" s="589" t="s">
        <v>8603</v>
      </c>
      <c r="K1459" s="589" t="s">
        <v>260</v>
      </c>
      <c r="L1459" s="590">
        <v>43091</v>
      </c>
      <c r="M1459" s="589" t="s">
        <v>71</v>
      </c>
      <c r="N1459" s="589" t="s">
        <v>8604</v>
      </c>
    </row>
    <row r="1460" spans="1:14" x14ac:dyDescent="0.2">
      <c r="A1460" s="589" t="s">
        <v>611</v>
      </c>
      <c r="B1460" s="589" t="s">
        <v>2440</v>
      </c>
      <c r="C1460" s="589" t="s">
        <v>2441</v>
      </c>
      <c r="D1460" s="589" t="s">
        <v>2442</v>
      </c>
      <c r="E1460" s="589" t="s">
        <v>8605</v>
      </c>
      <c r="F1460" s="590">
        <v>43091</v>
      </c>
      <c r="G1460" s="591">
        <v>699</v>
      </c>
      <c r="H1460" s="591">
        <v>1</v>
      </c>
      <c r="I1460" s="591">
        <f t="shared" si="22"/>
        <v>699</v>
      </c>
      <c r="J1460" s="589" t="s">
        <v>8606</v>
      </c>
      <c r="K1460" s="589" t="s">
        <v>612</v>
      </c>
      <c r="L1460" s="590">
        <v>43091</v>
      </c>
      <c r="M1460" s="589" t="s">
        <v>71</v>
      </c>
      <c r="N1460" s="589" t="s">
        <v>8607</v>
      </c>
    </row>
    <row r="1461" spans="1:14" x14ac:dyDescent="0.2">
      <c r="A1461" s="589" t="s">
        <v>611</v>
      </c>
      <c r="B1461" s="589" t="s">
        <v>2440</v>
      </c>
      <c r="C1461" s="589" t="s">
        <v>2441</v>
      </c>
      <c r="D1461" s="589" t="s">
        <v>2442</v>
      </c>
      <c r="E1461" s="589" t="s">
        <v>8608</v>
      </c>
      <c r="F1461" s="590">
        <v>43091</v>
      </c>
      <c r="G1461" s="591">
        <v>34.99</v>
      </c>
      <c r="H1461" s="591">
        <v>1</v>
      </c>
      <c r="I1461" s="591">
        <f t="shared" si="22"/>
        <v>34.99</v>
      </c>
      <c r="J1461" s="589" t="s">
        <v>8609</v>
      </c>
      <c r="K1461" s="589" t="s">
        <v>2943</v>
      </c>
      <c r="L1461" s="590">
        <v>43091</v>
      </c>
      <c r="M1461" s="589" t="s">
        <v>71</v>
      </c>
      <c r="N1461" s="589" t="s">
        <v>8610</v>
      </c>
    </row>
    <row r="1462" spans="1:14" x14ac:dyDescent="0.2">
      <c r="A1462" s="589" t="s">
        <v>611</v>
      </c>
      <c r="B1462" s="589" t="s">
        <v>2440</v>
      </c>
      <c r="C1462" s="589" t="s">
        <v>2441</v>
      </c>
      <c r="D1462" s="589" t="s">
        <v>2442</v>
      </c>
      <c r="E1462" s="589" t="s">
        <v>8611</v>
      </c>
      <c r="F1462" s="590">
        <v>43090</v>
      </c>
      <c r="G1462" s="591">
        <v>706.1</v>
      </c>
      <c r="H1462" s="591">
        <v>1</v>
      </c>
      <c r="I1462" s="591">
        <f t="shared" si="22"/>
        <v>706.1</v>
      </c>
      <c r="J1462" s="589" t="s">
        <v>8612</v>
      </c>
      <c r="K1462" s="589" t="s">
        <v>520</v>
      </c>
      <c r="L1462" s="590">
        <v>43091</v>
      </c>
      <c r="M1462" s="589" t="s">
        <v>71</v>
      </c>
      <c r="N1462" s="589" t="s">
        <v>8613</v>
      </c>
    </row>
    <row r="1463" spans="1:14" x14ac:dyDescent="0.2">
      <c r="A1463" s="589" t="s">
        <v>611</v>
      </c>
      <c r="B1463" s="589" t="s">
        <v>2440</v>
      </c>
      <c r="C1463" s="589" t="s">
        <v>2441</v>
      </c>
      <c r="D1463" s="589" t="s">
        <v>2442</v>
      </c>
      <c r="E1463" s="589" t="s">
        <v>8614</v>
      </c>
      <c r="F1463" s="590">
        <v>43090</v>
      </c>
      <c r="G1463" s="591">
        <v>250.47</v>
      </c>
      <c r="H1463" s="591">
        <v>1</v>
      </c>
      <c r="I1463" s="591">
        <f t="shared" si="22"/>
        <v>250.47</v>
      </c>
      <c r="J1463" s="589" t="s">
        <v>8615</v>
      </c>
      <c r="K1463" s="589" t="s">
        <v>547</v>
      </c>
      <c r="L1463" s="590">
        <v>43091</v>
      </c>
      <c r="M1463" s="589" t="s">
        <v>71</v>
      </c>
      <c r="N1463" s="589" t="s">
        <v>8616</v>
      </c>
    </row>
    <row r="1464" spans="1:14" x14ac:dyDescent="0.2">
      <c r="A1464" s="589" t="s">
        <v>611</v>
      </c>
      <c r="B1464" s="589" t="s">
        <v>2440</v>
      </c>
      <c r="C1464" s="589" t="s">
        <v>2441</v>
      </c>
      <c r="D1464" s="589" t="s">
        <v>2442</v>
      </c>
      <c r="E1464" s="589" t="s">
        <v>8617</v>
      </c>
      <c r="F1464" s="590">
        <v>43090</v>
      </c>
      <c r="G1464" s="591">
        <v>23.98</v>
      </c>
      <c r="H1464" s="591">
        <v>1</v>
      </c>
      <c r="I1464" s="591">
        <f t="shared" si="22"/>
        <v>23.98</v>
      </c>
      <c r="J1464" s="589" t="s">
        <v>8618</v>
      </c>
      <c r="K1464" s="589" t="s">
        <v>2036</v>
      </c>
      <c r="L1464" s="590">
        <v>43091</v>
      </c>
      <c r="M1464" s="589" t="s">
        <v>71</v>
      </c>
      <c r="N1464" s="589" t="s">
        <v>8619</v>
      </c>
    </row>
    <row r="1465" spans="1:14" x14ac:dyDescent="0.2">
      <c r="A1465" s="589" t="s">
        <v>611</v>
      </c>
      <c r="B1465" s="589" t="s">
        <v>2440</v>
      </c>
      <c r="C1465" s="589" t="s">
        <v>2441</v>
      </c>
      <c r="D1465" s="589" t="s">
        <v>2442</v>
      </c>
      <c r="E1465" s="589" t="s">
        <v>8620</v>
      </c>
      <c r="F1465" s="590">
        <v>43090</v>
      </c>
      <c r="G1465" s="591">
        <v>406.07</v>
      </c>
      <c r="H1465" s="591">
        <v>1</v>
      </c>
      <c r="I1465" s="591">
        <f t="shared" si="22"/>
        <v>406.07</v>
      </c>
      <c r="J1465" s="589" t="s">
        <v>8621</v>
      </c>
      <c r="K1465" s="589" t="s">
        <v>260</v>
      </c>
      <c r="L1465" s="590">
        <v>43091</v>
      </c>
      <c r="M1465" s="589" t="s">
        <v>71</v>
      </c>
      <c r="N1465" s="589" t="s">
        <v>8622</v>
      </c>
    </row>
    <row r="1466" spans="1:14" x14ac:dyDescent="0.2">
      <c r="A1466" s="589" t="s">
        <v>611</v>
      </c>
      <c r="B1466" s="589" t="s">
        <v>2440</v>
      </c>
      <c r="C1466" s="589" t="s">
        <v>2441</v>
      </c>
      <c r="D1466" s="589" t="s">
        <v>2442</v>
      </c>
      <c r="E1466" s="589" t="s">
        <v>8623</v>
      </c>
      <c r="F1466" s="590">
        <v>43090</v>
      </c>
      <c r="G1466" s="591">
        <v>25.99</v>
      </c>
      <c r="H1466" s="591">
        <v>1</v>
      </c>
      <c r="I1466" s="591">
        <f t="shared" si="22"/>
        <v>25.99</v>
      </c>
      <c r="J1466" s="589" t="s">
        <v>8624</v>
      </c>
      <c r="K1466" s="589" t="s">
        <v>2094</v>
      </c>
      <c r="L1466" s="590">
        <v>43091</v>
      </c>
      <c r="M1466" s="589" t="s">
        <v>71</v>
      </c>
      <c r="N1466" s="589" t="s">
        <v>8625</v>
      </c>
    </row>
    <row r="1467" spans="1:14" x14ac:dyDescent="0.2">
      <c r="A1467" s="589" t="s">
        <v>611</v>
      </c>
      <c r="B1467" s="589" t="s">
        <v>2440</v>
      </c>
      <c r="C1467" s="589" t="s">
        <v>2441</v>
      </c>
      <c r="D1467" s="589" t="s">
        <v>2442</v>
      </c>
      <c r="E1467" s="589" t="s">
        <v>8626</v>
      </c>
      <c r="F1467" s="590">
        <v>43090</v>
      </c>
      <c r="G1467" s="591">
        <v>49.9</v>
      </c>
      <c r="H1467" s="591">
        <v>1</v>
      </c>
      <c r="I1467" s="591">
        <f t="shared" si="22"/>
        <v>49.9</v>
      </c>
      <c r="J1467" s="589" t="s">
        <v>8627</v>
      </c>
      <c r="K1467" s="589" t="s">
        <v>509</v>
      </c>
      <c r="L1467" s="590">
        <v>43091</v>
      </c>
      <c r="M1467" s="589" t="s">
        <v>71</v>
      </c>
      <c r="N1467" s="589" t="s">
        <v>8628</v>
      </c>
    </row>
    <row r="1468" spans="1:14" x14ac:dyDescent="0.2">
      <c r="A1468" s="589" t="s">
        <v>611</v>
      </c>
      <c r="B1468" s="589" t="s">
        <v>2440</v>
      </c>
      <c r="C1468" s="589" t="s">
        <v>2441</v>
      </c>
      <c r="D1468" s="589" t="s">
        <v>2442</v>
      </c>
      <c r="E1468" s="589" t="s">
        <v>8629</v>
      </c>
      <c r="F1468" s="590">
        <v>43090</v>
      </c>
      <c r="G1468" s="591">
        <v>68.989999999999995</v>
      </c>
      <c r="H1468" s="591">
        <v>1</v>
      </c>
      <c r="I1468" s="591">
        <f t="shared" si="22"/>
        <v>68.989999999999995</v>
      </c>
      <c r="J1468" s="589" t="s">
        <v>8630</v>
      </c>
      <c r="K1468" s="589" t="s">
        <v>346</v>
      </c>
      <c r="L1468" s="590">
        <v>43091</v>
      </c>
      <c r="M1468" s="589" t="s">
        <v>71</v>
      </c>
      <c r="N1468" s="589" t="s">
        <v>8631</v>
      </c>
    </row>
    <row r="1469" spans="1:14" x14ac:dyDescent="0.2">
      <c r="A1469" s="589" t="s">
        <v>611</v>
      </c>
      <c r="B1469" s="589" t="s">
        <v>2440</v>
      </c>
      <c r="C1469" s="589" t="s">
        <v>2441</v>
      </c>
      <c r="D1469" s="589" t="s">
        <v>2442</v>
      </c>
      <c r="E1469" s="589" t="s">
        <v>8632</v>
      </c>
      <c r="F1469" s="590">
        <v>43090</v>
      </c>
      <c r="G1469" s="591">
        <v>27</v>
      </c>
      <c r="H1469" s="591">
        <v>1</v>
      </c>
      <c r="I1469" s="591">
        <f t="shared" si="22"/>
        <v>27</v>
      </c>
      <c r="J1469" s="589" t="s">
        <v>8633</v>
      </c>
      <c r="K1469" s="589" t="s">
        <v>2943</v>
      </c>
      <c r="L1469" s="590">
        <v>43091</v>
      </c>
      <c r="M1469" s="589" t="s">
        <v>71</v>
      </c>
      <c r="N1469" s="589" t="s">
        <v>8634</v>
      </c>
    </row>
    <row r="1470" spans="1:14" x14ac:dyDescent="0.2">
      <c r="A1470" s="589" t="s">
        <v>611</v>
      </c>
      <c r="B1470" s="589" t="s">
        <v>2440</v>
      </c>
      <c r="C1470" s="589" t="s">
        <v>2441</v>
      </c>
      <c r="D1470" s="589" t="s">
        <v>2442</v>
      </c>
      <c r="E1470" s="589" t="s">
        <v>8635</v>
      </c>
      <c r="F1470" s="590">
        <v>43090</v>
      </c>
      <c r="G1470" s="591">
        <v>554.41</v>
      </c>
      <c r="H1470" s="591">
        <v>1</v>
      </c>
      <c r="I1470" s="591">
        <f t="shared" si="22"/>
        <v>554.41</v>
      </c>
      <c r="J1470" s="589" t="s">
        <v>8636</v>
      </c>
      <c r="K1470" s="589" t="s">
        <v>8637</v>
      </c>
      <c r="L1470" s="590">
        <v>43091</v>
      </c>
      <c r="M1470" s="589" t="s">
        <v>71</v>
      </c>
      <c r="N1470" s="589" t="s">
        <v>8638</v>
      </c>
    </row>
    <row r="1471" spans="1:14" x14ac:dyDescent="0.2">
      <c r="A1471" s="589" t="s">
        <v>611</v>
      </c>
      <c r="B1471" s="589" t="s">
        <v>2440</v>
      </c>
      <c r="C1471" s="589" t="s">
        <v>2441</v>
      </c>
      <c r="D1471" s="589" t="s">
        <v>2442</v>
      </c>
      <c r="E1471" s="589" t="s">
        <v>8639</v>
      </c>
      <c r="F1471" s="590">
        <v>43090</v>
      </c>
      <c r="G1471" s="591">
        <v>1163.02</v>
      </c>
      <c r="H1471" s="591">
        <v>1</v>
      </c>
      <c r="I1471" s="591">
        <f t="shared" si="22"/>
        <v>1163.02</v>
      </c>
      <c r="J1471" s="589" t="s">
        <v>8640</v>
      </c>
      <c r="K1471" s="589" t="s">
        <v>509</v>
      </c>
      <c r="L1471" s="590">
        <v>43091</v>
      </c>
      <c r="M1471" s="589" t="s">
        <v>71</v>
      </c>
      <c r="N1471" s="589" t="s">
        <v>8641</v>
      </c>
    </row>
    <row r="1472" spans="1:14" x14ac:dyDescent="0.2">
      <c r="A1472" s="589" t="s">
        <v>611</v>
      </c>
      <c r="B1472" s="589" t="s">
        <v>2440</v>
      </c>
      <c r="C1472" s="589" t="s">
        <v>2441</v>
      </c>
      <c r="D1472" s="589" t="s">
        <v>2442</v>
      </c>
      <c r="E1472" s="589" t="s">
        <v>8642</v>
      </c>
      <c r="F1472" s="590">
        <v>43088</v>
      </c>
      <c r="G1472" s="591">
        <v>141.36000000000001</v>
      </c>
      <c r="H1472" s="591">
        <v>1</v>
      </c>
      <c r="I1472" s="591">
        <f t="shared" si="22"/>
        <v>141.36000000000001</v>
      </c>
      <c r="J1472" s="589" t="s">
        <v>8643</v>
      </c>
      <c r="K1472" s="589" t="s">
        <v>223</v>
      </c>
      <c r="L1472" s="590">
        <v>43091</v>
      </c>
      <c r="M1472" s="589" t="s">
        <v>71</v>
      </c>
      <c r="N1472" s="589" t="s">
        <v>8644</v>
      </c>
    </row>
    <row r="1473" spans="1:14" x14ac:dyDescent="0.2">
      <c r="A1473" s="589" t="s">
        <v>611</v>
      </c>
      <c r="B1473" s="589" t="s">
        <v>2440</v>
      </c>
      <c r="C1473" s="589" t="s">
        <v>2441</v>
      </c>
      <c r="D1473" s="589" t="s">
        <v>2442</v>
      </c>
      <c r="E1473" s="589" t="s">
        <v>8645</v>
      </c>
      <c r="F1473" s="590">
        <v>43086</v>
      </c>
      <c r="G1473" s="591">
        <v>1077</v>
      </c>
      <c r="H1473" s="591">
        <v>1</v>
      </c>
      <c r="I1473" s="591">
        <f t="shared" si="22"/>
        <v>1077</v>
      </c>
      <c r="J1473" s="589" t="s">
        <v>8646</v>
      </c>
      <c r="K1473" s="589" t="s">
        <v>223</v>
      </c>
      <c r="L1473" s="590">
        <v>43091</v>
      </c>
      <c r="M1473" s="589" t="s">
        <v>71</v>
      </c>
      <c r="N1473" s="589" t="s">
        <v>8647</v>
      </c>
    </row>
    <row r="1474" spans="1:14" x14ac:dyDescent="0.2">
      <c r="A1474" s="589" t="s">
        <v>611</v>
      </c>
      <c r="B1474" s="589" t="s">
        <v>2440</v>
      </c>
      <c r="C1474" s="589" t="s">
        <v>2441</v>
      </c>
      <c r="D1474" s="589" t="s">
        <v>2442</v>
      </c>
      <c r="E1474" s="589" t="s">
        <v>8648</v>
      </c>
      <c r="F1474" s="590">
        <v>43083</v>
      </c>
      <c r="G1474" s="591">
        <v>416</v>
      </c>
      <c r="H1474" s="591">
        <v>1</v>
      </c>
      <c r="I1474" s="591">
        <f t="shared" si="22"/>
        <v>416</v>
      </c>
      <c r="J1474" s="589" t="s">
        <v>8649</v>
      </c>
      <c r="K1474" s="589" t="s">
        <v>668</v>
      </c>
      <c r="L1474" s="590">
        <v>43083</v>
      </c>
      <c r="M1474" s="589" t="s">
        <v>71</v>
      </c>
      <c r="N1474" s="589" t="s">
        <v>8650</v>
      </c>
    </row>
    <row r="1475" spans="1:14" x14ac:dyDescent="0.2">
      <c r="A1475" s="589" t="s">
        <v>611</v>
      </c>
      <c r="B1475" s="589" t="s">
        <v>2440</v>
      </c>
      <c r="C1475" s="589" t="s">
        <v>2441</v>
      </c>
      <c r="D1475" s="589" t="s">
        <v>2442</v>
      </c>
      <c r="E1475" s="589" t="s">
        <v>8651</v>
      </c>
      <c r="F1475" s="590">
        <v>43083</v>
      </c>
      <c r="G1475" s="591">
        <v>1248.98</v>
      </c>
      <c r="H1475" s="591">
        <v>1</v>
      </c>
      <c r="I1475" s="591">
        <f t="shared" ref="I1475:I1538" si="23">G1475*H1475</f>
        <v>1248.98</v>
      </c>
      <c r="J1475" s="589" t="s">
        <v>8652</v>
      </c>
      <c r="K1475" s="589" t="s">
        <v>260</v>
      </c>
      <c r="L1475" s="590">
        <v>43083</v>
      </c>
      <c r="M1475" s="589" t="s">
        <v>71</v>
      </c>
      <c r="N1475" s="589" t="s">
        <v>8653</v>
      </c>
    </row>
    <row r="1476" spans="1:14" x14ac:dyDescent="0.2">
      <c r="A1476" s="589" t="s">
        <v>611</v>
      </c>
      <c r="B1476" s="589" t="s">
        <v>2440</v>
      </c>
      <c r="C1476" s="589" t="s">
        <v>2441</v>
      </c>
      <c r="D1476" s="589" t="s">
        <v>2442</v>
      </c>
      <c r="E1476" s="589" t="s">
        <v>8654</v>
      </c>
      <c r="F1476" s="590">
        <v>43083</v>
      </c>
      <c r="G1476" s="591">
        <v>268.89</v>
      </c>
      <c r="H1476" s="591">
        <v>1</v>
      </c>
      <c r="I1476" s="591">
        <f t="shared" si="23"/>
        <v>268.89</v>
      </c>
      <c r="J1476" s="589" t="s">
        <v>8655</v>
      </c>
      <c r="K1476" s="589" t="s">
        <v>225</v>
      </c>
      <c r="L1476" s="590">
        <v>43083</v>
      </c>
      <c r="M1476" s="589" t="s">
        <v>71</v>
      </c>
      <c r="N1476" s="589" t="s">
        <v>8656</v>
      </c>
    </row>
    <row r="1477" spans="1:14" x14ac:dyDescent="0.2">
      <c r="A1477" s="589" t="s">
        <v>611</v>
      </c>
      <c r="B1477" s="589" t="s">
        <v>2440</v>
      </c>
      <c r="C1477" s="589" t="s">
        <v>2441</v>
      </c>
      <c r="D1477" s="589" t="s">
        <v>2442</v>
      </c>
      <c r="E1477" s="589" t="s">
        <v>8657</v>
      </c>
      <c r="F1477" s="590">
        <v>43083</v>
      </c>
      <c r="G1477" s="591">
        <v>212.28</v>
      </c>
      <c r="H1477" s="591">
        <v>1</v>
      </c>
      <c r="I1477" s="591">
        <f t="shared" si="23"/>
        <v>212.28</v>
      </c>
      <c r="J1477" s="589" t="s">
        <v>8658</v>
      </c>
      <c r="K1477" s="589" t="s">
        <v>547</v>
      </c>
      <c r="L1477" s="590">
        <v>43083</v>
      </c>
      <c r="M1477" s="589" t="s">
        <v>71</v>
      </c>
      <c r="N1477" s="589" t="s">
        <v>8659</v>
      </c>
    </row>
    <row r="1478" spans="1:14" x14ac:dyDescent="0.2">
      <c r="A1478" s="589" t="s">
        <v>611</v>
      </c>
      <c r="B1478" s="589" t="s">
        <v>2440</v>
      </c>
      <c r="C1478" s="589" t="s">
        <v>2441</v>
      </c>
      <c r="D1478" s="589" t="s">
        <v>2442</v>
      </c>
      <c r="E1478" s="589" t="s">
        <v>8660</v>
      </c>
      <c r="F1478" s="590">
        <v>43083</v>
      </c>
      <c r="G1478" s="591">
        <v>129.47</v>
      </c>
      <c r="H1478" s="591">
        <v>1</v>
      </c>
      <c r="I1478" s="591">
        <f t="shared" si="23"/>
        <v>129.47</v>
      </c>
      <c r="J1478" s="589" t="s">
        <v>8661</v>
      </c>
      <c r="K1478" s="589" t="s">
        <v>2943</v>
      </c>
      <c r="L1478" s="590">
        <v>43083</v>
      </c>
      <c r="M1478" s="589" t="s">
        <v>71</v>
      </c>
      <c r="N1478" s="589" t="s">
        <v>8662</v>
      </c>
    </row>
    <row r="1479" spans="1:14" x14ac:dyDescent="0.2">
      <c r="A1479" s="589" t="s">
        <v>611</v>
      </c>
      <c r="B1479" s="589" t="s">
        <v>2440</v>
      </c>
      <c r="C1479" s="589" t="s">
        <v>2441</v>
      </c>
      <c r="D1479" s="589" t="s">
        <v>2442</v>
      </c>
      <c r="E1479" s="589" t="s">
        <v>8663</v>
      </c>
      <c r="F1479" s="590">
        <v>43083</v>
      </c>
      <c r="G1479" s="591">
        <v>640.19000000000005</v>
      </c>
      <c r="H1479" s="591">
        <v>1</v>
      </c>
      <c r="I1479" s="591">
        <f t="shared" si="23"/>
        <v>640.19000000000005</v>
      </c>
      <c r="J1479" s="589" t="s">
        <v>8664</v>
      </c>
      <c r="K1479" s="589" t="s">
        <v>260</v>
      </c>
      <c r="L1479" s="590">
        <v>43083</v>
      </c>
      <c r="M1479" s="589" t="s">
        <v>71</v>
      </c>
      <c r="N1479" s="589" t="s">
        <v>8665</v>
      </c>
    </row>
    <row r="1480" spans="1:14" x14ac:dyDescent="0.2">
      <c r="A1480" s="589" t="s">
        <v>611</v>
      </c>
      <c r="B1480" s="589" t="s">
        <v>2440</v>
      </c>
      <c r="C1480" s="589" t="s">
        <v>2441</v>
      </c>
      <c r="D1480" s="589" t="s">
        <v>2442</v>
      </c>
      <c r="E1480" s="589" t="s">
        <v>8666</v>
      </c>
      <c r="F1480" s="590">
        <v>43082</v>
      </c>
      <c r="G1480" s="591">
        <v>1327</v>
      </c>
      <c r="H1480" s="591">
        <v>1</v>
      </c>
      <c r="I1480" s="591">
        <f t="shared" si="23"/>
        <v>1327</v>
      </c>
      <c r="J1480" s="589" t="s">
        <v>5585</v>
      </c>
      <c r="K1480" s="589" t="s">
        <v>668</v>
      </c>
      <c r="L1480" s="590">
        <v>43083</v>
      </c>
      <c r="M1480" s="589" t="s">
        <v>71</v>
      </c>
      <c r="N1480" s="589" t="s">
        <v>5586</v>
      </c>
    </row>
    <row r="1481" spans="1:14" x14ac:dyDescent="0.2">
      <c r="A1481" s="589" t="s">
        <v>611</v>
      </c>
      <c r="B1481" s="589" t="s">
        <v>2440</v>
      </c>
      <c r="C1481" s="589" t="s">
        <v>2441</v>
      </c>
      <c r="D1481" s="589" t="s">
        <v>2442</v>
      </c>
      <c r="E1481" s="589" t="s">
        <v>8667</v>
      </c>
      <c r="F1481" s="590">
        <v>43082</v>
      </c>
      <c r="G1481" s="591">
        <v>340</v>
      </c>
      <c r="H1481" s="591">
        <v>1</v>
      </c>
      <c r="I1481" s="591">
        <f t="shared" si="23"/>
        <v>340</v>
      </c>
      <c r="J1481" s="589" t="s">
        <v>8668</v>
      </c>
      <c r="K1481" s="589" t="s">
        <v>668</v>
      </c>
      <c r="L1481" s="590">
        <v>43083</v>
      </c>
      <c r="M1481" s="589" t="s">
        <v>71</v>
      </c>
      <c r="N1481" s="589" t="s">
        <v>8669</v>
      </c>
    </row>
    <row r="1482" spans="1:14" x14ac:dyDescent="0.2">
      <c r="A1482" s="589" t="s">
        <v>611</v>
      </c>
      <c r="B1482" s="589" t="s">
        <v>2440</v>
      </c>
      <c r="C1482" s="589" t="s">
        <v>2441</v>
      </c>
      <c r="D1482" s="589" t="s">
        <v>2442</v>
      </c>
      <c r="E1482" s="589" t="s">
        <v>8670</v>
      </c>
      <c r="F1482" s="590">
        <v>43082</v>
      </c>
      <c r="G1482" s="591">
        <v>208</v>
      </c>
      <c r="H1482" s="591">
        <v>1</v>
      </c>
      <c r="I1482" s="591">
        <f t="shared" si="23"/>
        <v>208</v>
      </c>
      <c r="J1482" s="589" t="s">
        <v>8671</v>
      </c>
      <c r="K1482" s="589" t="s">
        <v>668</v>
      </c>
      <c r="L1482" s="590">
        <v>43083</v>
      </c>
      <c r="M1482" s="589" t="s">
        <v>71</v>
      </c>
      <c r="N1482" s="589" t="s">
        <v>8672</v>
      </c>
    </row>
    <row r="1483" spans="1:14" x14ac:dyDescent="0.2">
      <c r="A1483" s="589" t="s">
        <v>611</v>
      </c>
      <c r="B1483" s="589" t="s">
        <v>2440</v>
      </c>
      <c r="C1483" s="589" t="s">
        <v>2441</v>
      </c>
      <c r="D1483" s="589" t="s">
        <v>2442</v>
      </c>
      <c r="E1483" s="589" t="s">
        <v>8673</v>
      </c>
      <c r="F1483" s="590">
        <v>43082</v>
      </c>
      <c r="G1483" s="591">
        <v>208</v>
      </c>
      <c r="H1483" s="591">
        <v>1</v>
      </c>
      <c r="I1483" s="591">
        <f t="shared" si="23"/>
        <v>208</v>
      </c>
      <c r="J1483" s="589" t="s">
        <v>8674</v>
      </c>
      <c r="K1483" s="589" t="s">
        <v>668</v>
      </c>
      <c r="L1483" s="590">
        <v>43083</v>
      </c>
      <c r="M1483" s="589" t="s">
        <v>71</v>
      </c>
      <c r="N1483" s="589" t="s">
        <v>8675</v>
      </c>
    </row>
    <row r="1484" spans="1:14" x14ac:dyDescent="0.2">
      <c r="A1484" s="589" t="s">
        <v>611</v>
      </c>
      <c r="B1484" s="589" t="s">
        <v>2440</v>
      </c>
      <c r="C1484" s="589" t="s">
        <v>2441</v>
      </c>
      <c r="D1484" s="589" t="s">
        <v>2442</v>
      </c>
      <c r="E1484" s="589" t="s">
        <v>8676</v>
      </c>
      <c r="F1484" s="590">
        <v>43082</v>
      </c>
      <c r="G1484" s="591">
        <v>209.89</v>
      </c>
      <c r="H1484" s="591">
        <v>1</v>
      </c>
      <c r="I1484" s="591">
        <f t="shared" si="23"/>
        <v>209.89</v>
      </c>
      <c r="J1484" s="589" t="s">
        <v>8677</v>
      </c>
      <c r="K1484" s="589" t="s">
        <v>668</v>
      </c>
      <c r="L1484" s="590">
        <v>43083</v>
      </c>
      <c r="M1484" s="589" t="s">
        <v>71</v>
      </c>
      <c r="N1484" s="589" t="s">
        <v>8678</v>
      </c>
    </row>
    <row r="1485" spans="1:14" x14ac:dyDescent="0.2">
      <c r="A1485" s="589" t="s">
        <v>611</v>
      </c>
      <c r="B1485" s="589" t="s">
        <v>2440</v>
      </c>
      <c r="C1485" s="589" t="s">
        <v>2441</v>
      </c>
      <c r="D1485" s="589" t="s">
        <v>2442</v>
      </c>
      <c r="E1485" s="589" t="s">
        <v>8679</v>
      </c>
      <c r="F1485" s="590">
        <v>43082</v>
      </c>
      <c r="G1485" s="591">
        <v>5500.97</v>
      </c>
      <c r="H1485" s="591">
        <v>1</v>
      </c>
      <c r="I1485" s="591">
        <f t="shared" si="23"/>
        <v>5500.97</v>
      </c>
      <c r="J1485" s="589" t="s">
        <v>8680</v>
      </c>
      <c r="K1485" s="589" t="s">
        <v>338</v>
      </c>
      <c r="L1485" s="590">
        <v>43083</v>
      </c>
      <c r="M1485" s="589" t="s">
        <v>71</v>
      </c>
      <c r="N1485" s="589" t="s">
        <v>8681</v>
      </c>
    </row>
    <row r="1486" spans="1:14" x14ac:dyDescent="0.2">
      <c r="A1486" s="589" t="s">
        <v>611</v>
      </c>
      <c r="B1486" s="589" t="s">
        <v>2440</v>
      </c>
      <c r="C1486" s="589" t="s">
        <v>2441</v>
      </c>
      <c r="D1486" s="589" t="s">
        <v>2442</v>
      </c>
      <c r="E1486" s="589" t="s">
        <v>8682</v>
      </c>
      <c r="F1486" s="590">
        <v>43081</v>
      </c>
      <c r="G1486" s="591">
        <v>801.01</v>
      </c>
      <c r="H1486" s="591">
        <v>1</v>
      </c>
      <c r="I1486" s="591">
        <f t="shared" si="23"/>
        <v>801.01</v>
      </c>
      <c r="J1486" s="589" t="s">
        <v>8683</v>
      </c>
      <c r="K1486" s="589" t="s">
        <v>8684</v>
      </c>
      <c r="L1486" s="590">
        <v>43083</v>
      </c>
      <c r="M1486" s="589" t="s">
        <v>71</v>
      </c>
      <c r="N1486" s="589" t="s">
        <v>8685</v>
      </c>
    </row>
    <row r="1487" spans="1:14" x14ac:dyDescent="0.2">
      <c r="A1487" s="589" t="s">
        <v>611</v>
      </c>
      <c r="B1487" s="589" t="s">
        <v>2440</v>
      </c>
      <c r="C1487" s="589" t="s">
        <v>2441</v>
      </c>
      <c r="D1487" s="589" t="s">
        <v>2442</v>
      </c>
      <c r="E1487" s="589" t="s">
        <v>8686</v>
      </c>
      <c r="F1487" s="590">
        <v>43070</v>
      </c>
      <c r="G1487" s="591">
        <v>393</v>
      </c>
      <c r="H1487" s="591">
        <v>1</v>
      </c>
      <c r="I1487" s="591">
        <f t="shared" si="23"/>
        <v>393</v>
      </c>
      <c r="J1487" s="589" t="s">
        <v>8687</v>
      </c>
      <c r="K1487" s="589" t="s">
        <v>668</v>
      </c>
      <c r="L1487" s="590">
        <v>43073</v>
      </c>
      <c r="M1487" s="589" t="s">
        <v>71</v>
      </c>
      <c r="N1487" s="589" t="s">
        <v>8688</v>
      </c>
    </row>
    <row r="1488" spans="1:14" x14ac:dyDescent="0.2">
      <c r="A1488" s="589" t="s">
        <v>611</v>
      </c>
      <c r="B1488" s="589" t="s">
        <v>2440</v>
      </c>
      <c r="C1488" s="589" t="s">
        <v>2441</v>
      </c>
      <c r="D1488" s="589" t="s">
        <v>2442</v>
      </c>
      <c r="E1488" s="589" t="s">
        <v>8689</v>
      </c>
      <c r="F1488" s="590">
        <v>43070</v>
      </c>
      <c r="G1488" s="591">
        <v>3515</v>
      </c>
      <c r="H1488" s="591">
        <v>1</v>
      </c>
      <c r="I1488" s="591">
        <f t="shared" si="23"/>
        <v>3515</v>
      </c>
      <c r="J1488" s="589" t="s">
        <v>8690</v>
      </c>
      <c r="K1488" s="589" t="s">
        <v>612</v>
      </c>
      <c r="L1488" s="590">
        <v>43073</v>
      </c>
      <c r="M1488" s="589" t="s">
        <v>71</v>
      </c>
      <c r="N1488" s="589" t="s">
        <v>8691</v>
      </c>
    </row>
    <row r="1489" spans="1:14" x14ac:dyDescent="0.2">
      <c r="A1489" s="589" t="s">
        <v>611</v>
      </c>
      <c r="B1489" s="589" t="s">
        <v>2440</v>
      </c>
      <c r="C1489" s="589" t="s">
        <v>2441</v>
      </c>
      <c r="D1489" s="589" t="s">
        <v>2442</v>
      </c>
      <c r="E1489" s="589" t="s">
        <v>8692</v>
      </c>
      <c r="F1489" s="590">
        <v>43070</v>
      </c>
      <c r="G1489" s="591">
        <v>520</v>
      </c>
      <c r="H1489" s="591">
        <v>1</v>
      </c>
      <c r="I1489" s="591">
        <f t="shared" si="23"/>
        <v>520</v>
      </c>
      <c r="J1489" s="589" t="s">
        <v>8693</v>
      </c>
      <c r="K1489" s="589" t="s">
        <v>2943</v>
      </c>
      <c r="L1489" s="590">
        <v>43073</v>
      </c>
      <c r="M1489" s="589" t="s">
        <v>71</v>
      </c>
      <c r="N1489" s="589" t="s">
        <v>8694</v>
      </c>
    </row>
    <row r="1490" spans="1:14" x14ac:dyDescent="0.2">
      <c r="A1490" s="589" t="s">
        <v>611</v>
      </c>
      <c r="B1490" s="589" t="s">
        <v>2440</v>
      </c>
      <c r="C1490" s="589" t="s">
        <v>2441</v>
      </c>
      <c r="D1490" s="589" t="s">
        <v>2442</v>
      </c>
      <c r="E1490" s="589" t="s">
        <v>8695</v>
      </c>
      <c r="F1490" s="590">
        <v>43070</v>
      </c>
      <c r="G1490" s="591">
        <v>934.12</v>
      </c>
      <c r="H1490" s="591">
        <v>1</v>
      </c>
      <c r="I1490" s="591">
        <f t="shared" si="23"/>
        <v>934.12</v>
      </c>
      <c r="J1490" s="589" t="s">
        <v>8696</v>
      </c>
      <c r="K1490" s="589" t="s">
        <v>668</v>
      </c>
      <c r="L1490" s="590">
        <v>43073</v>
      </c>
      <c r="M1490" s="589" t="s">
        <v>71</v>
      </c>
      <c r="N1490" s="589" t="s">
        <v>8697</v>
      </c>
    </row>
    <row r="1491" spans="1:14" x14ac:dyDescent="0.2">
      <c r="A1491" s="589" t="s">
        <v>611</v>
      </c>
      <c r="B1491" s="589" t="s">
        <v>2440</v>
      </c>
      <c r="C1491" s="589" t="s">
        <v>2441</v>
      </c>
      <c r="D1491" s="589" t="s">
        <v>2442</v>
      </c>
      <c r="E1491" s="589" t="s">
        <v>8698</v>
      </c>
      <c r="F1491" s="590">
        <v>43068</v>
      </c>
      <c r="G1491" s="591">
        <v>35.97</v>
      </c>
      <c r="H1491" s="591">
        <v>1</v>
      </c>
      <c r="I1491" s="591">
        <f t="shared" si="23"/>
        <v>35.97</v>
      </c>
      <c r="J1491" s="589" t="s">
        <v>8699</v>
      </c>
      <c r="K1491" s="589" t="s">
        <v>2056</v>
      </c>
      <c r="L1491" s="590">
        <v>43073</v>
      </c>
      <c r="M1491" s="589" t="s">
        <v>71</v>
      </c>
      <c r="N1491" s="589" t="s">
        <v>8700</v>
      </c>
    </row>
    <row r="1492" spans="1:14" x14ac:dyDescent="0.2">
      <c r="A1492" s="589" t="s">
        <v>611</v>
      </c>
      <c r="B1492" s="589" t="s">
        <v>8701</v>
      </c>
      <c r="C1492" s="589" t="s">
        <v>8702</v>
      </c>
      <c r="D1492" s="589" t="s">
        <v>8703</v>
      </c>
      <c r="E1492" s="589" t="s">
        <v>4850</v>
      </c>
      <c r="F1492" s="590">
        <v>43089</v>
      </c>
      <c r="G1492" s="591">
        <v>2600</v>
      </c>
      <c r="H1492" s="591">
        <v>1</v>
      </c>
      <c r="I1492" s="591">
        <f t="shared" si="23"/>
        <v>2600</v>
      </c>
      <c r="J1492" s="589" t="s">
        <v>474</v>
      </c>
      <c r="K1492" s="589" t="s">
        <v>529</v>
      </c>
      <c r="L1492" s="590">
        <v>43089</v>
      </c>
      <c r="M1492" s="589" t="s">
        <v>71</v>
      </c>
      <c r="N1492" s="589" t="s">
        <v>474</v>
      </c>
    </row>
    <row r="1493" spans="1:14" x14ac:dyDescent="0.2">
      <c r="A1493" s="589" t="s">
        <v>611</v>
      </c>
      <c r="B1493" s="589" t="s">
        <v>343</v>
      </c>
      <c r="C1493" s="589" t="s">
        <v>3821</v>
      </c>
      <c r="D1493" s="589" t="s">
        <v>344</v>
      </c>
      <c r="E1493" s="589" t="s">
        <v>8704</v>
      </c>
      <c r="F1493" s="590">
        <v>43082</v>
      </c>
      <c r="G1493" s="591">
        <v>110.4</v>
      </c>
      <c r="H1493" s="591">
        <v>1</v>
      </c>
      <c r="I1493" s="591">
        <f t="shared" si="23"/>
        <v>110.4</v>
      </c>
      <c r="J1493" s="589" t="s">
        <v>8705</v>
      </c>
      <c r="K1493" s="589" t="s">
        <v>2460</v>
      </c>
      <c r="L1493" s="590">
        <v>43082</v>
      </c>
      <c r="M1493" s="589" t="s">
        <v>71</v>
      </c>
      <c r="N1493" s="589" t="s">
        <v>8706</v>
      </c>
    </row>
    <row r="1494" spans="1:14" x14ac:dyDescent="0.2">
      <c r="A1494" s="589" t="s">
        <v>611</v>
      </c>
      <c r="B1494" s="589" t="s">
        <v>343</v>
      </c>
      <c r="C1494" s="589" t="s">
        <v>3821</v>
      </c>
      <c r="D1494" s="589" t="s">
        <v>344</v>
      </c>
      <c r="E1494" s="589" t="s">
        <v>8707</v>
      </c>
      <c r="F1494" s="590">
        <v>43081</v>
      </c>
      <c r="G1494" s="591">
        <v>145.36000000000001</v>
      </c>
      <c r="H1494" s="591">
        <v>1</v>
      </c>
      <c r="I1494" s="591">
        <f t="shared" si="23"/>
        <v>145.36000000000001</v>
      </c>
      <c r="J1494" s="589" t="s">
        <v>8708</v>
      </c>
      <c r="K1494" s="589" t="s">
        <v>2673</v>
      </c>
      <c r="L1494" s="590">
        <v>43082</v>
      </c>
      <c r="M1494" s="589" t="s">
        <v>71</v>
      </c>
      <c r="N1494" s="589" t="s">
        <v>8709</v>
      </c>
    </row>
    <row r="1495" spans="1:14" x14ac:dyDescent="0.2">
      <c r="A1495" s="589" t="s">
        <v>611</v>
      </c>
      <c r="B1495" s="589" t="s">
        <v>343</v>
      </c>
      <c r="C1495" s="589" t="s">
        <v>3821</v>
      </c>
      <c r="D1495" s="589" t="s">
        <v>344</v>
      </c>
      <c r="E1495" s="589" t="s">
        <v>8710</v>
      </c>
      <c r="F1495" s="590">
        <v>43083</v>
      </c>
      <c r="G1495" s="591">
        <v>55.21</v>
      </c>
      <c r="H1495" s="591">
        <v>1</v>
      </c>
      <c r="I1495" s="591">
        <f t="shared" si="23"/>
        <v>55.21</v>
      </c>
      <c r="J1495" s="589" t="s">
        <v>8711</v>
      </c>
      <c r="K1495" s="589" t="s">
        <v>2460</v>
      </c>
      <c r="L1495" s="590">
        <v>43083</v>
      </c>
      <c r="M1495" s="589" t="s">
        <v>71</v>
      </c>
      <c r="N1495" s="589" t="s">
        <v>8712</v>
      </c>
    </row>
    <row r="1496" spans="1:14" x14ac:dyDescent="0.2">
      <c r="A1496" s="589" t="s">
        <v>611</v>
      </c>
      <c r="B1496" s="589" t="s">
        <v>8713</v>
      </c>
      <c r="C1496" s="589" t="s">
        <v>8714</v>
      </c>
      <c r="D1496" s="589" t="s">
        <v>8715</v>
      </c>
      <c r="E1496" s="589" t="s">
        <v>8716</v>
      </c>
      <c r="F1496" s="590">
        <v>43087</v>
      </c>
      <c r="G1496" s="591">
        <v>4053.5</v>
      </c>
      <c r="H1496" s="591">
        <v>1</v>
      </c>
      <c r="I1496" s="591">
        <f t="shared" si="23"/>
        <v>4053.5</v>
      </c>
      <c r="J1496" s="589" t="s">
        <v>474</v>
      </c>
      <c r="K1496" s="589" t="s">
        <v>2069</v>
      </c>
      <c r="L1496" s="590">
        <v>43087</v>
      </c>
      <c r="M1496" s="589" t="s">
        <v>71</v>
      </c>
      <c r="N1496" s="589" t="s">
        <v>474</v>
      </c>
    </row>
    <row r="1497" spans="1:14" x14ac:dyDescent="0.2">
      <c r="A1497" s="589" t="s">
        <v>611</v>
      </c>
      <c r="B1497" s="589" t="s">
        <v>3619</v>
      </c>
      <c r="C1497" s="589" t="s">
        <v>3620</v>
      </c>
      <c r="D1497" s="589" t="s">
        <v>3621</v>
      </c>
      <c r="E1497" s="589" t="s">
        <v>8717</v>
      </c>
      <c r="F1497" s="590">
        <v>43081</v>
      </c>
      <c r="G1497" s="591">
        <v>30.36</v>
      </c>
      <c r="H1497" s="591">
        <v>1</v>
      </c>
      <c r="I1497" s="591">
        <f t="shared" si="23"/>
        <v>30.36</v>
      </c>
      <c r="J1497" s="589" t="s">
        <v>474</v>
      </c>
      <c r="K1497" s="589" t="s">
        <v>85</v>
      </c>
      <c r="L1497" s="590">
        <v>43082</v>
      </c>
      <c r="M1497" s="589" t="s">
        <v>71</v>
      </c>
      <c r="N1497" s="589" t="s">
        <v>474</v>
      </c>
    </row>
    <row r="1498" spans="1:14" x14ac:dyDescent="0.2">
      <c r="A1498" s="589" t="s">
        <v>611</v>
      </c>
      <c r="B1498" s="589" t="s">
        <v>3619</v>
      </c>
      <c r="C1498" s="589" t="s">
        <v>3620</v>
      </c>
      <c r="D1498" s="589" t="s">
        <v>3621</v>
      </c>
      <c r="E1498" s="589" t="s">
        <v>8718</v>
      </c>
      <c r="F1498" s="590">
        <v>43075</v>
      </c>
      <c r="G1498" s="591">
        <v>125.97</v>
      </c>
      <c r="H1498" s="591">
        <v>1</v>
      </c>
      <c r="I1498" s="591">
        <f t="shared" si="23"/>
        <v>125.97</v>
      </c>
      <c r="J1498" s="589" t="s">
        <v>474</v>
      </c>
      <c r="K1498" s="589" t="s">
        <v>85</v>
      </c>
      <c r="L1498" s="590">
        <v>43080</v>
      </c>
      <c r="M1498" s="589" t="s">
        <v>71</v>
      </c>
      <c r="N1498" s="589" t="s">
        <v>474</v>
      </c>
    </row>
    <row r="1499" spans="1:14" x14ac:dyDescent="0.2">
      <c r="A1499" s="589" t="s">
        <v>611</v>
      </c>
      <c r="B1499" s="589" t="s">
        <v>506</v>
      </c>
      <c r="C1499" s="589" t="s">
        <v>507</v>
      </c>
      <c r="D1499" s="589" t="s">
        <v>508</v>
      </c>
      <c r="E1499" s="589" t="s">
        <v>8719</v>
      </c>
      <c r="F1499" s="590">
        <v>43073</v>
      </c>
      <c r="G1499" s="591">
        <v>235</v>
      </c>
      <c r="H1499" s="591">
        <v>1</v>
      </c>
      <c r="I1499" s="591">
        <f t="shared" si="23"/>
        <v>235</v>
      </c>
      <c r="J1499" s="589" t="s">
        <v>474</v>
      </c>
      <c r="K1499" s="589" t="s">
        <v>3835</v>
      </c>
      <c r="L1499" s="590">
        <v>43083</v>
      </c>
      <c r="M1499" s="589" t="s">
        <v>71</v>
      </c>
      <c r="N1499" s="589" t="s">
        <v>474</v>
      </c>
    </row>
    <row r="1500" spans="1:14" x14ac:dyDescent="0.2">
      <c r="A1500" s="589" t="s">
        <v>611</v>
      </c>
      <c r="B1500" s="589" t="s">
        <v>506</v>
      </c>
      <c r="C1500" s="589" t="s">
        <v>507</v>
      </c>
      <c r="D1500" s="589" t="s">
        <v>508</v>
      </c>
      <c r="E1500" s="589" t="s">
        <v>8720</v>
      </c>
      <c r="F1500" s="590">
        <v>43073</v>
      </c>
      <c r="G1500" s="591">
        <v>400</v>
      </c>
      <c r="H1500" s="591">
        <v>1</v>
      </c>
      <c r="I1500" s="591">
        <f t="shared" si="23"/>
        <v>400</v>
      </c>
      <c r="J1500" s="589" t="s">
        <v>474</v>
      </c>
      <c r="K1500" s="589" t="s">
        <v>376</v>
      </c>
      <c r="L1500" s="590">
        <v>43083</v>
      </c>
      <c r="M1500" s="589" t="s">
        <v>71</v>
      </c>
      <c r="N1500" s="589" t="s">
        <v>474</v>
      </c>
    </row>
    <row r="1501" spans="1:14" x14ac:dyDescent="0.2">
      <c r="A1501" s="589" t="s">
        <v>611</v>
      </c>
      <c r="B1501" s="589" t="s">
        <v>2443</v>
      </c>
      <c r="C1501" s="589" t="s">
        <v>2444</v>
      </c>
      <c r="D1501" s="589" t="s">
        <v>2445</v>
      </c>
      <c r="E1501" s="589" t="s">
        <v>8721</v>
      </c>
      <c r="F1501" s="590">
        <v>43085</v>
      </c>
      <c r="G1501" s="591">
        <v>124.99</v>
      </c>
      <c r="H1501" s="591">
        <v>1</v>
      </c>
      <c r="I1501" s="591">
        <f t="shared" si="23"/>
        <v>124.99</v>
      </c>
      <c r="J1501" s="589" t="s">
        <v>8722</v>
      </c>
      <c r="K1501" s="589" t="s">
        <v>520</v>
      </c>
      <c r="L1501" s="590">
        <v>43089</v>
      </c>
      <c r="M1501" s="589" t="s">
        <v>71</v>
      </c>
      <c r="N1501" s="589" t="s">
        <v>8723</v>
      </c>
    </row>
    <row r="1502" spans="1:14" x14ac:dyDescent="0.2">
      <c r="A1502" s="589" t="s">
        <v>611</v>
      </c>
      <c r="B1502" s="589" t="s">
        <v>2443</v>
      </c>
      <c r="C1502" s="589" t="s">
        <v>2444</v>
      </c>
      <c r="D1502" s="589" t="s">
        <v>2445</v>
      </c>
      <c r="E1502" s="589" t="s">
        <v>8724</v>
      </c>
      <c r="F1502" s="590">
        <v>43089</v>
      </c>
      <c r="G1502" s="591">
        <v>95.28</v>
      </c>
      <c r="H1502" s="591">
        <v>1</v>
      </c>
      <c r="I1502" s="591">
        <f t="shared" si="23"/>
        <v>95.28</v>
      </c>
      <c r="J1502" s="589" t="s">
        <v>8725</v>
      </c>
      <c r="K1502" s="589" t="s">
        <v>416</v>
      </c>
      <c r="L1502" s="590">
        <v>43090</v>
      </c>
      <c r="M1502" s="589" t="s">
        <v>71</v>
      </c>
      <c r="N1502" s="589" t="s">
        <v>8726</v>
      </c>
    </row>
    <row r="1503" spans="1:14" x14ac:dyDescent="0.2">
      <c r="A1503" s="589" t="s">
        <v>611</v>
      </c>
      <c r="B1503" s="589" t="s">
        <v>2443</v>
      </c>
      <c r="C1503" s="589" t="s">
        <v>2444</v>
      </c>
      <c r="D1503" s="589" t="s">
        <v>2445</v>
      </c>
      <c r="E1503" s="589" t="s">
        <v>8727</v>
      </c>
      <c r="F1503" s="590">
        <v>43088</v>
      </c>
      <c r="G1503" s="591">
        <v>77.44</v>
      </c>
      <c r="H1503" s="591">
        <v>1</v>
      </c>
      <c r="I1503" s="591">
        <f t="shared" si="23"/>
        <v>77.44</v>
      </c>
      <c r="J1503" s="589" t="s">
        <v>8728</v>
      </c>
      <c r="K1503" s="589" t="s">
        <v>683</v>
      </c>
      <c r="L1503" s="590">
        <v>43088</v>
      </c>
      <c r="M1503" s="589" t="s">
        <v>71</v>
      </c>
      <c r="N1503" s="589" t="s">
        <v>8729</v>
      </c>
    </row>
    <row r="1504" spans="1:14" x14ac:dyDescent="0.2">
      <c r="A1504" s="589" t="s">
        <v>611</v>
      </c>
      <c r="B1504" s="589" t="s">
        <v>2443</v>
      </c>
      <c r="C1504" s="589" t="s">
        <v>2444</v>
      </c>
      <c r="D1504" s="589" t="s">
        <v>2445</v>
      </c>
      <c r="E1504" s="589" t="s">
        <v>8730</v>
      </c>
      <c r="F1504" s="590">
        <v>43087</v>
      </c>
      <c r="G1504" s="591">
        <v>1039.3900000000001</v>
      </c>
      <c r="H1504" s="591">
        <v>1</v>
      </c>
      <c r="I1504" s="591">
        <f t="shared" si="23"/>
        <v>1039.3900000000001</v>
      </c>
      <c r="J1504" s="589" t="s">
        <v>8731</v>
      </c>
      <c r="K1504" s="589" t="s">
        <v>394</v>
      </c>
      <c r="L1504" s="590">
        <v>43088</v>
      </c>
      <c r="M1504" s="589" t="s">
        <v>71</v>
      </c>
      <c r="N1504" s="589" t="s">
        <v>8732</v>
      </c>
    </row>
    <row r="1505" spans="1:14" x14ac:dyDescent="0.2">
      <c r="A1505" s="589" t="s">
        <v>611</v>
      </c>
      <c r="B1505" s="589" t="s">
        <v>2443</v>
      </c>
      <c r="C1505" s="589" t="s">
        <v>2444</v>
      </c>
      <c r="D1505" s="589" t="s">
        <v>2445</v>
      </c>
      <c r="E1505" s="589" t="s">
        <v>8733</v>
      </c>
      <c r="F1505" s="590">
        <v>43083</v>
      </c>
      <c r="G1505" s="591">
        <v>204.89</v>
      </c>
      <c r="H1505" s="591">
        <v>1</v>
      </c>
      <c r="I1505" s="591">
        <f t="shared" si="23"/>
        <v>204.89</v>
      </c>
      <c r="J1505" s="589" t="s">
        <v>8734</v>
      </c>
      <c r="K1505" s="589" t="s">
        <v>3837</v>
      </c>
      <c r="L1505" s="590">
        <v>43084</v>
      </c>
      <c r="M1505" s="589" t="s">
        <v>71</v>
      </c>
      <c r="N1505" s="589" t="s">
        <v>8735</v>
      </c>
    </row>
    <row r="1506" spans="1:14" x14ac:dyDescent="0.2">
      <c r="A1506" s="589" t="s">
        <v>611</v>
      </c>
      <c r="B1506" s="589" t="s">
        <v>2443</v>
      </c>
      <c r="C1506" s="589" t="s">
        <v>2444</v>
      </c>
      <c r="D1506" s="589" t="s">
        <v>2445</v>
      </c>
      <c r="E1506" s="589" t="s">
        <v>8736</v>
      </c>
      <c r="F1506" s="590">
        <v>43083</v>
      </c>
      <c r="G1506" s="591">
        <v>166.98</v>
      </c>
      <c r="H1506" s="591">
        <v>1</v>
      </c>
      <c r="I1506" s="591">
        <f t="shared" si="23"/>
        <v>166.98</v>
      </c>
      <c r="J1506" s="589" t="s">
        <v>8737</v>
      </c>
      <c r="K1506" s="589" t="s">
        <v>413</v>
      </c>
      <c r="L1506" s="590">
        <v>43084</v>
      </c>
      <c r="M1506" s="589" t="s">
        <v>71</v>
      </c>
      <c r="N1506" s="589" t="s">
        <v>8738</v>
      </c>
    </row>
    <row r="1507" spans="1:14" x14ac:dyDescent="0.2">
      <c r="A1507" s="589" t="s">
        <v>611</v>
      </c>
      <c r="B1507" s="589" t="s">
        <v>2443</v>
      </c>
      <c r="C1507" s="589" t="s">
        <v>2444</v>
      </c>
      <c r="D1507" s="589" t="s">
        <v>2445</v>
      </c>
      <c r="E1507" s="589" t="s">
        <v>8739</v>
      </c>
      <c r="F1507" s="590">
        <v>43083</v>
      </c>
      <c r="G1507" s="591">
        <v>66.55</v>
      </c>
      <c r="H1507" s="591">
        <v>1</v>
      </c>
      <c r="I1507" s="591">
        <f t="shared" si="23"/>
        <v>66.55</v>
      </c>
      <c r="J1507" s="589" t="s">
        <v>8740</v>
      </c>
      <c r="K1507" s="589" t="s">
        <v>465</v>
      </c>
      <c r="L1507" s="590">
        <v>43084</v>
      </c>
      <c r="M1507" s="589" t="s">
        <v>71</v>
      </c>
      <c r="N1507" s="589" t="s">
        <v>8741</v>
      </c>
    </row>
    <row r="1508" spans="1:14" x14ac:dyDescent="0.2">
      <c r="A1508" s="589" t="s">
        <v>611</v>
      </c>
      <c r="B1508" s="589" t="s">
        <v>2443</v>
      </c>
      <c r="C1508" s="589" t="s">
        <v>2444</v>
      </c>
      <c r="D1508" s="589" t="s">
        <v>2445</v>
      </c>
      <c r="E1508" s="589" t="s">
        <v>8742</v>
      </c>
      <c r="F1508" s="590">
        <v>43069</v>
      </c>
      <c r="G1508" s="591">
        <v>77.44</v>
      </c>
      <c r="H1508" s="591">
        <v>1</v>
      </c>
      <c r="I1508" s="591">
        <f t="shared" si="23"/>
        <v>77.44</v>
      </c>
      <c r="J1508" s="589" t="s">
        <v>8743</v>
      </c>
      <c r="K1508" s="589" t="s">
        <v>3837</v>
      </c>
      <c r="L1508" s="590">
        <v>43081</v>
      </c>
      <c r="M1508" s="589" t="s">
        <v>71</v>
      </c>
      <c r="N1508" s="589" t="s">
        <v>8744</v>
      </c>
    </row>
    <row r="1509" spans="1:14" x14ac:dyDescent="0.2">
      <c r="A1509" s="589" t="s">
        <v>611</v>
      </c>
      <c r="B1509" s="589" t="s">
        <v>1357</v>
      </c>
      <c r="C1509" s="589" t="s">
        <v>1358</v>
      </c>
      <c r="D1509" s="589" t="s">
        <v>1359</v>
      </c>
      <c r="E1509" s="589" t="s">
        <v>8745</v>
      </c>
      <c r="F1509" s="590">
        <v>43073</v>
      </c>
      <c r="G1509" s="591">
        <v>150</v>
      </c>
      <c r="H1509" s="591">
        <v>1</v>
      </c>
      <c r="I1509" s="591">
        <f t="shared" si="23"/>
        <v>150</v>
      </c>
      <c r="J1509" s="589" t="s">
        <v>474</v>
      </c>
      <c r="K1509" s="589" t="s">
        <v>350</v>
      </c>
      <c r="L1509" s="590">
        <v>43081</v>
      </c>
      <c r="M1509" s="589" t="s">
        <v>71</v>
      </c>
      <c r="N1509" s="589" t="s">
        <v>474</v>
      </c>
    </row>
    <row r="1510" spans="1:14" x14ac:dyDescent="0.2">
      <c r="A1510" s="589" t="s">
        <v>611</v>
      </c>
      <c r="B1510" s="589" t="s">
        <v>630</v>
      </c>
      <c r="C1510" s="589" t="s">
        <v>631</v>
      </c>
      <c r="D1510" s="589" t="s">
        <v>632</v>
      </c>
      <c r="E1510" s="589" t="s">
        <v>8746</v>
      </c>
      <c r="F1510" s="590">
        <v>43095</v>
      </c>
      <c r="G1510" s="591">
        <v>18.079999999999998</v>
      </c>
      <c r="H1510" s="591">
        <v>1</v>
      </c>
      <c r="I1510" s="591">
        <f t="shared" si="23"/>
        <v>18.079999999999998</v>
      </c>
      <c r="J1510" s="589" t="s">
        <v>474</v>
      </c>
      <c r="K1510" s="589" t="s">
        <v>8747</v>
      </c>
      <c r="L1510" s="590">
        <v>43096</v>
      </c>
      <c r="M1510" s="589" t="s">
        <v>71</v>
      </c>
      <c r="N1510" s="589" t="s">
        <v>474</v>
      </c>
    </row>
    <row r="1511" spans="1:14" x14ac:dyDescent="0.2">
      <c r="A1511" s="589" t="s">
        <v>611</v>
      </c>
      <c r="B1511" s="589" t="s">
        <v>630</v>
      </c>
      <c r="C1511" s="589" t="s">
        <v>631</v>
      </c>
      <c r="D1511" s="589" t="s">
        <v>632</v>
      </c>
      <c r="E1511" s="589" t="s">
        <v>8748</v>
      </c>
      <c r="F1511" s="590">
        <v>43095</v>
      </c>
      <c r="G1511" s="591">
        <v>51.41</v>
      </c>
      <c r="H1511" s="591">
        <v>1</v>
      </c>
      <c r="I1511" s="591">
        <f t="shared" si="23"/>
        <v>51.41</v>
      </c>
      <c r="J1511" s="589" t="s">
        <v>474</v>
      </c>
      <c r="K1511" s="589" t="s">
        <v>375</v>
      </c>
      <c r="L1511" s="590">
        <v>43096</v>
      </c>
      <c r="M1511" s="589" t="s">
        <v>71</v>
      </c>
      <c r="N1511" s="589" t="s">
        <v>474</v>
      </c>
    </row>
    <row r="1512" spans="1:14" x14ac:dyDescent="0.2">
      <c r="A1512" s="589" t="s">
        <v>611</v>
      </c>
      <c r="B1512" s="589" t="s">
        <v>630</v>
      </c>
      <c r="C1512" s="589" t="s">
        <v>631</v>
      </c>
      <c r="D1512" s="589" t="s">
        <v>632</v>
      </c>
      <c r="E1512" s="589" t="s">
        <v>8749</v>
      </c>
      <c r="F1512" s="590">
        <v>43095</v>
      </c>
      <c r="G1512" s="591">
        <v>178.48</v>
      </c>
      <c r="H1512" s="591">
        <v>1</v>
      </c>
      <c r="I1512" s="591">
        <f t="shared" si="23"/>
        <v>178.48</v>
      </c>
      <c r="J1512" s="589" t="s">
        <v>474</v>
      </c>
      <c r="K1512" s="589" t="s">
        <v>625</v>
      </c>
      <c r="L1512" s="590">
        <v>43096</v>
      </c>
      <c r="M1512" s="589" t="s">
        <v>71</v>
      </c>
      <c r="N1512" s="589" t="s">
        <v>474</v>
      </c>
    </row>
    <row r="1513" spans="1:14" x14ac:dyDescent="0.2">
      <c r="A1513" s="589" t="s">
        <v>611</v>
      </c>
      <c r="B1513" s="589" t="s">
        <v>630</v>
      </c>
      <c r="C1513" s="589" t="s">
        <v>631</v>
      </c>
      <c r="D1513" s="589" t="s">
        <v>632</v>
      </c>
      <c r="E1513" s="589" t="s">
        <v>8750</v>
      </c>
      <c r="F1513" s="590">
        <v>43095</v>
      </c>
      <c r="G1513" s="591">
        <v>18.079999999999998</v>
      </c>
      <c r="H1513" s="591">
        <v>1</v>
      </c>
      <c r="I1513" s="591">
        <f t="shared" si="23"/>
        <v>18.079999999999998</v>
      </c>
      <c r="J1513" s="589" t="s">
        <v>474</v>
      </c>
      <c r="K1513" s="589" t="s">
        <v>1529</v>
      </c>
      <c r="L1513" s="590">
        <v>43096</v>
      </c>
      <c r="M1513" s="589" t="s">
        <v>71</v>
      </c>
      <c r="N1513" s="589" t="s">
        <v>474</v>
      </c>
    </row>
    <row r="1514" spans="1:14" x14ac:dyDescent="0.2">
      <c r="A1514" s="589" t="s">
        <v>611</v>
      </c>
      <c r="B1514" s="589" t="s">
        <v>630</v>
      </c>
      <c r="C1514" s="589" t="s">
        <v>631</v>
      </c>
      <c r="D1514" s="589" t="s">
        <v>632</v>
      </c>
      <c r="E1514" s="589" t="s">
        <v>8751</v>
      </c>
      <c r="F1514" s="590">
        <v>43095</v>
      </c>
      <c r="G1514" s="591">
        <v>74.72</v>
      </c>
      <c r="H1514" s="591">
        <v>1</v>
      </c>
      <c r="I1514" s="591">
        <f t="shared" si="23"/>
        <v>74.72</v>
      </c>
      <c r="J1514" s="589" t="s">
        <v>474</v>
      </c>
      <c r="K1514" s="589" t="s">
        <v>246</v>
      </c>
      <c r="L1514" s="590">
        <v>43096</v>
      </c>
      <c r="M1514" s="589" t="s">
        <v>71</v>
      </c>
      <c r="N1514" s="589" t="s">
        <v>474</v>
      </c>
    </row>
    <row r="1515" spans="1:14" x14ac:dyDescent="0.2">
      <c r="A1515" s="589" t="s">
        <v>611</v>
      </c>
      <c r="B1515" s="589" t="s">
        <v>630</v>
      </c>
      <c r="C1515" s="589" t="s">
        <v>631</v>
      </c>
      <c r="D1515" s="589" t="s">
        <v>632</v>
      </c>
      <c r="E1515" s="589" t="s">
        <v>8752</v>
      </c>
      <c r="F1515" s="590">
        <v>43095</v>
      </c>
      <c r="G1515" s="591">
        <v>23.35</v>
      </c>
      <c r="H1515" s="591">
        <v>1</v>
      </c>
      <c r="I1515" s="591">
        <f t="shared" si="23"/>
        <v>23.35</v>
      </c>
      <c r="J1515" s="589" t="s">
        <v>474</v>
      </c>
      <c r="K1515" s="589" t="s">
        <v>246</v>
      </c>
      <c r="L1515" s="590">
        <v>43096</v>
      </c>
      <c r="M1515" s="589" t="s">
        <v>71</v>
      </c>
      <c r="N1515" s="589" t="s">
        <v>474</v>
      </c>
    </row>
    <row r="1516" spans="1:14" x14ac:dyDescent="0.2">
      <c r="A1516" s="589" t="s">
        <v>611</v>
      </c>
      <c r="B1516" s="589" t="s">
        <v>630</v>
      </c>
      <c r="C1516" s="589" t="s">
        <v>631</v>
      </c>
      <c r="D1516" s="589" t="s">
        <v>632</v>
      </c>
      <c r="E1516" s="589" t="s">
        <v>8753</v>
      </c>
      <c r="F1516" s="590">
        <v>43095</v>
      </c>
      <c r="G1516" s="591">
        <v>50.3</v>
      </c>
      <c r="H1516" s="591">
        <v>1</v>
      </c>
      <c r="I1516" s="591">
        <f t="shared" si="23"/>
        <v>50.3</v>
      </c>
      <c r="J1516" s="589" t="s">
        <v>474</v>
      </c>
      <c r="K1516" s="589" t="s">
        <v>8754</v>
      </c>
      <c r="L1516" s="590">
        <v>43096</v>
      </c>
      <c r="M1516" s="589" t="s">
        <v>71</v>
      </c>
      <c r="N1516" s="589" t="s">
        <v>474</v>
      </c>
    </row>
    <row r="1517" spans="1:14" x14ac:dyDescent="0.2">
      <c r="A1517" s="589" t="s">
        <v>611</v>
      </c>
      <c r="B1517" s="589" t="s">
        <v>630</v>
      </c>
      <c r="C1517" s="589" t="s">
        <v>631</v>
      </c>
      <c r="D1517" s="589" t="s">
        <v>632</v>
      </c>
      <c r="E1517" s="589" t="s">
        <v>8755</v>
      </c>
      <c r="F1517" s="590">
        <v>43087</v>
      </c>
      <c r="G1517" s="591">
        <v>18.84</v>
      </c>
      <c r="H1517" s="591">
        <v>1</v>
      </c>
      <c r="I1517" s="591">
        <f t="shared" si="23"/>
        <v>18.84</v>
      </c>
      <c r="J1517" s="589" t="s">
        <v>474</v>
      </c>
      <c r="K1517" s="589" t="s">
        <v>8756</v>
      </c>
      <c r="L1517" s="590">
        <v>43088</v>
      </c>
      <c r="M1517" s="589" t="s">
        <v>71</v>
      </c>
      <c r="N1517" s="589" t="s">
        <v>474</v>
      </c>
    </row>
    <row r="1518" spans="1:14" x14ac:dyDescent="0.2">
      <c r="A1518" s="589" t="s">
        <v>611</v>
      </c>
      <c r="B1518" s="589" t="s">
        <v>630</v>
      </c>
      <c r="C1518" s="589" t="s">
        <v>631</v>
      </c>
      <c r="D1518" s="589" t="s">
        <v>632</v>
      </c>
      <c r="E1518" s="589" t="s">
        <v>8757</v>
      </c>
      <c r="F1518" s="590">
        <v>43087</v>
      </c>
      <c r="G1518" s="591">
        <v>30.67</v>
      </c>
      <c r="H1518" s="591">
        <v>1</v>
      </c>
      <c r="I1518" s="591">
        <f t="shared" si="23"/>
        <v>30.67</v>
      </c>
      <c r="J1518" s="589" t="s">
        <v>474</v>
      </c>
      <c r="K1518" s="589" t="s">
        <v>528</v>
      </c>
      <c r="L1518" s="590">
        <v>43088</v>
      </c>
      <c r="M1518" s="589" t="s">
        <v>71</v>
      </c>
      <c r="N1518" s="589" t="s">
        <v>474</v>
      </c>
    </row>
    <row r="1519" spans="1:14" x14ac:dyDescent="0.2">
      <c r="A1519" s="589" t="s">
        <v>611</v>
      </c>
      <c r="B1519" s="589" t="s">
        <v>630</v>
      </c>
      <c r="C1519" s="589" t="s">
        <v>631</v>
      </c>
      <c r="D1519" s="589" t="s">
        <v>632</v>
      </c>
      <c r="E1519" s="589" t="s">
        <v>8758</v>
      </c>
      <c r="F1519" s="590">
        <v>43080</v>
      </c>
      <c r="G1519" s="591">
        <v>78.78</v>
      </c>
      <c r="H1519" s="591">
        <v>1</v>
      </c>
      <c r="I1519" s="591">
        <f t="shared" si="23"/>
        <v>78.78</v>
      </c>
      <c r="J1519" s="589" t="s">
        <v>474</v>
      </c>
      <c r="K1519" s="589" t="s">
        <v>223</v>
      </c>
      <c r="L1519" s="590">
        <v>43081</v>
      </c>
      <c r="M1519" s="589" t="s">
        <v>71</v>
      </c>
      <c r="N1519" s="589" t="s">
        <v>474</v>
      </c>
    </row>
    <row r="1520" spans="1:14" x14ac:dyDescent="0.2">
      <c r="A1520" s="589" t="s">
        <v>611</v>
      </c>
      <c r="B1520" s="589" t="s">
        <v>630</v>
      </c>
      <c r="C1520" s="589" t="s">
        <v>631</v>
      </c>
      <c r="D1520" s="589" t="s">
        <v>632</v>
      </c>
      <c r="E1520" s="589" t="s">
        <v>8759</v>
      </c>
      <c r="F1520" s="590">
        <v>43080</v>
      </c>
      <c r="G1520" s="591">
        <v>364.97</v>
      </c>
      <c r="H1520" s="591">
        <v>1</v>
      </c>
      <c r="I1520" s="591">
        <f t="shared" si="23"/>
        <v>364.97</v>
      </c>
      <c r="J1520" s="589" t="s">
        <v>474</v>
      </c>
      <c r="K1520" s="589" t="s">
        <v>86</v>
      </c>
      <c r="L1520" s="590">
        <v>43081</v>
      </c>
      <c r="M1520" s="589" t="s">
        <v>71</v>
      </c>
      <c r="N1520" s="589" t="s">
        <v>474</v>
      </c>
    </row>
    <row r="1521" spans="1:14" x14ac:dyDescent="0.2">
      <c r="A1521" s="589" t="s">
        <v>611</v>
      </c>
      <c r="B1521" s="589" t="s">
        <v>3625</v>
      </c>
      <c r="C1521" s="589" t="s">
        <v>3626</v>
      </c>
      <c r="D1521" s="589" t="s">
        <v>3627</v>
      </c>
      <c r="E1521" s="589" t="s">
        <v>8760</v>
      </c>
      <c r="F1521" s="590">
        <v>43089</v>
      </c>
      <c r="G1521" s="591">
        <v>1092</v>
      </c>
      <c r="H1521" s="591">
        <v>1</v>
      </c>
      <c r="I1521" s="591">
        <f t="shared" si="23"/>
        <v>1092</v>
      </c>
      <c r="J1521" s="589" t="s">
        <v>474</v>
      </c>
      <c r="K1521" s="589" t="s">
        <v>612</v>
      </c>
      <c r="L1521" s="590">
        <v>43091</v>
      </c>
      <c r="M1521" s="589" t="s">
        <v>71</v>
      </c>
      <c r="N1521" s="589" t="s">
        <v>474</v>
      </c>
    </row>
    <row r="1522" spans="1:14" x14ac:dyDescent="0.2">
      <c r="A1522" s="589" t="s">
        <v>611</v>
      </c>
      <c r="B1522" s="589" t="s">
        <v>552</v>
      </c>
      <c r="C1522" s="589" t="s">
        <v>553</v>
      </c>
      <c r="D1522" s="589" t="s">
        <v>554</v>
      </c>
      <c r="E1522" s="589" t="s">
        <v>8761</v>
      </c>
      <c r="F1522" s="590">
        <v>43080</v>
      </c>
      <c r="G1522" s="591">
        <v>321.02999999999997</v>
      </c>
      <c r="H1522" s="591">
        <v>1</v>
      </c>
      <c r="I1522" s="591">
        <f t="shared" si="23"/>
        <v>321.02999999999997</v>
      </c>
      <c r="J1522" s="589" t="s">
        <v>474</v>
      </c>
      <c r="K1522" s="589" t="s">
        <v>539</v>
      </c>
      <c r="L1522" s="590">
        <v>43089</v>
      </c>
      <c r="M1522" s="589" t="s">
        <v>71</v>
      </c>
      <c r="N1522" s="589" t="s">
        <v>474</v>
      </c>
    </row>
    <row r="1523" spans="1:14" x14ac:dyDescent="0.2">
      <c r="A1523" s="589" t="s">
        <v>611</v>
      </c>
      <c r="B1523" s="589" t="s">
        <v>8762</v>
      </c>
      <c r="C1523" s="589" t="s">
        <v>8763</v>
      </c>
      <c r="D1523" s="589" t="s">
        <v>8764</v>
      </c>
      <c r="E1523" s="589" t="s">
        <v>8765</v>
      </c>
      <c r="F1523" s="590">
        <v>43031</v>
      </c>
      <c r="G1523" s="591">
        <v>4917.4399999999996</v>
      </c>
      <c r="H1523" s="591">
        <v>1</v>
      </c>
      <c r="I1523" s="591">
        <f t="shared" si="23"/>
        <v>4917.4399999999996</v>
      </c>
      <c r="J1523" s="589" t="s">
        <v>474</v>
      </c>
      <c r="K1523" s="589" t="s">
        <v>183</v>
      </c>
      <c r="L1523" s="590">
        <v>43096</v>
      </c>
      <c r="M1523" s="589" t="s">
        <v>71</v>
      </c>
      <c r="N1523" s="589" t="s">
        <v>474</v>
      </c>
    </row>
    <row r="1524" spans="1:14" x14ac:dyDescent="0.2">
      <c r="A1524" s="589" t="s">
        <v>611</v>
      </c>
      <c r="B1524" s="589" t="s">
        <v>2448</v>
      </c>
      <c r="C1524" s="589" t="s">
        <v>2449</v>
      </c>
      <c r="D1524" s="589" t="s">
        <v>2450</v>
      </c>
      <c r="E1524" s="589" t="s">
        <v>8766</v>
      </c>
      <c r="F1524" s="590">
        <v>43096</v>
      </c>
      <c r="G1524" s="591">
        <v>28</v>
      </c>
      <c r="H1524" s="591">
        <v>1</v>
      </c>
      <c r="I1524" s="591">
        <f t="shared" si="23"/>
        <v>28</v>
      </c>
      <c r="J1524" s="589" t="s">
        <v>8767</v>
      </c>
      <c r="K1524" s="589" t="s">
        <v>550</v>
      </c>
      <c r="L1524" s="590">
        <v>43096</v>
      </c>
      <c r="M1524" s="589" t="s">
        <v>71</v>
      </c>
      <c r="N1524" s="589" t="s">
        <v>8768</v>
      </c>
    </row>
    <row r="1525" spans="1:14" x14ac:dyDescent="0.2">
      <c r="A1525" s="589" t="s">
        <v>611</v>
      </c>
      <c r="B1525" s="589" t="s">
        <v>2448</v>
      </c>
      <c r="C1525" s="589" t="s">
        <v>2449</v>
      </c>
      <c r="D1525" s="589" t="s">
        <v>2450</v>
      </c>
      <c r="E1525" s="589" t="s">
        <v>8769</v>
      </c>
      <c r="F1525" s="590">
        <v>43090</v>
      </c>
      <c r="G1525" s="591">
        <v>318.2</v>
      </c>
      <c r="H1525" s="591">
        <v>1</v>
      </c>
      <c r="I1525" s="591">
        <f t="shared" si="23"/>
        <v>318.2</v>
      </c>
      <c r="J1525" s="589" t="s">
        <v>8770</v>
      </c>
      <c r="K1525" s="589" t="s">
        <v>540</v>
      </c>
      <c r="L1525" s="590">
        <v>43091</v>
      </c>
      <c r="M1525" s="589" t="s">
        <v>71</v>
      </c>
      <c r="N1525" s="589" t="s">
        <v>8771</v>
      </c>
    </row>
    <row r="1526" spans="1:14" x14ac:dyDescent="0.2">
      <c r="A1526" s="589" t="s">
        <v>611</v>
      </c>
      <c r="B1526" s="589" t="s">
        <v>2448</v>
      </c>
      <c r="C1526" s="589" t="s">
        <v>2449</v>
      </c>
      <c r="D1526" s="589" t="s">
        <v>2450</v>
      </c>
      <c r="E1526" s="589" t="s">
        <v>8772</v>
      </c>
      <c r="F1526" s="590">
        <v>43087</v>
      </c>
      <c r="G1526" s="591">
        <v>180</v>
      </c>
      <c r="H1526" s="591">
        <v>1</v>
      </c>
      <c r="I1526" s="591">
        <f t="shared" si="23"/>
        <v>180</v>
      </c>
      <c r="J1526" s="589" t="s">
        <v>8773</v>
      </c>
      <c r="K1526" s="589" t="s">
        <v>8774</v>
      </c>
      <c r="L1526" s="590">
        <v>43088</v>
      </c>
      <c r="M1526" s="589" t="s">
        <v>71</v>
      </c>
      <c r="N1526" s="589" t="s">
        <v>8775</v>
      </c>
    </row>
    <row r="1527" spans="1:14" x14ac:dyDescent="0.2">
      <c r="A1527" s="589" t="s">
        <v>611</v>
      </c>
      <c r="B1527" s="589" t="s">
        <v>2448</v>
      </c>
      <c r="C1527" s="589" t="s">
        <v>2449</v>
      </c>
      <c r="D1527" s="589" t="s">
        <v>2450</v>
      </c>
      <c r="E1527" s="589" t="s">
        <v>8776</v>
      </c>
      <c r="F1527" s="590">
        <v>43082</v>
      </c>
      <c r="G1527" s="591">
        <v>126.25</v>
      </c>
      <c r="H1527" s="591">
        <v>1</v>
      </c>
      <c r="I1527" s="591">
        <f t="shared" si="23"/>
        <v>126.25</v>
      </c>
      <c r="J1527" s="589" t="s">
        <v>474</v>
      </c>
      <c r="K1527" s="589" t="s">
        <v>550</v>
      </c>
      <c r="L1527" s="590">
        <v>43083</v>
      </c>
      <c r="M1527" s="589" t="s">
        <v>71</v>
      </c>
      <c r="N1527" s="589" t="s">
        <v>474</v>
      </c>
    </row>
    <row r="1528" spans="1:14" x14ac:dyDescent="0.2">
      <c r="A1528" s="589" t="s">
        <v>611</v>
      </c>
      <c r="B1528" s="589" t="s">
        <v>2448</v>
      </c>
      <c r="C1528" s="589" t="s">
        <v>2449</v>
      </c>
      <c r="D1528" s="589" t="s">
        <v>2450</v>
      </c>
      <c r="E1528" s="589" t="s">
        <v>8777</v>
      </c>
      <c r="F1528" s="590">
        <v>43080</v>
      </c>
      <c r="G1528" s="591">
        <v>84.33</v>
      </c>
      <c r="H1528" s="591">
        <v>1</v>
      </c>
      <c r="I1528" s="591">
        <f t="shared" si="23"/>
        <v>84.33</v>
      </c>
      <c r="J1528" s="589" t="s">
        <v>8778</v>
      </c>
      <c r="K1528" s="589" t="s">
        <v>683</v>
      </c>
      <c r="L1528" s="590">
        <v>43080</v>
      </c>
      <c r="M1528" s="589" t="s">
        <v>71</v>
      </c>
      <c r="N1528" s="589" t="s">
        <v>8779</v>
      </c>
    </row>
    <row r="1529" spans="1:14" x14ac:dyDescent="0.2">
      <c r="A1529" s="589" t="s">
        <v>611</v>
      </c>
      <c r="B1529" s="589" t="s">
        <v>2448</v>
      </c>
      <c r="C1529" s="589" t="s">
        <v>2449</v>
      </c>
      <c r="D1529" s="589" t="s">
        <v>2450</v>
      </c>
      <c r="E1529" s="589" t="s">
        <v>8780</v>
      </c>
      <c r="F1529" s="590">
        <v>43076</v>
      </c>
      <c r="G1529" s="591">
        <v>114.75</v>
      </c>
      <c r="H1529" s="591">
        <v>1</v>
      </c>
      <c r="I1529" s="591">
        <f t="shared" si="23"/>
        <v>114.75</v>
      </c>
      <c r="J1529" s="589" t="s">
        <v>8781</v>
      </c>
      <c r="K1529" s="589" t="s">
        <v>529</v>
      </c>
      <c r="L1529" s="590">
        <v>43080</v>
      </c>
      <c r="M1529" s="589" t="s">
        <v>71</v>
      </c>
      <c r="N1529" s="589" t="s">
        <v>8782</v>
      </c>
    </row>
    <row r="1530" spans="1:14" x14ac:dyDescent="0.2">
      <c r="A1530" s="589" t="s">
        <v>611</v>
      </c>
      <c r="B1530" s="589" t="s">
        <v>2448</v>
      </c>
      <c r="C1530" s="589" t="s">
        <v>2449</v>
      </c>
      <c r="D1530" s="589" t="s">
        <v>2450</v>
      </c>
      <c r="E1530" s="589" t="s">
        <v>8783</v>
      </c>
      <c r="F1530" s="590">
        <v>43027</v>
      </c>
      <c r="G1530" s="591">
        <v>25.8</v>
      </c>
      <c r="H1530" s="591">
        <v>1</v>
      </c>
      <c r="I1530" s="591">
        <f t="shared" si="23"/>
        <v>25.8</v>
      </c>
      <c r="J1530" s="589" t="s">
        <v>8784</v>
      </c>
      <c r="K1530" s="589" t="s">
        <v>4995</v>
      </c>
      <c r="L1530" s="590">
        <v>43091</v>
      </c>
      <c r="M1530" s="589" t="s">
        <v>71</v>
      </c>
      <c r="N1530" s="589" t="s">
        <v>8785</v>
      </c>
    </row>
    <row r="1531" spans="1:14" x14ac:dyDescent="0.2">
      <c r="A1531" s="589" t="s">
        <v>611</v>
      </c>
      <c r="B1531" s="589" t="s">
        <v>2448</v>
      </c>
      <c r="C1531" s="589" t="s">
        <v>2449</v>
      </c>
      <c r="D1531" s="589" t="s">
        <v>2450</v>
      </c>
      <c r="E1531" s="589" t="s">
        <v>8786</v>
      </c>
      <c r="F1531" s="590">
        <v>43084</v>
      </c>
      <c r="G1531" s="591">
        <v>271.52999999999997</v>
      </c>
      <c r="H1531" s="591">
        <v>1</v>
      </c>
      <c r="I1531" s="591">
        <f t="shared" si="23"/>
        <v>271.52999999999997</v>
      </c>
      <c r="J1531" s="589" t="s">
        <v>4926</v>
      </c>
      <c r="K1531" s="589" t="s">
        <v>3841</v>
      </c>
      <c r="L1531" s="590">
        <v>43088</v>
      </c>
      <c r="M1531" s="589" t="s">
        <v>71</v>
      </c>
      <c r="N1531" s="589" t="s">
        <v>4927</v>
      </c>
    </row>
    <row r="1532" spans="1:14" x14ac:dyDescent="0.2">
      <c r="A1532" s="589" t="s">
        <v>611</v>
      </c>
      <c r="B1532" s="589" t="s">
        <v>8787</v>
      </c>
      <c r="C1532" s="589" t="s">
        <v>8788</v>
      </c>
      <c r="D1532" s="589" t="s">
        <v>8789</v>
      </c>
      <c r="E1532" s="589" t="s">
        <v>8790</v>
      </c>
      <c r="F1532" s="590">
        <v>43068</v>
      </c>
      <c r="G1532" s="591">
        <v>31.46</v>
      </c>
      <c r="H1532" s="591">
        <v>1</v>
      </c>
      <c r="I1532" s="591">
        <f t="shared" si="23"/>
        <v>31.46</v>
      </c>
      <c r="J1532" s="589" t="s">
        <v>474</v>
      </c>
      <c r="K1532" s="589" t="s">
        <v>398</v>
      </c>
      <c r="L1532" s="590">
        <v>43074</v>
      </c>
      <c r="M1532" s="589" t="s">
        <v>71</v>
      </c>
      <c r="N1532" s="589" t="s">
        <v>474</v>
      </c>
    </row>
    <row r="1533" spans="1:14" x14ac:dyDescent="0.2">
      <c r="A1533" s="589" t="s">
        <v>611</v>
      </c>
      <c r="B1533" s="589" t="s">
        <v>220</v>
      </c>
      <c r="C1533" s="589" t="s">
        <v>221</v>
      </c>
      <c r="D1533" s="589" t="s">
        <v>222</v>
      </c>
      <c r="E1533" s="589" t="s">
        <v>8791</v>
      </c>
      <c r="F1533" s="590">
        <v>43069</v>
      </c>
      <c r="G1533" s="591">
        <v>405.36</v>
      </c>
      <c r="H1533" s="591">
        <v>1</v>
      </c>
      <c r="I1533" s="591">
        <f t="shared" si="23"/>
        <v>405.36</v>
      </c>
      <c r="J1533" s="589" t="s">
        <v>474</v>
      </c>
      <c r="K1533" s="589" t="s">
        <v>476</v>
      </c>
      <c r="L1533" s="590">
        <v>43084</v>
      </c>
      <c r="M1533" s="589" t="s">
        <v>71</v>
      </c>
      <c r="N1533" s="589" t="s">
        <v>474</v>
      </c>
    </row>
    <row r="1534" spans="1:14" x14ac:dyDescent="0.2">
      <c r="A1534" s="589" t="s">
        <v>611</v>
      </c>
      <c r="B1534" s="589" t="s">
        <v>220</v>
      </c>
      <c r="C1534" s="589" t="s">
        <v>221</v>
      </c>
      <c r="D1534" s="589" t="s">
        <v>222</v>
      </c>
      <c r="E1534" s="589" t="s">
        <v>8792</v>
      </c>
      <c r="F1534" s="590">
        <v>43069</v>
      </c>
      <c r="G1534" s="591">
        <v>88.34</v>
      </c>
      <c r="H1534" s="591">
        <v>1</v>
      </c>
      <c r="I1534" s="591">
        <f t="shared" si="23"/>
        <v>88.34</v>
      </c>
      <c r="J1534" s="589" t="s">
        <v>474</v>
      </c>
      <c r="K1534" s="589" t="s">
        <v>7428</v>
      </c>
      <c r="L1534" s="590">
        <v>43084</v>
      </c>
      <c r="M1534" s="589" t="s">
        <v>71</v>
      </c>
      <c r="N1534" s="589" t="s">
        <v>474</v>
      </c>
    </row>
    <row r="1535" spans="1:14" x14ac:dyDescent="0.2">
      <c r="A1535" s="589" t="s">
        <v>611</v>
      </c>
      <c r="B1535" s="589" t="s">
        <v>220</v>
      </c>
      <c r="C1535" s="589" t="s">
        <v>221</v>
      </c>
      <c r="D1535" s="589" t="s">
        <v>222</v>
      </c>
      <c r="E1535" s="589" t="s">
        <v>8793</v>
      </c>
      <c r="F1535" s="590">
        <v>43069</v>
      </c>
      <c r="G1535" s="591">
        <v>17.48</v>
      </c>
      <c r="H1535" s="591">
        <v>1</v>
      </c>
      <c r="I1535" s="591">
        <f t="shared" si="23"/>
        <v>17.48</v>
      </c>
      <c r="J1535" s="589" t="s">
        <v>474</v>
      </c>
      <c r="K1535" s="589" t="s">
        <v>8794</v>
      </c>
      <c r="L1535" s="590">
        <v>43084</v>
      </c>
      <c r="M1535" s="589" t="s">
        <v>71</v>
      </c>
      <c r="N1535" s="589" t="s">
        <v>474</v>
      </c>
    </row>
    <row r="1536" spans="1:14" x14ac:dyDescent="0.2">
      <c r="A1536" s="589" t="s">
        <v>611</v>
      </c>
      <c r="B1536" s="589" t="s">
        <v>220</v>
      </c>
      <c r="C1536" s="589" t="s">
        <v>221</v>
      </c>
      <c r="D1536" s="589" t="s">
        <v>222</v>
      </c>
      <c r="E1536" s="589" t="s">
        <v>8795</v>
      </c>
      <c r="F1536" s="590">
        <v>43069</v>
      </c>
      <c r="G1536" s="591">
        <v>324.93</v>
      </c>
      <c r="H1536" s="591">
        <v>1</v>
      </c>
      <c r="I1536" s="591">
        <f t="shared" si="23"/>
        <v>324.93</v>
      </c>
      <c r="J1536" s="589" t="s">
        <v>474</v>
      </c>
      <c r="K1536" s="589" t="s">
        <v>111</v>
      </c>
      <c r="L1536" s="590">
        <v>43084</v>
      </c>
      <c r="M1536" s="589" t="s">
        <v>71</v>
      </c>
      <c r="N1536" s="589" t="s">
        <v>474</v>
      </c>
    </row>
    <row r="1537" spans="1:14" x14ac:dyDescent="0.2">
      <c r="A1537" s="589" t="s">
        <v>611</v>
      </c>
      <c r="B1537" s="589" t="s">
        <v>8796</v>
      </c>
      <c r="C1537" s="589" t="s">
        <v>8797</v>
      </c>
      <c r="D1537" s="589" t="s">
        <v>8798</v>
      </c>
      <c r="E1537" s="589" t="s">
        <v>8799</v>
      </c>
      <c r="F1537" s="590">
        <v>43084</v>
      </c>
      <c r="G1537" s="591">
        <v>51.71</v>
      </c>
      <c r="H1537" s="591">
        <v>1</v>
      </c>
      <c r="I1537" s="591">
        <f t="shared" si="23"/>
        <v>51.71</v>
      </c>
      <c r="J1537" s="589" t="s">
        <v>474</v>
      </c>
      <c r="K1537" s="589" t="s">
        <v>539</v>
      </c>
      <c r="L1537" s="590">
        <v>43087</v>
      </c>
      <c r="M1537" s="589" t="s">
        <v>71</v>
      </c>
      <c r="N1537" s="589" t="s">
        <v>474</v>
      </c>
    </row>
    <row r="1538" spans="1:14" x14ac:dyDescent="0.2">
      <c r="A1538" s="589" t="s">
        <v>611</v>
      </c>
      <c r="B1538" s="589" t="s">
        <v>8796</v>
      </c>
      <c r="C1538" s="589" t="s">
        <v>8797</v>
      </c>
      <c r="D1538" s="589" t="s">
        <v>8798</v>
      </c>
      <c r="E1538" s="589" t="s">
        <v>8800</v>
      </c>
      <c r="F1538" s="590">
        <v>43084</v>
      </c>
      <c r="G1538" s="591">
        <v>51.71</v>
      </c>
      <c r="H1538" s="591">
        <v>1</v>
      </c>
      <c r="I1538" s="591">
        <f t="shared" si="23"/>
        <v>51.71</v>
      </c>
      <c r="J1538" s="589" t="s">
        <v>474</v>
      </c>
      <c r="K1538" s="589" t="s">
        <v>539</v>
      </c>
      <c r="L1538" s="590">
        <v>43087</v>
      </c>
      <c r="M1538" s="589" t="s">
        <v>71</v>
      </c>
      <c r="N1538" s="589" t="s">
        <v>474</v>
      </c>
    </row>
    <row r="1539" spans="1:14" x14ac:dyDescent="0.2">
      <c r="A1539" s="589" t="s">
        <v>611</v>
      </c>
      <c r="B1539" s="589" t="s">
        <v>8801</v>
      </c>
      <c r="C1539" s="589" t="s">
        <v>8802</v>
      </c>
      <c r="D1539" s="589" t="s">
        <v>8803</v>
      </c>
      <c r="E1539" s="589" t="s">
        <v>8804</v>
      </c>
      <c r="F1539" s="590">
        <v>43091</v>
      </c>
      <c r="G1539" s="591">
        <v>3267</v>
      </c>
      <c r="H1539" s="591">
        <v>1</v>
      </c>
      <c r="I1539" s="591">
        <f t="shared" ref="I1539:I1602" si="24">G1539*H1539</f>
        <v>3267</v>
      </c>
      <c r="J1539" s="589" t="s">
        <v>8805</v>
      </c>
      <c r="K1539" s="589" t="s">
        <v>615</v>
      </c>
      <c r="L1539" s="590">
        <v>43091</v>
      </c>
      <c r="M1539" s="589" t="s">
        <v>71</v>
      </c>
      <c r="N1539" s="589" t="s">
        <v>8806</v>
      </c>
    </row>
    <row r="1540" spans="1:14" x14ac:dyDescent="0.2">
      <c r="A1540" s="589" t="s">
        <v>611</v>
      </c>
      <c r="B1540" s="589" t="s">
        <v>8807</v>
      </c>
      <c r="C1540" s="589" t="s">
        <v>8808</v>
      </c>
      <c r="D1540" s="589" t="s">
        <v>8809</v>
      </c>
      <c r="E1540" s="589" t="s">
        <v>8810</v>
      </c>
      <c r="F1540" s="590">
        <v>43091</v>
      </c>
      <c r="G1540" s="591">
        <v>880</v>
      </c>
      <c r="H1540" s="591">
        <v>1</v>
      </c>
      <c r="I1540" s="591">
        <f t="shared" si="24"/>
        <v>880</v>
      </c>
      <c r="J1540" s="589" t="s">
        <v>474</v>
      </c>
      <c r="K1540" s="589" t="s">
        <v>465</v>
      </c>
      <c r="L1540" s="590">
        <v>43091</v>
      </c>
      <c r="M1540" s="589" t="s">
        <v>71</v>
      </c>
      <c r="N1540" s="589" t="s">
        <v>474</v>
      </c>
    </row>
    <row r="1541" spans="1:14" x14ac:dyDescent="0.2">
      <c r="A1541" s="589" t="s">
        <v>611</v>
      </c>
      <c r="B1541" s="589" t="s">
        <v>8807</v>
      </c>
      <c r="C1541" s="589" t="s">
        <v>8808</v>
      </c>
      <c r="D1541" s="589" t="s">
        <v>8809</v>
      </c>
      <c r="E1541" s="589" t="s">
        <v>8811</v>
      </c>
      <c r="F1541" s="590">
        <v>43091</v>
      </c>
      <c r="G1541" s="591">
        <v>671</v>
      </c>
      <c r="H1541" s="591">
        <v>1</v>
      </c>
      <c r="I1541" s="591">
        <f t="shared" si="24"/>
        <v>671</v>
      </c>
      <c r="J1541" s="589" t="s">
        <v>474</v>
      </c>
      <c r="K1541" s="589" t="s">
        <v>465</v>
      </c>
      <c r="L1541" s="590">
        <v>43091</v>
      </c>
      <c r="M1541" s="589" t="s">
        <v>71</v>
      </c>
      <c r="N1541" s="589" t="s">
        <v>474</v>
      </c>
    </row>
    <row r="1542" spans="1:14" x14ac:dyDescent="0.2">
      <c r="A1542" s="589" t="s">
        <v>611</v>
      </c>
      <c r="B1542" s="589" t="s">
        <v>8807</v>
      </c>
      <c r="C1542" s="589" t="s">
        <v>8808</v>
      </c>
      <c r="D1542" s="589" t="s">
        <v>8809</v>
      </c>
      <c r="E1542" s="589" t="s">
        <v>8812</v>
      </c>
      <c r="F1542" s="590">
        <v>43091</v>
      </c>
      <c r="G1542" s="591">
        <v>693</v>
      </c>
      <c r="H1542" s="591">
        <v>1</v>
      </c>
      <c r="I1542" s="591">
        <f t="shared" si="24"/>
        <v>693</v>
      </c>
      <c r="J1542" s="589" t="s">
        <v>8813</v>
      </c>
      <c r="K1542" s="589" t="s">
        <v>1822</v>
      </c>
      <c r="L1542" s="590">
        <v>43091</v>
      </c>
      <c r="M1542" s="589" t="s">
        <v>71</v>
      </c>
      <c r="N1542" s="589" t="s">
        <v>8814</v>
      </c>
    </row>
    <row r="1543" spans="1:14" x14ac:dyDescent="0.2">
      <c r="A1543" s="589" t="s">
        <v>611</v>
      </c>
      <c r="B1543" s="589" t="s">
        <v>8815</v>
      </c>
      <c r="C1543" s="589" t="s">
        <v>8816</v>
      </c>
      <c r="D1543" s="589" t="s">
        <v>8817</v>
      </c>
      <c r="E1543" s="589" t="s">
        <v>8818</v>
      </c>
      <c r="F1543" s="590">
        <v>43090</v>
      </c>
      <c r="G1543" s="591">
        <v>980.02</v>
      </c>
      <c r="H1543" s="591">
        <v>1</v>
      </c>
      <c r="I1543" s="591">
        <f t="shared" si="24"/>
        <v>980.02</v>
      </c>
      <c r="J1543" s="589" t="s">
        <v>8819</v>
      </c>
      <c r="K1543" s="589" t="s">
        <v>525</v>
      </c>
      <c r="L1543" s="590">
        <v>43096</v>
      </c>
      <c r="M1543" s="589" t="s">
        <v>71</v>
      </c>
      <c r="N1543" s="589" t="s">
        <v>8820</v>
      </c>
    </row>
    <row r="1544" spans="1:14" x14ac:dyDescent="0.2">
      <c r="A1544" s="589" t="s">
        <v>611</v>
      </c>
      <c r="B1544" s="589" t="s">
        <v>3905</v>
      </c>
      <c r="C1544" s="589" t="s">
        <v>3906</v>
      </c>
      <c r="D1544" s="589" t="s">
        <v>3907</v>
      </c>
      <c r="E1544" s="589" t="s">
        <v>8821</v>
      </c>
      <c r="F1544" s="590">
        <v>43081</v>
      </c>
      <c r="G1544" s="591">
        <v>3913.14</v>
      </c>
      <c r="H1544" s="591">
        <v>1</v>
      </c>
      <c r="I1544" s="591">
        <f t="shared" si="24"/>
        <v>3913.14</v>
      </c>
      <c r="J1544" s="589" t="s">
        <v>8822</v>
      </c>
      <c r="K1544" s="589" t="s">
        <v>668</v>
      </c>
      <c r="L1544" s="590">
        <v>43082</v>
      </c>
      <c r="M1544" s="589" t="s">
        <v>71</v>
      </c>
      <c r="N1544" s="589" t="s">
        <v>8823</v>
      </c>
    </row>
    <row r="1545" spans="1:14" x14ac:dyDescent="0.2">
      <c r="A1545" s="589" t="s">
        <v>611</v>
      </c>
      <c r="B1545" s="589" t="s">
        <v>2048</v>
      </c>
      <c r="C1545" s="589" t="s">
        <v>2049</v>
      </c>
      <c r="D1545" s="589" t="s">
        <v>2050</v>
      </c>
      <c r="E1545" s="589" t="s">
        <v>8824</v>
      </c>
      <c r="F1545" s="590">
        <v>43069</v>
      </c>
      <c r="G1545" s="591">
        <v>25.34</v>
      </c>
      <c r="H1545" s="591">
        <v>1</v>
      </c>
      <c r="I1545" s="591">
        <f t="shared" si="24"/>
        <v>25.34</v>
      </c>
      <c r="J1545" s="589" t="s">
        <v>474</v>
      </c>
      <c r="K1545" s="589" t="s">
        <v>133</v>
      </c>
      <c r="L1545" s="590">
        <v>43081</v>
      </c>
      <c r="M1545" s="589" t="s">
        <v>71</v>
      </c>
      <c r="N1545" s="589" t="s">
        <v>474</v>
      </c>
    </row>
    <row r="1546" spans="1:14" x14ac:dyDescent="0.2">
      <c r="A1546" s="589" t="s">
        <v>611</v>
      </c>
      <c r="B1546" s="589" t="s">
        <v>578</v>
      </c>
      <c r="C1546" s="589" t="s">
        <v>579</v>
      </c>
      <c r="D1546" s="589" t="s">
        <v>580</v>
      </c>
      <c r="E1546" s="589" t="s">
        <v>8825</v>
      </c>
      <c r="F1546" s="590">
        <v>43090</v>
      </c>
      <c r="G1546" s="591">
        <v>289.85000000000002</v>
      </c>
      <c r="H1546" s="591">
        <v>1</v>
      </c>
      <c r="I1546" s="591">
        <f t="shared" si="24"/>
        <v>289.85000000000002</v>
      </c>
      <c r="J1546" s="589" t="s">
        <v>474</v>
      </c>
      <c r="K1546" s="589" t="s">
        <v>230</v>
      </c>
      <c r="L1546" s="590">
        <v>43091</v>
      </c>
      <c r="M1546" s="589" t="s">
        <v>71</v>
      </c>
      <c r="N1546" s="589" t="s">
        <v>474</v>
      </c>
    </row>
    <row r="1547" spans="1:14" x14ac:dyDescent="0.2">
      <c r="A1547" s="589" t="s">
        <v>611</v>
      </c>
      <c r="B1547" s="589" t="s">
        <v>8826</v>
      </c>
      <c r="C1547" s="589" t="s">
        <v>8827</v>
      </c>
      <c r="D1547" s="589" t="s">
        <v>8828</v>
      </c>
      <c r="E1547" s="589" t="s">
        <v>8829</v>
      </c>
      <c r="F1547" s="590">
        <v>43087</v>
      </c>
      <c r="G1547" s="591">
        <v>3509</v>
      </c>
      <c r="H1547" s="591">
        <v>1</v>
      </c>
      <c r="I1547" s="591">
        <f t="shared" si="24"/>
        <v>3509</v>
      </c>
      <c r="J1547" s="589" t="s">
        <v>474</v>
      </c>
      <c r="K1547" s="589" t="s">
        <v>668</v>
      </c>
      <c r="L1547" s="590">
        <v>43088</v>
      </c>
      <c r="M1547" s="589" t="s">
        <v>71</v>
      </c>
      <c r="N1547" s="589" t="s">
        <v>474</v>
      </c>
    </row>
    <row r="1548" spans="1:14" x14ac:dyDescent="0.2">
      <c r="A1548" s="589" t="s">
        <v>611</v>
      </c>
      <c r="B1548" s="589" t="s">
        <v>8830</v>
      </c>
      <c r="C1548" s="589" t="s">
        <v>8831</v>
      </c>
      <c r="D1548" s="589" t="s">
        <v>8832</v>
      </c>
      <c r="E1548" s="589" t="s">
        <v>8833</v>
      </c>
      <c r="F1548" s="590">
        <v>43069</v>
      </c>
      <c r="G1548" s="591">
        <v>187.55</v>
      </c>
      <c r="H1548" s="591">
        <v>1</v>
      </c>
      <c r="I1548" s="591">
        <f t="shared" si="24"/>
        <v>187.55</v>
      </c>
      <c r="J1548" s="589" t="s">
        <v>8834</v>
      </c>
      <c r="K1548" s="589" t="s">
        <v>3572</v>
      </c>
      <c r="L1548" s="590">
        <v>43084</v>
      </c>
      <c r="M1548" s="589" t="s">
        <v>71</v>
      </c>
      <c r="N1548" s="589" t="s">
        <v>8835</v>
      </c>
    </row>
    <row r="1549" spans="1:14" x14ac:dyDescent="0.2">
      <c r="A1549" s="589" t="s">
        <v>611</v>
      </c>
      <c r="B1549" s="589" t="s">
        <v>8830</v>
      </c>
      <c r="C1549" s="589" t="s">
        <v>8831</v>
      </c>
      <c r="D1549" s="589" t="s">
        <v>8832</v>
      </c>
      <c r="E1549" s="589" t="s">
        <v>8836</v>
      </c>
      <c r="F1549" s="590">
        <v>43069</v>
      </c>
      <c r="G1549" s="591">
        <v>278.3</v>
      </c>
      <c r="H1549" s="591">
        <v>1</v>
      </c>
      <c r="I1549" s="591">
        <f t="shared" si="24"/>
        <v>278.3</v>
      </c>
      <c r="J1549" s="589" t="s">
        <v>8837</v>
      </c>
      <c r="K1549" s="589" t="s">
        <v>3572</v>
      </c>
      <c r="L1549" s="590">
        <v>43084</v>
      </c>
      <c r="M1549" s="589" t="s">
        <v>71</v>
      </c>
      <c r="N1549" s="589" t="s">
        <v>8838</v>
      </c>
    </row>
    <row r="1550" spans="1:14" x14ac:dyDescent="0.2">
      <c r="A1550" s="589" t="s">
        <v>611</v>
      </c>
      <c r="B1550" s="589" t="s">
        <v>268</v>
      </c>
      <c r="C1550" s="589" t="s">
        <v>269</v>
      </c>
      <c r="D1550" s="589" t="s">
        <v>270</v>
      </c>
      <c r="E1550" s="589" t="s">
        <v>8839</v>
      </c>
      <c r="F1550" s="590">
        <v>43090</v>
      </c>
      <c r="G1550" s="591">
        <v>394.75</v>
      </c>
      <c r="H1550" s="591">
        <v>1</v>
      </c>
      <c r="I1550" s="591">
        <f t="shared" si="24"/>
        <v>394.75</v>
      </c>
      <c r="J1550" s="589" t="s">
        <v>8840</v>
      </c>
      <c r="K1550" s="589" t="s">
        <v>2093</v>
      </c>
      <c r="L1550" s="590">
        <v>43091</v>
      </c>
      <c r="M1550" s="589" t="s">
        <v>71</v>
      </c>
      <c r="N1550" s="589" t="s">
        <v>8841</v>
      </c>
    </row>
    <row r="1551" spans="1:14" x14ac:dyDescent="0.2">
      <c r="A1551" s="589" t="s">
        <v>611</v>
      </c>
      <c r="B1551" s="589" t="s">
        <v>268</v>
      </c>
      <c r="C1551" s="589" t="s">
        <v>269</v>
      </c>
      <c r="D1551" s="589" t="s">
        <v>270</v>
      </c>
      <c r="E1551" s="589" t="s">
        <v>8842</v>
      </c>
      <c r="F1551" s="590">
        <v>43090</v>
      </c>
      <c r="G1551" s="591">
        <v>47.74</v>
      </c>
      <c r="H1551" s="591">
        <v>1</v>
      </c>
      <c r="I1551" s="591">
        <f t="shared" si="24"/>
        <v>47.74</v>
      </c>
      <c r="J1551" s="589" t="s">
        <v>8843</v>
      </c>
      <c r="K1551" s="589" t="s">
        <v>2093</v>
      </c>
      <c r="L1551" s="590">
        <v>43091</v>
      </c>
      <c r="M1551" s="589" t="s">
        <v>71</v>
      </c>
      <c r="N1551" s="589" t="s">
        <v>8844</v>
      </c>
    </row>
    <row r="1552" spans="1:14" x14ac:dyDescent="0.2">
      <c r="A1552" s="589" t="s">
        <v>611</v>
      </c>
      <c r="B1552" s="589" t="s">
        <v>268</v>
      </c>
      <c r="C1552" s="589" t="s">
        <v>269</v>
      </c>
      <c r="D1552" s="589" t="s">
        <v>270</v>
      </c>
      <c r="E1552" s="589" t="s">
        <v>8845</v>
      </c>
      <c r="F1552" s="590">
        <v>43090</v>
      </c>
      <c r="G1552" s="591">
        <v>580.74</v>
      </c>
      <c r="H1552" s="591">
        <v>1</v>
      </c>
      <c r="I1552" s="591">
        <f t="shared" si="24"/>
        <v>580.74</v>
      </c>
      <c r="J1552" s="589" t="s">
        <v>8846</v>
      </c>
      <c r="K1552" s="589" t="s">
        <v>2093</v>
      </c>
      <c r="L1552" s="590">
        <v>43091</v>
      </c>
      <c r="M1552" s="589" t="s">
        <v>71</v>
      </c>
      <c r="N1552" s="589" t="s">
        <v>8847</v>
      </c>
    </row>
    <row r="1553" spans="1:14" x14ac:dyDescent="0.2">
      <c r="A1553" s="589" t="s">
        <v>611</v>
      </c>
      <c r="B1553" s="589" t="s">
        <v>268</v>
      </c>
      <c r="C1553" s="589" t="s">
        <v>269</v>
      </c>
      <c r="D1553" s="589" t="s">
        <v>270</v>
      </c>
      <c r="E1553" s="589" t="s">
        <v>8848</v>
      </c>
      <c r="F1553" s="590">
        <v>43090</v>
      </c>
      <c r="G1553" s="591">
        <v>274.27</v>
      </c>
      <c r="H1553" s="591">
        <v>1</v>
      </c>
      <c r="I1553" s="591">
        <f t="shared" si="24"/>
        <v>274.27</v>
      </c>
      <c r="J1553" s="589" t="s">
        <v>8849</v>
      </c>
      <c r="K1553" s="589" t="s">
        <v>8850</v>
      </c>
      <c r="L1553" s="590">
        <v>43091</v>
      </c>
      <c r="M1553" s="589" t="s">
        <v>71</v>
      </c>
      <c r="N1553" s="589" t="s">
        <v>8851</v>
      </c>
    </row>
    <row r="1554" spans="1:14" x14ac:dyDescent="0.2">
      <c r="A1554" s="589" t="s">
        <v>611</v>
      </c>
      <c r="B1554" s="589" t="s">
        <v>268</v>
      </c>
      <c r="C1554" s="589" t="s">
        <v>269</v>
      </c>
      <c r="D1554" s="589" t="s">
        <v>270</v>
      </c>
      <c r="E1554" s="589" t="s">
        <v>8852</v>
      </c>
      <c r="F1554" s="590">
        <v>43087</v>
      </c>
      <c r="G1554" s="591">
        <v>42.58</v>
      </c>
      <c r="H1554" s="591">
        <v>1</v>
      </c>
      <c r="I1554" s="591">
        <f t="shared" si="24"/>
        <v>42.58</v>
      </c>
      <c r="J1554" s="589" t="s">
        <v>8853</v>
      </c>
      <c r="K1554" s="589" t="s">
        <v>683</v>
      </c>
      <c r="L1554" s="590">
        <v>43087</v>
      </c>
      <c r="M1554" s="589" t="s">
        <v>71</v>
      </c>
      <c r="N1554" s="589" t="s">
        <v>8854</v>
      </c>
    </row>
    <row r="1555" spans="1:14" x14ac:dyDescent="0.2">
      <c r="A1555" s="589" t="s">
        <v>611</v>
      </c>
      <c r="B1555" s="589" t="s">
        <v>268</v>
      </c>
      <c r="C1555" s="589" t="s">
        <v>269</v>
      </c>
      <c r="D1555" s="589" t="s">
        <v>270</v>
      </c>
      <c r="E1555" s="589" t="s">
        <v>8855</v>
      </c>
      <c r="F1555" s="590">
        <v>43090</v>
      </c>
      <c r="G1555" s="591">
        <v>23.85</v>
      </c>
      <c r="H1555" s="591">
        <v>1</v>
      </c>
      <c r="I1555" s="591">
        <f t="shared" si="24"/>
        <v>23.85</v>
      </c>
      <c r="J1555" s="589" t="s">
        <v>474</v>
      </c>
      <c r="K1555" s="589" t="s">
        <v>2195</v>
      </c>
      <c r="L1555" s="590">
        <v>43091</v>
      </c>
      <c r="M1555" s="589" t="s">
        <v>71</v>
      </c>
      <c r="N1555" s="589" t="s">
        <v>474</v>
      </c>
    </row>
    <row r="1556" spans="1:14" x14ac:dyDescent="0.2">
      <c r="A1556" s="589" t="s">
        <v>611</v>
      </c>
      <c r="B1556" s="589" t="s">
        <v>268</v>
      </c>
      <c r="C1556" s="589" t="s">
        <v>269</v>
      </c>
      <c r="D1556" s="589" t="s">
        <v>270</v>
      </c>
      <c r="E1556" s="589" t="s">
        <v>8856</v>
      </c>
      <c r="F1556" s="590">
        <v>43082</v>
      </c>
      <c r="G1556" s="591">
        <v>39.6</v>
      </c>
      <c r="H1556" s="591">
        <v>1</v>
      </c>
      <c r="I1556" s="591">
        <f t="shared" si="24"/>
        <v>39.6</v>
      </c>
      <c r="J1556" s="589" t="s">
        <v>8857</v>
      </c>
      <c r="K1556" s="589" t="s">
        <v>2199</v>
      </c>
      <c r="L1556" s="590">
        <v>43083</v>
      </c>
      <c r="M1556" s="589" t="s">
        <v>71</v>
      </c>
      <c r="N1556" s="589" t="s">
        <v>8858</v>
      </c>
    </row>
    <row r="1557" spans="1:14" x14ac:dyDescent="0.2">
      <c r="A1557" s="589" t="s">
        <v>611</v>
      </c>
      <c r="B1557" s="589" t="s">
        <v>4937</v>
      </c>
      <c r="C1557" s="589" t="s">
        <v>4938</v>
      </c>
      <c r="D1557" s="589" t="s">
        <v>4939</v>
      </c>
      <c r="E1557" s="589" t="s">
        <v>8859</v>
      </c>
      <c r="F1557" s="590">
        <v>43069</v>
      </c>
      <c r="G1557" s="591">
        <v>37.950000000000003</v>
      </c>
      <c r="H1557" s="591">
        <v>1</v>
      </c>
      <c r="I1557" s="591">
        <f t="shared" si="24"/>
        <v>37.950000000000003</v>
      </c>
      <c r="J1557" s="589" t="s">
        <v>474</v>
      </c>
      <c r="K1557" s="589" t="s">
        <v>377</v>
      </c>
      <c r="L1557" s="590">
        <v>43089</v>
      </c>
      <c r="M1557" s="589" t="s">
        <v>71</v>
      </c>
      <c r="N1557" s="589" t="s">
        <v>474</v>
      </c>
    </row>
    <row r="1558" spans="1:14" x14ac:dyDescent="0.2">
      <c r="A1558" s="589" t="s">
        <v>611</v>
      </c>
      <c r="B1558" s="589" t="s">
        <v>4937</v>
      </c>
      <c r="C1558" s="589" t="s">
        <v>4938</v>
      </c>
      <c r="D1558" s="589" t="s">
        <v>4939</v>
      </c>
      <c r="E1558" s="589" t="s">
        <v>8860</v>
      </c>
      <c r="F1558" s="590">
        <v>43069</v>
      </c>
      <c r="G1558" s="591">
        <v>19.309999999999999</v>
      </c>
      <c r="H1558" s="591">
        <v>1</v>
      </c>
      <c r="I1558" s="591">
        <f t="shared" si="24"/>
        <v>19.309999999999999</v>
      </c>
      <c r="J1558" s="589" t="s">
        <v>474</v>
      </c>
      <c r="K1558" s="589" t="s">
        <v>377</v>
      </c>
      <c r="L1558" s="590">
        <v>43089</v>
      </c>
      <c r="M1558" s="589" t="s">
        <v>71</v>
      </c>
      <c r="N1558" s="589" t="s">
        <v>474</v>
      </c>
    </row>
    <row r="1559" spans="1:14" x14ac:dyDescent="0.2">
      <c r="A1559" s="589" t="s">
        <v>611</v>
      </c>
      <c r="B1559" s="589" t="s">
        <v>153</v>
      </c>
      <c r="C1559" s="589" t="s">
        <v>154</v>
      </c>
      <c r="D1559" s="589" t="s">
        <v>155</v>
      </c>
      <c r="E1559" s="589" t="s">
        <v>8861</v>
      </c>
      <c r="F1559" s="590">
        <v>43074</v>
      </c>
      <c r="G1559" s="591">
        <v>7.26</v>
      </c>
      <c r="H1559" s="591">
        <v>1</v>
      </c>
      <c r="I1559" s="591">
        <f t="shared" si="24"/>
        <v>7.26</v>
      </c>
      <c r="J1559" s="589" t="s">
        <v>474</v>
      </c>
      <c r="K1559" s="589" t="s">
        <v>476</v>
      </c>
      <c r="L1559" s="590">
        <v>43080</v>
      </c>
      <c r="M1559" s="589" t="s">
        <v>71</v>
      </c>
      <c r="N1559" s="589" t="s">
        <v>474</v>
      </c>
    </row>
    <row r="1560" spans="1:14" x14ac:dyDescent="0.2">
      <c r="A1560" s="589" t="s">
        <v>611</v>
      </c>
      <c r="B1560" s="589" t="s">
        <v>153</v>
      </c>
      <c r="C1560" s="589" t="s">
        <v>154</v>
      </c>
      <c r="D1560" s="589" t="s">
        <v>155</v>
      </c>
      <c r="E1560" s="589" t="s">
        <v>8862</v>
      </c>
      <c r="F1560" s="590">
        <v>43074</v>
      </c>
      <c r="G1560" s="591">
        <v>7.26</v>
      </c>
      <c r="H1560" s="591">
        <v>1</v>
      </c>
      <c r="I1560" s="591">
        <f t="shared" si="24"/>
        <v>7.26</v>
      </c>
      <c r="J1560" s="589" t="s">
        <v>474</v>
      </c>
      <c r="K1560" s="589" t="s">
        <v>233</v>
      </c>
      <c r="L1560" s="590">
        <v>43080</v>
      </c>
      <c r="M1560" s="589" t="s">
        <v>71</v>
      </c>
      <c r="N1560" s="589" t="s">
        <v>474</v>
      </c>
    </row>
    <row r="1561" spans="1:14" x14ac:dyDescent="0.2">
      <c r="A1561" s="589" t="s">
        <v>611</v>
      </c>
      <c r="B1561" s="589" t="s">
        <v>153</v>
      </c>
      <c r="C1561" s="589" t="s">
        <v>154</v>
      </c>
      <c r="D1561" s="589" t="s">
        <v>155</v>
      </c>
      <c r="E1561" s="589" t="s">
        <v>8863</v>
      </c>
      <c r="F1561" s="590">
        <v>43074</v>
      </c>
      <c r="G1561" s="591">
        <v>87.12</v>
      </c>
      <c r="H1561" s="591">
        <v>1</v>
      </c>
      <c r="I1561" s="591">
        <f t="shared" si="24"/>
        <v>87.12</v>
      </c>
      <c r="J1561" s="589" t="s">
        <v>474</v>
      </c>
      <c r="K1561" s="589" t="s">
        <v>260</v>
      </c>
      <c r="L1561" s="590">
        <v>43080</v>
      </c>
      <c r="M1561" s="589" t="s">
        <v>71</v>
      </c>
      <c r="N1561" s="589" t="s">
        <v>474</v>
      </c>
    </row>
    <row r="1562" spans="1:14" x14ac:dyDescent="0.2">
      <c r="A1562" s="589" t="s">
        <v>611</v>
      </c>
      <c r="B1562" s="589" t="s">
        <v>153</v>
      </c>
      <c r="C1562" s="589" t="s">
        <v>154</v>
      </c>
      <c r="D1562" s="589" t="s">
        <v>155</v>
      </c>
      <c r="E1562" s="589" t="s">
        <v>8864</v>
      </c>
      <c r="F1562" s="590">
        <v>43074</v>
      </c>
      <c r="G1562" s="591">
        <v>50.82</v>
      </c>
      <c r="H1562" s="591">
        <v>1</v>
      </c>
      <c r="I1562" s="591">
        <f t="shared" si="24"/>
        <v>50.82</v>
      </c>
      <c r="J1562" s="589" t="s">
        <v>474</v>
      </c>
      <c r="K1562" s="589" t="s">
        <v>531</v>
      </c>
      <c r="L1562" s="590">
        <v>43080</v>
      </c>
      <c r="M1562" s="589" t="s">
        <v>71</v>
      </c>
      <c r="N1562" s="589" t="s">
        <v>474</v>
      </c>
    </row>
    <row r="1563" spans="1:14" x14ac:dyDescent="0.2">
      <c r="A1563" s="589" t="s">
        <v>611</v>
      </c>
      <c r="B1563" s="589" t="s">
        <v>153</v>
      </c>
      <c r="C1563" s="589" t="s">
        <v>154</v>
      </c>
      <c r="D1563" s="589" t="s">
        <v>155</v>
      </c>
      <c r="E1563" s="589" t="s">
        <v>8865</v>
      </c>
      <c r="F1563" s="590">
        <v>43074</v>
      </c>
      <c r="G1563" s="591">
        <v>33.17</v>
      </c>
      <c r="H1563" s="591">
        <v>1</v>
      </c>
      <c r="I1563" s="591">
        <f t="shared" si="24"/>
        <v>33.17</v>
      </c>
      <c r="J1563" s="589" t="s">
        <v>474</v>
      </c>
      <c r="K1563" s="589" t="s">
        <v>476</v>
      </c>
      <c r="L1563" s="590">
        <v>43080</v>
      </c>
      <c r="M1563" s="589" t="s">
        <v>71</v>
      </c>
      <c r="N1563" s="589" t="s">
        <v>474</v>
      </c>
    </row>
    <row r="1564" spans="1:14" x14ac:dyDescent="0.2">
      <c r="A1564" s="589" t="s">
        <v>611</v>
      </c>
      <c r="B1564" s="589" t="s">
        <v>153</v>
      </c>
      <c r="C1564" s="589" t="s">
        <v>154</v>
      </c>
      <c r="D1564" s="589" t="s">
        <v>155</v>
      </c>
      <c r="E1564" s="589" t="s">
        <v>8866</v>
      </c>
      <c r="F1564" s="590">
        <v>43074</v>
      </c>
      <c r="G1564" s="591">
        <v>62.21</v>
      </c>
      <c r="H1564" s="591">
        <v>1</v>
      </c>
      <c r="I1564" s="591">
        <f t="shared" si="24"/>
        <v>62.21</v>
      </c>
      <c r="J1564" s="589" t="s">
        <v>474</v>
      </c>
      <c r="K1564" s="589" t="s">
        <v>476</v>
      </c>
      <c r="L1564" s="590">
        <v>43080</v>
      </c>
      <c r="M1564" s="589" t="s">
        <v>71</v>
      </c>
      <c r="N1564" s="589" t="s">
        <v>474</v>
      </c>
    </row>
    <row r="1565" spans="1:14" x14ac:dyDescent="0.2">
      <c r="A1565" s="589" t="s">
        <v>611</v>
      </c>
      <c r="B1565" s="589" t="s">
        <v>153</v>
      </c>
      <c r="C1565" s="589" t="s">
        <v>154</v>
      </c>
      <c r="D1565" s="589" t="s">
        <v>155</v>
      </c>
      <c r="E1565" s="589" t="s">
        <v>8867</v>
      </c>
      <c r="F1565" s="590">
        <v>43074</v>
      </c>
      <c r="G1565" s="591">
        <v>50.82</v>
      </c>
      <c r="H1565" s="591">
        <v>1</v>
      </c>
      <c r="I1565" s="591">
        <f t="shared" si="24"/>
        <v>50.82</v>
      </c>
      <c r="J1565" s="589" t="s">
        <v>8868</v>
      </c>
      <c r="K1565" s="589" t="s">
        <v>111</v>
      </c>
      <c r="L1565" s="590">
        <v>43080</v>
      </c>
      <c r="M1565" s="589" t="s">
        <v>71</v>
      </c>
      <c r="N1565" s="589" t="s">
        <v>8869</v>
      </c>
    </row>
    <row r="1566" spans="1:14" x14ac:dyDescent="0.2">
      <c r="A1566" s="589" t="s">
        <v>611</v>
      </c>
      <c r="B1566" s="589" t="s">
        <v>153</v>
      </c>
      <c r="C1566" s="589" t="s">
        <v>154</v>
      </c>
      <c r="D1566" s="589" t="s">
        <v>155</v>
      </c>
      <c r="E1566" s="589" t="s">
        <v>8870</v>
      </c>
      <c r="F1566" s="590">
        <v>43074</v>
      </c>
      <c r="G1566" s="591">
        <v>66.33</v>
      </c>
      <c r="H1566" s="591">
        <v>1</v>
      </c>
      <c r="I1566" s="591">
        <f t="shared" si="24"/>
        <v>66.33</v>
      </c>
      <c r="J1566" s="589" t="s">
        <v>474</v>
      </c>
      <c r="K1566" s="589" t="s">
        <v>8871</v>
      </c>
      <c r="L1566" s="590">
        <v>43080</v>
      </c>
      <c r="M1566" s="589" t="s">
        <v>71</v>
      </c>
      <c r="N1566" s="589" t="s">
        <v>474</v>
      </c>
    </row>
    <row r="1567" spans="1:14" x14ac:dyDescent="0.2">
      <c r="A1567" s="589" t="s">
        <v>611</v>
      </c>
      <c r="B1567" s="589" t="s">
        <v>4941</v>
      </c>
      <c r="C1567" s="589" t="s">
        <v>4942</v>
      </c>
      <c r="D1567" s="589" t="s">
        <v>4943</v>
      </c>
      <c r="E1567" s="589" t="s">
        <v>8872</v>
      </c>
      <c r="F1567" s="590">
        <v>43090</v>
      </c>
      <c r="G1567" s="591">
        <v>260</v>
      </c>
      <c r="H1567" s="591">
        <v>1</v>
      </c>
      <c r="I1567" s="591">
        <f t="shared" si="24"/>
        <v>260</v>
      </c>
      <c r="J1567" s="589" t="s">
        <v>474</v>
      </c>
      <c r="K1567" s="589" t="s">
        <v>8547</v>
      </c>
      <c r="L1567" s="590">
        <v>43091</v>
      </c>
      <c r="M1567" s="589" t="s">
        <v>71</v>
      </c>
      <c r="N1567" s="589" t="s">
        <v>474</v>
      </c>
    </row>
    <row r="1568" spans="1:14" x14ac:dyDescent="0.2">
      <c r="A1568" s="589" t="s">
        <v>611</v>
      </c>
      <c r="B1568" s="589" t="s">
        <v>8873</v>
      </c>
      <c r="C1568" s="589" t="s">
        <v>8874</v>
      </c>
      <c r="D1568" s="589" t="s">
        <v>8875</v>
      </c>
      <c r="E1568" s="589" t="s">
        <v>8876</v>
      </c>
      <c r="F1568" s="590">
        <v>43081</v>
      </c>
      <c r="G1568" s="591">
        <v>386.87</v>
      </c>
      <c r="H1568" s="591">
        <v>1</v>
      </c>
      <c r="I1568" s="591">
        <f t="shared" si="24"/>
        <v>386.87</v>
      </c>
      <c r="J1568" s="589" t="s">
        <v>8877</v>
      </c>
      <c r="K1568" s="589" t="s">
        <v>3702</v>
      </c>
      <c r="L1568" s="590">
        <v>43084</v>
      </c>
      <c r="M1568" s="589" t="s">
        <v>71</v>
      </c>
      <c r="N1568" s="589" t="s">
        <v>474</v>
      </c>
    </row>
    <row r="1569" spans="1:14" x14ac:dyDescent="0.2">
      <c r="A1569" s="589" t="s">
        <v>611</v>
      </c>
      <c r="B1569" s="589" t="s">
        <v>8878</v>
      </c>
      <c r="C1569" s="589" t="s">
        <v>8879</v>
      </c>
      <c r="D1569" s="589" t="s">
        <v>8880</v>
      </c>
      <c r="E1569" s="589" t="s">
        <v>8881</v>
      </c>
      <c r="F1569" s="590">
        <v>43062</v>
      </c>
      <c r="G1569" s="591">
        <v>60</v>
      </c>
      <c r="H1569" s="591">
        <v>1</v>
      </c>
      <c r="I1569" s="591">
        <f t="shared" si="24"/>
        <v>60</v>
      </c>
      <c r="J1569" s="589" t="s">
        <v>474</v>
      </c>
      <c r="K1569" s="589" t="s">
        <v>2460</v>
      </c>
      <c r="L1569" s="590">
        <v>43074</v>
      </c>
      <c r="M1569" s="589" t="s">
        <v>71</v>
      </c>
      <c r="N1569" s="589" t="s">
        <v>474</v>
      </c>
    </row>
    <row r="1570" spans="1:14" x14ac:dyDescent="0.2">
      <c r="A1570" s="589" t="s">
        <v>611</v>
      </c>
      <c r="B1570" s="589" t="s">
        <v>8878</v>
      </c>
      <c r="C1570" s="589" t="s">
        <v>8879</v>
      </c>
      <c r="D1570" s="589" t="s">
        <v>8880</v>
      </c>
      <c r="E1570" s="589" t="s">
        <v>8882</v>
      </c>
      <c r="F1570" s="590">
        <v>43062</v>
      </c>
      <c r="G1570" s="591">
        <v>120</v>
      </c>
      <c r="H1570" s="591">
        <v>1</v>
      </c>
      <c r="I1570" s="591">
        <f t="shared" si="24"/>
        <v>120</v>
      </c>
      <c r="J1570" s="589" t="s">
        <v>474</v>
      </c>
      <c r="K1570" s="589" t="s">
        <v>2460</v>
      </c>
      <c r="L1570" s="590">
        <v>43074</v>
      </c>
      <c r="M1570" s="589" t="s">
        <v>71</v>
      </c>
      <c r="N1570" s="589" t="s">
        <v>474</v>
      </c>
    </row>
    <row r="1571" spans="1:14" x14ac:dyDescent="0.2">
      <c r="A1571" s="589" t="s">
        <v>611</v>
      </c>
      <c r="B1571" s="589" t="s">
        <v>8883</v>
      </c>
      <c r="C1571" s="589" t="s">
        <v>8884</v>
      </c>
      <c r="D1571" s="589" t="s">
        <v>8885</v>
      </c>
      <c r="E1571" s="589" t="s">
        <v>8886</v>
      </c>
      <c r="F1571" s="590">
        <v>43088</v>
      </c>
      <c r="G1571" s="591">
        <v>200.5</v>
      </c>
      <c r="H1571" s="591">
        <v>1</v>
      </c>
      <c r="I1571" s="591">
        <f t="shared" si="24"/>
        <v>200.5</v>
      </c>
      <c r="J1571" s="589" t="s">
        <v>8887</v>
      </c>
      <c r="K1571" s="589" t="s">
        <v>612</v>
      </c>
      <c r="L1571" s="590">
        <v>43091</v>
      </c>
      <c r="M1571" s="589" t="s">
        <v>71</v>
      </c>
      <c r="N1571" s="589" t="s">
        <v>8888</v>
      </c>
    </row>
    <row r="1572" spans="1:14" x14ac:dyDescent="0.2">
      <c r="A1572" s="589" t="s">
        <v>611</v>
      </c>
      <c r="B1572" s="589" t="s">
        <v>8889</v>
      </c>
      <c r="C1572" s="589" t="s">
        <v>8890</v>
      </c>
      <c r="D1572" s="589" t="s">
        <v>474</v>
      </c>
      <c r="E1572" s="589" t="s">
        <v>8891</v>
      </c>
      <c r="F1572" s="590">
        <v>43081</v>
      </c>
      <c r="G1572" s="591">
        <v>10889.87</v>
      </c>
      <c r="H1572" s="591">
        <v>1</v>
      </c>
      <c r="I1572" s="591">
        <f t="shared" si="24"/>
        <v>10889.87</v>
      </c>
      <c r="J1572" s="589" t="s">
        <v>474</v>
      </c>
      <c r="K1572" s="589" t="s">
        <v>848</v>
      </c>
      <c r="L1572" s="590">
        <v>43091</v>
      </c>
      <c r="M1572" s="589" t="s">
        <v>71</v>
      </c>
      <c r="N1572" s="589" t="s">
        <v>474</v>
      </c>
    </row>
    <row r="1573" spans="1:14" x14ac:dyDescent="0.2">
      <c r="A1573" s="589" t="s">
        <v>611</v>
      </c>
      <c r="B1573" s="589" t="s">
        <v>8892</v>
      </c>
      <c r="C1573" s="589" t="s">
        <v>8893</v>
      </c>
      <c r="D1573" s="589" t="s">
        <v>474</v>
      </c>
      <c r="E1573" s="589" t="s">
        <v>8894</v>
      </c>
      <c r="F1573" s="590">
        <v>43053</v>
      </c>
      <c r="G1573" s="591">
        <v>6826.5</v>
      </c>
      <c r="H1573" s="591">
        <v>1</v>
      </c>
      <c r="I1573" s="591">
        <f t="shared" si="24"/>
        <v>6826.5</v>
      </c>
      <c r="J1573" s="589" t="s">
        <v>474</v>
      </c>
      <c r="K1573" s="589" t="s">
        <v>848</v>
      </c>
      <c r="L1573" s="590">
        <v>43091</v>
      </c>
      <c r="M1573" s="589" t="s">
        <v>71</v>
      </c>
      <c r="N1573" s="589" t="s">
        <v>474</v>
      </c>
    </row>
    <row r="1574" spans="1:14" x14ac:dyDescent="0.2">
      <c r="A1574" s="589" t="s">
        <v>611</v>
      </c>
      <c r="B1574" s="589" t="s">
        <v>8895</v>
      </c>
      <c r="C1574" s="589" t="s">
        <v>8896</v>
      </c>
      <c r="D1574" s="589" t="s">
        <v>474</v>
      </c>
      <c r="E1574" s="589" t="s">
        <v>8897</v>
      </c>
      <c r="F1574" s="590">
        <v>43053</v>
      </c>
      <c r="G1574" s="591">
        <v>2682.5</v>
      </c>
      <c r="H1574" s="591">
        <v>1</v>
      </c>
      <c r="I1574" s="591">
        <f t="shared" si="24"/>
        <v>2682.5</v>
      </c>
      <c r="J1574" s="589" t="s">
        <v>474</v>
      </c>
      <c r="K1574" s="589" t="s">
        <v>848</v>
      </c>
      <c r="L1574" s="590">
        <v>43091</v>
      </c>
      <c r="M1574" s="589" t="s">
        <v>71</v>
      </c>
      <c r="N1574" s="589" t="s">
        <v>474</v>
      </c>
    </row>
    <row r="1575" spans="1:14" x14ac:dyDescent="0.2">
      <c r="A1575" s="589" t="s">
        <v>611</v>
      </c>
      <c r="B1575" s="589" t="s">
        <v>8895</v>
      </c>
      <c r="C1575" s="589" t="s">
        <v>8896</v>
      </c>
      <c r="D1575" s="589" t="s">
        <v>474</v>
      </c>
      <c r="E1575" s="589" t="s">
        <v>8898</v>
      </c>
      <c r="F1575" s="590">
        <v>43053</v>
      </c>
      <c r="G1575" s="591">
        <v>7792.5</v>
      </c>
      <c r="H1575" s="591">
        <v>1</v>
      </c>
      <c r="I1575" s="591">
        <f t="shared" si="24"/>
        <v>7792.5</v>
      </c>
      <c r="J1575" s="589" t="s">
        <v>474</v>
      </c>
      <c r="K1575" s="589" t="s">
        <v>848</v>
      </c>
      <c r="L1575" s="590">
        <v>43091</v>
      </c>
      <c r="M1575" s="589" t="s">
        <v>71</v>
      </c>
      <c r="N1575" s="589" t="s">
        <v>474</v>
      </c>
    </row>
    <row r="1576" spans="1:14" x14ac:dyDescent="0.2">
      <c r="A1576" s="589" t="s">
        <v>611</v>
      </c>
      <c r="B1576" s="589" t="s">
        <v>8899</v>
      </c>
      <c r="C1576" s="589" t="s">
        <v>8900</v>
      </c>
      <c r="D1576" s="589" t="s">
        <v>474</v>
      </c>
      <c r="E1576" s="589" t="s">
        <v>8901</v>
      </c>
      <c r="F1576" s="590">
        <v>42965</v>
      </c>
      <c r="G1576" s="591">
        <v>682.52</v>
      </c>
      <c r="H1576" s="591">
        <v>1</v>
      </c>
      <c r="I1576" s="591">
        <f t="shared" si="24"/>
        <v>682.52</v>
      </c>
      <c r="J1576" s="589" t="s">
        <v>474</v>
      </c>
      <c r="K1576" s="589" t="s">
        <v>1903</v>
      </c>
      <c r="L1576" s="590">
        <v>43091</v>
      </c>
      <c r="M1576" s="589" t="s">
        <v>71</v>
      </c>
      <c r="N1576" s="589" t="s">
        <v>474</v>
      </c>
    </row>
    <row r="1577" spans="1:14" x14ac:dyDescent="0.2">
      <c r="A1577" s="589" t="s">
        <v>611</v>
      </c>
      <c r="B1577" s="589" t="s">
        <v>8899</v>
      </c>
      <c r="C1577" s="589" t="s">
        <v>8900</v>
      </c>
      <c r="D1577" s="589" t="s">
        <v>474</v>
      </c>
      <c r="E1577" s="589" t="s">
        <v>8902</v>
      </c>
      <c r="F1577" s="590">
        <v>42965</v>
      </c>
      <c r="G1577" s="591">
        <v>1178.05</v>
      </c>
      <c r="H1577" s="591">
        <v>1</v>
      </c>
      <c r="I1577" s="591">
        <f t="shared" si="24"/>
        <v>1178.05</v>
      </c>
      <c r="J1577" s="589" t="s">
        <v>474</v>
      </c>
      <c r="K1577" s="589" t="s">
        <v>1903</v>
      </c>
      <c r="L1577" s="590">
        <v>43091</v>
      </c>
      <c r="M1577" s="589" t="s">
        <v>71</v>
      </c>
      <c r="N1577" s="589" t="s">
        <v>474</v>
      </c>
    </row>
    <row r="1578" spans="1:14" x14ac:dyDescent="0.2">
      <c r="A1578" s="589" t="s">
        <v>611</v>
      </c>
      <c r="B1578" s="589" t="s">
        <v>8903</v>
      </c>
      <c r="C1578" s="589" t="s">
        <v>8904</v>
      </c>
      <c r="D1578" s="589" t="s">
        <v>474</v>
      </c>
      <c r="E1578" s="589" t="s">
        <v>8905</v>
      </c>
      <c r="F1578" s="590">
        <v>43045</v>
      </c>
      <c r="G1578" s="591">
        <v>5.45</v>
      </c>
      <c r="H1578" s="591">
        <v>1</v>
      </c>
      <c r="I1578" s="591">
        <f t="shared" si="24"/>
        <v>5.45</v>
      </c>
      <c r="J1578" s="589" t="s">
        <v>474</v>
      </c>
      <c r="K1578" s="589" t="s">
        <v>550</v>
      </c>
      <c r="L1578" s="590">
        <v>43090</v>
      </c>
      <c r="M1578" s="589" t="s">
        <v>71</v>
      </c>
      <c r="N1578" s="589" t="s">
        <v>474</v>
      </c>
    </row>
    <row r="1579" spans="1:14" x14ac:dyDescent="0.2">
      <c r="A1579" s="589" t="s">
        <v>611</v>
      </c>
      <c r="B1579" s="589" t="s">
        <v>8906</v>
      </c>
      <c r="C1579" s="589" t="s">
        <v>8907</v>
      </c>
      <c r="D1579" s="589" t="s">
        <v>474</v>
      </c>
      <c r="E1579" s="589" t="s">
        <v>8908</v>
      </c>
      <c r="F1579" s="590">
        <v>43080</v>
      </c>
      <c r="G1579" s="591">
        <v>1147.5999999999999</v>
      </c>
      <c r="H1579" s="591">
        <v>1</v>
      </c>
      <c r="I1579" s="591">
        <f t="shared" si="24"/>
        <v>1147.5999999999999</v>
      </c>
      <c r="J1579" s="589" t="s">
        <v>474</v>
      </c>
      <c r="K1579" s="589" t="s">
        <v>423</v>
      </c>
      <c r="L1579" s="590">
        <v>43090</v>
      </c>
      <c r="M1579" s="589" t="s">
        <v>71</v>
      </c>
      <c r="N1579" s="589" t="s">
        <v>474</v>
      </c>
    </row>
    <row r="1580" spans="1:14" x14ac:dyDescent="0.2">
      <c r="A1580" s="589" t="s">
        <v>611</v>
      </c>
      <c r="B1580" s="589" t="s">
        <v>8909</v>
      </c>
      <c r="C1580" s="589" t="s">
        <v>8910</v>
      </c>
      <c r="D1580" s="589" t="s">
        <v>474</v>
      </c>
      <c r="E1580" s="589" t="s">
        <v>8911</v>
      </c>
      <c r="F1580" s="590">
        <v>43067</v>
      </c>
      <c r="G1580" s="591">
        <v>31.39</v>
      </c>
      <c r="H1580" s="591">
        <v>1</v>
      </c>
      <c r="I1580" s="591">
        <f t="shared" si="24"/>
        <v>31.39</v>
      </c>
      <c r="J1580" s="589" t="s">
        <v>474</v>
      </c>
      <c r="K1580" s="589" t="s">
        <v>2143</v>
      </c>
      <c r="L1580" s="590">
        <v>43087</v>
      </c>
      <c r="M1580" s="589" t="s">
        <v>71</v>
      </c>
      <c r="N1580" s="589" t="s">
        <v>474</v>
      </c>
    </row>
    <row r="1581" spans="1:14" x14ac:dyDescent="0.2">
      <c r="A1581" s="589" t="s">
        <v>611</v>
      </c>
      <c r="B1581" s="589" t="s">
        <v>8912</v>
      </c>
      <c r="C1581" s="589" t="s">
        <v>8913</v>
      </c>
      <c r="D1581" s="589" t="s">
        <v>474</v>
      </c>
      <c r="E1581" s="589" t="s">
        <v>8914</v>
      </c>
      <c r="F1581" s="590">
        <v>43076</v>
      </c>
      <c r="G1581" s="591">
        <v>651.67999999999995</v>
      </c>
      <c r="H1581" s="591">
        <v>1</v>
      </c>
      <c r="I1581" s="591">
        <f t="shared" si="24"/>
        <v>651.67999999999995</v>
      </c>
      <c r="J1581" s="589" t="s">
        <v>474</v>
      </c>
      <c r="K1581" s="589" t="s">
        <v>423</v>
      </c>
      <c r="L1581" s="590">
        <v>43080</v>
      </c>
      <c r="M1581" s="589" t="s">
        <v>71</v>
      </c>
      <c r="N1581" s="589" t="s">
        <v>474</v>
      </c>
    </row>
    <row r="1582" spans="1:14" x14ac:dyDescent="0.2">
      <c r="A1582" s="589" t="s">
        <v>611</v>
      </c>
      <c r="B1582" s="589" t="s">
        <v>8915</v>
      </c>
      <c r="C1582" s="589" t="s">
        <v>8916</v>
      </c>
      <c r="D1582" s="589" t="s">
        <v>474</v>
      </c>
      <c r="E1582" s="589" t="s">
        <v>8917</v>
      </c>
      <c r="F1582" s="590">
        <v>42907</v>
      </c>
      <c r="G1582" s="591">
        <v>1474.49</v>
      </c>
      <c r="H1582" s="591">
        <v>1</v>
      </c>
      <c r="I1582" s="591">
        <f t="shared" si="24"/>
        <v>1474.49</v>
      </c>
      <c r="J1582" s="589" t="s">
        <v>474</v>
      </c>
      <c r="K1582" s="589" t="s">
        <v>345</v>
      </c>
      <c r="L1582" s="590">
        <v>43073</v>
      </c>
      <c r="M1582" s="589" t="s">
        <v>71</v>
      </c>
      <c r="N1582" s="589" t="s">
        <v>474</v>
      </c>
    </row>
    <row r="1583" spans="1:14" x14ac:dyDescent="0.2">
      <c r="A1583" s="589" t="s">
        <v>611</v>
      </c>
      <c r="B1583" s="589" t="s">
        <v>8918</v>
      </c>
      <c r="C1583" s="589" t="s">
        <v>8919</v>
      </c>
      <c r="D1583" s="589" t="s">
        <v>474</v>
      </c>
      <c r="E1583" s="589" t="s">
        <v>8920</v>
      </c>
      <c r="F1583" s="590">
        <v>43090</v>
      </c>
      <c r="G1583" s="591">
        <v>249.14</v>
      </c>
      <c r="H1583" s="591">
        <v>1</v>
      </c>
      <c r="I1583" s="591">
        <f t="shared" si="24"/>
        <v>249.14</v>
      </c>
      <c r="J1583" s="589" t="s">
        <v>8921</v>
      </c>
      <c r="K1583" s="589" t="s">
        <v>196</v>
      </c>
      <c r="L1583" s="590">
        <v>43091</v>
      </c>
      <c r="M1583" s="589" t="s">
        <v>71</v>
      </c>
      <c r="N1583" s="589" t="s">
        <v>8922</v>
      </c>
    </row>
    <row r="1584" spans="1:14" x14ac:dyDescent="0.2">
      <c r="A1584" s="589" t="s">
        <v>611</v>
      </c>
      <c r="B1584" s="589" t="s">
        <v>8923</v>
      </c>
      <c r="C1584" s="589" t="s">
        <v>8924</v>
      </c>
      <c r="D1584" s="589" t="s">
        <v>474</v>
      </c>
      <c r="E1584" s="589" t="s">
        <v>8925</v>
      </c>
      <c r="F1584" s="590">
        <v>43026</v>
      </c>
      <c r="G1584" s="591">
        <v>7650.4</v>
      </c>
      <c r="H1584" s="591">
        <v>1</v>
      </c>
      <c r="I1584" s="591">
        <f t="shared" si="24"/>
        <v>7650.4</v>
      </c>
      <c r="J1584" s="589" t="s">
        <v>474</v>
      </c>
      <c r="K1584" s="589" t="s">
        <v>848</v>
      </c>
      <c r="L1584" s="590">
        <v>43091</v>
      </c>
      <c r="M1584" s="589" t="s">
        <v>71</v>
      </c>
      <c r="N1584" s="589" t="s">
        <v>474</v>
      </c>
    </row>
    <row r="1585" spans="1:14" x14ac:dyDescent="0.2">
      <c r="A1585" s="589" t="s">
        <v>611</v>
      </c>
      <c r="B1585" s="589" t="s">
        <v>8926</v>
      </c>
      <c r="C1585" s="589" t="s">
        <v>8927</v>
      </c>
      <c r="D1585" s="589" t="s">
        <v>474</v>
      </c>
      <c r="E1585" s="589" t="s">
        <v>8928</v>
      </c>
      <c r="F1585" s="590">
        <v>43045</v>
      </c>
      <c r="G1585" s="591">
        <v>21863.08</v>
      </c>
      <c r="H1585" s="591">
        <v>1</v>
      </c>
      <c r="I1585" s="591">
        <f t="shared" si="24"/>
        <v>21863.08</v>
      </c>
      <c r="J1585" s="589" t="s">
        <v>474</v>
      </c>
      <c r="K1585" s="589" t="s">
        <v>848</v>
      </c>
      <c r="L1585" s="590">
        <v>43091</v>
      </c>
      <c r="M1585" s="589" t="s">
        <v>71</v>
      </c>
      <c r="N1585" s="589" t="s">
        <v>474</v>
      </c>
    </row>
    <row r="1586" spans="1:14" x14ac:dyDescent="0.2">
      <c r="A1586" s="589" t="s">
        <v>611</v>
      </c>
      <c r="B1586" s="589" t="s">
        <v>8929</v>
      </c>
      <c r="C1586" s="589" t="s">
        <v>8930</v>
      </c>
      <c r="D1586" s="589" t="s">
        <v>474</v>
      </c>
      <c r="E1586" s="589" t="s">
        <v>8557</v>
      </c>
      <c r="F1586" s="590">
        <v>43080</v>
      </c>
      <c r="G1586" s="591">
        <v>2000</v>
      </c>
      <c r="H1586" s="591">
        <v>1</v>
      </c>
      <c r="I1586" s="591">
        <f t="shared" si="24"/>
        <v>2000</v>
      </c>
      <c r="J1586" s="589" t="s">
        <v>474</v>
      </c>
      <c r="K1586" s="589" t="s">
        <v>5406</v>
      </c>
      <c r="L1586" s="590">
        <v>43087</v>
      </c>
      <c r="M1586" s="589" t="s">
        <v>71</v>
      </c>
      <c r="N1586" s="589" t="s">
        <v>474</v>
      </c>
    </row>
    <row r="1587" spans="1:14" x14ac:dyDescent="0.2">
      <c r="A1587" s="589" t="s">
        <v>611</v>
      </c>
      <c r="B1587" s="589" t="s">
        <v>8931</v>
      </c>
      <c r="C1587" s="589" t="s">
        <v>8932</v>
      </c>
      <c r="D1587" s="589" t="s">
        <v>474</v>
      </c>
      <c r="E1587" s="589" t="s">
        <v>8933</v>
      </c>
      <c r="F1587" s="590">
        <v>43054</v>
      </c>
      <c r="G1587" s="591">
        <v>63637</v>
      </c>
      <c r="H1587" s="591">
        <v>1</v>
      </c>
      <c r="I1587" s="591">
        <f t="shared" si="24"/>
        <v>63637</v>
      </c>
      <c r="J1587" s="589" t="s">
        <v>474</v>
      </c>
      <c r="K1587" s="589" t="s">
        <v>848</v>
      </c>
      <c r="L1587" s="590">
        <v>43091</v>
      </c>
      <c r="M1587" s="589" t="s">
        <v>71</v>
      </c>
      <c r="N1587" s="589" t="s">
        <v>474</v>
      </c>
    </row>
    <row r="1588" spans="1:14" x14ac:dyDescent="0.2">
      <c r="A1588" s="589" t="s">
        <v>611</v>
      </c>
      <c r="B1588" s="589" t="s">
        <v>8934</v>
      </c>
      <c r="C1588" s="589" t="s">
        <v>8935</v>
      </c>
      <c r="D1588" s="589" t="s">
        <v>474</v>
      </c>
      <c r="E1588" s="589" t="s">
        <v>8936</v>
      </c>
      <c r="F1588" s="590">
        <v>43069</v>
      </c>
      <c r="G1588" s="591">
        <v>3700</v>
      </c>
      <c r="H1588" s="591">
        <v>1</v>
      </c>
      <c r="I1588" s="591">
        <f t="shared" si="24"/>
        <v>3700</v>
      </c>
      <c r="J1588" s="589" t="s">
        <v>474</v>
      </c>
      <c r="K1588" s="589" t="s">
        <v>2379</v>
      </c>
      <c r="L1588" s="590">
        <v>43073</v>
      </c>
      <c r="M1588" s="589" t="s">
        <v>71</v>
      </c>
      <c r="N1588" s="589" t="s">
        <v>474</v>
      </c>
    </row>
    <row r="1589" spans="1:14" x14ac:dyDescent="0.2">
      <c r="A1589" s="589" t="s">
        <v>611</v>
      </c>
      <c r="B1589" s="589" t="s">
        <v>8937</v>
      </c>
      <c r="C1589" s="589" t="s">
        <v>8938</v>
      </c>
      <c r="D1589" s="589" t="s">
        <v>474</v>
      </c>
      <c r="E1589" s="589" t="s">
        <v>8939</v>
      </c>
      <c r="F1589" s="590">
        <v>43089</v>
      </c>
      <c r="G1589" s="591">
        <v>1570.74</v>
      </c>
      <c r="H1589" s="591">
        <v>1</v>
      </c>
      <c r="I1589" s="591">
        <f t="shared" si="24"/>
        <v>1570.74</v>
      </c>
      <c r="J1589" s="589" t="s">
        <v>474</v>
      </c>
      <c r="K1589" s="589" t="s">
        <v>377</v>
      </c>
      <c r="L1589" s="590">
        <v>43091</v>
      </c>
      <c r="M1589" s="589" t="s">
        <v>71</v>
      </c>
      <c r="N1589" s="589" t="s">
        <v>474</v>
      </c>
    </row>
    <row r="1590" spans="1:14" x14ac:dyDescent="0.2">
      <c r="A1590" s="589" t="s">
        <v>611</v>
      </c>
      <c r="B1590" s="589" t="s">
        <v>8940</v>
      </c>
      <c r="C1590" s="589" t="s">
        <v>8941</v>
      </c>
      <c r="D1590" s="589" t="s">
        <v>474</v>
      </c>
      <c r="E1590" s="589" t="s">
        <v>8942</v>
      </c>
      <c r="F1590" s="590">
        <v>43038</v>
      </c>
      <c r="G1590" s="591">
        <v>21269.85</v>
      </c>
      <c r="H1590" s="591">
        <v>1</v>
      </c>
      <c r="I1590" s="591">
        <f t="shared" si="24"/>
        <v>21269.85</v>
      </c>
      <c r="J1590" s="589" t="s">
        <v>474</v>
      </c>
      <c r="K1590" s="589" t="s">
        <v>848</v>
      </c>
      <c r="L1590" s="590">
        <v>43091</v>
      </c>
      <c r="M1590" s="589" t="s">
        <v>71</v>
      </c>
      <c r="N1590" s="589" t="s">
        <v>474</v>
      </c>
    </row>
    <row r="1591" spans="1:14" x14ac:dyDescent="0.2">
      <c r="A1591" s="589" t="s">
        <v>611</v>
      </c>
      <c r="B1591" s="589" t="s">
        <v>8943</v>
      </c>
      <c r="C1591" s="589" t="s">
        <v>8944</v>
      </c>
      <c r="D1591" s="589" t="s">
        <v>474</v>
      </c>
      <c r="E1591" s="589" t="s">
        <v>8945</v>
      </c>
      <c r="F1591" s="590">
        <v>43069</v>
      </c>
      <c r="G1591" s="591">
        <v>355.06</v>
      </c>
      <c r="H1591" s="591">
        <v>1</v>
      </c>
      <c r="I1591" s="591">
        <f t="shared" si="24"/>
        <v>355.06</v>
      </c>
      <c r="J1591" s="589" t="s">
        <v>474</v>
      </c>
      <c r="K1591" s="589" t="s">
        <v>1345</v>
      </c>
      <c r="L1591" s="590">
        <v>43081</v>
      </c>
      <c r="M1591" s="589" t="s">
        <v>71</v>
      </c>
      <c r="N1591" s="589" t="s">
        <v>474</v>
      </c>
    </row>
    <row r="1592" spans="1:14" x14ac:dyDescent="0.2">
      <c r="A1592" s="589" t="s">
        <v>611</v>
      </c>
      <c r="B1592" s="589" t="s">
        <v>8946</v>
      </c>
      <c r="C1592" s="589" t="s">
        <v>8947</v>
      </c>
      <c r="D1592" s="589" t="s">
        <v>474</v>
      </c>
      <c r="E1592" s="589" t="s">
        <v>8948</v>
      </c>
      <c r="F1592" s="590">
        <v>43084</v>
      </c>
      <c r="G1592" s="591">
        <v>112.17</v>
      </c>
      <c r="H1592" s="591">
        <v>1</v>
      </c>
      <c r="I1592" s="591">
        <f t="shared" si="24"/>
        <v>112.17</v>
      </c>
      <c r="J1592" s="589" t="s">
        <v>474</v>
      </c>
      <c r="K1592" s="589" t="s">
        <v>2210</v>
      </c>
      <c r="L1592" s="590">
        <v>43089</v>
      </c>
      <c r="M1592" s="589" t="s">
        <v>71</v>
      </c>
      <c r="N1592" s="589" t="s">
        <v>474</v>
      </c>
    </row>
    <row r="1593" spans="1:14" x14ac:dyDescent="0.2">
      <c r="A1593" s="589" t="s">
        <v>611</v>
      </c>
      <c r="B1593" s="589" t="s">
        <v>8949</v>
      </c>
      <c r="C1593" s="589" t="s">
        <v>8950</v>
      </c>
      <c r="D1593" s="589" t="s">
        <v>474</v>
      </c>
      <c r="E1593" s="589" t="s">
        <v>8951</v>
      </c>
      <c r="F1593" s="590">
        <v>43083</v>
      </c>
      <c r="G1593" s="591">
        <v>96</v>
      </c>
      <c r="H1593" s="591">
        <v>1</v>
      </c>
      <c r="I1593" s="591">
        <f t="shared" si="24"/>
        <v>96</v>
      </c>
      <c r="J1593" s="589" t="s">
        <v>474</v>
      </c>
      <c r="K1593" s="589" t="s">
        <v>2210</v>
      </c>
      <c r="L1593" s="590">
        <v>43089</v>
      </c>
      <c r="M1593" s="589" t="s">
        <v>71</v>
      </c>
      <c r="N1593" s="589" t="s">
        <v>474</v>
      </c>
    </row>
    <row r="1594" spans="1:14" x14ac:dyDescent="0.2">
      <c r="A1594" s="589" t="s">
        <v>611</v>
      </c>
      <c r="B1594" s="589" t="s">
        <v>8952</v>
      </c>
      <c r="C1594" s="589" t="s">
        <v>8953</v>
      </c>
      <c r="D1594" s="589" t="s">
        <v>474</v>
      </c>
      <c r="E1594" s="589" t="s">
        <v>8954</v>
      </c>
      <c r="F1594" s="590">
        <v>43033</v>
      </c>
      <c r="G1594" s="591">
        <v>186</v>
      </c>
      <c r="H1594" s="591">
        <v>1</v>
      </c>
      <c r="I1594" s="591">
        <f t="shared" si="24"/>
        <v>186</v>
      </c>
      <c r="J1594" s="589" t="s">
        <v>474</v>
      </c>
      <c r="K1594" s="589" t="s">
        <v>528</v>
      </c>
      <c r="L1594" s="590">
        <v>43091</v>
      </c>
      <c r="M1594" s="589" t="s">
        <v>71</v>
      </c>
      <c r="N1594" s="589" t="s">
        <v>474</v>
      </c>
    </row>
    <row r="1595" spans="1:14" x14ac:dyDescent="0.2">
      <c r="A1595" s="589" t="s">
        <v>611</v>
      </c>
      <c r="B1595" s="589" t="s">
        <v>8955</v>
      </c>
      <c r="C1595" s="589" t="s">
        <v>8956</v>
      </c>
      <c r="D1595" s="589" t="s">
        <v>474</v>
      </c>
      <c r="E1595" s="589" t="s">
        <v>8957</v>
      </c>
      <c r="F1595" s="590">
        <v>43063</v>
      </c>
      <c r="G1595" s="591">
        <v>472.6</v>
      </c>
      <c r="H1595" s="591">
        <v>1</v>
      </c>
      <c r="I1595" s="591">
        <f t="shared" si="24"/>
        <v>472.6</v>
      </c>
      <c r="J1595" s="589" t="s">
        <v>474</v>
      </c>
      <c r="K1595" s="589" t="s">
        <v>492</v>
      </c>
      <c r="L1595" s="590">
        <v>43081</v>
      </c>
      <c r="M1595" s="589" t="s">
        <v>71</v>
      </c>
      <c r="N1595" s="589" t="s">
        <v>474</v>
      </c>
    </row>
    <row r="1596" spans="1:14" x14ac:dyDescent="0.2">
      <c r="A1596" s="589" t="s">
        <v>611</v>
      </c>
      <c r="B1596" s="589" t="s">
        <v>8958</v>
      </c>
      <c r="C1596" s="589" t="s">
        <v>8959</v>
      </c>
      <c r="D1596" s="589" t="s">
        <v>474</v>
      </c>
      <c r="E1596" s="589" t="s">
        <v>8960</v>
      </c>
      <c r="F1596" s="590">
        <v>43024</v>
      </c>
      <c r="G1596" s="591">
        <v>38.14</v>
      </c>
      <c r="H1596" s="591">
        <v>1</v>
      </c>
      <c r="I1596" s="591">
        <f t="shared" si="24"/>
        <v>38.14</v>
      </c>
      <c r="J1596" s="589" t="s">
        <v>8961</v>
      </c>
      <c r="K1596" s="589" t="s">
        <v>111</v>
      </c>
      <c r="L1596" s="590">
        <v>43084</v>
      </c>
      <c r="M1596" s="589" t="s">
        <v>71</v>
      </c>
      <c r="N1596" s="589" t="s">
        <v>8962</v>
      </c>
    </row>
    <row r="1597" spans="1:14" x14ac:dyDescent="0.2">
      <c r="A1597" s="589" t="s">
        <v>611</v>
      </c>
      <c r="B1597" s="589" t="s">
        <v>8963</v>
      </c>
      <c r="C1597" s="589" t="s">
        <v>8964</v>
      </c>
      <c r="D1597" s="589" t="s">
        <v>474</v>
      </c>
      <c r="E1597" s="589" t="s">
        <v>8965</v>
      </c>
      <c r="F1597" s="590">
        <v>42926</v>
      </c>
      <c r="G1597" s="591">
        <v>1350</v>
      </c>
      <c r="H1597" s="591">
        <v>1</v>
      </c>
      <c r="I1597" s="591">
        <f t="shared" si="24"/>
        <v>1350</v>
      </c>
      <c r="J1597" s="589" t="s">
        <v>474</v>
      </c>
      <c r="K1597" s="589" t="s">
        <v>345</v>
      </c>
      <c r="L1597" s="590">
        <v>43073</v>
      </c>
      <c r="M1597" s="589" t="s">
        <v>71</v>
      </c>
      <c r="N1597" s="589" t="s">
        <v>474</v>
      </c>
    </row>
    <row r="1598" spans="1:14" x14ac:dyDescent="0.2">
      <c r="A1598" s="589" t="s">
        <v>611</v>
      </c>
      <c r="B1598" s="589" t="s">
        <v>8966</v>
      </c>
      <c r="C1598" s="589" t="s">
        <v>8967</v>
      </c>
      <c r="D1598" s="589" t="s">
        <v>474</v>
      </c>
      <c r="E1598" s="589" t="s">
        <v>8968</v>
      </c>
      <c r="F1598" s="590">
        <v>43077</v>
      </c>
      <c r="G1598" s="591">
        <v>1550</v>
      </c>
      <c r="H1598" s="591">
        <v>1</v>
      </c>
      <c r="I1598" s="591">
        <f t="shared" si="24"/>
        <v>1550</v>
      </c>
      <c r="J1598" s="589" t="s">
        <v>8969</v>
      </c>
      <c r="K1598" s="589" t="s">
        <v>413</v>
      </c>
      <c r="L1598" s="590">
        <v>43088</v>
      </c>
      <c r="M1598" s="589" t="s">
        <v>71</v>
      </c>
      <c r="N1598" s="589" t="s">
        <v>8970</v>
      </c>
    </row>
    <row r="1599" spans="1:14" x14ac:dyDescent="0.2">
      <c r="A1599" s="589" t="s">
        <v>611</v>
      </c>
      <c r="B1599" s="589" t="s">
        <v>8971</v>
      </c>
      <c r="C1599" s="589" t="s">
        <v>8972</v>
      </c>
      <c r="D1599" s="589" t="s">
        <v>474</v>
      </c>
      <c r="E1599" s="589" t="s">
        <v>8973</v>
      </c>
      <c r="F1599" s="590">
        <v>43074</v>
      </c>
      <c r="G1599" s="591">
        <v>725.87</v>
      </c>
      <c r="H1599" s="591">
        <v>1</v>
      </c>
      <c r="I1599" s="591">
        <f t="shared" si="24"/>
        <v>725.87</v>
      </c>
      <c r="J1599" s="589" t="s">
        <v>8974</v>
      </c>
      <c r="K1599" s="589" t="s">
        <v>539</v>
      </c>
      <c r="L1599" s="590">
        <v>43080</v>
      </c>
      <c r="M1599" s="589" t="s">
        <v>71</v>
      </c>
      <c r="N1599" s="589" t="s">
        <v>8975</v>
      </c>
    </row>
    <row r="1600" spans="1:14" x14ac:dyDescent="0.2">
      <c r="A1600" s="589" t="s">
        <v>611</v>
      </c>
      <c r="B1600" s="589" t="s">
        <v>8976</v>
      </c>
      <c r="C1600" s="589" t="s">
        <v>8977</v>
      </c>
      <c r="D1600" s="589" t="s">
        <v>474</v>
      </c>
      <c r="E1600" s="589" t="s">
        <v>8978</v>
      </c>
      <c r="F1600" s="590">
        <v>43084</v>
      </c>
      <c r="G1600" s="591">
        <v>500</v>
      </c>
      <c r="H1600" s="591">
        <v>1</v>
      </c>
      <c r="I1600" s="591">
        <f t="shared" si="24"/>
        <v>500</v>
      </c>
      <c r="J1600" s="589" t="s">
        <v>474</v>
      </c>
      <c r="K1600" s="589" t="s">
        <v>2143</v>
      </c>
      <c r="L1600" s="590">
        <v>43087</v>
      </c>
      <c r="M1600" s="589" t="s">
        <v>71</v>
      </c>
      <c r="N1600" s="589" t="s">
        <v>474</v>
      </c>
    </row>
    <row r="1601" spans="1:14" x14ac:dyDescent="0.2">
      <c r="A1601" s="589" t="s">
        <v>611</v>
      </c>
      <c r="B1601" s="589" t="s">
        <v>8979</v>
      </c>
      <c r="C1601" s="589" t="s">
        <v>8980</v>
      </c>
      <c r="D1601" s="589" t="s">
        <v>474</v>
      </c>
      <c r="E1601" s="589" t="s">
        <v>8981</v>
      </c>
      <c r="F1601" s="590">
        <v>42783</v>
      </c>
      <c r="G1601" s="591">
        <v>9935</v>
      </c>
      <c r="H1601" s="591">
        <v>1</v>
      </c>
      <c r="I1601" s="591">
        <f t="shared" si="24"/>
        <v>9935</v>
      </c>
      <c r="J1601" s="589" t="s">
        <v>474</v>
      </c>
      <c r="K1601" s="589" t="s">
        <v>345</v>
      </c>
      <c r="L1601" s="590">
        <v>43081</v>
      </c>
      <c r="M1601" s="589" t="s">
        <v>71</v>
      </c>
      <c r="N1601" s="589" t="s">
        <v>474</v>
      </c>
    </row>
    <row r="1602" spans="1:14" x14ac:dyDescent="0.2">
      <c r="A1602" s="589" t="s">
        <v>611</v>
      </c>
      <c r="B1602" s="589" t="s">
        <v>8982</v>
      </c>
      <c r="C1602" s="589" t="s">
        <v>8983</v>
      </c>
      <c r="D1602" s="589" t="s">
        <v>474</v>
      </c>
      <c r="E1602" s="589" t="s">
        <v>8984</v>
      </c>
      <c r="F1602" s="590">
        <v>43048</v>
      </c>
      <c r="G1602" s="591">
        <v>80</v>
      </c>
      <c r="H1602" s="591">
        <v>1</v>
      </c>
      <c r="I1602" s="591">
        <f t="shared" si="24"/>
        <v>80</v>
      </c>
      <c r="J1602" s="589" t="s">
        <v>474</v>
      </c>
      <c r="K1602" s="589" t="s">
        <v>529</v>
      </c>
      <c r="L1602" s="590">
        <v>43082</v>
      </c>
      <c r="M1602" s="589" t="s">
        <v>71</v>
      </c>
      <c r="N1602" s="589" t="s">
        <v>474</v>
      </c>
    </row>
    <row r="1603" spans="1:14" x14ac:dyDescent="0.2">
      <c r="A1603" s="589" t="s">
        <v>611</v>
      </c>
      <c r="B1603" s="589" t="s">
        <v>8982</v>
      </c>
      <c r="C1603" s="589" t="s">
        <v>8983</v>
      </c>
      <c r="D1603" s="589" t="s">
        <v>474</v>
      </c>
      <c r="E1603" s="589" t="s">
        <v>8985</v>
      </c>
      <c r="F1603" s="590">
        <v>43048</v>
      </c>
      <c r="G1603" s="591">
        <v>170</v>
      </c>
      <c r="H1603" s="591">
        <v>1</v>
      </c>
      <c r="I1603" s="591">
        <f t="shared" ref="I1603:I1666" si="25">G1603*H1603</f>
        <v>170</v>
      </c>
      <c r="J1603" s="589" t="s">
        <v>474</v>
      </c>
      <c r="K1603" s="589" t="s">
        <v>529</v>
      </c>
      <c r="L1603" s="590">
        <v>43082</v>
      </c>
      <c r="M1603" s="589" t="s">
        <v>71</v>
      </c>
      <c r="N1603" s="589" t="s">
        <v>474</v>
      </c>
    </row>
    <row r="1604" spans="1:14" x14ac:dyDescent="0.2">
      <c r="A1604" s="589" t="s">
        <v>611</v>
      </c>
      <c r="B1604" s="589" t="s">
        <v>4954</v>
      </c>
      <c r="C1604" s="589" t="s">
        <v>4955</v>
      </c>
      <c r="D1604" s="589" t="s">
        <v>474</v>
      </c>
      <c r="E1604" s="589" t="s">
        <v>8986</v>
      </c>
      <c r="F1604" s="590">
        <v>43070</v>
      </c>
      <c r="G1604" s="591">
        <v>199</v>
      </c>
      <c r="H1604" s="591">
        <v>1</v>
      </c>
      <c r="I1604" s="591">
        <f t="shared" si="25"/>
        <v>199</v>
      </c>
      <c r="J1604" s="589" t="s">
        <v>474</v>
      </c>
      <c r="K1604" s="589" t="s">
        <v>345</v>
      </c>
      <c r="L1604" s="590">
        <v>43074</v>
      </c>
      <c r="M1604" s="589" t="s">
        <v>71</v>
      </c>
      <c r="N1604" s="589" t="s">
        <v>474</v>
      </c>
    </row>
    <row r="1605" spans="1:14" x14ac:dyDescent="0.2">
      <c r="A1605" s="589" t="s">
        <v>611</v>
      </c>
      <c r="B1605" s="589" t="s">
        <v>2898</v>
      </c>
      <c r="C1605" s="589" t="s">
        <v>2899</v>
      </c>
      <c r="D1605" s="589" t="s">
        <v>474</v>
      </c>
      <c r="E1605" s="589" t="s">
        <v>8987</v>
      </c>
      <c r="F1605" s="590">
        <v>43075</v>
      </c>
      <c r="G1605" s="591">
        <v>102</v>
      </c>
      <c r="H1605" s="591">
        <v>1</v>
      </c>
      <c r="I1605" s="591">
        <f t="shared" si="25"/>
        <v>102</v>
      </c>
      <c r="J1605" s="589" t="s">
        <v>8988</v>
      </c>
      <c r="K1605" s="589" t="s">
        <v>223</v>
      </c>
      <c r="L1605" s="590">
        <v>43084</v>
      </c>
      <c r="M1605" s="589" t="s">
        <v>71</v>
      </c>
      <c r="N1605" s="589" t="s">
        <v>8989</v>
      </c>
    </row>
    <row r="1606" spans="1:14" x14ac:dyDescent="0.2">
      <c r="A1606" s="589" t="s">
        <v>611</v>
      </c>
      <c r="B1606" s="589" t="s">
        <v>8990</v>
      </c>
      <c r="C1606" s="589" t="s">
        <v>8991</v>
      </c>
      <c r="D1606" s="589" t="s">
        <v>474</v>
      </c>
      <c r="E1606" s="589" t="s">
        <v>8992</v>
      </c>
      <c r="F1606" s="590">
        <v>43082</v>
      </c>
      <c r="G1606" s="591">
        <v>67.92</v>
      </c>
      <c r="H1606" s="591">
        <v>1</v>
      </c>
      <c r="I1606" s="591">
        <f t="shared" si="25"/>
        <v>67.92</v>
      </c>
      <c r="J1606" s="589" t="s">
        <v>8993</v>
      </c>
      <c r="K1606" s="589" t="s">
        <v>5158</v>
      </c>
      <c r="L1606" s="590">
        <v>43091</v>
      </c>
      <c r="M1606" s="589" t="s">
        <v>71</v>
      </c>
      <c r="N1606" s="589" t="s">
        <v>8994</v>
      </c>
    </row>
    <row r="1607" spans="1:14" x14ac:dyDescent="0.2">
      <c r="A1607" s="589" t="s">
        <v>611</v>
      </c>
      <c r="B1607" s="589" t="s">
        <v>8995</v>
      </c>
      <c r="C1607" s="589" t="s">
        <v>8996</v>
      </c>
      <c r="D1607" s="589" t="s">
        <v>474</v>
      </c>
      <c r="E1607" s="589" t="s">
        <v>8997</v>
      </c>
      <c r="F1607" s="590">
        <v>42964</v>
      </c>
      <c r="G1607" s="591">
        <v>149.25</v>
      </c>
      <c r="H1607" s="591">
        <v>1</v>
      </c>
      <c r="I1607" s="591">
        <f t="shared" si="25"/>
        <v>149.25</v>
      </c>
      <c r="J1607" s="589" t="s">
        <v>474</v>
      </c>
      <c r="K1607" s="589" t="s">
        <v>529</v>
      </c>
      <c r="L1607" s="590">
        <v>43090</v>
      </c>
      <c r="M1607" s="589" t="s">
        <v>71</v>
      </c>
      <c r="N1607" s="589" t="s">
        <v>474</v>
      </c>
    </row>
    <row r="1608" spans="1:14" x14ac:dyDescent="0.2">
      <c r="A1608" s="589" t="s">
        <v>611</v>
      </c>
      <c r="B1608" s="589" t="s">
        <v>8998</v>
      </c>
      <c r="C1608" s="589" t="s">
        <v>8999</v>
      </c>
      <c r="D1608" s="589" t="s">
        <v>474</v>
      </c>
      <c r="E1608" s="589" t="s">
        <v>9000</v>
      </c>
      <c r="F1608" s="590">
        <v>43039</v>
      </c>
      <c r="G1608" s="591">
        <v>2288.59</v>
      </c>
      <c r="H1608" s="591">
        <v>1</v>
      </c>
      <c r="I1608" s="591">
        <f t="shared" si="25"/>
        <v>2288.59</v>
      </c>
      <c r="J1608" s="589" t="s">
        <v>9001</v>
      </c>
      <c r="K1608" s="589" t="s">
        <v>438</v>
      </c>
      <c r="L1608" s="590">
        <v>43073</v>
      </c>
      <c r="M1608" s="589" t="s">
        <v>71</v>
      </c>
      <c r="N1608" s="589" t="s">
        <v>9002</v>
      </c>
    </row>
    <row r="1609" spans="1:14" x14ac:dyDescent="0.2">
      <c r="A1609" s="589" t="s">
        <v>611</v>
      </c>
      <c r="B1609" s="589" t="s">
        <v>9003</v>
      </c>
      <c r="C1609" s="589" t="s">
        <v>9004</v>
      </c>
      <c r="D1609" s="589" t="s">
        <v>474</v>
      </c>
      <c r="E1609" s="589" t="s">
        <v>9005</v>
      </c>
      <c r="F1609" s="590">
        <v>43073</v>
      </c>
      <c r="G1609" s="591">
        <v>642.29999999999995</v>
      </c>
      <c r="H1609" s="591">
        <v>1</v>
      </c>
      <c r="I1609" s="591">
        <f t="shared" si="25"/>
        <v>642.29999999999995</v>
      </c>
      <c r="J1609" s="589" t="s">
        <v>9006</v>
      </c>
      <c r="K1609" s="589" t="s">
        <v>438</v>
      </c>
      <c r="L1609" s="590">
        <v>43082</v>
      </c>
      <c r="M1609" s="589" t="s">
        <v>71</v>
      </c>
      <c r="N1609" s="589" t="s">
        <v>9007</v>
      </c>
    </row>
    <row r="1610" spans="1:14" x14ac:dyDescent="0.2">
      <c r="A1610" s="589" t="s">
        <v>611</v>
      </c>
      <c r="B1610" s="589" t="s">
        <v>140</v>
      </c>
      <c r="C1610" s="589" t="s">
        <v>141</v>
      </c>
      <c r="D1610" s="589" t="s">
        <v>474</v>
      </c>
      <c r="E1610" s="589" t="s">
        <v>9008</v>
      </c>
      <c r="F1610" s="590">
        <v>43082</v>
      </c>
      <c r="G1610" s="591">
        <v>7544.8</v>
      </c>
      <c r="H1610" s="591">
        <v>1</v>
      </c>
      <c r="I1610" s="591">
        <f t="shared" si="25"/>
        <v>7544.8</v>
      </c>
      <c r="J1610" s="589" t="s">
        <v>474</v>
      </c>
      <c r="K1610" s="589" t="s">
        <v>111</v>
      </c>
      <c r="L1610" s="590">
        <v>43091</v>
      </c>
      <c r="M1610" s="589" t="s">
        <v>71</v>
      </c>
      <c r="N1610" s="589" t="s">
        <v>474</v>
      </c>
    </row>
    <row r="1611" spans="1:14" x14ac:dyDescent="0.2">
      <c r="A1611" s="589" t="s">
        <v>611</v>
      </c>
      <c r="B1611" s="589" t="s">
        <v>140</v>
      </c>
      <c r="C1611" s="589" t="s">
        <v>141</v>
      </c>
      <c r="D1611" s="589" t="s">
        <v>474</v>
      </c>
      <c r="E1611" s="589" t="s">
        <v>9009</v>
      </c>
      <c r="F1611" s="590">
        <v>43073</v>
      </c>
      <c r="G1611" s="591">
        <v>334.85</v>
      </c>
      <c r="H1611" s="591">
        <v>1</v>
      </c>
      <c r="I1611" s="591">
        <f t="shared" si="25"/>
        <v>334.85</v>
      </c>
      <c r="J1611" s="589" t="s">
        <v>474</v>
      </c>
      <c r="K1611" s="589" t="s">
        <v>528</v>
      </c>
      <c r="L1611" s="590">
        <v>43081</v>
      </c>
      <c r="M1611" s="589" t="s">
        <v>71</v>
      </c>
      <c r="N1611" s="589" t="s">
        <v>474</v>
      </c>
    </row>
    <row r="1612" spans="1:14" x14ac:dyDescent="0.2">
      <c r="A1612" s="589" t="s">
        <v>611</v>
      </c>
      <c r="B1612" s="589" t="s">
        <v>140</v>
      </c>
      <c r="C1612" s="589" t="s">
        <v>141</v>
      </c>
      <c r="D1612" s="589" t="s">
        <v>474</v>
      </c>
      <c r="E1612" s="589" t="s">
        <v>9010</v>
      </c>
      <c r="F1612" s="590">
        <v>43060</v>
      </c>
      <c r="G1612" s="591">
        <v>246.56</v>
      </c>
      <c r="H1612" s="591">
        <v>1</v>
      </c>
      <c r="I1612" s="591">
        <f t="shared" si="25"/>
        <v>246.56</v>
      </c>
      <c r="J1612" s="589" t="s">
        <v>474</v>
      </c>
      <c r="K1612" s="589" t="s">
        <v>4957</v>
      </c>
      <c r="L1612" s="590">
        <v>43073</v>
      </c>
      <c r="M1612" s="589" t="s">
        <v>71</v>
      </c>
      <c r="N1612" s="589" t="s">
        <v>474</v>
      </c>
    </row>
    <row r="1613" spans="1:14" x14ac:dyDescent="0.2">
      <c r="A1613" s="589" t="s">
        <v>611</v>
      </c>
      <c r="B1613" s="589" t="s">
        <v>128</v>
      </c>
      <c r="C1613" s="589" t="s">
        <v>300</v>
      </c>
      <c r="D1613" s="589" t="s">
        <v>474</v>
      </c>
      <c r="E1613" s="589" t="s">
        <v>9011</v>
      </c>
      <c r="F1613" s="590">
        <v>43083</v>
      </c>
      <c r="G1613" s="591">
        <v>168.99</v>
      </c>
      <c r="H1613" s="591">
        <v>1</v>
      </c>
      <c r="I1613" s="591">
        <f t="shared" si="25"/>
        <v>168.99</v>
      </c>
      <c r="J1613" s="589" t="s">
        <v>474</v>
      </c>
      <c r="K1613" s="589" t="s">
        <v>237</v>
      </c>
      <c r="L1613" s="590">
        <v>43088</v>
      </c>
      <c r="M1613" s="589" t="s">
        <v>71</v>
      </c>
      <c r="N1613" s="589" t="s">
        <v>474</v>
      </c>
    </row>
    <row r="1614" spans="1:14" x14ac:dyDescent="0.2">
      <c r="A1614" s="589" t="s">
        <v>611</v>
      </c>
      <c r="B1614" s="589" t="s">
        <v>128</v>
      </c>
      <c r="C1614" s="589" t="s">
        <v>300</v>
      </c>
      <c r="D1614" s="589" t="s">
        <v>474</v>
      </c>
      <c r="E1614" s="589" t="s">
        <v>9012</v>
      </c>
      <c r="F1614" s="590">
        <v>42878</v>
      </c>
      <c r="G1614" s="591">
        <v>291.39999999999998</v>
      </c>
      <c r="H1614" s="591">
        <v>1</v>
      </c>
      <c r="I1614" s="591">
        <f t="shared" si="25"/>
        <v>291.39999999999998</v>
      </c>
      <c r="J1614" s="589" t="s">
        <v>9013</v>
      </c>
      <c r="K1614" s="589" t="s">
        <v>111</v>
      </c>
      <c r="L1614" s="590">
        <v>43081</v>
      </c>
      <c r="M1614" s="589" t="s">
        <v>71</v>
      </c>
      <c r="N1614" s="589" t="s">
        <v>9014</v>
      </c>
    </row>
    <row r="1615" spans="1:14" x14ac:dyDescent="0.2">
      <c r="A1615" s="589" t="s">
        <v>611</v>
      </c>
      <c r="B1615" s="589" t="s">
        <v>5315</v>
      </c>
      <c r="C1615" s="589" t="s">
        <v>5316</v>
      </c>
      <c r="D1615" s="589" t="s">
        <v>474</v>
      </c>
      <c r="E1615" s="589" t="s">
        <v>9015</v>
      </c>
      <c r="F1615" s="590">
        <v>43090</v>
      </c>
      <c r="G1615" s="591">
        <v>182.3</v>
      </c>
      <c r="H1615" s="591">
        <v>1</v>
      </c>
      <c r="I1615" s="591">
        <f t="shared" si="25"/>
        <v>182.3</v>
      </c>
      <c r="J1615" s="589" t="s">
        <v>9016</v>
      </c>
      <c r="K1615" s="589" t="s">
        <v>94</v>
      </c>
      <c r="L1615" s="590">
        <v>43091</v>
      </c>
      <c r="M1615" s="589" t="s">
        <v>71</v>
      </c>
      <c r="N1615" s="589" t="s">
        <v>9017</v>
      </c>
    </row>
    <row r="1616" spans="1:14" x14ac:dyDescent="0.2">
      <c r="A1616" s="589" t="s">
        <v>611</v>
      </c>
      <c r="B1616" s="589" t="s">
        <v>9018</v>
      </c>
      <c r="C1616" s="589" t="s">
        <v>9019</v>
      </c>
      <c r="D1616" s="589" t="s">
        <v>474</v>
      </c>
      <c r="E1616" s="589" t="s">
        <v>9020</v>
      </c>
      <c r="F1616" s="590">
        <v>43067</v>
      </c>
      <c r="G1616" s="591">
        <v>250</v>
      </c>
      <c r="H1616" s="591">
        <v>1</v>
      </c>
      <c r="I1616" s="591">
        <f t="shared" si="25"/>
        <v>250</v>
      </c>
      <c r="J1616" s="589" t="s">
        <v>9021</v>
      </c>
      <c r="K1616" s="589" t="s">
        <v>509</v>
      </c>
      <c r="L1616" s="590">
        <v>43088</v>
      </c>
      <c r="M1616" s="589" t="s">
        <v>71</v>
      </c>
      <c r="N1616" s="589" t="s">
        <v>9022</v>
      </c>
    </row>
    <row r="1617" spans="1:14" x14ac:dyDescent="0.2">
      <c r="A1617" s="589" t="s">
        <v>611</v>
      </c>
      <c r="B1617" s="589" t="s">
        <v>2462</v>
      </c>
      <c r="C1617" s="589" t="s">
        <v>2463</v>
      </c>
      <c r="D1617" s="589" t="s">
        <v>474</v>
      </c>
      <c r="E1617" s="589" t="s">
        <v>9023</v>
      </c>
      <c r="F1617" s="590">
        <v>43083</v>
      </c>
      <c r="G1617" s="591">
        <v>540</v>
      </c>
      <c r="H1617" s="591">
        <v>1</v>
      </c>
      <c r="I1617" s="591">
        <f t="shared" si="25"/>
        <v>540</v>
      </c>
      <c r="J1617" s="589" t="s">
        <v>9024</v>
      </c>
      <c r="K1617" s="589" t="s">
        <v>509</v>
      </c>
      <c r="L1617" s="590">
        <v>43088</v>
      </c>
      <c r="M1617" s="589" t="s">
        <v>71</v>
      </c>
      <c r="N1617" s="589" t="s">
        <v>9025</v>
      </c>
    </row>
    <row r="1618" spans="1:14" x14ac:dyDescent="0.2">
      <c r="A1618" s="589" t="s">
        <v>611</v>
      </c>
      <c r="B1618" s="589" t="s">
        <v>2462</v>
      </c>
      <c r="C1618" s="589" t="s">
        <v>2463</v>
      </c>
      <c r="D1618" s="589" t="s">
        <v>474</v>
      </c>
      <c r="E1618" s="589" t="s">
        <v>9026</v>
      </c>
      <c r="F1618" s="590">
        <v>43080</v>
      </c>
      <c r="G1618" s="591">
        <v>366</v>
      </c>
      <c r="H1618" s="591">
        <v>1</v>
      </c>
      <c r="I1618" s="591">
        <f t="shared" si="25"/>
        <v>366</v>
      </c>
      <c r="J1618" s="589" t="s">
        <v>9027</v>
      </c>
      <c r="K1618" s="589" t="s">
        <v>509</v>
      </c>
      <c r="L1618" s="590">
        <v>43088</v>
      </c>
      <c r="M1618" s="589" t="s">
        <v>71</v>
      </c>
      <c r="N1618" s="589" t="s">
        <v>9028</v>
      </c>
    </row>
    <row r="1619" spans="1:14" x14ac:dyDescent="0.2">
      <c r="A1619" s="589" t="s">
        <v>611</v>
      </c>
      <c r="B1619" s="589" t="s">
        <v>3651</v>
      </c>
      <c r="C1619" s="589" t="s">
        <v>3652</v>
      </c>
      <c r="D1619" s="589" t="s">
        <v>474</v>
      </c>
      <c r="E1619" s="589" t="s">
        <v>9029</v>
      </c>
      <c r="F1619" s="590">
        <v>43087</v>
      </c>
      <c r="G1619" s="591">
        <v>1294</v>
      </c>
      <c r="H1619" s="591">
        <v>1</v>
      </c>
      <c r="I1619" s="591">
        <f t="shared" si="25"/>
        <v>1294</v>
      </c>
      <c r="J1619" s="589" t="s">
        <v>9030</v>
      </c>
      <c r="K1619" s="589" t="s">
        <v>509</v>
      </c>
      <c r="L1619" s="590">
        <v>43088</v>
      </c>
      <c r="M1619" s="589" t="s">
        <v>71</v>
      </c>
      <c r="N1619" s="589" t="s">
        <v>9031</v>
      </c>
    </row>
    <row r="1620" spans="1:14" x14ac:dyDescent="0.2">
      <c r="A1620" s="589" t="s">
        <v>611</v>
      </c>
      <c r="B1620" s="589" t="s">
        <v>9032</v>
      </c>
      <c r="C1620" s="589" t="s">
        <v>9033</v>
      </c>
      <c r="D1620" s="589" t="s">
        <v>474</v>
      </c>
      <c r="E1620" s="589" t="s">
        <v>9034</v>
      </c>
      <c r="F1620" s="590">
        <v>43061</v>
      </c>
      <c r="G1620" s="591">
        <v>1318.68</v>
      </c>
      <c r="H1620" s="591">
        <v>1</v>
      </c>
      <c r="I1620" s="591">
        <f t="shared" si="25"/>
        <v>1318.68</v>
      </c>
      <c r="J1620" s="589" t="s">
        <v>9035</v>
      </c>
      <c r="K1620" s="589" t="s">
        <v>161</v>
      </c>
      <c r="L1620" s="590">
        <v>43089</v>
      </c>
      <c r="M1620" s="589" t="s">
        <v>71</v>
      </c>
      <c r="N1620" s="589" t="s">
        <v>9036</v>
      </c>
    </row>
    <row r="1621" spans="1:14" x14ac:dyDescent="0.2">
      <c r="A1621" s="589" t="s">
        <v>611</v>
      </c>
      <c r="B1621" s="589" t="s">
        <v>2464</v>
      </c>
      <c r="C1621" s="589" t="s">
        <v>2465</v>
      </c>
      <c r="D1621" s="589" t="s">
        <v>474</v>
      </c>
      <c r="E1621" s="589" t="s">
        <v>9037</v>
      </c>
      <c r="F1621" s="590">
        <v>43088</v>
      </c>
      <c r="G1621" s="591">
        <v>481</v>
      </c>
      <c r="H1621" s="591">
        <v>1</v>
      </c>
      <c r="I1621" s="591">
        <f t="shared" si="25"/>
        <v>481</v>
      </c>
      <c r="J1621" s="589" t="s">
        <v>474</v>
      </c>
      <c r="K1621" s="589" t="s">
        <v>528</v>
      </c>
      <c r="L1621" s="590">
        <v>43089</v>
      </c>
      <c r="M1621" s="589" t="s">
        <v>71</v>
      </c>
      <c r="N1621" s="589" t="s">
        <v>474</v>
      </c>
    </row>
    <row r="1622" spans="1:14" x14ac:dyDescent="0.2">
      <c r="A1622" s="589" t="s">
        <v>611</v>
      </c>
      <c r="B1622" s="589" t="s">
        <v>2464</v>
      </c>
      <c r="C1622" s="589" t="s">
        <v>2465</v>
      </c>
      <c r="D1622" s="589" t="s">
        <v>474</v>
      </c>
      <c r="E1622" s="589" t="s">
        <v>9038</v>
      </c>
      <c r="F1622" s="590">
        <v>43087</v>
      </c>
      <c r="G1622" s="591">
        <v>326</v>
      </c>
      <c r="H1622" s="591">
        <v>1</v>
      </c>
      <c r="I1622" s="591">
        <f t="shared" si="25"/>
        <v>326</v>
      </c>
      <c r="J1622" s="589" t="s">
        <v>9039</v>
      </c>
      <c r="K1622" s="589" t="s">
        <v>509</v>
      </c>
      <c r="L1622" s="590">
        <v>43088</v>
      </c>
      <c r="M1622" s="589" t="s">
        <v>71</v>
      </c>
      <c r="N1622" s="589" t="s">
        <v>9040</v>
      </c>
    </row>
    <row r="1623" spans="1:14" x14ac:dyDescent="0.2">
      <c r="A1623" s="589" t="s">
        <v>611</v>
      </c>
      <c r="B1623" s="589" t="s">
        <v>2464</v>
      </c>
      <c r="C1623" s="589" t="s">
        <v>2465</v>
      </c>
      <c r="D1623" s="589" t="s">
        <v>474</v>
      </c>
      <c r="E1623" s="589" t="s">
        <v>9041</v>
      </c>
      <c r="F1623" s="590">
        <v>43077</v>
      </c>
      <c r="G1623" s="591">
        <v>291</v>
      </c>
      <c r="H1623" s="591">
        <v>1</v>
      </c>
      <c r="I1623" s="591">
        <f t="shared" si="25"/>
        <v>291</v>
      </c>
      <c r="J1623" s="589" t="s">
        <v>9042</v>
      </c>
      <c r="K1623" s="589" t="s">
        <v>438</v>
      </c>
      <c r="L1623" s="590">
        <v>43080</v>
      </c>
      <c r="M1623" s="589" t="s">
        <v>71</v>
      </c>
      <c r="N1623" s="589" t="s">
        <v>9043</v>
      </c>
    </row>
    <row r="1624" spans="1:14" x14ac:dyDescent="0.2">
      <c r="A1624" s="589" t="s">
        <v>611</v>
      </c>
      <c r="B1624" s="589" t="s">
        <v>4961</v>
      </c>
      <c r="C1624" s="589" t="s">
        <v>4962</v>
      </c>
      <c r="D1624" s="589" t="s">
        <v>474</v>
      </c>
      <c r="E1624" s="589" t="s">
        <v>9044</v>
      </c>
      <c r="F1624" s="590">
        <v>43087</v>
      </c>
      <c r="G1624" s="591">
        <v>176.9</v>
      </c>
      <c r="H1624" s="591">
        <v>1</v>
      </c>
      <c r="I1624" s="591">
        <f t="shared" si="25"/>
        <v>176.9</v>
      </c>
      <c r="J1624" s="589" t="s">
        <v>9045</v>
      </c>
      <c r="K1624" s="589" t="s">
        <v>375</v>
      </c>
      <c r="L1624" s="590">
        <v>43088</v>
      </c>
      <c r="M1624" s="589" t="s">
        <v>71</v>
      </c>
      <c r="N1624" s="589" t="s">
        <v>9046</v>
      </c>
    </row>
    <row r="1625" spans="1:14" x14ac:dyDescent="0.2">
      <c r="A1625" s="589" t="s">
        <v>611</v>
      </c>
      <c r="B1625" s="589" t="s">
        <v>4961</v>
      </c>
      <c r="C1625" s="589" t="s">
        <v>4962</v>
      </c>
      <c r="D1625" s="589" t="s">
        <v>474</v>
      </c>
      <c r="E1625" s="589" t="s">
        <v>9047</v>
      </c>
      <c r="F1625" s="590">
        <v>43087</v>
      </c>
      <c r="G1625" s="591">
        <v>62.22</v>
      </c>
      <c r="H1625" s="591">
        <v>1</v>
      </c>
      <c r="I1625" s="591">
        <f t="shared" si="25"/>
        <v>62.22</v>
      </c>
      <c r="J1625" s="589" t="s">
        <v>9048</v>
      </c>
      <c r="K1625" s="589" t="s">
        <v>94</v>
      </c>
      <c r="L1625" s="590">
        <v>43088</v>
      </c>
      <c r="M1625" s="589" t="s">
        <v>71</v>
      </c>
      <c r="N1625" s="589" t="s">
        <v>9049</v>
      </c>
    </row>
    <row r="1626" spans="1:14" x14ac:dyDescent="0.2">
      <c r="A1626" s="589" t="s">
        <v>611</v>
      </c>
      <c r="B1626" s="589" t="s">
        <v>9050</v>
      </c>
      <c r="C1626" s="589" t="s">
        <v>9051</v>
      </c>
      <c r="D1626" s="589" t="s">
        <v>474</v>
      </c>
      <c r="E1626" s="589" t="s">
        <v>9052</v>
      </c>
      <c r="F1626" s="590">
        <v>43090</v>
      </c>
      <c r="G1626" s="591">
        <v>150.29</v>
      </c>
      <c r="H1626" s="591">
        <v>1</v>
      </c>
      <c r="I1626" s="591">
        <f t="shared" si="25"/>
        <v>150.29</v>
      </c>
      <c r="J1626" s="589" t="s">
        <v>9053</v>
      </c>
      <c r="K1626" s="589" t="s">
        <v>223</v>
      </c>
      <c r="L1626" s="590">
        <v>43091</v>
      </c>
      <c r="M1626" s="589" t="s">
        <v>71</v>
      </c>
      <c r="N1626" s="589" t="s">
        <v>9054</v>
      </c>
    </row>
    <row r="1627" spans="1:14" x14ac:dyDescent="0.2">
      <c r="A1627" s="589" t="s">
        <v>611</v>
      </c>
      <c r="B1627" s="589" t="s">
        <v>9050</v>
      </c>
      <c r="C1627" s="589" t="s">
        <v>9051</v>
      </c>
      <c r="D1627" s="589" t="s">
        <v>474</v>
      </c>
      <c r="E1627" s="589" t="s">
        <v>9055</v>
      </c>
      <c r="F1627" s="590">
        <v>43088</v>
      </c>
      <c r="G1627" s="591">
        <v>58.56</v>
      </c>
      <c r="H1627" s="591">
        <v>1</v>
      </c>
      <c r="I1627" s="591">
        <f t="shared" si="25"/>
        <v>58.56</v>
      </c>
      <c r="J1627" s="589" t="s">
        <v>9056</v>
      </c>
      <c r="K1627" s="589" t="s">
        <v>223</v>
      </c>
      <c r="L1627" s="590">
        <v>43089</v>
      </c>
      <c r="M1627" s="589" t="s">
        <v>71</v>
      </c>
      <c r="N1627" s="589" t="s">
        <v>9057</v>
      </c>
    </row>
    <row r="1628" spans="1:14" x14ac:dyDescent="0.2">
      <c r="A1628" s="589" t="s">
        <v>611</v>
      </c>
      <c r="B1628" s="589" t="s">
        <v>2466</v>
      </c>
      <c r="C1628" s="589" t="s">
        <v>2467</v>
      </c>
      <c r="D1628" s="589" t="s">
        <v>474</v>
      </c>
      <c r="E1628" s="589" t="s">
        <v>9058</v>
      </c>
      <c r="F1628" s="590">
        <v>43084</v>
      </c>
      <c r="G1628" s="591">
        <v>192</v>
      </c>
      <c r="H1628" s="591">
        <v>1</v>
      </c>
      <c r="I1628" s="591">
        <f t="shared" si="25"/>
        <v>192</v>
      </c>
      <c r="J1628" s="589" t="s">
        <v>9059</v>
      </c>
      <c r="K1628" s="589" t="s">
        <v>237</v>
      </c>
      <c r="L1628" s="590">
        <v>43087</v>
      </c>
      <c r="M1628" s="589" t="s">
        <v>71</v>
      </c>
      <c r="N1628" s="589" t="s">
        <v>9060</v>
      </c>
    </row>
    <row r="1629" spans="1:14" x14ac:dyDescent="0.2">
      <c r="A1629" s="589" t="s">
        <v>611</v>
      </c>
      <c r="B1629" s="589" t="s">
        <v>9061</v>
      </c>
      <c r="C1629" s="589" t="s">
        <v>9062</v>
      </c>
      <c r="D1629" s="589" t="s">
        <v>474</v>
      </c>
      <c r="E1629" s="589" t="s">
        <v>9063</v>
      </c>
      <c r="F1629" s="590">
        <v>43089</v>
      </c>
      <c r="G1629" s="591">
        <v>117.9</v>
      </c>
      <c r="H1629" s="591">
        <v>1</v>
      </c>
      <c r="I1629" s="591">
        <f t="shared" si="25"/>
        <v>117.9</v>
      </c>
      <c r="J1629" s="589" t="s">
        <v>9064</v>
      </c>
      <c r="K1629" s="589" t="s">
        <v>1529</v>
      </c>
      <c r="L1629" s="590">
        <v>43089</v>
      </c>
      <c r="M1629" s="589" t="s">
        <v>71</v>
      </c>
      <c r="N1629" s="589" t="s">
        <v>9065</v>
      </c>
    </row>
    <row r="1630" spans="1:14" x14ac:dyDescent="0.2">
      <c r="A1630" s="589" t="s">
        <v>611</v>
      </c>
      <c r="B1630" s="589" t="s">
        <v>9066</v>
      </c>
      <c r="C1630" s="589" t="s">
        <v>9067</v>
      </c>
      <c r="D1630" s="589" t="s">
        <v>9068</v>
      </c>
      <c r="E1630" s="589" t="s">
        <v>9069</v>
      </c>
      <c r="F1630" s="590">
        <v>43083</v>
      </c>
      <c r="G1630" s="591">
        <v>260.97000000000003</v>
      </c>
      <c r="H1630" s="591">
        <v>1</v>
      </c>
      <c r="I1630" s="591">
        <f t="shared" si="25"/>
        <v>260.97000000000003</v>
      </c>
      <c r="J1630" s="589" t="s">
        <v>474</v>
      </c>
      <c r="K1630" s="589" t="s">
        <v>2210</v>
      </c>
      <c r="L1630" s="590">
        <v>43089</v>
      </c>
      <c r="M1630" s="589" t="s">
        <v>71</v>
      </c>
      <c r="N1630" s="589" t="s">
        <v>474</v>
      </c>
    </row>
    <row r="1631" spans="1:14" x14ac:dyDescent="0.2">
      <c r="A1631" s="589" t="s">
        <v>611</v>
      </c>
      <c r="B1631" s="589" t="s">
        <v>9070</v>
      </c>
      <c r="C1631" s="589" t="s">
        <v>9071</v>
      </c>
      <c r="D1631" s="589" t="s">
        <v>9072</v>
      </c>
      <c r="E1631" s="589" t="s">
        <v>9073</v>
      </c>
      <c r="F1631" s="590">
        <v>43059</v>
      </c>
      <c r="G1631" s="591">
        <v>80.650000000000006</v>
      </c>
      <c r="H1631" s="591">
        <v>1</v>
      </c>
      <c r="I1631" s="591">
        <f t="shared" si="25"/>
        <v>80.650000000000006</v>
      </c>
      <c r="J1631" s="589" t="s">
        <v>474</v>
      </c>
      <c r="K1631" s="589" t="s">
        <v>524</v>
      </c>
      <c r="L1631" s="590">
        <v>43090</v>
      </c>
      <c r="M1631" s="589" t="s">
        <v>71</v>
      </c>
      <c r="N1631" s="589" t="s">
        <v>474</v>
      </c>
    </row>
    <row r="1632" spans="1:14" x14ac:dyDescent="0.2">
      <c r="A1632" s="589" t="s">
        <v>611</v>
      </c>
      <c r="B1632" s="589" t="s">
        <v>9074</v>
      </c>
      <c r="C1632" s="589" t="s">
        <v>9075</v>
      </c>
      <c r="D1632" s="589" t="s">
        <v>9076</v>
      </c>
      <c r="E1632" s="589" t="s">
        <v>9077</v>
      </c>
      <c r="F1632" s="590">
        <v>43062</v>
      </c>
      <c r="G1632" s="591">
        <v>587.5</v>
      </c>
      <c r="H1632" s="591">
        <v>1</v>
      </c>
      <c r="I1632" s="591">
        <f t="shared" si="25"/>
        <v>587.5</v>
      </c>
      <c r="J1632" s="589" t="s">
        <v>474</v>
      </c>
      <c r="K1632" s="589" t="s">
        <v>338</v>
      </c>
      <c r="L1632" s="590">
        <v>43080</v>
      </c>
      <c r="M1632" s="589" t="s">
        <v>71</v>
      </c>
      <c r="N1632" s="589" t="s">
        <v>474</v>
      </c>
    </row>
    <row r="1633" spans="1:14" x14ac:dyDescent="0.2">
      <c r="A1633" s="589" t="s">
        <v>611</v>
      </c>
      <c r="B1633" s="589" t="s">
        <v>9078</v>
      </c>
      <c r="C1633" s="589" t="s">
        <v>9079</v>
      </c>
      <c r="D1633" s="589" t="s">
        <v>9080</v>
      </c>
      <c r="E1633" s="589" t="s">
        <v>9081</v>
      </c>
      <c r="F1633" s="590">
        <v>43067</v>
      </c>
      <c r="G1633" s="591">
        <v>382.02</v>
      </c>
      <c r="H1633" s="591">
        <v>1</v>
      </c>
      <c r="I1633" s="591">
        <f t="shared" si="25"/>
        <v>382.02</v>
      </c>
      <c r="J1633" s="589" t="s">
        <v>474</v>
      </c>
      <c r="K1633" s="589" t="s">
        <v>346</v>
      </c>
      <c r="L1633" s="590">
        <v>43082</v>
      </c>
      <c r="M1633" s="589" t="s">
        <v>71</v>
      </c>
      <c r="N1633" s="589" t="s">
        <v>474</v>
      </c>
    </row>
    <row r="1634" spans="1:14" x14ac:dyDescent="0.2">
      <c r="A1634" s="589" t="s">
        <v>611</v>
      </c>
      <c r="B1634" s="589" t="s">
        <v>9082</v>
      </c>
      <c r="C1634" s="589" t="s">
        <v>9083</v>
      </c>
      <c r="D1634" s="589" t="s">
        <v>9084</v>
      </c>
      <c r="E1634" s="589" t="s">
        <v>9085</v>
      </c>
      <c r="F1634" s="590">
        <v>43069</v>
      </c>
      <c r="G1634" s="591">
        <v>4694.8</v>
      </c>
      <c r="H1634" s="591">
        <v>1</v>
      </c>
      <c r="I1634" s="591">
        <f t="shared" si="25"/>
        <v>4694.8</v>
      </c>
      <c r="J1634" s="589" t="s">
        <v>474</v>
      </c>
      <c r="K1634" s="589" t="s">
        <v>2522</v>
      </c>
      <c r="L1634" s="590">
        <v>43073</v>
      </c>
      <c r="M1634" s="589" t="s">
        <v>71</v>
      </c>
      <c r="N1634" s="589" t="s">
        <v>474</v>
      </c>
    </row>
    <row r="1635" spans="1:14" x14ac:dyDescent="0.2">
      <c r="A1635" s="589" t="s">
        <v>611</v>
      </c>
      <c r="B1635" s="589" t="s">
        <v>9086</v>
      </c>
      <c r="C1635" s="589" t="s">
        <v>9087</v>
      </c>
      <c r="D1635" s="589" t="s">
        <v>9088</v>
      </c>
      <c r="E1635" s="589" t="s">
        <v>9089</v>
      </c>
      <c r="F1635" s="590">
        <v>43090</v>
      </c>
      <c r="G1635" s="591">
        <v>721.64</v>
      </c>
      <c r="H1635" s="591">
        <v>1</v>
      </c>
      <c r="I1635" s="591">
        <f t="shared" si="25"/>
        <v>721.64</v>
      </c>
      <c r="J1635" s="589" t="s">
        <v>6759</v>
      </c>
      <c r="K1635" s="589" t="s">
        <v>668</v>
      </c>
      <c r="L1635" s="590">
        <v>43091</v>
      </c>
      <c r="M1635" s="589" t="s">
        <v>71</v>
      </c>
      <c r="N1635" s="589" t="s">
        <v>6760</v>
      </c>
    </row>
    <row r="1636" spans="1:14" x14ac:dyDescent="0.2">
      <c r="A1636" s="589" t="s">
        <v>611</v>
      </c>
      <c r="B1636" s="589" t="s">
        <v>9090</v>
      </c>
      <c r="C1636" s="589" t="s">
        <v>9091</v>
      </c>
      <c r="D1636" s="589" t="s">
        <v>9092</v>
      </c>
      <c r="E1636" s="589" t="s">
        <v>9093</v>
      </c>
      <c r="F1636" s="590">
        <v>43081</v>
      </c>
      <c r="G1636" s="591">
        <v>239.78</v>
      </c>
      <c r="H1636" s="591">
        <v>1</v>
      </c>
      <c r="I1636" s="591">
        <f t="shared" si="25"/>
        <v>239.78</v>
      </c>
      <c r="J1636" s="589" t="s">
        <v>474</v>
      </c>
      <c r="K1636" s="589" t="s">
        <v>1822</v>
      </c>
      <c r="L1636" s="590">
        <v>43088</v>
      </c>
      <c r="M1636" s="589" t="s">
        <v>71</v>
      </c>
      <c r="N1636" s="589" t="s">
        <v>474</v>
      </c>
    </row>
    <row r="1637" spans="1:14" x14ac:dyDescent="0.2">
      <c r="A1637" s="589" t="s">
        <v>611</v>
      </c>
      <c r="B1637" s="589" t="s">
        <v>9094</v>
      </c>
      <c r="C1637" s="589" t="s">
        <v>9095</v>
      </c>
      <c r="D1637" s="589" t="s">
        <v>9096</v>
      </c>
      <c r="E1637" s="589" t="s">
        <v>9097</v>
      </c>
      <c r="F1637" s="590">
        <v>43083</v>
      </c>
      <c r="G1637" s="591">
        <v>273.58</v>
      </c>
      <c r="H1637" s="591">
        <v>1</v>
      </c>
      <c r="I1637" s="591">
        <f t="shared" si="25"/>
        <v>273.58</v>
      </c>
      <c r="J1637" s="589" t="s">
        <v>9098</v>
      </c>
      <c r="K1637" s="589" t="s">
        <v>394</v>
      </c>
      <c r="L1637" s="590">
        <v>43089</v>
      </c>
      <c r="M1637" s="589" t="s">
        <v>71</v>
      </c>
      <c r="N1637" s="589" t="s">
        <v>9099</v>
      </c>
    </row>
    <row r="1638" spans="1:14" x14ac:dyDescent="0.2">
      <c r="A1638" s="589" t="s">
        <v>611</v>
      </c>
      <c r="B1638" s="589" t="s">
        <v>9094</v>
      </c>
      <c r="C1638" s="589" t="s">
        <v>9095</v>
      </c>
      <c r="D1638" s="589" t="s">
        <v>9096</v>
      </c>
      <c r="E1638" s="589" t="s">
        <v>9100</v>
      </c>
      <c r="F1638" s="590">
        <v>43083</v>
      </c>
      <c r="G1638" s="591">
        <v>1312.11</v>
      </c>
      <c r="H1638" s="591">
        <v>1</v>
      </c>
      <c r="I1638" s="591">
        <f t="shared" si="25"/>
        <v>1312.11</v>
      </c>
      <c r="J1638" s="589" t="s">
        <v>9101</v>
      </c>
      <c r="K1638" s="589" t="s">
        <v>1814</v>
      </c>
      <c r="L1638" s="590">
        <v>43089</v>
      </c>
      <c r="M1638" s="589" t="s">
        <v>71</v>
      </c>
      <c r="N1638" s="589" t="s">
        <v>9102</v>
      </c>
    </row>
    <row r="1639" spans="1:14" x14ac:dyDescent="0.2">
      <c r="A1639" s="589" t="s">
        <v>611</v>
      </c>
      <c r="B1639" s="589" t="s">
        <v>9094</v>
      </c>
      <c r="C1639" s="589" t="s">
        <v>9095</v>
      </c>
      <c r="D1639" s="589" t="s">
        <v>9096</v>
      </c>
      <c r="E1639" s="589" t="s">
        <v>9103</v>
      </c>
      <c r="F1639" s="590">
        <v>43069</v>
      </c>
      <c r="G1639" s="591">
        <v>1229.18</v>
      </c>
      <c r="H1639" s="591">
        <v>1</v>
      </c>
      <c r="I1639" s="591">
        <f t="shared" si="25"/>
        <v>1229.18</v>
      </c>
      <c r="J1639" s="589" t="s">
        <v>9104</v>
      </c>
      <c r="K1639" s="589" t="s">
        <v>549</v>
      </c>
      <c r="L1639" s="590">
        <v>43088</v>
      </c>
      <c r="M1639" s="589" t="s">
        <v>71</v>
      </c>
      <c r="N1639" s="589" t="s">
        <v>9105</v>
      </c>
    </row>
    <row r="1640" spans="1:14" x14ac:dyDescent="0.2">
      <c r="A1640" s="589" t="s">
        <v>611</v>
      </c>
      <c r="B1640" s="589" t="s">
        <v>9094</v>
      </c>
      <c r="C1640" s="589" t="s">
        <v>9095</v>
      </c>
      <c r="D1640" s="589" t="s">
        <v>9096</v>
      </c>
      <c r="E1640" s="589" t="s">
        <v>9106</v>
      </c>
      <c r="F1640" s="590">
        <v>43063</v>
      </c>
      <c r="G1640" s="591">
        <v>2140.3200000000002</v>
      </c>
      <c r="H1640" s="591">
        <v>1</v>
      </c>
      <c r="I1640" s="591">
        <f t="shared" si="25"/>
        <v>2140.3200000000002</v>
      </c>
      <c r="J1640" s="589" t="s">
        <v>9107</v>
      </c>
      <c r="K1640" s="589" t="s">
        <v>540</v>
      </c>
      <c r="L1640" s="590">
        <v>43070</v>
      </c>
      <c r="M1640" s="589" t="s">
        <v>71</v>
      </c>
      <c r="N1640" s="589" t="s">
        <v>9108</v>
      </c>
    </row>
    <row r="1641" spans="1:14" x14ac:dyDescent="0.2">
      <c r="A1641" s="589" t="s">
        <v>611</v>
      </c>
      <c r="B1641" s="589" t="s">
        <v>2468</v>
      </c>
      <c r="C1641" s="589" t="s">
        <v>2469</v>
      </c>
      <c r="D1641" s="589" t="s">
        <v>2470</v>
      </c>
      <c r="E1641" s="589" t="s">
        <v>9109</v>
      </c>
      <c r="F1641" s="590">
        <v>43074</v>
      </c>
      <c r="G1641" s="591">
        <v>21.8</v>
      </c>
      <c r="H1641" s="591">
        <v>1</v>
      </c>
      <c r="I1641" s="591">
        <f t="shared" si="25"/>
        <v>21.8</v>
      </c>
      <c r="J1641" s="589" t="s">
        <v>474</v>
      </c>
      <c r="K1641" s="589" t="s">
        <v>4785</v>
      </c>
      <c r="L1641" s="590">
        <v>43081</v>
      </c>
      <c r="M1641" s="589" t="s">
        <v>71</v>
      </c>
      <c r="N1641" s="589" t="s">
        <v>474</v>
      </c>
    </row>
    <row r="1642" spans="1:14" x14ac:dyDescent="0.2">
      <c r="A1642" s="589" t="s">
        <v>611</v>
      </c>
      <c r="B1642" s="589" t="s">
        <v>9110</v>
      </c>
      <c r="C1642" s="589" t="s">
        <v>9111</v>
      </c>
      <c r="D1642" s="589" t="s">
        <v>9112</v>
      </c>
      <c r="E1642" s="589" t="s">
        <v>9113</v>
      </c>
      <c r="F1642" s="590">
        <v>43054</v>
      </c>
      <c r="G1642" s="591">
        <v>155.81</v>
      </c>
      <c r="H1642" s="591">
        <v>1</v>
      </c>
      <c r="I1642" s="591">
        <f t="shared" si="25"/>
        <v>155.81</v>
      </c>
      <c r="J1642" s="589" t="s">
        <v>474</v>
      </c>
      <c r="K1642" s="589" t="s">
        <v>376</v>
      </c>
      <c r="L1642" s="590">
        <v>43091</v>
      </c>
      <c r="M1642" s="589" t="s">
        <v>71</v>
      </c>
      <c r="N1642" s="589" t="s">
        <v>474</v>
      </c>
    </row>
    <row r="1643" spans="1:14" x14ac:dyDescent="0.2">
      <c r="A1643" s="589" t="s">
        <v>611</v>
      </c>
      <c r="B1643" s="589" t="s">
        <v>9114</v>
      </c>
      <c r="C1643" s="589" t="s">
        <v>9115</v>
      </c>
      <c r="D1643" s="589" t="s">
        <v>9116</v>
      </c>
      <c r="E1643" s="589" t="s">
        <v>9117</v>
      </c>
      <c r="F1643" s="590">
        <v>43088</v>
      </c>
      <c r="G1643" s="591">
        <v>1360.04</v>
      </c>
      <c r="H1643" s="591">
        <v>1</v>
      </c>
      <c r="I1643" s="591">
        <f t="shared" si="25"/>
        <v>1360.04</v>
      </c>
      <c r="J1643" s="589" t="s">
        <v>9118</v>
      </c>
      <c r="K1643" s="589" t="s">
        <v>260</v>
      </c>
      <c r="L1643" s="590">
        <v>43089</v>
      </c>
      <c r="M1643" s="589" t="s">
        <v>71</v>
      </c>
      <c r="N1643" s="589" t="s">
        <v>9119</v>
      </c>
    </row>
    <row r="1644" spans="1:14" x14ac:dyDescent="0.2">
      <c r="A1644" s="589" t="s">
        <v>611</v>
      </c>
      <c r="B1644" s="589" t="s">
        <v>445</v>
      </c>
      <c r="C1644" s="589" t="s">
        <v>446</v>
      </c>
      <c r="D1644" s="589" t="s">
        <v>447</v>
      </c>
      <c r="E1644" s="589" t="s">
        <v>9120</v>
      </c>
      <c r="F1644" s="590">
        <v>43090</v>
      </c>
      <c r="G1644" s="591">
        <v>540.57000000000005</v>
      </c>
      <c r="H1644" s="591">
        <v>1</v>
      </c>
      <c r="I1644" s="591">
        <f t="shared" si="25"/>
        <v>540.57000000000005</v>
      </c>
      <c r="J1644" s="589" t="s">
        <v>9121</v>
      </c>
      <c r="K1644" s="589" t="s">
        <v>346</v>
      </c>
      <c r="L1644" s="590">
        <v>43091</v>
      </c>
      <c r="M1644" s="589" t="s">
        <v>71</v>
      </c>
      <c r="N1644" s="589" t="s">
        <v>9122</v>
      </c>
    </row>
    <row r="1645" spans="1:14" x14ac:dyDescent="0.2">
      <c r="A1645" s="589" t="s">
        <v>611</v>
      </c>
      <c r="B1645" s="589" t="s">
        <v>445</v>
      </c>
      <c r="C1645" s="589" t="s">
        <v>446</v>
      </c>
      <c r="D1645" s="589" t="s">
        <v>447</v>
      </c>
      <c r="E1645" s="589" t="s">
        <v>9123</v>
      </c>
      <c r="F1645" s="590">
        <v>43089</v>
      </c>
      <c r="G1645" s="591">
        <v>125.09</v>
      </c>
      <c r="H1645" s="591">
        <v>1</v>
      </c>
      <c r="I1645" s="591">
        <f t="shared" si="25"/>
        <v>125.09</v>
      </c>
      <c r="J1645" s="589" t="s">
        <v>9124</v>
      </c>
      <c r="K1645" s="589" t="s">
        <v>346</v>
      </c>
      <c r="L1645" s="590">
        <v>43089</v>
      </c>
      <c r="M1645" s="589" t="s">
        <v>71</v>
      </c>
      <c r="N1645" s="589" t="s">
        <v>9125</v>
      </c>
    </row>
    <row r="1646" spans="1:14" x14ac:dyDescent="0.2">
      <c r="A1646" s="589" t="s">
        <v>611</v>
      </c>
      <c r="B1646" s="589" t="s">
        <v>9126</v>
      </c>
      <c r="C1646" s="589" t="s">
        <v>9127</v>
      </c>
      <c r="D1646" s="589" t="s">
        <v>9128</v>
      </c>
      <c r="E1646" s="589" t="s">
        <v>9129</v>
      </c>
      <c r="F1646" s="590">
        <v>42988</v>
      </c>
      <c r="G1646" s="591">
        <v>4000</v>
      </c>
      <c r="H1646" s="591">
        <v>1</v>
      </c>
      <c r="I1646" s="591">
        <f t="shared" si="25"/>
        <v>4000</v>
      </c>
      <c r="J1646" s="589" t="s">
        <v>9130</v>
      </c>
      <c r="K1646" s="589" t="s">
        <v>2170</v>
      </c>
      <c r="L1646" s="590">
        <v>43091</v>
      </c>
      <c r="M1646" s="589" t="s">
        <v>71</v>
      </c>
      <c r="N1646" s="589" t="s">
        <v>9131</v>
      </c>
    </row>
    <row r="1647" spans="1:14" x14ac:dyDescent="0.2">
      <c r="A1647" s="589" t="s">
        <v>611</v>
      </c>
      <c r="B1647" s="589" t="s">
        <v>9132</v>
      </c>
      <c r="C1647" s="589" t="s">
        <v>9133</v>
      </c>
      <c r="D1647" s="589" t="s">
        <v>9134</v>
      </c>
      <c r="E1647" s="589" t="s">
        <v>9135</v>
      </c>
      <c r="F1647" s="590">
        <v>43091</v>
      </c>
      <c r="G1647" s="591">
        <v>648.79999999999995</v>
      </c>
      <c r="H1647" s="591">
        <v>1</v>
      </c>
      <c r="I1647" s="591">
        <f t="shared" si="25"/>
        <v>648.79999999999995</v>
      </c>
      <c r="J1647" s="589" t="s">
        <v>9136</v>
      </c>
      <c r="K1647" s="589" t="s">
        <v>378</v>
      </c>
      <c r="L1647" s="590">
        <v>43096</v>
      </c>
      <c r="M1647" s="589" t="s">
        <v>71</v>
      </c>
      <c r="N1647" s="589" t="s">
        <v>9137</v>
      </c>
    </row>
    <row r="1648" spans="1:14" x14ac:dyDescent="0.2">
      <c r="A1648" s="589" t="s">
        <v>611</v>
      </c>
      <c r="B1648" s="589" t="s">
        <v>9138</v>
      </c>
      <c r="C1648" s="589" t="s">
        <v>9139</v>
      </c>
      <c r="D1648" s="589" t="s">
        <v>9140</v>
      </c>
      <c r="E1648" s="589" t="s">
        <v>9141</v>
      </c>
      <c r="F1648" s="590">
        <v>43073</v>
      </c>
      <c r="G1648" s="591">
        <v>350</v>
      </c>
      <c r="H1648" s="591">
        <v>1</v>
      </c>
      <c r="I1648" s="591">
        <f t="shared" si="25"/>
        <v>350</v>
      </c>
      <c r="J1648" s="589" t="s">
        <v>474</v>
      </c>
      <c r="K1648" s="589" t="s">
        <v>524</v>
      </c>
      <c r="L1648" s="590">
        <v>43087</v>
      </c>
      <c r="M1648" s="589" t="s">
        <v>71</v>
      </c>
      <c r="N1648" s="589" t="s">
        <v>474</v>
      </c>
    </row>
    <row r="1649" spans="1:14" x14ac:dyDescent="0.2">
      <c r="A1649" s="589" t="s">
        <v>611</v>
      </c>
      <c r="B1649" s="589" t="s">
        <v>9142</v>
      </c>
      <c r="C1649" s="589" t="s">
        <v>9143</v>
      </c>
      <c r="D1649" s="589" t="s">
        <v>9144</v>
      </c>
      <c r="E1649" s="589" t="s">
        <v>9145</v>
      </c>
      <c r="F1649" s="590">
        <v>43039</v>
      </c>
      <c r="G1649" s="591">
        <v>2000</v>
      </c>
      <c r="H1649" s="591">
        <v>1</v>
      </c>
      <c r="I1649" s="591">
        <f t="shared" si="25"/>
        <v>2000</v>
      </c>
      <c r="J1649" s="589" t="s">
        <v>474</v>
      </c>
      <c r="K1649" s="589" t="s">
        <v>2379</v>
      </c>
      <c r="L1649" s="590">
        <v>43083</v>
      </c>
      <c r="M1649" s="589" t="s">
        <v>71</v>
      </c>
      <c r="N1649" s="589" t="s">
        <v>474</v>
      </c>
    </row>
    <row r="1650" spans="1:14" x14ac:dyDescent="0.2">
      <c r="A1650" s="589" t="s">
        <v>611</v>
      </c>
      <c r="B1650" s="589" t="s">
        <v>4998</v>
      </c>
      <c r="C1650" s="589" t="s">
        <v>4999</v>
      </c>
      <c r="D1650" s="589" t="s">
        <v>5000</v>
      </c>
      <c r="E1650" s="589" t="s">
        <v>4748</v>
      </c>
      <c r="F1650" s="590">
        <v>43089</v>
      </c>
      <c r="G1650" s="591">
        <v>1669.8</v>
      </c>
      <c r="H1650" s="591">
        <v>1</v>
      </c>
      <c r="I1650" s="591">
        <f t="shared" si="25"/>
        <v>1669.8</v>
      </c>
      <c r="J1650" s="589" t="s">
        <v>474</v>
      </c>
      <c r="K1650" s="589" t="s">
        <v>4991</v>
      </c>
      <c r="L1650" s="590">
        <v>43091</v>
      </c>
      <c r="M1650" s="589" t="s">
        <v>71</v>
      </c>
      <c r="N1650" s="589" t="s">
        <v>474</v>
      </c>
    </row>
    <row r="1651" spans="1:14" x14ac:dyDescent="0.2">
      <c r="A1651" s="589" t="s">
        <v>611</v>
      </c>
      <c r="B1651" s="589" t="s">
        <v>9146</v>
      </c>
      <c r="C1651" s="589" t="s">
        <v>9147</v>
      </c>
      <c r="D1651" s="589" t="s">
        <v>9148</v>
      </c>
      <c r="E1651" s="589" t="s">
        <v>9149</v>
      </c>
      <c r="F1651" s="590">
        <v>43029</v>
      </c>
      <c r="G1651" s="591">
        <v>14.63</v>
      </c>
      <c r="H1651" s="591">
        <v>1</v>
      </c>
      <c r="I1651" s="591">
        <f t="shared" si="25"/>
        <v>14.63</v>
      </c>
      <c r="J1651" s="589" t="s">
        <v>474</v>
      </c>
      <c r="K1651" s="589" t="s">
        <v>529</v>
      </c>
      <c r="L1651" s="590">
        <v>43088</v>
      </c>
      <c r="M1651" s="589" t="s">
        <v>71</v>
      </c>
      <c r="N1651" s="589" t="s">
        <v>474</v>
      </c>
    </row>
    <row r="1652" spans="1:14" x14ac:dyDescent="0.2">
      <c r="A1652" s="589" t="s">
        <v>611</v>
      </c>
      <c r="B1652" s="589" t="s">
        <v>9146</v>
      </c>
      <c r="C1652" s="589" t="s">
        <v>9147</v>
      </c>
      <c r="D1652" s="589" t="s">
        <v>9148</v>
      </c>
      <c r="E1652" s="589" t="s">
        <v>9150</v>
      </c>
      <c r="F1652" s="590">
        <v>43071</v>
      </c>
      <c r="G1652" s="591">
        <v>57.58</v>
      </c>
      <c r="H1652" s="591">
        <v>1</v>
      </c>
      <c r="I1652" s="591">
        <f t="shared" si="25"/>
        <v>57.58</v>
      </c>
      <c r="J1652" s="589" t="s">
        <v>474</v>
      </c>
      <c r="K1652" s="589" t="s">
        <v>529</v>
      </c>
      <c r="L1652" s="590">
        <v>43084</v>
      </c>
      <c r="M1652" s="589" t="s">
        <v>71</v>
      </c>
      <c r="N1652" s="589" t="s">
        <v>474</v>
      </c>
    </row>
    <row r="1653" spans="1:14" x14ac:dyDescent="0.2">
      <c r="A1653" s="589" t="s">
        <v>611</v>
      </c>
      <c r="B1653" s="589" t="s">
        <v>9151</v>
      </c>
      <c r="C1653" s="589" t="s">
        <v>9152</v>
      </c>
      <c r="D1653" s="589" t="s">
        <v>9153</v>
      </c>
      <c r="E1653" s="589" t="s">
        <v>9154</v>
      </c>
      <c r="F1653" s="590">
        <v>43083</v>
      </c>
      <c r="G1653" s="591">
        <v>55.36</v>
      </c>
      <c r="H1653" s="591">
        <v>1</v>
      </c>
      <c r="I1653" s="591">
        <f t="shared" si="25"/>
        <v>55.36</v>
      </c>
      <c r="J1653" s="589" t="s">
        <v>9155</v>
      </c>
      <c r="K1653" s="589" t="s">
        <v>183</v>
      </c>
      <c r="L1653" s="590">
        <v>43091</v>
      </c>
      <c r="M1653" s="589" t="s">
        <v>71</v>
      </c>
      <c r="N1653" s="589" t="s">
        <v>9156</v>
      </c>
    </row>
    <row r="1654" spans="1:14" x14ac:dyDescent="0.2">
      <c r="A1654" s="589" t="s">
        <v>611</v>
      </c>
      <c r="B1654" s="589" t="s">
        <v>3668</v>
      </c>
      <c r="C1654" s="589" t="s">
        <v>3669</v>
      </c>
      <c r="D1654" s="589" t="s">
        <v>3670</v>
      </c>
      <c r="E1654" s="589" t="s">
        <v>9157</v>
      </c>
      <c r="F1654" s="590">
        <v>43091</v>
      </c>
      <c r="G1654" s="591">
        <v>30</v>
      </c>
      <c r="H1654" s="591">
        <v>1</v>
      </c>
      <c r="I1654" s="591">
        <f t="shared" si="25"/>
        <v>30</v>
      </c>
      <c r="J1654" s="589" t="s">
        <v>474</v>
      </c>
      <c r="K1654" s="589" t="s">
        <v>5606</v>
      </c>
      <c r="L1654" s="590">
        <v>43096</v>
      </c>
      <c r="M1654" s="589" t="s">
        <v>71</v>
      </c>
      <c r="N1654" s="589" t="s">
        <v>474</v>
      </c>
    </row>
    <row r="1655" spans="1:14" x14ac:dyDescent="0.2">
      <c r="A1655" s="589" t="s">
        <v>611</v>
      </c>
      <c r="B1655" s="589" t="s">
        <v>3668</v>
      </c>
      <c r="C1655" s="589" t="s">
        <v>3669</v>
      </c>
      <c r="D1655" s="589" t="s">
        <v>3670</v>
      </c>
      <c r="E1655" s="589" t="s">
        <v>9158</v>
      </c>
      <c r="F1655" s="590">
        <v>43091</v>
      </c>
      <c r="G1655" s="591">
        <v>8</v>
      </c>
      <c r="H1655" s="591">
        <v>1</v>
      </c>
      <c r="I1655" s="591">
        <f t="shared" si="25"/>
        <v>8</v>
      </c>
      <c r="J1655" s="589" t="s">
        <v>474</v>
      </c>
      <c r="K1655" s="589" t="s">
        <v>504</v>
      </c>
      <c r="L1655" s="590">
        <v>43096</v>
      </c>
      <c r="M1655" s="589" t="s">
        <v>71</v>
      </c>
      <c r="N1655" s="589" t="s">
        <v>474</v>
      </c>
    </row>
    <row r="1656" spans="1:14" x14ac:dyDescent="0.2">
      <c r="A1656" s="589" t="s">
        <v>611</v>
      </c>
      <c r="B1656" s="589" t="s">
        <v>3668</v>
      </c>
      <c r="C1656" s="589" t="s">
        <v>3669</v>
      </c>
      <c r="D1656" s="589" t="s">
        <v>3670</v>
      </c>
      <c r="E1656" s="589" t="s">
        <v>4670</v>
      </c>
      <c r="F1656" s="590">
        <v>43091</v>
      </c>
      <c r="G1656" s="591">
        <v>53.2</v>
      </c>
      <c r="H1656" s="591">
        <v>1</v>
      </c>
      <c r="I1656" s="591">
        <f t="shared" si="25"/>
        <v>53.2</v>
      </c>
      <c r="J1656" s="589" t="s">
        <v>474</v>
      </c>
      <c r="K1656" s="589" t="s">
        <v>3841</v>
      </c>
      <c r="L1656" s="590">
        <v>43096</v>
      </c>
      <c r="M1656" s="589" t="s">
        <v>71</v>
      </c>
      <c r="N1656" s="589" t="s">
        <v>474</v>
      </c>
    </row>
    <row r="1657" spans="1:14" x14ac:dyDescent="0.2">
      <c r="A1657" s="589" t="s">
        <v>611</v>
      </c>
      <c r="B1657" s="589" t="s">
        <v>3668</v>
      </c>
      <c r="C1657" s="589" t="s">
        <v>3669</v>
      </c>
      <c r="D1657" s="589" t="s">
        <v>3670</v>
      </c>
      <c r="E1657" s="589" t="s">
        <v>9159</v>
      </c>
      <c r="F1657" s="590">
        <v>43091</v>
      </c>
      <c r="G1657" s="591">
        <v>0.2</v>
      </c>
      <c r="H1657" s="591">
        <v>1</v>
      </c>
      <c r="I1657" s="591">
        <f t="shared" si="25"/>
        <v>0.2</v>
      </c>
      <c r="J1657" s="589" t="s">
        <v>474</v>
      </c>
      <c r="K1657" s="589" t="s">
        <v>589</v>
      </c>
      <c r="L1657" s="590">
        <v>43096</v>
      </c>
      <c r="M1657" s="589" t="s">
        <v>71</v>
      </c>
      <c r="N1657" s="589" t="s">
        <v>474</v>
      </c>
    </row>
    <row r="1658" spans="1:14" x14ac:dyDescent="0.2">
      <c r="A1658" s="589" t="s">
        <v>611</v>
      </c>
      <c r="B1658" s="589" t="s">
        <v>3668</v>
      </c>
      <c r="C1658" s="589" t="s">
        <v>3669</v>
      </c>
      <c r="D1658" s="589" t="s">
        <v>3670</v>
      </c>
      <c r="E1658" s="589" t="s">
        <v>9160</v>
      </c>
      <c r="F1658" s="590">
        <v>43091</v>
      </c>
      <c r="G1658" s="591">
        <v>4.2</v>
      </c>
      <c r="H1658" s="591">
        <v>1</v>
      </c>
      <c r="I1658" s="591">
        <f t="shared" si="25"/>
        <v>4.2</v>
      </c>
      <c r="J1658" s="589" t="s">
        <v>474</v>
      </c>
      <c r="K1658" s="589" t="s">
        <v>9161</v>
      </c>
      <c r="L1658" s="590">
        <v>43096</v>
      </c>
      <c r="M1658" s="589" t="s">
        <v>71</v>
      </c>
      <c r="N1658" s="589" t="s">
        <v>474</v>
      </c>
    </row>
    <row r="1659" spans="1:14" x14ac:dyDescent="0.2">
      <c r="A1659" s="589" t="s">
        <v>611</v>
      </c>
      <c r="B1659" s="589" t="s">
        <v>3668</v>
      </c>
      <c r="C1659" s="589" t="s">
        <v>3669</v>
      </c>
      <c r="D1659" s="589" t="s">
        <v>3670</v>
      </c>
      <c r="E1659" s="589" t="s">
        <v>9162</v>
      </c>
      <c r="F1659" s="590">
        <v>43091</v>
      </c>
      <c r="G1659" s="591">
        <v>3.35</v>
      </c>
      <c r="H1659" s="591">
        <v>1</v>
      </c>
      <c r="I1659" s="591">
        <f t="shared" si="25"/>
        <v>3.35</v>
      </c>
      <c r="J1659" s="589" t="s">
        <v>474</v>
      </c>
      <c r="K1659" s="589" t="s">
        <v>9163</v>
      </c>
      <c r="L1659" s="590">
        <v>43096</v>
      </c>
      <c r="M1659" s="589" t="s">
        <v>71</v>
      </c>
      <c r="N1659" s="589" t="s">
        <v>474</v>
      </c>
    </row>
    <row r="1660" spans="1:14" x14ac:dyDescent="0.2">
      <c r="A1660" s="589" t="s">
        <v>611</v>
      </c>
      <c r="B1660" s="589" t="s">
        <v>3668</v>
      </c>
      <c r="C1660" s="589" t="s">
        <v>3669</v>
      </c>
      <c r="D1660" s="589" t="s">
        <v>3670</v>
      </c>
      <c r="E1660" s="589" t="s">
        <v>9164</v>
      </c>
      <c r="F1660" s="590">
        <v>43091</v>
      </c>
      <c r="G1660" s="591">
        <v>5</v>
      </c>
      <c r="H1660" s="591">
        <v>1</v>
      </c>
      <c r="I1660" s="591">
        <f t="shared" si="25"/>
        <v>5</v>
      </c>
      <c r="J1660" s="589" t="s">
        <v>474</v>
      </c>
      <c r="K1660" s="589" t="s">
        <v>9165</v>
      </c>
      <c r="L1660" s="590">
        <v>43096</v>
      </c>
      <c r="M1660" s="589" t="s">
        <v>71</v>
      </c>
      <c r="N1660" s="589" t="s">
        <v>474</v>
      </c>
    </row>
    <row r="1661" spans="1:14" x14ac:dyDescent="0.2">
      <c r="A1661" s="589" t="s">
        <v>611</v>
      </c>
      <c r="B1661" s="589" t="s">
        <v>3668</v>
      </c>
      <c r="C1661" s="589" t="s">
        <v>3669</v>
      </c>
      <c r="D1661" s="589" t="s">
        <v>3670</v>
      </c>
      <c r="E1661" s="589" t="s">
        <v>9166</v>
      </c>
      <c r="F1661" s="590">
        <v>43091</v>
      </c>
      <c r="G1661" s="591">
        <v>16.8</v>
      </c>
      <c r="H1661" s="591">
        <v>1</v>
      </c>
      <c r="I1661" s="591">
        <f t="shared" si="25"/>
        <v>16.8</v>
      </c>
      <c r="J1661" s="589" t="s">
        <v>474</v>
      </c>
      <c r="K1661" s="589" t="s">
        <v>8053</v>
      </c>
      <c r="L1661" s="590">
        <v>43096</v>
      </c>
      <c r="M1661" s="589" t="s">
        <v>71</v>
      </c>
      <c r="N1661" s="589" t="s">
        <v>474</v>
      </c>
    </row>
    <row r="1662" spans="1:14" x14ac:dyDescent="0.2">
      <c r="A1662" s="589" t="s">
        <v>611</v>
      </c>
      <c r="B1662" s="589" t="s">
        <v>3668</v>
      </c>
      <c r="C1662" s="589" t="s">
        <v>3669</v>
      </c>
      <c r="D1662" s="589" t="s">
        <v>3670</v>
      </c>
      <c r="E1662" s="589" t="s">
        <v>9167</v>
      </c>
      <c r="F1662" s="590">
        <v>43091</v>
      </c>
      <c r="G1662" s="591">
        <v>28.5</v>
      </c>
      <c r="H1662" s="591">
        <v>1</v>
      </c>
      <c r="I1662" s="591">
        <f t="shared" si="25"/>
        <v>28.5</v>
      </c>
      <c r="J1662" s="589" t="s">
        <v>474</v>
      </c>
      <c r="K1662" s="589" t="s">
        <v>548</v>
      </c>
      <c r="L1662" s="590">
        <v>43096</v>
      </c>
      <c r="M1662" s="589" t="s">
        <v>71</v>
      </c>
      <c r="N1662" s="589" t="s">
        <v>474</v>
      </c>
    </row>
    <row r="1663" spans="1:14" x14ac:dyDescent="0.2">
      <c r="A1663" s="589" t="s">
        <v>611</v>
      </c>
      <c r="B1663" s="589" t="s">
        <v>3668</v>
      </c>
      <c r="C1663" s="589" t="s">
        <v>3669</v>
      </c>
      <c r="D1663" s="589" t="s">
        <v>3670</v>
      </c>
      <c r="E1663" s="589" t="s">
        <v>4671</v>
      </c>
      <c r="F1663" s="590">
        <v>43091</v>
      </c>
      <c r="G1663" s="591">
        <v>110</v>
      </c>
      <c r="H1663" s="591">
        <v>1</v>
      </c>
      <c r="I1663" s="591">
        <f t="shared" si="25"/>
        <v>110</v>
      </c>
      <c r="J1663" s="589" t="s">
        <v>474</v>
      </c>
      <c r="K1663" s="589" t="s">
        <v>181</v>
      </c>
      <c r="L1663" s="590">
        <v>43096</v>
      </c>
      <c r="M1663" s="589" t="s">
        <v>71</v>
      </c>
      <c r="N1663" s="589" t="s">
        <v>474</v>
      </c>
    </row>
    <row r="1664" spans="1:14" x14ac:dyDescent="0.2">
      <c r="A1664" s="589" t="s">
        <v>611</v>
      </c>
      <c r="B1664" s="589" t="s">
        <v>3668</v>
      </c>
      <c r="C1664" s="589" t="s">
        <v>3669</v>
      </c>
      <c r="D1664" s="589" t="s">
        <v>3670</v>
      </c>
      <c r="E1664" s="589" t="s">
        <v>9168</v>
      </c>
      <c r="F1664" s="590">
        <v>43091</v>
      </c>
      <c r="G1664" s="591">
        <v>32</v>
      </c>
      <c r="H1664" s="591">
        <v>1</v>
      </c>
      <c r="I1664" s="591">
        <f t="shared" si="25"/>
        <v>32</v>
      </c>
      <c r="J1664" s="589" t="s">
        <v>474</v>
      </c>
      <c r="K1664" s="589" t="s">
        <v>3841</v>
      </c>
      <c r="L1664" s="590">
        <v>43096</v>
      </c>
      <c r="M1664" s="589" t="s">
        <v>71</v>
      </c>
      <c r="N1664" s="589" t="s">
        <v>474</v>
      </c>
    </row>
    <row r="1665" spans="1:14" x14ac:dyDescent="0.2">
      <c r="A1665" s="589" t="s">
        <v>611</v>
      </c>
      <c r="B1665" s="589" t="s">
        <v>3668</v>
      </c>
      <c r="C1665" s="589" t="s">
        <v>3669</v>
      </c>
      <c r="D1665" s="589" t="s">
        <v>3670</v>
      </c>
      <c r="E1665" s="589" t="s">
        <v>9169</v>
      </c>
      <c r="F1665" s="590">
        <v>43091</v>
      </c>
      <c r="G1665" s="591">
        <v>23.23</v>
      </c>
      <c r="H1665" s="591">
        <v>1</v>
      </c>
      <c r="I1665" s="591">
        <f t="shared" si="25"/>
        <v>23.23</v>
      </c>
      <c r="J1665" s="589" t="s">
        <v>474</v>
      </c>
      <c r="K1665" s="589" t="s">
        <v>3846</v>
      </c>
      <c r="L1665" s="590">
        <v>43096</v>
      </c>
      <c r="M1665" s="589" t="s">
        <v>71</v>
      </c>
      <c r="N1665" s="589" t="s">
        <v>474</v>
      </c>
    </row>
    <row r="1666" spans="1:14" x14ac:dyDescent="0.2">
      <c r="A1666" s="589" t="s">
        <v>611</v>
      </c>
      <c r="B1666" s="589" t="s">
        <v>3668</v>
      </c>
      <c r="C1666" s="589" t="s">
        <v>3669</v>
      </c>
      <c r="D1666" s="589" t="s">
        <v>3670</v>
      </c>
      <c r="E1666" s="589" t="s">
        <v>9170</v>
      </c>
      <c r="F1666" s="590">
        <v>43091</v>
      </c>
      <c r="G1666" s="591">
        <v>89.68</v>
      </c>
      <c r="H1666" s="591">
        <v>1</v>
      </c>
      <c r="I1666" s="591">
        <f t="shared" si="25"/>
        <v>89.68</v>
      </c>
      <c r="J1666" s="589" t="s">
        <v>474</v>
      </c>
      <c r="K1666" s="589" t="s">
        <v>550</v>
      </c>
      <c r="L1666" s="590">
        <v>43096</v>
      </c>
      <c r="M1666" s="589" t="s">
        <v>71</v>
      </c>
      <c r="N1666" s="589" t="s">
        <v>474</v>
      </c>
    </row>
    <row r="1667" spans="1:14" x14ac:dyDescent="0.2">
      <c r="A1667" s="589" t="s">
        <v>611</v>
      </c>
      <c r="B1667" s="589" t="s">
        <v>3668</v>
      </c>
      <c r="C1667" s="589" t="s">
        <v>3669</v>
      </c>
      <c r="D1667" s="589" t="s">
        <v>3670</v>
      </c>
      <c r="E1667" s="589" t="s">
        <v>9171</v>
      </c>
      <c r="F1667" s="590">
        <v>43090</v>
      </c>
      <c r="G1667" s="591">
        <v>1.6</v>
      </c>
      <c r="H1667" s="591">
        <v>1</v>
      </c>
      <c r="I1667" s="591">
        <f t="shared" ref="I1667:I1730" si="26">G1667*H1667</f>
        <v>1.6</v>
      </c>
      <c r="J1667" s="589" t="s">
        <v>474</v>
      </c>
      <c r="K1667" s="589" t="s">
        <v>9172</v>
      </c>
      <c r="L1667" s="590">
        <v>43091</v>
      </c>
      <c r="M1667" s="589" t="s">
        <v>71</v>
      </c>
      <c r="N1667" s="589" t="s">
        <v>474</v>
      </c>
    </row>
    <row r="1668" spans="1:14" x14ac:dyDescent="0.2">
      <c r="A1668" s="589" t="s">
        <v>611</v>
      </c>
      <c r="B1668" s="589" t="s">
        <v>3668</v>
      </c>
      <c r="C1668" s="589" t="s">
        <v>3669</v>
      </c>
      <c r="D1668" s="589" t="s">
        <v>3670</v>
      </c>
      <c r="E1668" s="589" t="s">
        <v>4672</v>
      </c>
      <c r="F1668" s="590">
        <v>43084</v>
      </c>
      <c r="G1668" s="591">
        <v>39.450000000000003</v>
      </c>
      <c r="H1668" s="591">
        <v>1</v>
      </c>
      <c r="I1668" s="591">
        <f t="shared" si="26"/>
        <v>39.450000000000003</v>
      </c>
      <c r="J1668" s="589" t="s">
        <v>474</v>
      </c>
      <c r="K1668" s="589" t="s">
        <v>504</v>
      </c>
      <c r="L1668" s="590">
        <v>43087</v>
      </c>
      <c r="M1668" s="589" t="s">
        <v>71</v>
      </c>
      <c r="N1668" s="589" t="s">
        <v>474</v>
      </c>
    </row>
    <row r="1669" spans="1:14" x14ac:dyDescent="0.2">
      <c r="A1669" s="589" t="s">
        <v>611</v>
      </c>
      <c r="B1669" s="589" t="s">
        <v>3668</v>
      </c>
      <c r="C1669" s="589" t="s">
        <v>3669</v>
      </c>
      <c r="D1669" s="589" t="s">
        <v>3670</v>
      </c>
      <c r="E1669" s="589" t="s">
        <v>9173</v>
      </c>
      <c r="F1669" s="590">
        <v>43084</v>
      </c>
      <c r="G1669" s="591">
        <v>16.850000000000001</v>
      </c>
      <c r="H1669" s="591">
        <v>1</v>
      </c>
      <c r="I1669" s="591">
        <f t="shared" si="26"/>
        <v>16.850000000000001</v>
      </c>
      <c r="J1669" s="589" t="s">
        <v>474</v>
      </c>
      <c r="K1669" s="589" t="s">
        <v>504</v>
      </c>
      <c r="L1669" s="590">
        <v>43087</v>
      </c>
      <c r="M1669" s="589" t="s">
        <v>71</v>
      </c>
      <c r="N1669" s="589" t="s">
        <v>474</v>
      </c>
    </row>
    <row r="1670" spans="1:14" x14ac:dyDescent="0.2">
      <c r="A1670" s="589" t="s">
        <v>611</v>
      </c>
      <c r="B1670" s="589" t="s">
        <v>3668</v>
      </c>
      <c r="C1670" s="589" t="s">
        <v>3669</v>
      </c>
      <c r="D1670" s="589" t="s">
        <v>3670</v>
      </c>
      <c r="E1670" s="589" t="s">
        <v>9174</v>
      </c>
      <c r="F1670" s="590">
        <v>43084</v>
      </c>
      <c r="G1670" s="591">
        <v>74.98</v>
      </c>
      <c r="H1670" s="591">
        <v>1</v>
      </c>
      <c r="I1670" s="591">
        <f t="shared" si="26"/>
        <v>74.98</v>
      </c>
      <c r="J1670" s="589" t="s">
        <v>474</v>
      </c>
      <c r="K1670" s="589" t="s">
        <v>589</v>
      </c>
      <c r="L1670" s="590">
        <v>43087</v>
      </c>
      <c r="M1670" s="589" t="s">
        <v>71</v>
      </c>
      <c r="N1670" s="589" t="s">
        <v>474</v>
      </c>
    </row>
    <row r="1671" spans="1:14" x14ac:dyDescent="0.2">
      <c r="A1671" s="589" t="s">
        <v>611</v>
      </c>
      <c r="B1671" s="589" t="s">
        <v>3668</v>
      </c>
      <c r="C1671" s="589" t="s">
        <v>3669</v>
      </c>
      <c r="D1671" s="589" t="s">
        <v>3670</v>
      </c>
      <c r="E1671" s="589" t="s">
        <v>9175</v>
      </c>
      <c r="F1671" s="590">
        <v>43084</v>
      </c>
      <c r="G1671" s="591">
        <v>0.8</v>
      </c>
      <c r="H1671" s="591">
        <v>1</v>
      </c>
      <c r="I1671" s="591">
        <f t="shared" si="26"/>
        <v>0.8</v>
      </c>
      <c r="J1671" s="589" t="s">
        <v>474</v>
      </c>
      <c r="K1671" s="589" t="s">
        <v>183</v>
      </c>
      <c r="L1671" s="590">
        <v>43087</v>
      </c>
      <c r="M1671" s="589" t="s">
        <v>71</v>
      </c>
      <c r="N1671" s="589" t="s">
        <v>474</v>
      </c>
    </row>
    <row r="1672" spans="1:14" x14ac:dyDescent="0.2">
      <c r="A1672" s="589" t="s">
        <v>611</v>
      </c>
      <c r="B1672" s="589" t="s">
        <v>3668</v>
      </c>
      <c r="C1672" s="589" t="s">
        <v>3669</v>
      </c>
      <c r="D1672" s="589" t="s">
        <v>3670</v>
      </c>
      <c r="E1672" s="589" t="s">
        <v>9176</v>
      </c>
      <c r="F1672" s="590">
        <v>43082</v>
      </c>
      <c r="G1672" s="591">
        <v>57.03</v>
      </c>
      <c r="H1672" s="591">
        <v>1</v>
      </c>
      <c r="I1672" s="591">
        <f t="shared" si="26"/>
        <v>57.03</v>
      </c>
      <c r="J1672" s="589" t="s">
        <v>474</v>
      </c>
      <c r="K1672" s="589" t="s">
        <v>504</v>
      </c>
      <c r="L1672" s="590">
        <v>43083</v>
      </c>
      <c r="M1672" s="589" t="s">
        <v>71</v>
      </c>
      <c r="N1672" s="589" t="s">
        <v>474</v>
      </c>
    </row>
    <row r="1673" spans="1:14" x14ac:dyDescent="0.2">
      <c r="A1673" s="589" t="s">
        <v>611</v>
      </c>
      <c r="B1673" s="589" t="s">
        <v>3668</v>
      </c>
      <c r="C1673" s="589" t="s">
        <v>3669</v>
      </c>
      <c r="D1673" s="589" t="s">
        <v>3670</v>
      </c>
      <c r="E1673" s="589" t="s">
        <v>9177</v>
      </c>
      <c r="F1673" s="590">
        <v>43082</v>
      </c>
      <c r="G1673" s="591">
        <v>17.399999999999999</v>
      </c>
      <c r="H1673" s="591">
        <v>1</v>
      </c>
      <c r="I1673" s="591">
        <f t="shared" si="26"/>
        <v>17.399999999999999</v>
      </c>
      <c r="J1673" s="589" t="s">
        <v>474</v>
      </c>
      <c r="K1673" s="589" t="s">
        <v>3572</v>
      </c>
      <c r="L1673" s="590">
        <v>43083</v>
      </c>
      <c r="M1673" s="589" t="s">
        <v>71</v>
      </c>
      <c r="N1673" s="589" t="s">
        <v>474</v>
      </c>
    </row>
    <row r="1674" spans="1:14" x14ac:dyDescent="0.2">
      <c r="A1674" s="589" t="s">
        <v>611</v>
      </c>
      <c r="B1674" s="589" t="s">
        <v>3668</v>
      </c>
      <c r="C1674" s="589" t="s">
        <v>3669</v>
      </c>
      <c r="D1674" s="589" t="s">
        <v>3670</v>
      </c>
      <c r="E1674" s="589" t="s">
        <v>9178</v>
      </c>
      <c r="F1674" s="590">
        <v>43082</v>
      </c>
      <c r="G1674" s="591">
        <v>17.100000000000001</v>
      </c>
      <c r="H1674" s="591">
        <v>1</v>
      </c>
      <c r="I1674" s="591">
        <f t="shared" si="26"/>
        <v>17.100000000000001</v>
      </c>
      <c r="J1674" s="589" t="s">
        <v>474</v>
      </c>
      <c r="K1674" s="589" t="s">
        <v>589</v>
      </c>
      <c r="L1674" s="590">
        <v>43083</v>
      </c>
      <c r="M1674" s="589" t="s">
        <v>71</v>
      </c>
      <c r="N1674" s="589" t="s">
        <v>474</v>
      </c>
    </row>
    <row r="1675" spans="1:14" x14ac:dyDescent="0.2">
      <c r="A1675" s="589" t="s">
        <v>611</v>
      </c>
      <c r="B1675" s="589" t="s">
        <v>3668</v>
      </c>
      <c r="C1675" s="589" t="s">
        <v>3669</v>
      </c>
      <c r="D1675" s="589" t="s">
        <v>3670</v>
      </c>
      <c r="E1675" s="589" t="s">
        <v>9179</v>
      </c>
      <c r="F1675" s="590">
        <v>43082</v>
      </c>
      <c r="G1675" s="591">
        <v>7</v>
      </c>
      <c r="H1675" s="591">
        <v>1</v>
      </c>
      <c r="I1675" s="591">
        <f t="shared" si="26"/>
        <v>7</v>
      </c>
      <c r="J1675" s="589" t="s">
        <v>474</v>
      </c>
      <c r="K1675" s="589" t="s">
        <v>3841</v>
      </c>
      <c r="L1675" s="590">
        <v>43083</v>
      </c>
      <c r="M1675" s="589" t="s">
        <v>71</v>
      </c>
      <c r="N1675" s="589" t="s">
        <v>474</v>
      </c>
    </row>
    <row r="1676" spans="1:14" x14ac:dyDescent="0.2">
      <c r="A1676" s="589" t="s">
        <v>611</v>
      </c>
      <c r="B1676" s="589" t="s">
        <v>3668</v>
      </c>
      <c r="C1676" s="589" t="s">
        <v>3669</v>
      </c>
      <c r="D1676" s="589" t="s">
        <v>3670</v>
      </c>
      <c r="E1676" s="589" t="s">
        <v>9180</v>
      </c>
      <c r="F1676" s="590">
        <v>43082</v>
      </c>
      <c r="G1676" s="591">
        <v>100.75</v>
      </c>
      <c r="H1676" s="591">
        <v>1</v>
      </c>
      <c r="I1676" s="591">
        <f t="shared" si="26"/>
        <v>100.75</v>
      </c>
      <c r="J1676" s="589" t="s">
        <v>474</v>
      </c>
      <c r="K1676" s="589" t="s">
        <v>2379</v>
      </c>
      <c r="L1676" s="590">
        <v>43083</v>
      </c>
      <c r="M1676" s="589" t="s">
        <v>71</v>
      </c>
      <c r="N1676" s="589" t="s">
        <v>474</v>
      </c>
    </row>
    <row r="1677" spans="1:14" x14ac:dyDescent="0.2">
      <c r="A1677" s="589" t="s">
        <v>611</v>
      </c>
      <c r="B1677" s="589" t="s">
        <v>3668</v>
      </c>
      <c r="C1677" s="589" t="s">
        <v>3669</v>
      </c>
      <c r="D1677" s="589" t="s">
        <v>3670</v>
      </c>
      <c r="E1677" s="589" t="s">
        <v>9181</v>
      </c>
      <c r="F1677" s="590">
        <v>43081</v>
      </c>
      <c r="G1677" s="591">
        <v>1295.18</v>
      </c>
      <c r="H1677" s="591">
        <v>1</v>
      </c>
      <c r="I1677" s="591">
        <f t="shared" si="26"/>
        <v>1295.18</v>
      </c>
      <c r="J1677" s="589" t="s">
        <v>474</v>
      </c>
      <c r="K1677" s="589" t="s">
        <v>345</v>
      </c>
      <c r="L1677" s="590">
        <v>43082</v>
      </c>
      <c r="M1677" s="589" t="s">
        <v>71</v>
      </c>
      <c r="N1677" s="589" t="s">
        <v>474</v>
      </c>
    </row>
    <row r="1678" spans="1:14" x14ac:dyDescent="0.2">
      <c r="A1678" s="589" t="s">
        <v>611</v>
      </c>
      <c r="B1678" s="589" t="s">
        <v>3668</v>
      </c>
      <c r="C1678" s="589" t="s">
        <v>3669</v>
      </c>
      <c r="D1678" s="589" t="s">
        <v>3670</v>
      </c>
      <c r="E1678" s="589" t="s">
        <v>9182</v>
      </c>
      <c r="F1678" s="590">
        <v>43069</v>
      </c>
      <c r="G1678" s="591">
        <v>117.38</v>
      </c>
      <c r="H1678" s="591">
        <v>1</v>
      </c>
      <c r="I1678" s="591">
        <f t="shared" si="26"/>
        <v>117.38</v>
      </c>
      <c r="J1678" s="589" t="s">
        <v>474</v>
      </c>
      <c r="K1678" s="589" t="s">
        <v>3841</v>
      </c>
      <c r="L1678" s="590">
        <v>43080</v>
      </c>
      <c r="M1678" s="589" t="s">
        <v>71</v>
      </c>
      <c r="N1678" s="589" t="s">
        <v>474</v>
      </c>
    </row>
    <row r="1679" spans="1:14" x14ac:dyDescent="0.2">
      <c r="A1679" s="589" t="s">
        <v>611</v>
      </c>
      <c r="B1679" s="589" t="s">
        <v>3668</v>
      </c>
      <c r="C1679" s="589" t="s">
        <v>3669</v>
      </c>
      <c r="D1679" s="589" t="s">
        <v>3670</v>
      </c>
      <c r="E1679" s="589" t="s">
        <v>9183</v>
      </c>
      <c r="F1679" s="590">
        <v>43069</v>
      </c>
      <c r="G1679" s="591">
        <v>166.38</v>
      </c>
      <c r="H1679" s="591">
        <v>1</v>
      </c>
      <c r="I1679" s="591">
        <f t="shared" si="26"/>
        <v>166.38</v>
      </c>
      <c r="J1679" s="589" t="s">
        <v>474</v>
      </c>
      <c r="K1679" s="589" t="s">
        <v>9184</v>
      </c>
      <c r="L1679" s="590">
        <v>43073</v>
      </c>
      <c r="M1679" s="589" t="s">
        <v>71</v>
      </c>
      <c r="N1679" s="589" t="s">
        <v>474</v>
      </c>
    </row>
    <row r="1680" spans="1:14" x14ac:dyDescent="0.2">
      <c r="A1680" s="589" t="s">
        <v>611</v>
      </c>
      <c r="B1680" s="589" t="s">
        <v>9185</v>
      </c>
      <c r="C1680" s="589" t="s">
        <v>9186</v>
      </c>
      <c r="D1680" s="589" t="s">
        <v>9187</v>
      </c>
      <c r="E1680" s="589" t="s">
        <v>9188</v>
      </c>
      <c r="F1680" s="590">
        <v>43060</v>
      </c>
      <c r="G1680" s="591">
        <v>148.5</v>
      </c>
      <c r="H1680" s="591">
        <v>1</v>
      </c>
      <c r="I1680" s="591">
        <f t="shared" si="26"/>
        <v>148.5</v>
      </c>
      <c r="J1680" s="589" t="s">
        <v>9189</v>
      </c>
      <c r="K1680" s="589" t="s">
        <v>111</v>
      </c>
      <c r="L1680" s="590">
        <v>43089</v>
      </c>
      <c r="M1680" s="589" t="s">
        <v>71</v>
      </c>
      <c r="N1680" s="589" t="s">
        <v>9190</v>
      </c>
    </row>
    <row r="1681" spans="1:14" x14ac:dyDescent="0.2">
      <c r="A1681" s="589" t="s">
        <v>611</v>
      </c>
      <c r="B1681" s="589" t="s">
        <v>9185</v>
      </c>
      <c r="C1681" s="589" t="s">
        <v>9186</v>
      </c>
      <c r="D1681" s="589" t="s">
        <v>9187</v>
      </c>
      <c r="E1681" s="589" t="s">
        <v>9191</v>
      </c>
      <c r="F1681" s="590">
        <v>43052</v>
      </c>
      <c r="G1681" s="591">
        <v>50.6</v>
      </c>
      <c r="H1681" s="591">
        <v>1</v>
      </c>
      <c r="I1681" s="591">
        <f t="shared" si="26"/>
        <v>50.6</v>
      </c>
      <c r="J1681" s="589" t="s">
        <v>9192</v>
      </c>
      <c r="K1681" s="589" t="s">
        <v>111</v>
      </c>
      <c r="L1681" s="590">
        <v>43089</v>
      </c>
      <c r="M1681" s="589" t="s">
        <v>71</v>
      </c>
      <c r="N1681" s="589" t="s">
        <v>9193</v>
      </c>
    </row>
    <row r="1682" spans="1:14" x14ac:dyDescent="0.2">
      <c r="A1682" s="589" t="s">
        <v>611</v>
      </c>
      <c r="B1682" s="589" t="s">
        <v>9185</v>
      </c>
      <c r="C1682" s="589" t="s">
        <v>9186</v>
      </c>
      <c r="D1682" s="589" t="s">
        <v>9187</v>
      </c>
      <c r="E1682" s="589" t="s">
        <v>9194</v>
      </c>
      <c r="F1682" s="590">
        <v>43026</v>
      </c>
      <c r="G1682" s="591">
        <v>50.6</v>
      </c>
      <c r="H1682" s="591">
        <v>1</v>
      </c>
      <c r="I1682" s="591">
        <f t="shared" si="26"/>
        <v>50.6</v>
      </c>
      <c r="J1682" s="589" t="s">
        <v>9195</v>
      </c>
      <c r="K1682" s="589" t="s">
        <v>547</v>
      </c>
      <c r="L1682" s="590">
        <v>43089</v>
      </c>
      <c r="M1682" s="589" t="s">
        <v>71</v>
      </c>
      <c r="N1682" s="589" t="s">
        <v>9196</v>
      </c>
    </row>
    <row r="1683" spans="1:14" x14ac:dyDescent="0.2">
      <c r="A1683" s="589" t="s">
        <v>611</v>
      </c>
      <c r="B1683" s="589" t="s">
        <v>9197</v>
      </c>
      <c r="C1683" s="589" t="s">
        <v>9198</v>
      </c>
      <c r="D1683" s="589" t="s">
        <v>9199</v>
      </c>
      <c r="E1683" s="589" t="s">
        <v>9200</v>
      </c>
      <c r="F1683" s="590">
        <v>43063</v>
      </c>
      <c r="G1683" s="591">
        <v>2445.41</v>
      </c>
      <c r="H1683" s="591">
        <v>1</v>
      </c>
      <c r="I1683" s="591">
        <f t="shared" si="26"/>
        <v>2445.41</v>
      </c>
      <c r="J1683" s="589" t="s">
        <v>9201</v>
      </c>
      <c r="K1683" s="589" t="s">
        <v>2424</v>
      </c>
      <c r="L1683" s="590">
        <v>43073</v>
      </c>
      <c r="M1683" s="589" t="s">
        <v>71</v>
      </c>
      <c r="N1683" s="589" t="s">
        <v>474</v>
      </c>
    </row>
    <row r="1684" spans="1:14" x14ac:dyDescent="0.2">
      <c r="A1684" s="589" t="s">
        <v>611</v>
      </c>
      <c r="B1684" s="589" t="s">
        <v>9202</v>
      </c>
      <c r="C1684" s="589" t="s">
        <v>9203</v>
      </c>
      <c r="D1684" s="589" t="s">
        <v>9204</v>
      </c>
      <c r="E1684" s="589" t="s">
        <v>9205</v>
      </c>
      <c r="F1684" s="590">
        <v>42901</v>
      </c>
      <c r="G1684" s="591">
        <v>49.61</v>
      </c>
      <c r="H1684" s="591">
        <v>1</v>
      </c>
      <c r="I1684" s="591">
        <f t="shared" si="26"/>
        <v>49.61</v>
      </c>
      <c r="J1684" s="589" t="s">
        <v>9206</v>
      </c>
      <c r="K1684" s="589" t="s">
        <v>2393</v>
      </c>
      <c r="L1684" s="590">
        <v>43089</v>
      </c>
      <c r="M1684" s="589" t="s">
        <v>71</v>
      </c>
      <c r="N1684" s="589" t="s">
        <v>9207</v>
      </c>
    </row>
    <row r="1685" spans="1:14" x14ac:dyDescent="0.2">
      <c r="A1685" s="589" t="s">
        <v>611</v>
      </c>
      <c r="B1685" s="589" t="s">
        <v>149</v>
      </c>
      <c r="C1685" s="589" t="s">
        <v>150</v>
      </c>
      <c r="D1685" s="589" t="s">
        <v>151</v>
      </c>
      <c r="E1685" s="589" t="s">
        <v>9208</v>
      </c>
      <c r="F1685" s="590">
        <v>43091</v>
      </c>
      <c r="G1685" s="591">
        <v>3.63</v>
      </c>
      <c r="H1685" s="591">
        <v>1</v>
      </c>
      <c r="I1685" s="591">
        <f t="shared" si="26"/>
        <v>3.63</v>
      </c>
      <c r="J1685" s="589" t="s">
        <v>474</v>
      </c>
      <c r="K1685" s="589" t="s">
        <v>509</v>
      </c>
      <c r="L1685" s="590">
        <v>43096</v>
      </c>
      <c r="M1685" s="589" t="s">
        <v>71</v>
      </c>
      <c r="N1685" s="589" t="s">
        <v>474</v>
      </c>
    </row>
    <row r="1686" spans="1:14" x14ac:dyDescent="0.2">
      <c r="A1686" s="589" t="s">
        <v>611</v>
      </c>
      <c r="B1686" s="589" t="s">
        <v>149</v>
      </c>
      <c r="C1686" s="589" t="s">
        <v>150</v>
      </c>
      <c r="D1686" s="589" t="s">
        <v>151</v>
      </c>
      <c r="E1686" s="589" t="s">
        <v>9209</v>
      </c>
      <c r="F1686" s="590">
        <v>43091</v>
      </c>
      <c r="G1686" s="591">
        <v>343.04</v>
      </c>
      <c r="H1686" s="591">
        <v>1</v>
      </c>
      <c r="I1686" s="591">
        <f t="shared" si="26"/>
        <v>343.04</v>
      </c>
      <c r="J1686" s="589" t="s">
        <v>474</v>
      </c>
      <c r="K1686" s="589" t="s">
        <v>9210</v>
      </c>
      <c r="L1686" s="590">
        <v>43096</v>
      </c>
      <c r="M1686" s="589" t="s">
        <v>71</v>
      </c>
      <c r="N1686" s="589" t="s">
        <v>474</v>
      </c>
    </row>
    <row r="1687" spans="1:14" x14ac:dyDescent="0.2">
      <c r="A1687" s="589" t="s">
        <v>611</v>
      </c>
      <c r="B1687" s="589" t="s">
        <v>149</v>
      </c>
      <c r="C1687" s="589" t="s">
        <v>150</v>
      </c>
      <c r="D1687" s="589" t="s">
        <v>151</v>
      </c>
      <c r="E1687" s="589" t="s">
        <v>9211</v>
      </c>
      <c r="F1687" s="590">
        <v>43091</v>
      </c>
      <c r="G1687" s="591">
        <v>69.33</v>
      </c>
      <c r="H1687" s="591">
        <v>1</v>
      </c>
      <c r="I1687" s="591">
        <f t="shared" si="26"/>
        <v>69.33</v>
      </c>
      <c r="J1687" s="589" t="s">
        <v>9212</v>
      </c>
      <c r="K1687" s="589" t="s">
        <v>346</v>
      </c>
      <c r="L1687" s="590">
        <v>43096</v>
      </c>
      <c r="M1687" s="589" t="s">
        <v>71</v>
      </c>
      <c r="N1687" s="589" t="s">
        <v>9213</v>
      </c>
    </row>
    <row r="1688" spans="1:14" x14ac:dyDescent="0.2">
      <c r="A1688" s="589" t="s">
        <v>611</v>
      </c>
      <c r="B1688" s="589" t="s">
        <v>149</v>
      </c>
      <c r="C1688" s="589" t="s">
        <v>150</v>
      </c>
      <c r="D1688" s="589" t="s">
        <v>151</v>
      </c>
      <c r="E1688" s="589" t="s">
        <v>9214</v>
      </c>
      <c r="F1688" s="590">
        <v>43096</v>
      </c>
      <c r="G1688" s="591">
        <v>165.77</v>
      </c>
      <c r="H1688" s="591">
        <v>1</v>
      </c>
      <c r="I1688" s="591">
        <f t="shared" si="26"/>
        <v>165.77</v>
      </c>
      <c r="J1688" s="589" t="s">
        <v>9215</v>
      </c>
      <c r="K1688" s="589" t="s">
        <v>346</v>
      </c>
      <c r="L1688" s="590">
        <v>43096</v>
      </c>
      <c r="M1688" s="589" t="s">
        <v>71</v>
      </c>
      <c r="N1688" s="589" t="s">
        <v>9216</v>
      </c>
    </row>
    <row r="1689" spans="1:14" x14ac:dyDescent="0.2">
      <c r="A1689" s="589" t="s">
        <v>611</v>
      </c>
      <c r="B1689" s="589" t="s">
        <v>149</v>
      </c>
      <c r="C1689" s="589" t="s">
        <v>150</v>
      </c>
      <c r="D1689" s="589" t="s">
        <v>151</v>
      </c>
      <c r="E1689" s="589" t="s">
        <v>9217</v>
      </c>
      <c r="F1689" s="590">
        <v>43091</v>
      </c>
      <c r="G1689" s="591">
        <v>345.29</v>
      </c>
      <c r="H1689" s="591">
        <v>1</v>
      </c>
      <c r="I1689" s="591">
        <f t="shared" si="26"/>
        <v>345.29</v>
      </c>
      <c r="J1689" s="589" t="s">
        <v>474</v>
      </c>
      <c r="K1689" s="589" t="s">
        <v>9218</v>
      </c>
      <c r="L1689" s="590">
        <v>43091</v>
      </c>
      <c r="M1689" s="589" t="s">
        <v>71</v>
      </c>
      <c r="N1689" s="589" t="s">
        <v>474</v>
      </c>
    </row>
    <row r="1690" spans="1:14" x14ac:dyDescent="0.2">
      <c r="A1690" s="589" t="s">
        <v>611</v>
      </c>
      <c r="B1690" s="589" t="s">
        <v>149</v>
      </c>
      <c r="C1690" s="589" t="s">
        <v>150</v>
      </c>
      <c r="D1690" s="589" t="s">
        <v>151</v>
      </c>
      <c r="E1690" s="589" t="s">
        <v>9219</v>
      </c>
      <c r="F1690" s="590">
        <v>43091</v>
      </c>
      <c r="G1690" s="591">
        <v>106.48</v>
      </c>
      <c r="H1690" s="591">
        <v>1</v>
      </c>
      <c r="I1690" s="591">
        <f t="shared" si="26"/>
        <v>106.48</v>
      </c>
      <c r="J1690" s="589" t="s">
        <v>9220</v>
      </c>
      <c r="K1690" s="589" t="s">
        <v>346</v>
      </c>
      <c r="L1690" s="590">
        <v>43091</v>
      </c>
      <c r="M1690" s="589" t="s">
        <v>71</v>
      </c>
      <c r="N1690" s="589" t="s">
        <v>9221</v>
      </c>
    </row>
    <row r="1691" spans="1:14" x14ac:dyDescent="0.2">
      <c r="A1691" s="589" t="s">
        <v>611</v>
      </c>
      <c r="B1691" s="589" t="s">
        <v>149</v>
      </c>
      <c r="C1691" s="589" t="s">
        <v>150</v>
      </c>
      <c r="D1691" s="589" t="s">
        <v>151</v>
      </c>
      <c r="E1691" s="589" t="s">
        <v>9222</v>
      </c>
      <c r="F1691" s="590">
        <v>43091</v>
      </c>
      <c r="G1691" s="591">
        <v>571.36</v>
      </c>
      <c r="H1691" s="591">
        <v>1</v>
      </c>
      <c r="I1691" s="591">
        <f t="shared" si="26"/>
        <v>571.36</v>
      </c>
      <c r="J1691" s="589" t="s">
        <v>9223</v>
      </c>
      <c r="K1691" s="589" t="s">
        <v>528</v>
      </c>
      <c r="L1691" s="590">
        <v>43096</v>
      </c>
      <c r="M1691" s="589" t="s">
        <v>71</v>
      </c>
      <c r="N1691" s="589" t="s">
        <v>474</v>
      </c>
    </row>
    <row r="1692" spans="1:14" x14ac:dyDescent="0.2">
      <c r="A1692" s="589" t="s">
        <v>611</v>
      </c>
      <c r="B1692" s="589" t="s">
        <v>149</v>
      </c>
      <c r="C1692" s="589" t="s">
        <v>150</v>
      </c>
      <c r="D1692" s="589" t="s">
        <v>151</v>
      </c>
      <c r="E1692" s="589" t="s">
        <v>9224</v>
      </c>
      <c r="F1692" s="590">
        <v>43091</v>
      </c>
      <c r="G1692" s="591">
        <v>217.8</v>
      </c>
      <c r="H1692" s="591">
        <v>1</v>
      </c>
      <c r="I1692" s="591">
        <f t="shared" si="26"/>
        <v>217.8</v>
      </c>
      <c r="J1692" s="589" t="s">
        <v>9225</v>
      </c>
      <c r="K1692" s="589" t="s">
        <v>528</v>
      </c>
      <c r="L1692" s="590">
        <v>43096</v>
      </c>
      <c r="M1692" s="589" t="s">
        <v>71</v>
      </c>
      <c r="N1692" s="589" t="s">
        <v>474</v>
      </c>
    </row>
    <row r="1693" spans="1:14" x14ac:dyDescent="0.2">
      <c r="A1693" s="589" t="s">
        <v>611</v>
      </c>
      <c r="B1693" s="589" t="s">
        <v>149</v>
      </c>
      <c r="C1693" s="589" t="s">
        <v>150</v>
      </c>
      <c r="D1693" s="589" t="s">
        <v>151</v>
      </c>
      <c r="E1693" s="589" t="s">
        <v>9226</v>
      </c>
      <c r="F1693" s="590">
        <v>43091</v>
      </c>
      <c r="G1693" s="591">
        <v>3.63</v>
      </c>
      <c r="H1693" s="591">
        <v>1</v>
      </c>
      <c r="I1693" s="591">
        <f t="shared" si="26"/>
        <v>3.63</v>
      </c>
      <c r="J1693" s="589" t="s">
        <v>9227</v>
      </c>
      <c r="K1693" s="589" t="s">
        <v>509</v>
      </c>
      <c r="L1693" s="590">
        <v>43096</v>
      </c>
      <c r="M1693" s="589" t="s">
        <v>71</v>
      </c>
      <c r="N1693" s="589" t="s">
        <v>9228</v>
      </c>
    </row>
    <row r="1694" spans="1:14" x14ac:dyDescent="0.2">
      <c r="A1694" s="589" t="s">
        <v>611</v>
      </c>
      <c r="B1694" s="589" t="s">
        <v>149</v>
      </c>
      <c r="C1694" s="589" t="s">
        <v>150</v>
      </c>
      <c r="D1694" s="589" t="s">
        <v>151</v>
      </c>
      <c r="E1694" s="589" t="s">
        <v>9229</v>
      </c>
      <c r="F1694" s="590">
        <v>43091</v>
      </c>
      <c r="G1694" s="591">
        <v>125.84</v>
      </c>
      <c r="H1694" s="591">
        <v>1</v>
      </c>
      <c r="I1694" s="591">
        <f t="shared" si="26"/>
        <v>125.84</v>
      </c>
      <c r="J1694" s="589" t="s">
        <v>9230</v>
      </c>
      <c r="K1694" s="589" t="s">
        <v>509</v>
      </c>
      <c r="L1694" s="590">
        <v>43096</v>
      </c>
      <c r="M1694" s="589" t="s">
        <v>71</v>
      </c>
      <c r="N1694" s="589" t="s">
        <v>9231</v>
      </c>
    </row>
    <row r="1695" spans="1:14" x14ac:dyDescent="0.2">
      <c r="A1695" s="589" t="s">
        <v>611</v>
      </c>
      <c r="B1695" s="589" t="s">
        <v>149</v>
      </c>
      <c r="C1695" s="589" t="s">
        <v>150</v>
      </c>
      <c r="D1695" s="589" t="s">
        <v>151</v>
      </c>
      <c r="E1695" s="589" t="s">
        <v>9232</v>
      </c>
      <c r="F1695" s="590">
        <v>43091</v>
      </c>
      <c r="G1695" s="591">
        <v>226.88</v>
      </c>
      <c r="H1695" s="591">
        <v>1</v>
      </c>
      <c r="I1695" s="591">
        <f t="shared" si="26"/>
        <v>226.88</v>
      </c>
      <c r="J1695" s="589" t="s">
        <v>9233</v>
      </c>
      <c r="K1695" s="589" t="s">
        <v>509</v>
      </c>
      <c r="L1695" s="590">
        <v>43096</v>
      </c>
      <c r="M1695" s="589" t="s">
        <v>71</v>
      </c>
      <c r="N1695" s="589" t="s">
        <v>9234</v>
      </c>
    </row>
    <row r="1696" spans="1:14" x14ac:dyDescent="0.2">
      <c r="A1696" s="589" t="s">
        <v>611</v>
      </c>
      <c r="B1696" s="589" t="s">
        <v>149</v>
      </c>
      <c r="C1696" s="589" t="s">
        <v>150</v>
      </c>
      <c r="D1696" s="589" t="s">
        <v>151</v>
      </c>
      <c r="E1696" s="589" t="s">
        <v>9235</v>
      </c>
      <c r="F1696" s="590">
        <v>43091</v>
      </c>
      <c r="G1696" s="591">
        <v>72.48</v>
      </c>
      <c r="H1696" s="591">
        <v>1</v>
      </c>
      <c r="I1696" s="591">
        <f t="shared" si="26"/>
        <v>72.48</v>
      </c>
      <c r="J1696" s="589" t="s">
        <v>9236</v>
      </c>
      <c r="K1696" s="589" t="s">
        <v>520</v>
      </c>
      <c r="L1696" s="590">
        <v>43096</v>
      </c>
      <c r="M1696" s="589" t="s">
        <v>71</v>
      </c>
      <c r="N1696" s="589" t="s">
        <v>9237</v>
      </c>
    </row>
    <row r="1697" spans="1:14" x14ac:dyDescent="0.2">
      <c r="A1697" s="589" t="s">
        <v>611</v>
      </c>
      <c r="B1697" s="589" t="s">
        <v>149</v>
      </c>
      <c r="C1697" s="589" t="s">
        <v>150</v>
      </c>
      <c r="D1697" s="589" t="s">
        <v>151</v>
      </c>
      <c r="E1697" s="589" t="s">
        <v>9238</v>
      </c>
      <c r="F1697" s="590">
        <v>43091</v>
      </c>
      <c r="G1697" s="591">
        <v>212.45</v>
      </c>
      <c r="H1697" s="591">
        <v>1</v>
      </c>
      <c r="I1697" s="591">
        <f t="shared" si="26"/>
        <v>212.45</v>
      </c>
      <c r="J1697" s="589" t="s">
        <v>9236</v>
      </c>
      <c r="K1697" s="589" t="s">
        <v>520</v>
      </c>
      <c r="L1697" s="590">
        <v>43096</v>
      </c>
      <c r="M1697" s="589" t="s">
        <v>71</v>
      </c>
      <c r="N1697" s="589" t="s">
        <v>9237</v>
      </c>
    </row>
    <row r="1698" spans="1:14" x14ac:dyDescent="0.2">
      <c r="A1698" s="589" t="s">
        <v>611</v>
      </c>
      <c r="B1698" s="589" t="s">
        <v>149</v>
      </c>
      <c r="C1698" s="589" t="s">
        <v>150</v>
      </c>
      <c r="D1698" s="589" t="s">
        <v>151</v>
      </c>
      <c r="E1698" s="589" t="s">
        <v>9239</v>
      </c>
      <c r="F1698" s="590">
        <v>43091</v>
      </c>
      <c r="G1698" s="591">
        <v>240.79</v>
      </c>
      <c r="H1698" s="591">
        <v>1</v>
      </c>
      <c r="I1698" s="591">
        <f t="shared" si="26"/>
        <v>240.79</v>
      </c>
      <c r="J1698" s="589" t="s">
        <v>9240</v>
      </c>
      <c r="K1698" s="589" t="s">
        <v>520</v>
      </c>
      <c r="L1698" s="590">
        <v>43096</v>
      </c>
      <c r="M1698" s="589" t="s">
        <v>71</v>
      </c>
      <c r="N1698" s="589" t="s">
        <v>9241</v>
      </c>
    </row>
    <row r="1699" spans="1:14" x14ac:dyDescent="0.2">
      <c r="A1699" s="589" t="s">
        <v>611</v>
      </c>
      <c r="B1699" s="589" t="s">
        <v>149</v>
      </c>
      <c r="C1699" s="589" t="s">
        <v>150</v>
      </c>
      <c r="D1699" s="589" t="s">
        <v>151</v>
      </c>
      <c r="E1699" s="589" t="s">
        <v>9242</v>
      </c>
      <c r="F1699" s="590">
        <v>43091</v>
      </c>
      <c r="G1699" s="591">
        <v>1731.51</v>
      </c>
      <c r="H1699" s="591">
        <v>1</v>
      </c>
      <c r="I1699" s="591">
        <f t="shared" si="26"/>
        <v>1731.51</v>
      </c>
      <c r="J1699" s="589" t="s">
        <v>9243</v>
      </c>
      <c r="K1699" s="589" t="s">
        <v>1814</v>
      </c>
      <c r="L1699" s="590">
        <v>43096</v>
      </c>
      <c r="M1699" s="589" t="s">
        <v>71</v>
      </c>
      <c r="N1699" s="589" t="s">
        <v>9244</v>
      </c>
    </row>
    <row r="1700" spans="1:14" x14ac:dyDescent="0.2">
      <c r="A1700" s="589" t="s">
        <v>611</v>
      </c>
      <c r="B1700" s="589" t="s">
        <v>149</v>
      </c>
      <c r="C1700" s="589" t="s">
        <v>150</v>
      </c>
      <c r="D1700" s="589" t="s">
        <v>151</v>
      </c>
      <c r="E1700" s="589" t="s">
        <v>9245</v>
      </c>
      <c r="F1700" s="590">
        <v>43091</v>
      </c>
      <c r="G1700" s="591">
        <v>349.33</v>
      </c>
      <c r="H1700" s="591">
        <v>1</v>
      </c>
      <c r="I1700" s="591">
        <f t="shared" si="26"/>
        <v>349.33</v>
      </c>
      <c r="J1700" s="589" t="s">
        <v>9246</v>
      </c>
      <c r="K1700" s="589" t="s">
        <v>457</v>
      </c>
      <c r="L1700" s="590">
        <v>43096</v>
      </c>
      <c r="M1700" s="589" t="s">
        <v>71</v>
      </c>
      <c r="N1700" s="589" t="s">
        <v>9247</v>
      </c>
    </row>
    <row r="1701" spans="1:14" x14ac:dyDescent="0.2">
      <c r="A1701" s="589" t="s">
        <v>611</v>
      </c>
      <c r="B1701" s="589" t="s">
        <v>149</v>
      </c>
      <c r="C1701" s="589" t="s">
        <v>150</v>
      </c>
      <c r="D1701" s="589" t="s">
        <v>151</v>
      </c>
      <c r="E1701" s="589" t="s">
        <v>9248</v>
      </c>
      <c r="F1701" s="590">
        <v>43091</v>
      </c>
      <c r="G1701" s="591">
        <v>611.04999999999995</v>
      </c>
      <c r="H1701" s="591">
        <v>1</v>
      </c>
      <c r="I1701" s="591">
        <f t="shared" si="26"/>
        <v>611.04999999999995</v>
      </c>
      <c r="J1701" s="589" t="s">
        <v>9249</v>
      </c>
      <c r="K1701" s="589" t="s">
        <v>237</v>
      </c>
      <c r="L1701" s="590">
        <v>43096</v>
      </c>
      <c r="M1701" s="589" t="s">
        <v>71</v>
      </c>
      <c r="N1701" s="589" t="s">
        <v>9250</v>
      </c>
    </row>
    <row r="1702" spans="1:14" x14ac:dyDescent="0.2">
      <c r="A1702" s="589" t="s">
        <v>611</v>
      </c>
      <c r="B1702" s="589" t="s">
        <v>149</v>
      </c>
      <c r="C1702" s="589" t="s">
        <v>150</v>
      </c>
      <c r="D1702" s="589" t="s">
        <v>151</v>
      </c>
      <c r="E1702" s="589" t="s">
        <v>9251</v>
      </c>
      <c r="F1702" s="590">
        <v>43091</v>
      </c>
      <c r="G1702" s="591">
        <v>45.56</v>
      </c>
      <c r="H1702" s="591">
        <v>1</v>
      </c>
      <c r="I1702" s="591">
        <f t="shared" si="26"/>
        <v>45.56</v>
      </c>
      <c r="J1702" s="589" t="s">
        <v>9252</v>
      </c>
      <c r="K1702" s="589" t="s">
        <v>94</v>
      </c>
      <c r="L1702" s="590">
        <v>43096</v>
      </c>
      <c r="M1702" s="589" t="s">
        <v>71</v>
      </c>
      <c r="N1702" s="589" t="s">
        <v>9253</v>
      </c>
    </row>
    <row r="1703" spans="1:14" x14ac:dyDescent="0.2">
      <c r="A1703" s="589" t="s">
        <v>611</v>
      </c>
      <c r="B1703" s="589" t="s">
        <v>149</v>
      </c>
      <c r="C1703" s="589" t="s">
        <v>150</v>
      </c>
      <c r="D1703" s="589" t="s">
        <v>151</v>
      </c>
      <c r="E1703" s="589" t="s">
        <v>9254</v>
      </c>
      <c r="F1703" s="590">
        <v>43091</v>
      </c>
      <c r="G1703" s="591">
        <v>38.72</v>
      </c>
      <c r="H1703" s="591">
        <v>1</v>
      </c>
      <c r="I1703" s="591">
        <f t="shared" si="26"/>
        <v>38.72</v>
      </c>
      <c r="J1703" s="589" t="s">
        <v>9215</v>
      </c>
      <c r="K1703" s="589" t="s">
        <v>346</v>
      </c>
      <c r="L1703" s="590">
        <v>43096</v>
      </c>
      <c r="M1703" s="589" t="s">
        <v>71</v>
      </c>
      <c r="N1703" s="589" t="s">
        <v>9216</v>
      </c>
    </row>
    <row r="1704" spans="1:14" x14ac:dyDescent="0.2">
      <c r="A1704" s="589" t="s">
        <v>611</v>
      </c>
      <c r="B1704" s="589" t="s">
        <v>149</v>
      </c>
      <c r="C1704" s="589" t="s">
        <v>150</v>
      </c>
      <c r="D1704" s="589" t="s">
        <v>151</v>
      </c>
      <c r="E1704" s="589" t="s">
        <v>9255</v>
      </c>
      <c r="F1704" s="590">
        <v>43091</v>
      </c>
      <c r="G1704" s="591">
        <v>31.46</v>
      </c>
      <c r="H1704" s="591">
        <v>1</v>
      </c>
      <c r="I1704" s="591">
        <f t="shared" si="26"/>
        <v>31.46</v>
      </c>
      <c r="J1704" s="589" t="s">
        <v>9256</v>
      </c>
      <c r="K1704" s="589" t="s">
        <v>223</v>
      </c>
      <c r="L1704" s="590">
        <v>43096</v>
      </c>
      <c r="M1704" s="589" t="s">
        <v>71</v>
      </c>
      <c r="N1704" s="589" t="s">
        <v>9257</v>
      </c>
    </row>
    <row r="1705" spans="1:14" x14ac:dyDescent="0.2">
      <c r="A1705" s="589" t="s">
        <v>611</v>
      </c>
      <c r="B1705" s="589" t="s">
        <v>149</v>
      </c>
      <c r="C1705" s="589" t="s">
        <v>150</v>
      </c>
      <c r="D1705" s="589" t="s">
        <v>151</v>
      </c>
      <c r="E1705" s="589" t="s">
        <v>9258</v>
      </c>
      <c r="F1705" s="590">
        <v>43091</v>
      </c>
      <c r="G1705" s="591">
        <v>46.91</v>
      </c>
      <c r="H1705" s="591">
        <v>1</v>
      </c>
      <c r="I1705" s="591">
        <f t="shared" si="26"/>
        <v>46.91</v>
      </c>
      <c r="J1705" s="589" t="s">
        <v>9259</v>
      </c>
      <c r="K1705" s="589" t="s">
        <v>375</v>
      </c>
      <c r="L1705" s="590">
        <v>43096</v>
      </c>
      <c r="M1705" s="589" t="s">
        <v>71</v>
      </c>
      <c r="N1705" s="589" t="s">
        <v>9260</v>
      </c>
    </row>
    <row r="1706" spans="1:14" x14ac:dyDescent="0.2">
      <c r="A1706" s="589" t="s">
        <v>611</v>
      </c>
      <c r="B1706" s="589" t="s">
        <v>149</v>
      </c>
      <c r="C1706" s="589" t="s">
        <v>150</v>
      </c>
      <c r="D1706" s="589" t="s">
        <v>151</v>
      </c>
      <c r="E1706" s="589" t="s">
        <v>9261</v>
      </c>
      <c r="F1706" s="590">
        <v>43091</v>
      </c>
      <c r="G1706" s="591">
        <v>348.26</v>
      </c>
      <c r="H1706" s="591">
        <v>1</v>
      </c>
      <c r="I1706" s="591">
        <f t="shared" si="26"/>
        <v>348.26</v>
      </c>
      <c r="J1706" s="589" t="s">
        <v>9259</v>
      </c>
      <c r="K1706" s="589" t="s">
        <v>375</v>
      </c>
      <c r="L1706" s="590">
        <v>43096</v>
      </c>
      <c r="M1706" s="589" t="s">
        <v>71</v>
      </c>
      <c r="N1706" s="589" t="s">
        <v>9260</v>
      </c>
    </row>
    <row r="1707" spans="1:14" x14ac:dyDescent="0.2">
      <c r="A1707" s="589" t="s">
        <v>611</v>
      </c>
      <c r="B1707" s="589" t="s">
        <v>149</v>
      </c>
      <c r="C1707" s="589" t="s">
        <v>150</v>
      </c>
      <c r="D1707" s="589" t="s">
        <v>151</v>
      </c>
      <c r="E1707" s="589" t="s">
        <v>9262</v>
      </c>
      <c r="F1707" s="590">
        <v>43091</v>
      </c>
      <c r="G1707" s="591">
        <v>72.599999999999994</v>
      </c>
      <c r="H1707" s="591">
        <v>1</v>
      </c>
      <c r="I1707" s="591">
        <f t="shared" si="26"/>
        <v>72.599999999999994</v>
      </c>
      <c r="J1707" s="589" t="s">
        <v>9263</v>
      </c>
      <c r="K1707" s="589" t="s">
        <v>118</v>
      </c>
      <c r="L1707" s="590">
        <v>43096</v>
      </c>
      <c r="M1707" s="589" t="s">
        <v>71</v>
      </c>
      <c r="N1707" s="589" t="s">
        <v>9264</v>
      </c>
    </row>
    <row r="1708" spans="1:14" x14ac:dyDescent="0.2">
      <c r="A1708" s="589" t="s">
        <v>611</v>
      </c>
      <c r="B1708" s="589" t="s">
        <v>149</v>
      </c>
      <c r="C1708" s="589" t="s">
        <v>150</v>
      </c>
      <c r="D1708" s="589" t="s">
        <v>151</v>
      </c>
      <c r="E1708" s="589" t="s">
        <v>9265</v>
      </c>
      <c r="F1708" s="590">
        <v>43084</v>
      </c>
      <c r="G1708" s="591">
        <v>144.96</v>
      </c>
      <c r="H1708" s="591">
        <v>1</v>
      </c>
      <c r="I1708" s="591">
        <f t="shared" si="26"/>
        <v>144.96</v>
      </c>
      <c r="J1708" s="589" t="s">
        <v>9266</v>
      </c>
      <c r="K1708" s="589" t="s">
        <v>509</v>
      </c>
      <c r="L1708" s="590">
        <v>43084</v>
      </c>
      <c r="M1708" s="589" t="s">
        <v>71</v>
      </c>
      <c r="N1708" s="589" t="s">
        <v>9267</v>
      </c>
    </row>
    <row r="1709" spans="1:14" x14ac:dyDescent="0.2">
      <c r="A1709" s="589" t="s">
        <v>611</v>
      </c>
      <c r="B1709" s="589" t="s">
        <v>149</v>
      </c>
      <c r="C1709" s="589" t="s">
        <v>150</v>
      </c>
      <c r="D1709" s="589" t="s">
        <v>151</v>
      </c>
      <c r="E1709" s="589" t="s">
        <v>9268</v>
      </c>
      <c r="F1709" s="590">
        <v>43084</v>
      </c>
      <c r="G1709" s="591">
        <v>18.149999999999999</v>
      </c>
      <c r="H1709" s="591">
        <v>1</v>
      </c>
      <c r="I1709" s="591">
        <f t="shared" si="26"/>
        <v>18.149999999999999</v>
      </c>
      <c r="J1709" s="589" t="s">
        <v>9269</v>
      </c>
      <c r="K1709" s="589" t="s">
        <v>509</v>
      </c>
      <c r="L1709" s="590">
        <v>43084</v>
      </c>
      <c r="M1709" s="589" t="s">
        <v>71</v>
      </c>
      <c r="N1709" s="589" t="s">
        <v>9270</v>
      </c>
    </row>
    <row r="1710" spans="1:14" x14ac:dyDescent="0.2">
      <c r="A1710" s="589" t="s">
        <v>611</v>
      </c>
      <c r="B1710" s="589" t="s">
        <v>149</v>
      </c>
      <c r="C1710" s="589" t="s">
        <v>150</v>
      </c>
      <c r="D1710" s="589" t="s">
        <v>151</v>
      </c>
      <c r="E1710" s="589" t="s">
        <v>9271</v>
      </c>
      <c r="F1710" s="590">
        <v>43084</v>
      </c>
      <c r="G1710" s="591">
        <v>70.180000000000007</v>
      </c>
      <c r="H1710" s="591">
        <v>1</v>
      </c>
      <c r="I1710" s="591">
        <f t="shared" si="26"/>
        <v>70.180000000000007</v>
      </c>
      <c r="J1710" s="589" t="s">
        <v>9266</v>
      </c>
      <c r="K1710" s="589" t="s">
        <v>509</v>
      </c>
      <c r="L1710" s="590">
        <v>43084</v>
      </c>
      <c r="M1710" s="589" t="s">
        <v>71</v>
      </c>
      <c r="N1710" s="589" t="s">
        <v>9267</v>
      </c>
    </row>
    <row r="1711" spans="1:14" x14ac:dyDescent="0.2">
      <c r="A1711" s="589" t="s">
        <v>611</v>
      </c>
      <c r="B1711" s="589" t="s">
        <v>149</v>
      </c>
      <c r="C1711" s="589" t="s">
        <v>150</v>
      </c>
      <c r="D1711" s="589" t="s">
        <v>151</v>
      </c>
      <c r="E1711" s="589" t="s">
        <v>9272</v>
      </c>
      <c r="F1711" s="590">
        <v>43084</v>
      </c>
      <c r="G1711" s="591">
        <v>252.89</v>
      </c>
      <c r="H1711" s="591">
        <v>1</v>
      </c>
      <c r="I1711" s="591">
        <f t="shared" si="26"/>
        <v>252.89</v>
      </c>
      <c r="J1711" s="589" t="s">
        <v>9273</v>
      </c>
      <c r="K1711" s="589" t="s">
        <v>237</v>
      </c>
      <c r="L1711" s="590">
        <v>43084</v>
      </c>
      <c r="M1711" s="589" t="s">
        <v>71</v>
      </c>
      <c r="N1711" s="589" t="s">
        <v>9274</v>
      </c>
    </row>
    <row r="1712" spans="1:14" x14ac:dyDescent="0.2">
      <c r="A1712" s="589" t="s">
        <v>611</v>
      </c>
      <c r="B1712" s="589" t="s">
        <v>149</v>
      </c>
      <c r="C1712" s="589" t="s">
        <v>150</v>
      </c>
      <c r="D1712" s="589" t="s">
        <v>151</v>
      </c>
      <c r="E1712" s="589" t="s">
        <v>9275</v>
      </c>
      <c r="F1712" s="590">
        <v>43084</v>
      </c>
      <c r="G1712" s="591">
        <v>145.51</v>
      </c>
      <c r="H1712" s="591">
        <v>1</v>
      </c>
      <c r="I1712" s="591">
        <f t="shared" si="26"/>
        <v>145.51</v>
      </c>
      <c r="J1712" s="589" t="s">
        <v>9276</v>
      </c>
      <c r="K1712" s="589" t="s">
        <v>223</v>
      </c>
      <c r="L1712" s="590">
        <v>43084</v>
      </c>
      <c r="M1712" s="589" t="s">
        <v>71</v>
      </c>
      <c r="N1712" s="589" t="s">
        <v>9277</v>
      </c>
    </row>
    <row r="1713" spans="1:14" x14ac:dyDescent="0.2">
      <c r="A1713" s="589" t="s">
        <v>611</v>
      </c>
      <c r="B1713" s="589" t="s">
        <v>149</v>
      </c>
      <c r="C1713" s="589" t="s">
        <v>150</v>
      </c>
      <c r="D1713" s="589" t="s">
        <v>151</v>
      </c>
      <c r="E1713" s="589" t="s">
        <v>9278</v>
      </c>
      <c r="F1713" s="590">
        <v>43084</v>
      </c>
      <c r="G1713" s="591">
        <v>54.21</v>
      </c>
      <c r="H1713" s="591">
        <v>1</v>
      </c>
      <c r="I1713" s="591">
        <f t="shared" si="26"/>
        <v>54.21</v>
      </c>
      <c r="J1713" s="589" t="s">
        <v>9279</v>
      </c>
      <c r="K1713" s="589" t="s">
        <v>223</v>
      </c>
      <c r="L1713" s="590">
        <v>43084</v>
      </c>
      <c r="M1713" s="589" t="s">
        <v>71</v>
      </c>
      <c r="N1713" s="589" t="s">
        <v>9280</v>
      </c>
    </row>
    <row r="1714" spans="1:14" x14ac:dyDescent="0.2">
      <c r="A1714" s="589" t="s">
        <v>611</v>
      </c>
      <c r="B1714" s="589" t="s">
        <v>149</v>
      </c>
      <c r="C1714" s="589" t="s">
        <v>150</v>
      </c>
      <c r="D1714" s="589" t="s">
        <v>151</v>
      </c>
      <c r="E1714" s="589" t="s">
        <v>9281</v>
      </c>
      <c r="F1714" s="590">
        <v>43082</v>
      </c>
      <c r="G1714" s="591">
        <v>204.01</v>
      </c>
      <c r="H1714" s="591">
        <v>1</v>
      </c>
      <c r="I1714" s="591">
        <f t="shared" si="26"/>
        <v>204.01</v>
      </c>
      <c r="J1714" s="589" t="s">
        <v>9282</v>
      </c>
      <c r="K1714" s="589" t="s">
        <v>346</v>
      </c>
      <c r="L1714" s="590">
        <v>43082</v>
      </c>
      <c r="M1714" s="589" t="s">
        <v>71</v>
      </c>
      <c r="N1714" s="589" t="s">
        <v>9283</v>
      </c>
    </row>
    <row r="1715" spans="1:14" x14ac:dyDescent="0.2">
      <c r="A1715" s="589" t="s">
        <v>611</v>
      </c>
      <c r="B1715" s="589" t="s">
        <v>149</v>
      </c>
      <c r="C1715" s="589" t="s">
        <v>150</v>
      </c>
      <c r="D1715" s="589" t="s">
        <v>151</v>
      </c>
      <c r="E1715" s="589" t="s">
        <v>9284</v>
      </c>
      <c r="F1715" s="590">
        <v>43080</v>
      </c>
      <c r="G1715" s="591">
        <v>526.96</v>
      </c>
      <c r="H1715" s="591">
        <v>1</v>
      </c>
      <c r="I1715" s="591">
        <f t="shared" si="26"/>
        <v>526.96</v>
      </c>
      <c r="J1715" s="589" t="s">
        <v>9240</v>
      </c>
      <c r="K1715" s="589" t="s">
        <v>520</v>
      </c>
      <c r="L1715" s="590">
        <v>43081</v>
      </c>
      <c r="M1715" s="589" t="s">
        <v>71</v>
      </c>
      <c r="N1715" s="589" t="s">
        <v>9241</v>
      </c>
    </row>
    <row r="1716" spans="1:14" x14ac:dyDescent="0.2">
      <c r="A1716" s="589" t="s">
        <v>611</v>
      </c>
      <c r="B1716" s="589" t="s">
        <v>149</v>
      </c>
      <c r="C1716" s="589" t="s">
        <v>150</v>
      </c>
      <c r="D1716" s="589" t="s">
        <v>151</v>
      </c>
      <c r="E1716" s="589" t="s">
        <v>9285</v>
      </c>
      <c r="F1716" s="590">
        <v>43080</v>
      </c>
      <c r="G1716" s="591">
        <v>90.75</v>
      </c>
      <c r="H1716" s="591">
        <v>1</v>
      </c>
      <c r="I1716" s="591">
        <f t="shared" si="26"/>
        <v>90.75</v>
      </c>
      <c r="J1716" s="589" t="s">
        <v>474</v>
      </c>
      <c r="K1716" s="589" t="s">
        <v>457</v>
      </c>
      <c r="L1716" s="590">
        <v>43081</v>
      </c>
      <c r="M1716" s="589" t="s">
        <v>71</v>
      </c>
      <c r="N1716" s="589" t="s">
        <v>474</v>
      </c>
    </row>
    <row r="1717" spans="1:14" x14ac:dyDescent="0.2">
      <c r="A1717" s="589" t="s">
        <v>611</v>
      </c>
      <c r="B1717" s="589" t="s">
        <v>149</v>
      </c>
      <c r="C1717" s="589" t="s">
        <v>150</v>
      </c>
      <c r="D1717" s="589" t="s">
        <v>151</v>
      </c>
      <c r="E1717" s="589" t="s">
        <v>9286</v>
      </c>
      <c r="F1717" s="590">
        <v>43080</v>
      </c>
      <c r="G1717" s="591">
        <v>96.92</v>
      </c>
      <c r="H1717" s="591">
        <v>1</v>
      </c>
      <c r="I1717" s="591">
        <f t="shared" si="26"/>
        <v>96.92</v>
      </c>
      <c r="J1717" s="589" t="s">
        <v>9287</v>
      </c>
      <c r="K1717" s="589" t="s">
        <v>237</v>
      </c>
      <c r="L1717" s="590">
        <v>43081</v>
      </c>
      <c r="M1717" s="589" t="s">
        <v>71</v>
      </c>
      <c r="N1717" s="589" t="s">
        <v>9288</v>
      </c>
    </row>
    <row r="1718" spans="1:14" x14ac:dyDescent="0.2">
      <c r="A1718" s="589" t="s">
        <v>611</v>
      </c>
      <c r="B1718" s="589" t="s">
        <v>149</v>
      </c>
      <c r="C1718" s="589" t="s">
        <v>150</v>
      </c>
      <c r="D1718" s="589" t="s">
        <v>151</v>
      </c>
      <c r="E1718" s="589" t="s">
        <v>9289</v>
      </c>
      <c r="F1718" s="590">
        <v>43080</v>
      </c>
      <c r="G1718" s="591">
        <v>27.64</v>
      </c>
      <c r="H1718" s="591">
        <v>1</v>
      </c>
      <c r="I1718" s="591">
        <f t="shared" si="26"/>
        <v>27.64</v>
      </c>
      <c r="J1718" s="589" t="s">
        <v>9290</v>
      </c>
      <c r="K1718" s="589" t="s">
        <v>668</v>
      </c>
      <c r="L1718" s="590">
        <v>43081</v>
      </c>
      <c r="M1718" s="589" t="s">
        <v>71</v>
      </c>
      <c r="N1718" s="589" t="s">
        <v>9291</v>
      </c>
    </row>
    <row r="1719" spans="1:14" x14ac:dyDescent="0.2">
      <c r="A1719" s="589" t="s">
        <v>611</v>
      </c>
      <c r="B1719" s="589" t="s">
        <v>149</v>
      </c>
      <c r="C1719" s="589" t="s">
        <v>150</v>
      </c>
      <c r="D1719" s="589" t="s">
        <v>151</v>
      </c>
      <c r="E1719" s="589" t="s">
        <v>9292</v>
      </c>
      <c r="F1719" s="590">
        <v>43069</v>
      </c>
      <c r="G1719" s="591">
        <v>663.09</v>
      </c>
      <c r="H1719" s="591">
        <v>1</v>
      </c>
      <c r="I1719" s="591">
        <f t="shared" si="26"/>
        <v>663.09</v>
      </c>
      <c r="J1719" s="589" t="s">
        <v>9287</v>
      </c>
      <c r="K1719" s="589" t="s">
        <v>237</v>
      </c>
      <c r="L1719" s="590">
        <v>43070</v>
      </c>
      <c r="M1719" s="589" t="s">
        <v>71</v>
      </c>
      <c r="N1719" s="589" t="s">
        <v>9288</v>
      </c>
    </row>
    <row r="1720" spans="1:14" x14ac:dyDescent="0.2">
      <c r="A1720" s="589" t="s">
        <v>611</v>
      </c>
      <c r="B1720" s="589" t="s">
        <v>149</v>
      </c>
      <c r="C1720" s="589" t="s">
        <v>150</v>
      </c>
      <c r="D1720" s="589" t="s">
        <v>151</v>
      </c>
      <c r="E1720" s="589" t="s">
        <v>9293</v>
      </c>
      <c r="F1720" s="590">
        <v>43069</v>
      </c>
      <c r="G1720" s="591">
        <v>99.95</v>
      </c>
      <c r="H1720" s="591">
        <v>1</v>
      </c>
      <c r="I1720" s="591">
        <f t="shared" si="26"/>
        <v>99.95</v>
      </c>
      <c r="J1720" s="589" t="s">
        <v>9294</v>
      </c>
      <c r="K1720" s="589" t="s">
        <v>223</v>
      </c>
      <c r="L1720" s="590">
        <v>43070</v>
      </c>
      <c r="M1720" s="589" t="s">
        <v>71</v>
      </c>
      <c r="N1720" s="589" t="s">
        <v>9295</v>
      </c>
    </row>
    <row r="1721" spans="1:14" x14ac:dyDescent="0.2">
      <c r="A1721" s="589" t="s">
        <v>611</v>
      </c>
      <c r="B1721" s="589" t="s">
        <v>9296</v>
      </c>
      <c r="C1721" s="589" t="s">
        <v>9297</v>
      </c>
      <c r="D1721" s="589" t="s">
        <v>9298</v>
      </c>
      <c r="E1721" s="589" t="s">
        <v>9299</v>
      </c>
      <c r="F1721" s="590">
        <v>43083</v>
      </c>
      <c r="G1721" s="591">
        <v>3265.77</v>
      </c>
      <c r="H1721" s="591">
        <v>1</v>
      </c>
      <c r="I1721" s="591">
        <f t="shared" si="26"/>
        <v>3265.77</v>
      </c>
      <c r="J1721" s="589" t="s">
        <v>9300</v>
      </c>
      <c r="K1721" s="589" t="s">
        <v>111</v>
      </c>
      <c r="L1721" s="590">
        <v>43084</v>
      </c>
      <c r="M1721" s="589" t="s">
        <v>71</v>
      </c>
      <c r="N1721" s="589" t="s">
        <v>9301</v>
      </c>
    </row>
    <row r="1722" spans="1:14" x14ac:dyDescent="0.2">
      <c r="A1722" s="589" t="s">
        <v>611</v>
      </c>
      <c r="B1722" s="589" t="s">
        <v>9302</v>
      </c>
      <c r="C1722" s="589" t="s">
        <v>9303</v>
      </c>
      <c r="D1722" s="589" t="s">
        <v>9304</v>
      </c>
      <c r="E1722" s="589" t="s">
        <v>9305</v>
      </c>
      <c r="F1722" s="590">
        <v>43080</v>
      </c>
      <c r="G1722" s="591">
        <v>65.34</v>
      </c>
      <c r="H1722" s="591">
        <v>1</v>
      </c>
      <c r="I1722" s="591">
        <f t="shared" si="26"/>
        <v>65.34</v>
      </c>
      <c r="J1722" s="589" t="s">
        <v>9306</v>
      </c>
      <c r="K1722" s="589" t="s">
        <v>111</v>
      </c>
      <c r="L1722" s="590">
        <v>43089</v>
      </c>
      <c r="M1722" s="589" t="s">
        <v>71</v>
      </c>
      <c r="N1722" s="589" t="s">
        <v>9307</v>
      </c>
    </row>
    <row r="1723" spans="1:14" x14ac:dyDescent="0.2">
      <c r="A1723" s="589" t="s">
        <v>611</v>
      </c>
      <c r="B1723" s="589" t="s">
        <v>9308</v>
      </c>
      <c r="C1723" s="589" t="s">
        <v>9309</v>
      </c>
      <c r="D1723" s="589" t="s">
        <v>9310</v>
      </c>
      <c r="E1723" s="589" t="s">
        <v>9311</v>
      </c>
      <c r="F1723" s="590">
        <v>42924</v>
      </c>
      <c r="G1723" s="591">
        <v>403.99</v>
      </c>
      <c r="H1723" s="591">
        <v>1</v>
      </c>
      <c r="I1723" s="591">
        <f t="shared" si="26"/>
        <v>403.99</v>
      </c>
      <c r="J1723" s="589" t="s">
        <v>474</v>
      </c>
      <c r="K1723" s="589" t="s">
        <v>8457</v>
      </c>
      <c r="L1723" s="590">
        <v>43081</v>
      </c>
      <c r="M1723" s="589" t="s">
        <v>71</v>
      </c>
      <c r="N1723" s="589" t="s">
        <v>474</v>
      </c>
    </row>
    <row r="1724" spans="1:14" x14ac:dyDescent="0.2">
      <c r="A1724" s="589" t="s">
        <v>611</v>
      </c>
      <c r="B1724" s="589" t="s">
        <v>9312</v>
      </c>
      <c r="C1724" s="589" t="s">
        <v>9313</v>
      </c>
      <c r="D1724" s="589" t="s">
        <v>9314</v>
      </c>
      <c r="E1724" s="589" t="s">
        <v>9315</v>
      </c>
      <c r="F1724" s="590">
        <v>43082</v>
      </c>
      <c r="G1724" s="591">
        <v>695.75</v>
      </c>
      <c r="H1724" s="591">
        <v>1</v>
      </c>
      <c r="I1724" s="591">
        <f t="shared" si="26"/>
        <v>695.75</v>
      </c>
      <c r="J1724" s="589" t="s">
        <v>9316</v>
      </c>
      <c r="K1724" s="589" t="s">
        <v>520</v>
      </c>
      <c r="L1724" s="590">
        <v>43090</v>
      </c>
      <c r="M1724" s="589" t="s">
        <v>71</v>
      </c>
      <c r="N1724" s="589" t="s">
        <v>9317</v>
      </c>
    </row>
    <row r="1725" spans="1:14" x14ac:dyDescent="0.2">
      <c r="A1725" s="589" t="s">
        <v>611</v>
      </c>
      <c r="B1725" s="589" t="s">
        <v>5938</v>
      </c>
      <c r="C1725" s="589" t="s">
        <v>5939</v>
      </c>
      <c r="D1725" s="589" t="s">
        <v>5940</v>
      </c>
      <c r="E1725" s="589" t="s">
        <v>9318</v>
      </c>
      <c r="F1725" s="590">
        <v>43074</v>
      </c>
      <c r="G1725" s="591">
        <v>954.54</v>
      </c>
      <c r="H1725" s="591">
        <v>1</v>
      </c>
      <c r="I1725" s="591">
        <f t="shared" si="26"/>
        <v>954.54</v>
      </c>
      <c r="J1725" s="589" t="s">
        <v>9319</v>
      </c>
      <c r="K1725" s="589" t="s">
        <v>111</v>
      </c>
      <c r="L1725" s="590">
        <v>43074</v>
      </c>
      <c r="M1725" s="589" t="s">
        <v>71</v>
      </c>
      <c r="N1725" s="589" t="s">
        <v>9320</v>
      </c>
    </row>
    <row r="1726" spans="1:14" x14ac:dyDescent="0.2">
      <c r="A1726" s="589" t="s">
        <v>611</v>
      </c>
      <c r="B1726" s="589" t="s">
        <v>9321</v>
      </c>
      <c r="C1726" s="589" t="s">
        <v>9322</v>
      </c>
      <c r="D1726" s="589" t="s">
        <v>9323</v>
      </c>
      <c r="E1726" s="589" t="s">
        <v>9324</v>
      </c>
      <c r="F1726" s="590">
        <v>43052</v>
      </c>
      <c r="G1726" s="591">
        <v>16.48</v>
      </c>
      <c r="H1726" s="591">
        <v>1</v>
      </c>
      <c r="I1726" s="591">
        <f t="shared" si="26"/>
        <v>16.48</v>
      </c>
      <c r="J1726" s="589" t="s">
        <v>474</v>
      </c>
      <c r="K1726" s="589" t="s">
        <v>8457</v>
      </c>
      <c r="L1726" s="590">
        <v>43081</v>
      </c>
      <c r="M1726" s="589" t="s">
        <v>71</v>
      </c>
      <c r="N1726" s="589" t="s">
        <v>474</v>
      </c>
    </row>
    <row r="1727" spans="1:14" x14ac:dyDescent="0.2">
      <c r="A1727" s="589" t="s">
        <v>611</v>
      </c>
      <c r="B1727" s="589" t="s">
        <v>9321</v>
      </c>
      <c r="C1727" s="589" t="s">
        <v>9322</v>
      </c>
      <c r="D1727" s="589" t="s">
        <v>9323</v>
      </c>
      <c r="E1727" s="589" t="s">
        <v>9325</v>
      </c>
      <c r="F1727" s="590">
        <v>43032</v>
      </c>
      <c r="G1727" s="591">
        <v>57.36</v>
      </c>
      <c r="H1727" s="591">
        <v>1</v>
      </c>
      <c r="I1727" s="591">
        <f t="shared" si="26"/>
        <v>57.36</v>
      </c>
      <c r="J1727" s="589" t="s">
        <v>474</v>
      </c>
      <c r="K1727" s="589" t="s">
        <v>8457</v>
      </c>
      <c r="L1727" s="590">
        <v>43081</v>
      </c>
      <c r="M1727" s="589" t="s">
        <v>71</v>
      </c>
      <c r="N1727" s="589" t="s">
        <v>474</v>
      </c>
    </row>
    <row r="1728" spans="1:14" x14ac:dyDescent="0.2">
      <c r="A1728" s="589" t="s">
        <v>611</v>
      </c>
      <c r="B1728" s="589" t="s">
        <v>9321</v>
      </c>
      <c r="C1728" s="589" t="s">
        <v>9322</v>
      </c>
      <c r="D1728" s="589" t="s">
        <v>9323</v>
      </c>
      <c r="E1728" s="589" t="s">
        <v>9326</v>
      </c>
      <c r="F1728" s="590">
        <v>43026</v>
      </c>
      <c r="G1728" s="591">
        <v>49.52</v>
      </c>
      <c r="H1728" s="591">
        <v>1</v>
      </c>
      <c r="I1728" s="591">
        <f t="shared" si="26"/>
        <v>49.52</v>
      </c>
      <c r="J1728" s="589" t="s">
        <v>474</v>
      </c>
      <c r="K1728" s="589" t="s">
        <v>8457</v>
      </c>
      <c r="L1728" s="590">
        <v>43081</v>
      </c>
      <c r="M1728" s="589" t="s">
        <v>71</v>
      </c>
      <c r="N1728" s="589" t="s">
        <v>474</v>
      </c>
    </row>
    <row r="1729" spans="1:14" x14ac:dyDescent="0.2">
      <c r="A1729" s="589" t="s">
        <v>611</v>
      </c>
      <c r="B1729" s="589" t="s">
        <v>9321</v>
      </c>
      <c r="C1729" s="589" t="s">
        <v>9322</v>
      </c>
      <c r="D1729" s="589" t="s">
        <v>9323</v>
      </c>
      <c r="E1729" s="589" t="s">
        <v>9327</v>
      </c>
      <c r="F1729" s="590">
        <v>43026</v>
      </c>
      <c r="G1729" s="591">
        <v>58.65</v>
      </c>
      <c r="H1729" s="591">
        <v>1</v>
      </c>
      <c r="I1729" s="591">
        <f t="shared" si="26"/>
        <v>58.65</v>
      </c>
      <c r="J1729" s="589" t="s">
        <v>474</v>
      </c>
      <c r="K1729" s="589" t="s">
        <v>8457</v>
      </c>
      <c r="L1729" s="590">
        <v>43081</v>
      </c>
      <c r="M1729" s="589" t="s">
        <v>71</v>
      </c>
      <c r="N1729" s="589" t="s">
        <v>474</v>
      </c>
    </row>
    <row r="1730" spans="1:14" x14ac:dyDescent="0.2">
      <c r="A1730" s="589" t="s">
        <v>611</v>
      </c>
      <c r="B1730" s="589" t="s">
        <v>9321</v>
      </c>
      <c r="C1730" s="589" t="s">
        <v>9322</v>
      </c>
      <c r="D1730" s="589" t="s">
        <v>9323</v>
      </c>
      <c r="E1730" s="589" t="s">
        <v>9328</v>
      </c>
      <c r="F1730" s="590">
        <v>43026</v>
      </c>
      <c r="G1730" s="591">
        <v>33.43</v>
      </c>
      <c r="H1730" s="591">
        <v>1</v>
      </c>
      <c r="I1730" s="591">
        <f t="shared" si="26"/>
        <v>33.43</v>
      </c>
      <c r="J1730" s="589" t="s">
        <v>474</v>
      </c>
      <c r="K1730" s="589" t="s">
        <v>8457</v>
      </c>
      <c r="L1730" s="590">
        <v>43081</v>
      </c>
      <c r="M1730" s="589" t="s">
        <v>71</v>
      </c>
      <c r="N1730" s="589" t="s">
        <v>474</v>
      </c>
    </row>
    <row r="1731" spans="1:14" x14ac:dyDescent="0.2">
      <c r="A1731" s="589" t="s">
        <v>611</v>
      </c>
      <c r="B1731" s="589" t="s">
        <v>9321</v>
      </c>
      <c r="C1731" s="589" t="s">
        <v>9322</v>
      </c>
      <c r="D1731" s="589" t="s">
        <v>9323</v>
      </c>
      <c r="E1731" s="589" t="s">
        <v>9329</v>
      </c>
      <c r="F1731" s="590">
        <v>43024</v>
      </c>
      <c r="G1731" s="591">
        <v>34.799999999999997</v>
      </c>
      <c r="H1731" s="591">
        <v>1</v>
      </c>
      <c r="I1731" s="591">
        <f t="shared" ref="I1731:I1794" si="27">G1731*H1731</f>
        <v>34.799999999999997</v>
      </c>
      <c r="J1731" s="589" t="s">
        <v>474</v>
      </c>
      <c r="K1731" s="589" t="s">
        <v>8457</v>
      </c>
      <c r="L1731" s="590">
        <v>43081</v>
      </c>
      <c r="M1731" s="589" t="s">
        <v>71</v>
      </c>
      <c r="N1731" s="589" t="s">
        <v>474</v>
      </c>
    </row>
    <row r="1732" spans="1:14" x14ac:dyDescent="0.2">
      <c r="A1732" s="589" t="s">
        <v>611</v>
      </c>
      <c r="B1732" s="589" t="s">
        <v>9321</v>
      </c>
      <c r="C1732" s="589" t="s">
        <v>9322</v>
      </c>
      <c r="D1732" s="589" t="s">
        <v>9323</v>
      </c>
      <c r="E1732" s="589" t="s">
        <v>9330</v>
      </c>
      <c r="F1732" s="590">
        <v>43024</v>
      </c>
      <c r="G1732" s="591">
        <v>64.92</v>
      </c>
      <c r="H1732" s="591">
        <v>1</v>
      </c>
      <c r="I1732" s="591">
        <f t="shared" si="27"/>
        <v>64.92</v>
      </c>
      <c r="J1732" s="589" t="s">
        <v>474</v>
      </c>
      <c r="K1732" s="589" t="s">
        <v>8457</v>
      </c>
      <c r="L1732" s="590">
        <v>43081</v>
      </c>
      <c r="M1732" s="589" t="s">
        <v>71</v>
      </c>
      <c r="N1732" s="589" t="s">
        <v>474</v>
      </c>
    </row>
    <row r="1733" spans="1:14" x14ac:dyDescent="0.2">
      <c r="A1733" s="589" t="s">
        <v>611</v>
      </c>
      <c r="B1733" s="589" t="s">
        <v>9321</v>
      </c>
      <c r="C1733" s="589" t="s">
        <v>9322</v>
      </c>
      <c r="D1733" s="589" t="s">
        <v>9323</v>
      </c>
      <c r="E1733" s="589" t="s">
        <v>9331</v>
      </c>
      <c r="F1733" s="590">
        <v>43024</v>
      </c>
      <c r="G1733" s="591">
        <v>65.790000000000006</v>
      </c>
      <c r="H1733" s="591">
        <v>1</v>
      </c>
      <c r="I1733" s="591">
        <f t="shared" si="27"/>
        <v>65.790000000000006</v>
      </c>
      <c r="J1733" s="589" t="s">
        <v>474</v>
      </c>
      <c r="K1733" s="589" t="s">
        <v>8457</v>
      </c>
      <c r="L1733" s="590">
        <v>43081</v>
      </c>
      <c r="M1733" s="589" t="s">
        <v>71</v>
      </c>
      <c r="N1733" s="589" t="s">
        <v>474</v>
      </c>
    </row>
    <row r="1734" spans="1:14" x14ac:dyDescent="0.2">
      <c r="A1734" s="589" t="s">
        <v>611</v>
      </c>
      <c r="B1734" s="589" t="s">
        <v>9321</v>
      </c>
      <c r="C1734" s="589" t="s">
        <v>9322</v>
      </c>
      <c r="D1734" s="589" t="s">
        <v>9323</v>
      </c>
      <c r="E1734" s="589" t="s">
        <v>9332</v>
      </c>
      <c r="F1734" s="590">
        <v>43022</v>
      </c>
      <c r="G1734" s="591">
        <v>4.7699999999999996</v>
      </c>
      <c r="H1734" s="591">
        <v>1</v>
      </c>
      <c r="I1734" s="591">
        <f t="shared" si="27"/>
        <v>4.7699999999999996</v>
      </c>
      <c r="J1734" s="589" t="s">
        <v>474</v>
      </c>
      <c r="K1734" s="589" t="s">
        <v>8457</v>
      </c>
      <c r="L1734" s="590">
        <v>43081</v>
      </c>
      <c r="M1734" s="589" t="s">
        <v>71</v>
      </c>
      <c r="N1734" s="589" t="s">
        <v>474</v>
      </c>
    </row>
    <row r="1735" spans="1:14" x14ac:dyDescent="0.2">
      <c r="A1735" s="589" t="s">
        <v>611</v>
      </c>
      <c r="B1735" s="589" t="s">
        <v>9321</v>
      </c>
      <c r="C1735" s="589" t="s">
        <v>9322</v>
      </c>
      <c r="D1735" s="589" t="s">
        <v>9323</v>
      </c>
      <c r="E1735" s="589" t="s">
        <v>9333</v>
      </c>
      <c r="F1735" s="590">
        <v>43022</v>
      </c>
      <c r="G1735" s="591">
        <v>18.489999999999998</v>
      </c>
      <c r="H1735" s="591">
        <v>1</v>
      </c>
      <c r="I1735" s="591">
        <f t="shared" si="27"/>
        <v>18.489999999999998</v>
      </c>
      <c r="J1735" s="589" t="s">
        <v>474</v>
      </c>
      <c r="K1735" s="589" t="s">
        <v>8457</v>
      </c>
      <c r="L1735" s="590">
        <v>43081</v>
      </c>
      <c r="M1735" s="589" t="s">
        <v>71</v>
      </c>
      <c r="N1735" s="589" t="s">
        <v>474</v>
      </c>
    </row>
    <row r="1736" spans="1:14" x14ac:dyDescent="0.2">
      <c r="A1736" s="589" t="s">
        <v>611</v>
      </c>
      <c r="B1736" s="589" t="s">
        <v>9321</v>
      </c>
      <c r="C1736" s="589" t="s">
        <v>9322</v>
      </c>
      <c r="D1736" s="589" t="s">
        <v>9323</v>
      </c>
      <c r="E1736" s="589" t="s">
        <v>9334</v>
      </c>
      <c r="F1736" s="590">
        <v>43022</v>
      </c>
      <c r="G1736" s="591">
        <v>40</v>
      </c>
      <c r="H1736" s="591">
        <v>1</v>
      </c>
      <c r="I1736" s="591">
        <f t="shared" si="27"/>
        <v>40</v>
      </c>
      <c r="J1736" s="589" t="s">
        <v>474</v>
      </c>
      <c r="K1736" s="589" t="s">
        <v>8457</v>
      </c>
      <c r="L1736" s="590">
        <v>43081</v>
      </c>
      <c r="M1736" s="589" t="s">
        <v>71</v>
      </c>
      <c r="N1736" s="589" t="s">
        <v>474</v>
      </c>
    </row>
    <row r="1737" spans="1:14" x14ac:dyDescent="0.2">
      <c r="A1737" s="589" t="s">
        <v>611</v>
      </c>
      <c r="B1737" s="589" t="s">
        <v>9321</v>
      </c>
      <c r="C1737" s="589" t="s">
        <v>9322</v>
      </c>
      <c r="D1737" s="589" t="s">
        <v>9323</v>
      </c>
      <c r="E1737" s="589" t="s">
        <v>9335</v>
      </c>
      <c r="F1737" s="590">
        <v>43018</v>
      </c>
      <c r="G1737" s="591">
        <v>18.48</v>
      </c>
      <c r="H1737" s="591">
        <v>1</v>
      </c>
      <c r="I1737" s="591">
        <f t="shared" si="27"/>
        <v>18.48</v>
      </c>
      <c r="J1737" s="589" t="s">
        <v>474</v>
      </c>
      <c r="K1737" s="589" t="s">
        <v>8457</v>
      </c>
      <c r="L1737" s="590">
        <v>43081</v>
      </c>
      <c r="M1737" s="589" t="s">
        <v>71</v>
      </c>
      <c r="N1737" s="589" t="s">
        <v>474</v>
      </c>
    </row>
    <row r="1738" spans="1:14" x14ac:dyDescent="0.2">
      <c r="A1738" s="589" t="s">
        <v>611</v>
      </c>
      <c r="B1738" s="589" t="s">
        <v>9321</v>
      </c>
      <c r="C1738" s="589" t="s">
        <v>9322</v>
      </c>
      <c r="D1738" s="589" t="s">
        <v>9323</v>
      </c>
      <c r="E1738" s="589" t="s">
        <v>9336</v>
      </c>
      <c r="F1738" s="590">
        <v>43018</v>
      </c>
      <c r="G1738" s="591">
        <v>19.8</v>
      </c>
      <c r="H1738" s="591">
        <v>1</v>
      </c>
      <c r="I1738" s="591">
        <f t="shared" si="27"/>
        <v>19.8</v>
      </c>
      <c r="J1738" s="589" t="s">
        <v>474</v>
      </c>
      <c r="K1738" s="589" t="s">
        <v>8457</v>
      </c>
      <c r="L1738" s="590">
        <v>43081</v>
      </c>
      <c r="M1738" s="589" t="s">
        <v>71</v>
      </c>
      <c r="N1738" s="589" t="s">
        <v>474</v>
      </c>
    </row>
    <row r="1739" spans="1:14" x14ac:dyDescent="0.2">
      <c r="A1739" s="589" t="s">
        <v>611</v>
      </c>
      <c r="B1739" s="589" t="s">
        <v>9321</v>
      </c>
      <c r="C1739" s="589" t="s">
        <v>9322</v>
      </c>
      <c r="D1739" s="589" t="s">
        <v>9323</v>
      </c>
      <c r="E1739" s="589" t="s">
        <v>9337</v>
      </c>
      <c r="F1739" s="590">
        <v>43017</v>
      </c>
      <c r="G1739" s="591">
        <v>79.010000000000005</v>
      </c>
      <c r="H1739" s="591">
        <v>1</v>
      </c>
      <c r="I1739" s="591">
        <f t="shared" si="27"/>
        <v>79.010000000000005</v>
      </c>
      <c r="J1739" s="589" t="s">
        <v>474</v>
      </c>
      <c r="K1739" s="589" t="s">
        <v>8457</v>
      </c>
      <c r="L1739" s="590">
        <v>43081</v>
      </c>
      <c r="M1739" s="589" t="s">
        <v>71</v>
      </c>
      <c r="N1739" s="589" t="s">
        <v>474</v>
      </c>
    </row>
    <row r="1740" spans="1:14" x14ac:dyDescent="0.2">
      <c r="A1740" s="589" t="s">
        <v>611</v>
      </c>
      <c r="B1740" s="589" t="s">
        <v>9321</v>
      </c>
      <c r="C1740" s="589" t="s">
        <v>9322</v>
      </c>
      <c r="D1740" s="589" t="s">
        <v>9323</v>
      </c>
      <c r="E1740" s="589" t="s">
        <v>9338</v>
      </c>
      <c r="F1740" s="590">
        <v>42935</v>
      </c>
      <c r="G1740" s="591">
        <v>158.88999999999999</v>
      </c>
      <c r="H1740" s="591">
        <v>1</v>
      </c>
      <c r="I1740" s="591">
        <f t="shared" si="27"/>
        <v>158.88999999999999</v>
      </c>
      <c r="J1740" s="589" t="s">
        <v>474</v>
      </c>
      <c r="K1740" s="589" t="s">
        <v>8457</v>
      </c>
      <c r="L1740" s="590">
        <v>43081</v>
      </c>
      <c r="M1740" s="589" t="s">
        <v>71</v>
      </c>
      <c r="N1740" s="589" t="s">
        <v>474</v>
      </c>
    </row>
    <row r="1741" spans="1:14" x14ac:dyDescent="0.2">
      <c r="A1741" s="589" t="s">
        <v>611</v>
      </c>
      <c r="B1741" s="589" t="s">
        <v>9321</v>
      </c>
      <c r="C1741" s="589" t="s">
        <v>9322</v>
      </c>
      <c r="D1741" s="589" t="s">
        <v>9323</v>
      </c>
      <c r="E1741" s="589" t="s">
        <v>9339</v>
      </c>
      <c r="F1741" s="590">
        <v>42935</v>
      </c>
      <c r="G1741" s="591">
        <v>86.42</v>
      </c>
      <c r="H1741" s="591">
        <v>1</v>
      </c>
      <c r="I1741" s="591">
        <f t="shared" si="27"/>
        <v>86.42</v>
      </c>
      <c r="J1741" s="589" t="s">
        <v>474</v>
      </c>
      <c r="K1741" s="589" t="s">
        <v>8457</v>
      </c>
      <c r="L1741" s="590">
        <v>43081</v>
      </c>
      <c r="M1741" s="589" t="s">
        <v>71</v>
      </c>
      <c r="N1741" s="589" t="s">
        <v>474</v>
      </c>
    </row>
    <row r="1742" spans="1:14" x14ac:dyDescent="0.2">
      <c r="A1742" s="589" t="s">
        <v>611</v>
      </c>
      <c r="B1742" s="589" t="s">
        <v>9321</v>
      </c>
      <c r="C1742" s="589" t="s">
        <v>9322</v>
      </c>
      <c r="D1742" s="589" t="s">
        <v>9323</v>
      </c>
      <c r="E1742" s="589" t="s">
        <v>9340</v>
      </c>
      <c r="F1742" s="590">
        <v>42934</v>
      </c>
      <c r="G1742" s="591">
        <v>8.07</v>
      </c>
      <c r="H1742" s="591">
        <v>1</v>
      </c>
      <c r="I1742" s="591">
        <f t="shared" si="27"/>
        <v>8.07</v>
      </c>
      <c r="J1742" s="589" t="s">
        <v>474</v>
      </c>
      <c r="K1742" s="589" t="s">
        <v>8457</v>
      </c>
      <c r="L1742" s="590">
        <v>43081</v>
      </c>
      <c r="M1742" s="589" t="s">
        <v>71</v>
      </c>
      <c r="N1742" s="589" t="s">
        <v>474</v>
      </c>
    </row>
    <row r="1743" spans="1:14" x14ac:dyDescent="0.2">
      <c r="A1743" s="589" t="s">
        <v>611</v>
      </c>
      <c r="B1743" s="589" t="s">
        <v>9321</v>
      </c>
      <c r="C1743" s="589" t="s">
        <v>9322</v>
      </c>
      <c r="D1743" s="589" t="s">
        <v>9323</v>
      </c>
      <c r="E1743" s="589" t="s">
        <v>9341</v>
      </c>
      <c r="F1743" s="590">
        <v>42934</v>
      </c>
      <c r="G1743" s="591">
        <v>19</v>
      </c>
      <c r="H1743" s="591">
        <v>1</v>
      </c>
      <c r="I1743" s="591">
        <f t="shared" si="27"/>
        <v>19</v>
      </c>
      <c r="J1743" s="589" t="s">
        <v>474</v>
      </c>
      <c r="K1743" s="589" t="s">
        <v>8457</v>
      </c>
      <c r="L1743" s="590">
        <v>43081</v>
      </c>
      <c r="M1743" s="589" t="s">
        <v>71</v>
      </c>
      <c r="N1743" s="589" t="s">
        <v>474</v>
      </c>
    </row>
    <row r="1744" spans="1:14" x14ac:dyDescent="0.2">
      <c r="A1744" s="589" t="s">
        <v>611</v>
      </c>
      <c r="B1744" s="589" t="s">
        <v>9321</v>
      </c>
      <c r="C1744" s="589" t="s">
        <v>9322</v>
      </c>
      <c r="D1744" s="589" t="s">
        <v>9323</v>
      </c>
      <c r="E1744" s="589" t="s">
        <v>9342</v>
      </c>
      <c r="F1744" s="590">
        <v>42932</v>
      </c>
      <c r="G1744" s="591">
        <v>62.48</v>
      </c>
      <c r="H1744" s="591">
        <v>1</v>
      </c>
      <c r="I1744" s="591">
        <f t="shared" si="27"/>
        <v>62.48</v>
      </c>
      <c r="J1744" s="589" t="s">
        <v>474</v>
      </c>
      <c r="K1744" s="589" t="s">
        <v>8457</v>
      </c>
      <c r="L1744" s="590">
        <v>43081</v>
      </c>
      <c r="M1744" s="589" t="s">
        <v>71</v>
      </c>
      <c r="N1744" s="589" t="s">
        <v>474</v>
      </c>
    </row>
    <row r="1745" spans="1:14" x14ac:dyDescent="0.2">
      <c r="A1745" s="589" t="s">
        <v>611</v>
      </c>
      <c r="B1745" s="589" t="s">
        <v>9321</v>
      </c>
      <c r="C1745" s="589" t="s">
        <v>9322</v>
      </c>
      <c r="D1745" s="589" t="s">
        <v>9323</v>
      </c>
      <c r="E1745" s="589" t="s">
        <v>9343</v>
      </c>
      <c r="F1745" s="590">
        <v>42931</v>
      </c>
      <c r="G1745" s="591">
        <v>23.21</v>
      </c>
      <c r="H1745" s="591">
        <v>1</v>
      </c>
      <c r="I1745" s="591">
        <f t="shared" si="27"/>
        <v>23.21</v>
      </c>
      <c r="J1745" s="589" t="s">
        <v>474</v>
      </c>
      <c r="K1745" s="589" t="s">
        <v>8457</v>
      </c>
      <c r="L1745" s="590">
        <v>43081</v>
      </c>
      <c r="M1745" s="589" t="s">
        <v>71</v>
      </c>
      <c r="N1745" s="589" t="s">
        <v>474</v>
      </c>
    </row>
    <row r="1746" spans="1:14" x14ac:dyDescent="0.2">
      <c r="A1746" s="589" t="s">
        <v>611</v>
      </c>
      <c r="B1746" s="589" t="s">
        <v>9321</v>
      </c>
      <c r="C1746" s="589" t="s">
        <v>9322</v>
      </c>
      <c r="D1746" s="589" t="s">
        <v>9323</v>
      </c>
      <c r="E1746" s="589" t="s">
        <v>9344</v>
      </c>
      <c r="F1746" s="590">
        <v>42930</v>
      </c>
      <c r="G1746" s="591">
        <v>43</v>
      </c>
      <c r="H1746" s="591">
        <v>1</v>
      </c>
      <c r="I1746" s="591">
        <f t="shared" si="27"/>
        <v>43</v>
      </c>
      <c r="J1746" s="589" t="s">
        <v>474</v>
      </c>
      <c r="K1746" s="589" t="s">
        <v>8457</v>
      </c>
      <c r="L1746" s="590">
        <v>43081</v>
      </c>
      <c r="M1746" s="589" t="s">
        <v>71</v>
      </c>
      <c r="N1746" s="589" t="s">
        <v>474</v>
      </c>
    </row>
    <row r="1747" spans="1:14" x14ac:dyDescent="0.2">
      <c r="A1747" s="589" t="s">
        <v>611</v>
      </c>
      <c r="B1747" s="589" t="s">
        <v>9321</v>
      </c>
      <c r="C1747" s="589" t="s">
        <v>9322</v>
      </c>
      <c r="D1747" s="589" t="s">
        <v>9323</v>
      </c>
      <c r="E1747" s="589" t="s">
        <v>9345</v>
      </c>
      <c r="F1747" s="590">
        <v>42930</v>
      </c>
      <c r="G1747" s="591">
        <v>50.05</v>
      </c>
      <c r="H1747" s="591">
        <v>1</v>
      </c>
      <c r="I1747" s="591">
        <f t="shared" si="27"/>
        <v>50.05</v>
      </c>
      <c r="J1747" s="589" t="s">
        <v>474</v>
      </c>
      <c r="K1747" s="589" t="s">
        <v>8457</v>
      </c>
      <c r="L1747" s="590">
        <v>43081</v>
      </c>
      <c r="M1747" s="589" t="s">
        <v>71</v>
      </c>
      <c r="N1747" s="589" t="s">
        <v>474</v>
      </c>
    </row>
    <row r="1748" spans="1:14" x14ac:dyDescent="0.2">
      <c r="A1748" s="589" t="s">
        <v>611</v>
      </c>
      <c r="B1748" s="589" t="s">
        <v>9321</v>
      </c>
      <c r="C1748" s="589" t="s">
        <v>9322</v>
      </c>
      <c r="D1748" s="589" t="s">
        <v>9323</v>
      </c>
      <c r="E1748" s="589" t="s">
        <v>9346</v>
      </c>
      <c r="F1748" s="590">
        <v>42929</v>
      </c>
      <c r="G1748" s="591">
        <v>46.96</v>
      </c>
      <c r="H1748" s="591">
        <v>1</v>
      </c>
      <c r="I1748" s="591">
        <f t="shared" si="27"/>
        <v>46.96</v>
      </c>
      <c r="J1748" s="589" t="s">
        <v>474</v>
      </c>
      <c r="K1748" s="589" t="s">
        <v>8457</v>
      </c>
      <c r="L1748" s="590">
        <v>43081</v>
      </c>
      <c r="M1748" s="589" t="s">
        <v>71</v>
      </c>
      <c r="N1748" s="589" t="s">
        <v>474</v>
      </c>
    </row>
    <row r="1749" spans="1:14" x14ac:dyDescent="0.2">
      <c r="A1749" s="589" t="s">
        <v>611</v>
      </c>
      <c r="B1749" s="589" t="s">
        <v>9321</v>
      </c>
      <c r="C1749" s="589" t="s">
        <v>9322</v>
      </c>
      <c r="D1749" s="589" t="s">
        <v>9323</v>
      </c>
      <c r="E1749" s="589" t="s">
        <v>9347</v>
      </c>
      <c r="F1749" s="590">
        <v>42928</v>
      </c>
      <c r="G1749" s="591">
        <v>133.6</v>
      </c>
      <c r="H1749" s="591">
        <v>1</v>
      </c>
      <c r="I1749" s="591">
        <f t="shared" si="27"/>
        <v>133.6</v>
      </c>
      <c r="J1749" s="589" t="s">
        <v>474</v>
      </c>
      <c r="K1749" s="589" t="s">
        <v>8457</v>
      </c>
      <c r="L1749" s="590">
        <v>43081</v>
      </c>
      <c r="M1749" s="589" t="s">
        <v>71</v>
      </c>
      <c r="N1749" s="589" t="s">
        <v>474</v>
      </c>
    </row>
    <row r="1750" spans="1:14" x14ac:dyDescent="0.2">
      <c r="A1750" s="589" t="s">
        <v>611</v>
      </c>
      <c r="B1750" s="589" t="s">
        <v>9321</v>
      </c>
      <c r="C1750" s="589" t="s">
        <v>9322</v>
      </c>
      <c r="D1750" s="589" t="s">
        <v>9323</v>
      </c>
      <c r="E1750" s="589" t="s">
        <v>9348</v>
      </c>
      <c r="F1750" s="590">
        <v>42928</v>
      </c>
      <c r="G1750" s="591">
        <v>75</v>
      </c>
      <c r="H1750" s="591">
        <v>1</v>
      </c>
      <c r="I1750" s="591">
        <f t="shared" si="27"/>
        <v>75</v>
      </c>
      <c r="J1750" s="589" t="s">
        <v>474</v>
      </c>
      <c r="K1750" s="589" t="s">
        <v>8457</v>
      </c>
      <c r="L1750" s="590">
        <v>43081</v>
      </c>
      <c r="M1750" s="589" t="s">
        <v>71</v>
      </c>
      <c r="N1750" s="589" t="s">
        <v>474</v>
      </c>
    </row>
    <row r="1751" spans="1:14" x14ac:dyDescent="0.2">
      <c r="A1751" s="589" t="s">
        <v>611</v>
      </c>
      <c r="B1751" s="589" t="s">
        <v>9321</v>
      </c>
      <c r="C1751" s="589" t="s">
        <v>9322</v>
      </c>
      <c r="D1751" s="589" t="s">
        <v>9323</v>
      </c>
      <c r="E1751" s="589" t="s">
        <v>9349</v>
      </c>
      <c r="F1751" s="590">
        <v>42928</v>
      </c>
      <c r="G1751" s="591">
        <v>42.21</v>
      </c>
      <c r="H1751" s="591">
        <v>1</v>
      </c>
      <c r="I1751" s="591">
        <f t="shared" si="27"/>
        <v>42.21</v>
      </c>
      <c r="J1751" s="589" t="s">
        <v>474</v>
      </c>
      <c r="K1751" s="589" t="s">
        <v>8457</v>
      </c>
      <c r="L1751" s="590">
        <v>43081</v>
      </c>
      <c r="M1751" s="589" t="s">
        <v>71</v>
      </c>
      <c r="N1751" s="589" t="s">
        <v>474</v>
      </c>
    </row>
    <row r="1752" spans="1:14" x14ac:dyDescent="0.2">
      <c r="A1752" s="589" t="s">
        <v>611</v>
      </c>
      <c r="B1752" s="589" t="s">
        <v>9321</v>
      </c>
      <c r="C1752" s="589" t="s">
        <v>9322</v>
      </c>
      <c r="D1752" s="589" t="s">
        <v>9323</v>
      </c>
      <c r="E1752" s="589" t="s">
        <v>9350</v>
      </c>
      <c r="F1752" s="590">
        <v>42928</v>
      </c>
      <c r="G1752" s="591">
        <v>50.9</v>
      </c>
      <c r="H1752" s="591">
        <v>1</v>
      </c>
      <c r="I1752" s="591">
        <f t="shared" si="27"/>
        <v>50.9</v>
      </c>
      <c r="J1752" s="589" t="s">
        <v>474</v>
      </c>
      <c r="K1752" s="589" t="s">
        <v>8457</v>
      </c>
      <c r="L1752" s="590">
        <v>43081</v>
      </c>
      <c r="M1752" s="589" t="s">
        <v>71</v>
      </c>
      <c r="N1752" s="589" t="s">
        <v>474</v>
      </c>
    </row>
    <row r="1753" spans="1:14" x14ac:dyDescent="0.2">
      <c r="A1753" s="589" t="s">
        <v>611</v>
      </c>
      <c r="B1753" s="589" t="s">
        <v>9321</v>
      </c>
      <c r="C1753" s="589" t="s">
        <v>9322</v>
      </c>
      <c r="D1753" s="589" t="s">
        <v>9323</v>
      </c>
      <c r="E1753" s="589" t="s">
        <v>9351</v>
      </c>
      <c r="F1753" s="590">
        <v>42928</v>
      </c>
      <c r="G1753" s="591">
        <v>36.22</v>
      </c>
      <c r="H1753" s="591">
        <v>1</v>
      </c>
      <c r="I1753" s="591">
        <f t="shared" si="27"/>
        <v>36.22</v>
      </c>
      <c r="J1753" s="589" t="s">
        <v>474</v>
      </c>
      <c r="K1753" s="589" t="s">
        <v>8457</v>
      </c>
      <c r="L1753" s="590">
        <v>43081</v>
      </c>
      <c r="M1753" s="589" t="s">
        <v>71</v>
      </c>
      <c r="N1753" s="589" t="s">
        <v>474</v>
      </c>
    </row>
    <row r="1754" spans="1:14" x14ac:dyDescent="0.2">
      <c r="A1754" s="589" t="s">
        <v>611</v>
      </c>
      <c r="B1754" s="589" t="s">
        <v>9321</v>
      </c>
      <c r="C1754" s="589" t="s">
        <v>9322</v>
      </c>
      <c r="D1754" s="589" t="s">
        <v>9323</v>
      </c>
      <c r="E1754" s="589" t="s">
        <v>9352</v>
      </c>
      <c r="F1754" s="590">
        <v>42928</v>
      </c>
      <c r="G1754" s="591">
        <v>69.06</v>
      </c>
      <c r="H1754" s="591">
        <v>1</v>
      </c>
      <c r="I1754" s="591">
        <f t="shared" si="27"/>
        <v>69.06</v>
      </c>
      <c r="J1754" s="589" t="s">
        <v>474</v>
      </c>
      <c r="K1754" s="589" t="s">
        <v>8457</v>
      </c>
      <c r="L1754" s="590">
        <v>43081</v>
      </c>
      <c r="M1754" s="589" t="s">
        <v>71</v>
      </c>
      <c r="N1754" s="589" t="s">
        <v>474</v>
      </c>
    </row>
    <row r="1755" spans="1:14" x14ac:dyDescent="0.2">
      <c r="A1755" s="589" t="s">
        <v>611</v>
      </c>
      <c r="B1755" s="589" t="s">
        <v>9321</v>
      </c>
      <c r="C1755" s="589" t="s">
        <v>9322</v>
      </c>
      <c r="D1755" s="589" t="s">
        <v>9323</v>
      </c>
      <c r="E1755" s="589" t="s">
        <v>9353</v>
      </c>
      <c r="F1755" s="590">
        <v>42928</v>
      </c>
      <c r="G1755" s="591">
        <v>6.16</v>
      </c>
      <c r="H1755" s="591">
        <v>1</v>
      </c>
      <c r="I1755" s="591">
        <f t="shared" si="27"/>
        <v>6.16</v>
      </c>
      <c r="J1755" s="589" t="s">
        <v>474</v>
      </c>
      <c r="K1755" s="589" t="s">
        <v>8457</v>
      </c>
      <c r="L1755" s="590">
        <v>43081</v>
      </c>
      <c r="M1755" s="589" t="s">
        <v>71</v>
      </c>
      <c r="N1755" s="589" t="s">
        <v>474</v>
      </c>
    </row>
    <row r="1756" spans="1:14" x14ac:dyDescent="0.2">
      <c r="A1756" s="589" t="s">
        <v>611</v>
      </c>
      <c r="B1756" s="589" t="s">
        <v>9321</v>
      </c>
      <c r="C1756" s="589" t="s">
        <v>9322</v>
      </c>
      <c r="D1756" s="589" t="s">
        <v>9323</v>
      </c>
      <c r="E1756" s="589" t="s">
        <v>9354</v>
      </c>
      <c r="F1756" s="590">
        <v>42928</v>
      </c>
      <c r="G1756" s="591">
        <v>22.29</v>
      </c>
      <c r="H1756" s="591">
        <v>1</v>
      </c>
      <c r="I1756" s="591">
        <f t="shared" si="27"/>
        <v>22.29</v>
      </c>
      <c r="J1756" s="589" t="s">
        <v>474</v>
      </c>
      <c r="K1756" s="589" t="s">
        <v>8457</v>
      </c>
      <c r="L1756" s="590">
        <v>43081</v>
      </c>
      <c r="M1756" s="589" t="s">
        <v>71</v>
      </c>
      <c r="N1756" s="589" t="s">
        <v>474</v>
      </c>
    </row>
    <row r="1757" spans="1:14" x14ac:dyDescent="0.2">
      <c r="A1757" s="589" t="s">
        <v>611</v>
      </c>
      <c r="B1757" s="589" t="s">
        <v>9321</v>
      </c>
      <c r="C1757" s="589" t="s">
        <v>9322</v>
      </c>
      <c r="D1757" s="589" t="s">
        <v>9323</v>
      </c>
      <c r="E1757" s="589" t="s">
        <v>9355</v>
      </c>
      <c r="F1757" s="590">
        <v>42928</v>
      </c>
      <c r="G1757" s="591">
        <v>3.72</v>
      </c>
      <c r="H1757" s="591">
        <v>1</v>
      </c>
      <c r="I1757" s="591">
        <f t="shared" si="27"/>
        <v>3.72</v>
      </c>
      <c r="J1757" s="589" t="s">
        <v>474</v>
      </c>
      <c r="K1757" s="589" t="s">
        <v>8457</v>
      </c>
      <c r="L1757" s="590">
        <v>43081</v>
      </c>
      <c r="M1757" s="589" t="s">
        <v>71</v>
      </c>
      <c r="N1757" s="589" t="s">
        <v>474</v>
      </c>
    </row>
    <row r="1758" spans="1:14" x14ac:dyDescent="0.2">
      <c r="A1758" s="589" t="s">
        <v>611</v>
      </c>
      <c r="B1758" s="589" t="s">
        <v>9321</v>
      </c>
      <c r="C1758" s="589" t="s">
        <v>9322</v>
      </c>
      <c r="D1758" s="589" t="s">
        <v>9323</v>
      </c>
      <c r="E1758" s="589" t="s">
        <v>9356</v>
      </c>
      <c r="F1758" s="590">
        <v>42928</v>
      </c>
      <c r="G1758" s="591">
        <v>32.83</v>
      </c>
      <c r="H1758" s="591">
        <v>1</v>
      </c>
      <c r="I1758" s="591">
        <f t="shared" si="27"/>
        <v>32.83</v>
      </c>
      <c r="J1758" s="589" t="s">
        <v>474</v>
      </c>
      <c r="K1758" s="589" t="s">
        <v>8457</v>
      </c>
      <c r="L1758" s="590">
        <v>43081</v>
      </c>
      <c r="M1758" s="589" t="s">
        <v>71</v>
      </c>
      <c r="N1758" s="589" t="s">
        <v>474</v>
      </c>
    </row>
    <row r="1759" spans="1:14" x14ac:dyDescent="0.2">
      <c r="A1759" s="589" t="s">
        <v>611</v>
      </c>
      <c r="B1759" s="589" t="s">
        <v>9321</v>
      </c>
      <c r="C1759" s="589" t="s">
        <v>9322</v>
      </c>
      <c r="D1759" s="589" t="s">
        <v>9323</v>
      </c>
      <c r="E1759" s="589" t="s">
        <v>9357</v>
      </c>
      <c r="F1759" s="590">
        <v>42928</v>
      </c>
      <c r="G1759" s="591">
        <v>60.47</v>
      </c>
      <c r="H1759" s="591">
        <v>1</v>
      </c>
      <c r="I1759" s="591">
        <f t="shared" si="27"/>
        <v>60.47</v>
      </c>
      <c r="J1759" s="589" t="s">
        <v>474</v>
      </c>
      <c r="K1759" s="589" t="s">
        <v>8457</v>
      </c>
      <c r="L1759" s="590">
        <v>43081</v>
      </c>
      <c r="M1759" s="589" t="s">
        <v>71</v>
      </c>
      <c r="N1759" s="589" t="s">
        <v>474</v>
      </c>
    </row>
    <row r="1760" spans="1:14" x14ac:dyDescent="0.2">
      <c r="A1760" s="589" t="s">
        <v>611</v>
      </c>
      <c r="B1760" s="589" t="s">
        <v>9321</v>
      </c>
      <c r="C1760" s="589" t="s">
        <v>9322</v>
      </c>
      <c r="D1760" s="589" t="s">
        <v>9323</v>
      </c>
      <c r="E1760" s="589" t="s">
        <v>9358</v>
      </c>
      <c r="F1760" s="590">
        <v>42927</v>
      </c>
      <c r="G1760" s="591">
        <v>36.49</v>
      </c>
      <c r="H1760" s="591">
        <v>1</v>
      </c>
      <c r="I1760" s="591">
        <f t="shared" si="27"/>
        <v>36.49</v>
      </c>
      <c r="J1760" s="589" t="s">
        <v>474</v>
      </c>
      <c r="K1760" s="589" t="s">
        <v>8457</v>
      </c>
      <c r="L1760" s="590">
        <v>43081</v>
      </c>
      <c r="M1760" s="589" t="s">
        <v>71</v>
      </c>
      <c r="N1760" s="589" t="s">
        <v>474</v>
      </c>
    </row>
    <row r="1761" spans="1:14" x14ac:dyDescent="0.2">
      <c r="A1761" s="589" t="s">
        <v>611</v>
      </c>
      <c r="B1761" s="589" t="s">
        <v>9321</v>
      </c>
      <c r="C1761" s="589" t="s">
        <v>9322</v>
      </c>
      <c r="D1761" s="589" t="s">
        <v>9323</v>
      </c>
      <c r="E1761" s="589" t="s">
        <v>9359</v>
      </c>
      <c r="F1761" s="590">
        <v>42927</v>
      </c>
      <c r="G1761" s="591">
        <v>38.549999999999997</v>
      </c>
      <c r="H1761" s="591">
        <v>1</v>
      </c>
      <c r="I1761" s="591">
        <f t="shared" si="27"/>
        <v>38.549999999999997</v>
      </c>
      <c r="J1761" s="589" t="s">
        <v>474</v>
      </c>
      <c r="K1761" s="589" t="s">
        <v>8457</v>
      </c>
      <c r="L1761" s="590">
        <v>43081</v>
      </c>
      <c r="M1761" s="589" t="s">
        <v>71</v>
      </c>
      <c r="N1761" s="589" t="s">
        <v>474</v>
      </c>
    </row>
    <row r="1762" spans="1:14" x14ac:dyDescent="0.2">
      <c r="A1762" s="589" t="s">
        <v>611</v>
      </c>
      <c r="B1762" s="589" t="s">
        <v>9321</v>
      </c>
      <c r="C1762" s="589" t="s">
        <v>9322</v>
      </c>
      <c r="D1762" s="589" t="s">
        <v>9323</v>
      </c>
      <c r="E1762" s="589" t="s">
        <v>9360</v>
      </c>
      <c r="F1762" s="590">
        <v>42924</v>
      </c>
      <c r="G1762" s="591">
        <v>33</v>
      </c>
      <c r="H1762" s="591">
        <v>1</v>
      </c>
      <c r="I1762" s="591">
        <f t="shared" si="27"/>
        <v>33</v>
      </c>
      <c r="J1762" s="589" t="s">
        <v>474</v>
      </c>
      <c r="K1762" s="589" t="s">
        <v>8457</v>
      </c>
      <c r="L1762" s="590">
        <v>43081</v>
      </c>
      <c r="M1762" s="589" t="s">
        <v>71</v>
      </c>
      <c r="N1762" s="589" t="s">
        <v>474</v>
      </c>
    </row>
    <row r="1763" spans="1:14" x14ac:dyDescent="0.2">
      <c r="A1763" s="589" t="s">
        <v>611</v>
      </c>
      <c r="B1763" s="589" t="s">
        <v>9321</v>
      </c>
      <c r="C1763" s="589" t="s">
        <v>9322</v>
      </c>
      <c r="D1763" s="589" t="s">
        <v>9323</v>
      </c>
      <c r="E1763" s="589" t="s">
        <v>9361</v>
      </c>
      <c r="F1763" s="590">
        <v>42924</v>
      </c>
      <c r="G1763" s="591">
        <v>32.36</v>
      </c>
      <c r="H1763" s="591">
        <v>1</v>
      </c>
      <c r="I1763" s="591">
        <f t="shared" si="27"/>
        <v>32.36</v>
      </c>
      <c r="J1763" s="589" t="s">
        <v>474</v>
      </c>
      <c r="K1763" s="589" t="s">
        <v>8457</v>
      </c>
      <c r="L1763" s="590">
        <v>43081</v>
      </c>
      <c r="M1763" s="589" t="s">
        <v>71</v>
      </c>
      <c r="N1763" s="589" t="s">
        <v>474</v>
      </c>
    </row>
    <row r="1764" spans="1:14" x14ac:dyDescent="0.2">
      <c r="A1764" s="589" t="s">
        <v>611</v>
      </c>
      <c r="B1764" s="589" t="s">
        <v>9321</v>
      </c>
      <c r="C1764" s="589" t="s">
        <v>9322</v>
      </c>
      <c r="D1764" s="589" t="s">
        <v>9323</v>
      </c>
      <c r="E1764" s="589" t="s">
        <v>9362</v>
      </c>
      <c r="F1764" s="590">
        <v>42920</v>
      </c>
      <c r="G1764" s="591">
        <v>5.2</v>
      </c>
      <c r="H1764" s="591">
        <v>1</v>
      </c>
      <c r="I1764" s="591">
        <f t="shared" si="27"/>
        <v>5.2</v>
      </c>
      <c r="J1764" s="589" t="s">
        <v>474</v>
      </c>
      <c r="K1764" s="589" t="s">
        <v>8457</v>
      </c>
      <c r="L1764" s="590">
        <v>43081</v>
      </c>
      <c r="M1764" s="589" t="s">
        <v>71</v>
      </c>
      <c r="N1764" s="589" t="s">
        <v>474</v>
      </c>
    </row>
    <row r="1765" spans="1:14" x14ac:dyDescent="0.2">
      <c r="A1765" s="589" t="s">
        <v>611</v>
      </c>
      <c r="B1765" s="589" t="s">
        <v>9321</v>
      </c>
      <c r="C1765" s="589" t="s">
        <v>9322</v>
      </c>
      <c r="D1765" s="589" t="s">
        <v>9323</v>
      </c>
      <c r="E1765" s="589" t="s">
        <v>9363</v>
      </c>
      <c r="F1765" s="590">
        <v>42918</v>
      </c>
      <c r="G1765" s="591">
        <v>62.18</v>
      </c>
      <c r="H1765" s="591">
        <v>1</v>
      </c>
      <c r="I1765" s="591">
        <f t="shared" si="27"/>
        <v>62.18</v>
      </c>
      <c r="J1765" s="589" t="s">
        <v>474</v>
      </c>
      <c r="K1765" s="589" t="s">
        <v>8457</v>
      </c>
      <c r="L1765" s="590">
        <v>43081</v>
      </c>
      <c r="M1765" s="589" t="s">
        <v>71</v>
      </c>
      <c r="N1765" s="589" t="s">
        <v>474</v>
      </c>
    </row>
    <row r="1766" spans="1:14" x14ac:dyDescent="0.2">
      <c r="A1766" s="589" t="s">
        <v>611</v>
      </c>
      <c r="B1766" s="589" t="s">
        <v>9321</v>
      </c>
      <c r="C1766" s="589" t="s">
        <v>9322</v>
      </c>
      <c r="D1766" s="589" t="s">
        <v>9323</v>
      </c>
      <c r="E1766" s="589" t="s">
        <v>9364</v>
      </c>
      <c r="F1766" s="590">
        <v>42947</v>
      </c>
      <c r="G1766" s="591">
        <v>235.07</v>
      </c>
      <c r="H1766" s="591">
        <v>1</v>
      </c>
      <c r="I1766" s="591">
        <f t="shared" si="27"/>
        <v>235.07</v>
      </c>
      <c r="J1766" s="589" t="s">
        <v>474</v>
      </c>
      <c r="K1766" s="589" t="s">
        <v>8457</v>
      </c>
      <c r="L1766" s="590">
        <v>43081</v>
      </c>
      <c r="M1766" s="589" t="s">
        <v>71</v>
      </c>
      <c r="N1766" s="589" t="s">
        <v>474</v>
      </c>
    </row>
    <row r="1767" spans="1:14" x14ac:dyDescent="0.2">
      <c r="A1767" s="589" t="s">
        <v>611</v>
      </c>
      <c r="B1767" s="589" t="s">
        <v>9365</v>
      </c>
      <c r="C1767" s="589" t="s">
        <v>9366</v>
      </c>
      <c r="D1767" s="589" t="s">
        <v>9367</v>
      </c>
      <c r="E1767" s="589" t="s">
        <v>9368</v>
      </c>
      <c r="F1767" s="590">
        <v>43091</v>
      </c>
      <c r="G1767" s="591">
        <v>6352.5</v>
      </c>
      <c r="H1767" s="591">
        <v>1</v>
      </c>
      <c r="I1767" s="591">
        <f t="shared" si="27"/>
        <v>6352.5</v>
      </c>
      <c r="J1767" s="589" t="s">
        <v>9369</v>
      </c>
      <c r="K1767" s="589" t="s">
        <v>2542</v>
      </c>
      <c r="L1767" s="590">
        <v>43091</v>
      </c>
      <c r="M1767" s="589" t="s">
        <v>71</v>
      </c>
      <c r="N1767" s="589" t="s">
        <v>9370</v>
      </c>
    </row>
    <row r="1768" spans="1:14" x14ac:dyDescent="0.2">
      <c r="A1768" s="589" t="s">
        <v>611</v>
      </c>
      <c r="B1768" s="589" t="s">
        <v>5025</v>
      </c>
      <c r="C1768" s="589" t="s">
        <v>5026</v>
      </c>
      <c r="D1768" s="589" t="s">
        <v>5027</v>
      </c>
      <c r="E1768" s="589" t="s">
        <v>9371</v>
      </c>
      <c r="F1768" s="590">
        <v>43084</v>
      </c>
      <c r="G1768" s="591">
        <v>1861.59</v>
      </c>
      <c r="H1768" s="591">
        <v>1</v>
      </c>
      <c r="I1768" s="591">
        <f t="shared" si="27"/>
        <v>1861.59</v>
      </c>
      <c r="J1768" s="589" t="s">
        <v>474</v>
      </c>
      <c r="K1768" s="589" t="s">
        <v>111</v>
      </c>
      <c r="L1768" s="590">
        <v>43087</v>
      </c>
      <c r="M1768" s="589" t="s">
        <v>71</v>
      </c>
      <c r="N1768" s="589" t="s">
        <v>474</v>
      </c>
    </row>
    <row r="1769" spans="1:14" x14ac:dyDescent="0.2">
      <c r="A1769" s="589" t="s">
        <v>611</v>
      </c>
      <c r="B1769" s="589" t="s">
        <v>5025</v>
      </c>
      <c r="C1769" s="589" t="s">
        <v>5026</v>
      </c>
      <c r="D1769" s="589" t="s">
        <v>5027</v>
      </c>
      <c r="E1769" s="589" t="s">
        <v>9372</v>
      </c>
      <c r="F1769" s="590">
        <v>43084</v>
      </c>
      <c r="G1769" s="591">
        <v>2383.1</v>
      </c>
      <c r="H1769" s="591">
        <v>1</v>
      </c>
      <c r="I1769" s="591">
        <f t="shared" si="27"/>
        <v>2383.1</v>
      </c>
      <c r="J1769" s="589" t="s">
        <v>474</v>
      </c>
      <c r="K1769" s="589" t="s">
        <v>111</v>
      </c>
      <c r="L1769" s="590">
        <v>43087</v>
      </c>
      <c r="M1769" s="589" t="s">
        <v>71</v>
      </c>
      <c r="N1769" s="589" t="s">
        <v>474</v>
      </c>
    </row>
    <row r="1770" spans="1:14" x14ac:dyDescent="0.2">
      <c r="A1770" s="589" t="s">
        <v>611</v>
      </c>
      <c r="B1770" s="589" t="s">
        <v>5025</v>
      </c>
      <c r="C1770" s="589" t="s">
        <v>5026</v>
      </c>
      <c r="D1770" s="589" t="s">
        <v>5027</v>
      </c>
      <c r="E1770" s="589" t="s">
        <v>9373</v>
      </c>
      <c r="F1770" s="590">
        <v>43074</v>
      </c>
      <c r="G1770" s="591">
        <v>417.74</v>
      </c>
      <c r="H1770" s="591">
        <v>1</v>
      </c>
      <c r="I1770" s="591">
        <f t="shared" si="27"/>
        <v>417.74</v>
      </c>
      <c r="J1770" s="589" t="s">
        <v>9374</v>
      </c>
      <c r="K1770" s="589" t="s">
        <v>111</v>
      </c>
      <c r="L1770" s="590">
        <v>43081</v>
      </c>
      <c r="M1770" s="589" t="s">
        <v>71</v>
      </c>
      <c r="N1770" s="589" t="s">
        <v>9375</v>
      </c>
    </row>
    <row r="1771" spans="1:14" x14ac:dyDescent="0.2">
      <c r="A1771" s="589" t="s">
        <v>611</v>
      </c>
      <c r="B1771" s="589" t="s">
        <v>5025</v>
      </c>
      <c r="C1771" s="589" t="s">
        <v>5026</v>
      </c>
      <c r="D1771" s="589" t="s">
        <v>5027</v>
      </c>
      <c r="E1771" s="589" t="s">
        <v>9376</v>
      </c>
      <c r="F1771" s="590">
        <v>43074</v>
      </c>
      <c r="G1771" s="591">
        <v>412.55</v>
      </c>
      <c r="H1771" s="591">
        <v>1</v>
      </c>
      <c r="I1771" s="591">
        <f t="shared" si="27"/>
        <v>412.55</v>
      </c>
      <c r="J1771" s="589" t="s">
        <v>9374</v>
      </c>
      <c r="K1771" s="589" t="s">
        <v>111</v>
      </c>
      <c r="L1771" s="590">
        <v>43081</v>
      </c>
      <c r="M1771" s="589" t="s">
        <v>71</v>
      </c>
      <c r="N1771" s="589" t="s">
        <v>9375</v>
      </c>
    </row>
    <row r="1772" spans="1:14" x14ac:dyDescent="0.2">
      <c r="A1772" s="589" t="s">
        <v>611</v>
      </c>
      <c r="B1772" s="589" t="s">
        <v>687</v>
      </c>
      <c r="C1772" s="589" t="s">
        <v>2995</v>
      </c>
      <c r="D1772" s="589" t="s">
        <v>689</v>
      </c>
      <c r="E1772" s="589" t="s">
        <v>9377</v>
      </c>
      <c r="F1772" s="590">
        <v>42786</v>
      </c>
      <c r="G1772" s="591">
        <v>97.85</v>
      </c>
      <c r="H1772" s="591">
        <v>1</v>
      </c>
      <c r="I1772" s="591">
        <f t="shared" si="27"/>
        <v>97.85</v>
      </c>
      <c r="J1772" s="589" t="s">
        <v>474</v>
      </c>
      <c r="K1772" s="589" t="s">
        <v>287</v>
      </c>
      <c r="L1772" s="590">
        <v>43090</v>
      </c>
      <c r="M1772" s="589" t="s">
        <v>71</v>
      </c>
      <c r="N1772" s="589" t="s">
        <v>474</v>
      </c>
    </row>
    <row r="1773" spans="1:14" x14ac:dyDescent="0.2">
      <c r="A1773" s="589" t="s">
        <v>611</v>
      </c>
      <c r="B1773" s="589" t="s">
        <v>95</v>
      </c>
      <c r="C1773" s="589" t="s">
        <v>3824</v>
      </c>
      <c r="D1773" s="589" t="s">
        <v>96</v>
      </c>
      <c r="E1773" s="589" t="s">
        <v>9378</v>
      </c>
      <c r="F1773" s="590">
        <v>43069</v>
      </c>
      <c r="G1773" s="591">
        <v>207</v>
      </c>
      <c r="H1773" s="591">
        <v>1</v>
      </c>
      <c r="I1773" s="591">
        <f t="shared" si="27"/>
        <v>207</v>
      </c>
      <c r="J1773" s="589" t="s">
        <v>474</v>
      </c>
      <c r="K1773" s="589" t="s">
        <v>587</v>
      </c>
      <c r="L1773" s="590">
        <v>43070</v>
      </c>
      <c r="M1773" s="589" t="s">
        <v>71</v>
      </c>
      <c r="N1773" s="589" t="s">
        <v>474</v>
      </c>
    </row>
    <row r="1774" spans="1:14" x14ac:dyDescent="0.2">
      <c r="A1774" s="589" t="s">
        <v>611</v>
      </c>
      <c r="B1774" s="589" t="s">
        <v>91</v>
      </c>
      <c r="C1774" s="589" t="s">
        <v>92</v>
      </c>
      <c r="D1774" s="589" t="s">
        <v>93</v>
      </c>
      <c r="E1774" s="589" t="s">
        <v>9379</v>
      </c>
      <c r="F1774" s="590">
        <v>43060</v>
      </c>
      <c r="G1774" s="591">
        <v>51.43</v>
      </c>
      <c r="H1774" s="591">
        <v>1</v>
      </c>
      <c r="I1774" s="591">
        <f t="shared" si="27"/>
        <v>51.43</v>
      </c>
      <c r="J1774" s="589" t="s">
        <v>474</v>
      </c>
      <c r="K1774" s="589" t="s">
        <v>223</v>
      </c>
      <c r="L1774" s="590">
        <v>43087</v>
      </c>
      <c r="M1774" s="589" t="s">
        <v>71</v>
      </c>
      <c r="N1774" s="589" t="s">
        <v>474</v>
      </c>
    </row>
    <row r="1775" spans="1:14" x14ac:dyDescent="0.2">
      <c r="A1775" s="589" t="s">
        <v>611</v>
      </c>
      <c r="B1775" s="589" t="s">
        <v>91</v>
      </c>
      <c r="C1775" s="589" t="s">
        <v>92</v>
      </c>
      <c r="D1775" s="589" t="s">
        <v>93</v>
      </c>
      <c r="E1775" s="589" t="s">
        <v>9380</v>
      </c>
      <c r="F1775" s="590">
        <v>42895</v>
      </c>
      <c r="G1775" s="591">
        <v>6.66</v>
      </c>
      <c r="H1775" s="591">
        <v>1</v>
      </c>
      <c r="I1775" s="591">
        <f t="shared" si="27"/>
        <v>6.66</v>
      </c>
      <c r="J1775" s="589" t="s">
        <v>9381</v>
      </c>
      <c r="K1775" s="589" t="s">
        <v>509</v>
      </c>
      <c r="L1775" s="590">
        <v>43090</v>
      </c>
      <c r="M1775" s="589" t="s">
        <v>71</v>
      </c>
      <c r="N1775" s="589" t="s">
        <v>474</v>
      </c>
    </row>
    <row r="1776" spans="1:14" x14ac:dyDescent="0.2">
      <c r="A1776" s="589" t="s">
        <v>611</v>
      </c>
      <c r="B1776" s="589" t="s">
        <v>91</v>
      </c>
      <c r="C1776" s="589" t="s">
        <v>92</v>
      </c>
      <c r="D1776" s="589" t="s">
        <v>93</v>
      </c>
      <c r="E1776" s="589" t="s">
        <v>9382</v>
      </c>
      <c r="F1776" s="590">
        <v>42872</v>
      </c>
      <c r="G1776" s="591">
        <v>21.48</v>
      </c>
      <c r="H1776" s="591">
        <v>1</v>
      </c>
      <c r="I1776" s="591">
        <f t="shared" si="27"/>
        <v>21.48</v>
      </c>
      <c r="J1776" s="589" t="s">
        <v>9383</v>
      </c>
      <c r="K1776" s="589" t="s">
        <v>509</v>
      </c>
      <c r="L1776" s="590">
        <v>43090</v>
      </c>
      <c r="M1776" s="589" t="s">
        <v>71</v>
      </c>
      <c r="N1776" s="589" t="s">
        <v>474</v>
      </c>
    </row>
    <row r="1777" spans="1:14" x14ac:dyDescent="0.2">
      <c r="A1777" s="589" t="s">
        <v>611</v>
      </c>
      <c r="B1777" s="589" t="s">
        <v>9384</v>
      </c>
      <c r="C1777" s="589" t="s">
        <v>9385</v>
      </c>
      <c r="D1777" s="589" t="s">
        <v>9386</v>
      </c>
      <c r="E1777" s="589" t="s">
        <v>9387</v>
      </c>
      <c r="F1777" s="590">
        <v>43087</v>
      </c>
      <c r="G1777" s="591">
        <v>53.77</v>
      </c>
      <c r="H1777" s="591">
        <v>1</v>
      </c>
      <c r="I1777" s="591">
        <f t="shared" si="27"/>
        <v>53.77</v>
      </c>
      <c r="J1777" s="589" t="s">
        <v>9388</v>
      </c>
      <c r="K1777" s="589" t="s">
        <v>526</v>
      </c>
      <c r="L1777" s="590">
        <v>43089</v>
      </c>
      <c r="M1777" s="589" t="s">
        <v>71</v>
      </c>
      <c r="N1777" s="589" t="s">
        <v>9389</v>
      </c>
    </row>
    <row r="1778" spans="1:14" x14ac:dyDescent="0.2">
      <c r="A1778" s="589" t="s">
        <v>611</v>
      </c>
      <c r="B1778" s="589" t="s">
        <v>9390</v>
      </c>
      <c r="C1778" s="589" t="s">
        <v>9391</v>
      </c>
      <c r="D1778" s="589" t="s">
        <v>9392</v>
      </c>
      <c r="E1778" s="589" t="s">
        <v>9393</v>
      </c>
      <c r="F1778" s="590">
        <v>43026</v>
      </c>
      <c r="G1778" s="591">
        <v>31.24</v>
      </c>
      <c r="H1778" s="591">
        <v>1</v>
      </c>
      <c r="I1778" s="591">
        <f t="shared" si="27"/>
        <v>31.24</v>
      </c>
      <c r="J1778" s="589" t="s">
        <v>474</v>
      </c>
      <c r="K1778" s="589" t="s">
        <v>111</v>
      </c>
      <c r="L1778" s="590">
        <v>43074</v>
      </c>
      <c r="M1778" s="589" t="s">
        <v>71</v>
      </c>
      <c r="N1778" s="589" t="s">
        <v>474</v>
      </c>
    </row>
    <row r="1779" spans="1:14" x14ac:dyDescent="0.2">
      <c r="A1779" s="589" t="s">
        <v>611</v>
      </c>
      <c r="B1779" s="589" t="s">
        <v>9390</v>
      </c>
      <c r="C1779" s="589" t="s">
        <v>9391</v>
      </c>
      <c r="D1779" s="589" t="s">
        <v>9392</v>
      </c>
      <c r="E1779" s="589" t="s">
        <v>9394</v>
      </c>
      <c r="F1779" s="590">
        <v>42919</v>
      </c>
      <c r="G1779" s="591">
        <v>10.19</v>
      </c>
      <c r="H1779" s="591">
        <v>1</v>
      </c>
      <c r="I1779" s="591">
        <f t="shared" si="27"/>
        <v>10.19</v>
      </c>
      <c r="J1779" s="589" t="s">
        <v>474</v>
      </c>
      <c r="K1779" s="589" t="s">
        <v>111</v>
      </c>
      <c r="L1779" s="590">
        <v>43074</v>
      </c>
      <c r="M1779" s="589" t="s">
        <v>71</v>
      </c>
      <c r="N1779" s="589" t="s">
        <v>474</v>
      </c>
    </row>
    <row r="1780" spans="1:14" x14ac:dyDescent="0.2">
      <c r="A1780" s="589" t="s">
        <v>611</v>
      </c>
      <c r="B1780" s="589" t="s">
        <v>9390</v>
      </c>
      <c r="C1780" s="589" t="s">
        <v>9391</v>
      </c>
      <c r="D1780" s="589" t="s">
        <v>9392</v>
      </c>
      <c r="E1780" s="589" t="s">
        <v>9395</v>
      </c>
      <c r="F1780" s="590">
        <v>42774</v>
      </c>
      <c r="G1780" s="591">
        <v>1.1100000000000001</v>
      </c>
      <c r="H1780" s="591">
        <v>1</v>
      </c>
      <c r="I1780" s="591">
        <f t="shared" si="27"/>
        <v>1.1100000000000001</v>
      </c>
      <c r="J1780" s="589" t="s">
        <v>474</v>
      </c>
      <c r="K1780" s="589" t="s">
        <v>111</v>
      </c>
      <c r="L1780" s="590">
        <v>43074</v>
      </c>
      <c r="M1780" s="589" t="s">
        <v>71</v>
      </c>
      <c r="N1780" s="589" t="s">
        <v>474</v>
      </c>
    </row>
    <row r="1781" spans="1:14" x14ac:dyDescent="0.2">
      <c r="A1781" s="589" t="s">
        <v>611</v>
      </c>
      <c r="B1781" s="589" t="s">
        <v>9396</v>
      </c>
      <c r="C1781" s="589" t="s">
        <v>9397</v>
      </c>
      <c r="D1781" s="589" t="s">
        <v>9398</v>
      </c>
      <c r="E1781" s="589" t="s">
        <v>9399</v>
      </c>
      <c r="F1781" s="590">
        <v>43076</v>
      </c>
      <c r="G1781" s="591">
        <v>5061.3500000000004</v>
      </c>
      <c r="H1781" s="591">
        <v>1</v>
      </c>
      <c r="I1781" s="591">
        <f t="shared" si="27"/>
        <v>5061.3500000000004</v>
      </c>
      <c r="J1781" s="589" t="s">
        <v>9400</v>
      </c>
      <c r="K1781" s="589" t="s">
        <v>111</v>
      </c>
      <c r="L1781" s="590">
        <v>43081</v>
      </c>
      <c r="M1781" s="589" t="s">
        <v>71</v>
      </c>
      <c r="N1781" s="589" t="s">
        <v>9401</v>
      </c>
    </row>
    <row r="1782" spans="1:14" x14ac:dyDescent="0.2">
      <c r="A1782" s="589" t="s">
        <v>611</v>
      </c>
      <c r="B1782" s="589" t="s">
        <v>9396</v>
      </c>
      <c r="C1782" s="589" t="s">
        <v>9397</v>
      </c>
      <c r="D1782" s="589" t="s">
        <v>9398</v>
      </c>
      <c r="E1782" s="589" t="s">
        <v>9402</v>
      </c>
      <c r="F1782" s="590">
        <v>43063</v>
      </c>
      <c r="G1782" s="591">
        <v>861.94</v>
      </c>
      <c r="H1782" s="591">
        <v>1</v>
      </c>
      <c r="I1782" s="591">
        <f t="shared" si="27"/>
        <v>861.94</v>
      </c>
      <c r="J1782" s="589" t="s">
        <v>9403</v>
      </c>
      <c r="K1782" s="589" t="s">
        <v>111</v>
      </c>
      <c r="L1782" s="590">
        <v>43081</v>
      </c>
      <c r="M1782" s="589" t="s">
        <v>71</v>
      </c>
      <c r="N1782" s="589" t="s">
        <v>9404</v>
      </c>
    </row>
    <row r="1783" spans="1:14" x14ac:dyDescent="0.2">
      <c r="A1783" s="589" t="s">
        <v>611</v>
      </c>
      <c r="B1783" s="589" t="s">
        <v>9405</v>
      </c>
      <c r="C1783" s="589" t="s">
        <v>9406</v>
      </c>
      <c r="D1783" s="589" t="s">
        <v>9407</v>
      </c>
      <c r="E1783" s="589" t="s">
        <v>9408</v>
      </c>
      <c r="F1783" s="590">
        <v>43049</v>
      </c>
      <c r="G1783" s="591">
        <v>326.98</v>
      </c>
      <c r="H1783" s="591">
        <v>1</v>
      </c>
      <c r="I1783" s="591">
        <f t="shared" si="27"/>
        <v>326.98</v>
      </c>
      <c r="J1783" s="589" t="s">
        <v>9409</v>
      </c>
      <c r="K1783" s="589" t="s">
        <v>338</v>
      </c>
      <c r="L1783" s="590">
        <v>43080</v>
      </c>
      <c r="M1783" s="589" t="s">
        <v>71</v>
      </c>
      <c r="N1783" s="589" t="s">
        <v>9410</v>
      </c>
    </row>
    <row r="1784" spans="1:14" x14ac:dyDescent="0.2">
      <c r="A1784" s="589" t="s">
        <v>611</v>
      </c>
      <c r="B1784" s="589" t="s">
        <v>9411</v>
      </c>
      <c r="C1784" s="589" t="s">
        <v>9412</v>
      </c>
      <c r="D1784" s="589" t="s">
        <v>9413</v>
      </c>
      <c r="E1784" s="589" t="s">
        <v>9414</v>
      </c>
      <c r="F1784" s="590">
        <v>43069</v>
      </c>
      <c r="G1784" s="591">
        <v>168.19</v>
      </c>
      <c r="H1784" s="591">
        <v>1</v>
      </c>
      <c r="I1784" s="591">
        <f t="shared" si="27"/>
        <v>168.19</v>
      </c>
      <c r="J1784" s="589" t="s">
        <v>474</v>
      </c>
      <c r="K1784" s="589" t="s">
        <v>85</v>
      </c>
      <c r="L1784" s="590">
        <v>43088</v>
      </c>
      <c r="M1784" s="589" t="s">
        <v>71</v>
      </c>
      <c r="N1784" s="589" t="s">
        <v>474</v>
      </c>
    </row>
    <row r="1785" spans="1:14" x14ac:dyDescent="0.2">
      <c r="A1785" s="589" t="s">
        <v>611</v>
      </c>
      <c r="B1785" s="589" t="s">
        <v>2483</v>
      </c>
      <c r="C1785" s="589" t="s">
        <v>2484</v>
      </c>
      <c r="D1785" s="589" t="s">
        <v>2485</v>
      </c>
      <c r="E1785" s="589" t="s">
        <v>9415</v>
      </c>
      <c r="F1785" s="590">
        <v>43069</v>
      </c>
      <c r="G1785" s="591">
        <v>11.62</v>
      </c>
      <c r="H1785" s="591">
        <v>1</v>
      </c>
      <c r="I1785" s="591">
        <f t="shared" si="27"/>
        <v>11.62</v>
      </c>
      <c r="J1785" s="589" t="s">
        <v>9416</v>
      </c>
      <c r="K1785" s="589" t="s">
        <v>3841</v>
      </c>
      <c r="L1785" s="590">
        <v>43080</v>
      </c>
      <c r="M1785" s="589" t="s">
        <v>71</v>
      </c>
      <c r="N1785" s="589" t="s">
        <v>9417</v>
      </c>
    </row>
    <row r="1786" spans="1:14" x14ac:dyDescent="0.2">
      <c r="A1786" s="589" t="s">
        <v>611</v>
      </c>
      <c r="B1786" s="589" t="s">
        <v>2483</v>
      </c>
      <c r="C1786" s="589" t="s">
        <v>2484</v>
      </c>
      <c r="D1786" s="589" t="s">
        <v>2485</v>
      </c>
      <c r="E1786" s="589" t="s">
        <v>9418</v>
      </c>
      <c r="F1786" s="590">
        <v>43069</v>
      </c>
      <c r="G1786" s="591">
        <v>65.81</v>
      </c>
      <c r="H1786" s="591">
        <v>1</v>
      </c>
      <c r="I1786" s="591">
        <f t="shared" si="27"/>
        <v>65.81</v>
      </c>
      <c r="J1786" s="589" t="s">
        <v>9419</v>
      </c>
      <c r="K1786" s="589" t="s">
        <v>8053</v>
      </c>
      <c r="L1786" s="590">
        <v>43080</v>
      </c>
      <c r="M1786" s="589" t="s">
        <v>71</v>
      </c>
      <c r="N1786" s="589" t="s">
        <v>9420</v>
      </c>
    </row>
    <row r="1787" spans="1:14" x14ac:dyDescent="0.2">
      <c r="A1787" s="589" t="s">
        <v>611</v>
      </c>
      <c r="B1787" s="589" t="s">
        <v>2483</v>
      </c>
      <c r="C1787" s="589" t="s">
        <v>2484</v>
      </c>
      <c r="D1787" s="589" t="s">
        <v>2485</v>
      </c>
      <c r="E1787" s="589" t="s">
        <v>9421</v>
      </c>
      <c r="F1787" s="590">
        <v>43069</v>
      </c>
      <c r="G1787" s="591">
        <v>137.21</v>
      </c>
      <c r="H1787" s="591">
        <v>1</v>
      </c>
      <c r="I1787" s="591">
        <f t="shared" si="27"/>
        <v>137.21</v>
      </c>
      <c r="J1787" s="589" t="s">
        <v>9416</v>
      </c>
      <c r="K1787" s="589" t="s">
        <v>3841</v>
      </c>
      <c r="L1787" s="590">
        <v>43080</v>
      </c>
      <c r="M1787" s="589" t="s">
        <v>71</v>
      </c>
      <c r="N1787" s="589" t="s">
        <v>9417</v>
      </c>
    </row>
    <row r="1788" spans="1:14" x14ac:dyDescent="0.2">
      <c r="A1788" s="589" t="s">
        <v>611</v>
      </c>
      <c r="B1788" s="589" t="s">
        <v>2483</v>
      </c>
      <c r="C1788" s="589" t="s">
        <v>2484</v>
      </c>
      <c r="D1788" s="589" t="s">
        <v>2485</v>
      </c>
      <c r="E1788" s="589" t="s">
        <v>9422</v>
      </c>
      <c r="F1788" s="590">
        <v>43069</v>
      </c>
      <c r="G1788" s="591">
        <v>30.73</v>
      </c>
      <c r="H1788" s="591">
        <v>1</v>
      </c>
      <c r="I1788" s="591">
        <f t="shared" si="27"/>
        <v>30.73</v>
      </c>
      <c r="J1788" s="589" t="s">
        <v>9423</v>
      </c>
      <c r="K1788" s="589" t="s">
        <v>531</v>
      </c>
      <c r="L1788" s="590">
        <v>43080</v>
      </c>
      <c r="M1788" s="589" t="s">
        <v>71</v>
      </c>
      <c r="N1788" s="589" t="s">
        <v>474</v>
      </c>
    </row>
    <row r="1789" spans="1:14" x14ac:dyDescent="0.2">
      <c r="A1789" s="589" t="s">
        <v>611</v>
      </c>
      <c r="B1789" s="589" t="s">
        <v>2483</v>
      </c>
      <c r="C1789" s="589" t="s">
        <v>2484</v>
      </c>
      <c r="D1789" s="589" t="s">
        <v>2485</v>
      </c>
      <c r="E1789" s="589" t="s">
        <v>9424</v>
      </c>
      <c r="F1789" s="590">
        <v>43069</v>
      </c>
      <c r="G1789" s="591">
        <v>19.2</v>
      </c>
      <c r="H1789" s="591">
        <v>1</v>
      </c>
      <c r="I1789" s="591">
        <f t="shared" si="27"/>
        <v>19.2</v>
      </c>
      <c r="J1789" s="589" t="s">
        <v>9425</v>
      </c>
      <c r="K1789" s="589" t="s">
        <v>531</v>
      </c>
      <c r="L1789" s="590">
        <v>43080</v>
      </c>
      <c r="M1789" s="589" t="s">
        <v>71</v>
      </c>
      <c r="N1789" s="589" t="s">
        <v>474</v>
      </c>
    </row>
    <row r="1790" spans="1:14" x14ac:dyDescent="0.2">
      <c r="A1790" s="589" t="s">
        <v>611</v>
      </c>
      <c r="B1790" s="589" t="s">
        <v>5048</v>
      </c>
      <c r="C1790" s="589" t="s">
        <v>5049</v>
      </c>
      <c r="D1790" s="589" t="s">
        <v>5050</v>
      </c>
      <c r="E1790" s="589" t="s">
        <v>9426</v>
      </c>
      <c r="F1790" s="590">
        <v>43081</v>
      </c>
      <c r="G1790" s="591">
        <v>431.79</v>
      </c>
      <c r="H1790" s="591">
        <v>1</v>
      </c>
      <c r="I1790" s="591">
        <f t="shared" si="27"/>
        <v>431.79</v>
      </c>
      <c r="J1790" s="589" t="s">
        <v>474</v>
      </c>
      <c r="K1790" s="589" t="s">
        <v>104</v>
      </c>
      <c r="L1790" s="590">
        <v>43088</v>
      </c>
      <c r="M1790" s="589" t="s">
        <v>71</v>
      </c>
      <c r="N1790" s="589" t="s">
        <v>474</v>
      </c>
    </row>
    <row r="1791" spans="1:14" x14ac:dyDescent="0.2">
      <c r="A1791" s="589" t="s">
        <v>611</v>
      </c>
      <c r="B1791" s="589" t="s">
        <v>3675</v>
      </c>
      <c r="C1791" s="589" t="s">
        <v>3676</v>
      </c>
      <c r="D1791" s="589" t="s">
        <v>3677</v>
      </c>
      <c r="E1791" s="589" t="s">
        <v>9427</v>
      </c>
      <c r="F1791" s="590">
        <v>43081</v>
      </c>
      <c r="G1791" s="591">
        <v>45.13</v>
      </c>
      <c r="H1791" s="591">
        <v>1</v>
      </c>
      <c r="I1791" s="591">
        <f t="shared" si="27"/>
        <v>45.13</v>
      </c>
      <c r="J1791" s="589" t="s">
        <v>474</v>
      </c>
      <c r="K1791" s="589" t="s">
        <v>528</v>
      </c>
      <c r="L1791" s="590">
        <v>43087</v>
      </c>
      <c r="M1791" s="589" t="s">
        <v>71</v>
      </c>
      <c r="N1791" s="589" t="s">
        <v>474</v>
      </c>
    </row>
    <row r="1792" spans="1:14" x14ac:dyDescent="0.2">
      <c r="A1792" s="589" t="s">
        <v>611</v>
      </c>
      <c r="B1792" s="589" t="s">
        <v>9428</v>
      </c>
      <c r="C1792" s="589" t="s">
        <v>9429</v>
      </c>
      <c r="D1792" s="589" t="s">
        <v>9430</v>
      </c>
      <c r="E1792" s="589" t="s">
        <v>9431</v>
      </c>
      <c r="F1792" s="590">
        <v>43091</v>
      </c>
      <c r="G1792" s="591">
        <v>297</v>
      </c>
      <c r="H1792" s="591">
        <v>1</v>
      </c>
      <c r="I1792" s="591">
        <f t="shared" si="27"/>
        <v>297</v>
      </c>
      <c r="J1792" s="589" t="s">
        <v>474</v>
      </c>
      <c r="K1792" s="589" t="s">
        <v>2125</v>
      </c>
      <c r="L1792" s="590">
        <v>43091</v>
      </c>
      <c r="M1792" s="589" t="s">
        <v>71</v>
      </c>
      <c r="N1792" s="589" t="s">
        <v>474</v>
      </c>
    </row>
    <row r="1793" spans="1:14" x14ac:dyDescent="0.2">
      <c r="A1793" s="589" t="s">
        <v>611</v>
      </c>
      <c r="B1793" s="589" t="s">
        <v>9432</v>
      </c>
      <c r="C1793" s="589" t="s">
        <v>9433</v>
      </c>
      <c r="D1793" s="589" t="s">
        <v>9434</v>
      </c>
      <c r="E1793" s="589" t="s">
        <v>9435</v>
      </c>
      <c r="F1793" s="590">
        <v>43069</v>
      </c>
      <c r="G1793" s="591">
        <v>37.93</v>
      </c>
      <c r="H1793" s="591">
        <v>1</v>
      </c>
      <c r="I1793" s="591">
        <f t="shared" si="27"/>
        <v>37.93</v>
      </c>
      <c r="J1793" s="589" t="s">
        <v>9436</v>
      </c>
      <c r="K1793" s="589" t="s">
        <v>111</v>
      </c>
      <c r="L1793" s="590">
        <v>43070</v>
      </c>
      <c r="M1793" s="589" t="s">
        <v>71</v>
      </c>
      <c r="N1793" s="589" t="s">
        <v>9437</v>
      </c>
    </row>
    <row r="1794" spans="1:14" x14ac:dyDescent="0.2">
      <c r="A1794" s="589" t="s">
        <v>611</v>
      </c>
      <c r="B1794" s="589" t="s">
        <v>9432</v>
      </c>
      <c r="C1794" s="589" t="s">
        <v>9433</v>
      </c>
      <c r="D1794" s="589" t="s">
        <v>9434</v>
      </c>
      <c r="E1794" s="589" t="s">
        <v>9438</v>
      </c>
      <c r="F1794" s="590">
        <v>43069</v>
      </c>
      <c r="G1794" s="591">
        <v>1039.81</v>
      </c>
      <c r="H1794" s="591">
        <v>1</v>
      </c>
      <c r="I1794" s="591">
        <f t="shared" si="27"/>
        <v>1039.81</v>
      </c>
      <c r="J1794" s="589" t="s">
        <v>9439</v>
      </c>
      <c r="K1794" s="589" t="s">
        <v>111</v>
      </c>
      <c r="L1794" s="590">
        <v>43070</v>
      </c>
      <c r="M1794" s="589" t="s">
        <v>71</v>
      </c>
      <c r="N1794" s="589" t="s">
        <v>9440</v>
      </c>
    </row>
    <row r="1795" spans="1:14" x14ac:dyDescent="0.2">
      <c r="A1795" s="589" t="s">
        <v>611</v>
      </c>
      <c r="B1795" s="589" t="s">
        <v>9441</v>
      </c>
      <c r="C1795" s="589" t="s">
        <v>9442</v>
      </c>
      <c r="D1795" s="589" t="s">
        <v>9443</v>
      </c>
      <c r="E1795" s="589" t="s">
        <v>9444</v>
      </c>
      <c r="F1795" s="590">
        <v>43069</v>
      </c>
      <c r="G1795" s="591">
        <v>1143.04</v>
      </c>
      <c r="H1795" s="591">
        <v>1</v>
      </c>
      <c r="I1795" s="591">
        <f t="shared" ref="I1795:I1858" si="28">G1795*H1795</f>
        <v>1143.04</v>
      </c>
      <c r="J1795" s="589" t="s">
        <v>9445</v>
      </c>
      <c r="K1795" s="589" t="s">
        <v>2151</v>
      </c>
      <c r="L1795" s="590">
        <v>43073</v>
      </c>
      <c r="M1795" s="589" t="s">
        <v>71</v>
      </c>
      <c r="N1795" s="589" t="s">
        <v>9446</v>
      </c>
    </row>
    <row r="1796" spans="1:14" x14ac:dyDescent="0.2">
      <c r="A1796" s="589" t="s">
        <v>611</v>
      </c>
      <c r="B1796" s="589" t="s">
        <v>9447</v>
      </c>
      <c r="C1796" s="589" t="s">
        <v>9448</v>
      </c>
      <c r="D1796" s="589" t="s">
        <v>9449</v>
      </c>
      <c r="E1796" s="589" t="s">
        <v>9450</v>
      </c>
      <c r="F1796" s="590">
        <v>43070</v>
      </c>
      <c r="G1796" s="591">
        <v>60.3</v>
      </c>
      <c r="H1796" s="591">
        <v>1</v>
      </c>
      <c r="I1796" s="591">
        <f t="shared" si="28"/>
        <v>60.3</v>
      </c>
      <c r="J1796" s="589" t="s">
        <v>474</v>
      </c>
      <c r="K1796" s="589" t="s">
        <v>492</v>
      </c>
      <c r="L1796" s="590">
        <v>43091</v>
      </c>
      <c r="M1796" s="589" t="s">
        <v>71</v>
      </c>
      <c r="N1796" s="589" t="s">
        <v>474</v>
      </c>
    </row>
    <row r="1797" spans="1:14" x14ac:dyDescent="0.2">
      <c r="A1797" s="589" t="s">
        <v>611</v>
      </c>
      <c r="B1797" s="589" t="s">
        <v>3678</v>
      </c>
      <c r="C1797" s="589" t="s">
        <v>3679</v>
      </c>
      <c r="D1797" s="589" t="s">
        <v>3680</v>
      </c>
      <c r="E1797" s="589" t="s">
        <v>9451</v>
      </c>
      <c r="F1797" s="590">
        <v>43089</v>
      </c>
      <c r="G1797" s="591">
        <v>159</v>
      </c>
      <c r="H1797" s="591">
        <v>1</v>
      </c>
      <c r="I1797" s="591">
        <f t="shared" si="28"/>
        <v>159</v>
      </c>
      <c r="J1797" s="589" t="s">
        <v>474</v>
      </c>
      <c r="K1797" s="589" t="s">
        <v>206</v>
      </c>
      <c r="L1797" s="590">
        <v>43096</v>
      </c>
      <c r="M1797" s="589" t="s">
        <v>71</v>
      </c>
      <c r="N1797" s="589" t="s">
        <v>474</v>
      </c>
    </row>
    <row r="1798" spans="1:14" x14ac:dyDescent="0.2">
      <c r="A1798" s="589" t="s">
        <v>611</v>
      </c>
      <c r="B1798" s="589" t="s">
        <v>3678</v>
      </c>
      <c r="C1798" s="589" t="s">
        <v>3679</v>
      </c>
      <c r="D1798" s="589" t="s">
        <v>3680</v>
      </c>
      <c r="E1798" s="589" t="s">
        <v>9452</v>
      </c>
      <c r="F1798" s="590">
        <v>43089</v>
      </c>
      <c r="G1798" s="591">
        <v>318</v>
      </c>
      <c r="H1798" s="591">
        <v>1</v>
      </c>
      <c r="I1798" s="591">
        <f t="shared" si="28"/>
        <v>318</v>
      </c>
      <c r="J1798" s="589" t="s">
        <v>474</v>
      </c>
      <c r="K1798" s="589" t="s">
        <v>206</v>
      </c>
      <c r="L1798" s="590">
        <v>43096</v>
      </c>
      <c r="M1798" s="589" t="s">
        <v>71</v>
      </c>
      <c r="N1798" s="589" t="s">
        <v>474</v>
      </c>
    </row>
    <row r="1799" spans="1:14" x14ac:dyDescent="0.2">
      <c r="A1799" s="589" t="s">
        <v>611</v>
      </c>
      <c r="B1799" s="589" t="s">
        <v>3678</v>
      </c>
      <c r="C1799" s="589" t="s">
        <v>3679</v>
      </c>
      <c r="D1799" s="589" t="s">
        <v>3680</v>
      </c>
      <c r="E1799" s="589" t="s">
        <v>9453</v>
      </c>
      <c r="F1799" s="590">
        <v>43089</v>
      </c>
      <c r="G1799" s="591">
        <v>159</v>
      </c>
      <c r="H1799" s="591">
        <v>1</v>
      </c>
      <c r="I1799" s="591">
        <f t="shared" si="28"/>
        <v>159</v>
      </c>
      <c r="J1799" s="589" t="s">
        <v>474</v>
      </c>
      <c r="K1799" s="589" t="s">
        <v>206</v>
      </c>
      <c r="L1799" s="590">
        <v>43096</v>
      </c>
      <c r="M1799" s="589" t="s">
        <v>71</v>
      </c>
      <c r="N1799" s="589" t="s">
        <v>474</v>
      </c>
    </row>
    <row r="1800" spans="1:14" x14ac:dyDescent="0.2">
      <c r="A1800" s="589" t="s">
        <v>611</v>
      </c>
      <c r="B1800" s="589" t="s">
        <v>3678</v>
      </c>
      <c r="C1800" s="589" t="s">
        <v>3679</v>
      </c>
      <c r="D1800" s="589" t="s">
        <v>3680</v>
      </c>
      <c r="E1800" s="589" t="s">
        <v>9454</v>
      </c>
      <c r="F1800" s="590">
        <v>43089</v>
      </c>
      <c r="G1800" s="591">
        <v>159</v>
      </c>
      <c r="H1800" s="591">
        <v>1</v>
      </c>
      <c r="I1800" s="591">
        <f t="shared" si="28"/>
        <v>159</v>
      </c>
      <c r="J1800" s="589" t="s">
        <v>474</v>
      </c>
      <c r="K1800" s="589" t="s">
        <v>206</v>
      </c>
      <c r="L1800" s="590">
        <v>43096</v>
      </c>
      <c r="M1800" s="589" t="s">
        <v>71</v>
      </c>
      <c r="N1800" s="589" t="s">
        <v>474</v>
      </c>
    </row>
    <row r="1801" spans="1:14" x14ac:dyDescent="0.2">
      <c r="A1801" s="589" t="s">
        <v>611</v>
      </c>
      <c r="B1801" s="589" t="s">
        <v>3678</v>
      </c>
      <c r="C1801" s="589" t="s">
        <v>3679</v>
      </c>
      <c r="D1801" s="589" t="s">
        <v>3680</v>
      </c>
      <c r="E1801" s="589" t="s">
        <v>9455</v>
      </c>
      <c r="F1801" s="590">
        <v>43089</v>
      </c>
      <c r="G1801" s="591">
        <v>159</v>
      </c>
      <c r="H1801" s="591">
        <v>1</v>
      </c>
      <c r="I1801" s="591">
        <f t="shared" si="28"/>
        <v>159</v>
      </c>
      <c r="J1801" s="589" t="s">
        <v>474</v>
      </c>
      <c r="K1801" s="589" t="s">
        <v>206</v>
      </c>
      <c r="L1801" s="590">
        <v>43096</v>
      </c>
      <c r="M1801" s="589" t="s">
        <v>71</v>
      </c>
      <c r="N1801" s="589" t="s">
        <v>474</v>
      </c>
    </row>
    <row r="1802" spans="1:14" x14ac:dyDescent="0.2">
      <c r="A1802" s="589" t="s">
        <v>611</v>
      </c>
      <c r="B1802" s="589" t="s">
        <v>9456</v>
      </c>
      <c r="C1802" s="589" t="s">
        <v>9457</v>
      </c>
      <c r="D1802" s="589" t="s">
        <v>9458</v>
      </c>
      <c r="E1802" s="589" t="s">
        <v>9459</v>
      </c>
      <c r="F1802" s="590">
        <v>43069</v>
      </c>
      <c r="G1802" s="591">
        <v>9.44</v>
      </c>
      <c r="H1802" s="591">
        <v>1</v>
      </c>
      <c r="I1802" s="591">
        <f t="shared" si="28"/>
        <v>9.44</v>
      </c>
      <c r="J1802" s="589" t="s">
        <v>474</v>
      </c>
      <c r="K1802" s="589" t="s">
        <v>9460</v>
      </c>
      <c r="L1802" s="590">
        <v>43073</v>
      </c>
      <c r="M1802" s="589" t="s">
        <v>71</v>
      </c>
      <c r="N1802" s="589" t="s">
        <v>474</v>
      </c>
    </row>
    <row r="1803" spans="1:14" x14ac:dyDescent="0.2">
      <c r="A1803" s="589" t="s">
        <v>611</v>
      </c>
      <c r="B1803" s="589" t="s">
        <v>9456</v>
      </c>
      <c r="C1803" s="589" t="s">
        <v>9457</v>
      </c>
      <c r="D1803" s="589" t="s">
        <v>9458</v>
      </c>
      <c r="E1803" s="589" t="s">
        <v>9461</v>
      </c>
      <c r="F1803" s="590">
        <v>43069</v>
      </c>
      <c r="G1803" s="591">
        <v>9.44</v>
      </c>
      <c r="H1803" s="591">
        <v>1</v>
      </c>
      <c r="I1803" s="591">
        <f t="shared" si="28"/>
        <v>9.44</v>
      </c>
      <c r="J1803" s="589" t="s">
        <v>474</v>
      </c>
      <c r="K1803" s="589" t="s">
        <v>111</v>
      </c>
      <c r="L1803" s="590">
        <v>43073</v>
      </c>
      <c r="M1803" s="589" t="s">
        <v>71</v>
      </c>
      <c r="N1803" s="589" t="s">
        <v>474</v>
      </c>
    </row>
    <row r="1804" spans="1:14" x14ac:dyDescent="0.2">
      <c r="A1804" s="589" t="s">
        <v>611</v>
      </c>
      <c r="B1804" s="589" t="s">
        <v>9456</v>
      </c>
      <c r="C1804" s="589" t="s">
        <v>9457</v>
      </c>
      <c r="D1804" s="589" t="s">
        <v>9458</v>
      </c>
      <c r="E1804" s="589" t="s">
        <v>9462</v>
      </c>
      <c r="F1804" s="590">
        <v>43069</v>
      </c>
      <c r="G1804" s="591">
        <v>9.44</v>
      </c>
      <c r="H1804" s="591">
        <v>1</v>
      </c>
      <c r="I1804" s="591">
        <f t="shared" si="28"/>
        <v>9.44</v>
      </c>
      <c r="J1804" s="589" t="s">
        <v>474</v>
      </c>
      <c r="K1804" s="589" t="s">
        <v>111</v>
      </c>
      <c r="L1804" s="590">
        <v>43073</v>
      </c>
      <c r="M1804" s="589" t="s">
        <v>71</v>
      </c>
      <c r="N1804" s="589" t="s">
        <v>474</v>
      </c>
    </row>
    <row r="1805" spans="1:14" x14ac:dyDescent="0.2">
      <c r="A1805" s="589" t="s">
        <v>611</v>
      </c>
      <c r="B1805" s="589" t="s">
        <v>9456</v>
      </c>
      <c r="C1805" s="589" t="s">
        <v>9457</v>
      </c>
      <c r="D1805" s="589" t="s">
        <v>9458</v>
      </c>
      <c r="E1805" s="589" t="s">
        <v>9463</v>
      </c>
      <c r="F1805" s="590">
        <v>43069</v>
      </c>
      <c r="G1805" s="591">
        <v>28.31</v>
      </c>
      <c r="H1805" s="591">
        <v>1</v>
      </c>
      <c r="I1805" s="591">
        <f t="shared" si="28"/>
        <v>28.31</v>
      </c>
      <c r="J1805" s="589" t="s">
        <v>474</v>
      </c>
      <c r="K1805" s="589" t="s">
        <v>111</v>
      </c>
      <c r="L1805" s="590">
        <v>43073</v>
      </c>
      <c r="M1805" s="589" t="s">
        <v>71</v>
      </c>
      <c r="N1805" s="589" t="s">
        <v>474</v>
      </c>
    </row>
    <row r="1806" spans="1:14" x14ac:dyDescent="0.2">
      <c r="A1806" s="589" t="s">
        <v>611</v>
      </c>
      <c r="B1806" s="589" t="s">
        <v>9456</v>
      </c>
      <c r="C1806" s="589" t="s">
        <v>9457</v>
      </c>
      <c r="D1806" s="589" t="s">
        <v>9458</v>
      </c>
      <c r="E1806" s="589" t="s">
        <v>9464</v>
      </c>
      <c r="F1806" s="590">
        <v>43069</v>
      </c>
      <c r="G1806" s="591">
        <v>9.44</v>
      </c>
      <c r="H1806" s="591">
        <v>1</v>
      </c>
      <c r="I1806" s="591">
        <f t="shared" si="28"/>
        <v>9.44</v>
      </c>
      <c r="J1806" s="589" t="s">
        <v>474</v>
      </c>
      <c r="K1806" s="589" t="s">
        <v>111</v>
      </c>
      <c r="L1806" s="590">
        <v>43073</v>
      </c>
      <c r="M1806" s="589" t="s">
        <v>71</v>
      </c>
      <c r="N1806" s="589" t="s">
        <v>474</v>
      </c>
    </row>
    <row r="1807" spans="1:14" x14ac:dyDescent="0.2">
      <c r="A1807" s="589" t="s">
        <v>611</v>
      </c>
      <c r="B1807" s="589" t="s">
        <v>81</v>
      </c>
      <c r="C1807" s="589" t="s">
        <v>82</v>
      </c>
      <c r="D1807" s="589" t="s">
        <v>83</v>
      </c>
      <c r="E1807" s="589" t="s">
        <v>9465</v>
      </c>
      <c r="F1807" s="590">
        <v>43067</v>
      </c>
      <c r="G1807" s="591">
        <v>455.29</v>
      </c>
      <c r="H1807" s="591">
        <v>1</v>
      </c>
      <c r="I1807" s="591">
        <f t="shared" si="28"/>
        <v>455.29</v>
      </c>
      <c r="J1807" s="589" t="s">
        <v>474</v>
      </c>
      <c r="K1807" s="589" t="s">
        <v>526</v>
      </c>
      <c r="L1807" s="590">
        <v>43080</v>
      </c>
      <c r="M1807" s="589" t="s">
        <v>71</v>
      </c>
      <c r="N1807" s="589" t="s">
        <v>474</v>
      </c>
    </row>
    <row r="1808" spans="1:14" x14ac:dyDescent="0.2">
      <c r="A1808" s="589" t="s">
        <v>611</v>
      </c>
      <c r="B1808" s="589" t="s">
        <v>81</v>
      </c>
      <c r="C1808" s="589" t="s">
        <v>82</v>
      </c>
      <c r="D1808" s="589" t="s">
        <v>83</v>
      </c>
      <c r="E1808" s="589" t="s">
        <v>9466</v>
      </c>
      <c r="F1808" s="590">
        <v>43084</v>
      </c>
      <c r="G1808" s="591">
        <v>1856.17</v>
      </c>
      <c r="H1808" s="591">
        <v>1</v>
      </c>
      <c r="I1808" s="591">
        <f t="shared" si="28"/>
        <v>1856.17</v>
      </c>
      <c r="J1808" s="589" t="s">
        <v>474</v>
      </c>
      <c r="K1808" s="589" t="s">
        <v>133</v>
      </c>
      <c r="L1808" s="590">
        <v>43088</v>
      </c>
      <c r="M1808" s="589" t="s">
        <v>71</v>
      </c>
      <c r="N1808" s="589" t="s">
        <v>474</v>
      </c>
    </row>
    <row r="1809" spans="1:14" x14ac:dyDescent="0.2">
      <c r="A1809" s="589" t="s">
        <v>611</v>
      </c>
      <c r="B1809" s="589" t="s">
        <v>81</v>
      </c>
      <c r="C1809" s="589" t="s">
        <v>82</v>
      </c>
      <c r="D1809" s="589" t="s">
        <v>83</v>
      </c>
      <c r="E1809" s="589" t="s">
        <v>9467</v>
      </c>
      <c r="F1809" s="590">
        <v>43084</v>
      </c>
      <c r="G1809" s="591">
        <v>348.01</v>
      </c>
      <c r="H1809" s="591">
        <v>1</v>
      </c>
      <c r="I1809" s="591">
        <f t="shared" si="28"/>
        <v>348.01</v>
      </c>
      <c r="J1809" s="589" t="s">
        <v>474</v>
      </c>
      <c r="K1809" s="589" t="s">
        <v>133</v>
      </c>
      <c r="L1809" s="590">
        <v>43088</v>
      </c>
      <c r="M1809" s="589" t="s">
        <v>71</v>
      </c>
      <c r="N1809" s="589" t="s">
        <v>474</v>
      </c>
    </row>
    <row r="1810" spans="1:14" x14ac:dyDescent="0.2">
      <c r="A1810" s="589" t="s">
        <v>611</v>
      </c>
      <c r="B1810" s="589" t="s">
        <v>81</v>
      </c>
      <c r="C1810" s="589" t="s">
        <v>82</v>
      </c>
      <c r="D1810" s="589" t="s">
        <v>83</v>
      </c>
      <c r="E1810" s="589" t="s">
        <v>9468</v>
      </c>
      <c r="F1810" s="590">
        <v>43084</v>
      </c>
      <c r="G1810" s="591">
        <v>181.62</v>
      </c>
      <c r="H1810" s="591">
        <v>1</v>
      </c>
      <c r="I1810" s="591">
        <f t="shared" si="28"/>
        <v>181.62</v>
      </c>
      <c r="J1810" s="589" t="s">
        <v>474</v>
      </c>
      <c r="K1810" s="589" t="s">
        <v>133</v>
      </c>
      <c r="L1810" s="590">
        <v>43088</v>
      </c>
      <c r="M1810" s="589" t="s">
        <v>71</v>
      </c>
      <c r="N1810" s="589" t="s">
        <v>474</v>
      </c>
    </row>
    <row r="1811" spans="1:14" x14ac:dyDescent="0.2">
      <c r="A1811" s="589" t="s">
        <v>611</v>
      </c>
      <c r="B1811" s="589" t="s">
        <v>81</v>
      </c>
      <c r="C1811" s="589" t="s">
        <v>82</v>
      </c>
      <c r="D1811" s="589" t="s">
        <v>83</v>
      </c>
      <c r="E1811" s="589" t="s">
        <v>9469</v>
      </c>
      <c r="F1811" s="590">
        <v>43084</v>
      </c>
      <c r="G1811" s="591">
        <v>271.52999999999997</v>
      </c>
      <c r="H1811" s="591">
        <v>1</v>
      </c>
      <c r="I1811" s="591">
        <f t="shared" si="28"/>
        <v>271.52999999999997</v>
      </c>
      <c r="J1811" s="589" t="s">
        <v>474</v>
      </c>
      <c r="K1811" s="589" t="s">
        <v>133</v>
      </c>
      <c r="L1811" s="590">
        <v>43088</v>
      </c>
      <c r="M1811" s="589" t="s">
        <v>71</v>
      </c>
      <c r="N1811" s="589" t="s">
        <v>474</v>
      </c>
    </row>
    <row r="1812" spans="1:14" x14ac:dyDescent="0.2">
      <c r="A1812" s="589" t="s">
        <v>611</v>
      </c>
      <c r="B1812" s="589" t="s">
        <v>81</v>
      </c>
      <c r="C1812" s="589" t="s">
        <v>82</v>
      </c>
      <c r="D1812" s="589" t="s">
        <v>83</v>
      </c>
      <c r="E1812" s="589" t="s">
        <v>9470</v>
      </c>
      <c r="F1812" s="590">
        <v>43084</v>
      </c>
      <c r="G1812" s="591">
        <v>348.01</v>
      </c>
      <c r="H1812" s="591">
        <v>1</v>
      </c>
      <c r="I1812" s="591">
        <f t="shared" si="28"/>
        <v>348.01</v>
      </c>
      <c r="J1812" s="589" t="s">
        <v>474</v>
      </c>
      <c r="K1812" s="589" t="s">
        <v>133</v>
      </c>
      <c r="L1812" s="590">
        <v>43088</v>
      </c>
      <c r="M1812" s="589" t="s">
        <v>71</v>
      </c>
      <c r="N1812" s="589" t="s">
        <v>474</v>
      </c>
    </row>
    <row r="1813" spans="1:14" x14ac:dyDescent="0.2">
      <c r="A1813" s="589" t="s">
        <v>611</v>
      </c>
      <c r="B1813" s="589" t="s">
        <v>81</v>
      </c>
      <c r="C1813" s="589" t="s">
        <v>82</v>
      </c>
      <c r="D1813" s="589" t="s">
        <v>83</v>
      </c>
      <c r="E1813" s="589" t="s">
        <v>9471</v>
      </c>
      <c r="F1813" s="590">
        <v>43084</v>
      </c>
      <c r="G1813" s="591">
        <v>295.58999999999997</v>
      </c>
      <c r="H1813" s="591">
        <v>1</v>
      </c>
      <c r="I1813" s="591">
        <f t="shared" si="28"/>
        <v>295.58999999999997</v>
      </c>
      <c r="J1813" s="589" t="s">
        <v>474</v>
      </c>
      <c r="K1813" s="589" t="s">
        <v>133</v>
      </c>
      <c r="L1813" s="590">
        <v>43088</v>
      </c>
      <c r="M1813" s="589" t="s">
        <v>71</v>
      </c>
      <c r="N1813" s="589" t="s">
        <v>474</v>
      </c>
    </row>
    <row r="1814" spans="1:14" x14ac:dyDescent="0.2">
      <c r="A1814" s="589" t="s">
        <v>611</v>
      </c>
      <c r="B1814" s="589" t="s">
        <v>81</v>
      </c>
      <c r="C1814" s="589" t="s">
        <v>82</v>
      </c>
      <c r="D1814" s="589" t="s">
        <v>83</v>
      </c>
      <c r="E1814" s="589" t="s">
        <v>9472</v>
      </c>
      <c r="F1814" s="590">
        <v>43084</v>
      </c>
      <c r="G1814" s="591">
        <v>78.58</v>
      </c>
      <c r="H1814" s="591">
        <v>1</v>
      </c>
      <c r="I1814" s="591">
        <f t="shared" si="28"/>
        <v>78.58</v>
      </c>
      <c r="J1814" s="589" t="s">
        <v>9473</v>
      </c>
      <c r="K1814" s="589" t="s">
        <v>111</v>
      </c>
      <c r="L1814" s="590">
        <v>43088</v>
      </c>
      <c r="M1814" s="589" t="s">
        <v>71</v>
      </c>
      <c r="N1814" s="589" t="s">
        <v>9474</v>
      </c>
    </row>
    <row r="1815" spans="1:14" x14ac:dyDescent="0.2">
      <c r="A1815" s="589" t="s">
        <v>611</v>
      </c>
      <c r="B1815" s="589" t="s">
        <v>81</v>
      </c>
      <c r="C1815" s="589" t="s">
        <v>82</v>
      </c>
      <c r="D1815" s="589" t="s">
        <v>83</v>
      </c>
      <c r="E1815" s="589" t="s">
        <v>9475</v>
      </c>
      <c r="F1815" s="590">
        <v>43069</v>
      </c>
      <c r="G1815" s="591">
        <v>134.31</v>
      </c>
      <c r="H1815" s="591">
        <v>1</v>
      </c>
      <c r="I1815" s="591">
        <f t="shared" si="28"/>
        <v>134.31</v>
      </c>
      <c r="J1815" s="589" t="s">
        <v>474</v>
      </c>
      <c r="K1815" s="589" t="s">
        <v>133</v>
      </c>
      <c r="L1815" s="590">
        <v>43074</v>
      </c>
      <c r="M1815" s="589" t="s">
        <v>71</v>
      </c>
      <c r="N1815" s="589" t="s">
        <v>474</v>
      </c>
    </row>
    <row r="1816" spans="1:14" x14ac:dyDescent="0.2">
      <c r="A1816" s="589" t="s">
        <v>611</v>
      </c>
      <c r="B1816" s="589" t="s">
        <v>81</v>
      </c>
      <c r="C1816" s="589" t="s">
        <v>82</v>
      </c>
      <c r="D1816" s="589" t="s">
        <v>83</v>
      </c>
      <c r="E1816" s="589" t="s">
        <v>9476</v>
      </c>
      <c r="F1816" s="590">
        <v>43069</v>
      </c>
      <c r="G1816" s="591">
        <v>1473.74</v>
      </c>
      <c r="H1816" s="591">
        <v>1</v>
      </c>
      <c r="I1816" s="591">
        <f t="shared" si="28"/>
        <v>1473.74</v>
      </c>
      <c r="J1816" s="589" t="s">
        <v>474</v>
      </c>
      <c r="K1816" s="589" t="s">
        <v>133</v>
      </c>
      <c r="L1816" s="590">
        <v>43074</v>
      </c>
      <c r="M1816" s="589" t="s">
        <v>71</v>
      </c>
      <c r="N1816" s="589" t="s">
        <v>474</v>
      </c>
    </row>
    <row r="1817" spans="1:14" x14ac:dyDescent="0.2">
      <c r="A1817" s="589" t="s">
        <v>611</v>
      </c>
      <c r="B1817" s="589" t="s">
        <v>81</v>
      </c>
      <c r="C1817" s="589" t="s">
        <v>82</v>
      </c>
      <c r="D1817" s="589" t="s">
        <v>83</v>
      </c>
      <c r="E1817" s="589" t="s">
        <v>9477</v>
      </c>
      <c r="F1817" s="590">
        <v>43069</v>
      </c>
      <c r="G1817" s="591">
        <v>181.62</v>
      </c>
      <c r="H1817" s="591">
        <v>1</v>
      </c>
      <c r="I1817" s="591">
        <f t="shared" si="28"/>
        <v>181.62</v>
      </c>
      <c r="J1817" s="589" t="s">
        <v>474</v>
      </c>
      <c r="K1817" s="589" t="s">
        <v>133</v>
      </c>
      <c r="L1817" s="590">
        <v>43074</v>
      </c>
      <c r="M1817" s="589" t="s">
        <v>71</v>
      </c>
      <c r="N1817" s="589" t="s">
        <v>474</v>
      </c>
    </row>
    <row r="1818" spans="1:14" x14ac:dyDescent="0.2">
      <c r="A1818" s="589" t="s">
        <v>611</v>
      </c>
      <c r="B1818" s="589" t="s">
        <v>81</v>
      </c>
      <c r="C1818" s="589" t="s">
        <v>82</v>
      </c>
      <c r="D1818" s="589" t="s">
        <v>83</v>
      </c>
      <c r="E1818" s="589" t="s">
        <v>9478</v>
      </c>
      <c r="F1818" s="590">
        <v>43069</v>
      </c>
      <c r="G1818" s="591">
        <v>272.08999999999997</v>
      </c>
      <c r="H1818" s="591">
        <v>1</v>
      </c>
      <c r="I1818" s="591">
        <f t="shared" si="28"/>
        <v>272.08999999999997</v>
      </c>
      <c r="J1818" s="589" t="s">
        <v>474</v>
      </c>
      <c r="K1818" s="589" t="s">
        <v>133</v>
      </c>
      <c r="L1818" s="590">
        <v>43074</v>
      </c>
      <c r="M1818" s="589" t="s">
        <v>71</v>
      </c>
      <c r="N1818" s="589" t="s">
        <v>474</v>
      </c>
    </row>
    <row r="1819" spans="1:14" x14ac:dyDescent="0.2">
      <c r="A1819" s="589" t="s">
        <v>611</v>
      </c>
      <c r="B1819" s="589" t="s">
        <v>81</v>
      </c>
      <c r="C1819" s="589" t="s">
        <v>82</v>
      </c>
      <c r="D1819" s="589" t="s">
        <v>83</v>
      </c>
      <c r="E1819" s="589" t="s">
        <v>9479</v>
      </c>
      <c r="F1819" s="590">
        <v>43069</v>
      </c>
      <c r="G1819" s="591">
        <v>348.01</v>
      </c>
      <c r="H1819" s="591">
        <v>1</v>
      </c>
      <c r="I1819" s="591">
        <f t="shared" si="28"/>
        <v>348.01</v>
      </c>
      <c r="J1819" s="589" t="s">
        <v>474</v>
      </c>
      <c r="K1819" s="589" t="s">
        <v>133</v>
      </c>
      <c r="L1819" s="590">
        <v>43074</v>
      </c>
      <c r="M1819" s="589" t="s">
        <v>71</v>
      </c>
      <c r="N1819" s="589" t="s">
        <v>474</v>
      </c>
    </row>
    <row r="1820" spans="1:14" x14ac:dyDescent="0.2">
      <c r="A1820" s="589" t="s">
        <v>611</v>
      </c>
      <c r="B1820" s="589" t="s">
        <v>81</v>
      </c>
      <c r="C1820" s="589" t="s">
        <v>82</v>
      </c>
      <c r="D1820" s="589" t="s">
        <v>83</v>
      </c>
      <c r="E1820" s="589" t="s">
        <v>9480</v>
      </c>
      <c r="F1820" s="590">
        <v>43069</v>
      </c>
      <c r="G1820" s="591">
        <v>43.32</v>
      </c>
      <c r="H1820" s="591">
        <v>1</v>
      </c>
      <c r="I1820" s="591">
        <f t="shared" si="28"/>
        <v>43.32</v>
      </c>
      <c r="J1820" s="589" t="s">
        <v>474</v>
      </c>
      <c r="K1820" s="589" t="s">
        <v>133</v>
      </c>
      <c r="L1820" s="590">
        <v>43074</v>
      </c>
      <c r="M1820" s="589" t="s">
        <v>71</v>
      </c>
      <c r="N1820" s="589" t="s">
        <v>474</v>
      </c>
    </row>
    <row r="1821" spans="1:14" x14ac:dyDescent="0.2">
      <c r="A1821" s="589" t="s">
        <v>611</v>
      </c>
      <c r="B1821" s="589" t="s">
        <v>81</v>
      </c>
      <c r="C1821" s="589" t="s">
        <v>82</v>
      </c>
      <c r="D1821" s="589" t="s">
        <v>83</v>
      </c>
      <c r="E1821" s="589" t="s">
        <v>9481</v>
      </c>
      <c r="F1821" s="590">
        <v>43069</v>
      </c>
      <c r="G1821" s="591">
        <v>21.78</v>
      </c>
      <c r="H1821" s="591">
        <v>1</v>
      </c>
      <c r="I1821" s="591">
        <f t="shared" si="28"/>
        <v>21.78</v>
      </c>
      <c r="J1821" s="589" t="s">
        <v>474</v>
      </c>
      <c r="K1821" s="589" t="s">
        <v>2492</v>
      </c>
      <c r="L1821" s="590">
        <v>43073</v>
      </c>
      <c r="M1821" s="589" t="s">
        <v>71</v>
      </c>
      <c r="N1821" s="589" t="s">
        <v>474</v>
      </c>
    </row>
    <row r="1822" spans="1:14" x14ac:dyDescent="0.2">
      <c r="A1822" s="589" t="s">
        <v>611</v>
      </c>
      <c r="B1822" s="589" t="s">
        <v>81</v>
      </c>
      <c r="C1822" s="589" t="s">
        <v>82</v>
      </c>
      <c r="D1822" s="589" t="s">
        <v>83</v>
      </c>
      <c r="E1822" s="589" t="s">
        <v>9482</v>
      </c>
      <c r="F1822" s="590">
        <v>43054</v>
      </c>
      <c r="G1822" s="591">
        <v>404.46</v>
      </c>
      <c r="H1822" s="591">
        <v>1</v>
      </c>
      <c r="I1822" s="591">
        <f t="shared" si="28"/>
        <v>404.46</v>
      </c>
      <c r="J1822" s="589" t="s">
        <v>474</v>
      </c>
      <c r="K1822" s="589" t="s">
        <v>526</v>
      </c>
      <c r="L1822" s="590">
        <v>43080</v>
      </c>
      <c r="M1822" s="589" t="s">
        <v>71</v>
      </c>
      <c r="N1822" s="589" t="s">
        <v>474</v>
      </c>
    </row>
    <row r="1823" spans="1:14" x14ac:dyDescent="0.2">
      <c r="A1823" s="589" t="s">
        <v>611</v>
      </c>
      <c r="B1823" s="589" t="s">
        <v>238</v>
      </c>
      <c r="C1823" s="589" t="s">
        <v>239</v>
      </c>
      <c r="D1823" s="589" t="s">
        <v>240</v>
      </c>
      <c r="E1823" s="589" t="s">
        <v>9483</v>
      </c>
      <c r="F1823" s="590">
        <v>43084</v>
      </c>
      <c r="G1823" s="591">
        <v>136.31</v>
      </c>
      <c r="H1823" s="591">
        <v>1</v>
      </c>
      <c r="I1823" s="591">
        <f t="shared" si="28"/>
        <v>136.31</v>
      </c>
      <c r="J1823" s="589" t="s">
        <v>9484</v>
      </c>
      <c r="K1823" s="589" t="s">
        <v>492</v>
      </c>
      <c r="L1823" s="590">
        <v>43090</v>
      </c>
      <c r="M1823" s="589" t="s">
        <v>71</v>
      </c>
      <c r="N1823" s="589" t="s">
        <v>9485</v>
      </c>
    </row>
    <row r="1824" spans="1:14" x14ac:dyDescent="0.2">
      <c r="A1824" s="589" t="s">
        <v>611</v>
      </c>
      <c r="B1824" s="589" t="s">
        <v>9486</v>
      </c>
      <c r="C1824" s="589" t="s">
        <v>9487</v>
      </c>
      <c r="D1824" s="589" t="s">
        <v>9488</v>
      </c>
      <c r="E1824" s="589" t="s">
        <v>9489</v>
      </c>
      <c r="F1824" s="590">
        <v>43047</v>
      </c>
      <c r="G1824" s="591">
        <v>325.23</v>
      </c>
      <c r="H1824" s="591">
        <v>1</v>
      </c>
      <c r="I1824" s="591">
        <f t="shared" si="28"/>
        <v>325.23</v>
      </c>
      <c r="J1824" s="589" t="s">
        <v>9490</v>
      </c>
      <c r="K1824" s="589" t="s">
        <v>2429</v>
      </c>
      <c r="L1824" s="590">
        <v>43074</v>
      </c>
      <c r="M1824" s="589" t="s">
        <v>71</v>
      </c>
      <c r="N1824" s="589" t="s">
        <v>9491</v>
      </c>
    </row>
    <row r="1825" spans="1:14" x14ac:dyDescent="0.2">
      <c r="A1825" s="589" t="s">
        <v>611</v>
      </c>
      <c r="B1825" s="589" t="s">
        <v>78</v>
      </c>
      <c r="C1825" s="589" t="s">
        <v>79</v>
      </c>
      <c r="D1825" s="589" t="s">
        <v>80</v>
      </c>
      <c r="E1825" s="589" t="s">
        <v>9492</v>
      </c>
      <c r="F1825" s="590">
        <v>43090</v>
      </c>
      <c r="G1825" s="591">
        <v>40.909999999999997</v>
      </c>
      <c r="H1825" s="591">
        <v>1</v>
      </c>
      <c r="I1825" s="591">
        <f t="shared" si="28"/>
        <v>40.909999999999997</v>
      </c>
      <c r="J1825" s="589" t="s">
        <v>474</v>
      </c>
      <c r="K1825" s="589" t="s">
        <v>3746</v>
      </c>
      <c r="L1825" s="590">
        <v>43096</v>
      </c>
      <c r="M1825" s="589" t="s">
        <v>71</v>
      </c>
      <c r="N1825" s="589" t="s">
        <v>474</v>
      </c>
    </row>
    <row r="1826" spans="1:14" x14ac:dyDescent="0.2">
      <c r="A1826" s="589" t="s">
        <v>611</v>
      </c>
      <c r="B1826" s="589" t="s">
        <v>78</v>
      </c>
      <c r="C1826" s="589" t="s">
        <v>79</v>
      </c>
      <c r="D1826" s="589" t="s">
        <v>80</v>
      </c>
      <c r="E1826" s="589" t="s">
        <v>9493</v>
      </c>
      <c r="F1826" s="590">
        <v>43090</v>
      </c>
      <c r="G1826" s="591">
        <v>85.49</v>
      </c>
      <c r="H1826" s="591">
        <v>1</v>
      </c>
      <c r="I1826" s="591">
        <f t="shared" si="28"/>
        <v>85.49</v>
      </c>
      <c r="J1826" s="589" t="s">
        <v>474</v>
      </c>
      <c r="K1826" s="589" t="s">
        <v>118</v>
      </c>
      <c r="L1826" s="590">
        <v>43096</v>
      </c>
      <c r="M1826" s="589" t="s">
        <v>71</v>
      </c>
      <c r="N1826" s="589" t="s">
        <v>474</v>
      </c>
    </row>
    <row r="1827" spans="1:14" x14ac:dyDescent="0.2">
      <c r="A1827" s="589" t="s">
        <v>611</v>
      </c>
      <c r="B1827" s="589" t="s">
        <v>78</v>
      </c>
      <c r="C1827" s="589" t="s">
        <v>79</v>
      </c>
      <c r="D1827" s="589" t="s">
        <v>80</v>
      </c>
      <c r="E1827" s="589" t="s">
        <v>9494</v>
      </c>
      <c r="F1827" s="590">
        <v>43069</v>
      </c>
      <c r="G1827" s="591">
        <v>61.32</v>
      </c>
      <c r="H1827" s="591">
        <v>1</v>
      </c>
      <c r="I1827" s="591">
        <f t="shared" si="28"/>
        <v>61.32</v>
      </c>
      <c r="J1827" s="589" t="s">
        <v>474</v>
      </c>
      <c r="K1827" s="589" t="s">
        <v>2488</v>
      </c>
      <c r="L1827" s="590">
        <v>43080</v>
      </c>
      <c r="M1827" s="589" t="s">
        <v>71</v>
      </c>
      <c r="N1827" s="589" t="s">
        <v>474</v>
      </c>
    </row>
    <row r="1828" spans="1:14" x14ac:dyDescent="0.2">
      <c r="A1828" s="589" t="s">
        <v>611</v>
      </c>
      <c r="B1828" s="589" t="s">
        <v>78</v>
      </c>
      <c r="C1828" s="589" t="s">
        <v>79</v>
      </c>
      <c r="D1828" s="589" t="s">
        <v>80</v>
      </c>
      <c r="E1828" s="589" t="s">
        <v>9495</v>
      </c>
      <c r="F1828" s="590">
        <v>43069</v>
      </c>
      <c r="G1828" s="591">
        <v>61.67</v>
      </c>
      <c r="H1828" s="591">
        <v>1</v>
      </c>
      <c r="I1828" s="591">
        <f t="shared" si="28"/>
        <v>61.67</v>
      </c>
      <c r="J1828" s="589" t="s">
        <v>474</v>
      </c>
      <c r="K1828" s="589" t="s">
        <v>2488</v>
      </c>
      <c r="L1828" s="590">
        <v>43080</v>
      </c>
      <c r="M1828" s="589" t="s">
        <v>71</v>
      </c>
      <c r="N1828" s="589" t="s">
        <v>474</v>
      </c>
    </row>
    <row r="1829" spans="1:14" x14ac:dyDescent="0.2">
      <c r="A1829" s="589" t="s">
        <v>611</v>
      </c>
      <c r="B1829" s="589" t="s">
        <v>9496</v>
      </c>
      <c r="C1829" s="589" t="s">
        <v>9497</v>
      </c>
      <c r="D1829" s="589" t="s">
        <v>9498</v>
      </c>
      <c r="E1829" s="589" t="s">
        <v>9499</v>
      </c>
      <c r="F1829" s="590">
        <v>43081</v>
      </c>
      <c r="G1829" s="591">
        <v>124.63</v>
      </c>
      <c r="H1829" s="591">
        <v>1</v>
      </c>
      <c r="I1829" s="591">
        <f t="shared" si="28"/>
        <v>124.63</v>
      </c>
      <c r="J1829" s="589" t="s">
        <v>9500</v>
      </c>
      <c r="K1829" s="589" t="s">
        <v>346</v>
      </c>
      <c r="L1829" s="590">
        <v>43091</v>
      </c>
      <c r="M1829" s="589" t="s">
        <v>71</v>
      </c>
      <c r="N1829" s="589" t="s">
        <v>9501</v>
      </c>
    </row>
    <row r="1830" spans="1:14" x14ac:dyDescent="0.2">
      <c r="A1830" s="589" t="s">
        <v>611</v>
      </c>
      <c r="B1830" s="589" t="s">
        <v>5085</v>
      </c>
      <c r="C1830" s="589" t="s">
        <v>5086</v>
      </c>
      <c r="D1830" s="589" t="s">
        <v>5087</v>
      </c>
      <c r="E1830" s="589" t="s">
        <v>9502</v>
      </c>
      <c r="F1830" s="590">
        <v>43087</v>
      </c>
      <c r="G1830" s="591">
        <v>482</v>
      </c>
      <c r="H1830" s="591">
        <v>1</v>
      </c>
      <c r="I1830" s="591">
        <f t="shared" si="28"/>
        <v>482</v>
      </c>
      <c r="J1830" s="589" t="s">
        <v>9503</v>
      </c>
      <c r="K1830" s="589" t="s">
        <v>423</v>
      </c>
      <c r="L1830" s="590">
        <v>43091</v>
      </c>
      <c r="M1830" s="589" t="s">
        <v>71</v>
      </c>
      <c r="N1830" s="589" t="s">
        <v>9504</v>
      </c>
    </row>
    <row r="1831" spans="1:14" x14ac:dyDescent="0.2">
      <c r="A1831" s="589" t="s">
        <v>611</v>
      </c>
      <c r="B1831" s="589" t="s">
        <v>9505</v>
      </c>
      <c r="C1831" s="589" t="s">
        <v>9506</v>
      </c>
      <c r="D1831" s="589" t="s">
        <v>9507</v>
      </c>
      <c r="E1831" s="589" t="s">
        <v>9508</v>
      </c>
      <c r="F1831" s="590">
        <v>43087</v>
      </c>
      <c r="G1831" s="591">
        <v>266.2</v>
      </c>
      <c r="H1831" s="591">
        <v>1</v>
      </c>
      <c r="I1831" s="591">
        <f t="shared" si="28"/>
        <v>266.2</v>
      </c>
      <c r="J1831" s="589" t="s">
        <v>9509</v>
      </c>
      <c r="K1831" s="589" t="s">
        <v>1529</v>
      </c>
      <c r="L1831" s="590">
        <v>43088</v>
      </c>
      <c r="M1831" s="589" t="s">
        <v>71</v>
      </c>
      <c r="N1831" s="589" t="s">
        <v>9510</v>
      </c>
    </row>
    <row r="1832" spans="1:14" x14ac:dyDescent="0.2">
      <c r="A1832" s="589" t="s">
        <v>611</v>
      </c>
      <c r="B1832" s="589" t="s">
        <v>75</v>
      </c>
      <c r="C1832" s="589" t="s">
        <v>76</v>
      </c>
      <c r="D1832" s="589" t="s">
        <v>77</v>
      </c>
      <c r="E1832" s="589" t="s">
        <v>9511</v>
      </c>
      <c r="F1832" s="590">
        <v>43069</v>
      </c>
      <c r="G1832" s="591">
        <v>1000.67</v>
      </c>
      <c r="H1832" s="591">
        <v>1</v>
      </c>
      <c r="I1832" s="591">
        <f t="shared" si="28"/>
        <v>1000.67</v>
      </c>
      <c r="J1832" s="589" t="s">
        <v>474</v>
      </c>
      <c r="K1832" s="589" t="s">
        <v>111</v>
      </c>
      <c r="L1832" s="590">
        <v>43073</v>
      </c>
      <c r="M1832" s="589" t="s">
        <v>71</v>
      </c>
      <c r="N1832" s="589" t="s">
        <v>474</v>
      </c>
    </row>
    <row r="1833" spans="1:14" x14ac:dyDescent="0.2">
      <c r="A1833" s="589" t="s">
        <v>611</v>
      </c>
      <c r="B1833" s="589" t="s">
        <v>75</v>
      </c>
      <c r="C1833" s="589" t="s">
        <v>76</v>
      </c>
      <c r="D1833" s="589" t="s">
        <v>77</v>
      </c>
      <c r="E1833" s="589" t="s">
        <v>9512</v>
      </c>
      <c r="F1833" s="590">
        <v>43069</v>
      </c>
      <c r="G1833" s="591">
        <v>5530.97</v>
      </c>
      <c r="H1833" s="591">
        <v>1</v>
      </c>
      <c r="I1833" s="591">
        <f t="shared" si="28"/>
        <v>5530.97</v>
      </c>
      <c r="J1833" s="589" t="s">
        <v>474</v>
      </c>
      <c r="K1833" s="589" t="s">
        <v>111</v>
      </c>
      <c r="L1833" s="590">
        <v>43073</v>
      </c>
      <c r="M1833" s="589" t="s">
        <v>71</v>
      </c>
      <c r="N1833" s="589" t="s">
        <v>474</v>
      </c>
    </row>
    <row r="1834" spans="1:14" x14ac:dyDescent="0.2">
      <c r="A1834" s="589" t="s">
        <v>611</v>
      </c>
      <c r="B1834" s="589" t="s">
        <v>75</v>
      </c>
      <c r="C1834" s="589" t="s">
        <v>76</v>
      </c>
      <c r="D1834" s="589" t="s">
        <v>77</v>
      </c>
      <c r="E1834" s="589" t="s">
        <v>9513</v>
      </c>
      <c r="F1834" s="590">
        <v>43069</v>
      </c>
      <c r="G1834" s="591">
        <v>328.99</v>
      </c>
      <c r="H1834" s="591">
        <v>1</v>
      </c>
      <c r="I1834" s="591">
        <f t="shared" si="28"/>
        <v>328.99</v>
      </c>
      <c r="J1834" s="589" t="s">
        <v>9514</v>
      </c>
      <c r="K1834" s="589" t="s">
        <v>111</v>
      </c>
      <c r="L1834" s="590">
        <v>43070</v>
      </c>
      <c r="M1834" s="589" t="s">
        <v>71</v>
      </c>
      <c r="N1834" s="589" t="s">
        <v>9515</v>
      </c>
    </row>
    <row r="1835" spans="1:14" x14ac:dyDescent="0.2">
      <c r="A1835" s="589" t="s">
        <v>611</v>
      </c>
      <c r="B1835" s="589" t="s">
        <v>75</v>
      </c>
      <c r="C1835" s="589" t="s">
        <v>76</v>
      </c>
      <c r="D1835" s="589" t="s">
        <v>77</v>
      </c>
      <c r="E1835" s="589" t="s">
        <v>9516</v>
      </c>
      <c r="F1835" s="590">
        <v>43069</v>
      </c>
      <c r="G1835" s="591">
        <v>89.84</v>
      </c>
      <c r="H1835" s="591">
        <v>1</v>
      </c>
      <c r="I1835" s="591">
        <f t="shared" si="28"/>
        <v>89.84</v>
      </c>
      <c r="J1835" s="589" t="s">
        <v>9517</v>
      </c>
      <c r="K1835" s="589" t="s">
        <v>111</v>
      </c>
      <c r="L1835" s="590">
        <v>43070</v>
      </c>
      <c r="M1835" s="589" t="s">
        <v>71</v>
      </c>
      <c r="N1835" s="589" t="s">
        <v>9518</v>
      </c>
    </row>
    <row r="1836" spans="1:14" x14ac:dyDescent="0.2">
      <c r="A1836" s="589" t="s">
        <v>611</v>
      </c>
      <c r="B1836" s="589" t="s">
        <v>75</v>
      </c>
      <c r="C1836" s="589" t="s">
        <v>76</v>
      </c>
      <c r="D1836" s="589" t="s">
        <v>77</v>
      </c>
      <c r="E1836" s="589" t="s">
        <v>9519</v>
      </c>
      <c r="F1836" s="590">
        <v>43069</v>
      </c>
      <c r="G1836" s="591">
        <v>1012.77</v>
      </c>
      <c r="H1836" s="591">
        <v>1</v>
      </c>
      <c r="I1836" s="591">
        <f t="shared" si="28"/>
        <v>1012.77</v>
      </c>
      <c r="J1836" s="589" t="s">
        <v>9520</v>
      </c>
      <c r="K1836" s="589" t="s">
        <v>111</v>
      </c>
      <c r="L1836" s="590">
        <v>43070</v>
      </c>
      <c r="M1836" s="589" t="s">
        <v>71</v>
      </c>
      <c r="N1836" s="589" t="s">
        <v>9521</v>
      </c>
    </row>
    <row r="1837" spans="1:14" x14ac:dyDescent="0.2">
      <c r="A1837" s="589" t="s">
        <v>611</v>
      </c>
      <c r="B1837" s="589" t="s">
        <v>75</v>
      </c>
      <c r="C1837" s="589" t="s">
        <v>76</v>
      </c>
      <c r="D1837" s="589" t="s">
        <v>77</v>
      </c>
      <c r="E1837" s="589" t="s">
        <v>9522</v>
      </c>
      <c r="F1837" s="590">
        <v>43069</v>
      </c>
      <c r="G1837" s="591">
        <v>232.56</v>
      </c>
      <c r="H1837" s="591">
        <v>1</v>
      </c>
      <c r="I1837" s="591">
        <f t="shared" si="28"/>
        <v>232.56</v>
      </c>
      <c r="J1837" s="589" t="s">
        <v>9523</v>
      </c>
      <c r="K1837" s="589" t="s">
        <v>111</v>
      </c>
      <c r="L1837" s="590">
        <v>43070</v>
      </c>
      <c r="M1837" s="589" t="s">
        <v>71</v>
      </c>
      <c r="N1837" s="589" t="s">
        <v>9524</v>
      </c>
    </row>
    <row r="1838" spans="1:14" x14ac:dyDescent="0.2">
      <c r="A1838" s="589" t="s">
        <v>611</v>
      </c>
      <c r="B1838" s="589" t="s">
        <v>75</v>
      </c>
      <c r="C1838" s="589" t="s">
        <v>76</v>
      </c>
      <c r="D1838" s="589" t="s">
        <v>77</v>
      </c>
      <c r="E1838" s="589" t="s">
        <v>9525</v>
      </c>
      <c r="F1838" s="590">
        <v>43069</v>
      </c>
      <c r="G1838" s="591">
        <v>613.49</v>
      </c>
      <c r="H1838" s="591">
        <v>1</v>
      </c>
      <c r="I1838" s="591">
        <f t="shared" si="28"/>
        <v>613.49</v>
      </c>
      <c r="J1838" s="589" t="s">
        <v>9526</v>
      </c>
      <c r="K1838" s="589" t="s">
        <v>111</v>
      </c>
      <c r="L1838" s="590">
        <v>43070</v>
      </c>
      <c r="M1838" s="589" t="s">
        <v>71</v>
      </c>
      <c r="N1838" s="589" t="s">
        <v>9527</v>
      </c>
    </row>
    <row r="1839" spans="1:14" x14ac:dyDescent="0.2">
      <c r="A1839" s="589" t="s">
        <v>611</v>
      </c>
      <c r="B1839" s="589" t="s">
        <v>75</v>
      </c>
      <c r="C1839" s="589" t="s">
        <v>76</v>
      </c>
      <c r="D1839" s="589" t="s">
        <v>77</v>
      </c>
      <c r="E1839" s="589" t="s">
        <v>9528</v>
      </c>
      <c r="F1839" s="590">
        <v>43069</v>
      </c>
      <c r="G1839" s="591">
        <v>2818.51</v>
      </c>
      <c r="H1839" s="591">
        <v>1</v>
      </c>
      <c r="I1839" s="591">
        <f t="shared" si="28"/>
        <v>2818.51</v>
      </c>
      <c r="J1839" s="589" t="s">
        <v>9529</v>
      </c>
      <c r="K1839" s="589" t="s">
        <v>111</v>
      </c>
      <c r="L1839" s="590">
        <v>43070</v>
      </c>
      <c r="M1839" s="589" t="s">
        <v>71</v>
      </c>
      <c r="N1839" s="589" t="s">
        <v>9530</v>
      </c>
    </row>
    <row r="1840" spans="1:14" x14ac:dyDescent="0.2">
      <c r="A1840" s="589" t="s">
        <v>611</v>
      </c>
      <c r="B1840" s="589" t="s">
        <v>75</v>
      </c>
      <c r="C1840" s="589" t="s">
        <v>76</v>
      </c>
      <c r="D1840" s="589" t="s">
        <v>77</v>
      </c>
      <c r="E1840" s="589" t="s">
        <v>9531</v>
      </c>
      <c r="F1840" s="590">
        <v>43069</v>
      </c>
      <c r="G1840" s="591">
        <v>82.73</v>
      </c>
      <c r="H1840" s="591">
        <v>1</v>
      </c>
      <c r="I1840" s="591">
        <f t="shared" si="28"/>
        <v>82.73</v>
      </c>
      <c r="J1840" s="589" t="s">
        <v>9532</v>
      </c>
      <c r="K1840" s="589" t="s">
        <v>111</v>
      </c>
      <c r="L1840" s="590">
        <v>43070</v>
      </c>
      <c r="M1840" s="589" t="s">
        <v>71</v>
      </c>
      <c r="N1840" s="589" t="s">
        <v>474</v>
      </c>
    </row>
    <row r="1841" spans="1:14" x14ac:dyDescent="0.2">
      <c r="A1841" s="589" t="s">
        <v>611</v>
      </c>
      <c r="B1841" s="589" t="s">
        <v>75</v>
      </c>
      <c r="C1841" s="589" t="s">
        <v>76</v>
      </c>
      <c r="D1841" s="589" t="s">
        <v>77</v>
      </c>
      <c r="E1841" s="589" t="s">
        <v>9533</v>
      </c>
      <c r="F1841" s="590">
        <v>43069</v>
      </c>
      <c r="G1841" s="591">
        <v>3002.01</v>
      </c>
      <c r="H1841" s="591">
        <v>1</v>
      </c>
      <c r="I1841" s="591">
        <f t="shared" si="28"/>
        <v>3002.01</v>
      </c>
      <c r="J1841" s="589" t="s">
        <v>9534</v>
      </c>
      <c r="K1841" s="589" t="s">
        <v>111</v>
      </c>
      <c r="L1841" s="590">
        <v>43070</v>
      </c>
      <c r="M1841" s="589" t="s">
        <v>71</v>
      </c>
      <c r="N1841" s="589" t="s">
        <v>9535</v>
      </c>
    </row>
    <row r="1842" spans="1:14" x14ac:dyDescent="0.2">
      <c r="A1842" s="589" t="s">
        <v>611</v>
      </c>
      <c r="B1842" s="589" t="s">
        <v>3690</v>
      </c>
      <c r="C1842" s="589" t="s">
        <v>3691</v>
      </c>
      <c r="D1842" s="589" t="s">
        <v>3692</v>
      </c>
      <c r="E1842" s="589" t="s">
        <v>9536</v>
      </c>
      <c r="F1842" s="590">
        <v>43079</v>
      </c>
      <c r="G1842" s="591">
        <v>788.5</v>
      </c>
      <c r="H1842" s="591">
        <v>1</v>
      </c>
      <c r="I1842" s="591">
        <f t="shared" si="28"/>
        <v>788.5</v>
      </c>
      <c r="J1842" s="589" t="s">
        <v>9537</v>
      </c>
      <c r="K1842" s="589" t="s">
        <v>111</v>
      </c>
      <c r="L1842" s="590">
        <v>43088</v>
      </c>
      <c r="M1842" s="589" t="s">
        <v>71</v>
      </c>
      <c r="N1842" s="589" t="s">
        <v>9538</v>
      </c>
    </row>
    <row r="1843" spans="1:14" x14ac:dyDescent="0.2">
      <c r="A1843" s="589" t="s">
        <v>611</v>
      </c>
      <c r="B1843" s="589" t="s">
        <v>105</v>
      </c>
      <c r="C1843" s="589" t="s">
        <v>106</v>
      </c>
      <c r="D1843" s="589" t="s">
        <v>107</v>
      </c>
      <c r="E1843" s="589" t="s">
        <v>9539</v>
      </c>
      <c r="F1843" s="590">
        <v>43069</v>
      </c>
      <c r="G1843" s="591">
        <v>2.27</v>
      </c>
      <c r="H1843" s="591">
        <v>1</v>
      </c>
      <c r="I1843" s="591">
        <f t="shared" si="28"/>
        <v>2.27</v>
      </c>
      <c r="J1843" s="589" t="s">
        <v>474</v>
      </c>
      <c r="K1843" s="589" t="s">
        <v>111</v>
      </c>
      <c r="L1843" s="590">
        <v>43080</v>
      </c>
      <c r="M1843" s="589" t="s">
        <v>71</v>
      </c>
      <c r="N1843" s="589" t="s">
        <v>474</v>
      </c>
    </row>
    <row r="1844" spans="1:14" x14ac:dyDescent="0.2">
      <c r="A1844" s="589" t="s">
        <v>611</v>
      </c>
      <c r="B1844" s="589" t="s">
        <v>105</v>
      </c>
      <c r="C1844" s="589" t="s">
        <v>106</v>
      </c>
      <c r="D1844" s="589" t="s">
        <v>107</v>
      </c>
      <c r="E1844" s="589" t="s">
        <v>9540</v>
      </c>
      <c r="F1844" s="590">
        <v>43069</v>
      </c>
      <c r="G1844" s="591">
        <v>13.65</v>
      </c>
      <c r="H1844" s="591">
        <v>1</v>
      </c>
      <c r="I1844" s="591">
        <f t="shared" si="28"/>
        <v>13.65</v>
      </c>
      <c r="J1844" s="589" t="s">
        <v>474</v>
      </c>
      <c r="K1844" s="589" t="s">
        <v>111</v>
      </c>
      <c r="L1844" s="590">
        <v>43074</v>
      </c>
      <c r="M1844" s="589" t="s">
        <v>71</v>
      </c>
      <c r="N1844" s="589" t="s">
        <v>474</v>
      </c>
    </row>
    <row r="1845" spans="1:14" x14ac:dyDescent="0.2">
      <c r="A1845" s="589" t="s">
        <v>611</v>
      </c>
      <c r="B1845" s="589" t="s">
        <v>105</v>
      </c>
      <c r="C1845" s="589" t="s">
        <v>106</v>
      </c>
      <c r="D1845" s="589" t="s">
        <v>107</v>
      </c>
      <c r="E1845" s="589" t="s">
        <v>9541</v>
      </c>
      <c r="F1845" s="590">
        <v>43069</v>
      </c>
      <c r="G1845" s="591">
        <v>29.4</v>
      </c>
      <c r="H1845" s="591">
        <v>1</v>
      </c>
      <c r="I1845" s="591">
        <f t="shared" si="28"/>
        <v>29.4</v>
      </c>
      <c r="J1845" s="589" t="s">
        <v>474</v>
      </c>
      <c r="K1845" s="589" t="s">
        <v>111</v>
      </c>
      <c r="L1845" s="590">
        <v>43074</v>
      </c>
      <c r="M1845" s="589" t="s">
        <v>71</v>
      </c>
      <c r="N1845" s="589" t="s">
        <v>474</v>
      </c>
    </row>
    <row r="1846" spans="1:14" x14ac:dyDescent="0.2">
      <c r="A1846" s="589" t="s">
        <v>611</v>
      </c>
      <c r="B1846" s="589" t="s">
        <v>105</v>
      </c>
      <c r="C1846" s="589" t="s">
        <v>106</v>
      </c>
      <c r="D1846" s="589" t="s">
        <v>107</v>
      </c>
      <c r="E1846" s="589" t="s">
        <v>9542</v>
      </c>
      <c r="F1846" s="590">
        <v>43069</v>
      </c>
      <c r="G1846" s="591">
        <v>3.41</v>
      </c>
      <c r="H1846" s="591">
        <v>1</v>
      </c>
      <c r="I1846" s="591">
        <f t="shared" si="28"/>
        <v>3.41</v>
      </c>
      <c r="J1846" s="589" t="s">
        <v>474</v>
      </c>
      <c r="K1846" s="589" t="s">
        <v>111</v>
      </c>
      <c r="L1846" s="590">
        <v>43074</v>
      </c>
      <c r="M1846" s="589" t="s">
        <v>71</v>
      </c>
      <c r="N1846" s="589" t="s">
        <v>474</v>
      </c>
    </row>
    <row r="1847" spans="1:14" x14ac:dyDescent="0.2">
      <c r="A1847" s="589" t="s">
        <v>611</v>
      </c>
      <c r="B1847" s="589" t="s">
        <v>105</v>
      </c>
      <c r="C1847" s="589" t="s">
        <v>106</v>
      </c>
      <c r="D1847" s="589" t="s">
        <v>107</v>
      </c>
      <c r="E1847" s="589" t="s">
        <v>9543</v>
      </c>
      <c r="F1847" s="590">
        <v>43069</v>
      </c>
      <c r="G1847" s="591">
        <v>3.41</v>
      </c>
      <c r="H1847" s="591">
        <v>1</v>
      </c>
      <c r="I1847" s="591">
        <f t="shared" si="28"/>
        <v>3.41</v>
      </c>
      <c r="J1847" s="589" t="s">
        <v>474</v>
      </c>
      <c r="K1847" s="589" t="s">
        <v>111</v>
      </c>
      <c r="L1847" s="590">
        <v>43074</v>
      </c>
      <c r="M1847" s="589" t="s">
        <v>71</v>
      </c>
      <c r="N1847" s="589" t="s">
        <v>474</v>
      </c>
    </row>
    <row r="1848" spans="1:14" x14ac:dyDescent="0.2">
      <c r="A1848" s="589" t="s">
        <v>611</v>
      </c>
      <c r="B1848" s="589" t="s">
        <v>105</v>
      </c>
      <c r="C1848" s="589" t="s">
        <v>106</v>
      </c>
      <c r="D1848" s="589" t="s">
        <v>107</v>
      </c>
      <c r="E1848" s="589" t="s">
        <v>9544</v>
      </c>
      <c r="F1848" s="590">
        <v>43069</v>
      </c>
      <c r="G1848" s="591">
        <v>3.41</v>
      </c>
      <c r="H1848" s="591">
        <v>1</v>
      </c>
      <c r="I1848" s="591">
        <f t="shared" si="28"/>
        <v>3.41</v>
      </c>
      <c r="J1848" s="589" t="s">
        <v>474</v>
      </c>
      <c r="K1848" s="589" t="s">
        <v>111</v>
      </c>
      <c r="L1848" s="590">
        <v>43074</v>
      </c>
      <c r="M1848" s="589" t="s">
        <v>71</v>
      </c>
      <c r="N1848" s="589" t="s">
        <v>474</v>
      </c>
    </row>
    <row r="1849" spans="1:14" x14ac:dyDescent="0.2">
      <c r="A1849" s="589" t="s">
        <v>611</v>
      </c>
      <c r="B1849" s="589" t="s">
        <v>105</v>
      </c>
      <c r="C1849" s="589" t="s">
        <v>106</v>
      </c>
      <c r="D1849" s="589" t="s">
        <v>107</v>
      </c>
      <c r="E1849" s="589" t="s">
        <v>9545</v>
      </c>
      <c r="F1849" s="590">
        <v>43069</v>
      </c>
      <c r="G1849" s="591">
        <v>86.65</v>
      </c>
      <c r="H1849" s="591">
        <v>1</v>
      </c>
      <c r="I1849" s="591">
        <f t="shared" si="28"/>
        <v>86.65</v>
      </c>
      <c r="J1849" s="589" t="s">
        <v>474</v>
      </c>
      <c r="K1849" s="589" t="s">
        <v>111</v>
      </c>
      <c r="L1849" s="590">
        <v>43074</v>
      </c>
      <c r="M1849" s="589" t="s">
        <v>71</v>
      </c>
      <c r="N1849" s="589" t="s">
        <v>474</v>
      </c>
    </row>
    <row r="1850" spans="1:14" x14ac:dyDescent="0.2">
      <c r="A1850" s="589" t="s">
        <v>611</v>
      </c>
      <c r="B1850" s="589" t="s">
        <v>105</v>
      </c>
      <c r="C1850" s="589" t="s">
        <v>106</v>
      </c>
      <c r="D1850" s="589" t="s">
        <v>107</v>
      </c>
      <c r="E1850" s="589" t="s">
        <v>9546</v>
      </c>
      <c r="F1850" s="590">
        <v>43069</v>
      </c>
      <c r="G1850" s="591">
        <v>45.5</v>
      </c>
      <c r="H1850" s="591">
        <v>1</v>
      </c>
      <c r="I1850" s="591">
        <f t="shared" si="28"/>
        <v>45.5</v>
      </c>
      <c r="J1850" s="589" t="s">
        <v>474</v>
      </c>
      <c r="K1850" s="589" t="s">
        <v>111</v>
      </c>
      <c r="L1850" s="590">
        <v>43074</v>
      </c>
      <c r="M1850" s="589" t="s">
        <v>71</v>
      </c>
      <c r="N1850" s="589" t="s">
        <v>474</v>
      </c>
    </row>
    <row r="1851" spans="1:14" x14ac:dyDescent="0.2">
      <c r="A1851" s="589" t="s">
        <v>611</v>
      </c>
      <c r="B1851" s="589" t="s">
        <v>105</v>
      </c>
      <c r="C1851" s="589" t="s">
        <v>106</v>
      </c>
      <c r="D1851" s="589" t="s">
        <v>107</v>
      </c>
      <c r="E1851" s="589" t="s">
        <v>9547</v>
      </c>
      <c r="F1851" s="590">
        <v>43069</v>
      </c>
      <c r="G1851" s="591">
        <v>379.98</v>
      </c>
      <c r="H1851" s="591">
        <v>1</v>
      </c>
      <c r="I1851" s="591">
        <f t="shared" si="28"/>
        <v>379.98</v>
      </c>
      <c r="J1851" s="589" t="s">
        <v>9548</v>
      </c>
      <c r="K1851" s="589" t="s">
        <v>111</v>
      </c>
      <c r="L1851" s="590">
        <v>43074</v>
      </c>
      <c r="M1851" s="589" t="s">
        <v>71</v>
      </c>
      <c r="N1851" s="589" t="s">
        <v>9549</v>
      </c>
    </row>
    <row r="1852" spans="1:14" x14ac:dyDescent="0.2">
      <c r="A1852" s="589" t="s">
        <v>611</v>
      </c>
      <c r="B1852" s="589" t="s">
        <v>105</v>
      </c>
      <c r="C1852" s="589" t="s">
        <v>106</v>
      </c>
      <c r="D1852" s="589" t="s">
        <v>107</v>
      </c>
      <c r="E1852" s="589" t="s">
        <v>9550</v>
      </c>
      <c r="F1852" s="590">
        <v>43069</v>
      </c>
      <c r="G1852" s="591">
        <v>909.41</v>
      </c>
      <c r="H1852" s="591">
        <v>1</v>
      </c>
      <c r="I1852" s="591">
        <f t="shared" si="28"/>
        <v>909.41</v>
      </c>
      <c r="J1852" s="589" t="s">
        <v>9551</v>
      </c>
      <c r="K1852" s="589" t="s">
        <v>111</v>
      </c>
      <c r="L1852" s="590">
        <v>43074</v>
      </c>
      <c r="M1852" s="589" t="s">
        <v>71</v>
      </c>
      <c r="N1852" s="589" t="s">
        <v>9552</v>
      </c>
    </row>
    <row r="1853" spans="1:14" x14ac:dyDescent="0.2">
      <c r="A1853" s="589" t="s">
        <v>611</v>
      </c>
      <c r="B1853" s="589" t="s">
        <v>105</v>
      </c>
      <c r="C1853" s="589" t="s">
        <v>106</v>
      </c>
      <c r="D1853" s="589" t="s">
        <v>107</v>
      </c>
      <c r="E1853" s="589" t="s">
        <v>9553</v>
      </c>
      <c r="F1853" s="590">
        <v>43069</v>
      </c>
      <c r="G1853" s="591">
        <v>379.98</v>
      </c>
      <c r="H1853" s="591">
        <v>1</v>
      </c>
      <c r="I1853" s="591">
        <f t="shared" si="28"/>
        <v>379.98</v>
      </c>
      <c r="J1853" s="589" t="s">
        <v>9554</v>
      </c>
      <c r="K1853" s="589" t="s">
        <v>111</v>
      </c>
      <c r="L1853" s="590">
        <v>43074</v>
      </c>
      <c r="M1853" s="589" t="s">
        <v>71</v>
      </c>
      <c r="N1853" s="589" t="s">
        <v>9555</v>
      </c>
    </row>
    <row r="1854" spans="1:14" x14ac:dyDescent="0.2">
      <c r="A1854" s="589" t="s">
        <v>611</v>
      </c>
      <c r="B1854" s="589" t="s">
        <v>105</v>
      </c>
      <c r="C1854" s="589" t="s">
        <v>106</v>
      </c>
      <c r="D1854" s="589" t="s">
        <v>107</v>
      </c>
      <c r="E1854" s="589" t="s">
        <v>9556</v>
      </c>
      <c r="F1854" s="590">
        <v>43069</v>
      </c>
      <c r="G1854" s="591">
        <v>375.75</v>
      </c>
      <c r="H1854" s="591">
        <v>1</v>
      </c>
      <c r="I1854" s="591">
        <f t="shared" si="28"/>
        <v>375.75</v>
      </c>
      <c r="J1854" s="589" t="s">
        <v>9557</v>
      </c>
      <c r="K1854" s="589" t="s">
        <v>111</v>
      </c>
      <c r="L1854" s="590">
        <v>43074</v>
      </c>
      <c r="M1854" s="589" t="s">
        <v>71</v>
      </c>
      <c r="N1854" s="589" t="s">
        <v>9558</v>
      </c>
    </row>
    <row r="1855" spans="1:14" x14ac:dyDescent="0.2">
      <c r="A1855" s="589" t="s">
        <v>611</v>
      </c>
      <c r="B1855" s="589" t="s">
        <v>105</v>
      </c>
      <c r="C1855" s="589" t="s">
        <v>106</v>
      </c>
      <c r="D1855" s="589" t="s">
        <v>107</v>
      </c>
      <c r="E1855" s="589" t="s">
        <v>9559</v>
      </c>
      <c r="F1855" s="590">
        <v>43069</v>
      </c>
      <c r="G1855" s="591">
        <v>3190.18</v>
      </c>
      <c r="H1855" s="591">
        <v>1</v>
      </c>
      <c r="I1855" s="591">
        <f t="shared" si="28"/>
        <v>3190.18</v>
      </c>
      <c r="J1855" s="589" t="s">
        <v>474</v>
      </c>
      <c r="K1855" s="589" t="s">
        <v>111</v>
      </c>
      <c r="L1855" s="590">
        <v>43080</v>
      </c>
      <c r="M1855" s="589" t="s">
        <v>71</v>
      </c>
      <c r="N1855" s="589" t="s">
        <v>474</v>
      </c>
    </row>
    <row r="1856" spans="1:14" x14ac:dyDescent="0.2">
      <c r="A1856" s="589" t="s">
        <v>611</v>
      </c>
      <c r="B1856" s="589" t="s">
        <v>105</v>
      </c>
      <c r="C1856" s="589" t="s">
        <v>106</v>
      </c>
      <c r="D1856" s="589" t="s">
        <v>107</v>
      </c>
      <c r="E1856" s="589" t="s">
        <v>9560</v>
      </c>
      <c r="F1856" s="590">
        <v>43069</v>
      </c>
      <c r="G1856" s="591">
        <v>14.79</v>
      </c>
      <c r="H1856" s="591">
        <v>1</v>
      </c>
      <c r="I1856" s="591">
        <f t="shared" si="28"/>
        <v>14.79</v>
      </c>
      <c r="J1856" s="589" t="s">
        <v>474</v>
      </c>
      <c r="K1856" s="589" t="s">
        <v>111</v>
      </c>
      <c r="L1856" s="590">
        <v>43074</v>
      </c>
      <c r="M1856" s="589" t="s">
        <v>71</v>
      </c>
      <c r="N1856" s="589" t="s">
        <v>474</v>
      </c>
    </row>
    <row r="1857" spans="1:14" x14ac:dyDescent="0.2">
      <c r="A1857" s="589" t="s">
        <v>611</v>
      </c>
      <c r="B1857" s="589" t="s">
        <v>105</v>
      </c>
      <c r="C1857" s="589" t="s">
        <v>106</v>
      </c>
      <c r="D1857" s="589" t="s">
        <v>107</v>
      </c>
      <c r="E1857" s="589" t="s">
        <v>9561</v>
      </c>
      <c r="F1857" s="590">
        <v>43069</v>
      </c>
      <c r="G1857" s="591">
        <v>284</v>
      </c>
      <c r="H1857" s="591">
        <v>1</v>
      </c>
      <c r="I1857" s="591">
        <f t="shared" si="28"/>
        <v>284</v>
      </c>
      <c r="J1857" s="589" t="s">
        <v>9562</v>
      </c>
      <c r="K1857" s="589" t="s">
        <v>111</v>
      </c>
      <c r="L1857" s="590">
        <v>43074</v>
      </c>
      <c r="M1857" s="589" t="s">
        <v>71</v>
      </c>
      <c r="N1857" s="589" t="s">
        <v>9563</v>
      </c>
    </row>
    <row r="1858" spans="1:14" x14ac:dyDescent="0.2">
      <c r="A1858" s="589" t="s">
        <v>611</v>
      </c>
      <c r="B1858" s="589" t="s">
        <v>105</v>
      </c>
      <c r="C1858" s="589" t="s">
        <v>106</v>
      </c>
      <c r="D1858" s="589" t="s">
        <v>107</v>
      </c>
      <c r="E1858" s="589" t="s">
        <v>9564</v>
      </c>
      <c r="F1858" s="590">
        <v>43069</v>
      </c>
      <c r="G1858" s="591">
        <v>77.55</v>
      </c>
      <c r="H1858" s="591">
        <v>1</v>
      </c>
      <c r="I1858" s="591">
        <f t="shared" si="28"/>
        <v>77.55</v>
      </c>
      <c r="J1858" s="589" t="s">
        <v>9565</v>
      </c>
      <c r="K1858" s="589" t="s">
        <v>111</v>
      </c>
      <c r="L1858" s="590">
        <v>43080</v>
      </c>
      <c r="M1858" s="589" t="s">
        <v>71</v>
      </c>
      <c r="N1858" s="589" t="s">
        <v>9566</v>
      </c>
    </row>
    <row r="1859" spans="1:14" x14ac:dyDescent="0.2">
      <c r="A1859" s="589" t="s">
        <v>611</v>
      </c>
      <c r="B1859" s="589" t="s">
        <v>105</v>
      </c>
      <c r="C1859" s="589" t="s">
        <v>106</v>
      </c>
      <c r="D1859" s="589" t="s">
        <v>107</v>
      </c>
      <c r="E1859" s="589" t="s">
        <v>9567</v>
      </c>
      <c r="F1859" s="590">
        <v>43069</v>
      </c>
      <c r="G1859" s="591">
        <v>27.3</v>
      </c>
      <c r="H1859" s="591">
        <v>1</v>
      </c>
      <c r="I1859" s="591">
        <f t="shared" ref="I1859:I1922" si="29">G1859*H1859</f>
        <v>27.3</v>
      </c>
      <c r="J1859" s="589" t="s">
        <v>474</v>
      </c>
      <c r="K1859" s="589" t="s">
        <v>111</v>
      </c>
      <c r="L1859" s="590">
        <v>43074</v>
      </c>
      <c r="M1859" s="589" t="s">
        <v>71</v>
      </c>
      <c r="N1859" s="589" t="s">
        <v>474</v>
      </c>
    </row>
    <row r="1860" spans="1:14" x14ac:dyDescent="0.2">
      <c r="A1860" s="589" t="s">
        <v>611</v>
      </c>
      <c r="B1860" s="589" t="s">
        <v>105</v>
      </c>
      <c r="C1860" s="589" t="s">
        <v>106</v>
      </c>
      <c r="D1860" s="589" t="s">
        <v>107</v>
      </c>
      <c r="E1860" s="589" t="s">
        <v>9568</v>
      </c>
      <c r="F1860" s="590">
        <v>43069</v>
      </c>
      <c r="G1860" s="591">
        <v>159.13999999999999</v>
      </c>
      <c r="H1860" s="591">
        <v>1</v>
      </c>
      <c r="I1860" s="591">
        <f t="shared" si="29"/>
        <v>159.13999999999999</v>
      </c>
      <c r="J1860" s="589" t="s">
        <v>9569</v>
      </c>
      <c r="K1860" s="589" t="s">
        <v>111</v>
      </c>
      <c r="L1860" s="590">
        <v>43074</v>
      </c>
      <c r="M1860" s="589" t="s">
        <v>71</v>
      </c>
      <c r="N1860" s="589" t="s">
        <v>9570</v>
      </c>
    </row>
    <row r="1861" spans="1:14" x14ac:dyDescent="0.2">
      <c r="A1861" s="589" t="s">
        <v>611</v>
      </c>
      <c r="B1861" s="589" t="s">
        <v>105</v>
      </c>
      <c r="C1861" s="589" t="s">
        <v>106</v>
      </c>
      <c r="D1861" s="589" t="s">
        <v>107</v>
      </c>
      <c r="E1861" s="589" t="s">
        <v>9571</v>
      </c>
      <c r="F1861" s="590">
        <v>43069</v>
      </c>
      <c r="G1861" s="591">
        <v>43.22</v>
      </c>
      <c r="H1861" s="591">
        <v>1</v>
      </c>
      <c r="I1861" s="591">
        <f t="shared" si="29"/>
        <v>43.22</v>
      </c>
      <c r="J1861" s="589" t="s">
        <v>474</v>
      </c>
      <c r="K1861" s="589" t="s">
        <v>111</v>
      </c>
      <c r="L1861" s="590">
        <v>43074</v>
      </c>
      <c r="M1861" s="589" t="s">
        <v>71</v>
      </c>
      <c r="N1861" s="589" t="s">
        <v>474</v>
      </c>
    </row>
    <row r="1862" spans="1:14" x14ac:dyDescent="0.2">
      <c r="A1862" s="589" t="s">
        <v>611</v>
      </c>
      <c r="B1862" s="589" t="s">
        <v>105</v>
      </c>
      <c r="C1862" s="589" t="s">
        <v>106</v>
      </c>
      <c r="D1862" s="589" t="s">
        <v>107</v>
      </c>
      <c r="E1862" s="589" t="s">
        <v>9572</v>
      </c>
      <c r="F1862" s="590">
        <v>43069</v>
      </c>
      <c r="G1862" s="591">
        <v>90.12</v>
      </c>
      <c r="H1862" s="591">
        <v>1</v>
      </c>
      <c r="I1862" s="591">
        <f t="shared" si="29"/>
        <v>90.12</v>
      </c>
      <c r="J1862" s="589" t="s">
        <v>9573</v>
      </c>
      <c r="K1862" s="589" t="s">
        <v>111</v>
      </c>
      <c r="L1862" s="590">
        <v>43074</v>
      </c>
      <c r="M1862" s="589" t="s">
        <v>71</v>
      </c>
      <c r="N1862" s="589" t="s">
        <v>9574</v>
      </c>
    </row>
    <row r="1863" spans="1:14" x14ac:dyDescent="0.2">
      <c r="A1863" s="589" t="s">
        <v>611</v>
      </c>
      <c r="B1863" s="589" t="s">
        <v>105</v>
      </c>
      <c r="C1863" s="589" t="s">
        <v>106</v>
      </c>
      <c r="D1863" s="589" t="s">
        <v>107</v>
      </c>
      <c r="E1863" s="589" t="s">
        <v>9575</v>
      </c>
      <c r="F1863" s="590">
        <v>43069</v>
      </c>
      <c r="G1863" s="591">
        <v>284</v>
      </c>
      <c r="H1863" s="591">
        <v>1</v>
      </c>
      <c r="I1863" s="591">
        <f t="shared" si="29"/>
        <v>284</v>
      </c>
      <c r="J1863" s="589" t="s">
        <v>9576</v>
      </c>
      <c r="K1863" s="589" t="s">
        <v>111</v>
      </c>
      <c r="L1863" s="590">
        <v>43074</v>
      </c>
      <c r="M1863" s="589" t="s">
        <v>71</v>
      </c>
      <c r="N1863" s="589" t="s">
        <v>9577</v>
      </c>
    </row>
    <row r="1864" spans="1:14" x14ac:dyDescent="0.2">
      <c r="A1864" s="589" t="s">
        <v>611</v>
      </c>
      <c r="B1864" s="589" t="s">
        <v>105</v>
      </c>
      <c r="C1864" s="589" t="s">
        <v>106</v>
      </c>
      <c r="D1864" s="589" t="s">
        <v>107</v>
      </c>
      <c r="E1864" s="589" t="s">
        <v>9578</v>
      </c>
      <c r="F1864" s="590">
        <v>43069</v>
      </c>
      <c r="G1864" s="591">
        <v>142.01</v>
      </c>
      <c r="H1864" s="591">
        <v>1</v>
      </c>
      <c r="I1864" s="591">
        <f t="shared" si="29"/>
        <v>142.01</v>
      </c>
      <c r="J1864" s="589" t="s">
        <v>474</v>
      </c>
      <c r="K1864" s="589" t="s">
        <v>111</v>
      </c>
      <c r="L1864" s="590">
        <v>43074</v>
      </c>
      <c r="M1864" s="589" t="s">
        <v>71</v>
      </c>
      <c r="N1864" s="589" t="s">
        <v>474</v>
      </c>
    </row>
    <row r="1865" spans="1:14" x14ac:dyDescent="0.2">
      <c r="A1865" s="589" t="s">
        <v>611</v>
      </c>
      <c r="B1865" s="589" t="s">
        <v>105</v>
      </c>
      <c r="C1865" s="589" t="s">
        <v>106</v>
      </c>
      <c r="D1865" s="589" t="s">
        <v>107</v>
      </c>
      <c r="E1865" s="589" t="s">
        <v>9579</v>
      </c>
      <c r="F1865" s="590">
        <v>43069</v>
      </c>
      <c r="G1865" s="591">
        <v>284</v>
      </c>
      <c r="H1865" s="591">
        <v>1</v>
      </c>
      <c r="I1865" s="591">
        <f t="shared" si="29"/>
        <v>284</v>
      </c>
      <c r="J1865" s="589" t="s">
        <v>9580</v>
      </c>
      <c r="K1865" s="589" t="s">
        <v>111</v>
      </c>
      <c r="L1865" s="590">
        <v>43074</v>
      </c>
      <c r="M1865" s="589" t="s">
        <v>71</v>
      </c>
      <c r="N1865" s="589" t="s">
        <v>9581</v>
      </c>
    </row>
    <row r="1866" spans="1:14" x14ac:dyDescent="0.2">
      <c r="A1866" s="589" t="s">
        <v>611</v>
      </c>
      <c r="B1866" s="589" t="s">
        <v>105</v>
      </c>
      <c r="C1866" s="589" t="s">
        <v>106</v>
      </c>
      <c r="D1866" s="589" t="s">
        <v>107</v>
      </c>
      <c r="E1866" s="589" t="s">
        <v>9582</v>
      </c>
      <c r="F1866" s="590">
        <v>43069</v>
      </c>
      <c r="G1866" s="591">
        <v>79.569999999999993</v>
      </c>
      <c r="H1866" s="591">
        <v>1</v>
      </c>
      <c r="I1866" s="591">
        <f t="shared" si="29"/>
        <v>79.569999999999993</v>
      </c>
      <c r="J1866" s="589" t="s">
        <v>474</v>
      </c>
      <c r="K1866" s="589" t="s">
        <v>111</v>
      </c>
      <c r="L1866" s="590">
        <v>43074</v>
      </c>
      <c r="M1866" s="589" t="s">
        <v>71</v>
      </c>
      <c r="N1866" s="589" t="s">
        <v>474</v>
      </c>
    </row>
    <row r="1867" spans="1:14" x14ac:dyDescent="0.2">
      <c r="A1867" s="589" t="s">
        <v>611</v>
      </c>
      <c r="B1867" s="589" t="s">
        <v>105</v>
      </c>
      <c r="C1867" s="589" t="s">
        <v>106</v>
      </c>
      <c r="D1867" s="589" t="s">
        <v>107</v>
      </c>
      <c r="E1867" s="589" t="s">
        <v>9583</v>
      </c>
      <c r="F1867" s="590">
        <v>43069</v>
      </c>
      <c r="G1867" s="591">
        <v>251.05</v>
      </c>
      <c r="H1867" s="591">
        <v>1</v>
      </c>
      <c r="I1867" s="591">
        <f t="shared" si="29"/>
        <v>251.05</v>
      </c>
      <c r="J1867" s="589" t="s">
        <v>9584</v>
      </c>
      <c r="K1867" s="589" t="s">
        <v>111</v>
      </c>
      <c r="L1867" s="590">
        <v>43080</v>
      </c>
      <c r="M1867" s="589" t="s">
        <v>71</v>
      </c>
      <c r="N1867" s="589" t="s">
        <v>9585</v>
      </c>
    </row>
    <row r="1868" spans="1:14" x14ac:dyDescent="0.2">
      <c r="A1868" s="589" t="s">
        <v>611</v>
      </c>
      <c r="B1868" s="589" t="s">
        <v>572</v>
      </c>
      <c r="C1868" s="589" t="s">
        <v>573</v>
      </c>
      <c r="D1868" s="589" t="s">
        <v>574</v>
      </c>
      <c r="E1868" s="589" t="s">
        <v>9586</v>
      </c>
      <c r="F1868" s="590">
        <v>43082</v>
      </c>
      <c r="G1868" s="591">
        <v>71.5</v>
      </c>
      <c r="H1868" s="591">
        <v>1</v>
      </c>
      <c r="I1868" s="591">
        <f t="shared" si="29"/>
        <v>71.5</v>
      </c>
      <c r="J1868" s="589" t="s">
        <v>474</v>
      </c>
      <c r="K1868" s="589" t="s">
        <v>1907</v>
      </c>
      <c r="L1868" s="590">
        <v>43091</v>
      </c>
      <c r="M1868" s="589" t="s">
        <v>71</v>
      </c>
      <c r="N1868" s="589" t="s">
        <v>474</v>
      </c>
    </row>
    <row r="1869" spans="1:14" x14ac:dyDescent="0.2">
      <c r="A1869" s="589" t="s">
        <v>611</v>
      </c>
      <c r="B1869" s="589" t="s">
        <v>541</v>
      </c>
      <c r="C1869" s="589" t="s">
        <v>542</v>
      </c>
      <c r="D1869" s="589" t="s">
        <v>543</v>
      </c>
      <c r="E1869" s="589" t="s">
        <v>9587</v>
      </c>
      <c r="F1869" s="590">
        <v>43081</v>
      </c>
      <c r="G1869" s="591">
        <v>145.08000000000001</v>
      </c>
      <c r="H1869" s="591">
        <v>1</v>
      </c>
      <c r="I1869" s="591">
        <f t="shared" si="29"/>
        <v>145.08000000000001</v>
      </c>
      <c r="J1869" s="589" t="s">
        <v>9588</v>
      </c>
      <c r="K1869" s="589" t="s">
        <v>520</v>
      </c>
      <c r="L1869" s="590">
        <v>43091</v>
      </c>
      <c r="M1869" s="589" t="s">
        <v>71</v>
      </c>
      <c r="N1869" s="589" t="s">
        <v>9589</v>
      </c>
    </row>
    <row r="1870" spans="1:14" x14ac:dyDescent="0.2">
      <c r="A1870" s="589" t="s">
        <v>611</v>
      </c>
      <c r="B1870" s="589" t="s">
        <v>541</v>
      </c>
      <c r="C1870" s="589" t="s">
        <v>542</v>
      </c>
      <c r="D1870" s="589" t="s">
        <v>543</v>
      </c>
      <c r="E1870" s="589" t="s">
        <v>9590</v>
      </c>
      <c r="F1870" s="590">
        <v>43081</v>
      </c>
      <c r="G1870" s="591">
        <v>592.07000000000005</v>
      </c>
      <c r="H1870" s="591">
        <v>1</v>
      </c>
      <c r="I1870" s="591">
        <f t="shared" si="29"/>
        <v>592.07000000000005</v>
      </c>
      <c r="J1870" s="589" t="s">
        <v>474</v>
      </c>
      <c r="K1870" s="589" t="s">
        <v>520</v>
      </c>
      <c r="L1870" s="590">
        <v>43091</v>
      </c>
      <c r="M1870" s="589" t="s">
        <v>71</v>
      </c>
      <c r="N1870" s="589" t="s">
        <v>474</v>
      </c>
    </row>
    <row r="1871" spans="1:14" x14ac:dyDescent="0.2">
      <c r="A1871" s="589" t="s">
        <v>611</v>
      </c>
      <c r="B1871" s="589" t="s">
        <v>2944</v>
      </c>
      <c r="C1871" s="589" t="s">
        <v>2945</v>
      </c>
      <c r="D1871" s="589" t="s">
        <v>2946</v>
      </c>
      <c r="E1871" s="589" t="s">
        <v>9591</v>
      </c>
      <c r="F1871" s="590">
        <v>43080</v>
      </c>
      <c r="G1871" s="591">
        <v>33.909999999999997</v>
      </c>
      <c r="H1871" s="591">
        <v>1</v>
      </c>
      <c r="I1871" s="591">
        <f t="shared" si="29"/>
        <v>33.909999999999997</v>
      </c>
      <c r="J1871" s="589" t="s">
        <v>474</v>
      </c>
      <c r="K1871" s="589" t="s">
        <v>247</v>
      </c>
      <c r="L1871" s="590">
        <v>43081</v>
      </c>
      <c r="M1871" s="589" t="s">
        <v>71</v>
      </c>
      <c r="N1871" s="589" t="s">
        <v>474</v>
      </c>
    </row>
    <row r="1872" spans="1:14" x14ac:dyDescent="0.2">
      <c r="A1872" s="589" t="s">
        <v>611</v>
      </c>
      <c r="B1872" s="589" t="s">
        <v>9592</v>
      </c>
      <c r="C1872" s="589" t="s">
        <v>9593</v>
      </c>
      <c r="D1872" s="589" t="s">
        <v>9594</v>
      </c>
      <c r="E1872" s="589" t="s">
        <v>9595</v>
      </c>
      <c r="F1872" s="590">
        <v>43087</v>
      </c>
      <c r="G1872" s="591">
        <v>1851.3</v>
      </c>
      <c r="H1872" s="591">
        <v>1</v>
      </c>
      <c r="I1872" s="591">
        <f t="shared" si="29"/>
        <v>1851.3</v>
      </c>
      <c r="J1872" s="589" t="s">
        <v>9596</v>
      </c>
      <c r="K1872" s="589" t="s">
        <v>260</v>
      </c>
      <c r="L1872" s="590">
        <v>43088</v>
      </c>
      <c r="M1872" s="589" t="s">
        <v>71</v>
      </c>
      <c r="N1872" s="589" t="s">
        <v>9597</v>
      </c>
    </row>
    <row r="1873" spans="1:14" x14ac:dyDescent="0.2">
      <c r="A1873" s="589" t="s">
        <v>611</v>
      </c>
      <c r="B1873" s="589" t="s">
        <v>9598</v>
      </c>
      <c r="C1873" s="589" t="s">
        <v>9599</v>
      </c>
      <c r="D1873" s="589" t="s">
        <v>9600</v>
      </c>
      <c r="E1873" s="589" t="s">
        <v>9601</v>
      </c>
      <c r="F1873" s="590">
        <v>43069</v>
      </c>
      <c r="G1873" s="591">
        <v>108.9</v>
      </c>
      <c r="H1873" s="591">
        <v>1</v>
      </c>
      <c r="I1873" s="591">
        <f t="shared" si="29"/>
        <v>108.9</v>
      </c>
      <c r="J1873" s="589" t="s">
        <v>9602</v>
      </c>
      <c r="K1873" s="589" t="s">
        <v>3572</v>
      </c>
      <c r="L1873" s="590">
        <v>43080</v>
      </c>
      <c r="M1873" s="589" t="s">
        <v>71</v>
      </c>
      <c r="N1873" s="589" t="s">
        <v>9603</v>
      </c>
    </row>
    <row r="1874" spans="1:14" x14ac:dyDescent="0.2">
      <c r="A1874" s="589" t="s">
        <v>611</v>
      </c>
      <c r="B1874" s="589" t="s">
        <v>2032</v>
      </c>
      <c r="C1874" s="589" t="s">
        <v>3521</v>
      </c>
      <c r="D1874" s="589" t="s">
        <v>2033</v>
      </c>
      <c r="E1874" s="589" t="s">
        <v>9604</v>
      </c>
      <c r="F1874" s="590">
        <v>43048</v>
      </c>
      <c r="G1874" s="591">
        <v>71.39</v>
      </c>
      <c r="H1874" s="591">
        <v>1</v>
      </c>
      <c r="I1874" s="591">
        <f t="shared" si="29"/>
        <v>71.39</v>
      </c>
      <c r="J1874" s="589" t="s">
        <v>474</v>
      </c>
      <c r="K1874" s="589" t="s">
        <v>85</v>
      </c>
      <c r="L1874" s="590">
        <v>43084</v>
      </c>
      <c r="M1874" s="589" t="s">
        <v>71</v>
      </c>
      <c r="N1874" s="589" t="s">
        <v>474</v>
      </c>
    </row>
    <row r="1875" spans="1:14" x14ac:dyDescent="0.2">
      <c r="A1875" s="589" t="s">
        <v>611</v>
      </c>
      <c r="B1875" s="589" t="s">
        <v>137</v>
      </c>
      <c r="C1875" s="589" t="s">
        <v>138</v>
      </c>
      <c r="D1875" s="589" t="s">
        <v>139</v>
      </c>
      <c r="E1875" s="589" t="s">
        <v>9605</v>
      </c>
      <c r="F1875" s="590">
        <v>43081</v>
      </c>
      <c r="G1875" s="591">
        <v>365.36</v>
      </c>
      <c r="H1875" s="591">
        <v>1</v>
      </c>
      <c r="I1875" s="591">
        <f t="shared" si="29"/>
        <v>365.36</v>
      </c>
      <c r="J1875" s="589" t="s">
        <v>9606</v>
      </c>
      <c r="K1875" s="589" t="s">
        <v>223</v>
      </c>
      <c r="L1875" s="590">
        <v>43081</v>
      </c>
      <c r="M1875" s="589" t="s">
        <v>71</v>
      </c>
      <c r="N1875" s="589" t="s">
        <v>9607</v>
      </c>
    </row>
    <row r="1876" spans="1:14" x14ac:dyDescent="0.2">
      <c r="A1876" s="589" t="s">
        <v>611</v>
      </c>
      <c r="B1876" s="589" t="s">
        <v>119</v>
      </c>
      <c r="C1876" s="589" t="s">
        <v>120</v>
      </c>
      <c r="D1876" s="589" t="s">
        <v>121</v>
      </c>
      <c r="E1876" s="589" t="s">
        <v>9608</v>
      </c>
      <c r="F1876" s="590">
        <v>43074</v>
      </c>
      <c r="G1876" s="591">
        <v>257.52</v>
      </c>
      <c r="H1876" s="591">
        <v>1</v>
      </c>
      <c r="I1876" s="591">
        <f t="shared" si="29"/>
        <v>257.52</v>
      </c>
      <c r="J1876" s="589" t="s">
        <v>474</v>
      </c>
      <c r="K1876" s="589" t="s">
        <v>529</v>
      </c>
      <c r="L1876" s="590">
        <v>43089</v>
      </c>
      <c r="M1876" s="589" t="s">
        <v>71</v>
      </c>
      <c r="N1876" s="589" t="s">
        <v>474</v>
      </c>
    </row>
    <row r="1877" spans="1:14" x14ac:dyDescent="0.2">
      <c r="A1877" s="589" t="s">
        <v>611</v>
      </c>
      <c r="B1877" s="589" t="s">
        <v>119</v>
      </c>
      <c r="C1877" s="589" t="s">
        <v>120</v>
      </c>
      <c r="D1877" s="589" t="s">
        <v>121</v>
      </c>
      <c r="E1877" s="589" t="s">
        <v>9609</v>
      </c>
      <c r="F1877" s="590">
        <v>43074</v>
      </c>
      <c r="G1877" s="591">
        <v>152.38</v>
      </c>
      <c r="H1877" s="591">
        <v>1</v>
      </c>
      <c r="I1877" s="591">
        <f t="shared" si="29"/>
        <v>152.38</v>
      </c>
      <c r="J1877" s="589" t="s">
        <v>9610</v>
      </c>
      <c r="K1877" s="589" t="s">
        <v>2035</v>
      </c>
      <c r="L1877" s="590">
        <v>43091</v>
      </c>
      <c r="M1877" s="589" t="s">
        <v>71</v>
      </c>
      <c r="N1877" s="589" t="s">
        <v>9611</v>
      </c>
    </row>
    <row r="1878" spans="1:14" x14ac:dyDescent="0.2">
      <c r="A1878" s="589" t="s">
        <v>611</v>
      </c>
      <c r="B1878" s="589" t="s">
        <v>2947</v>
      </c>
      <c r="C1878" s="589" t="s">
        <v>2948</v>
      </c>
      <c r="D1878" s="589" t="s">
        <v>2949</v>
      </c>
      <c r="E1878" s="589" t="s">
        <v>9612</v>
      </c>
      <c r="F1878" s="590">
        <v>43089</v>
      </c>
      <c r="G1878" s="591">
        <v>118</v>
      </c>
      <c r="H1878" s="591">
        <v>1</v>
      </c>
      <c r="I1878" s="591">
        <f t="shared" si="29"/>
        <v>118</v>
      </c>
      <c r="J1878" s="589" t="s">
        <v>9613</v>
      </c>
      <c r="K1878" s="589" t="s">
        <v>549</v>
      </c>
      <c r="L1878" s="590">
        <v>43090</v>
      </c>
      <c r="M1878" s="589" t="s">
        <v>71</v>
      </c>
      <c r="N1878" s="589" t="s">
        <v>9614</v>
      </c>
    </row>
    <row r="1879" spans="1:14" x14ac:dyDescent="0.2">
      <c r="A1879" s="589" t="s">
        <v>611</v>
      </c>
      <c r="B1879" s="589" t="s">
        <v>2947</v>
      </c>
      <c r="C1879" s="589" t="s">
        <v>2948</v>
      </c>
      <c r="D1879" s="589" t="s">
        <v>2949</v>
      </c>
      <c r="E1879" s="589" t="s">
        <v>9615</v>
      </c>
      <c r="F1879" s="590">
        <v>43089</v>
      </c>
      <c r="G1879" s="591">
        <v>25.65</v>
      </c>
      <c r="H1879" s="591">
        <v>1</v>
      </c>
      <c r="I1879" s="591">
        <f t="shared" si="29"/>
        <v>25.65</v>
      </c>
      <c r="J1879" s="589" t="s">
        <v>9616</v>
      </c>
      <c r="K1879" s="589" t="s">
        <v>549</v>
      </c>
      <c r="L1879" s="590">
        <v>43089</v>
      </c>
      <c r="M1879" s="589" t="s">
        <v>71</v>
      </c>
      <c r="N1879" s="589" t="s">
        <v>9617</v>
      </c>
    </row>
    <row r="1880" spans="1:14" x14ac:dyDescent="0.2">
      <c r="A1880" s="589" t="s">
        <v>611</v>
      </c>
      <c r="B1880" s="589" t="s">
        <v>2947</v>
      </c>
      <c r="C1880" s="589" t="s">
        <v>2948</v>
      </c>
      <c r="D1880" s="589" t="s">
        <v>2949</v>
      </c>
      <c r="E1880" s="589" t="s">
        <v>9618</v>
      </c>
      <c r="F1880" s="590">
        <v>43088</v>
      </c>
      <c r="G1880" s="591">
        <v>64.08</v>
      </c>
      <c r="H1880" s="591">
        <v>1</v>
      </c>
      <c r="I1880" s="591">
        <f t="shared" si="29"/>
        <v>64.08</v>
      </c>
      <c r="J1880" s="589" t="s">
        <v>9619</v>
      </c>
      <c r="K1880" s="589" t="s">
        <v>549</v>
      </c>
      <c r="L1880" s="590">
        <v>43089</v>
      </c>
      <c r="M1880" s="589" t="s">
        <v>71</v>
      </c>
      <c r="N1880" s="589" t="s">
        <v>9620</v>
      </c>
    </row>
    <row r="1881" spans="1:14" x14ac:dyDescent="0.2">
      <c r="A1881" s="589" t="s">
        <v>611</v>
      </c>
      <c r="B1881" s="589" t="s">
        <v>9621</v>
      </c>
      <c r="C1881" s="589" t="s">
        <v>9622</v>
      </c>
      <c r="D1881" s="589" t="s">
        <v>9623</v>
      </c>
      <c r="E1881" s="589" t="s">
        <v>9624</v>
      </c>
      <c r="F1881" s="590">
        <v>43069</v>
      </c>
      <c r="G1881" s="591">
        <v>203.27</v>
      </c>
      <c r="H1881" s="591">
        <v>1</v>
      </c>
      <c r="I1881" s="591">
        <f t="shared" si="29"/>
        <v>203.27</v>
      </c>
      <c r="J1881" s="589" t="s">
        <v>474</v>
      </c>
      <c r="K1881" s="589" t="s">
        <v>260</v>
      </c>
      <c r="L1881" s="590">
        <v>43080</v>
      </c>
      <c r="M1881" s="589" t="s">
        <v>71</v>
      </c>
      <c r="N1881" s="589" t="s">
        <v>474</v>
      </c>
    </row>
    <row r="1882" spans="1:14" x14ac:dyDescent="0.2">
      <c r="A1882" s="589" t="s">
        <v>611</v>
      </c>
      <c r="B1882" s="589" t="s">
        <v>9621</v>
      </c>
      <c r="C1882" s="589" t="s">
        <v>9622</v>
      </c>
      <c r="D1882" s="589" t="s">
        <v>9623</v>
      </c>
      <c r="E1882" s="589" t="s">
        <v>9625</v>
      </c>
      <c r="F1882" s="590">
        <v>43069</v>
      </c>
      <c r="G1882" s="591">
        <v>52.84</v>
      </c>
      <c r="H1882" s="591">
        <v>1</v>
      </c>
      <c r="I1882" s="591">
        <f t="shared" si="29"/>
        <v>52.84</v>
      </c>
      <c r="J1882" s="589" t="s">
        <v>474</v>
      </c>
      <c r="K1882" s="589" t="s">
        <v>260</v>
      </c>
      <c r="L1882" s="590">
        <v>43080</v>
      </c>
      <c r="M1882" s="589" t="s">
        <v>71</v>
      </c>
      <c r="N1882" s="589" t="s">
        <v>474</v>
      </c>
    </row>
    <row r="1883" spans="1:14" x14ac:dyDescent="0.2">
      <c r="A1883" s="589" t="s">
        <v>611</v>
      </c>
      <c r="B1883" s="589" t="s">
        <v>134</v>
      </c>
      <c r="C1883" s="589" t="s">
        <v>135</v>
      </c>
      <c r="D1883" s="589" t="s">
        <v>136</v>
      </c>
      <c r="E1883" s="589" t="s">
        <v>9626</v>
      </c>
      <c r="F1883" s="590">
        <v>43074</v>
      </c>
      <c r="G1883" s="591">
        <v>237.4</v>
      </c>
      <c r="H1883" s="591">
        <v>1</v>
      </c>
      <c r="I1883" s="591">
        <f t="shared" si="29"/>
        <v>237.4</v>
      </c>
      <c r="J1883" s="589" t="s">
        <v>9627</v>
      </c>
      <c r="K1883" s="589" t="s">
        <v>104</v>
      </c>
      <c r="L1883" s="590">
        <v>43080</v>
      </c>
      <c r="M1883" s="589" t="s">
        <v>71</v>
      </c>
      <c r="N1883" s="589" t="s">
        <v>9628</v>
      </c>
    </row>
    <row r="1884" spans="1:14" x14ac:dyDescent="0.2">
      <c r="A1884" s="589" t="s">
        <v>611</v>
      </c>
      <c r="B1884" s="589" t="s">
        <v>134</v>
      </c>
      <c r="C1884" s="589" t="s">
        <v>135</v>
      </c>
      <c r="D1884" s="589" t="s">
        <v>136</v>
      </c>
      <c r="E1884" s="589" t="s">
        <v>9629</v>
      </c>
      <c r="F1884" s="590">
        <v>43073</v>
      </c>
      <c r="G1884" s="591">
        <v>240.67</v>
      </c>
      <c r="H1884" s="591">
        <v>1</v>
      </c>
      <c r="I1884" s="591">
        <f t="shared" si="29"/>
        <v>240.67</v>
      </c>
      <c r="J1884" s="589" t="s">
        <v>9630</v>
      </c>
      <c r="K1884" s="589" t="s">
        <v>346</v>
      </c>
      <c r="L1884" s="590">
        <v>43074</v>
      </c>
      <c r="M1884" s="589" t="s">
        <v>71</v>
      </c>
      <c r="N1884" s="589" t="s">
        <v>9631</v>
      </c>
    </row>
    <row r="1885" spans="1:14" x14ac:dyDescent="0.2">
      <c r="A1885" s="589" t="s">
        <v>611</v>
      </c>
      <c r="B1885" s="589" t="s">
        <v>134</v>
      </c>
      <c r="C1885" s="589" t="s">
        <v>135</v>
      </c>
      <c r="D1885" s="589" t="s">
        <v>136</v>
      </c>
      <c r="E1885" s="589" t="s">
        <v>9632</v>
      </c>
      <c r="F1885" s="590">
        <v>43071</v>
      </c>
      <c r="G1885" s="591">
        <v>96.8</v>
      </c>
      <c r="H1885" s="591">
        <v>1</v>
      </c>
      <c r="I1885" s="591">
        <f t="shared" si="29"/>
        <v>96.8</v>
      </c>
      <c r="J1885" s="589" t="s">
        <v>9633</v>
      </c>
      <c r="K1885" s="589" t="s">
        <v>111</v>
      </c>
      <c r="L1885" s="590">
        <v>43073</v>
      </c>
      <c r="M1885" s="589" t="s">
        <v>71</v>
      </c>
      <c r="N1885" s="589" t="s">
        <v>9634</v>
      </c>
    </row>
    <row r="1886" spans="1:14" x14ac:dyDescent="0.2">
      <c r="A1886" s="589" t="s">
        <v>611</v>
      </c>
      <c r="B1886" s="589" t="s">
        <v>143</v>
      </c>
      <c r="C1886" s="589" t="s">
        <v>144</v>
      </c>
      <c r="D1886" s="589" t="s">
        <v>145</v>
      </c>
      <c r="E1886" s="589" t="s">
        <v>9635</v>
      </c>
      <c r="F1886" s="590">
        <v>43069</v>
      </c>
      <c r="G1886" s="591">
        <v>173.95</v>
      </c>
      <c r="H1886" s="591">
        <v>1</v>
      </c>
      <c r="I1886" s="591">
        <f t="shared" si="29"/>
        <v>173.95</v>
      </c>
      <c r="J1886" s="589" t="s">
        <v>9636</v>
      </c>
      <c r="K1886" s="589" t="s">
        <v>9637</v>
      </c>
      <c r="L1886" s="590">
        <v>43073</v>
      </c>
      <c r="M1886" s="589" t="s">
        <v>71</v>
      </c>
      <c r="N1886" s="589" t="s">
        <v>474</v>
      </c>
    </row>
    <row r="1887" spans="1:14" x14ac:dyDescent="0.2">
      <c r="A1887" s="589" t="s">
        <v>611</v>
      </c>
      <c r="B1887" s="589" t="s">
        <v>143</v>
      </c>
      <c r="C1887" s="589" t="s">
        <v>144</v>
      </c>
      <c r="D1887" s="589" t="s">
        <v>145</v>
      </c>
      <c r="E1887" s="589" t="s">
        <v>9638</v>
      </c>
      <c r="F1887" s="590">
        <v>43069</v>
      </c>
      <c r="G1887" s="591">
        <v>97.89</v>
      </c>
      <c r="H1887" s="591">
        <v>1</v>
      </c>
      <c r="I1887" s="591">
        <f t="shared" si="29"/>
        <v>97.89</v>
      </c>
      <c r="J1887" s="589" t="s">
        <v>9639</v>
      </c>
      <c r="K1887" s="589" t="s">
        <v>3837</v>
      </c>
      <c r="L1887" s="590">
        <v>43073</v>
      </c>
      <c r="M1887" s="589" t="s">
        <v>71</v>
      </c>
      <c r="N1887" s="589" t="s">
        <v>9640</v>
      </c>
    </row>
    <row r="1888" spans="1:14" x14ac:dyDescent="0.2">
      <c r="A1888" s="589" t="s">
        <v>611</v>
      </c>
      <c r="B1888" s="589" t="s">
        <v>212</v>
      </c>
      <c r="C1888" s="589" t="s">
        <v>213</v>
      </c>
      <c r="D1888" s="589" t="s">
        <v>214</v>
      </c>
      <c r="E1888" s="589" t="s">
        <v>9641</v>
      </c>
      <c r="F1888" s="590">
        <v>43089</v>
      </c>
      <c r="G1888" s="591">
        <v>43.56</v>
      </c>
      <c r="H1888" s="591">
        <v>1</v>
      </c>
      <c r="I1888" s="591">
        <f t="shared" si="29"/>
        <v>43.56</v>
      </c>
      <c r="J1888" s="589" t="s">
        <v>9642</v>
      </c>
      <c r="K1888" s="589" t="s">
        <v>346</v>
      </c>
      <c r="L1888" s="590">
        <v>43089</v>
      </c>
      <c r="M1888" s="589" t="s">
        <v>71</v>
      </c>
      <c r="N1888" s="589" t="s">
        <v>9643</v>
      </c>
    </row>
    <row r="1889" spans="1:14" x14ac:dyDescent="0.2">
      <c r="A1889" s="589" t="s">
        <v>611</v>
      </c>
      <c r="B1889" s="589" t="s">
        <v>212</v>
      </c>
      <c r="C1889" s="589" t="s">
        <v>213</v>
      </c>
      <c r="D1889" s="589" t="s">
        <v>214</v>
      </c>
      <c r="E1889" s="589" t="s">
        <v>9644</v>
      </c>
      <c r="F1889" s="590">
        <v>43089</v>
      </c>
      <c r="G1889" s="591">
        <v>47.93</v>
      </c>
      <c r="H1889" s="591">
        <v>1</v>
      </c>
      <c r="I1889" s="591">
        <f t="shared" si="29"/>
        <v>47.93</v>
      </c>
      <c r="J1889" s="589" t="s">
        <v>474</v>
      </c>
      <c r="K1889" s="589" t="s">
        <v>528</v>
      </c>
      <c r="L1889" s="590">
        <v>43089</v>
      </c>
      <c r="M1889" s="589" t="s">
        <v>71</v>
      </c>
      <c r="N1889" s="589" t="s">
        <v>474</v>
      </c>
    </row>
    <row r="1890" spans="1:14" x14ac:dyDescent="0.2">
      <c r="A1890" s="589" t="s">
        <v>611</v>
      </c>
      <c r="B1890" s="589" t="s">
        <v>212</v>
      </c>
      <c r="C1890" s="589" t="s">
        <v>213</v>
      </c>
      <c r="D1890" s="589" t="s">
        <v>214</v>
      </c>
      <c r="E1890" s="589" t="s">
        <v>9645</v>
      </c>
      <c r="F1890" s="590">
        <v>43088</v>
      </c>
      <c r="G1890" s="591">
        <v>56.62</v>
      </c>
      <c r="H1890" s="591">
        <v>1</v>
      </c>
      <c r="I1890" s="591">
        <f t="shared" si="29"/>
        <v>56.62</v>
      </c>
      <c r="J1890" s="589" t="s">
        <v>9646</v>
      </c>
      <c r="K1890" s="589" t="s">
        <v>346</v>
      </c>
      <c r="L1890" s="590">
        <v>43088</v>
      </c>
      <c r="M1890" s="589" t="s">
        <v>71</v>
      </c>
      <c r="N1890" s="589" t="s">
        <v>9647</v>
      </c>
    </row>
    <row r="1891" spans="1:14" x14ac:dyDescent="0.2">
      <c r="A1891" s="589" t="s">
        <v>611</v>
      </c>
      <c r="B1891" s="589" t="s">
        <v>212</v>
      </c>
      <c r="C1891" s="589" t="s">
        <v>213</v>
      </c>
      <c r="D1891" s="589" t="s">
        <v>214</v>
      </c>
      <c r="E1891" s="589" t="s">
        <v>9648</v>
      </c>
      <c r="F1891" s="590">
        <v>43088</v>
      </c>
      <c r="G1891" s="591">
        <v>12.81</v>
      </c>
      <c r="H1891" s="591">
        <v>1</v>
      </c>
      <c r="I1891" s="591">
        <f t="shared" si="29"/>
        <v>12.81</v>
      </c>
      <c r="J1891" s="589" t="s">
        <v>9649</v>
      </c>
      <c r="K1891" s="589" t="s">
        <v>346</v>
      </c>
      <c r="L1891" s="590">
        <v>43088</v>
      </c>
      <c r="M1891" s="589" t="s">
        <v>71</v>
      </c>
      <c r="N1891" s="589" t="s">
        <v>9650</v>
      </c>
    </row>
    <row r="1892" spans="1:14" x14ac:dyDescent="0.2">
      <c r="A1892" s="589" t="s">
        <v>611</v>
      </c>
      <c r="B1892" s="589" t="s">
        <v>212</v>
      </c>
      <c r="C1892" s="589" t="s">
        <v>213</v>
      </c>
      <c r="D1892" s="589" t="s">
        <v>214</v>
      </c>
      <c r="E1892" s="589" t="s">
        <v>9651</v>
      </c>
      <c r="F1892" s="590">
        <v>43088</v>
      </c>
      <c r="G1892" s="591">
        <v>29.44</v>
      </c>
      <c r="H1892" s="591">
        <v>1</v>
      </c>
      <c r="I1892" s="591">
        <f t="shared" si="29"/>
        <v>29.44</v>
      </c>
      <c r="J1892" s="589" t="s">
        <v>9652</v>
      </c>
      <c r="K1892" s="589" t="s">
        <v>438</v>
      </c>
      <c r="L1892" s="590">
        <v>43088</v>
      </c>
      <c r="M1892" s="589" t="s">
        <v>71</v>
      </c>
      <c r="N1892" s="589" t="s">
        <v>9653</v>
      </c>
    </row>
    <row r="1893" spans="1:14" x14ac:dyDescent="0.2">
      <c r="A1893" s="589" t="s">
        <v>611</v>
      </c>
      <c r="B1893" s="589" t="s">
        <v>212</v>
      </c>
      <c r="C1893" s="589" t="s">
        <v>213</v>
      </c>
      <c r="D1893" s="589" t="s">
        <v>214</v>
      </c>
      <c r="E1893" s="589" t="s">
        <v>9654</v>
      </c>
      <c r="F1893" s="590">
        <v>43088</v>
      </c>
      <c r="G1893" s="591">
        <v>104.57</v>
      </c>
      <c r="H1893" s="591">
        <v>1</v>
      </c>
      <c r="I1893" s="591">
        <f t="shared" si="29"/>
        <v>104.57</v>
      </c>
      <c r="J1893" s="589" t="s">
        <v>9655</v>
      </c>
      <c r="K1893" s="589" t="s">
        <v>1345</v>
      </c>
      <c r="L1893" s="590">
        <v>43088</v>
      </c>
      <c r="M1893" s="589" t="s">
        <v>71</v>
      </c>
      <c r="N1893" s="589" t="s">
        <v>9656</v>
      </c>
    </row>
    <row r="1894" spans="1:14" x14ac:dyDescent="0.2">
      <c r="A1894" s="589" t="s">
        <v>611</v>
      </c>
      <c r="B1894" s="589" t="s">
        <v>212</v>
      </c>
      <c r="C1894" s="589" t="s">
        <v>213</v>
      </c>
      <c r="D1894" s="589" t="s">
        <v>214</v>
      </c>
      <c r="E1894" s="589" t="s">
        <v>9657</v>
      </c>
      <c r="F1894" s="590">
        <v>43084</v>
      </c>
      <c r="G1894" s="591">
        <v>44.17</v>
      </c>
      <c r="H1894" s="591">
        <v>1</v>
      </c>
      <c r="I1894" s="591">
        <f t="shared" si="29"/>
        <v>44.17</v>
      </c>
      <c r="J1894" s="589" t="s">
        <v>9658</v>
      </c>
      <c r="K1894" s="589" t="s">
        <v>492</v>
      </c>
      <c r="L1894" s="590">
        <v>43087</v>
      </c>
      <c r="M1894" s="589" t="s">
        <v>71</v>
      </c>
      <c r="N1894" s="589" t="s">
        <v>9659</v>
      </c>
    </row>
    <row r="1895" spans="1:14" x14ac:dyDescent="0.2">
      <c r="A1895" s="589" t="s">
        <v>611</v>
      </c>
      <c r="B1895" s="589" t="s">
        <v>212</v>
      </c>
      <c r="C1895" s="589" t="s">
        <v>213</v>
      </c>
      <c r="D1895" s="589" t="s">
        <v>214</v>
      </c>
      <c r="E1895" s="589" t="s">
        <v>9660</v>
      </c>
      <c r="F1895" s="590">
        <v>43083</v>
      </c>
      <c r="G1895" s="591">
        <v>15.11</v>
      </c>
      <c r="H1895" s="591">
        <v>1</v>
      </c>
      <c r="I1895" s="591">
        <f t="shared" si="29"/>
        <v>15.11</v>
      </c>
      <c r="J1895" s="589" t="s">
        <v>9661</v>
      </c>
      <c r="K1895" s="589" t="s">
        <v>492</v>
      </c>
      <c r="L1895" s="590">
        <v>43084</v>
      </c>
      <c r="M1895" s="589" t="s">
        <v>71</v>
      </c>
      <c r="N1895" s="589" t="s">
        <v>9662</v>
      </c>
    </row>
    <row r="1896" spans="1:14" x14ac:dyDescent="0.2">
      <c r="A1896" s="589" t="s">
        <v>611</v>
      </c>
      <c r="B1896" s="589" t="s">
        <v>9663</v>
      </c>
      <c r="C1896" s="589" t="s">
        <v>9664</v>
      </c>
      <c r="D1896" s="589" t="s">
        <v>9665</v>
      </c>
      <c r="E1896" s="589" t="s">
        <v>9666</v>
      </c>
      <c r="F1896" s="590">
        <v>43084</v>
      </c>
      <c r="G1896" s="591">
        <v>423.5</v>
      </c>
      <c r="H1896" s="591">
        <v>1</v>
      </c>
      <c r="I1896" s="591">
        <f t="shared" si="29"/>
        <v>423.5</v>
      </c>
      <c r="J1896" s="589" t="s">
        <v>474</v>
      </c>
      <c r="K1896" s="589" t="s">
        <v>2170</v>
      </c>
      <c r="L1896" s="590">
        <v>43088</v>
      </c>
      <c r="M1896" s="589" t="s">
        <v>71</v>
      </c>
      <c r="N1896" s="589" t="s">
        <v>474</v>
      </c>
    </row>
    <row r="1897" spans="1:14" x14ac:dyDescent="0.2">
      <c r="A1897" s="589" t="s">
        <v>611</v>
      </c>
      <c r="B1897" s="589" t="s">
        <v>9663</v>
      </c>
      <c r="C1897" s="589" t="s">
        <v>9664</v>
      </c>
      <c r="D1897" s="589" t="s">
        <v>9665</v>
      </c>
      <c r="E1897" s="589" t="s">
        <v>9667</v>
      </c>
      <c r="F1897" s="590">
        <v>43084</v>
      </c>
      <c r="G1897" s="591">
        <v>423.5</v>
      </c>
      <c r="H1897" s="591">
        <v>1</v>
      </c>
      <c r="I1897" s="591">
        <f t="shared" si="29"/>
        <v>423.5</v>
      </c>
      <c r="J1897" s="589" t="s">
        <v>474</v>
      </c>
      <c r="K1897" s="589" t="s">
        <v>2170</v>
      </c>
      <c r="L1897" s="590">
        <v>43088</v>
      </c>
      <c r="M1897" s="589" t="s">
        <v>71</v>
      </c>
      <c r="N1897" s="589" t="s">
        <v>474</v>
      </c>
    </row>
    <row r="1898" spans="1:14" x14ac:dyDescent="0.2">
      <c r="A1898" s="589" t="s">
        <v>611</v>
      </c>
      <c r="B1898" s="589" t="s">
        <v>9663</v>
      </c>
      <c r="C1898" s="589" t="s">
        <v>9664</v>
      </c>
      <c r="D1898" s="589" t="s">
        <v>9665</v>
      </c>
      <c r="E1898" s="589" t="s">
        <v>9668</v>
      </c>
      <c r="F1898" s="590">
        <v>43084</v>
      </c>
      <c r="G1898" s="591">
        <v>423.5</v>
      </c>
      <c r="H1898" s="591">
        <v>1</v>
      </c>
      <c r="I1898" s="591">
        <f t="shared" si="29"/>
        <v>423.5</v>
      </c>
      <c r="J1898" s="589" t="s">
        <v>474</v>
      </c>
      <c r="K1898" s="589" t="s">
        <v>2170</v>
      </c>
      <c r="L1898" s="590">
        <v>43088</v>
      </c>
      <c r="M1898" s="589" t="s">
        <v>71</v>
      </c>
      <c r="N1898" s="589" t="s">
        <v>474</v>
      </c>
    </row>
    <row r="1899" spans="1:14" x14ac:dyDescent="0.2">
      <c r="A1899" s="589" t="s">
        <v>611</v>
      </c>
      <c r="B1899" s="589" t="s">
        <v>209</v>
      </c>
      <c r="C1899" s="589" t="s">
        <v>210</v>
      </c>
      <c r="D1899" s="589" t="s">
        <v>211</v>
      </c>
      <c r="E1899" s="589" t="s">
        <v>9669</v>
      </c>
      <c r="F1899" s="590">
        <v>43069</v>
      </c>
      <c r="G1899" s="591">
        <v>11</v>
      </c>
      <c r="H1899" s="591">
        <v>1</v>
      </c>
      <c r="I1899" s="591">
        <f t="shared" si="29"/>
        <v>11</v>
      </c>
      <c r="J1899" s="589" t="s">
        <v>9670</v>
      </c>
      <c r="K1899" s="589" t="s">
        <v>2380</v>
      </c>
      <c r="L1899" s="590">
        <v>43080</v>
      </c>
      <c r="M1899" s="589" t="s">
        <v>71</v>
      </c>
      <c r="N1899" s="589" t="s">
        <v>9671</v>
      </c>
    </row>
    <row r="1900" spans="1:14" x14ac:dyDescent="0.2">
      <c r="A1900" s="589" t="s">
        <v>611</v>
      </c>
      <c r="B1900" s="589" t="s">
        <v>209</v>
      </c>
      <c r="C1900" s="589" t="s">
        <v>210</v>
      </c>
      <c r="D1900" s="589" t="s">
        <v>211</v>
      </c>
      <c r="E1900" s="589" t="s">
        <v>9672</v>
      </c>
      <c r="F1900" s="590">
        <v>43069</v>
      </c>
      <c r="G1900" s="591">
        <v>247.5</v>
      </c>
      <c r="H1900" s="591">
        <v>1</v>
      </c>
      <c r="I1900" s="591">
        <f t="shared" si="29"/>
        <v>247.5</v>
      </c>
      <c r="J1900" s="589" t="s">
        <v>474</v>
      </c>
      <c r="K1900" s="589" t="s">
        <v>539</v>
      </c>
      <c r="L1900" s="590">
        <v>43080</v>
      </c>
      <c r="M1900" s="589" t="s">
        <v>71</v>
      </c>
      <c r="N1900" s="589" t="s">
        <v>474</v>
      </c>
    </row>
    <row r="1901" spans="1:14" x14ac:dyDescent="0.2">
      <c r="A1901" s="589" t="s">
        <v>611</v>
      </c>
      <c r="B1901" s="589" t="s">
        <v>2668</v>
      </c>
      <c r="C1901" s="589" t="s">
        <v>2669</v>
      </c>
      <c r="D1901" s="589" t="s">
        <v>2670</v>
      </c>
      <c r="E1901" s="589" t="s">
        <v>9673</v>
      </c>
      <c r="F1901" s="590">
        <v>43090</v>
      </c>
      <c r="G1901" s="591">
        <v>1597.2</v>
      </c>
      <c r="H1901" s="591">
        <v>1</v>
      </c>
      <c r="I1901" s="591">
        <f t="shared" si="29"/>
        <v>1597.2</v>
      </c>
      <c r="J1901" s="589" t="s">
        <v>474</v>
      </c>
      <c r="K1901" s="589" t="s">
        <v>9674</v>
      </c>
      <c r="L1901" s="590">
        <v>43096</v>
      </c>
      <c r="M1901" s="589" t="s">
        <v>71</v>
      </c>
      <c r="N1901" s="589" t="s">
        <v>474</v>
      </c>
    </row>
    <row r="1902" spans="1:14" x14ac:dyDescent="0.2">
      <c r="A1902" s="589" t="s">
        <v>611</v>
      </c>
      <c r="B1902" s="589" t="s">
        <v>1051</v>
      </c>
      <c r="C1902" s="589" t="s">
        <v>3698</v>
      </c>
      <c r="D1902" s="589" t="s">
        <v>1052</v>
      </c>
      <c r="E1902" s="589" t="s">
        <v>9675</v>
      </c>
      <c r="F1902" s="590">
        <v>43089</v>
      </c>
      <c r="G1902" s="591">
        <v>116.26</v>
      </c>
      <c r="H1902" s="591">
        <v>1</v>
      </c>
      <c r="I1902" s="591">
        <f t="shared" si="29"/>
        <v>116.26</v>
      </c>
      <c r="J1902" s="589" t="s">
        <v>9676</v>
      </c>
      <c r="K1902" s="589" t="s">
        <v>612</v>
      </c>
      <c r="L1902" s="590">
        <v>43091</v>
      </c>
      <c r="M1902" s="589" t="s">
        <v>71</v>
      </c>
      <c r="N1902" s="589" t="s">
        <v>9677</v>
      </c>
    </row>
    <row r="1903" spans="1:14" x14ac:dyDescent="0.2">
      <c r="A1903" s="589" t="s">
        <v>611</v>
      </c>
      <c r="B1903" s="589" t="s">
        <v>544</v>
      </c>
      <c r="C1903" s="589" t="s">
        <v>545</v>
      </c>
      <c r="D1903" s="589" t="s">
        <v>546</v>
      </c>
      <c r="E1903" s="589" t="s">
        <v>9678</v>
      </c>
      <c r="F1903" s="590">
        <v>43095</v>
      </c>
      <c r="G1903" s="591">
        <v>80.150000000000006</v>
      </c>
      <c r="H1903" s="591">
        <v>1</v>
      </c>
      <c r="I1903" s="591">
        <f t="shared" si="29"/>
        <v>80.150000000000006</v>
      </c>
      <c r="J1903" s="589" t="s">
        <v>474</v>
      </c>
      <c r="K1903" s="589" t="s">
        <v>532</v>
      </c>
      <c r="L1903" s="590">
        <v>43096</v>
      </c>
      <c r="M1903" s="589" t="s">
        <v>71</v>
      </c>
      <c r="N1903" s="589" t="s">
        <v>474</v>
      </c>
    </row>
    <row r="1904" spans="1:14" x14ac:dyDescent="0.2">
      <c r="A1904" s="589" t="s">
        <v>611</v>
      </c>
      <c r="B1904" s="589" t="s">
        <v>544</v>
      </c>
      <c r="C1904" s="589" t="s">
        <v>545</v>
      </c>
      <c r="D1904" s="589" t="s">
        <v>546</v>
      </c>
      <c r="E1904" s="589" t="s">
        <v>9679</v>
      </c>
      <c r="F1904" s="590">
        <v>43069</v>
      </c>
      <c r="G1904" s="591">
        <v>39</v>
      </c>
      <c r="H1904" s="591">
        <v>1</v>
      </c>
      <c r="I1904" s="591">
        <f t="shared" si="29"/>
        <v>39</v>
      </c>
      <c r="J1904" s="589" t="s">
        <v>474</v>
      </c>
      <c r="K1904" s="589" t="s">
        <v>9680</v>
      </c>
      <c r="L1904" s="590">
        <v>43089</v>
      </c>
      <c r="M1904" s="589" t="s">
        <v>71</v>
      </c>
      <c r="N1904" s="589" t="s">
        <v>474</v>
      </c>
    </row>
    <row r="1905" spans="1:14" x14ac:dyDescent="0.2">
      <c r="A1905" s="589" t="s">
        <v>611</v>
      </c>
      <c r="B1905" s="589" t="s">
        <v>9681</v>
      </c>
      <c r="C1905" s="589" t="s">
        <v>9682</v>
      </c>
      <c r="D1905" s="589" t="s">
        <v>9683</v>
      </c>
      <c r="E1905" s="589" t="s">
        <v>9684</v>
      </c>
      <c r="F1905" s="590">
        <v>43090</v>
      </c>
      <c r="G1905" s="591">
        <v>119.79</v>
      </c>
      <c r="H1905" s="591">
        <v>1</v>
      </c>
      <c r="I1905" s="591">
        <f t="shared" si="29"/>
        <v>119.79</v>
      </c>
      <c r="J1905" s="589" t="s">
        <v>9685</v>
      </c>
      <c r="K1905" s="589" t="s">
        <v>2550</v>
      </c>
      <c r="L1905" s="590">
        <v>43091</v>
      </c>
      <c r="M1905" s="589" t="s">
        <v>71</v>
      </c>
      <c r="N1905" s="589" t="s">
        <v>9686</v>
      </c>
    </row>
    <row r="1906" spans="1:14" x14ac:dyDescent="0.2">
      <c r="A1906" s="589" t="s">
        <v>611</v>
      </c>
      <c r="B1906" s="589" t="s">
        <v>2498</v>
      </c>
      <c r="C1906" s="589" t="s">
        <v>2499</v>
      </c>
      <c r="D1906" s="589" t="s">
        <v>2500</v>
      </c>
      <c r="E1906" s="589" t="s">
        <v>9687</v>
      </c>
      <c r="F1906" s="590">
        <v>43089</v>
      </c>
      <c r="G1906" s="591">
        <v>234.64</v>
      </c>
      <c r="H1906" s="591">
        <v>1</v>
      </c>
      <c r="I1906" s="591">
        <f t="shared" si="29"/>
        <v>234.64</v>
      </c>
      <c r="J1906" s="589" t="s">
        <v>9688</v>
      </c>
      <c r="K1906" s="589" t="s">
        <v>528</v>
      </c>
      <c r="L1906" s="590">
        <v>43096</v>
      </c>
      <c r="M1906" s="589" t="s">
        <v>71</v>
      </c>
      <c r="N1906" s="589" t="s">
        <v>474</v>
      </c>
    </row>
    <row r="1907" spans="1:14" x14ac:dyDescent="0.2">
      <c r="A1907" s="589" t="s">
        <v>611</v>
      </c>
      <c r="B1907" s="589" t="s">
        <v>2498</v>
      </c>
      <c r="C1907" s="589" t="s">
        <v>2499</v>
      </c>
      <c r="D1907" s="589" t="s">
        <v>2500</v>
      </c>
      <c r="E1907" s="589" t="s">
        <v>9689</v>
      </c>
      <c r="F1907" s="590">
        <v>43089</v>
      </c>
      <c r="G1907" s="591">
        <v>2221.34</v>
      </c>
      <c r="H1907" s="591">
        <v>1</v>
      </c>
      <c r="I1907" s="591">
        <f t="shared" si="29"/>
        <v>2221.34</v>
      </c>
      <c r="J1907" s="589" t="s">
        <v>9690</v>
      </c>
      <c r="K1907" s="589" t="s">
        <v>528</v>
      </c>
      <c r="L1907" s="590">
        <v>43096</v>
      </c>
      <c r="M1907" s="589" t="s">
        <v>71</v>
      </c>
      <c r="N1907" s="589" t="s">
        <v>474</v>
      </c>
    </row>
    <row r="1908" spans="1:14" x14ac:dyDescent="0.2">
      <c r="A1908" s="589" t="s">
        <v>611</v>
      </c>
      <c r="B1908" s="589" t="s">
        <v>417</v>
      </c>
      <c r="C1908" s="589" t="s">
        <v>418</v>
      </c>
      <c r="D1908" s="589" t="s">
        <v>419</v>
      </c>
      <c r="E1908" s="589" t="s">
        <v>9691</v>
      </c>
      <c r="F1908" s="590">
        <v>42759</v>
      </c>
      <c r="G1908" s="591">
        <v>42.62</v>
      </c>
      <c r="H1908" s="591">
        <v>1</v>
      </c>
      <c r="I1908" s="591">
        <f t="shared" si="29"/>
        <v>42.62</v>
      </c>
      <c r="J1908" s="589" t="s">
        <v>474</v>
      </c>
      <c r="K1908" s="589" t="s">
        <v>175</v>
      </c>
      <c r="L1908" s="590">
        <v>43090</v>
      </c>
      <c r="M1908" s="589" t="s">
        <v>71</v>
      </c>
      <c r="N1908" s="589" t="s">
        <v>474</v>
      </c>
    </row>
    <row r="1909" spans="1:14" x14ac:dyDescent="0.2">
      <c r="A1909" s="589" t="s">
        <v>611</v>
      </c>
      <c r="B1909" s="589" t="s">
        <v>417</v>
      </c>
      <c r="C1909" s="589" t="s">
        <v>418</v>
      </c>
      <c r="D1909" s="589" t="s">
        <v>419</v>
      </c>
      <c r="E1909" s="589" t="s">
        <v>9692</v>
      </c>
      <c r="F1909" s="590">
        <v>43070</v>
      </c>
      <c r="G1909" s="591">
        <v>163.24</v>
      </c>
      <c r="H1909" s="591">
        <v>1</v>
      </c>
      <c r="I1909" s="591">
        <f t="shared" si="29"/>
        <v>163.24</v>
      </c>
      <c r="J1909" s="589" t="s">
        <v>474</v>
      </c>
      <c r="K1909" s="589" t="s">
        <v>9693</v>
      </c>
      <c r="L1909" s="590">
        <v>43073</v>
      </c>
      <c r="M1909" s="589" t="s">
        <v>71</v>
      </c>
      <c r="N1909" s="589" t="s">
        <v>474</v>
      </c>
    </row>
    <row r="1910" spans="1:14" x14ac:dyDescent="0.2">
      <c r="A1910" s="589" t="s">
        <v>611</v>
      </c>
      <c r="B1910" s="589" t="s">
        <v>356</v>
      </c>
      <c r="C1910" s="589" t="s">
        <v>477</v>
      </c>
      <c r="D1910" s="589" t="s">
        <v>357</v>
      </c>
      <c r="E1910" s="589" t="s">
        <v>9694</v>
      </c>
      <c r="F1910" s="590">
        <v>43081</v>
      </c>
      <c r="G1910" s="591">
        <v>577.80999999999995</v>
      </c>
      <c r="H1910" s="591">
        <v>1</v>
      </c>
      <c r="I1910" s="591">
        <f t="shared" si="29"/>
        <v>577.80999999999995</v>
      </c>
      <c r="J1910" s="589" t="s">
        <v>9695</v>
      </c>
      <c r="K1910" s="589" t="s">
        <v>111</v>
      </c>
      <c r="L1910" s="590">
        <v>43084</v>
      </c>
      <c r="M1910" s="589" t="s">
        <v>71</v>
      </c>
      <c r="N1910" s="589" t="s">
        <v>9696</v>
      </c>
    </row>
    <row r="1911" spans="1:14" x14ac:dyDescent="0.2">
      <c r="A1911" s="589" t="s">
        <v>611</v>
      </c>
      <c r="B1911" s="589" t="s">
        <v>356</v>
      </c>
      <c r="C1911" s="589" t="s">
        <v>477</v>
      </c>
      <c r="D1911" s="589" t="s">
        <v>357</v>
      </c>
      <c r="E1911" s="589" t="s">
        <v>9697</v>
      </c>
      <c r="F1911" s="590">
        <v>43081</v>
      </c>
      <c r="G1911" s="591">
        <v>12964.19</v>
      </c>
      <c r="H1911" s="591">
        <v>1</v>
      </c>
      <c r="I1911" s="591">
        <f t="shared" si="29"/>
        <v>12964.19</v>
      </c>
      <c r="J1911" s="589" t="s">
        <v>9698</v>
      </c>
      <c r="K1911" s="589" t="s">
        <v>520</v>
      </c>
      <c r="L1911" s="590">
        <v>43082</v>
      </c>
      <c r="M1911" s="589" t="s">
        <v>71</v>
      </c>
      <c r="N1911" s="589" t="s">
        <v>9699</v>
      </c>
    </row>
    <row r="1912" spans="1:14" x14ac:dyDescent="0.2">
      <c r="A1912" s="589" t="s">
        <v>611</v>
      </c>
      <c r="B1912" s="589" t="s">
        <v>356</v>
      </c>
      <c r="C1912" s="589" t="s">
        <v>477</v>
      </c>
      <c r="D1912" s="589" t="s">
        <v>357</v>
      </c>
      <c r="E1912" s="589" t="s">
        <v>9700</v>
      </c>
      <c r="F1912" s="590">
        <v>43081</v>
      </c>
      <c r="G1912" s="591">
        <v>5299.58</v>
      </c>
      <c r="H1912" s="591">
        <v>1</v>
      </c>
      <c r="I1912" s="591">
        <f t="shared" si="29"/>
        <v>5299.58</v>
      </c>
      <c r="J1912" s="589" t="s">
        <v>9701</v>
      </c>
      <c r="K1912" s="589" t="s">
        <v>520</v>
      </c>
      <c r="L1912" s="590">
        <v>43082</v>
      </c>
      <c r="M1912" s="589" t="s">
        <v>71</v>
      </c>
      <c r="N1912" s="589" t="s">
        <v>9702</v>
      </c>
    </row>
    <row r="1913" spans="1:14" x14ac:dyDescent="0.2">
      <c r="A1913" s="589" t="s">
        <v>611</v>
      </c>
      <c r="B1913" s="589" t="s">
        <v>356</v>
      </c>
      <c r="C1913" s="589" t="s">
        <v>477</v>
      </c>
      <c r="D1913" s="589" t="s">
        <v>357</v>
      </c>
      <c r="E1913" s="589" t="s">
        <v>9703</v>
      </c>
      <c r="F1913" s="590">
        <v>43080</v>
      </c>
      <c r="G1913" s="591">
        <v>1128.93</v>
      </c>
      <c r="H1913" s="591">
        <v>1</v>
      </c>
      <c r="I1913" s="591">
        <f t="shared" si="29"/>
        <v>1128.93</v>
      </c>
      <c r="J1913" s="589" t="s">
        <v>9695</v>
      </c>
      <c r="K1913" s="589" t="s">
        <v>111</v>
      </c>
      <c r="L1913" s="590">
        <v>43084</v>
      </c>
      <c r="M1913" s="589" t="s">
        <v>71</v>
      </c>
      <c r="N1913" s="589" t="s">
        <v>9696</v>
      </c>
    </row>
    <row r="1914" spans="1:14" x14ac:dyDescent="0.2">
      <c r="A1914" s="589" t="s">
        <v>611</v>
      </c>
      <c r="B1914" s="589" t="s">
        <v>356</v>
      </c>
      <c r="C1914" s="589" t="s">
        <v>477</v>
      </c>
      <c r="D1914" s="589" t="s">
        <v>357</v>
      </c>
      <c r="E1914" s="589" t="s">
        <v>9704</v>
      </c>
      <c r="F1914" s="590">
        <v>43069</v>
      </c>
      <c r="G1914" s="591">
        <v>724.25</v>
      </c>
      <c r="H1914" s="591">
        <v>1</v>
      </c>
      <c r="I1914" s="591">
        <f t="shared" si="29"/>
        <v>724.25</v>
      </c>
      <c r="J1914" s="589" t="s">
        <v>4635</v>
      </c>
      <c r="K1914" s="589" t="s">
        <v>111</v>
      </c>
      <c r="L1914" s="590">
        <v>43087</v>
      </c>
      <c r="M1914" s="589" t="s">
        <v>71</v>
      </c>
      <c r="N1914" s="589" t="s">
        <v>4636</v>
      </c>
    </row>
    <row r="1915" spans="1:14" x14ac:dyDescent="0.2">
      <c r="A1915" s="589" t="s">
        <v>611</v>
      </c>
      <c r="B1915" s="589" t="s">
        <v>72</v>
      </c>
      <c r="C1915" s="589" t="s">
        <v>73</v>
      </c>
      <c r="D1915" s="589" t="s">
        <v>74</v>
      </c>
      <c r="E1915" s="589" t="s">
        <v>9705</v>
      </c>
      <c r="F1915" s="590">
        <v>43069</v>
      </c>
      <c r="G1915" s="591">
        <v>101.82</v>
      </c>
      <c r="H1915" s="591">
        <v>1</v>
      </c>
      <c r="I1915" s="591">
        <f t="shared" si="29"/>
        <v>101.82</v>
      </c>
      <c r="J1915" s="589" t="s">
        <v>474</v>
      </c>
      <c r="K1915" s="589" t="s">
        <v>133</v>
      </c>
      <c r="L1915" s="590">
        <v>43070</v>
      </c>
      <c r="M1915" s="589" t="s">
        <v>71</v>
      </c>
      <c r="N1915" s="589" t="s">
        <v>474</v>
      </c>
    </row>
    <row r="1916" spans="1:14" x14ac:dyDescent="0.2">
      <c r="A1916" s="589" t="s">
        <v>611</v>
      </c>
      <c r="B1916" s="589" t="s">
        <v>72</v>
      </c>
      <c r="C1916" s="589" t="s">
        <v>73</v>
      </c>
      <c r="D1916" s="589" t="s">
        <v>74</v>
      </c>
      <c r="E1916" s="589" t="s">
        <v>9706</v>
      </c>
      <c r="F1916" s="590">
        <v>43069</v>
      </c>
      <c r="G1916" s="591">
        <v>162.63999999999999</v>
      </c>
      <c r="H1916" s="591">
        <v>1</v>
      </c>
      <c r="I1916" s="591">
        <f t="shared" si="29"/>
        <v>162.63999999999999</v>
      </c>
      <c r="J1916" s="589" t="s">
        <v>474</v>
      </c>
      <c r="K1916" s="589" t="s">
        <v>133</v>
      </c>
      <c r="L1916" s="590">
        <v>43070</v>
      </c>
      <c r="M1916" s="589" t="s">
        <v>71</v>
      </c>
      <c r="N1916" s="589" t="s">
        <v>474</v>
      </c>
    </row>
    <row r="1917" spans="1:14" x14ac:dyDescent="0.2">
      <c r="A1917" s="589" t="s">
        <v>611</v>
      </c>
      <c r="B1917" s="589" t="s">
        <v>72</v>
      </c>
      <c r="C1917" s="589" t="s">
        <v>73</v>
      </c>
      <c r="D1917" s="589" t="s">
        <v>74</v>
      </c>
      <c r="E1917" s="589" t="s">
        <v>9707</v>
      </c>
      <c r="F1917" s="590">
        <v>43069</v>
      </c>
      <c r="G1917" s="591">
        <v>91.36</v>
      </c>
      <c r="H1917" s="591">
        <v>1</v>
      </c>
      <c r="I1917" s="591">
        <f t="shared" si="29"/>
        <v>91.36</v>
      </c>
      <c r="J1917" s="589" t="s">
        <v>474</v>
      </c>
      <c r="K1917" s="589" t="s">
        <v>133</v>
      </c>
      <c r="L1917" s="590">
        <v>43070</v>
      </c>
      <c r="M1917" s="589" t="s">
        <v>71</v>
      </c>
      <c r="N1917" s="589" t="s">
        <v>474</v>
      </c>
    </row>
    <row r="1918" spans="1:14" x14ac:dyDescent="0.2">
      <c r="A1918" s="589" t="s">
        <v>611</v>
      </c>
      <c r="B1918" s="589" t="s">
        <v>72</v>
      </c>
      <c r="C1918" s="589" t="s">
        <v>73</v>
      </c>
      <c r="D1918" s="589" t="s">
        <v>74</v>
      </c>
      <c r="E1918" s="589" t="s">
        <v>9708</v>
      </c>
      <c r="F1918" s="590">
        <v>43069</v>
      </c>
      <c r="G1918" s="591">
        <v>54.45</v>
      </c>
      <c r="H1918" s="591">
        <v>1</v>
      </c>
      <c r="I1918" s="591">
        <f t="shared" si="29"/>
        <v>54.45</v>
      </c>
      <c r="J1918" s="589" t="s">
        <v>474</v>
      </c>
      <c r="K1918" s="589" t="s">
        <v>133</v>
      </c>
      <c r="L1918" s="590">
        <v>43070</v>
      </c>
      <c r="M1918" s="589" t="s">
        <v>71</v>
      </c>
      <c r="N1918" s="589" t="s">
        <v>474</v>
      </c>
    </row>
    <row r="1919" spans="1:14" x14ac:dyDescent="0.2">
      <c r="A1919" s="589" t="s">
        <v>611</v>
      </c>
      <c r="B1919" s="589" t="s">
        <v>2501</v>
      </c>
      <c r="C1919" s="589" t="s">
        <v>2502</v>
      </c>
      <c r="D1919" s="589" t="s">
        <v>2503</v>
      </c>
      <c r="E1919" s="589" t="s">
        <v>9709</v>
      </c>
      <c r="F1919" s="590">
        <v>43074</v>
      </c>
      <c r="G1919" s="591">
        <v>90.91</v>
      </c>
      <c r="H1919" s="591">
        <v>1</v>
      </c>
      <c r="I1919" s="591">
        <f t="shared" si="29"/>
        <v>90.91</v>
      </c>
      <c r="J1919" s="589" t="s">
        <v>474</v>
      </c>
      <c r="K1919" s="589" t="s">
        <v>2435</v>
      </c>
      <c r="L1919" s="590">
        <v>43088</v>
      </c>
      <c r="M1919" s="589" t="s">
        <v>71</v>
      </c>
      <c r="N1919" s="589" t="s">
        <v>474</v>
      </c>
    </row>
    <row r="1920" spans="1:14" x14ac:dyDescent="0.2">
      <c r="A1920" s="589" t="s">
        <v>611</v>
      </c>
      <c r="B1920" s="589" t="s">
        <v>2501</v>
      </c>
      <c r="C1920" s="589" t="s">
        <v>2502</v>
      </c>
      <c r="D1920" s="589" t="s">
        <v>2503</v>
      </c>
      <c r="E1920" s="589" t="s">
        <v>9710</v>
      </c>
      <c r="F1920" s="590">
        <v>43069</v>
      </c>
      <c r="G1920" s="591">
        <v>169.4</v>
      </c>
      <c r="H1920" s="591">
        <v>1</v>
      </c>
      <c r="I1920" s="591">
        <f t="shared" si="29"/>
        <v>169.4</v>
      </c>
      <c r="J1920" s="589" t="s">
        <v>474</v>
      </c>
      <c r="K1920" s="589" t="s">
        <v>617</v>
      </c>
      <c r="L1920" s="590">
        <v>43074</v>
      </c>
      <c r="M1920" s="589" t="s">
        <v>71</v>
      </c>
      <c r="N1920" s="589" t="s">
        <v>474</v>
      </c>
    </row>
    <row r="1921" spans="1:14" x14ac:dyDescent="0.2">
      <c r="A1921" s="589" t="s">
        <v>611</v>
      </c>
      <c r="B1921" s="589" t="s">
        <v>661</v>
      </c>
      <c r="C1921" s="589" t="s">
        <v>662</v>
      </c>
      <c r="D1921" s="589" t="s">
        <v>663</v>
      </c>
      <c r="E1921" s="589" t="s">
        <v>9711</v>
      </c>
      <c r="F1921" s="590">
        <v>43069</v>
      </c>
      <c r="G1921" s="591">
        <v>37.03</v>
      </c>
      <c r="H1921" s="591">
        <v>1</v>
      </c>
      <c r="I1921" s="591">
        <f t="shared" si="29"/>
        <v>37.03</v>
      </c>
      <c r="J1921" s="589" t="s">
        <v>474</v>
      </c>
      <c r="K1921" s="589" t="s">
        <v>133</v>
      </c>
      <c r="L1921" s="590">
        <v>43083</v>
      </c>
      <c r="M1921" s="589" t="s">
        <v>71</v>
      </c>
      <c r="N1921" s="589" t="s">
        <v>474</v>
      </c>
    </row>
    <row r="1922" spans="1:14" x14ac:dyDescent="0.2">
      <c r="A1922" s="589" t="s">
        <v>611</v>
      </c>
      <c r="B1922" s="589" t="s">
        <v>661</v>
      </c>
      <c r="C1922" s="589" t="s">
        <v>662</v>
      </c>
      <c r="D1922" s="589" t="s">
        <v>663</v>
      </c>
      <c r="E1922" s="589" t="s">
        <v>9712</v>
      </c>
      <c r="F1922" s="590">
        <v>42993</v>
      </c>
      <c r="G1922" s="591">
        <v>447.24</v>
      </c>
      <c r="H1922" s="591">
        <v>1</v>
      </c>
      <c r="I1922" s="591">
        <f t="shared" si="29"/>
        <v>447.24</v>
      </c>
      <c r="J1922" s="589" t="s">
        <v>474</v>
      </c>
      <c r="K1922" s="589" t="s">
        <v>2210</v>
      </c>
      <c r="L1922" s="590">
        <v>43089</v>
      </c>
      <c r="M1922" s="589" t="s">
        <v>71</v>
      </c>
      <c r="N1922" s="589" t="s">
        <v>474</v>
      </c>
    </row>
    <row r="1923" spans="1:14" x14ac:dyDescent="0.2">
      <c r="A1923" s="589" t="s">
        <v>611</v>
      </c>
      <c r="B1923" s="589" t="s">
        <v>9713</v>
      </c>
      <c r="C1923" s="589" t="s">
        <v>9714</v>
      </c>
      <c r="D1923" s="589" t="s">
        <v>9715</v>
      </c>
      <c r="E1923" s="589" t="s">
        <v>9716</v>
      </c>
      <c r="F1923" s="590">
        <v>43082</v>
      </c>
      <c r="G1923" s="591">
        <v>56.96</v>
      </c>
      <c r="H1923" s="591">
        <v>1</v>
      </c>
      <c r="I1923" s="591">
        <f t="shared" ref="I1923:I1986" si="30">G1923*H1923</f>
        <v>56.96</v>
      </c>
      <c r="J1923" s="589" t="s">
        <v>9717</v>
      </c>
      <c r="K1923" s="589" t="s">
        <v>237</v>
      </c>
      <c r="L1923" s="590">
        <v>43091</v>
      </c>
      <c r="M1923" s="589" t="s">
        <v>71</v>
      </c>
      <c r="N1923" s="589" t="s">
        <v>9718</v>
      </c>
    </row>
    <row r="1924" spans="1:14" x14ac:dyDescent="0.2">
      <c r="A1924" s="589" t="s">
        <v>611</v>
      </c>
      <c r="B1924" s="589" t="s">
        <v>4637</v>
      </c>
      <c r="C1924" s="589" t="s">
        <v>4638</v>
      </c>
      <c r="D1924" s="589" t="s">
        <v>4639</v>
      </c>
      <c r="E1924" s="589" t="s">
        <v>9719</v>
      </c>
      <c r="F1924" s="590">
        <v>43082</v>
      </c>
      <c r="G1924" s="591">
        <v>276.14999999999998</v>
      </c>
      <c r="H1924" s="591">
        <v>1</v>
      </c>
      <c r="I1924" s="591">
        <f t="shared" si="30"/>
        <v>276.14999999999998</v>
      </c>
      <c r="J1924" s="589" t="s">
        <v>9720</v>
      </c>
      <c r="K1924" s="589" t="s">
        <v>524</v>
      </c>
      <c r="L1924" s="590">
        <v>43088</v>
      </c>
      <c r="M1924" s="589" t="s">
        <v>71</v>
      </c>
      <c r="N1924" s="589" t="s">
        <v>9721</v>
      </c>
    </row>
    <row r="1925" spans="1:14" x14ac:dyDescent="0.2">
      <c r="A1925" s="589" t="s">
        <v>611</v>
      </c>
      <c r="B1925" s="589" t="s">
        <v>4637</v>
      </c>
      <c r="C1925" s="589" t="s">
        <v>4638</v>
      </c>
      <c r="D1925" s="589" t="s">
        <v>4639</v>
      </c>
      <c r="E1925" s="589" t="s">
        <v>9722</v>
      </c>
      <c r="F1925" s="590">
        <v>43074</v>
      </c>
      <c r="G1925" s="591">
        <v>1172.57</v>
      </c>
      <c r="H1925" s="591">
        <v>1</v>
      </c>
      <c r="I1925" s="591">
        <f t="shared" si="30"/>
        <v>1172.57</v>
      </c>
      <c r="J1925" s="589" t="s">
        <v>9723</v>
      </c>
      <c r="K1925" s="589" t="s">
        <v>111</v>
      </c>
      <c r="L1925" s="590">
        <v>43083</v>
      </c>
      <c r="M1925" s="589" t="s">
        <v>71</v>
      </c>
      <c r="N1925" s="589" t="s">
        <v>9724</v>
      </c>
    </row>
    <row r="1926" spans="1:14" x14ac:dyDescent="0.2">
      <c r="A1926" s="589" t="s">
        <v>611</v>
      </c>
      <c r="B1926" s="589" t="s">
        <v>2506</v>
      </c>
      <c r="C1926" s="589" t="s">
        <v>2507</v>
      </c>
      <c r="D1926" s="589" t="s">
        <v>2508</v>
      </c>
      <c r="E1926" s="589" t="s">
        <v>9725</v>
      </c>
      <c r="F1926" s="590">
        <v>43070</v>
      </c>
      <c r="G1926" s="591">
        <v>64.03</v>
      </c>
      <c r="H1926" s="591">
        <v>1</v>
      </c>
      <c r="I1926" s="591">
        <f t="shared" si="30"/>
        <v>64.03</v>
      </c>
      <c r="J1926" s="589" t="s">
        <v>474</v>
      </c>
      <c r="K1926" s="589" t="s">
        <v>423</v>
      </c>
      <c r="L1926" s="590">
        <v>43082</v>
      </c>
      <c r="M1926" s="589" t="s">
        <v>71</v>
      </c>
      <c r="N1926" s="589" t="s">
        <v>474</v>
      </c>
    </row>
    <row r="1927" spans="1:14" x14ac:dyDescent="0.2">
      <c r="A1927" s="589" t="s">
        <v>611</v>
      </c>
      <c r="B1927" s="589" t="s">
        <v>2506</v>
      </c>
      <c r="C1927" s="589" t="s">
        <v>2507</v>
      </c>
      <c r="D1927" s="589" t="s">
        <v>2508</v>
      </c>
      <c r="E1927" s="589" t="s">
        <v>9726</v>
      </c>
      <c r="F1927" s="590">
        <v>43070</v>
      </c>
      <c r="G1927" s="591">
        <v>131.27000000000001</v>
      </c>
      <c r="H1927" s="591">
        <v>1</v>
      </c>
      <c r="I1927" s="591">
        <f t="shared" si="30"/>
        <v>131.27000000000001</v>
      </c>
      <c r="J1927" s="589" t="s">
        <v>474</v>
      </c>
      <c r="K1927" s="589" t="s">
        <v>423</v>
      </c>
      <c r="L1927" s="590">
        <v>43082</v>
      </c>
      <c r="M1927" s="589" t="s">
        <v>71</v>
      </c>
      <c r="N1927" s="589" t="s">
        <v>474</v>
      </c>
    </row>
    <row r="1928" spans="1:14" x14ac:dyDescent="0.2">
      <c r="A1928" s="589" t="s">
        <v>611</v>
      </c>
      <c r="B1928" s="589" t="s">
        <v>2506</v>
      </c>
      <c r="C1928" s="589" t="s">
        <v>2507</v>
      </c>
      <c r="D1928" s="589" t="s">
        <v>2508</v>
      </c>
      <c r="E1928" s="589" t="s">
        <v>9727</v>
      </c>
      <c r="F1928" s="590">
        <v>43070</v>
      </c>
      <c r="G1928" s="591">
        <v>124.33</v>
      </c>
      <c r="H1928" s="591">
        <v>1</v>
      </c>
      <c r="I1928" s="591">
        <f t="shared" si="30"/>
        <v>124.33</v>
      </c>
      <c r="J1928" s="589" t="s">
        <v>9728</v>
      </c>
      <c r="K1928" s="589" t="s">
        <v>9729</v>
      </c>
      <c r="L1928" s="590">
        <v>43082</v>
      </c>
      <c r="M1928" s="589" t="s">
        <v>71</v>
      </c>
      <c r="N1928" s="589" t="s">
        <v>9730</v>
      </c>
    </row>
    <row r="1929" spans="1:14" x14ac:dyDescent="0.2">
      <c r="A1929" s="589" t="s">
        <v>611</v>
      </c>
      <c r="B1929" s="589" t="s">
        <v>2506</v>
      </c>
      <c r="C1929" s="589" t="s">
        <v>2507</v>
      </c>
      <c r="D1929" s="589" t="s">
        <v>2508</v>
      </c>
      <c r="E1929" s="589" t="s">
        <v>9731</v>
      </c>
      <c r="F1929" s="590">
        <v>43070</v>
      </c>
      <c r="G1929" s="591">
        <v>107.1</v>
      </c>
      <c r="H1929" s="591">
        <v>1</v>
      </c>
      <c r="I1929" s="591">
        <f t="shared" si="30"/>
        <v>107.1</v>
      </c>
      <c r="J1929" s="589" t="s">
        <v>474</v>
      </c>
      <c r="K1929" s="589" t="s">
        <v>9732</v>
      </c>
      <c r="L1929" s="590">
        <v>43082</v>
      </c>
      <c r="M1929" s="589" t="s">
        <v>71</v>
      </c>
      <c r="N1929" s="589" t="s">
        <v>474</v>
      </c>
    </row>
    <row r="1930" spans="1:14" x14ac:dyDescent="0.2">
      <c r="A1930" s="589" t="s">
        <v>611</v>
      </c>
      <c r="B1930" s="589" t="s">
        <v>2506</v>
      </c>
      <c r="C1930" s="589" t="s">
        <v>2507</v>
      </c>
      <c r="D1930" s="589" t="s">
        <v>2508</v>
      </c>
      <c r="E1930" s="589" t="s">
        <v>9733</v>
      </c>
      <c r="F1930" s="590">
        <v>43070</v>
      </c>
      <c r="G1930" s="591">
        <v>223.66</v>
      </c>
      <c r="H1930" s="591">
        <v>1</v>
      </c>
      <c r="I1930" s="591">
        <f t="shared" si="30"/>
        <v>223.66</v>
      </c>
      <c r="J1930" s="589" t="s">
        <v>474</v>
      </c>
      <c r="K1930" s="589" t="s">
        <v>514</v>
      </c>
      <c r="L1930" s="590">
        <v>43082</v>
      </c>
      <c r="M1930" s="589" t="s">
        <v>71</v>
      </c>
      <c r="N1930" s="589" t="s">
        <v>474</v>
      </c>
    </row>
    <row r="1931" spans="1:14" x14ac:dyDescent="0.2">
      <c r="A1931" s="589" t="s">
        <v>611</v>
      </c>
      <c r="B1931" s="589" t="s">
        <v>2509</v>
      </c>
      <c r="C1931" s="589" t="s">
        <v>3004</v>
      </c>
      <c r="D1931" s="589" t="s">
        <v>2510</v>
      </c>
      <c r="E1931" s="589" t="s">
        <v>9734</v>
      </c>
      <c r="F1931" s="590">
        <v>43088</v>
      </c>
      <c r="G1931" s="591">
        <v>300.69</v>
      </c>
      <c r="H1931" s="591">
        <v>1</v>
      </c>
      <c r="I1931" s="591">
        <f t="shared" si="30"/>
        <v>300.69</v>
      </c>
      <c r="J1931" s="589" t="s">
        <v>9735</v>
      </c>
      <c r="K1931" s="589" t="s">
        <v>668</v>
      </c>
      <c r="L1931" s="590">
        <v>43088</v>
      </c>
      <c r="M1931" s="589" t="s">
        <v>71</v>
      </c>
      <c r="N1931" s="589" t="s">
        <v>9736</v>
      </c>
    </row>
    <row r="1932" spans="1:14" x14ac:dyDescent="0.2">
      <c r="A1932" s="589" t="s">
        <v>611</v>
      </c>
      <c r="B1932" s="589" t="s">
        <v>243</v>
      </c>
      <c r="C1932" s="589" t="s">
        <v>244</v>
      </c>
      <c r="D1932" s="589" t="s">
        <v>245</v>
      </c>
      <c r="E1932" s="589" t="s">
        <v>9737</v>
      </c>
      <c r="F1932" s="590">
        <v>43024</v>
      </c>
      <c r="G1932" s="591">
        <v>156.02000000000001</v>
      </c>
      <c r="H1932" s="591">
        <v>1</v>
      </c>
      <c r="I1932" s="591">
        <f t="shared" si="30"/>
        <v>156.02000000000001</v>
      </c>
      <c r="J1932" s="589" t="s">
        <v>9738</v>
      </c>
      <c r="K1932" s="589" t="s">
        <v>529</v>
      </c>
      <c r="L1932" s="590">
        <v>43091</v>
      </c>
      <c r="M1932" s="589" t="s">
        <v>71</v>
      </c>
      <c r="N1932" s="589" t="s">
        <v>9739</v>
      </c>
    </row>
    <row r="1933" spans="1:14" x14ac:dyDescent="0.2">
      <c r="A1933" s="589" t="s">
        <v>611</v>
      </c>
      <c r="B1933" s="589" t="s">
        <v>420</v>
      </c>
      <c r="C1933" s="589" t="s">
        <v>421</v>
      </c>
      <c r="D1933" s="589" t="s">
        <v>422</v>
      </c>
      <c r="E1933" s="589" t="s">
        <v>9740</v>
      </c>
      <c r="F1933" s="590">
        <v>43088</v>
      </c>
      <c r="G1933" s="591">
        <v>315.95999999999998</v>
      </c>
      <c r="H1933" s="591">
        <v>1</v>
      </c>
      <c r="I1933" s="591">
        <f t="shared" si="30"/>
        <v>315.95999999999998</v>
      </c>
      <c r="J1933" s="589" t="s">
        <v>474</v>
      </c>
      <c r="K1933" s="589" t="s">
        <v>2550</v>
      </c>
      <c r="L1933" s="590">
        <v>43088</v>
      </c>
      <c r="M1933" s="589" t="s">
        <v>71</v>
      </c>
      <c r="N1933" s="589" t="s">
        <v>474</v>
      </c>
    </row>
    <row r="1934" spans="1:14" x14ac:dyDescent="0.2">
      <c r="A1934" s="589" t="s">
        <v>611</v>
      </c>
      <c r="B1934" s="589" t="s">
        <v>9741</v>
      </c>
      <c r="C1934" s="589" t="s">
        <v>9742</v>
      </c>
      <c r="D1934" s="589" t="s">
        <v>9743</v>
      </c>
      <c r="E1934" s="589" t="s">
        <v>9744</v>
      </c>
      <c r="F1934" s="590">
        <v>43083</v>
      </c>
      <c r="G1934" s="591">
        <v>353.27</v>
      </c>
      <c r="H1934" s="591">
        <v>1</v>
      </c>
      <c r="I1934" s="591">
        <f t="shared" si="30"/>
        <v>353.27</v>
      </c>
      <c r="J1934" s="589" t="s">
        <v>474</v>
      </c>
      <c r="K1934" s="589" t="s">
        <v>9218</v>
      </c>
      <c r="L1934" s="590">
        <v>43091</v>
      </c>
      <c r="M1934" s="589" t="s">
        <v>71</v>
      </c>
      <c r="N1934" s="589" t="s">
        <v>474</v>
      </c>
    </row>
    <row r="1935" spans="1:14" x14ac:dyDescent="0.2">
      <c r="A1935" s="589" t="s">
        <v>611</v>
      </c>
      <c r="B1935" s="589" t="s">
        <v>115</v>
      </c>
      <c r="C1935" s="589" t="s">
        <v>116</v>
      </c>
      <c r="D1935" s="589" t="s">
        <v>117</v>
      </c>
      <c r="E1935" s="589" t="s">
        <v>9745</v>
      </c>
      <c r="F1935" s="590">
        <v>43095</v>
      </c>
      <c r="G1935" s="591">
        <v>377.52</v>
      </c>
      <c r="H1935" s="591">
        <v>1</v>
      </c>
      <c r="I1935" s="591">
        <f t="shared" si="30"/>
        <v>377.52</v>
      </c>
      <c r="J1935" s="589" t="s">
        <v>9746</v>
      </c>
      <c r="K1935" s="589" t="s">
        <v>438</v>
      </c>
      <c r="L1935" s="590">
        <v>43096</v>
      </c>
      <c r="M1935" s="589" t="s">
        <v>71</v>
      </c>
      <c r="N1935" s="589" t="s">
        <v>9747</v>
      </c>
    </row>
    <row r="1936" spans="1:14" x14ac:dyDescent="0.2">
      <c r="A1936" s="589" t="s">
        <v>611</v>
      </c>
      <c r="B1936" s="589" t="s">
        <v>115</v>
      </c>
      <c r="C1936" s="589" t="s">
        <v>116</v>
      </c>
      <c r="D1936" s="589" t="s">
        <v>117</v>
      </c>
      <c r="E1936" s="589" t="s">
        <v>9748</v>
      </c>
      <c r="F1936" s="590">
        <v>43090</v>
      </c>
      <c r="G1936" s="591">
        <v>33.94</v>
      </c>
      <c r="H1936" s="591">
        <v>1</v>
      </c>
      <c r="I1936" s="591">
        <f t="shared" si="30"/>
        <v>33.94</v>
      </c>
      <c r="J1936" s="589" t="s">
        <v>9749</v>
      </c>
      <c r="K1936" s="589" t="s">
        <v>415</v>
      </c>
      <c r="L1936" s="590">
        <v>43091</v>
      </c>
      <c r="M1936" s="589" t="s">
        <v>71</v>
      </c>
      <c r="N1936" s="589" t="s">
        <v>9750</v>
      </c>
    </row>
    <row r="1937" spans="1:14" x14ac:dyDescent="0.2">
      <c r="A1937" s="589" t="s">
        <v>611</v>
      </c>
      <c r="B1937" s="589" t="s">
        <v>115</v>
      </c>
      <c r="C1937" s="589" t="s">
        <v>116</v>
      </c>
      <c r="D1937" s="589" t="s">
        <v>117</v>
      </c>
      <c r="E1937" s="589" t="s">
        <v>9751</v>
      </c>
      <c r="F1937" s="590">
        <v>43090</v>
      </c>
      <c r="G1937" s="591">
        <v>24.65</v>
      </c>
      <c r="H1937" s="591">
        <v>1</v>
      </c>
      <c r="I1937" s="591">
        <f t="shared" si="30"/>
        <v>24.65</v>
      </c>
      <c r="J1937" s="589" t="s">
        <v>9752</v>
      </c>
      <c r="K1937" s="589" t="s">
        <v>415</v>
      </c>
      <c r="L1937" s="590">
        <v>43091</v>
      </c>
      <c r="M1937" s="589" t="s">
        <v>71</v>
      </c>
      <c r="N1937" s="589" t="s">
        <v>9753</v>
      </c>
    </row>
    <row r="1938" spans="1:14" x14ac:dyDescent="0.2">
      <c r="A1938" s="589" t="s">
        <v>611</v>
      </c>
      <c r="B1938" s="589" t="s">
        <v>115</v>
      </c>
      <c r="C1938" s="589" t="s">
        <v>116</v>
      </c>
      <c r="D1938" s="589" t="s">
        <v>117</v>
      </c>
      <c r="E1938" s="589" t="s">
        <v>9754</v>
      </c>
      <c r="F1938" s="590">
        <v>43090</v>
      </c>
      <c r="G1938" s="591">
        <v>197.75</v>
      </c>
      <c r="H1938" s="591">
        <v>1</v>
      </c>
      <c r="I1938" s="591">
        <f t="shared" si="30"/>
        <v>197.75</v>
      </c>
      <c r="J1938" s="589" t="s">
        <v>474</v>
      </c>
      <c r="K1938" s="589" t="s">
        <v>528</v>
      </c>
      <c r="L1938" s="590">
        <v>43091</v>
      </c>
      <c r="M1938" s="589" t="s">
        <v>71</v>
      </c>
      <c r="N1938" s="589" t="s">
        <v>474</v>
      </c>
    </row>
    <row r="1939" spans="1:14" x14ac:dyDescent="0.2">
      <c r="A1939" s="589" t="s">
        <v>611</v>
      </c>
      <c r="B1939" s="589" t="s">
        <v>115</v>
      </c>
      <c r="C1939" s="589" t="s">
        <v>116</v>
      </c>
      <c r="D1939" s="589" t="s">
        <v>117</v>
      </c>
      <c r="E1939" s="589" t="s">
        <v>9755</v>
      </c>
      <c r="F1939" s="590">
        <v>43090</v>
      </c>
      <c r="G1939" s="591">
        <v>54.21</v>
      </c>
      <c r="H1939" s="591">
        <v>1</v>
      </c>
      <c r="I1939" s="591">
        <f t="shared" si="30"/>
        <v>54.21</v>
      </c>
      <c r="J1939" s="589" t="s">
        <v>474</v>
      </c>
      <c r="K1939" s="589" t="s">
        <v>528</v>
      </c>
      <c r="L1939" s="590">
        <v>43091</v>
      </c>
      <c r="M1939" s="589" t="s">
        <v>71</v>
      </c>
      <c r="N1939" s="589" t="s">
        <v>474</v>
      </c>
    </row>
    <row r="1940" spans="1:14" x14ac:dyDescent="0.2">
      <c r="A1940" s="589" t="s">
        <v>611</v>
      </c>
      <c r="B1940" s="589" t="s">
        <v>115</v>
      </c>
      <c r="C1940" s="589" t="s">
        <v>116</v>
      </c>
      <c r="D1940" s="589" t="s">
        <v>117</v>
      </c>
      <c r="E1940" s="589" t="s">
        <v>9756</v>
      </c>
      <c r="F1940" s="590">
        <v>43090</v>
      </c>
      <c r="G1940" s="591">
        <v>5662.8</v>
      </c>
      <c r="H1940" s="591">
        <v>1</v>
      </c>
      <c r="I1940" s="591">
        <f t="shared" si="30"/>
        <v>5662.8</v>
      </c>
      <c r="J1940" s="589" t="s">
        <v>9757</v>
      </c>
      <c r="K1940" s="589" t="s">
        <v>4791</v>
      </c>
      <c r="L1940" s="590">
        <v>43091</v>
      </c>
      <c r="M1940" s="589" t="s">
        <v>71</v>
      </c>
      <c r="N1940" s="589" t="s">
        <v>9758</v>
      </c>
    </row>
    <row r="1941" spans="1:14" x14ac:dyDescent="0.2">
      <c r="A1941" s="589" t="s">
        <v>611</v>
      </c>
      <c r="B1941" s="589" t="s">
        <v>115</v>
      </c>
      <c r="C1941" s="589" t="s">
        <v>116</v>
      </c>
      <c r="D1941" s="589" t="s">
        <v>117</v>
      </c>
      <c r="E1941" s="589" t="s">
        <v>9759</v>
      </c>
      <c r="F1941" s="590">
        <v>43090</v>
      </c>
      <c r="G1941" s="591">
        <v>143.35</v>
      </c>
      <c r="H1941" s="591">
        <v>1</v>
      </c>
      <c r="I1941" s="591">
        <f t="shared" si="30"/>
        <v>143.35</v>
      </c>
      <c r="J1941" s="589" t="s">
        <v>9760</v>
      </c>
      <c r="K1941" s="589" t="s">
        <v>118</v>
      </c>
      <c r="L1941" s="590">
        <v>43091</v>
      </c>
      <c r="M1941" s="589" t="s">
        <v>71</v>
      </c>
      <c r="N1941" s="589" t="s">
        <v>9761</v>
      </c>
    </row>
    <row r="1942" spans="1:14" x14ac:dyDescent="0.2">
      <c r="A1942" s="589" t="s">
        <v>611</v>
      </c>
      <c r="B1942" s="589" t="s">
        <v>115</v>
      </c>
      <c r="C1942" s="589" t="s">
        <v>116</v>
      </c>
      <c r="D1942" s="589" t="s">
        <v>117</v>
      </c>
      <c r="E1942" s="589" t="s">
        <v>9762</v>
      </c>
      <c r="F1942" s="590">
        <v>43090</v>
      </c>
      <c r="G1942" s="591">
        <v>79.739999999999995</v>
      </c>
      <c r="H1942" s="591">
        <v>1</v>
      </c>
      <c r="I1942" s="591">
        <f t="shared" si="30"/>
        <v>79.739999999999995</v>
      </c>
      <c r="J1942" s="589" t="s">
        <v>9763</v>
      </c>
      <c r="K1942" s="589" t="s">
        <v>528</v>
      </c>
      <c r="L1942" s="590">
        <v>43091</v>
      </c>
      <c r="M1942" s="589" t="s">
        <v>71</v>
      </c>
      <c r="N1942" s="589" t="s">
        <v>9764</v>
      </c>
    </row>
    <row r="1943" spans="1:14" x14ac:dyDescent="0.2">
      <c r="A1943" s="589" t="s">
        <v>611</v>
      </c>
      <c r="B1943" s="589" t="s">
        <v>115</v>
      </c>
      <c r="C1943" s="589" t="s">
        <v>116</v>
      </c>
      <c r="D1943" s="589" t="s">
        <v>117</v>
      </c>
      <c r="E1943" s="589" t="s">
        <v>9765</v>
      </c>
      <c r="F1943" s="590">
        <v>43090</v>
      </c>
      <c r="G1943" s="591">
        <v>121.46</v>
      </c>
      <c r="H1943" s="591">
        <v>1</v>
      </c>
      <c r="I1943" s="591">
        <f t="shared" si="30"/>
        <v>121.46</v>
      </c>
      <c r="J1943" s="589" t="s">
        <v>9766</v>
      </c>
      <c r="K1943" s="589" t="s">
        <v>617</v>
      </c>
      <c r="L1943" s="590">
        <v>43091</v>
      </c>
      <c r="M1943" s="589" t="s">
        <v>71</v>
      </c>
      <c r="N1943" s="589" t="s">
        <v>9767</v>
      </c>
    </row>
    <row r="1944" spans="1:14" x14ac:dyDescent="0.2">
      <c r="A1944" s="589" t="s">
        <v>611</v>
      </c>
      <c r="B1944" s="589" t="s">
        <v>115</v>
      </c>
      <c r="C1944" s="589" t="s">
        <v>116</v>
      </c>
      <c r="D1944" s="589" t="s">
        <v>117</v>
      </c>
      <c r="E1944" s="589" t="s">
        <v>9768</v>
      </c>
      <c r="F1944" s="590">
        <v>43090</v>
      </c>
      <c r="G1944" s="591">
        <v>104.06</v>
      </c>
      <c r="H1944" s="591">
        <v>1</v>
      </c>
      <c r="I1944" s="591">
        <f t="shared" si="30"/>
        <v>104.06</v>
      </c>
      <c r="J1944" s="589" t="s">
        <v>9769</v>
      </c>
      <c r="K1944" s="589" t="s">
        <v>111</v>
      </c>
      <c r="L1944" s="590">
        <v>43091</v>
      </c>
      <c r="M1944" s="589" t="s">
        <v>71</v>
      </c>
      <c r="N1944" s="589" t="s">
        <v>9770</v>
      </c>
    </row>
    <row r="1945" spans="1:14" x14ac:dyDescent="0.2">
      <c r="A1945" s="589" t="s">
        <v>611</v>
      </c>
      <c r="B1945" s="589" t="s">
        <v>115</v>
      </c>
      <c r="C1945" s="589" t="s">
        <v>116</v>
      </c>
      <c r="D1945" s="589" t="s">
        <v>117</v>
      </c>
      <c r="E1945" s="589" t="s">
        <v>9771</v>
      </c>
      <c r="F1945" s="590">
        <v>43087</v>
      </c>
      <c r="G1945" s="591">
        <v>7.14</v>
      </c>
      <c r="H1945" s="591">
        <v>1</v>
      </c>
      <c r="I1945" s="591">
        <f t="shared" si="30"/>
        <v>7.14</v>
      </c>
      <c r="J1945" s="589" t="s">
        <v>9772</v>
      </c>
      <c r="K1945" s="589" t="s">
        <v>346</v>
      </c>
      <c r="L1945" s="590">
        <v>43088</v>
      </c>
      <c r="M1945" s="589" t="s">
        <v>71</v>
      </c>
      <c r="N1945" s="589" t="s">
        <v>9773</v>
      </c>
    </row>
    <row r="1946" spans="1:14" x14ac:dyDescent="0.2">
      <c r="A1946" s="589" t="s">
        <v>611</v>
      </c>
      <c r="B1946" s="589" t="s">
        <v>115</v>
      </c>
      <c r="C1946" s="589" t="s">
        <v>116</v>
      </c>
      <c r="D1946" s="589" t="s">
        <v>117</v>
      </c>
      <c r="E1946" s="589" t="s">
        <v>9774</v>
      </c>
      <c r="F1946" s="590">
        <v>43087</v>
      </c>
      <c r="G1946" s="591">
        <v>60.44</v>
      </c>
      <c r="H1946" s="591">
        <v>1</v>
      </c>
      <c r="I1946" s="591">
        <f t="shared" si="30"/>
        <v>60.44</v>
      </c>
      <c r="J1946" s="589" t="s">
        <v>9775</v>
      </c>
      <c r="K1946" s="589" t="s">
        <v>377</v>
      </c>
      <c r="L1946" s="590">
        <v>43088</v>
      </c>
      <c r="M1946" s="589" t="s">
        <v>71</v>
      </c>
      <c r="N1946" s="589" t="s">
        <v>9776</v>
      </c>
    </row>
    <row r="1947" spans="1:14" x14ac:dyDescent="0.2">
      <c r="A1947" s="589" t="s">
        <v>611</v>
      </c>
      <c r="B1947" s="589" t="s">
        <v>115</v>
      </c>
      <c r="C1947" s="589" t="s">
        <v>116</v>
      </c>
      <c r="D1947" s="589" t="s">
        <v>117</v>
      </c>
      <c r="E1947" s="589" t="s">
        <v>9777</v>
      </c>
      <c r="F1947" s="590">
        <v>43087</v>
      </c>
      <c r="G1947" s="591">
        <v>317.87</v>
      </c>
      <c r="H1947" s="591">
        <v>1</v>
      </c>
      <c r="I1947" s="591">
        <f t="shared" si="30"/>
        <v>317.87</v>
      </c>
      <c r="J1947" s="589" t="s">
        <v>9778</v>
      </c>
      <c r="K1947" s="589" t="s">
        <v>520</v>
      </c>
      <c r="L1947" s="590">
        <v>43088</v>
      </c>
      <c r="M1947" s="589" t="s">
        <v>71</v>
      </c>
      <c r="N1947" s="589" t="s">
        <v>9779</v>
      </c>
    </row>
    <row r="1948" spans="1:14" x14ac:dyDescent="0.2">
      <c r="A1948" s="589" t="s">
        <v>611</v>
      </c>
      <c r="B1948" s="589" t="s">
        <v>115</v>
      </c>
      <c r="C1948" s="589" t="s">
        <v>116</v>
      </c>
      <c r="D1948" s="589" t="s">
        <v>117</v>
      </c>
      <c r="E1948" s="589" t="s">
        <v>9780</v>
      </c>
      <c r="F1948" s="590">
        <v>43084</v>
      </c>
      <c r="G1948" s="591">
        <v>290.39999999999998</v>
      </c>
      <c r="H1948" s="591">
        <v>1</v>
      </c>
      <c r="I1948" s="591">
        <f t="shared" si="30"/>
        <v>290.39999999999998</v>
      </c>
      <c r="J1948" s="589" t="s">
        <v>9781</v>
      </c>
      <c r="K1948" s="589" t="s">
        <v>520</v>
      </c>
      <c r="L1948" s="590">
        <v>43087</v>
      </c>
      <c r="M1948" s="589" t="s">
        <v>71</v>
      </c>
      <c r="N1948" s="589" t="s">
        <v>9782</v>
      </c>
    </row>
    <row r="1949" spans="1:14" x14ac:dyDescent="0.2">
      <c r="A1949" s="589" t="s">
        <v>611</v>
      </c>
      <c r="B1949" s="589" t="s">
        <v>115</v>
      </c>
      <c r="C1949" s="589" t="s">
        <v>116</v>
      </c>
      <c r="D1949" s="589" t="s">
        <v>117</v>
      </c>
      <c r="E1949" s="589" t="s">
        <v>9783</v>
      </c>
      <c r="F1949" s="590">
        <v>43084</v>
      </c>
      <c r="G1949" s="591">
        <v>139.76</v>
      </c>
      <c r="H1949" s="591">
        <v>1</v>
      </c>
      <c r="I1949" s="591">
        <f t="shared" si="30"/>
        <v>139.76</v>
      </c>
      <c r="J1949" s="589" t="s">
        <v>9784</v>
      </c>
      <c r="K1949" s="589" t="s">
        <v>520</v>
      </c>
      <c r="L1949" s="590">
        <v>43087</v>
      </c>
      <c r="M1949" s="589" t="s">
        <v>71</v>
      </c>
      <c r="N1949" s="589" t="s">
        <v>9785</v>
      </c>
    </row>
    <row r="1950" spans="1:14" x14ac:dyDescent="0.2">
      <c r="A1950" s="589" t="s">
        <v>611</v>
      </c>
      <c r="B1950" s="589" t="s">
        <v>115</v>
      </c>
      <c r="C1950" s="589" t="s">
        <v>116</v>
      </c>
      <c r="D1950" s="589" t="s">
        <v>117</v>
      </c>
      <c r="E1950" s="589" t="s">
        <v>9786</v>
      </c>
      <c r="F1950" s="590">
        <v>43083</v>
      </c>
      <c r="G1950" s="591">
        <v>67.760000000000005</v>
      </c>
      <c r="H1950" s="591">
        <v>1</v>
      </c>
      <c r="I1950" s="591">
        <f t="shared" si="30"/>
        <v>67.760000000000005</v>
      </c>
      <c r="J1950" s="589" t="s">
        <v>9775</v>
      </c>
      <c r="K1950" s="589" t="s">
        <v>377</v>
      </c>
      <c r="L1950" s="590">
        <v>43084</v>
      </c>
      <c r="M1950" s="589" t="s">
        <v>71</v>
      </c>
      <c r="N1950" s="589" t="s">
        <v>9776</v>
      </c>
    </row>
    <row r="1951" spans="1:14" x14ac:dyDescent="0.2">
      <c r="A1951" s="589" t="s">
        <v>611</v>
      </c>
      <c r="B1951" s="589" t="s">
        <v>115</v>
      </c>
      <c r="C1951" s="589" t="s">
        <v>116</v>
      </c>
      <c r="D1951" s="589" t="s">
        <v>117</v>
      </c>
      <c r="E1951" s="589" t="s">
        <v>9787</v>
      </c>
      <c r="F1951" s="590">
        <v>43082</v>
      </c>
      <c r="G1951" s="591">
        <v>264.08</v>
      </c>
      <c r="H1951" s="591">
        <v>1</v>
      </c>
      <c r="I1951" s="591">
        <f t="shared" si="30"/>
        <v>264.08</v>
      </c>
      <c r="J1951" s="589" t="s">
        <v>9788</v>
      </c>
      <c r="K1951" s="589" t="s">
        <v>520</v>
      </c>
      <c r="L1951" s="590">
        <v>43083</v>
      </c>
      <c r="M1951" s="589" t="s">
        <v>71</v>
      </c>
      <c r="N1951" s="589" t="s">
        <v>9789</v>
      </c>
    </row>
    <row r="1952" spans="1:14" x14ac:dyDescent="0.2">
      <c r="A1952" s="589" t="s">
        <v>611</v>
      </c>
      <c r="B1952" s="589" t="s">
        <v>115</v>
      </c>
      <c r="C1952" s="589" t="s">
        <v>116</v>
      </c>
      <c r="D1952" s="589" t="s">
        <v>117</v>
      </c>
      <c r="E1952" s="589" t="s">
        <v>9790</v>
      </c>
      <c r="F1952" s="590">
        <v>43082</v>
      </c>
      <c r="G1952" s="591">
        <v>242</v>
      </c>
      <c r="H1952" s="591">
        <v>1</v>
      </c>
      <c r="I1952" s="591">
        <f t="shared" si="30"/>
        <v>242</v>
      </c>
      <c r="J1952" s="589" t="s">
        <v>5128</v>
      </c>
      <c r="K1952" s="589" t="s">
        <v>520</v>
      </c>
      <c r="L1952" s="590">
        <v>43083</v>
      </c>
      <c r="M1952" s="589" t="s">
        <v>71</v>
      </c>
      <c r="N1952" s="589" t="s">
        <v>5129</v>
      </c>
    </row>
    <row r="1953" spans="1:14" x14ac:dyDescent="0.2">
      <c r="A1953" s="589" t="s">
        <v>611</v>
      </c>
      <c r="B1953" s="589" t="s">
        <v>115</v>
      </c>
      <c r="C1953" s="589" t="s">
        <v>116</v>
      </c>
      <c r="D1953" s="589" t="s">
        <v>117</v>
      </c>
      <c r="E1953" s="589" t="s">
        <v>9791</v>
      </c>
      <c r="F1953" s="590">
        <v>43082</v>
      </c>
      <c r="G1953" s="591">
        <v>356.95</v>
      </c>
      <c r="H1953" s="591">
        <v>1</v>
      </c>
      <c r="I1953" s="591">
        <f t="shared" si="30"/>
        <v>356.95</v>
      </c>
      <c r="J1953" s="589" t="s">
        <v>5128</v>
      </c>
      <c r="K1953" s="589" t="s">
        <v>520</v>
      </c>
      <c r="L1953" s="590">
        <v>43083</v>
      </c>
      <c r="M1953" s="589" t="s">
        <v>71</v>
      </c>
      <c r="N1953" s="589" t="s">
        <v>5129</v>
      </c>
    </row>
    <row r="1954" spans="1:14" x14ac:dyDescent="0.2">
      <c r="A1954" s="589" t="s">
        <v>611</v>
      </c>
      <c r="B1954" s="589" t="s">
        <v>115</v>
      </c>
      <c r="C1954" s="589" t="s">
        <v>116</v>
      </c>
      <c r="D1954" s="589" t="s">
        <v>117</v>
      </c>
      <c r="E1954" s="589" t="s">
        <v>9792</v>
      </c>
      <c r="F1954" s="590">
        <v>43082</v>
      </c>
      <c r="G1954" s="591">
        <v>713.9</v>
      </c>
      <c r="H1954" s="591">
        <v>1</v>
      </c>
      <c r="I1954" s="591">
        <f t="shared" si="30"/>
        <v>713.9</v>
      </c>
      <c r="J1954" s="589" t="s">
        <v>5128</v>
      </c>
      <c r="K1954" s="589" t="s">
        <v>520</v>
      </c>
      <c r="L1954" s="590">
        <v>43083</v>
      </c>
      <c r="M1954" s="589" t="s">
        <v>71</v>
      </c>
      <c r="N1954" s="589" t="s">
        <v>5129</v>
      </c>
    </row>
    <row r="1955" spans="1:14" x14ac:dyDescent="0.2">
      <c r="A1955" s="589" t="s">
        <v>611</v>
      </c>
      <c r="B1955" s="589" t="s">
        <v>115</v>
      </c>
      <c r="C1955" s="589" t="s">
        <v>116</v>
      </c>
      <c r="D1955" s="589" t="s">
        <v>117</v>
      </c>
      <c r="E1955" s="589" t="s">
        <v>9793</v>
      </c>
      <c r="F1955" s="590">
        <v>43081</v>
      </c>
      <c r="G1955" s="591">
        <v>94.26</v>
      </c>
      <c r="H1955" s="591">
        <v>1</v>
      </c>
      <c r="I1955" s="591">
        <f t="shared" si="30"/>
        <v>94.26</v>
      </c>
      <c r="J1955" s="589" t="s">
        <v>9794</v>
      </c>
      <c r="K1955" s="589" t="s">
        <v>509</v>
      </c>
      <c r="L1955" s="590">
        <v>43082</v>
      </c>
      <c r="M1955" s="589" t="s">
        <v>71</v>
      </c>
      <c r="N1955" s="589" t="s">
        <v>9795</v>
      </c>
    </row>
    <row r="1956" spans="1:14" x14ac:dyDescent="0.2">
      <c r="A1956" s="589" t="s">
        <v>611</v>
      </c>
      <c r="B1956" s="589" t="s">
        <v>115</v>
      </c>
      <c r="C1956" s="589" t="s">
        <v>116</v>
      </c>
      <c r="D1956" s="589" t="s">
        <v>117</v>
      </c>
      <c r="E1956" s="589" t="s">
        <v>9796</v>
      </c>
      <c r="F1956" s="590">
        <v>43081</v>
      </c>
      <c r="G1956" s="591">
        <v>201.34</v>
      </c>
      <c r="H1956" s="591">
        <v>1</v>
      </c>
      <c r="I1956" s="591">
        <f t="shared" si="30"/>
        <v>201.34</v>
      </c>
      <c r="J1956" s="589" t="s">
        <v>9797</v>
      </c>
      <c r="K1956" s="589" t="s">
        <v>668</v>
      </c>
      <c r="L1956" s="590">
        <v>43082</v>
      </c>
      <c r="M1956" s="589" t="s">
        <v>71</v>
      </c>
      <c r="N1956" s="589" t="s">
        <v>9798</v>
      </c>
    </row>
    <row r="1957" spans="1:14" x14ac:dyDescent="0.2">
      <c r="A1957" s="589" t="s">
        <v>611</v>
      </c>
      <c r="B1957" s="589" t="s">
        <v>115</v>
      </c>
      <c r="C1957" s="589" t="s">
        <v>116</v>
      </c>
      <c r="D1957" s="589" t="s">
        <v>117</v>
      </c>
      <c r="E1957" s="589" t="s">
        <v>9799</v>
      </c>
      <c r="F1957" s="590">
        <v>43081</v>
      </c>
      <c r="G1957" s="591">
        <v>107.81</v>
      </c>
      <c r="H1957" s="591">
        <v>1</v>
      </c>
      <c r="I1957" s="591">
        <f t="shared" si="30"/>
        <v>107.81</v>
      </c>
      <c r="J1957" s="589" t="s">
        <v>474</v>
      </c>
      <c r="K1957" s="589" t="s">
        <v>528</v>
      </c>
      <c r="L1957" s="590">
        <v>43082</v>
      </c>
      <c r="M1957" s="589" t="s">
        <v>71</v>
      </c>
      <c r="N1957" s="589" t="s">
        <v>474</v>
      </c>
    </row>
    <row r="1958" spans="1:14" x14ac:dyDescent="0.2">
      <c r="A1958" s="589" t="s">
        <v>611</v>
      </c>
      <c r="B1958" s="589" t="s">
        <v>115</v>
      </c>
      <c r="C1958" s="589" t="s">
        <v>116</v>
      </c>
      <c r="D1958" s="589" t="s">
        <v>117</v>
      </c>
      <c r="E1958" s="589" t="s">
        <v>9800</v>
      </c>
      <c r="F1958" s="590">
        <v>43080</v>
      </c>
      <c r="G1958" s="591">
        <v>528.77</v>
      </c>
      <c r="H1958" s="591">
        <v>1</v>
      </c>
      <c r="I1958" s="591">
        <f t="shared" si="30"/>
        <v>528.77</v>
      </c>
      <c r="J1958" s="589" t="s">
        <v>9763</v>
      </c>
      <c r="K1958" s="589" t="s">
        <v>528</v>
      </c>
      <c r="L1958" s="590">
        <v>43081</v>
      </c>
      <c r="M1958" s="589" t="s">
        <v>71</v>
      </c>
      <c r="N1958" s="589" t="s">
        <v>9764</v>
      </c>
    </row>
    <row r="1959" spans="1:14" x14ac:dyDescent="0.2">
      <c r="A1959" s="589" t="s">
        <v>611</v>
      </c>
      <c r="B1959" s="589" t="s">
        <v>115</v>
      </c>
      <c r="C1959" s="589" t="s">
        <v>116</v>
      </c>
      <c r="D1959" s="589" t="s">
        <v>117</v>
      </c>
      <c r="E1959" s="589" t="s">
        <v>9801</v>
      </c>
      <c r="F1959" s="590">
        <v>43080</v>
      </c>
      <c r="G1959" s="591">
        <v>251.11</v>
      </c>
      <c r="H1959" s="591">
        <v>1</v>
      </c>
      <c r="I1959" s="591">
        <f t="shared" si="30"/>
        <v>251.11</v>
      </c>
      <c r="J1959" s="589" t="s">
        <v>9802</v>
      </c>
      <c r="K1959" s="589" t="s">
        <v>509</v>
      </c>
      <c r="L1959" s="590">
        <v>43081</v>
      </c>
      <c r="M1959" s="589" t="s">
        <v>71</v>
      </c>
      <c r="N1959" s="589" t="s">
        <v>9803</v>
      </c>
    </row>
    <row r="1960" spans="1:14" x14ac:dyDescent="0.2">
      <c r="A1960" s="589" t="s">
        <v>611</v>
      </c>
      <c r="B1960" s="589" t="s">
        <v>115</v>
      </c>
      <c r="C1960" s="589" t="s">
        <v>116</v>
      </c>
      <c r="D1960" s="589" t="s">
        <v>117</v>
      </c>
      <c r="E1960" s="589" t="s">
        <v>9804</v>
      </c>
      <c r="F1960" s="590">
        <v>43080</v>
      </c>
      <c r="G1960" s="591">
        <v>82.28</v>
      </c>
      <c r="H1960" s="591">
        <v>1</v>
      </c>
      <c r="I1960" s="591">
        <f t="shared" si="30"/>
        <v>82.28</v>
      </c>
      <c r="J1960" s="589" t="s">
        <v>9805</v>
      </c>
      <c r="K1960" s="589" t="s">
        <v>2943</v>
      </c>
      <c r="L1960" s="590">
        <v>43081</v>
      </c>
      <c r="M1960" s="589" t="s">
        <v>71</v>
      </c>
      <c r="N1960" s="589" t="s">
        <v>9806</v>
      </c>
    </row>
    <row r="1961" spans="1:14" x14ac:dyDescent="0.2">
      <c r="A1961" s="589" t="s">
        <v>611</v>
      </c>
      <c r="B1961" s="589" t="s">
        <v>115</v>
      </c>
      <c r="C1961" s="589" t="s">
        <v>116</v>
      </c>
      <c r="D1961" s="589" t="s">
        <v>117</v>
      </c>
      <c r="E1961" s="589" t="s">
        <v>9807</v>
      </c>
      <c r="F1961" s="590">
        <v>43076</v>
      </c>
      <c r="G1961" s="591">
        <v>33.94</v>
      </c>
      <c r="H1961" s="591">
        <v>1</v>
      </c>
      <c r="I1961" s="591">
        <f t="shared" si="30"/>
        <v>33.94</v>
      </c>
      <c r="J1961" s="589" t="s">
        <v>474</v>
      </c>
      <c r="K1961" s="589" t="s">
        <v>528</v>
      </c>
      <c r="L1961" s="590">
        <v>43080</v>
      </c>
      <c r="M1961" s="589" t="s">
        <v>71</v>
      </c>
      <c r="N1961" s="589" t="s">
        <v>474</v>
      </c>
    </row>
    <row r="1962" spans="1:14" x14ac:dyDescent="0.2">
      <c r="A1962" s="589" t="s">
        <v>611</v>
      </c>
      <c r="B1962" s="589" t="s">
        <v>115</v>
      </c>
      <c r="C1962" s="589" t="s">
        <v>116</v>
      </c>
      <c r="D1962" s="589" t="s">
        <v>117</v>
      </c>
      <c r="E1962" s="589" t="s">
        <v>9808</v>
      </c>
      <c r="F1962" s="590">
        <v>43076</v>
      </c>
      <c r="G1962" s="591">
        <v>142.78</v>
      </c>
      <c r="H1962" s="591">
        <v>1</v>
      </c>
      <c r="I1962" s="591">
        <f t="shared" si="30"/>
        <v>142.78</v>
      </c>
      <c r="J1962" s="589" t="s">
        <v>474</v>
      </c>
      <c r="K1962" s="589" t="s">
        <v>528</v>
      </c>
      <c r="L1962" s="590">
        <v>43080</v>
      </c>
      <c r="M1962" s="589" t="s">
        <v>71</v>
      </c>
      <c r="N1962" s="589" t="s">
        <v>474</v>
      </c>
    </row>
    <row r="1963" spans="1:14" x14ac:dyDescent="0.2">
      <c r="A1963" s="589" t="s">
        <v>611</v>
      </c>
      <c r="B1963" s="589" t="s">
        <v>115</v>
      </c>
      <c r="C1963" s="589" t="s">
        <v>116</v>
      </c>
      <c r="D1963" s="589" t="s">
        <v>117</v>
      </c>
      <c r="E1963" s="589" t="s">
        <v>9809</v>
      </c>
      <c r="F1963" s="590">
        <v>43076</v>
      </c>
      <c r="G1963" s="591">
        <v>5.89</v>
      </c>
      <c r="H1963" s="591">
        <v>1</v>
      </c>
      <c r="I1963" s="591">
        <f t="shared" si="30"/>
        <v>5.89</v>
      </c>
      <c r="J1963" s="589" t="s">
        <v>9810</v>
      </c>
      <c r="K1963" s="589" t="s">
        <v>668</v>
      </c>
      <c r="L1963" s="590">
        <v>43080</v>
      </c>
      <c r="M1963" s="589" t="s">
        <v>71</v>
      </c>
      <c r="N1963" s="589" t="s">
        <v>9811</v>
      </c>
    </row>
    <row r="1964" spans="1:14" x14ac:dyDescent="0.2">
      <c r="A1964" s="589" t="s">
        <v>611</v>
      </c>
      <c r="B1964" s="589" t="s">
        <v>115</v>
      </c>
      <c r="C1964" s="589" t="s">
        <v>116</v>
      </c>
      <c r="D1964" s="589" t="s">
        <v>117</v>
      </c>
      <c r="E1964" s="589" t="s">
        <v>9812</v>
      </c>
      <c r="F1964" s="590">
        <v>43076</v>
      </c>
      <c r="G1964" s="591">
        <v>32.74</v>
      </c>
      <c r="H1964" s="591">
        <v>1</v>
      </c>
      <c r="I1964" s="591">
        <f t="shared" si="30"/>
        <v>32.74</v>
      </c>
      <c r="J1964" s="589" t="s">
        <v>9813</v>
      </c>
      <c r="K1964" s="589" t="s">
        <v>668</v>
      </c>
      <c r="L1964" s="590">
        <v>43080</v>
      </c>
      <c r="M1964" s="589" t="s">
        <v>71</v>
      </c>
      <c r="N1964" s="589" t="s">
        <v>9814</v>
      </c>
    </row>
    <row r="1965" spans="1:14" x14ac:dyDescent="0.2">
      <c r="A1965" s="589" t="s">
        <v>611</v>
      </c>
      <c r="B1965" s="589" t="s">
        <v>115</v>
      </c>
      <c r="C1965" s="589" t="s">
        <v>116</v>
      </c>
      <c r="D1965" s="589" t="s">
        <v>117</v>
      </c>
      <c r="E1965" s="589" t="s">
        <v>9815</v>
      </c>
      <c r="F1965" s="590">
        <v>43076</v>
      </c>
      <c r="G1965" s="591">
        <v>208.42</v>
      </c>
      <c r="H1965" s="591">
        <v>1</v>
      </c>
      <c r="I1965" s="591">
        <f t="shared" si="30"/>
        <v>208.42</v>
      </c>
      <c r="J1965" s="589" t="s">
        <v>9805</v>
      </c>
      <c r="K1965" s="589" t="s">
        <v>2943</v>
      </c>
      <c r="L1965" s="590">
        <v>43080</v>
      </c>
      <c r="M1965" s="589" t="s">
        <v>71</v>
      </c>
      <c r="N1965" s="589" t="s">
        <v>9806</v>
      </c>
    </row>
    <row r="1966" spans="1:14" x14ac:dyDescent="0.2">
      <c r="A1966" s="589" t="s">
        <v>611</v>
      </c>
      <c r="B1966" s="589" t="s">
        <v>115</v>
      </c>
      <c r="C1966" s="589" t="s">
        <v>116</v>
      </c>
      <c r="D1966" s="589" t="s">
        <v>117</v>
      </c>
      <c r="E1966" s="589" t="s">
        <v>9816</v>
      </c>
      <c r="F1966" s="590">
        <v>43073</v>
      </c>
      <c r="G1966" s="591">
        <v>32.19</v>
      </c>
      <c r="H1966" s="591">
        <v>1</v>
      </c>
      <c r="I1966" s="591">
        <f t="shared" si="30"/>
        <v>32.19</v>
      </c>
      <c r="J1966" s="589" t="s">
        <v>9817</v>
      </c>
      <c r="K1966" s="589" t="s">
        <v>223</v>
      </c>
      <c r="L1966" s="590">
        <v>43074</v>
      </c>
      <c r="M1966" s="589" t="s">
        <v>71</v>
      </c>
      <c r="N1966" s="589" t="s">
        <v>9818</v>
      </c>
    </row>
    <row r="1967" spans="1:14" x14ac:dyDescent="0.2">
      <c r="A1967" s="589" t="s">
        <v>611</v>
      </c>
      <c r="B1967" s="589" t="s">
        <v>115</v>
      </c>
      <c r="C1967" s="589" t="s">
        <v>116</v>
      </c>
      <c r="D1967" s="589" t="s">
        <v>117</v>
      </c>
      <c r="E1967" s="589" t="s">
        <v>9819</v>
      </c>
      <c r="F1967" s="590">
        <v>43073</v>
      </c>
      <c r="G1967" s="591">
        <v>23.6</v>
      </c>
      <c r="H1967" s="591">
        <v>1</v>
      </c>
      <c r="I1967" s="591">
        <f t="shared" si="30"/>
        <v>23.6</v>
      </c>
      <c r="J1967" s="589" t="s">
        <v>9813</v>
      </c>
      <c r="K1967" s="589" t="s">
        <v>668</v>
      </c>
      <c r="L1967" s="590">
        <v>43074</v>
      </c>
      <c r="M1967" s="589" t="s">
        <v>71</v>
      </c>
      <c r="N1967" s="589" t="s">
        <v>9814</v>
      </c>
    </row>
    <row r="1968" spans="1:14" x14ac:dyDescent="0.2">
      <c r="A1968" s="589" t="s">
        <v>611</v>
      </c>
      <c r="B1968" s="589" t="s">
        <v>115</v>
      </c>
      <c r="C1968" s="589" t="s">
        <v>116</v>
      </c>
      <c r="D1968" s="589" t="s">
        <v>117</v>
      </c>
      <c r="E1968" s="589" t="s">
        <v>9820</v>
      </c>
      <c r="F1968" s="590">
        <v>43073</v>
      </c>
      <c r="G1968" s="591">
        <v>233.53</v>
      </c>
      <c r="H1968" s="591">
        <v>1</v>
      </c>
      <c r="I1968" s="591">
        <f t="shared" si="30"/>
        <v>233.53</v>
      </c>
      <c r="J1968" s="589" t="s">
        <v>9805</v>
      </c>
      <c r="K1968" s="589" t="s">
        <v>2943</v>
      </c>
      <c r="L1968" s="590">
        <v>43074</v>
      </c>
      <c r="M1968" s="589" t="s">
        <v>71</v>
      </c>
      <c r="N1968" s="589" t="s">
        <v>9806</v>
      </c>
    </row>
    <row r="1969" spans="1:14" x14ac:dyDescent="0.2">
      <c r="A1969" s="589" t="s">
        <v>611</v>
      </c>
      <c r="B1969" s="589" t="s">
        <v>115</v>
      </c>
      <c r="C1969" s="589" t="s">
        <v>116</v>
      </c>
      <c r="D1969" s="589" t="s">
        <v>117</v>
      </c>
      <c r="E1969" s="589" t="s">
        <v>9821</v>
      </c>
      <c r="F1969" s="590">
        <v>43070</v>
      </c>
      <c r="G1969" s="591">
        <v>1016.4</v>
      </c>
      <c r="H1969" s="591">
        <v>1</v>
      </c>
      <c r="I1969" s="591">
        <f t="shared" si="30"/>
        <v>1016.4</v>
      </c>
      <c r="J1969" s="589" t="s">
        <v>9805</v>
      </c>
      <c r="K1969" s="589" t="s">
        <v>2943</v>
      </c>
      <c r="L1969" s="590">
        <v>43073</v>
      </c>
      <c r="M1969" s="589" t="s">
        <v>71</v>
      </c>
      <c r="N1969" s="589" t="s">
        <v>9806</v>
      </c>
    </row>
    <row r="1970" spans="1:14" x14ac:dyDescent="0.2">
      <c r="A1970" s="589" t="s">
        <v>611</v>
      </c>
      <c r="B1970" s="589" t="s">
        <v>115</v>
      </c>
      <c r="C1970" s="589" t="s">
        <v>116</v>
      </c>
      <c r="D1970" s="589" t="s">
        <v>117</v>
      </c>
      <c r="E1970" s="589" t="s">
        <v>9822</v>
      </c>
      <c r="F1970" s="590">
        <v>43069</v>
      </c>
      <c r="G1970" s="591">
        <v>217.8</v>
      </c>
      <c r="H1970" s="591">
        <v>1</v>
      </c>
      <c r="I1970" s="591">
        <f t="shared" si="30"/>
        <v>217.8</v>
      </c>
      <c r="J1970" s="589" t="s">
        <v>5133</v>
      </c>
      <c r="K1970" s="589" t="s">
        <v>509</v>
      </c>
      <c r="L1970" s="590">
        <v>43070</v>
      </c>
      <c r="M1970" s="589" t="s">
        <v>71</v>
      </c>
      <c r="N1970" s="589" t="s">
        <v>5134</v>
      </c>
    </row>
    <row r="1971" spans="1:14" x14ac:dyDescent="0.2">
      <c r="A1971" s="589" t="s">
        <v>611</v>
      </c>
      <c r="B1971" s="589" t="s">
        <v>115</v>
      </c>
      <c r="C1971" s="589" t="s">
        <v>116</v>
      </c>
      <c r="D1971" s="589" t="s">
        <v>117</v>
      </c>
      <c r="E1971" s="589" t="s">
        <v>9823</v>
      </c>
      <c r="F1971" s="590">
        <v>43069</v>
      </c>
      <c r="G1971" s="591">
        <v>108.9</v>
      </c>
      <c r="H1971" s="591">
        <v>1</v>
      </c>
      <c r="I1971" s="591">
        <f t="shared" si="30"/>
        <v>108.9</v>
      </c>
      <c r="J1971" s="589" t="s">
        <v>5133</v>
      </c>
      <c r="K1971" s="589" t="s">
        <v>509</v>
      </c>
      <c r="L1971" s="590">
        <v>43070</v>
      </c>
      <c r="M1971" s="589" t="s">
        <v>71</v>
      </c>
      <c r="N1971" s="589" t="s">
        <v>5134</v>
      </c>
    </row>
    <row r="1972" spans="1:14" x14ac:dyDescent="0.2">
      <c r="A1972" s="589" t="s">
        <v>611</v>
      </c>
      <c r="B1972" s="589" t="s">
        <v>112</v>
      </c>
      <c r="C1972" s="589" t="s">
        <v>113</v>
      </c>
      <c r="D1972" s="589" t="s">
        <v>114</v>
      </c>
      <c r="E1972" s="589" t="s">
        <v>9824</v>
      </c>
      <c r="F1972" s="590">
        <v>43087</v>
      </c>
      <c r="G1972" s="591">
        <v>3790.93</v>
      </c>
      <c r="H1972" s="591">
        <v>1</v>
      </c>
      <c r="I1972" s="591">
        <f t="shared" si="30"/>
        <v>3790.93</v>
      </c>
      <c r="J1972" s="589" t="s">
        <v>9825</v>
      </c>
      <c r="K1972" s="589" t="s">
        <v>629</v>
      </c>
      <c r="L1972" s="590">
        <v>43088</v>
      </c>
      <c r="M1972" s="589" t="s">
        <v>71</v>
      </c>
      <c r="N1972" s="589" t="s">
        <v>9826</v>
      </c>
    </row>
    <row r="1973" spans="1:14" x14ac:dyDescent="0.2">
      <c r="A1973" s="589" t="s">
        <v>611</v>
      </c>
      <c r="B1973" s="589" t="s">
        <v>112</v>
      </c>
      <c r="C1973" s="589" t="s">
        <v>113</v>
      </c>
      <c r="D1973" s="589" t="s">
        <v>114</v>
      </c>
      <c r="E1973" s="589" t="s">
        <v>9827</v>
      </c>
      <c r="F1973" s="590">
        <v>43087</v>
      </c>
      <c r="G1973" s="591">
        <v>1012.77</v>
      </c>
      <c r="H1973" s="591">
        <v>1</v>
      </c>
      <c r="I1973" s="591">
        <f t="shared" si="30"/>
        <v>1012.77</v>
      </c>
      <c r="J1973" s="589" t="s">
        <v>9828</v>
      </c>
      <c r="K1973" s="589" t="s">
        <v>9829</v>
      </c>
      <c r="L1973" s="590">
        <v>43088</v>
      </c>
      <c r="M1973" s="589" t="s">
        <v>71</v>
      </c>
      <c r="N1973" s="589" t="s">
        <v>9830</v>
      </c>
    </row>
    <row r="1974" spans="1:14" x14ac:dyDescent="0.2">
      <c r="A1974" s="589" t="s">
        <v>611</v>
      </c>
      <c r="B1974" s="589" t="s">
        <v>112</v>
      </c>
      <c r="C1974" s="589" t="s">
        <v>113</v>
      </c>
      <c r="D1974" s="589" t="s">
        <v>114</v>
      </c>
      <c r="E1974" s="589" t="s">
        <v>9831</v>
      </c>
      <c r="F1974" s="590">
        <v>43087</v>
      </c>
      <c r="G1974" s="591">
        <v>5270.76</v>
      </c>
      <c r="H1974" s="591">
        <v>1</v>
      </c>
      <c r="I1974" s="591">
        <f t="shared" si="30"/>
        <v>5270.76</v>
      </c>
      <c r="J1974" s="589" t="s">
        <v>9832</v>
      </c>
      <c r="K1974" s="589" t="s">
        <v>183</v>
      </c>
      <c r="L1974" s="590">
        <v>43088</v>
      </c>
      <c r="M1974" s="589" t="s">
        <v>71</v>
      </c>
      <c r="N1974" s="589" t="s">
        <v>9833</v>
      </c>
    </row>
    <row r="1975" spans="1:14" x14ac:dyDescent="0.2">
      <c r="A1975" s="589" t="s">
        <v>611</v>
      </c>
      <c r="B1975" s="589" t="s">
        <v>112</v>
      </c>
      <c r="C1975" s="589" t="s">
        <v>113</v>
      </c>
      <c r="D1975" s="589" t="s">
        <v>114</v>
      </c>
      <c r="E1975" s="589" t="s">
        <v>9834</v>
      </c>
      <c r="F1975" s="590">
        <v>43084</v>
      </c>
      <c r="G1975" s="591">
        <v>95.59</v>
      </c>
      <c r="H1975" s="591">
        <v>1</v>
      </c>
      <c r="I1975" s="591">
        <f t="shared" si="30"/>
        <v>95.59</v>
      </c>
      <c r="J1975" s="589" t="s">
        <v>9835</v>
      </c>
      <c r="K1975" s="589" t="s">
        <v>94</v>
      </c>
      <c r="L1975" s="590">
        <v>43087</v>
      </c>
      <c r="M1975" s="589" t="s">
        <v>71</v>
      </c>
      <c r="N1975" s="589" t="s">
        <v>9836</v>
      </c>
    </row>
    <row r="1976" spans="1:14" x14ac:dyDescent="0.2">
      <c r="A1976" s="589" t="s">
        <v>611</v>
      </c>
      <c r="B1976" s="589" t="s">
        <v>112</v>
      </c>
      <c r="C1976" s="589" t="s">
        <v>113</v>
      </c>
      <c r="D1976" s="589" t="s">
        <v>114</v>
      </c>
      <c r="E1976" s="589" t="s">
        <v>9837</v>
      </c>
      <c r="F1976" s="590">
        <v>43083</v>
      </c>
      <c r="G1976" s="591">
        <v>497.31</v>
      </c>
      <c r="H1976" s="591">
        <v>1</v>
      </c>
      <c r="I1976" s="591">
        <f t="shared" si="30"/>
        <v>497.31</v>
      </c>
      <c r="J1976" s="589" t="s">
        <v>9838</v>
      </c>
      <c r="K1976" s="589" t="s">
        <v>260</v>
      </c>
      <c r="L1976" s="590">
        <v>43087</v>
      </c>
      <c r="M1976" s="589" t="s">
        <v>71</v>
      </c>
      <c r="N1976" s="589" t="s">
        <v>9839</v>
      </c>
    </row>
    <row r="1977" spans="1:14" x14ac:dyDescent="0.2">
      <c r="A1977" s="589" t="s">
        <v>611</v>
      </c>
      <c r="B1977" s="589" t="s">
        <v>112</v>
      </c>
      <c r="C1977" s="589" t="s">
        <v>113</v>
      </c>
      <c r="D1977" s="589" t="s">
        <v>114</v>
      </c>
      <c r="E1977" s="589" t="s">
        <v>9840</v>
      </c>
      <c r="F1977" s="590">
        <v>43070</v>
      </c>
      <c r="G1977" s="591">
        <v>62.92</v>
      </c>
      <c r="H1977" s="591">
        <v>1</v>
      </c>
      <c r="I1977" s="591">
        <f t="shared" si="30"/>
        <v>62.92</v>
      </c>
      <c r="J1977" s="589" t="s">
        <v>474</v>
      </c>
      <c r="K1977" s="589" t="s">
        <v>9841</v>
      </c>
      <c r="L1977" s="590">
        <v>43080</v>
      </c>
      <c r="M1977" s="589" t="s">
        <v>71</v>
      </c>
      <c r="N1977" s="589" t="s">
        <v>474</v>
      </c>
    </row>
    <row r="1978" spans="1:14" x14ac:dyDescent="0.2">
      <c r="A1978" s="589" t="s">
        <v>611</v>
      </c>
      <c r="B1978" s="589" t="s">
        <v>112</v>
      </c>
      <c r="C1978" s="589" t="s">
        <v>113</v>
      </c>
      <c r="D1978" s="589" t="s">
        <v>114</v>
      </c>
      <c r="E1978" s="589" t="s">
        <v>9842</v>
      </c>
      <c r="F1978" s="590">
        <v>43069</v>
      </c>
      <c r="G1978" s="591">
        <v>302.5</v>
      </c>
      <c r="H1978" s="591">
        <v>1</v>
      </c>
      <c r="I1978" s="591">
        <f t="shared" si="30"/>
        <v>302.5</v>
      </c>
      <c r="J1978" s="589" t="s">
        <v>9843</v>
      </c>
      <c r="K1978" s="589" t="s">
        <v>2943</v>
      </c>
      <c r="L1978" s="590">
        <v>43080</v>
      </c>
      <c r="M1978" s="589" t="s">
        <v>71</v>
      </c>
      <c r="N1978" s="589" t="s">
        <v>9844</v>
      </c>
    </row>
    <row r="1979" spans="1:14" x14ac:dyDescent="0.2">
      <c r="A1979" s="589" t="s">
        <v>611</v>
      </c>
      <c r="B1979" s="589" t="s">
        <v>112</v>
      </c>
      <c r="C1979" s="589" t="s">
        <v>113</v>
      </c>
      <c r="D1979" s="589" t="s">
        <v>114</v>
      </c>
      <c r="E1979" s="589" t="s">
        <v>9845</v>
      </c>
      <c r="F1979" s="590">
        <v>43069</v>
      </c>
      <c r="G1979" s="591">
        <v>637.66999999999996</v>
      </c>
      <c r="H1979" s="591">
        <v>1</v>
      </c>
      <c r="I1979" s="591">
        <f t="shared" si="30"/>
        <v>637.66999999999996</v>
      </c>
      <c r="J1979" s="589" t="s">
        <v>9846</v>
      </c>
      <c r="K1979" s="589" t="s">
        <v>260</v>
      </c>
      <c r="L1979" s="590">
        <v>43080</v>
      </c>
      <c r="M1979" s="589" t="s">
        <v>71</v>
      </c>
      <c r="N1979" s="589" t="s">
        <v>9847</v>
      </c>
    </row>
    <row r="1980" spans="1:14" x14ac:dyDescent="0.2">
      <c r="A1980" s="589" t="s">
        <v>611</v>
      </c>
      <c r="B1980" s="589" t="s">
        <v>112</v>
      </c>
      <c r="C1980" s="589" t="s">
        <v>113</v>
      </c>
      <c r="D1980" s="589" t="s">
        <v>114</v>
      </c>
      <c r="E1980" s="589" t="s">
        <v>9848</v>
      </c>
      <c r="F1980" s="590">
        <v>43069</v>
      </c>
      <c r="G1980" s="591">
        <v>2401.85</v>
      </c>
      <c r="H1980" s="591">
        <v>1</v>
      </c>
      <c r="I1980" s="591">
        <f t="shared" si="30"/>
        <v>2401.85</v>
      </c>
      <c r="J1980" s="589" t="s">
        <v>9849</v>
      </c>
      <c r="K1980" s="589" t="s">
        <v>2943</v>
      </c>
      <c r="L1980" s="590">
        <v>43080</v>
      </c>
      <c r="M1980" s="589" t="s">
        <v>71</v>
      </c>
      <c r="N1980" s="589" t="s">
        <v>9850</v>
      </c>
    </row>
    <row r="1981" spans="1:14" x14ac:dyDescent="0.2">
      <c r="A1981" s="589" t="s">
        <v>611</v>
      </c>
      <c r="B1981" s="589" t="s">
        <v>112</v>
      </c>
      <c r="C1981" s="589" t="s">
        <v>113</v>
      </c>
      <c r="D1981" s="589" t="s">
        <v>114</v>
      </c>
      <c r="E1981" s="589" t="s">
        <v>9851</v>
      </c>
      <c r="F1981" s="590">
        <v>43069</v>
      </c>
      <c r="G1981" s="591">
        <v>923.23</v>
      </c>
      <c r="H1981" s="591">
        <v>1</v>
      </c>
      <c r="I1981" s="591">
        <f t="shared" si="30"/>
        <v>923.23</v>
      </c>
      <c r="J1981" s="589" t="s">
        <v>9852</v>
      </c>
      <c r="K1981" s="589" t="s">
        <v>260</v>
      </c>
      <c r="L1981" s="590">
        <v>43074</v>
      </c>
      <c r="M1981" s="589" t="s">
        <v>71</v>
      </c>
      <c r="N1981" s="589" t="s">
        <v>9853</v>
      </c>
    </row>
    <row r="1982" spans="1:14" x14ac:dyDescent="0.2">
      <c r="A1982" s="589" t="s">
        <v>611</v>
      </c>
      <c r="B1982" s="589" t="s">
        <v>112</v>
      </c>
      <c r="C1982" s="589" t="s">
        <v>113</v>
      </c>
      <c r="D1982" s="589" t="s">
        <v>114</v>
      </c>
      <c r="E1982" s="589" t="s">
        <v>9854</v>
      </c>
      <c r="F1982" s="590">
        <v>43069</v>
      </c>
      <c r="G1982" s="591">
        <v>2239.71</v>
      </c>
      <c r="H1982" s="591">
        <v>1</v>
      </c>
      <c r="I1982" s="591">
        <f t="shared" si="30"/>
        <v>2239.71</v>
      </c>
      <c r="J1982" s="589" t="s">
        <v>9855</v>
      </c>
      <c r="K1982" s="589" t="s">
        <v>3841</v>
      </c>
      <c r="L1982" s="590">
        <v>43074</v>
      </c>
      <c r="M1982" s="589" t="s">
        <v>71</v>
      </c>
      <c r="N1982" s="589" t="s">
        <v>9856</v>
      </c>
    </row>
    <row r="1983" spans="1:14" x14ac:dyDescent="0.2">
      <c r="A1983" s="589" t="s">
        <v>611</v>
      </c>
      <c r="B1983" s="589" t="s">
        <v>112</v>
      </c>
      <c r="C1983" s="589" t="s">
        <v>113</v>
      </c>
      <c r="D1983" s="589" t="s">
        <v>114</v>
      </c>
      <c r="E1983" s="589" t="s">
        <v>9857</v>
      </c>
      <c r="F1983" s="590">
        <v>43069</v>
      </c>
      <c r="G1983" s="591">
        <v>2296.58</v>
      </c>
      <c r="H1983" s="591">
        <v>1</v>
      </c>
      <c r="I1983" s="591">
        <f t="shared" si="30"/>
        <v>2296.58</v>
      </c>
      <c r="J1983" s="589" t="s">
        <v>9858</v>
      </c>
      <c r="K1983" s="589" t="s">
        <v>3846</v>
      </c>
      <c r="L1983" s="590">
        <v>43074</v>
      </c>
      <c r="M1983" s="589" t="s">
        <v>71</v>
      </c>
      <c r="N1983" s="589" t="s">
        <v>9859</v>
      </c>
    </row>
    <row r="1984" spans="1:14" x14ac:dyDescent="0.2">
      <c r="A1984" s="589" t="s">
        <v>611</v>
      </c>
      <c r="B1984" s="589" t="s">
        <v>126</v>
      </c>
      <c r="C1984" s="589" t="s">
        <v>286</v>
      </c>
      <c r="D1984" s="589" t="s">
        <v>127</v>
      </c>
      <c r="E1984" s="589" t="s">
        <v>9860</v>
      </c>
      <c r="F1984" s="590">
        <v>43090</v>
      </c>
      <c r="G1984" s="591">
        <v>1694</v>
      </c>
      <c r="H1984" s="591">
        <v>1</v>
      </c>
      <c r="I1984" s="591">
        <f t="shared" si="30"/>
        <v>1694</v>
      </c>
      <c r="J1984" s="589" t="s">
        <v>474</v>
      </c>
      <c r="K1984" s="589" t="s">
        <v>129</v>
      </c>
      <c r="L1984" s="590">
        <v>43090</v>
      </c>
      <c r="M1984" s="589" t="s">
        <v>71</v>
      </c>
      <c r="N1984" s="589" t="s">
        <v>474</v>
      </c>
    </row>
    <row r="1985" spans="1:14" x14ac:dyDescent="0.2">
      <c r="A1985" s="589" t="s">
        <v>611</v>
      </c>
      <c r="B1985" s="589" t="s">
        <v>126</v>
      </c>
      <c r="C1985" s="589" t="s">
        <v>286</v>
      </c>
      <c r="D1985" s="589" t="s">
        <v>127</v>
      </c>
      <c r="E1985" s="589" t="s">
        <v>9861</v>
      </c>
      <c r="F1985" s="590">
        <v>43089</v>
      </c>
      <c r="G1985" s="591">
        <v>362.76</v>
      </c>
      <c r="H1985" s="591">
        <v>1</v>
      </c>
      <c r="I1985" s="591">
        <f t="shared" si="30"/>
        <v>362.76</v>
      </c>
      <c r="J1985" s="589" t="s">
        <v>474</v>
      </c>
      <c r="K1985" s="589" t="s">
        <v>528</v>
      </c>
      <c r="L1985" s="590">
        <v>43090</v>
      </c>
      <c r="M1985" s="589" t="s">
        <v>71</v>
      </c>
      <c r="N1985" s="589" t="s">
        <v>474</v>
      </c>
    </row>
    <row r="1986" spans="1:14" x14ac:dyDescent="0.2">
      <c r="A1986" s="589" t="s">
        <v>611</v>
      </c>
      <c r="B1986" s="589" t="s">
        <v>126</v>
      </c>
      <c r="C1986" s="589" t="s">
        <v>286</v>
      </c>
      <c r="D1986" s="589" t="s">
        <v>127</v>
      </c>
      <c r="E1986" s="589" t="s">
        <v>9862</v>
      </c>
      <c r="F1986" s="590">
        <v>43082</v>
      </c>
      <c r="G1986" s="591">
        <v>361.85</v>
      </c>
      <c r="H1986" s="591">
        <v>1</v>
      </c>
      <c r="I1986" s="591">
        <f t="shared" si="30"/>
        <v>361.85</v>
      </c>
      <c r="J1986" s="589" t="s">
        <v>9863</v>
      </c>
      <c r="K1986" s="589" t="s">
        <v>111</v>
      </c>
      <c r="L1986" s="590">
        <v>43083</v>
      </c>
      <c r="M1986" s="589" t="s">
        <v>71</v>
      </c>
      <c r="N1986" s="589" t="s">
        <v>9864</v>
      </c>
    </row>
    <row r="1987" spans="1:14" x14ac:dyDescent="0.2">
      <c r="A1987" s="589" t="s">
        <v>611</v>
      </c>
      <c r="B1987" s="589" t="s">
        <v>358</v>
      </c>
      <c r="C1987" s="589" t="s">
        <v>359</v>
      </c>
      <c r="D1987" s="589" t="s">
        <v>360</v>
      </c>
      <c r="E1987" s="589" t="s">
        <v>9865</v>
      </c>
      <c r="F1987" s="590">
        <v>43068</v>
      </c>
      <c r="G1987" s="591">
        <v>124.73</v>
      </c>
      <c r="H1987" s="591">
        <v>1</v>
      </c>
      <c r="I1987" s="591">
        <f t="shared" ref="I1987:I2050" si="31">G1987*H1987</f>
        <v>124.73</v>
      </c>
      <c r="J1987" s="589" t="s">
        <v>9866</v>
      </c>
      <c r="K1987" s="589" t="s">
        <v>111</v>
      </c>
      <c r="L1987" s="590">
        <v>43080</v>
      </c>
      <c r="M1987" s="589" t="s">
        <v>71</v>
      </c>
      <c r="N1987" s="589" t="s">
        <v>9867</v>
      </c>
    </row>
    <row r="1988" spans="1:14" x14ac:dyDescent="0.2">
      <c r="A1988" s="589" t="s">
        <v>611</v>
      </c>
      <c r="B1988" s="589" t="s">
        <v>358</v>
      </c>
      <c r="C1988" s="589" t="s">
        <v>359</v>
      </c>
      <c r="D1988" s="589" t="s">
        <v>360</v>
      </c>
      <c r="E1988" s="589" t="s">
        <v>9868</v>
      </c>
      <c r="F1988" s="590">
        <v>43055</v>
      </c>
      <c r="G1988" s="591">
        <v>124.73</v>
      </c>
      <c r="H1988" s="591">
        <v>1</v>
      </c>
      <c r="I1988" s="591">
        <f t="shared" si="31"/>
        <v>124.73</v>
      </c>
      <c r="J1988" s="589" t="s">
        <v>9869</v>
      </c>
      <c r="K1988" s="589" t="s">
        <v>111</v>
      </c>
      <c r="L1988" s="590">
        <v>43080</v>
      </c>
      <c r="M1988" s="589" t="s">
        <v>71</v>
      </c>
      <c r="N1988" s="589" t="s">
        <v>9870</v>
      </c>
    </row>
    <row r="1989" spans="1:14" x14ac:dyDescent="0.2">
      <c r="A1989" s="589" t="s">
        <v>611</v>
      </c>
      <c r="B1989" s="589" t="s">
        <v>197</v>
      </c>
      <c r="C1989" s="589" t="s">
        <v>198</v>
      </c>
      <c r="D1989" s="589" t="s">
        <v>199</v>
      </c>
      <c r="E1989" s="589" t="s">
        <v>9871</v>
      </c>
      <c r="F1989" s="590">
        <v>43069</v>
      </c>
      <c r="G1989" s="591">
        <v>402.59</v>
      </c>
      <c r="H1989" s="591">
        <v>1</v>
      </c>
      <c r="I1989" s="591">
        <f t="shared" si="31"/>
        <v>402.59</v>
      </c>
      <c r="J1989" s="589" t="s">
        <v>474</v>
      </c>
      <c r="K1989" s="589" t="s">
        <v>254</v>
      </c>
      <c r="L1989" s="590">
        <v>43088</v>
      </c>
      <c r="M1989" s="589" t="s">
        <v>71</v>
      </c>
      <c r="N1989" s="589" t="s">
        <v>474</v>
      </c>
    </row>
    <row r="1990" spans="1:14" x14ac:dyDescent="0.2">
      <c r="A1990" s="589" t="s">
        <v>611</v>
      </c>
      <c r="B1990" s="589" t="s">
        <v>197</v>
      </c>
      <c r="C1990" s="589" t="s">
        <v>198</v>
      </c>
      <c r="D1990" s="589" t="s">
        <v>199</v>
      </c>
      <c r="E1990" s="589" t="s">
        <v>9872</v>
      </c>
      <c r="F1990" s="590">
        <v>43069</v>
      </c>
      <c r="G1990" s="591">
        <v>1412.28</v>
      </c>
      <c r="H1990" s="591">
        <v>1</v>
      </c>
      <c r="I1990" s="591">
        <f t="shared" si="31"/>
        <v>1412.28</v>
      </c>
      <c r="J1990" s="589" t="s">
        <v>474</v>
      </c>
      <c r="K1990" s="589" t="s">
        <v>129</v>
      </c>
      <c r="L1990" s="590">
        <v>43088</v>
      </c>
      <c r="M1990" s="589" t="s">
        <v>71</v>
      </c>
      <c r="N1990" s="589" t="s">
        <v>474</v>
      </c>
    </row>
    <row r="1991" spans="1:14" x14ac:dyDescent="0.2">
      <c r="A1991" s="589" t="s">
        <v>611</v>
      </c>
      <c r="B1991" s="589" t="s">
        <v>197</v>
      </c>
      <c r="C1991" s="589" t="s">
        <v>198</v>
      </c>
      <c r="D1991" s="589" t="s">
        <v>199</v>
      </c>
      <c r="E1991" s="589" t="s">
        <v>9873</v>
      </c>
      <c r="F1991" s="590">
        <v>43069</v>
      </c>
      <c r="G1991" s="591">
        <v>277.56</v>
      </c>
      <c r="H1991" s="591">
        <v>1</v>
      </c>
      <c r="I1991" s="591">
        <f t="shared" si="31"/>
        <v>277.56</v>
      </c>
      <c r="J1991" s="589" t="s">
        <v>474</v>
      </c>
      <c r="K1991" s="589" t="s">
        <v>254</v>
      </c>
      <c r="L1991" s="590">
        <v>43088</v>
      </c>
      <c r="M1991" s="589" t="s">
        <v>71</v>
      </c>
      <c r="N1991" s="589" t="s">
        <v>474</v>
      </c>
    </row>
    <row r="1992" spans="1:14" x14ac:dyDescent="0.2">
      <c r="A1992" s="589" t="s">
        <v>611</v>
      </c>
      <c r="B1992" s="589" t="s">
        <v>197</v>
      </c>
      <c r="C1992" s="589" t="s">
        <v>198</v>
      </c>
      <c r="D1992" s="589" t="s">
        <v>199</v>
      </c>
      <c r="E1992" s="589" t="s">
        <v>9874</v>
      </c>
      <c r="F1992" s="590">
        <v>43069</v>
      </c>
      <c r="G1992" s="591">
        <v>11</v>
      </c>
      <c r="H1992" s="591">
        <v>1</v>
      </c>
      <c r="I1992" s="591">
        <f t="shared" si="31"/>
        <v>11</v>
      </c>
      <c r="J1992" s="589" t="s">
        <v>474</v>
      </c>
      <c r="K1992" s="589" t="s">
        <v>254</v>
      </c>
      <c r="L1992" s="590">
        <v>43088</v>
      </c>
      <c r="M1992" s="589" t="s">
        <v>71</v>
      </c>
      <c r="N1992" s="589" t="s">
        <v>474</v>
      </c>
    </row>
    <row r="1993" spans="1:14" x14ac:dyDescent="0.2">
      <c r="A1993" s="589" t="s">
        <v>611</v>
      </c>
      <c r="B1993" s="589" t="s">
        <v>197</v>
      </c>
      <c r="C1993" s="589" t="s">
        <v>198</v>
      </c>
      <c r="D1993" s="589" t="s">
        <v>199</v>
      </c>
      <c r="E1993" s="589" t="s">
        <v>9875</v>
      </c>
      <c r="F1993" s="590">
        <v>43069</v>
      </c>
      <c r="G1993" s="591">
        <v>681.98</v>
      </c>
      <c r="H1993" s="591">
        <v>1</v>
      </c>
      <c r="I1993" s="591">
        <f t="shared" si="31"/>
        <v>681.98</v>
      </c>
      <c r="J1993" s="589" t="s">
        <v>474</v>
      </c>
      <c r="K1993" s="589" t="s">
        <v>254</v>
      </c>
      <c r="L1993" s="590">
        <v>43088</v>
      </c>
      <c r="M1993" s="589" t="s">
        <v>71</v>
      </c>
      <c r="N1993" s="589" t="s">
        <v>474</v>
      </c>
    </row>
    <row r="1994" spans="1:14" x14ac:dyDescent="0.2">
      <c r="A1994" s="589" t="s">
        <v>611</v>
      </c>
      <c r="B1994" s="589" t="s">
        <v>197</v>
      </c>
      <c r="C1994" s="589" t="s">
        <v>198</v>
      </c>
      <c r="D1994" s="589" t="s">
        <v>199</v>
      </c>
      <c r="E1994" s="589" t="s">
        <v>9876</v>
      </c>
      <c r="F1994" s="590">
        <v>43069</v>
      </c>
      <c r="G1994" s="591">
        <v>1446.28</v>
      </c>
      <c r="H1994" s="591">
        <v>1</v>
      </c>
      <c r="I1994" s="591">
        <f t="shared" si="31"/>
        <v>1446.28</v>
      </c>
      <c r="J1994" s="589" t="s">
        <v>474</v>
      </c>
      <c r="K1994" s="589" t="s">
        <v>129</v>
      </c>
      <c r="L1994" s="590">
        <v>43088</v>
      </c>
      <c r="M1994" s="589" t="s">
        <v>71</v>
      </c>
      <c r="N1994" s="589" t="s">
        <v>474</v>
      </c>
    </row>
    <row r="1995" spans="1:14" x14ac:dyDescent="0.2">
      <c r="A1995" s="589" t="s">
        <v>611</v>
      </c>
      <c r="B1995" s="589" t="s">
        <v>108</v>
      </c>
      <c r="C1995" s="589" t="s">
        <v>109</v>
      </c>
      <c r="D1995" s="589" t="s">
        <v>110</v>
      </c>
      <c r="E1995" s="589" t="s">
        <v>9877</v>
      </c>
      <c r="F1995" s="590">
        <v>43081</v>
      </c>
      <c r="G1995" s="591">
        <v>96.8</v>
      </c>
      <c r="H1995" s="591">
        <v>1</v>
      </c>
      <c r="I1995" s="591">
        <f t="shared" si="31"/>
        <v>96.8</v>
      </c>
      <c r="J1995" s="589" t="s">
        <v>474</v>
      </c>
      <c r="K1995" s="589" t="s">
        <v>84</v>
      </c>
      <c r="L1995" s="590">
        <v>43088</v>
      </c>
      <c r="M1995" s="589" t="s">
        <v>71</v>
      </c>
      <c r="N1995" s="589" t="s">
        <v>474</v>
      </c>
    </row>
    <row r="1996" spans="1:14" x14ac:dyDescent="0.2">
      <c r="A1996" s="589" t="s">
        <v>611</v>
      </c>
      <c r="B1996" s="589" t="s">
        <v>108</v>
      </c>
      <c r="C1996" s="589" t="s">
        <v>109</v>
      </c>
      <c r="D1996" s="589" t="s">
        <v>110</v>
      </c>
      <c r="E1996" s="589" t="s">
        <v>9878</v>
      </c>
      <c r="F1996" s="590">
        <v>43080</v>
      </c>
      <c r="G1996" s="591">
        <v>48.4</v>
      </c>
      <c r="H1996" s="591">
        <v>1</v>
      </c>
      <c r="I1996" s="591">
        <f t="shared" si="31"/>
        <v>48.4</v>
      </c>
      <c r="J1996" s="589" t="s">
        <v>9879</v>
      </c>
      <c r="K1996" s="589" t="s">
        <v>231</v>
      </c>
      <c r="L1996" s="590">
        <v>43088</v>
      </c>
      <c r="M1996" s="589" t="s">
        <v>71</v>
      </c>
      <c r="N1996" s="589" t="s">
        <v>474</v>
      </c>
    </row>
    <row r="1997" spans="1:14" x14ac:dyDescent="0.2">
      <c r="A1997" s="589" t="s">
        <v>611</v>
      </c>
      <c r="B1997" s="589" t="s">
        <v>108</v>
      </c>
      <c r="C1997" s="589" t="s">
        <v>109</v>
      </c>
      <c r="D1997" s="589" t="s">
        <v>110</v>
      </c>
      <c r="E1997" s="589" t="s">
        <v>9880</v>
      </c>
      <c r="F1997" s="590">
        <v>43080</v>
      </c>
      <c r="G1997" s="591">
        <v>24.2</v>
      </c>
      <c r="H1997" s="591">
        <v>1</v>
      </c>
      <c r="I1997" s="591">
        <f t="shared" si="31"/>
        <v>24.2</v>
      </c>
      <c r="J1997" s="589" t="s">
        <v>474</v>
      </c>
      <c r="K1997" s="589" t="s">
        <v>377</v>
      </c>
      <c r="L1997" s="590">
        <v>43088</v>
      </c>
      <c r="M1997" s="589" t="s">
        <v>71</v>
      </c>
      <c r="N1997" s="589" t="s">
        <v>474</v>
      </c>
    </row>
    <row r="1998" spans="1:14" x14ac:dyDescent="0.2">
      <c r="A1998" s="589" t="s">
        <v>611</v>
      </c>
      <c r="B1998" s="589" t="s">
        <v>9881</v>
      </c>
      <c r="C1998" s="589" t="s">
        <v>9882</v>
      </c>
      <c r="D1998" s="589" t="s">
        <v>9883</v>
      </c>
      <c r="E1998" s="589" t="s">
        <v>9884</v>
      </c>
      <c r="F1998" s="590">
        <v>43090</v>
      </c>
      <c r="G1998" s="591">
        <v>941.38</v>
      </c>
      <c r="H1998" s="591">
        <v>1</v>
      </c>
      <c r="I1998" s="591">
        <f t="shared" si="31"/>
        <v>941.38</v>
      </c>
      <c r="J1998" s="589" t="s">
        <v>9885</v>
      </c>
      <c r="K1998" s="589" t="s">
        <v>260</v>
      </c>
      <c r="L1998" s="590">
        <v>43091</v>
      </c>
      <c r="M1998" s="589" t="s">
        <v>71</v>
      </c>
      <c r="N1998" s="589" t="s">
        <v>9886</v>
      </c>
    </row>
    <row r="1999" spans="1:14" x14ac:dyDescent="0.2">
      <c r="A1999" s="589" t="s">
        <v>611</v>
      </c>
      <c r="B1999" s="589" t="s">
        <v>9881</v>
      </c>
      <c r="C1999" s="589" t="s">
        <v>9882</v>
      </c>
      <c r="D1999" s="589" t="s">
        <v>9883</v>
      </c>
      <c r="E1999" s="589" t="s">
        <v>9887</v>
      </c>
      <c r="F1999" s="590">
        <v>43090</v>
      </c>
      <c r="G1999" s="591">
        <v>1858.56</v>
      </c>
      <c r="H1999" s="591">
        <v>1</v>
      </c>
      <c r="I1999" s="591">
        <f t="shared" si="31"/>
        <v>1858.56</v>
      </c>
      <c r="J1999" s="589" t="s">
        <v>9888</v>
      </c>
      <c r="K1999" s="589" t="s">
        <v>2152</v>
      </c>
      <c r="L1999" s="590">
        <v>43091</v>
      </c>
      <c r="M1999" s="589" t="s">
        <v>71</v>
      </c>
      <c r="N1999" s="589" t="s">
        <v>9889</v>
      </c>
    </row>
    <row r="2000" spans="1:14" x14ac:dyDescent="0.2">
      <c r="A2000" s="589" t="s">
        <v>611</v>
      </c>
      <c r="B2000" s="589" t="s">
        <v>9881</v>
      </c>
      <c r="C2000" s="589" t="s">
        <v>9882</v>
      </c>
      <c r="D2000" s="589" t="s">
        <v>9883</v>
      </c>
      <c r="E2000" s="589" t="s">
        <v>9890</v>
      </c>
      <c r="F2000" s="590">
        <v>43089</v>
      </c>
      <c r="G2000" s="591">
        <v>1347.94</v>
      </c>
      <c r="H2000" s="591">
        <v>1</v>
      </c>
      <c r="I2000" s="591">
        <f t="shared" si="31"/>
        <v>1347.94</v>
      </c>
      <c r="J2000" s="589" t="s">
        <v>9891</v>
      </c>
      <c r="K2000" s="589" t="s">
        <v>260</v>
      </c>
      <c r="L2000" s="590">
        <v>43091</v>
      </c>
      <c r="M2000" s="589" t="s">
        <v>71</v>
      </c>
      <c r="N2000" s="589" t="s">
        <v>9892</v>
      </c>
    </row>
    <row r="2001" spans="1:14" x14ac:dyDescent="0.2">
      <c r="A2001" s="589" t="s">
        <v>611</v>
      </c>
      <c r="B2001" s="589" t="s">
        <v>9893</v>
      </c>
      <c r="C2001" s="589" t="s">
        <v>9894</v>
      </c>
      <c r="D2001" s="589" t="s">
        <v>9895</v>
      </c>
      <c r="E2001" s="589" t="s">
        <v>9896</v>
      </c>
      <c r="F2001" s="590">
        <v>43074</v>
      </c>
      <c r="G2001" s="591">
        <v>26.98</v>
      </c>
      <c r="H2001" s="591">
        <v>1</v>
      </c>
      <c r="I2001" s="591">
        <f t="shared" si="31"/>
        <v>26.98</v>
      </c>
      <c r="J2001" s="589" t="s">
        <v>9897</v>
      </c>
      <c r="K2001" s="589" t="s">
        <v>509</v>
      </c>
      <c r="L2001" s="590">
        <v>43081</v>
      </c>
      <c r="M2001" s="589" t="s">
        <v>71</v>
      </c>
      <c r="N2001" s="589" t="s">
        <v>9898</v>
      </c>
    </row>
    <row r="2002" spans="1:14" x14ac:dyDescent="0.2">
      <c r="A2002" s="589" t="s">
        <v>611</v>
      </c>
      <c r="B2002" s="589" t="s">
        <v>9893</v>
      </c>
      <c r="C2002" s="589" t="s">
        <v>9894</v>
      </c>
      <c r="D2002" s="589" t="s">
        <v>9895</v>
      </c>
      <c r="E2002" s="589" t="s">
        <v>9899</v>
      </c>
      <c r="F2002" s="590">
        <v>43074</v>
      </c>
      <c r="G2002" s="591">
        <v>159.72</v>
      </c>
      <c r="H2002" s="591">
        <v>1</v>
      </c>
      <c r="I2002" s="591">
        <f t="shared" si="31"/>
        <v>159.72</v>
      </c>
      <c r="J2002" s="589" t="s">
        <v>9900</v>
      </c>
      <c r="K2002" s="589" t="s">
        <v>509</v>
      </c>
      <c r="L2002" s="590">
        <v>43081</v>
      </c>
      <c r="M2002" s="589" t="s">
        <v>71</v>
      </c>
      <c r="N2002" s="589" t="s">
        <v>9901</v>
      </c>
    </row>
    <row r="2003" spans="1:14" x14ac:dyDescent="0.2">
      <c r="A2003" s="589" t="s">
        <v>611</v>
      </c>
      <c r="B2003" s="589" t="s">
        <v>9902</v>
      </c>
      <c r="C2003" s="589" t="s">
        <v>9903</v>
      </c>
      <c r="D2003" s="589" t="s">
        <v>9904</v>
      </c>
      <c r="E2003" s="589" t="s">
        <v>9905</v>
      </c>
      <c r="F2003" s="590">
        <v>43074</v>
      </c>
      <c r="G2003" s="591">
        <v>764.01</v>
      </c>
      <c r="H2003" s="591">
        <v>1</v>
      </c>
      <c r="I2003" s="591">
        <f t="shared" si="31"/>
        <v>764.01</v>
      </c>
      <c r="J2003" s="589" t="s">
        <v>9906</v>
      </c>
      <c r="K2003" s="589" t="s">
        <v>260</v>
      </c>
      <c r="L2003" s="590">
        <v>43080</v>
      </c>
      <c r="M2003" s="589" t="s">
        <v>71</v>
      </c>
      <c r="N2003" s="589" t="s">
        <v>9907</v>
      </c>
    </row>
    <row r="2004" spans="1:14" x14ac:dyDescent="0.2">
      <c r="A2004" s="589" t="s">
        <v>611</v>
      </c>
      <c r="B2004" s="589" t="s">
        <v>9908</v>
      </c>
      <c r="C2004" s="589" t="s">
        <v>9909</v>
      </c>
      <c r="D2004" s="589" t="s">
        <v>9910</v>
      </c>
      <c r="E2004" s="589" t="s">
        <v>3555</v>
      </c>
      <c r="F2004" s="590">
        <v>43063</v>
      </c>
      <c r="G2004" s="591">
        <v>173.03</v>
      </c>
      <c r="H2004" s="591">
        <v>1</v>
      </c>
      <c r="I2004" s="591">
        <f t="shared" si="31"/>
        <v>173.03</v>
      </c>
      <c r="J2004" s="589" t="s">
        <v>9911</v>
      </c>
      <c r="K2004" s="589" t="s">
        <v>86</v>
      </c>
      <c r="L2004" s="590">
        <v>43088</v>
      </c>
      <c r="M2004" s="589" t="s">
        <v>71</v>
      </c>
      <c r="N2004" s="589" t="s">
        <v>9912</v>
      </c>
    </row>
    <row r="2005" spans="1:14" x14ac:dyDescent="0.2">
      <c r="A2005" s="589" t="s">
        <v>611</v>
      </c>
      <c r="B2005" s="589" t="s">
        <v>9913</v>
      </c>
      <c r="C2005" s="589" t="s">
        <v>9914</v>
      </c>
      <c r="D2005" s="589" t="s">
        <v>9915</v>
      </c>
      <c r="E2005" s="589" t="s">
        <v>9916</v>
      </c>
      <c r="F2005" s="590">
        <v>43088</v>
      </c>
      <c r="G2005" s="591">
        <v>154</v>
      </c>
      <c r="H2005" s="591">
        <v>1</v>
      </c>
      <c r="I2005" s="591">
        <f t="shared" si="31"/>
        <v>154</v>
      </c>
      <c r="J2005" s="589" t="s">
        <v>474</v>
      </c>
      <c r="K2005" s="589" t="s">
        <v>629</v>
      </c>
      <c r="L2005" s="590">
        <v>43091</v>
      </c>
      <c r="M2005" s="589" t="s">
        <v>71</v>
      </c>
      <c r="N2005" s="589" t="s">
        <v>474</v>
      </c>
    </row>
    <row r="2006" spans="1:14" x14ac:dyDescent="0.2">
      <c r="A2006" s="589" t="s">
        <v>611</v>
      </c>
      <c r="B2006" s="589" t="s">
        <v>2965</v>
      </c>
      <c r="C2006" s="589" t="s">
        <v>2966</v>
      </c>
      <c r="D2006" s="589" t="s">
        <v>2967</v>
      </c>
      <c r="E2006" s="589" t="s">
        <v>9917</v>
      </c>
      <c r="F2006" s="590">
        <v>43090</v>
      </c>
      <c r="G2006" s="591">
        <v>925.29</v>
      </c>
      <c r="H2006" s="591">
        <v>1</v>
      </c>
      <c r="I2006" s="591">
        <f t="shared" si="31"/>
        <v>925.29</v>
      </c>
      <c r="J2006" s="589" t="s">
        <v>9918</v>
      </c>
      <c r="K2006" s="589" t="s">
        <v>2551</v>
      </c>
      <c r="L2006" s="590">
        <v>43091</v>
      </c>
      <c r="M2006" s="589" t="s">
        <v>71</v>
      </c>
      <c r="N2006" s="589" t="s">
        <v>9919</v>
      </c>
    </row>
    <row r="2007" spans="1:14" x14ac:dyDescent="0.2">
      <c r="A2007" s="589" t="s">
        <v>611</v>
      </c>
      <c r="B2007" s="589" t="s">
        <v>2965</v>
      </c>
      <c r="C2007" s="589" t="s">
        <v>2966</v>
      </c>
      <c r="D2007" s="589" t="s">
        <v>2967</v>
      </c>
      <c r="E2007" s="589" t="s">
        <v>9920</v>
      </c>
      <c r="F2007" s="590">
        <v>43073</v>
      </c>
      <c r="G2007" s="591">
        <v>440.08</v>
      </c>
      <c r="H2007" s="591">
        <v>1</v>
      </c>
      <c r="I2007" s="591">
        <f t="shared" si="31"/>
        <v>440.08</v>
      </c>
      <c r="J2007" s="589" t="s">
        <v>9921</v>
      </c>
      <c r="K2007" s="589" t="s">
        <v>2151</v>
      </c>
      <c r="L2007" s="590">
        <v>43074</v>
      </c>
      <c r="M2007" s="589" t="s">
        <v>71</v>
      </c>
      <c r="N2007" s="589" t="s">
        <v>9922</v>
      </c>
    </row>
    <row r="2008" spans="1:14" x14ac:dyDescent="0.2">
      <c r="A2008" s="589" t="s">
        <v>611</v>
      </c>
      <c r="B2008" s="589" t="s">
        <v>9923</v>
      </c>
      <c r="C2008" s="589" t="s">
        <v>9924</v>
      </c>
      <c r="D2008" s="589" t="s">
        <v>9925</v>
      </c>
      <c r="E2008" s="589" t="s">
        <v>9926</v>
      </c>
      <c r="F2008" s="590">
        <v>43089</v>
      </c>
      <c r="G2008" s="591">
        <v>907.98</v>
      </c>
      <c r="H2008" s="591">
        <v>1</v>
      </c>
      <c r="I2008" s="591">
        <f t="shared" si="31"/>
        <v>907.98</v>
      </c>
      <c r="J2008" s="589" t="s">
        <v>9927</v>
      </c>
      <c r="K2008" s="589" t="s">
        <v>260</v>
      </c>
      <c r="L2008" s="590">
        <v>43090</v>
      </c>
      <c r="M2008" s="589" t="s">
        <v>71</v>
      </c>
      <c r="N2008" s="589" t="s">
        <v>9928</v>
      </c>
    </row>
    <row r="2009" spans="1:14" x14ac:dyDescent="0.2">
      <c r="A2009" s="589" t="s">
        <v>611</v>
      </c>
      <c r="B2009" s="589" t="s">
        <v>9923</v>
      </c>
      <c r="C2009" s="589" t="s">
        <v>9924</v>
      </c>
      <c r="D2009" s="589" t="s">
        <v>9925</v>
      </c>
      <c r="E2009" s="589" t="s">
        <v>9929</v>
      </c>
      <c r="F2009" s="590">
        <v>43089</v>
      </c>
      <c r="G2009" s="591">
        <v>1409.15</v>
      </c>
      <c r="H2009" s="591">
        <v>1</v>
      </c>
      <c r="I2009" s="591">
        <f t="shared" si="31"/>
        <v>1409.15</v>
      </c>
      <c r="J2009" s="589" t="s">
        <v>9930</v>
      </c>
      <c r="K2009" s="589" t="s">
        <v>549</v>
      </c>
      <c r="L2009" s="590">
        <v>43089</v>
      </c>
      <c r="M2009" s="589" t="s">
        <v>71</v>
      </c>
      <c r="N2009" s="589" t="s">
        <v>9931</v>
      </c>
    </row>
    <row r="2010" spans="1:14" x14ac:dyDescent="0.2">
      <c r="A2010" s="589" t="s">
        <v>611</v>
      </c>
      <c r="B2010" s="589" t="s">
        <v>9923</v>
      </c>
      <c r="C2010" s="589" t="s">
        <v>9924</v>
      </c>
      <c r="D2010" s="589" t="s">
        <v>9925</v>
      </c>
      <c r="E2010" s="589" t="s">
        <v>9932</v>
      </c>
      <c r="F2010" s="590">
        <v>43088</v>
      </c>
      <c r="G2010" s="591">
        <v>4253.92</v>
      </c>
      <c r="H2010" s="591">
        <v>1</v>
      </c>
      <c r="I2010" s="591">
        <f t="shared" si="31"/>
        <v>4253.92</v>
      </c>
      <c r="J2010" s="589" t="s">
        <v>9933</v>
      </c>
      <c r="K2010" s="589" t="s">
        <v>260</v>
      </c>
      <c r="L2010" s="590">
        <v>43089</v>
      </c>
      <c r="M2010" s="589" t="s">
        <v>71</v>
      </c>
      <c r="N2010" s="589" t="s">
        <v>9934</v>
      </c>
    </row>
    <row r="2011" spans="1:14" x14ac:dyDescent="0.2">
      <c r="A2011" s="589" t="s">
        <v>611</v>
      </c>
      <c r="B2011" s="589" t="s">
        <v>9923</v>
      </c>
      <c r="C2011" s="589" t="s">
        <v>9924</v>
      </c>
      <c r="D2011" s="589" t="s">
        <v>9925</v>
      </c>
      <c r="E2011" s="589" t="s">
        <v>9935</v>
      </c>
      <c r="F2011" s="590">
        <v>43088</v>
      </c>
      <c r="G2011" s="591">
        <v>938.29</v>
      </c>
      <c r="H2011" s="591">
        <v>1</v>
      </c>
      <c r="I2011" s="591">
        <f t="shared" si="31"/>
        <v>938.29</v>
      </c>
      <c r="J2011" s="589" t="s">
        <v>9936</v>
      </c>
      <c r="K2011" s="589" t="s">
        <v>260</v>
      </c>
      <c r="L2011" s="590">
        <v>43089</v>
      </c>
      <c r="M2011" s="589" t="s">
        <v>71</v>
      </c>
      <c r="N2011" s="589" t="s">
        <v>9937</v>
      </c>
    </row>
    <row r="2012" spans="1:14" x14ac:dyDescent="0.2">
      <c r="A2012" s="589" t="s">
        <v>611</v>
      </c>
      <c r="B2012" s="589" t="s">
        <v>9923</v>
      </c>
      <c r="C2012" s="589" t="s">
        <v>9924</v>
      </c>
      <c r="D2012" s="589" t="s">
        <v>9925</v>
      </c>
      <c r="E2012" s="589" t="s">
        <v>9938</v>
      </c>
      <c r="F2012" s="590">
        <v>43087</v>
      </c>
      <c r="G2012" s="591">
        <v>2381.2800000000002</v>
      </c>
      <c r="H2012" s="591">
        <v>1</v>
      </c>
      <c r="I2012" s="591">
        <f t="shared" si="31"/>
        <v>2381.2800000000002</v>
      </c>
      <c r="J2012" s="589" t="s">
        <v>9939</v>
      </c>
      <c r="K2012" s="589" t="s">
        <v>260</v>
      </c>
      <c r="L2012" s="590">
        <v>43088</v>
      </c>
      <c r="M2012" s="589" t="s">
        <v>71</v>
      </c>
      <c r="N2012" s="589" t="s">
        <v>9940</v>
      </c>
    </row>
    <row r="2013" spans="1:14" x14ac:dyDescent="0.2">
      <c r="A2013" s="589" t="s">
        <v>611</v>
      </c>
      <c r="B2013" s="589" t="s">
        <v>9923</v>
      </c>
      <c r="C2013" s="589" t="s">
        <v>9924</v>
      </c>
      <c r="D2013" s="589" t="s">
        <v>9925</v>
      </c>
      <c r="E2013" s="589" t="s">
        <v>9941</v>
      </c>
      <c r="F2013" s="590">
        <v>43087</v>
      </c>
      <c r="G2013" s="591">
        <v>943.8</v>
      </c>
      <c r="H2013" s="591">
        <v>1</v>
      </c>
      <c r="I2013" s="591">
        <f t="shared" si="31"/>
        <v>943.8</v>
      </c>
      <c r="J2013" s="589" t="s">
        <v>9942</v>
      </c>
      <c r="K2013" s="589" t="s">
        <v>615</v>
      </c>
      <c r="L2013" s="590">
        <v>43088</v>
      </c>
      <c r="M2013" s="589" t="s">
        <v>71</v>
      </c>
      <c r="N2013" s="589" t="s">
        <v>9943</v>
      </c>
    </row>
    <row r="2014" spans="1:14" x14ac:dyDescent="0.2">
      <c r="A2014" s="589" t="s">
        <v>611</v>
      </c>
      <c r="B2014" s="589" t="s">
        <v>9923</v>
      </c>
      <c r="C2014" s="589" t="s">
        <v>9924</v>
      </c>
      <c r="D2014" s="589" t="s">
        <v>9925</v>
      </c>
      <c r="E2014" s="589" t="s">
        <v>9944</v>
      </c>
      <c r="F2014" s="590">
        <v>43087</v>
      </c>
      <c r="G2014" s="591">
        <v>453.75</v>
      </c>
      <c r="H2014" s="591">
        <v>1</v>
      </c>
      <c r="I2014" s="591">
        <f t="shared" si="31"/>
        <v>453.75</v>
      </c>
      <c r="J2014" s="589" t="s">
        <v>9945</v>
      </c>
      <c r="K2014" s="589" t="s">
        <v>260</v>
      </c>
      <c r="L2014" s="590">
        <v>43088</v>
      </c>
      <c r="M2014" s="589" t="s">
        <v>71</v>
      </c>
      <c r="N2014" s="589" t="s">
        <v>9946</v>
      </c>
    </row>
    <row r="2015" spans="1:14" x14ac:dyDescent="0.2">
      <c r="A2015" s="589" t="s">
        <v>611</v>
      </c>
      <c r="B2015" s="589" t="s">
        <v>9947</v>
      </c>
      <c r="C2015" s="589" t="s">
        <v>9948</v>
      </c>
      <c r="D2015" s="589" t="s">
        <v>9949</v>
      </c>
      <c r="E2015" s="589" t="s">
        <v>9950</v>
      </c>
      <c r="F2015" s="590">
        <v>43074</v>
      </c>
      <c r="G2015" s="591">
        <v>121.42</v>
      </c>
      <c r="H2015" s="591">
        <v>1</v>
      </c>
      <c r="I2015" s="591">
        <f t="shared" si="31"/>
        <v>121.42</v>
      </c>
      <c r="J2015" s="589" t="s">
        <v>9951</v>
      </c>
      <c r="K2015" s="589" t="s">
        <v>1814</v>
      </c>
      <c r="L2015" s="590">
        <v>43074</v>
      </c>
      <c r="M2015" s="589" t="s">
        <v>71</v>
      </c>
      <c r="N2015" s="589" t="s">
        <v>9952</v>
      </c>
    </row>
    <row r="2016" spans="1:14" x14ac:dyDescent="0.2">
      <c r="A2016" s="589" t="s">
        <v>611</v>
      </c>
      <c r="B2016" s="589" t="s">
        <v>9953</v>
      </c>
      <c r="C2016" s="589" t="s">
        <v>9954</v>
      </c>
      <c r="D2016" s="589" t="s">
        <v>9955</v>
      </c>
      <c r="E2016" s="589" t="s">
        <v>9956</v>
      </c>
      <c r="F2016" s="590">
        <v>43083</v>
      </c>
      <c r="G2016" s="591">
        <v>84.8</v>
      </c>
      <c r="H2016" s="591">
        <v>1</v>
      </c>
      <c r="I2016" s="591">
        <f t="shared" si="31"/>
        <v>84.8</v>
      </c>
      <c r="J2016" s="589" t="s">
        <v>474</v>
      </c>
      <c r="K2016" s="589" t="s">
        <v>9957</v>
      </c>
      <c r="L2016" s="590">
        <v>43091</v>
      </c>
      <c r="M2016" s="589" t="s">
        <v>71</v>
      </c>
      <c r="N2016" s="589" t="s">
        <v>474</v>
      </c>
    </row>
    <row r="2017" spans="1:14" x14ac:dyDescent="0.2">
      <c r="A2017" s="589" t="s">
        <v>611</v>
      </c>
      <c r="B2017" s="589" t="s">
        <v>9953</v>
      </c>
      <c r="C2017" s="589" t="s">
        <v>9954</v>
      </c>
      <c r="D2017" s="589" t="s">
        <v>9955</v>
      </c>
      <c r="E2017" s="589" t="s">
        <v>9958</v>
      </c>
      <c r="F2017" s="590">
        <v>43083</v>
      </c>
      <c r="G2017" s="591">
        <v>419.65</v>
      </c>
      <c r="H2017" s="591">
        <v>1</v>
      </c>
      <c r="I2017" s="591">
        <f t="shared" si="31"/>
        <v>419.65</v>
      </c>
      <c r="J2017" s="589" t="s">
        <v>474</v>
      </c>
      <c r="K2017" s="589" t="s">
        <v>1073</v>
      </c>
      <c r="L2017" s="590">
        <v>43091</v>
      </c>
      <c r="M2017" s="589" t="s">
        <v>71</v>
      </c>
      <c r="N2017" s="589" t="s">
        <v>474</v>
      </c>
    </row>
    <row r="2018" spans="1:14" x14ac:dyDescent="0.2">
      <c r="A2018" s="589" t="s">
        <v>611</v>
      </c>
      <c r="B2018" s="589" t="s">
        <v>9959</v>
      </c>
      <c r="C2018" s="589" t="s">
        <v>9960</v>
      </c>
      <c r="D2018" s="589" t="s">
        <v>9961</v>
      </c>
      <c r="E2018" s="589" t="s">
        <v>9962</v>
      </c>
      <c r="F2018" s="590">
        <v>43084</v>
      </c>
      <c r="G2018" s="591">
        <v>276.76</v>
      </c>
      <c r="H2018" s="591">
        <v>1</v>
      </c>
      <c r="I2018" s="591">
        <f t="shared" si="31"/>
        <v>276.76</v>
      </c>
      <c r="J2018" s="589" t="s">
        <v>9963</v>
      </c>
      <c r="K2018" s="589" t="s">
        <v>111</v>
      </c>
      <c r="L2018" s="590">
        <v>43088</v>
      </c>
      <c r="M2018" s="589" t="s">
        <v>71</v>
      </c>
      <c r="N2018" s="589" t="s">
        <v>9964</v>
      </c>
    </row>
    <row r="2019" spans="1:14" x14ac:dyDescent="0.2">
      <c r="A2019" s="589" t="s">
        <v>611</v>
      </c>
      <c r="B2019" s="589" t="s">
        <v>9959</v>
      </c>
      <c r="C2019" s="589" t="s">
        <v>9960</v>
      </c>
      <c r="D2019" s="589" t="s">
        <v>9961</v>
      </c>
      <c r="E2019" s="589" t="s">
        <v>9965</v>
      </c>
      <c r="F2019" s="590">
        <v>43084</v>
      </c>
      <c r="G2019" s="591">
        <v>42.77</v>
      </c>
      <c r="H2019" s="591">
        <v>1</v>
      </c>
      <c r="I2019" s="591">
        <f t="shared" si="31"/>
        <v>42.77</v>
      </c>
      <c r="J2019" s="589" t="s">
        <v>9966</v>
      </c>
      <c r="K2019" s="589" t="s">
        <v>111</v>
      </c>
      <c r="L2019" s="590">
        <v>43088</v>
      </c>
      <c r="M2019" s="589" t="s">
        <v>71</v>
      </c>
      <c r="N2019" s="589" t="s">
        <v>9967</v>
      </c>
    </row>
    <row r="2020" spans="1:14" x14ac:dyDescent="0.2">
      <c r="A2020" s="589" t="s">
        <v>611</v>
      </c>
      <c r="B2020" s="589" t="s">
        <v>9959</v>
      </c>
      <c r="C2020" s="589" t="s">
        <v>9960</v>
      </c>
      <c r="D2020" s="589" t="s">
        <v>9961</v>
      </c>
      <c r="E2020" s="589" t="s">
        <v>9968</v>
      </c>
      <c r="F2020" s="590">
        <v>43084</v>
      </c>
      <c r="G2020" s="591">
        <v>53.72</v>
      </c>
      <c r="H2020" s="591">
        <v>1</v>
      </c>
      <c r="I2020" s="591">
        <f t="shared" si="31"/>
        <v>53.72</v>
      </c>
      <c r="J2020" s="589" t="s">
        <v>9969</v>
      </c>
      <c r="K2020" s="589" t="s">
        <v>3702</v>
      </c>
      <c r="L2020" s="590">
        <v>43088</v>
      </c>
      <c r="M2020" s="589" t="s">
        <v>71</v>
      </c>
      <c r="N2020" s="589" t="s">
        <v>9970</v>
      </c>
    </row>
    <row r="2021" spans="1:14" x14ac:dyDescent="0.2">
      <c r="A2021" s="589" t="s">
        <v>611</v>
      </c>
      <c r="B2021" s="589" t="s">
        <v>9959</v>
      </c>
      <c r="C2021" s="589" t="s">
        <v>9960</v>
      </c>
      <c r="D2021" s="589" t="s">
        <v>9961</v>
      </c>
      <c r="E2021" s="589" t="s">
        <v>9971</v>
      </c>
      <c r="F2021" s="590">
        <v>43069</v>
      </c>
      <c r="G2021" s="591">
        <v>50.82</v>
      </c>
      <c r="H2021" s="591">
        <v>1</v>
      </c>
      <c r="I2021" s="591">
        <f t="shared" si="31"/>
        <v>50.82</v>
      </c>
      <c r="J2021" s="589" t="s">
        <v>8868</v>
      </c>
      <c r="K2021" s="589" t="s">
        <v>111</v>
      </c>
      <c r="L2021" s="590">
        <v>43070</v>
      </c>
      <c r="M2021" s="589" t="s">
        <v>71</v>
      </c>
      <c r="N2021" s="589" t="s">
        <v>8869</v>
      </c>
    </row>
    <row r="2022" spans="1:14" x14ac:dyDescent="0.2">
      <c r="A2022" s="589" t="s">
        <v>611</v>
      </c>
      <c r="B2022" s="589" t="s">
        <v>9959</v>
      </c>
      <c r="C2022" s="589" t="s">
        <v>9960</v>
      </c>
      <c r="D2022" s="589" t="s">
        <v>9961</v>
      </c>
      <c r="E2022" s="589" t="s">
        <v>9972</v>
      </c>
      <c r="F2022" s="590">
        <v>43004</v>
      </c>
      <c r="G2022" s="591">
        <v>39.33</v>
      </c>
      <c r="H2022" s="591">
        <v>1</v>
      </c>
      <c r="I2022" s="591">
        <f t="shared" si="31"/>
        <v>39.33</v>
      </c>
      <c r="J2022" s="589" t="s">
        <v>474</v>
      </c>
      <c r="K2022" s="589" t="s">
        <v>539</v>
      </c>
      <c r="L2022" s="590">
        <v>43087</v>
      </c>
      <c r="M2022" s="589" t="s">
        <v>71</v>
      </c>
      <c r="N2022" s="589" t="s">
        <v>474</v>
      </c>
    </row>
    <row r="2023" spans="1:14" x14ac:dyDescent="0.2">
      <c r="A2023" s="589" t="s">
        <v>611</v>
      </c>
      <c r="B2023" s="589" t="s">
        <v>1834</v>
      </c>
      <c r="C2023" s="589" t="s">
        <v>1835</v>
      </c>
      <c r="D2023" s="589" t="s">
        <v>1836</v>
      </c>
      <c r="E2023" s="589" t="s">
        <v>9973</v>
      </c>
      <c r="F2023" s="590">
        <v>43091</v>
      </c>
      <c r="G2023" s="591">
        <v>5.92</v>
      </c>
      <c r="H2023" s="591">
        <v>1</v>
      </c>
      <c r="I2023" s="591">
        <f t="shared" si="31"/>
        <v>5.92</v>
      </c>
      <c r="J2023" s="589" t="s">
        <v>9974</v>
      </c>
      <c r="K2023" s="589" t="s">
        <v>2151</v>
      </c>
      <c r="L2023" s="590">
        <v>43096</v>
      </c>
      <c r="M2023" s="589" t="s">
        <v>71</v>
      </c>
      <c r="N2023" s="589" t="s">
        <v>9975</v>
      </c>
    </row>
    <row r="2024" spans="1:14" x14ac:dyDescent="0.2">
      <c r="A2024" s="589" t="s">
        <v>611</v>
      </c>
      <c r="B2024" s="589" t="s">
        <v>409</v>
      </c>
      <c r="C2024" s="589" t="s">
        <v>410</v>
      </c>
      <c r="D2024" s="589" t="s">
        <v>411</v>
      </c>
      <c r="E2024" s="589" t="s">
        <v>9976</v>
      </c>
      <c r="F2024" s="590">
        <v>43082</v>
      </c>
      <c r="G2024" s="591">
        <v>630.16999999999996</v>
      </c>
      <c r="H2024" s="591">
        <v>1</v>
      </c>
      <c r="I2024" s="591">
        <f t="shared" si="31"/>
        <v>630.16999999999996</v>
      </c>
      <c r="J2024" s="589" t="s">
        <v>474</v>
      </c>
      <c r="K2024" s="589" t="s">
        <v>617</v>
      </c>
      <c r="L2024" s="590">
        <v>43083</v>
      </c>
      <c r="M2024" s="589" t="s">
        <v>71</v>
      </c>
      <c r="N2024" s="589" t="s">
        <v>474</v>
      </c>
    </row>
    <row r="2025" spans="1:14" x14ac:dyDescent="0.2">
      <c r="A2025" s="589" t="s">
        <v>611</v>
      </c>
      <c r="B2025" s="589" t="s">
        <v>409</v>
      </c>
      <c r="C2025" s="589" t="s">
        <v>410</v>
      </c>
      <c r="D2025" s="589" t="s">
        <v>411</v>
      </c>
      <c r="E2025" s="589" t="s">
        <v>9977</v>
      </c>
      <c r="F2025" s="590">
        <v>43074</v>
      </c>
      <c r="G2025" s="591">
        <v>454.96</v>
      </c>
      <c r="H2025" s="591">
        <v>1</v>
      </c>
      <c r="I2025" s="591">
        <f t="shared" si="31"/>
        <v>454.96</v>
      </c>
      <c r="J2025" s="589" t="s">
        <v>474</v>
      </c>
      <c r="K2025" s="589" t="s">
        <v>415</v>
      </c>
      <c r="L2025" s="590">
        <v>43080</v>
      </c>
      <c r="M2025" s="589" t="s">
        <v>71</v>
      </c>
      <c r="N2025" s="589" t="s">
        <v>474</v>
      </c>
    </row>
    <row r="2026" spans="1:14" x14ac:dyDescent="0.2">
      <c r="A2026" s="589" t="s">
        <v>611</v>
      </c>
      <c r="B2026" s="589" t="s">
        <v>278</v>
      </c>
      <c r="C2026" s="589" t="s">
        <v>279</v>
      </c>
      <c r="D2026" s="589" t="s">
        <v>280</v>
      </c>
      <c r="E2026" s="589" t="s">
        <v>9978</v>
      </c>
      <c r="F2026" s="590">
        <v>43090</v>
      </c>
      <c r="G2026" s="591">
        <v>656.01</v>
      </c>
      <c r="H2026" s="591">
        <v>1</v>
      </c>
      <c r="I2026" s="591">
        <f t="shared" si="31"/>
        <v>656.01</v>
      </c>
      <c r="J2026" s="589" t="s">
        <v>9979</v>
      </c>
      <c r="K2026" s="589" t="s">
        <v>533</v>
      </c>
      <c r="L2026" s="590">
        <v>43091</v>
      </c>
      <c r="M2026" s="589" t="s">
        <v>71</v>
      </c>
      <c r="N2026" s="589" t="s">
        <v>9980</v>
      </c>
    </row>
    <row r="2027" spans="1:14" x14ac:dyDescent="0.2">
      <c r="A2027" s="589" t="s">
        <v>611</v>
      </c>
      <c r="B2027" s="589" t="s">
        <v>278</v>
      </c>
      <c r="C2027" s="589" t="s">
        <v>279</v>
      </c>
      <c r="D2027" s="589" t="s">
        <v>280</v>
      </c>
      <c r="E2027" s="589" t="s">
        <v>9981</v>
      </c>
      <c r="F2027" s="590">
        <v>43090</v>
      </c>
      <c r="G2027" s="591">
        <v>2030.82</v>
      </c>
      <c r="H2027" s="591">
        <v>1</v>
      </c>
      <c r="I2027" s="591">
        <f t="shared" si="31"/>
        <v>2030.82</v>
      </c>
      <c r="J2027" s="589" t="s">
        <v>9982</v>
      </c>
      <c r="K2027" s="589" t="s">
        <v>639</v>
      </c>
      <c r="L2027" s="590">
        <v>43091</v>
      </c>
      <c r="M2027" s="589" t="s">
        <v>71</v>
      </c>
      <c r="N2027" s="589" t="s">
        <v>9983</v>
      </c>
    </row>
    <row r="2028" spans="1:14" x14ac:dyDescent="0.2">
      <c r="A2028" s="589" t="s">
        <v>611</v>
      </c>
      <c r="B2028" s="589" t="s">
        <v>187</v>
      </c>
      <c r="C2028" s="589" t="s">
        <v>188</v>
      </c>
      <c r="D2028" s="589" t="s">
        <v>189</v>
      </c>
      <c r="E2028" s="589" t="s">
        <v>9984</v>
      </c>
      <c r="F2028" s="590">
        <v>43089</v>
      </c>
      <c r="G2028" s="591">
        <v>372.49</v>
      </c>
      <c r="H2028" s="591">
        <v>1</v>
      </c>
      <c r="I2028" s="591">
        <f t="shared" si="31"/>
        <v>372.49</v>
      </c>
      <c r="J2028" s="589" t="s">
        <v>4735</v>
      </c>
      <c r="K2028" s="589" t="s">
        <v>520</v>
      </c>
      <c r="L2028" s="590">
        <v>43089</v>
      </c>
      <c r="M2028" s="589" t="s">
        <v>71</v>
      </c>
      <c r="N2028" s="589" t="s">
        <v>4736</v>
      </c>
    </row>
    <row r="2029" spans="1:14" x14ac:dyDescent="0.2">
      <c r="A2029" s="589" t="s">
        <v>611</v>
      </c>
      <c r="B2029" s="589" t="s">
        <v>187</v>
      </c>
      <c r="C2029" s="589" t="s">
        <v>188</v>
      </c>
      <c r="D2029" s="589" t="s">
        <v>189</v>
      </c>
      <c r="E2029" s="589" t="s">
        <v>9985</v>
      </c>
      <c r="F2029" s="590">
        <v>43087</v>
      </c>
      <c r="G2029" s="591">
        <v>28.66</v>
      </c>
      <c r="H2029" s="591">
        <v>1</v>
      </c>
      <c r="I2029" s="591">
        <f t="shared" si="31"/>
        <v>28.66</v>
      </c>
      <c r="J2029" s="589" t="s">
        <v>9986</v>
      </c>
      <c r="K2029" s="589" t="s">
        <v>236</v>
      </c>
      <c r="L2029" s="590">
        <v>43087</v>
      </c>
      <c r="M2029" s="589" t="s">
        <v>71</v>
      </c>
      <c r="N2029" s="589" t="s">
        <v>9987</v>
      </c>
    </row>
    <row r="2030" spans="1:14" x14ac:dyDescent="0.2">
      <c r="A2030" s="589" t="s">
        <v>611</v>
      </c>
      <c r="B2030" s="589" t="s">
        <v>3727</v>
      </c>
      <c r="C2030" s="589" t="s">
        <v>3728</v>
      </c>
      <c r="D2030" s="589" t="s">
        <v>3729</v>
      </c>
      <c r="E2030" s="589" t="s">
        <v>9988</v>
      </c>
      <c r="F2030" s="590">
        <v>43089</v>
      </c>
      <c r="G2030" s="591">
        <v>1308.08</v>
      </c>
      <c r="H2030" s="591">
        <v>1</v>
      </c>
      <c r="I2030" s="591">
        <f t="shared" si="31"/>
        <v>1308.08</v>
      </c>
      <c r="J2030" s="589" t="s">
        <v>9989</v>
      </c>
      <c r="K2030" s="589" t="s">
        <v>525</v>
      </c>
      <c r="L2030" s="590">
        <v>43090</v>
      </c>
      <c r="M2030" s="589" t="s">
        <v>71</v>
      </c>
      <c r="N2030" s="589" t="s">
        <v>9990</v>
      </c>
    </row>
    <row r="2031" spans="1:14" x14ac:dyDescent="0.2">
      <c r="A2031" s="589" t="s">
        <v>611</v>
      </c>
      <c r="B2031" s="589" t="s">
        <v>184</v>
      </c>
      <c r="C2031" s="589" t="s">
        <v>185</v>
      </c>
      <c r="D2031" s="589" t="s">
        <v>186</v>
      </c>
      <c r="E2031" s="589" t="s">
        <v>9991</v>
      </c>
      <c r="F2031" s="590">
        <v>43091</v>
      </c>
      <c r="G2031" s="591">
        <v>108.42</v>
      </c>
      <c r="H2031" s="591">
        <v>1</v>
      </c>
      <c r="I2031" s="591">
        <f t="shared" si="31"/>
        <v>108.42</v>
      </c>
      <c r="J2031" s="589" t="s">
        <v>9992</v>
      </c>
      <c r="K2031" s="589" t="s">
        <v>457</v>
      </c>
      <c r="L2031" s="590">
        <v>43096</v>
      </c>
      <c r="M2031" s="589" t="s">
        <v>71</v>
      </c>
      <c r="N2031" s="589" t="s">
        <v>9993</v>
      </c>
    </row>
    <row r="2032" spans="1:14" x14ac:dyDescent="0.2">
      <c r="A2032" s="589" t="s">
        <v>611</v>
      </c>
      <c r="B2032" s="589" t="s">
        <v>184</v>
      </c>
      <c r="C2032" s="589" t="s">
        <v>185</v>
      </c>
      <c r="D2032" s="589" t="s">
        <v>186</v>
      </c>
      <c r="E2032" s="589" t="s">
        <v>9994</v>
      </c>
      <c r="F2032" s="590">
        <v>43091</v>
      </c>
      <c r="G2032" s="591">
        <v>280.07</v>
      </c>
      <c r="H2032" s="591">
        <v>1</v>
      </c>
      <c r="I2032" s="591">
        <f t="shared" si="31"/>
        <v>280.07</v>
      </c>
      <c r="J2032" s="589" t="s">
        <v>9995</v>
      </c>
      <c r="K2032" s="589" t="s">
        <v>9996</v>
      </c>
      <c r="L2032" s="590">
        <v>43091</v>
      </c>
      <c r="M2032" s="589" t="s">
        <v>71</v>
      </c>
      <c r="N2032" s="589" t="s">
        <v>9997</v>
      </c>
    </row>
    <row r="2033" spans="1:14" x14ac:dyDescent="0.2">
      <c r="A2033" s="589" t="s">
        <v>611</v>
      </c>
      <c r="B2033" s="589" t="s">
        <v>184</v>
      </c>
      <c r="C2033" s="589" t="s">
        <v>185</v>
      </c>
      <c r="D2033" s="589" t="s">
        <v>186</v>
      </c>
      <c r="E2033" s="589" t="s">
        <v>9998</v>
      </c>
      <c r="F2033" s="590">
        <v>43091</v>
      </c>
      <c r="G2033" s="591">
        <v>63.4</v>
      </c>
      <c r="H2033" s="591">
        <v>1</v>
      </c>
      <c r="I2033" s="591">
        <f t="shared" si="31"/>
        <v>63.4</v>
      </c>
      <c r="J2033" s="589" t="s">
        <v>9999</v>
      </c>
      <c r="K2033" s="589" t="s">
        <v>111</v>
      </c>
      <c r="L2033" s="590">
        <v>43091</v>
      </c>
      <c r="M2033" s="589" t="s">
        <v>71</v>
      </c>
      <c r="N2033" s="589" t="s">
        <v>10000</v>
      </c>
    </row>
    <row r="2034" spans="1:14" x14ac:dyDescent="0.2">
      <c r="A2034" s="589" t="s">
        <v>611</v>
      </c>
      <c r="B2034" s="589" t="s">
        <v>184</v>
      </c>
      <c r="C2034" s="589" t="s">
        <v>185</v>
      </c>
      <c r="D2034" s="589" t="s">
        <v>186</v>
      </c>
      <c r="E2034" s="589" t="s">
        <v>10001</v>
      </c>
      <c r="F2034" s="590">
        <v>43091</v>
      </c>
      <c r="G2034" s="591">
        <v>48.04</v>
      </c>
      <c r="H2034" s="591">
        <v>1</v>
      </c>
      <c r="I2034" s="591">
        <f t="shared" si="31"/>
        <v>48.04</v>
      </c>
      <c r="J2034" s="589" t="s">
        <v>10002</v>
      </c>
      <c r="K2034" s="589" t="s">
        <v>509</v>
      </c>
      <c r="L2034" s="590">
        <v>43091</v>
      </c>
      <c r="M2034" s="589" t="s">
        <v>71</v>
      </c>
      <c r="N2034" s="589" t="s">
        <v>10003</v>
      </c>
    </row>
    <row r="2035" spans="1:14" x14ac:dyDescent="0.2">
      <c r="A2035" s="589" t="s">
        <v>611</v>
      </c>
      <c r="B2035" s="589" t="s">
        <v>184</v>
      </c>
      <c r="C2035" s="589" t="s">
        <v>185</v>
      </c>
      <c r="D2035" s="589" t="s">
        <v>186</v>
      </c>
      <c r="E2035" s="589" t="s">
        <v>10004</v>
      </c>
      <c r="F2035" s="590">
        <v>43091</v>
      </c>
      <c r="G2035" s="591">
        <v>1465.79</v>
      </c>
      <c r="H2035" s="591">
        <v>1</v>
      </c>
      <c r="I2035" s="591">
        <f t="shared" si="31"/>
        <v>1465.79</v>
      </c>
      <c r="J2035" s="589" t="s">
        <v>10005</v>
      </c>
      <c r="K2035" s="589" t="s">
        <v>509</v>
      </c>
      <c r="L2035" s="590">
        <v>43091</v>
      </c>
      <c r="M2035" s="589" t="s">
        <v>71</v>
      </c>
      <c r="N2035" s="589" t="s">
        <v>10006</v>
      </c>
    </row>
    <row r="2036" spans="1:14" x14ac:dyDescent="0.2">
      <c r="A2036" s="589" t="s">
        <v>611</v>
      </c>
      <c r="B2036" s="589" t="s">
        <v>184</v>
      </c>
      <c r="C2036" s="589" t="s">
        <v>185</v>
      </c>
      <c r="D2036" s="589" t="s">
        <v>186</v>
      </c>
      <c r="E2036" s="589" t="s">
        <v>10007</v>
      </c>
      <c r="F2036" s="590">
        <v>43091</v>
      </c>
      <c r="G2036" s="591">
        <v>32.97</v>
      </c>
      <c r="H2036" s="591">
        <v>1</v>
      </c>
      <c r="I2036" s="591">
        <f t="shared" si="31"/>
        <v>32.97</v>
      </c>
      <c r="J2036" s="589" t="s">
        <v>10008</v>
      </c>
      <c r="K2036" s="589" t="s">
        <v>457</v>
      </c>
      <c r="L2036" s="590">
        <v>43091</v>
      </c>
      <c r="M2036" s="589" t="s">
        <v>71</v>
      </c>
      <c r="N2036" s="589" t="s">
        <v>10009</v>
      </c>
    </row>
    <row r="2037" spans="1:14" x14ac:dyDescent="0.2">
      <c r="A2037" s="589" t="s">
        <v>611</v>
      </c>
      <c r="B2037" s="589" t="s">
        <v>184</v>
      </c>
      <c r="C2037" s="589" t="s">
        <v>185</v>
      </c>
      <c r="D2037" s="589" t="s">
        <v>186</v>
      </c>
      <c r="E2037" s="589" t="s">
        <v>10010</v>
      </c>
      <c r="F2037" s="590">
        <v>43091</v>
      </c>
      <c r="G2037" s="591">
        <v>546.22</v>
      </c>
      <c r="H2037" s="591">
        <v>1</v>
      </c>
      <c r="I2037" s="591">
        <f t="shared" si="31"/>
        <v>546.22</v>
      </c>
      <c r="J2037" s="589" t="s">
        <v>10011</v>
      </c>
      <c r="K2037" s="589" t="s">
        <v>492</v>
      </c>
      <c r="L2037" s="590">
        <v>43091</v>
      </c>
      <c r="M2037" s="589" t="s">
        <v>71</v>
      </c>
      <c r="N2037" s="589" t="s">
        <v>10012</v>
      </c>
    </row>
    <row r="2038" spans="1:14" x14ac:dyDescent="0.2">
      <c r="A2038" s="589" t="s">
        <v>611</v>
      </c>
      <c r="B2038" s="589" t="s">
        <v>184</v>
      </c>
      <c r="C2038" s="589" t="s">
        <v>185</v>
      </c>
      <c r="D2038" s="589" t="s">
        <v>186</v>
      </c>
      <c r="E2038" s="589" t="s">
        <v>10013</v>
      </c>
      <c r="F2038" s="590">
        <v>43091</v>
      </c>
      <c r="G2038" s="591">
        <v>44.53</v>
      </c>
      <c r="H2038" s="591">
        <v>1</v>
      </c>
      <c r="I2038" s="591">
        <f t="shared" si="31"/>
        <v>44.53</v>
      </c>
      <c r="J2038" s="589" t="s">
        <v>10014</v>
      </c>
      <c r="K2038" s="589" t="s">
        <v>260</v>
      </c>
      <c r="L2038" s="590">
        <v>43091</v>
      </c>
      <c r="M2038" s="589" t="s">
        <v>71</v>
      </c>
      <c r="N2038" s="589" t="s">
        <v>10015</v>
      </c>
    </row>
    <row r="2039" spans="1:14" x14ac:dyDescent="0.2">
      <c r="A2039" s="589" t="s">
        <v>611</v>
      </c>
      <c r="B2039" s="589" t="s">
        <v>184</v>
      </c>
      <c r="C2039" s="589" t="s">
        <v>185</v>
      </c>
      <c r="D2039" s="589" t="s">
        <v>186</v>
      </c>
      <c r="E2039" s="589" t="s">
        <v>10016</v>
      </c>
      <c r="F2039" s="590">
        <v>43091</v>
      </c>
      <c r="G2039" s="591">
        <v>529.98</v>
      </c>
      <c r="H2039" s="591">
        <v>1</v>
      </c>
      <c r="I2039" s="591">
        <f t="shared" si="31"/>
        <v>529.98</v>
      </c>
      <c r="J2039" s="589" t="s">
        <v>10017</v>
      </c>
      <c r="K2039" s="589" t="s">
        <v>438</v>
      </c>
      <c r="L2039" s="590">
        <v>43091</v>
      </c>
      <c r="M2039" s="589" t="s">
        <v>71</v>
      </c>
      <c r="N2039" s="589" t="s">
        <v>10018</v>
      </c>
    </row>
    <row r="2040" spans="1:14" x14ac:dyDescent="0.2">
      <c r="A2040" s="589" t="s">
        <v>611</v>
      </c>
      <c r="B2040" s="589" t="s">
        <v>184</v>
      </c>
      <c r="C2040" s="589" t="s">
        <v>185</v>
      </c>
      <c r="D2040" s="589" t="s">
        <v>186</v>
      </c>
      <c r="E2040" s="589" t="s">
        <v>10019</v>
      </c>
      <c r="F2040" s="590">
        <v>43091</v>
      </c>
      <c r="G2040" s="591">
        <v>426.38</v>
      </c>
      <c r="H2040" s="591">
        <v>1</v>
      </c>
      <c r="I2040" s="591">
        <f t="shared" si="31"/>
        <v>426.38</v>
      </c>
      <c r="J2040" s="589" t="s">
        <v>10020</v>
      </c>
      <c r="K2040" s="589" t="s">
        <v>2542</v>
      </c>
      <c r="L2040" s="590">
        <v>43091</v>
      </c>
      <c r="M2040" s="589" t="s">
        <v>71</v>
      </c>
      <c r="N2040" s="589" t="s">
        <v>10021</v>
      </c>
    </row>
    <row r="2041" spans="1:14" x14ac:dyDescent="0.2">
      <c r="A2041" s="589" t="s">
        <v>611</v>
      </c>
      <c r="B2041" s="589" t="s">
        <v>184</v>
      </c>
      <c r="C2041" s="589" t="s">
        <v>185</v>
      </c>
      <c r="D2041" s="589" t="s">
        <v>186</v>
      </c>
      <c r="E2041" s="589" t="s">
        <v>10022</v>
      </c>
      <c r="F2041" s="590">
        <v>43090</v>
      </c>
      <c r="G2041" s="591">
        <v>215.38</v>
      </c>
      <c r="H2041" s="591">
        <v>1</v>
      </c>
      <c r="I2041" s="591">
        <f t="shared" si="31"/>
        <v>215.38</v>
      </c>
      <c r="J2041" s="589" t="s">
        <v>10023</v>
      </c>
      <c r="K2041" s="589" t="s">
        <v>377</v>
      </c>
      <c r="L2041" s="590">
        <v>43091</v>
      </c>
      <c r="M2041" s="589" t="s">
        <v>71</v>
      </c>
      <c r="N2041" s="589" t="s">
        <v>10024</v>
      </c>
    </row>
    <row r="2042" spans="1:14" x14ac:dyDescent="0.2">
      <c r="A2042" s="589" t="s">
        <v>611</v>
      </c>
      <c r="B2042" s="589" t="s">
        <v>184</v>
      </c>
      <c r="C2042" s="589" t="s">
        <v>185</v>
      </c>
      <c r="D2042" s="589" t="s">
        <v>186</v>
      </c>
      <c r="E2042" s="589" t="s">
        <v>10025</v>
      </c>
      <c r="F2042" s="590">
        <v>43090</v>
      </c>
      <c r="G2042" s="591">
        <v>45.98</v>
      </c>
      <c r="H2042" s="591">
        <v>1</v>
      </c>
      <c r="I2042" s="591">
        <f t="shared" si="31"/>
        <v>45.98</v>
      </c>
      <c r="J2042" s="589" t="s">
        <v>474</v>
      </c>
      <c r="K2042" s="589" t="s">
        <v>528</v>
      </c>
      <c r="L2042" s="590">
        <v>43090</v>
      </c>
      <c r="M2042" s="589" t="s">
        <v>71</v>
      </c>
      <c r="N2042" s="589" t="s">
        <v>474</v>
      </c>
    </row>
    <row r="2043" spans="1:14" x14ac:dyDescent="0.2">
      <c r="A2043" s="589" t="s">
        <v>611</v>
      </c>
      <c r="B2043" s="589" t="s">
        <v>184</v>
      </c>
      <c r="C2043" s="589" t="s">
        <v>185</v>
      </c>
      <c r="D2043" s="589" t="s">
        <v>186</v>
      </c>
      <c r="E2043" s="589" t="s">
        <v>10026</v>
      </c>
      <c r="F2043" s="590">
        <v>43090</v>
      </c>
      <c r="G2043" s="591">
        <v>524.17999999999995</v>
      </c>
      <c r="H2043" s="591">
        <v>1</v>
      </c>
      <c r="I2043" s="591">
        <f t="shared" si="31"/>
        <v>524.17999999999995</v>
      </c>
      <c r="J2043" s="589" t="s">
        <v>10023</v>
      </c>
      <c r="K2043" s="589" t="s">
        <v>377</v>
      </c>
      <c r="L2043" s="590">
        <v>43090</v>
      </c>
      <c r="M2043" s="589" t="s">
        <v>71</v>
      </c>
      <c r="N2043" s="589" t="s">
        <v>10024</v>
      </c>
    </row>
    <row r="2044" spans="1:14" x14ac:dyDescent="0.2">
      <c r="A2044" s="589" t="s">
        <v>611</v>
      </c>
      <c r="B2044" s="589" t="s">
        <v>184</v>
      </c>
      <c r="C2044" s="589" t="s">
        <v>185</v>
      </c>
      <c r="D2044" s="589" t="s">
        <v>186</v>
      </c>
      <c r="E2044" s="589" t="s">
        <v>10027</v>
      </c>
      <c r="F2044" s="590">
        <v>43090</v>
      </c>
      <c r="G2044" s="591">
        <v>817.27</v>
      </c>
      <c r="H2044" s="591">
        <v>1</v>
      </c>
      <c r="I2044" s="591">
        <f t="shared" si="31"/>
        <v>817.27</v>
      </c>
      <c r="J2044" s="589" t="s">
        <v>10028</v>
      </c>
      <c r="K2044" s="589" t="s">
        <v>377</v>
      </c>
      <c r="L2044" s="590">
        <v>43090</v>
      </c>
      <c r="M2044" s="589" t="s">
        <v>71</v>
      </c>
      <c r="N2044" s="589" t="s">
        <v>10029</v>
      </c>
    </row>
    <row r="2045" spans="1:14" x14ac:dyDescent="0.2">
      <c r="A2045" s="589" t="s">
        <v>611</v>
      </c>
      <c r="B2045" s="589" t="s">
        <v>184</v>
      </c>
      <c r="C2045" s="589" t="s">
        <v>185</v>
      </c>
      <c r="D2045" s="589" t="s">
        <v>186</v>
      </c>
      <c r="E2045" s="589" t="s">
        <v>10030</v>
      </c>
      <c r="F2045" s="590">
        <v>43090</v>
      </c>
      <c r="G2045" s="591">
        <v>204.73</v>
      </c>
      <c r="H2045" s="591">
        <v>1</v>
      </c>
      <c r="I2045" s="591">
        <f t="shared" si="31"/>
        <v>204.73</v>
      </c>
      <c r="J2045" s="589" t="s">
        <v>10031</v>
      </c>
      <c r="K2045" s="589" t="s">
        <v>3807</v>
      </c>
      <c r="L2045" s="590">
        <v>43090</v>
      </c>
      <c r="M2045" s="589" t="s">
        <v>71</v>
      </c>
      <c r="N2045" s="589" t="s">
        <v>10032</v>
      </c>
    </row>
    <row r="2046" spans="1:14" x14ac:dyDescent="0.2">
      <c r="A2046" s="589" t="s">
        <v>611</v>
      </c>
      <c r="B2046" s="589" t="s">
        <v>184</v>
      </c>
      <c r="C2046" s="589" t="s">
        <v>185</v>
      </c>
      <c r="D2046" s="589" t="s">
        <v>186</v>
      </c>
      <c r="E2046" s="589" t="s">
        <v>10033</v>
      </c>
      <c r="F2046" s="590">
        <v>43090</v>
      </c>
      <c r="G2046" s="591">
        <v>180.05</v>
      </c>
      <c r="H2046" s="591">
        <v>1</v>
      </c>
      <c r="I2046" s="591">
        <f t="shared" si="31"/>
        <v>180.05</v>
      </c>
      <c r="J2046" s="589" t="s">
        <v>9999</v>
      </c>
      <c r="K2046" s="589" t="s">
        <v>111</v>
      </c>
      <c r="L2046" s="590">
        <v>43090</v>
      </c>
      <c r="M2046" s="589" t="s">
        <v>71</v>
      </c>
      <c r="N2046" s="589" t="s">
        <v>10000</v>
      </c>
    </row>
    <row r="2047" spans="1:14" x14ac:dyDescent="0.2">
      <c r="A2047" s="589" t="s">
        <v>611</v>
      </c>
      <c r="B2047" s="589" t="s">
        <v>184</v>
      </c>
      <c r="C2047" s="589" t="s">
        <v>185</v>
      </c>
      <c r="D2047" s="589" t="s">
        <v>186</v>
      </c>
      <c r="E2047" s="589" t="s">
        <v>10034</v>
      </c>
      <c r="F2047" s="590">
        <v>43090</v>
      </c>
      <c r="G2047" s="591">
        <v>172.97</v>
      </c>
      <c r="H2047" s="591">
        <v>1</v>
      </c>
      <c r="I2047" s="591">
        <f t="shared" si="31"/>
        <v>172.97</v>
      </c>
      <c r="J2047" s="589" t="s">
        <v>10035</v>
      </c>
      <c r="K2047" s="589" t="s">
        <v>5203</v>
      </c>
      <c r="L2047" s="590">
        <v>43090</v>
      </c>
      <c r="M2047" s="589" t="s">
        <v>71</v>
      </c>
      <c r="N2047" s="589" t="s">
        <v>10036</v>
      </c>
    </row>
    <row r="2048" spans="1:14" x14ac:dyDescent="0.2">
      <c r="A2048" s="589" t="s">
        <v>611</v>
      </c>
      <c r="B2048" s="589" t="s">
        <v>184</v>
      </c>
      <c r="C2048" s="589" t="s">
        <v>185</v>
      </c>
      <c r="D2048" s="589" t="s">
        <v>186</v>
      </c>
      <c r="E2048" s="589" t="s">
        <v>10037</v>
      </c>
      <c r="F2048" s="590">
        <v>43090</v>
      </c>
      <c r="G2048" s="591">
        <v>1561.11</v>
      </c>
      <c r="H2048" s="591">
        <v>1</v>
      </c>
      <c r="I2048" s="591">
        <f t="shared" si="31"/>
        <v>1561.11</v>
      </c>
      <c r="J2048" s="589" t="s">
        <v>10038</v>
      </c>
      <c r="K2048" s="589" t="s">
        <v>260</v>
      </c>
      <c r="L2048" s="590">
        <v>43090</v>
      </c>
      <c r="M2048" s="589" t="s">
        <v>71</v>
      </c>
      <c r="N2048" s="589" t="s">
        <v>10039</v>
      </c>
    </row>
    <row r="2049" spans="1:14" x14ac:dyDescent="0.2">
      <c r="A2049" s="589" t="s">
        <v>611</v>
      </c>
      <c r="B2049" s="589" t="s">
        <v>184</v>
      </c>
      <c r="C2049" s="589" t="s">
        <v>185</v>
      </c>
      <c r="D2049" s="589" t="s">
        <v>186</v>
      </c>
      <c r="E2049" s="589" t="s">
        <v>10040</v>
      </c>
      <c r="F2049" s="590">
        <v>43090</v>
      </c>
      <c r="G2049" s="591">
        <v>336.89</v>
      </c>
      <c r="H2049" s="591">
        <v>1</v>
      </c>
      <c r="I2049" s="591">
        <f t="shared" si="31"/>
        <v>336.89</v>
      </c>
      <c r="J2049" s="589" t="s">
        <v>10041</v>
      </c>
      <c r="K2049" s="589" t="s">
        <v>520</v>
      </c>
      <c r="L2049" s="590">
        <v>43090</v>
      </c>
      <c r="M2049" s="589" t="s">
        <v>71</v>
      </c>
      <c r="N2049" s="589" t="s">
        <v>10042</v>
      </c>
    </row>
    <row r="2050" spans="1:14" x14ac:dyDescent="0.2">
      <c r="A2050" s="589" t="s">
        <v>611</v>
      </c>
      <c r="B2050" s="589" t="s">
        <v>184</v>
      </c>
      <c r="C2050" s="589" t="s">
        <v>185</v>
      </c>
      <c r="D2050" s="589" t="s">
        <v>186</v>
      </c>
      <c r="E2050" s="589" t="s">
        <v>10043</v>
      </c>
      <c r="F2050" s="590">
        <v>43090</v>
      </c>
      <c r="G2050" s="591">
        <v>116.16</v>
      </c>
      <c r="H2050" s="591">
        <v>1</v>
      </c>
      <c r="I2050" s="591">
        <f t="shared" si="31"/>
        <v>116.16</v>
      </c>
      <c r="J2050" s="589" t="s">
        <v>10044</v>
      </c>
      <c r="K2050" s="589" t="s">
        <v>526</v>
      </c>
      <c r="L2050" s="590">
        <v>43090</v>
      </c>
      <c r="M2050" s="589" t="s">
        <v>71</v>
      </c>
      <c r="N2050" s="589" t="s">
        <v>10045</v>
      </c>
    </row>
    <row r="2051" spans="1:14" x14ac:dyDescent="0.2">
      <c r="A2051" s="589" t="s">
        <v>611</v>
      </c>
      <c r="B2051" s="589" t="s">
        <v>184</v>
      </c>
      <c r="C2051" s="589" t="s">
        <v>185</v>
      </c>
      <c r="D2051" s="589" t="s">
        <v>186</v>
      </c>
      <c r="E2051" s="589" t="s">
        <v>10046</v>
      </c>
      <c r="F2051" s="590">
        <v>43090</v>
      </c>
      <c r="G2051" s="591">
        <v>52.34</v>
      </c>
      <c r="H2051" s="591">
        <v>1</v>
      </c>
      <c r="I2051" s="591">
        <f t="shared" ref="I2051:I2114" si="32">G2051*H2051</f>
        <v>52.34</v>
      </c>
      <c r="J2051" s="589" t="s">
        <v>10047</v>
      </c>
      <c r="K2051" s="589" t="s">
        <v>237</v>
      </c>
      <c r="L2051" s="590">
        <v>43090</v>
      </c>
      <c r="M2051" s="589" t="s">
        <v>71</v>
      </c>
      <c r="N2051" s="589" t="s">
        <v>10048</v>
      </c>
    </row>
    <row r="2052" spans="1:14" x14ac:dyDescent="0.2">
      <c r="A2052" s="589" t="s">
        <v>611</v>
      </c>
      <c r="B2052" s="589" t="s">
        <v>184</v>
      </c>
      <c r="C2052" s="589" t="s">
        <v>185</v>
      </c>
      <c r="D2052" s="589" t="s">
        <v>186</v>
      </c>
      <c r="E2052" s="589" t="s">
        <v>10049</v>
      </c>
      <c r="F2052" s="590">
        <v>43090</v>
      </c>
      <c r="G2052" s="591">
        <v>381.73</v>
      </c>
      <c r="H2052" s="591">
        <v>1</v>
      </c>
      <c r="I2052" s="591">
        <f t="shared" si="32"/>
        <v>381.73</v>
      </c>
      <c r="J2052" s="589" t="s">
        <v>10050</v>
      </c>
      <c r="K2052" s="589" t="s">
        <v>237</v>
      </c>
      <c r="L2052" s="590">
        <v>43090</v>
      </c>
      <c r="M2052" s="589" t="s">
        <v>71</v>
      </c>
      <c r="N2052" s="589" t="s">
        <v>10051</v>
      </c>
    </row>
    <row r="2053" spans="1:14" x14ac:dyDescent="0.2">
      <c r="A2053" s="589" t="s">
        <v>611</v>
      </c>
      <c r="B2053" s="589" t="s">
        <v>184</v>
      </c>
      <c r="C2053" s="589" t="s">
        <v>185</v>
      </c>
      <c r="D2053" s="589" t="s">
        <v>186</v>
      </c>
      <c r="E2053" s="589" t="s">
        <v>10052</v>
      </c>
      <c r="F2053" s="590">
        <v>43090</v>
      </c>
      <c r="G2053" s="591">
        <v>201.03</v>
      </c>
      <c r="H2053" s="591">
        <v>1</v>
      </c>
      <c r="I2053" s="591">
        <f t="shared" si="32"/>
        <v>201.03</v>
      </c>
      <c r="J2053" s="589" t="s">
        <v>10053</v>
      </c>
      <c r="K2053" s="589" t="s">
        <v>104</v>
      </c>
      <c r="L2053" s="590">
        <v>43090</v>
      </c>
      <c r="M2053" s="589" t="s">
        <v>71</v>
      </c>
      <c r="N2053" s="589" t="s">
        <v>10054</v>
      </c>
    </row>
    <row r="2054" spans="1:14" x14ac:dyDescent="0.2">
      <c r="A2054" s="589" t="s">
        <v>611</v>
      </c>
      <c r="B2054" s="589" t="s">
        <v>184</v>
      </c>
      <c r="C2054" s="589" t="s">
        <v>185</v>
      </c>
      <c r="D2054" s="589" t="s">
        <v>186</v>
      </c>
      <c r="E2054" s="589" t="s">
        <v>10055</v>
      </c>
      <c r="F2054" s="590">
        <v>43090</v>
      </c>
      <c r="G2054" s="591">
        <v>82.28</v>
      </c>
      <c r="H2054" s="591">
        <v>1</v>
      </c>
      <c r="I2054" s="591">
        <f t="shared" si="32"/>
        <v>82.28</v>
      </c>
      <c r="J2054" s="589" t="s">
        <v>10017</v>
      </c>
      <c r="K2054" s="589" t="s">
        <v>438</v>
      </c>
      <c r="L2054" s="590">
        <v>43090</v>
      </c>
      <c r="M2054" s="589" t="s">
        <v>71</v>
      </c>
      <c r="N2054" s="589" t="s">
        <v>10018</v>
      </c>
    </row>
    <row r="2055" spans="1:14" x14ac:dyDescent="0.2">
      <c r="A2055" s="589" t="s">
        <v>611</v>
      </c>
      <c r="B2055" s="589" t="s">
        <v>184</v>
      </c>
      <c r="C2055" s="589" t="s">
        <v>185</v>
      </c>
      <c r="D2055" s="589" t="s">
        <v>186</v>
      </c>
      <c r="E2055" s="589" t="s">
        <v>10056</v>
      </c>
      <c r="F2055" s="590">
        <v>43090</v>
      </c>
      <c r="G2055" s="591">
        <v>45.8</v>
      </c>
      <c r="H2055" s="591">
        <v>1</v>
      </c>
      <c r="I2055" s="591">
        <f t="shared" si="32"/>
        <v>45.8</v>
      </c>
      <c r="J2055" s="589" t="s">
        <v>10057</v>
      </c>
      <c r="K2055" s="589" t="s">
        <v>231</v>
      </c>
      <c r="L2055" s="590">
        <v>43090</v>
      </c>
      <c r="M2055" s="589" t="s">
        <v>71</v>
      </c>
      <c r="N2055" s="589" t="s">
        <v>10058</v>
      </c>
    </row>
    <row r="2056" spans="1:14" x14ac:dyDescent="0.2">
      <c r="A2056" s="589" t="s">
        <v>611</v>
      </c>
      <c r="B2056" s="589" t="s">
        <v>184</v>
      </c>
      <c r="C2056" s="589" t="s">
        <v>185</v>
      </c>
      <c r="D2056" s="589" t="s">
        <v>186</v>
      </c>
      <c r="E2056" s="589" t="s">
        <v>10059</v>
      </c>
      <c r="F2056" s="590">
        <v>43090</v>
      </c>
      <c r="G2056" s="591">
        <v>140.97</v>
      </c>
      <c r="H2056" s="591">
        <v>1</v>
      </c>
      <c r="I2056" s="591">
        <f t="shared" si="32"/>
        <v>140.97</v>
      </c>
      <c r="J2056" s="589" t="s">
        <v>10060</v>
      </c>
      <c r="K2056" s="589" t="s">
        <v>196</v>
      </c>
      <c r="L2056" s="590">
        <v>43090</v>
      </c>
      <c r="M2056" s="589" t="s">
        <v>71</v>
      </c>
      <c r="N2056" s="589" t="s">
        <v>10061</v>
      </c>
    </row>
    <row r="2057" spans="1:14" x14ac:dyDescent="0.2">
      <c r="A2057" s="589" t="s">
        <v>611</v>
      </c>
      <c r="B2057" s="589" t="s">
        <v>184</v>
      </c>
      <c r="C2057" s="589" t="s">
        <v>185</v>
      </c>
      <c r="D2057" s="589" t="s">
        <v>186</v>
      </c>
      <c r="E2057" s="589" t="s">
        <v>10062</v>
      </c>
      <c r="F2057" s="590">
        <v>43090</v>
      </c>
      <c r="G2057" s="591">
        <v>45.98</v>
      </c>
      <c r="H2057" s="591">
        <v>1</v>
      </c>
      <c r="I2057" s="591">
        <f t="shared" si="32"/>
        <v>45.98</v>
      </c>
      <c r="J2057" s="589" t="s">
        <v>10063</v>
      </c>
      <c r="K2057" s="589" t="s">
        <v>196</v>
      </c>
      <c r="L2057" s="590">
        <v>43090</v>
      </c>
      <c r="M2057" s="589" t="s">
        <v>71</v>
      </c>
      <c r="N2057" s="589" t="s">
        <v>10064</v>
      </c>
    </row>
    <row r="2058" spans="1:14" x14ac:dyDescent="0.2">
      <c r="A2058" s="589" t="s">
        <v>611</v>
      </c>
      <c r="B2058" s="589" t="s">
        <v>184</v>
      </c>
      <c r="C2058" s="589" t="s">
        <v>185</v>
      </c>
      <c r="D2058" s="589" t="s">
        <v>186</v>
      </c>
      <c r="E2058" s="589" t="s">
        <v>10065</v>
      </c>
      <c r="F2058" s="590">
        <v>43090</v>
      </c>
      <c r="G2058" s="591">
        <v>439.11</v>
      </c>
      <c r="H2058" s="591">
        <v>1</v>
      </c>
      <c r="I2058" s="591">
        <f t="shared" si="32"/>
        <v>439.11</v>
      </c>
      <c r="J2058" s="589" t="s">
        <v>10002</v>
      </c>
      <c r="K2058" s="589" t="s">
        <v>509</v>
      </c>
      <c r="L2058" s="590">
        <v>43090</v>
      </c>
      <c r="M2058" s="589" t="s">
        <v>71</v>
      </c>
      <c r="N2058" s="589" t="s">
        <v>10003</v>
      </c>
    </row>
    <row r="2059" spans="1:14" x14ac:dyDescent="0.2">
      <c r="A2059" s="589" t="s">
        <v>611</v>
      </c>
      <c r="B2059" s="589" t="s">
        <v>184</v>
      </c>
      <c r="C2059" s="589" t="s">
        <v>185</v>
      </c>
      <c r="D2059" s="589" t="s">
        <v>186</v>
      </c>
      <c r="E2059" s="589" t="s">
        <v>10066</v>
      </c>
      <c r="F2059" s="590">
        <v>43090</v>
      </c>
      <c r="G2059" s="591">
        <v>73.569999999999993</v>
      </c>
      <c r="H2059" s="591">
        <v>1</v>
      </c>
      <c r="I2059" s="591">
        <f t="shared" si="32"/>
        <v>73.569999999999993</v>
      </c>
      <c r="J2059" s="589" t="s">
        <v>10067</v>
      </c>
      <c r="K2059" s="589" t="s">
        <v>509</v>
      </c>
      <c r="L2059" s="590">
        <v>43090</v>
      </c>
      <c r="M2059" s="589" t="s">
        <v>71</v>
      </c>
      <c r="N2059" s="589" t="s">
        <v>10068</v>
      </c>
    </row>
    <row r="2060" spans="1:14" x14ac:dyDescent="0.2">
      <c r="A2060" s="589" t="s">
        <v>611</v>
      </c>
      <c r="B2060" s="589" t="s">
        <v>184</v>
      </c>
      <c r="C2060" s="589" t="s">
        <v>185</v>
      </c>
      <c r="D2060" s="589" t="s">
        <v>186</v>
      </c>
      <c r="E2060" s="589" t="s">
        <v>10069</v>
      </c>
      <c r="F2060" s="590">
        <v>43090</v>
      </c>
      <c r="G2060" s="591">
        <v>260.14999999999998</v>
      </c>
      <c r="H2060" s="591">
        <v>1</v>
      </c>
      <c r="I2060" s="591">
        <f t="shared" si="32"/>
        <v>260.14999999999998</v>
      </c>
      <c r="J2060" s="589" t="s">
        <v>10070</v>
      </c>
      <c r="K2060" s="589" t="s">
        <v>509</v>
      </c>
      <c r="L2060" s="590">
        <v>43090</v>
      </c>
      <c r="M2060" s="589" t="s">
        <v>71</v>
      </c>
      <c r="N2060" s="589" t="s">
        <v>10071</v>
      </c>
    </row>
    <row r="2061" spans="1:14" x14ac:dyDescent="0.2">
      <c r="A2061" s="589" t="s">
        <v>611</v>
      </c>
      <c r="B2061" s="589" t="s">
        <v>184</v>
      </c>
      <c r="C2061" s="589" t="s">
        <v>185</v>
      </c>
      <c r="D2061" s="589" t="s">
        <v>186</v>
      </c>
      <c r="E2061" s="589" t="s">
        <v>10072</v>
      </c>
      <c r="F2061" s="590">
        <v>43090</v>
      </c>
      <c r="G2061" s="591">
        <v>48.04</v>
      </c>
      <c r="H2061" s="591">
        <v>1</v>
      </c>
      <c r="I2061" s="591">
        <f t="shared" si="32"/>
        <v>48.04</v>
      </c>
      <c r="J2061" s="589" t="s">
        <v>10073</v>
      </c>
      <c r="K2061" s="589" t="s">
        <v>509</v>
      </c>
      <c r="L2061" s="590">
        <v>43090</v>
      </c>
      <c r="M2061" s="589" t="s">
        <v>71</v>
      </c>
      <c r="N2061" s="589" t="s">
        <v>10074</v>
      </c>
    </row>
    <row r="2062" spans="1:14" x14ac:dyDescent="0.2">
      <c r="A2062" s="589" t="s">
        <v>611</v>
      </c>
      <c r="B2062" s="589" t="s">
        <v>184</v>
      </c>
      <c r="C2062" s="589" t="s">
        <v>185</v>
      </c>
      <c r="D2062" s="589" t="s">
        <v>186</v>
      </c>
      <c r="E2062" s="589" t="s">
        <v>10075</v>
      </c>
      <c r="F2062" s="590">
        <v>43090</v>
      </c>
      <c r="G2062" s="591">
        <v>303.83</v>
      </c>
      <c r="H2062" s="591">
        <v>1</v>
      </c>
      <c r="I2062" s="591">
        <f t="shared" si="32"/>
        <v>303.83</v>
      </c>
      <c r="J2062" s="589" t="s">
        <v>10076</v>
      </c>
      <c r="K2062" s="589" t="s">
        <v>509</v>
      </c>
      <c r="L2062" s="590">
        <v>43090</v>
      </c>
      <c r="M2062" s="589" t="s">
        <v>71</v>
      </c>
      <c r="N2062" s="589" t="s">
        <v>10077</v>
      </c>
    </row>
    <row r="2063" spans="1:14" x14ac:dyDescent="0.2">
      <c r="A2063" s="589" t="s">
        <v>611</v>
      </c>
      <c r="B2063" s="589" t="s">
        <v>184</v>
      </c>
      <c r="C2063" s="589" t="s">
        <v>185</v>
      </c>
      <c r="D2063" s="589" t="s">
        <v>186</v>
      </c>
      <c r="E2063" s="589" t="s">
        <v>10078</v>
      </c>
      <c r="F2063" s="590">
        <v>43090</v>
      </c>
      <c r="G2063" s="591">
        <v>887.41</v>
      </c>
      <c r="H2063" s="591">
        <v>1</v>
      </c>
      <c r="I2063" s="591">
        <f t="shared" si="32"/>
        <v>887.41</v>
      </c>
      <c r="J2063" s="589" t="s">
        <v>474</v>
      </c>
      <c r="K2063" s="589" t="s">
        <v>528</v>
      </c>
      <c r="L2063" s="590">
        <v>43090</v>
      </c>
      <c r="M2063" s="589" t="s">
        <v>71</v>
      </c>
      <c r="N2063" s="589" t="s">
        <v>474</v>
      </c>
    </row>
    <row r="2064" spans="1:14" x14ac:dyDescent="0.2">
      <c r="A2064" s="589" t="s">
        <v>611</v>
      </c>
      <c r="B2064" s="589" t="s">
        <v>184</v>
      </c>
      <c r="C2064" s="589" t="s">
        <v>185</v>
      </c>
      <c r="D2064" s="589" t="s">
        <v>186</v>
      </c>
      <c r="E2064" s="589" t="s">
        <v>10079</v>
      </c>
      <c r="F2064" s="590">
        <v>43090</v>
      </c>
      <c r="G2064" s="591">
        <v>39.450000000000003</v>
      </c>
      <c r="H2064" s="591">
        <v>1</v>
      </c>
      <c r="I2064" s="591">
        <f t="shared" si="32"/>
        <v>39.450000000000003</v>
      </c>
      <c r="J2064" s="589" t="s">
        <v>474</v>
      </c>
      <c r="K2064" s="589" t="s">
        <v>528</v>
      </c>
      <c r="L2064" s="590">
        <v>43090</v>
      </c>
      <c r="M2064" s="589" t="s">
        <v>71</v>
      </c>
      <c r="N2064" s="589" t="s">
        <v>474</v>
      </c>
    </row>
    <row r="2065" spans="1:14" x14ac:dyDescent="0.2">
      <c r="A2065" s="589" t="s">
        <v>611</v>
      </c>
      <c r="B2065" s="589" t="s">
        <v>184</v>
      </c>
      <c r="C2065" s="589" t="s">
        <v>185</v>
      </c>
      <c r="D2065" s="589" t="s">
        <v>186</v>
      </c>
      <c r="E2065" s="589" t="s">
        <v>10080</v>
      </c>
      <c r="F2065" s="590">
        <v>43090</v>
      </c>
      <c r="G2065" s="591">
        <v>363</v>
      </c>
      <c r="H2065" s="591">
        <v>1</v>
      </c>
      <c r="I2065" s="591">
        <f t="shared" si="32"/>
        <v>363</v>
      </c>
      <c r="J2065" s="589" t="s">
        <v>10081</v>
      </c>
      <c r="K2065" s="589" t="s">
        <v>528</v>
      </c>
      <c r="L2065" s="590">
        <v>43090</v>
      </c>
      <c r="M2065" s="589" t="s">
        <v>71</v>
      </c>
      <c r="N2065" s="589" t="s">
        <v>10082</v>
      </c>
    </row>
    <row r="2066" spans="1:14" x14ac:dyDescent="0.2">
      <c r="A2066" s="589" t="s">
        <v>611</v>
      </c>
      <c r="B2066" s="589" t="s">
        <v>184</v>
      </c>
      <c r="C2066" s="589" t="s">
        <v>185</v>
      </c>
      <c r="D2066" s="589" t="s">
        <v>186</v>
      </c>
      <c r="E2066" s="589" t="s">
        <v>10083</v>
      </c>
      <c r="F2066" s="590">
        <v>43090</v>
      </c>
      <c r="G2066" s="591">
        <v>181.5</v>
      </c>
      <c r="H2066" s="591">
        <v>1</v>
      </c>
      <c r="I2066" s="591">
        <f t="shared" si="32"/>
        <v>181.5</v>
      </c>
      <c r="J2066" s="589" t="s">
        <v>10084</v>
      </c>
      <c r="K2066" s="589" t="s">
        <v>528</v>
      </c>
      <c r="L2066" s="590">
        <v>43090</v>
      </c>
      <c r="M2066" s="589" t="s">
        <v>71</v>
      </c>
      <c r="N2066" s="589" t="s">
        <v>10085</v>
      </c>
    </row>
    <row r="2067" spans="1:14" x14ac:dyDescent="0.2">
      <c r="A2067" s="589" t="s">
        <v>611</v>
      </c>
      <c r="B2067" s="589" t="s">
        <v>184</v>
      </c>
      <c r="C2067" s="589" t="s">
        <v>185</v>
      </c>
      <c r="D2067" s="589" t="s">
        <v>186</v>
      </c>
      <c r="E2067" s="589" t="s">
        <v>10086</v>
      </c>
      <c r="F2067" s="590">
        <v>43090</v>
      </c>
      <c r="G2067" s="591">
        <v>196.02</v>
      </c>
      <c r="H2067" s="591">
        <v>1</v>
      </c>
      <c r="I2067" s="591">
        <f t="shared" si="32"/>
        <v>196.02</v>
      </c>
      <c r="J2067" s="589" t="s">
        <v>10087</v>
      </c>
      <c r="K2067" s="589" t="s">
        <v>457</v>
      </c>
      <c r="L2067" s="590">
        <v>43090</v>
      </c>
      <c r="M2067" s="589" t="s">
        <v>71</v>
      </c>
      <c r="N2067" s="589" t="s">
        <v>10088</v>
      </c>
    </row>
    <row r="2068" spans="1:14" x14ac:dyDescent="0.2">
      <c r="A2068" s="589" t="s">
        <v>611</v>
      </c>
      <c r="B2068" s="589" t="s">
        <v>184</v>
      </c>
      <c r="C2068" s="589" t="s">
        <v>185</v>
      </c>
      <c r="D2068" s="589" t="s">
        <v>186</v>
      </c>
      <c r="E2068" s="589" t="s">
        <v>10089</v>
      </c>
      <c r="F2068" s="590">
        <v>43081</v>
      </c>
      <c r="G2068" s="591">
        <v>435.6</v>
      </c>
      <c r="H2068" s="591">
        <v>1</v>
      </c>
      <c r="I2068" s="591">
        <f t="shared" si="32"/>
        <v>435.6</v>
      </c>
      <c r="J2068" s="589" t="s">
        <v>10090</v>
      </c>
      <c r="K2068" s="589" t="s">
        <v>111</v>
      </c>
      <c r="L2068" s="590">
        <v>43083</v>
      </c>
      <c r="M2068" s="589" t="s">
        <v>71</v>
      </c>
      <c r="N2068" s="589" t="s">
        <v>10091</v>
      </c>
    </row>
    <row r="2069" spans="1:14" x14ac:dyDescent="0.2">
      <c r="A2069" s="589" t="s">
        <v>611</v>
      </c>
      <c r="B2069" s="589" t="s">
        <v>184</v>
      </c>
      <c r="C2069" s="589" t="s">
        <v>185</v>
      </c>
      <c r="D2069" s="589" t="s">
        <v>186</v>
      </c>
      <c r="E2069" s="589" t="s">
        <v>10092</v>
      </c>
      <c r="F2069" s="590">
        <v>43081</v>
      </c>
      <c r="G2069" s="591">
        <v>151.49</v>
      </c>
      <c r="H2069" s="591">
        <v>1</v>
      </c>
      <c r="I2069" s="591">
        <f t="shared" si="32"/>
        <v>151.49</v>
      </c>
      <c r="J2069" s="589" t="s">
        <v>10073</v>
      </c>
      <c r="K2069" s="589" t="s">
        <v>509</v>
      </c>
      <c r="L2069" s="590">
        <v>43083</v>
      </c>
      <c r="M2069" s="589" t="s">
        <v>71</v>
      </c>
      <c r="N2069" s="589" t="s">
        <v>10074</v>
      </c>
    </row>
    <row r="2070" spans="1:14" x14ac:dyDescent="0.2">
      <c r="A2070" s="589" t="s">
        <v>611</v>
      </c>
      <c r="B2070" s="589" t="s">
        <v>184</v>
      </c>
      <c r="C2070" s="589" t="s">
        <v>185</v>
      </c>
      <c r="D2070" s="589" t="s">
        <v>186</v>
      </c>
      <c r="E2070" s="589" t="s">
        <v>10093</v>
      </c>
      <c r="F2070" s="590">
        <v>43081</v>
      </c>
      <c r="G2070" s="591">
        <v>149.44</v>
      </c>
      <c r="H2070" s="591">
        <v>1</v>
      </c>
      <c r="I2070" s="591">
        <f t="shared" si="32"/>
        <v>149.44</v>
      </c>
      <c r="J2070" s="589" t="s">
        <v>474</v>
      </c>
      <c r="K2070" s="589" t="s">
        <v>528</v>
      </c>
      <c r="L2070" s="590">
        <v>43083</v>
      </c>
      <c r="M2070" s="589" t="s">
        <v>71</v>
      </c>
      <c r="N2070" s="589" t="s">
        <v>474</v>
      </c>
    </row>
    <row r="2071" spans="1:14" x14ac:dyDescent="0.2">
      <c r="A2071" s="589" t="s">
        <v>611</v>
      </c>
      <c r="B2071" s="589" t="s">
        <v>184</v>
      </c>
      <c r="C2071" s="589" t="s">
        <v>185</v>
      </c>
      <c r="D2071" s="589" t="s">
        <v>186</v>
      </c>
      <c r="E2071" s="589" t="s">
        <v>10094</v>
      </c>
      <c r="F2071" s="590">
        <v>43069</v>
      </c>
      <c r="G2071" s="591">
        <v>21.3</v>
      </c>
      <c r="H2071" s="591">
        <v>1</v>
      </c>
      <c r="I2071" s="591">
        <f t="shared" si="32"/>
        <v>21.3</v>
      </c>
      <c r="J2071" s="589" t="s">
        <v>10095</v>
      </c>
      <c r="K2071" s="589" t="s">
        <v>528</v>
      </c>
      <c r="L2071" s="590">
        <v>43073</v>
      </c>
      <c r="M2071" s="589" t="s">
        <v>71</v>
      </c>
      <c r="N2071" s="589" t="s">
        <v>10096</v>
      </c>
    </row>
    <row r="2072" spans="1:14" x14ac:dyDescent="0.2">
      <c r="A2072" s="589" t="s">
        <v>611</v>
      </c>
      <c r="B2072" s="589" t="s">
        <v>184</v>
      </c>
      <c r="C2072" s="589" t="s">
        <v>185</v>
      </c>
      <c r="D2072" s="589" t="s">
        <v>186</v>
      </c>
      <c r="E2072" s="589" t="s">
        <v>10097</v>
      </c>
      <c r="F2072" s="590">
        <v>43069</v>
      </c>
      <c r="G2072" s="591">
        <v>10.210000000000001</v>
      </c>
      <c r="H2072" s="591">
        <v>1</v>
      </c>
      <c r="I2072" s="591">
        <f t="shared" si="32"/>
        <v>10.210000000000001</v>
      </c>
      <c r="J2072" s="589" t="s">
        <v>10098</v>
      </c>
      <c r="K2072" s="589" t="s">
        <v>1806</v>
      </c>
      <c r="L2072" s="590">
        <v>43073</v>
      </c>
      <c r="M2072" s="589" t="s">
        <v>71</v>
      </c>
      <c r="N2072" s="589" t="s">
        <v>10099</v>
      </c>
    </row>
    <row r="2073" spans="1:14" x14ac:dyDescent="0.2">
      <c r="A2073" s="589" t="s">
        <v>611</v>
      </c>
      <c r="B2073" s="589" t="s">
        <v>184</v>
      </c>
      <c r="C2073" s="589" t="s">
        <v>185</v>
      </c>
      <c r="D2073" s="589" t="s">
        <v>186</v>
      </c>
      <c r="E2073" s="589" t="s">
        <v>10100</v>
      </c>
      <c r="F2073" s="590">
        <v>43069</v>
      </c>
      <c r="G2073" s="591">
        <v>53.85</v>
      </c>
      <c r="H2073" s="591">
        <v>1</v>
      </c>
      <c r="I2073" s="591">
        <f t="shared" si="32"/>
        <v>53.85</v>
      </c>
      <c r="J2073" s="589" t="s">
        <v>10101</v>
      </c>
      <c r="K2073" s="589" t="s">
        <v>111</v>
      </c>
      <c r="L2073" s="590">
        <v>43073</v>
      </c>
      <c r="M2073" s="589" t="s">
        <v>71</v>
      </c>
      <c r="N2073" s="589" t="s">
        <v>10102</v>
      </c>
    </row>
    <row r="2074" spans="1:14" x14ac:dyDescent="0.2">
      <c r="A2074" s="589" t="s">
        <v>611</v>
      </c>
      <c r="B2074" s="589" t="s">
        <v>184</v>
      </c>
      <c r="C2074" s="589" t="s">
        <v>185</v>
      </c>
      <c r="D2074" s="589" t="s">
        <v>186</v>
      </c>
      <c r="E2074" s="589" t="s">
        <v>10103</v>
      </c>
      <c r="F2074" s="590">
        <v>43068</v>
      </c>
      <c r="G2074" s="591">
        <v>165.89</v>
      </c>
      <c r="H2074" s="591">
        <v>1</v>
      </c>
      <c r="I2074" s="591">
        <f t="shared" si="32"/>
        <v>165.89</v>
      </c>
      <c r="J2074" s="589" t="s">
        <v>10098</v>
      </c>
      <c r="K2074" s="589" t="s">
        <v>1806</v>
      </c>
      <c r="L2074" s="590">
        <v>43073</v>
      </c>
      <c r="M2074" s="589" t="s">
        <v>71</v>
      </c>
      <c r="N2074" s="589" t="s">
        <v>10099</v>
      </c>
    </row>
    <row r="2075" spans="1:14" x14ac:dyDescent="0.2">
      <c r="A2075" s="589" t="s">
        <v>611</v>
      </c>
      <c r="B2075" s="589" t="s">
        <v>184</v>
      </c>
      <c r="C2075" s="589" t="s">
        <v>185</v>
      </c>
      <c r="D2075" s="589" t="s">
        <v>186</v>
      </c>
      <c r="E2075" s="589" t="s">
        <v>10104</v>
      </c>
      <c r="F2075" s="590">
        <v>43066</v>
      </c>
      <c r="G2075" s="591">
        <v>17.239999999999998</v>
      </c>
      <c r="H2075" s="591">
        <v>1</v>
      </c>
      <c r="I2075" s="591">
        <f t="shared" si="32"/>
        <v>17.239999999999998</v>
      </c>
      <c r="J2075" s="589" t="s">
        <v>10105</v>
      </c>
      <c r="K2075" s="589" t="s">
        <v>1806</v>
      </c>
      <c r="L2075" s="590">
        <v>43073</v>
      </c>
      <c r="M2075" s="589" t="s">
        <v>71</v>
      </c>
      <c r="N2075" s="589" t="s">
        <v>10106</v>
      </c>
    </row>
    <row r="2076" spans="1:14" x14ac:dyDescent="0.2">
      <c r="A2076" s="589" t="s">
        <v>611</v>
      </c>
      <c r="B2076" s="589" t="s">
        <v>10107</v>
      </c>
      <c r="C2076" s="589" t="s">
        <v>10108</v>
      </c>
      <c r="D2076" s="589" t="s">
        <v>10109</v>
      </c>
      <c r="E2076" s="589" t="s">
        <v>10110</v>
      </c>
      <c r="F2076" s="590">
        <v>43061</v>
      </c>
      <c r="G2076" s="591">
        <v>114.95</v>
      </c>
      <c r="H2076" s="591">
        <v>1</v>
      </c>
      <c r="I2076" s="591">
        <f t="shared" si="32"/>
        <v>114.95</v>
      </c>
      <c r="J2076" s="589" t="s">
        <v>474</v>
      </c>
      <c r="K2076" s="589" t="s">
        <v>10111</v>
      </c>
      <c r="L2076" s="590">
        <v>43080</v>
      </c>
      <c r="M2076" s="589" t="s">
        <v>71</v>
      </c>
      <c r="N2076" s="589" t="s">
        <v>474</v>
      </c>
    </row>
    <row r="2077" spans="1:14" x14ac:dyDescent="0.2">
      <c r="A2077" s="589" t="s">
        <v>611</v>
      </c>
      <c r="B2077" s="589" t="s">
        <v>5166</v>
      </c>
      <c r="C2077" s="589" t="s">
        <v>5167</v>
      </c>
      <c r="D2077" s="589" t="s">
        <v>5168</v>
      </c>
      <c r="E2077" s="589" t="s">
        <v>10112</v>
      </c>
      <c r="F2077" s="590">
        <v>43091</v>
      </c>
      <c r="G2077" s="591">
        <v>54.55</v>
      </c>
      <c r="H2077" s="591">
        <v>1</v>
      </c>
      <c r="I2077" s="591">
        <f t="shared" si="32"/>
        <v>54.55</v>
      </c>
      <c r="J2077" s="589" t="s">
        <v>10113</v>
      </c>
      <c r="K2077" s="589" t="s">
        <v>528</v>
      </c>
      <c r="L2077" s="590">
        <v>43096</v>
      </c>
      <c r="M2077" s="589" t="s">
        <v>71</v>
      </c>
      <c r="N2077" s="589" t="s">
        <v>474</v>
      </c>
    </row>
    <row r="2078" spans="1:14" x14ac:dyDescent="0.2">
      <c r="A2078" s="589" t="s">
        <v>611</v>
      </c>
      <c r="B2078" s="589" t="s">
        <v>5166</v>
      </c>
      <c r="C2078" s="589" t="s">
        <v>5167</v>
      </c>
      <c r="D2078" s="589" t="s">
        <v>5168</v>
      </c>
      <c r="E2078" s="589" t="s">
        <v>10114</v>
      </c>
      <c r="F2078" s="590">
        <v>43088</v>
      </c>
      <c r="G2078" s="591">
        <v>2.9</v>
      </c>
      <c r="H2078" s="591">
        <v>1</v>
      </c>
      <c r="I2078" s="591">
        <f t="shared" si="32"/>
        <v>2.9</v>
      </c>
      <c r="J2078" s="589" t="s">
        <v>10115</v>
      </c>
      <c r="K2078" s="589" t="s">
        <v>528</v>
      </c>
      <c r="L2078" s="590">
        <v>43090</v>
      </c>
      <c r="M2078" s="589" t="s">
        <v>71</v>
      </c>
      <c r="N2078" s="589" t="s">
        <v>10116</v>
      </c>
    </row>
    <row r="2079" spans="1:14" x14ac:dyDescent="0.2">
      <c r="A2079" s="589" t="s">
        <v>611</v>
      </c>
      <c r="B2079" s="589" t="s">
        <v>534</v>
      </c>
      <c r="C2079" s="589" t="s">
        <v>535</v>
      </c>
      <c r="D2079" s="589" t="s">
        <v>536</v>
      </c>
      <c r="E2079" s="589" t="s">
        <v>10117</v>
      </c>
      <c r="F2079" s="590">
        <v>43090</v>
      </c>
      <c r="G2079" s="591">
        <v>96.8</v>
      </c>
      <c r="H2079" s="591">
        <v>1</v>
      </c>
      <c r="I2079" s="591">
        <f t="shared" si="32"/>
        <v>96.8</v>
      </c>
      <c r="J2079" s="589" t="s">
        <v>10118</v>
      </c>
      <c r="K2079" s="589" t="s">
        <v>118</v>
      </c>
      <c r="L2079" s="590">
        <v>43091</v>
      </c>
      <c r="M2079" s="589" t="s">
        <v>71</v>
      </c>
      <c r="N2079" s="589" t="s">
        <v>10119</v>
      </c>
    </row>
    <row r="2080" spans="1:14" x14ac:dyDescent="0.2">
      <c r="A2080" s="589" t="s">
        <v>611</v>
      </c>
      <c r="B2080" s="589" t="s">
        <v>534</v>
      </c>
      <c r="C2080" s="589" t="s">
        <v>535</v>
      </c>
      <c r="D2080" s="589" t="s">
        <v>536</v>
      </c>
      <c r="E2080" s="589" t="s">
        <v>10120</v>
      </c>
      <c r="F2080" s="590">
        <v>43087</v>
      </c>
      <c r="G2080" s="591">
        <v>118.58</v>
      </c>
      <c r="H2080" s="591">
        <v>1</v>
      </c>
      <c r="I2080" s="591">
        <f t="shared" si="32"/>
        <v>118.58</v>
      </c>
      <c r="J2080" s="589" t="s">
        <v>10121</v>
      </c>
      <c r="K2080" s="589" t="s">
        <v>94</v>
      </c>
      <c r="L2080" s="590">
        <v>43088</v>
      </c>
      <c r="M2080" s="589" t="s">
        <v>71</v>
      </c>
      <c r="N2080" s="589" t="s">
        <v>10122</v>
      </c>
    </row>
    <row r="2081" spans="1:14" x14ac:dyDescent="0.2">
      <c r="A2081" s="589" t="s">
        <v>611</v>
      </c>
      <c r="B2081" s="589" t="s">
        <v>162</v>
      </c>
      <c r="C2081" s="589" t="s">
        <v>163</v>
      </c>
      <c r="D2081" s="589" t="s">
        <v>164</v>
      </c>
      <c r="E2081" s="589" t="s">
        <v>10123</v>
      </c>
      <c r="F2081" s="590">
        <v>43081</v>
      </c>
      <c r="G2081" s="591">
        <v>19.25</v>
      </c>
      <c r="H2081" s="591">
        <v>1</v>
      </c>
      <c r="I2081" s="591">
        <f t="shared" si="32"/>
        <v>19.25</v>
      </c>
      <c r="J2081" s="589" t="s">
        <v>474</v>
      </c>
      <c r="K2081" s="589" t="s">
        <v>1763</v>
      </c>
      <c r="L2081" s="590">
        <v>43083</v>
      </c>
      <c r="M2081" s="589" t="s">
        <v>71</v>
      </c>
      <c r="N2081" s="589" t="s">
        <v>474</v>
      </c>
    </row>
    <row r="2082" spans="1:14" x14ac:dyDescent="0.2">
      <c r="A2082" s="589" t="s">
        <v>611</v>
      </c>
      <c r="B2082" s="589" t="s">
        <v>162</v>
      </c>
      <c r="C2082" s="589" t="s">
        <v>163</v>
      </c>
      <c r="D2082" s="589" t="s">
        <v>164</v>
      </c>
      <c r="E2082" s="589" t="s">
        <v>10124</v>
      </c>
      <c r="F2082" s="590">
        <v>43081</v>
      </c>
      <c r="G2082" s="591">
        <v>3.2</v>
      </c>
      <c r="H2082" s="591">
        <v>1</v>
      </c>
      <c r="I2082" s="591">
        <f t="shared" si="32"/>
        <v>3.2</v>
      </c>
      <c r="J2082" s="589" t="s">
        <v>474</v>
      </c>
      <c r="K2082" s="589" t="s">
        <v>634</v>
      </c>
      <c r="L2082" s="590">
        <v>43083</v>
      </c>
      <c r="M2082" s="589" t="s">
        <v>71</v>
      </c>
      <c r="N2082" s="589" t="s">
        <v>474</v>
      </c>
    </row>
    <row r="2083" spans="1:14" x14ac:dyDescent="0.2">
      <c r="A2083" s="589" t="s">
        <v>611</v>
      </c>
      <c r="B2083" s="589" t="s">
        <v>162</v>
      </c>
      <c r="C2083" s="589" t="s">
        <v>163</v>
      </c>
      <c r="D2083" s="589" t="s">
        <v>164</v>
      </c>
      <c r="E2083" s="589" t="s">
        <v>10125</v>
      </c>
      <c r="F2083" s="590">
        <v>43081</v>
      </c>
      <c r="G2083" s="591">
        <v>1.8</v>
      </c>
      <c r="H2083" s="591">
        <v>1</v>
      </c>
      <c r="I2083" s="591">
        <f t="shared" si="32"/>
        <v>1.8</v>
      </c>
      <c r="J2083" s="589" t="s">
        <v>474</v>
      </c>
      <c r="K2083" s="589" t="s">
        <v>412</v>
      </c>
      <c r="L2083" s="590">
        <v>43083</v>
      </c>
      <c r="M2083" s="589" t="s">
        <v>71</v>
      </c>
      <c r="N2083" s="589" t="s">
        <v>474</v>
      </c>
    </row>
    <row r="2084" spans="1:14" x14ac:dyDescent="0.2">
      <c r="A2084" s="589" t="s">
        <v>611</v>
      </c>
      <c r="B2084" s="589" t="s">
        <v>162</v>
      </c>
      <c r="C2084" s="589" t="s">
        <v>163</v>
      </c>
      <c r="D2084" s="589" t="s">
        <v>164</v>
      </c>
      <c r="E2084" s="589" t="s">
        <v>10126</v>
      </c>
      <c r="F2084" s="590">
        <v>43081</v>
      </c>
      <c r="G2084" s="591">
        <v>11.94</v>
      </c>
      <c r="H2084" s="591">
        <v>1</v>
      </c>
      <c r="I2084" s="591">
        <f t="shared" si="32"/>
        <v>11.94</v>
      </c>
      <c r="J2084" s="589" t="s">
        <v>474</v>
      </c>
      <c r="K2084" s="589" t="s">
        <v>540</v>
      </c>
      <c r="L2084" s="590">
        <v>43083</v>
      </c>
      <c r="M2084" s="589" t="s">
        <v>71</v>
      </c>
      <c r="N2084" s="589" t="s">
        <v>474</v>
      </c>
    </row>
    <row r="2085" spans="1:14" x14ac:dyDescent="0.2">
      <c r="A2085" s="589" t="s">
        <v>611</v>
      </c>
      <c r="B2085" s="589" t="s">
        <v>162</v>
      </c>
      <c r="C2085" s="589" t="s">
        <v>163</v>
      </c>
      <c r="D2085" s="589" t="s">
        <v>164</v>
      </c>
      <c r="E2085" s="589" t="s">
        <v>10127</v>
      </c>
      <c r="F2085" s="590">
        <v>43081</v>
      </c>
      <c r="G2085" s="591">
        <v>12</v>
      </c>
      <c r="H2085" s="591">
        <v>1</v>
      </c>
      <c r="I2085" s="591">
        <f t="shared" si="32"/>
        <v>12</v>
      </c>
      <c r="J2085" s="589" t="s">
        <v>474</v>
      </c>
      <c r="K2085" s="589" t="s">
        <v>540</v>
      </c>
      <c r="L2085" s="590">
        <v>43083</v>
      </c>
      <c r="M2085" s="589" t="s">
        <v>71</v>
      </c>
      <c r="N2085" s="589" t="s">
        <v>474</v>
      </c>
    </row>
    <row r="2086" spans="1:14" x14ac:dyDescent="0.2">
      <c r="A2086" s="589" t="s">
        <v>611</v>
      </c>
      <c r="B2086" s="589" t="s">
        <v>162</v>
      </c>
      <c r="C2086" s="589" t="s">
        <v>163</v>
      </c>
      <c r="D2086" s="589" t="s">
        <v>164</v>
      </c>
      <c r="E2086" s="589" t="s">
        <v>10128</v>
      </c>
      <c r="F2086" s="590">
        <v>43090</v>
      </c>
      <c r="G2086" s="591">
        <v>28.77</v>
      </c>
      <c r="H2086" s="591">
        <v>1</v>
      </c>
      <c r="I2086" s="591">
        <f t="shared" si="32"/>
        <v>28.77</v>
      </c>
      <c r="J2086" s="589" t="s">
        <v>10129</v>
      </c>
      <c r="K2086" s="589" t="s">
        <v>2482</v>
      </c>
      <c r="L2086" s="590">
        <v>43091</v>
      </c>
      <c r="M2086" s="589" t="s">
        <v>71</v>
      </c>
      <c r="N2086" s="589" t="s">
        <v>10130</v>
      </c>
    </row>
    <row r="2087" spans="1:14" x14ac:dyDescent="0.2">
      <c r="A2087" s="589" t="s">
        <v>611</v>
      </c>
      <c r="B2087" s="589" t="s">
        <v>162</v>
      </c>
      <c r="C2087" s="589" t="s">
        <v>163</v>
      </c>
      <c r="D2087" s="589" t="s">
        <v>164</v>
      </c>
      <c r="E2087" s="589" t="s">
        <v>10131</v>
      </c>
      <c r="F2087" s="590">
        <v>43087</v>
      </c>
      <c r="G2087" s="591">
        <v>63.51</v>
      </c>
      <c r="H2087" s="591">
        <v>1</v>
      </c>
      <c r="I2087" s="591">
        <f t="shared" si="32"/>
        <v>63.51</v>
      </c>
      <c r="J2087" s="589" t="s">
        <v>474</v>
      </c>
      <c r="K2087" s="589" t="s">
        <v>464</v>
      </c>
      <c r="L2087" s="590">
        <v>43088</v>
      </c>
      <c r="M2087" s="589" t="s">
        <v>71</v>
      </c>
      <c r="N2087" s="589" t="s">
        <v>474</v>
      </c>
    </row>
    <row r="2088" spans="1:14" x14ac:dyDescent="0.2">
      <c r="A2088" s="589" t="s">
        <v>611</v>
      </c>
      <c r="B2088" s="589" t="s">
        <v>162</v>
      </c>
      <c r="C2088" s="589" t="s">
        <v>163</v>
      </c>
      <c r="D2088" s="589" t="s">
        <v>164</v>
      </c>
      <c r="E2088" s="589" t="s">
        <v>10132</v>
      </c>
      <c r="F2088" s="590">
        <v>43082</v>
      </c>
      <c r="G2088" s="591">
        <v>554.85</v>
      </c>
      <c r="H2088" s="591">
        <v>1</v>
      </c>
      <c r="I2088" s="591">
        <f t="shared" si="32"/>
        <v>554.85</v>
      </c>
      <c r="J2088" s="589" t="s">
        <v>474</v>
      </c>
      <c r="K2088" s="589" t="s">
        <v>683</v>
      </c>
      <c r="L2088" s="590">
        <v>43083</v>
      </c>
      <c r="M2088" s="589" t="s">
        <v>71</v>
      </c>
      <c r="N2088" s="589" t="s">
        <v>474</v>
      </c>
    </row>
    <row r="2089" spans="1:14" x14ac:dyDescent="0.2">
      <c r="A2089" s="589" t="s">
        <v>611</v>
      </c>
      <c r="B2089" s="589" t="s">
        <v>162</v>
      </c>
      <c r="C2089" s="589" t="s">
        <v>163</v>
      </c>
      <c r="D2089" s="589" t="s">
        <v>164</v>
      </c>
      <c r="E2089" s="589" t="s">
        <v>10133</v>
      </c>
      <c r="F2089" s="590">
        <v>43081</v>
      </c>
      <c r="G2089" s="591">
        <v>107.87</v>
      </c>
      <c r="H2089" s="591">
        <v>1</v>
      </c>
      <c r="I2089" s="591">
        <f t="shared" si="32"/>
        <v>107.87</v>
      </c>
      <c r="J2089" s="589" t="s">
        <v>474</v>
      </c>
      <c r="K2089" s="589" t="s">
        <v>2460</v>
      </c>
      <c r="L2089" s="590">
        <v>43083</v>
      </c>
      <c r="M2089" s="589" t="s">
        <v>71</v>
      </c>
      <c r="N2089" s="589" t="s">
        <v>474</v>
      </c>
    </row>
    <row r="2090" spans="1:14" x14ac:dyDescent="0.2">
      <c r="A2090" s="589" t="s">
        <v>611</v>
      </c>
      <c r="B2090" s="589" t="s">
        <v>162</v>
      </c>
      <c r="C2090" s="589" t="s">
        <v>163</v>
      </c>
      <c r="D2090" s="589" t="s">
        <v>164</v>
      </c>
      <c r="E2090" s="589" t="s">
        <v>10134</v>
      </c>
      <c r="F2090" s="590">
        <v>43081</v>
      </c>
      <c r="G2090" s="591">
        <v>241.85</v>
      </c>
      <c r="H2090" s="591">
        <v>1</v>
      </c>
      <c r="I2090" s="591">
        <f t="shared" si="32"/>
        <v>241.85</v>
      </c>
      <c r="J2090" s="589" t="s">
        <v>10135</v>
      </c>
      <c r="K2090" s="589" t="s">
        <v>8457</v>
      </c>
      <c r="L2090" s="590">
        <v>43083</v>
      </c>
      <c r="M2090" s="589" t="s">
        <v>71</v>
      </c>
      <c r="N2090" s="589" t="s">
        <v>10136</v>
      </c>
    </row>
    <row r="2091" spans="1:14" x14ac:dyDescent="0.2">
      <c r="A2091" s="589" t="s">
        <v>611</v>
      </c>
      <c r="B2091" s="589" t="s">
        <v>162</v>
      </c>
      <c r="C2091" s="589" t="s">
        <v>163</v>
      </c>
      <c r="D2091" s="589" t="s">
        <v>164</v>
      </c>
      <c r="E2091" s="589" t="s">
        <v>10137</v>
      </c>
      <c r="F2091" s="590">
        <v>43081</v>
      </c>
      <c r="G2091" s="591">
        <v>189.91</v>
      </c>
      <c r="H2091" s="591">
        <v>1</v>
      </c>
      <c r="I2091" s="591">
        <f t="shared" si="32"/>
        <v>189.91</v>
      </c>
      <c r="J2091" s="589" t="s">
        <v>474</v>
      </c>
      <c r="K2091" s="589" t="s">
        <v>2522</v>
      </c>
      <c r="L2091" s="590">
        <v>43083</v>
      </c>
      <c r="M2091" s="589" t="s">
        <v>71</v>
      </c>
      <c r="N2091" s="589" t="s">
        <v>474</v>
      </c>
    </row>
    <row r="2092" spans="1:14" x14ac:dyDescent="0.2">
      <c r="A2092" s="589" t="s">
        <v>611</v>
      </c>
      <c r="B2092" s="589" t="s">
        <v>162</v>
      </c>
      <c r="C2092" s="589" t="s">
        <v>163</v>
      </c>
      <c r="D2092" s="589" t="s">
        <v>164</v>
      </c>
      <c r="E2092" s="589" t="s">
        <v>10138</v>
      </c>
      <c r="F2092" s="590">
        <v>43081</v>
      </c>
      <c r="G2092" s="591">
        <v>17.55</v>
      </c>
      <c r="H2092" s="591">
        <v>1</v>
      </c>
      <c r="I2092" s="591">
        <f t="shared" si="32"/>
        <v>17.55</v>
      </c>
      <c r="J2092" s="589" t="s">
        <v>474</v>
      </c>
      <c r="K2092" s="589" t="s">
        <v>2460</v>
      </c>
      <c r="L2092" s="590">
        <v>43083</v>
      </c>
      <c r="M2092" s="589" t="s">
        <v>71</v>
      </c>
      <c r="N2092" s="589" t="s">
        <v>474</v>
      </c>
    </row>
    <row r="2093" spans="1:14" x14ac:dyDescent="0.2">
      <c r="A2093" s="589" t="s">
        <v>611</v>
      </c>
      <c r="B2093" s="589" t="s">
        <v>162</v>
      </c>
      <c r="C2093" s="589" t="s">
        <v>163</v>
      </c>
      <c r="D2093" s="589" t="s">
        <v>164</v>
      </c>
      <c r="E2093" s="589" t="s">
        <v>10139</v>
      </c>
      <c r="F2093" s="590">
        <v>43081</v>
      </c>
      <c r="G2093" s="591">
        <v>201.83</v>
      </c>
      <c r="H2093" s="591">
        <v>1</v>
      </c>
      <c r="I2093" s="591">
        <f t="shared" si="32"/>
        <v>201.83</v>
      </c>
      <c r="J2093" s="589" t="s">
        <v>474</v>
      </c>
      <c r="K2093" s="589" t="s">
        <v>2460</v>
      </c>
      <c r="L2093" s="590">
        <v>43083</v>
      </c>
      <c r="M2093" s="589" t="s">
        <v>71</v>
      </c>
      <c r="N2093" s="589" t="s">
        <v>474</v>
      </c>
    </row>
    <row r="2094" spans="1:14" x14ac:dyDescent="0.2">
      <c r="A2094" s="589" t="s">
        <v>611</v>
      </c>
      <c r="B2094" s="589" t="s">
        <v>162</v>
      </c>
      <c r="C2094" s="589" t="s">
        <v>163</v>
      </c>
      <c r="D2094" s="589" t="s">
        <v>164</v>
      </c>
      <c r="E2094" s="589" t="s">
        <v>10140</v>
      </c>
      <c r="F2094" s="590">
        <v>43081</v>
      </c>
      <c r="G2094" s="591">
        <v>132.68</v>
      </c>
      <c r="H2094" s="591">
        <v>1</v>
      </c>
      <c r="I2094" s="591">
        <f t="shared" si="32"/>
        <v>132.68</v>
      </c>
      <c r="J2094" s="589" t="s">
        <v>474</v>
      </c>
      <c r="K2094" s="589" t="s">
        <v>413</v>
      </c>
      <c r="L2094" s="590">
        <v>43083</v>
      </c>
      <c r="M2094" s="589" t="s">
        <v>71</v>
      </c>
      <c r="N2094" s="589" t="s">
        <v>474</v>
      </c>
    </row>
    <row r="2095" spans="1:14" x14ac:dyDescent="0.2">
      <c r="A2095" s="589" t="s">
        <v>611</v>
      </c>
      <c r="B2095" s="589" t="s">
        <v>162</v>
      </c>
      <c r="C2095" s="589" t="s">
        <v>163</v>
      </c>
      <c r="D2095" s="589" t="s">
        <v>164</v>
      </c>
      <c r="E2095" s="589" t="s">
        <v>10141</v>
      </c>
      <c r="F2095" s="590">
        <v>43081</v>
      </c>
      <c r="G2095" s="591">
        <v>69.510000000000005</v>
      </c>
      <c r="H2095" s="591">
        <v>1</v>
      </c>
      <c r="I2095" s="591">
        <f t="shared" si="32"/>
        <v>69.510000000000005</v>
      </c>
      <c r="J2095" s="589" t="s">
        <v>474</v>
      </c>
      <c r="K2095" s="589" t="s">
        <v>2460</v>
      </c>
      <c r="L2095" s="590">
        <v>43083</v>
      </c>
      <c r="M2095" s="589" t="s">
        <v>71</v>
      </c>
      <c r="N2095" s="589" t="s">
        <v>474</v>
      </c>
    </row>
    <row r="2096" spans="1:14" x14ac:dyDescent="0.2">
      <c r="A2096" s="589" t="s">
        <v>611</v>
      </c>
      <c r="B2096" s="589" t="s">
        <v>162</v>
      </c>
      <c r="C2096" s="589" t="s">
        <v>163</v>
      </c>
      <c r="D2096" s="589" t="s">
        <v>164</v>
      </c>
      <c r="E2096" s="589" t="s">
        <v>10142</v>
      </c>
      <c r="F2096" s="590">
        <v>43081</v>
      </c>
      <c r="G2096" s="591">
        <v>33.880000000000003</v>
      </c>
      <c r="H2096" s="591">
        <v>1</v>
      </c>
      <c r="I2096" s="591">
        <f t="shared" si="32"/>
        <v>33.880000000000003</v>
      </c>
      <c r="J2096" s="589" t="s">
        <v>474</v>
      </c>
      <c r="K2096" s="589" t="s">
        <v>465</v>
      </c>
      <c r="L2096" s="590">
        <v>43083</v>
      </c>
      <c r="M2096" s="589" t="s">
        <v>71</v>
      </c>
      <c r="N2096" s="589" t="s">
        <v>474</v>
      </c>
    </row>
    <row r="2097" spans="1:14" x14ac:dyDescent="0.2">
      <c r="A2097" s="589" t="s">
        <v>611</v>
      </c>
      <c r="B2097" s="589" t="s">
        <v>162</v>
      </c>
      <c r="C2097" s="589" t="s">
        <v>163</v>
      </c>
      <c r="D2097" s="589" t="s">
        <v>164</v>
      </c>
      <c r="E2097" s="589" t="s">
        <v>10143</v>
      </c>
      <c r="F2097" s="590">
        <v>43081</v>
      </c>
      <c r="G2097" s="591">
        <v>33.520000000000003</v>
      </c>
      <c r="H2097" s="591">
        <v>1</v>
      </c>
      <c r="I2097" s="591">
        <f t="shared" si="32"/>
        <v>33.520000000000003</v>
      </c>
      <c r="J2097" s="589" t="s">
        <v>474</v>
      </c>
      <c r="K2097" s="589" t="s">
        <v>464</v>
      </c>
      <c r="L2097" s="590">
        <v>43083</v>
      </c>
      <c r="M2097" s="589" t="s">
        <v>71</v>
      </c>
      <c r="N2097" s="589" t="s">
        <v>474</v>
      </c>
    </row>
    <row r="2098" spans="1:14" x14ac:dyDescent="0.2">
      <c r="A2098" s="589" t="s">
        <v>611</v>
      </c>
      <c r="B2098" s="589" t="s">
        <v>162</v>
      </c>
      <c r="C2098" s="589" t="s">
        <v>163</v>
      </c>
      <c r="D2098" s="589" t="s">
        <v>164</v>
      </c>
      <c r="E2098" s="589" t="s">
        <v>10144</v>
      </c>
      <c r="F2098" s="590">
        <v>43081</v>
      </c>
      <c r="G2098" s="591">
        <v>14.58</v>
      </c>
      <c r="H2098" s="591">
        <v>1</v>
      </c>
      <c r="I2098" s="591">
        <f t="shared" si="32"/>
        <v>14.58</v>
      </c>
      <c r="J2098" s="589" t="s">
        <v>474</v>
      </c>
      <c r="K2098" s="589" t="s">
        <v>2460</v>
      </c>
      <c r="L2098" s="590">
        <v>43083</v>
      </c>
      <c r="M2098" s="589" t="s">
        <v>71</v>
      </c>
      <c r="N2098" s="589" t="s">
        <v>474</v>
      </c>
    </row>
    <row r="2099" spans="1:14" x14ac:dyDescent="0.2">
      <c r="A2099" s="589" t="s">
        <v>611</v>
      </c>
      <c r="B2099" s="589" t="s">
        <v>162</v>
      </c>
      <c r="C2099" s="589" t="s">
        <v>163</v>
      </c>
      <c r="D2099" s="589" t="s">
        <v>164</v>
      </c>
      <c r="E2099" s="589" t="s">
        <v>10145</v>
      </c>
      <c r="F2099" s="590">
        <v>43081</v>
      </c>
      <c r="G2099" s="591">
        <v>9.68</v>
      </c>
      <c r="H2099" s="591">
        <v>1</v>
      </c>
      <c r="I2099" s="591">
        <f t="shared" si="32"/>
        <v>9.68</v>
      </c>
      <c r="J2099" s="589" t="s">
        <v>474</v>
      </c>
      <c r="K2099" s="589" t="s">
        <v>2460</v>
      </c>
      <c r="L2099" s="590">
        <v>43083</v>
      </c>
      <c r="M2099" s="589" t="s">
        <v>71</v>
      </c>
      <c r="N2099" s="589" t="s">
        <v>474</v>
      </c>
    </row>
    <row r="2100" spans="1:14" x14ac:dyDescent="0.2">
      <c r="A2100" s="589" t="s">
        <v>611</v>
      </c>
      <c r="B2100" s="589" t="s">
        <v>10146</v>
      </c>
      <c r="C2100" s="589" t="s">
        <v>10147</v>
      </c>
      <c r="D2100" s="589" t="s">
        <v>10148</v>
      </c>
      <c r="E2100" s="589" t="s">
        <v>10149</v>
      </c>
      <c r="F2100" s="590">
        <v>43069</v>
      </c>
      <c r="G2100" s="591">
        <v>2014.65</v>
      </c>
      <c r="H2100" s="591">
        <v>1</v>
      </c>
      <c r="I2100" s="591">
        <f t="shared" si="32"/>
        <v>2014.65</v>
      </c>
      <c r="J2100" s="589" t="s">
        <v>10150</v>
      </c>
      <c r="K2100" s="589" t="s">
        <v>111</v>
      </c>
      <c r="L2100" s="590">
        <v>43070</v>
      </c>
      <c r="M2100" s="589" t="s">
        <v>71</v>
      </c>
      <c r="N2100" s="589" t="s">
        <v>10151</v>
      </c>
    </row>
    <row r="2101" spans="1:14" x14ac:dyDescent="0.2">
      <c r="A2101" s="589" t="s">
        <v>611</v>
      </c>
      <c r="B2101" s="589" t="s">
        <v>841</v>
      </c>
      <c r="C2101" s="589" t="s">
        <v>842</v>
      </c>
      <c r="D2101" s="589" t="s">
        <v>843</v>
      </c>
      <c r="E2101" s="589" t="s">
        <v>10152</v>
      </c>
      <c r="F2101" s="590">
        <v>43090</v>
      </c>
      <c r="G2101" s="591">
        <v>690.8</v>
      </c>
      <c r="H2101" s="591">
        <v>1</v>
      </c>
      <c r="I2101" s="591">
        <f t="shared" si="32"/>
        <v>690.8</v>
      </c>
      <c r="J2101" s="589" t="s">
        <v>474</v>
      </c>
      <c r="K2101" s="589" t="s">
        <v>533</v>
      </c>
      <c r="L2101" s="590">
        <v>43091</v>
      </c>
      <c r="M2101" s="589" t="s">
        <v>71</v>
      </c>
      <c r="N2101" s="589" t="s">
        <v>474</v>
      </c>
    </row>
    <row r="2102" spans="1:14" x14ac:dyDescent="0.2">
      <c r="A2102" s="589" t="s">
        <v>611</v>
      </c>
      <c r="B2102" s="589" t="s">
        <v>841</v>
      </c>
      <c r="C2102" s="589" t="s">
        <v>842</v>
      </c>
      <c r="D2102" s="589" t="s">
        <v>843</v>
      </c>
      <c r="E2102" s="589" t="s">
        <v>10153</v>
      </c>
      <c r="F2102" s="590">
        <v>43069</v>
      </c>
      <c r="G2102" s="591">
        <v>2626.25</v>
      </c>
      <c r="H2102" s="591">
        <v>1</v>
      </c>
      <c r="I2102" s="591">
        <f t="shared" si="32"/>
        <v>2626.25</v>
      </c>
      <c r="J2102" s="589" t="s">
        <v>474</v>
      </c>
      <c r="K2102" s="589" t="s">
        <v>183</v>
      </c>
      <c r="L2102" s="590">
        <v>43089</v>
      </c>
      <c r="M2102" s="589" t="s">
        <v>71</v>
      </c>
      <c r="N2102" s="589" t="s">
        <v>474</v>
      </c>
    </row>
    <row r="2103" spans="1:14" x14ac:dyDescent="0.2">
      <c r="A2103" s="589" t="s">
        <v>611</v>
      </c>
      <c r="B2103" s="589" t="s">
        <v>841</v>
      </c>
      <c r="C2103" s="589" t="s">
        <v>842</v>
      </c>
      <c r="D2103" s="589" t="s">
        <v>843</v>
      </c>
      <c r="E2103" s="589" t="s">
        <v>10154</v>
      </c>
      <c r="F2103" s="590">
        <v>43033</v>
      </c>
      <c r="G2103" s="591">
        <v>146.80000000000001</v>
      </c>
      <c r="H2103" s="591">
        <v>1</v>
      </c>
      <c r="I2103" s="591">
        <f t="shared" si="32"/>
        <v>146.80000000000001</v>
      </c>
      <c r="J2103" s="589" t="s">
        <v>474</v>
      </c>
      <c r="K2103" s="589" t="s">
        <v>232</v>
      </c>
      <c r="L2103" s="590">
        <v>43091</v>
      </c>
      <c r="M2103" s="589" t="s">
        <v>71</v>
      </c>
      <c r="N2103" s="589" t="s">
        <v>474</v>
      </c>
    </row>
    <row r="2104" spans="1:14" x14ac:dyDescent="0.2">
      <c r="A2104" s="589" t="s">
        <v>611</v>
      </c>
      <c r="B2104" s="589" t="s">
        <v>5176</v>
      </c>
      <c r="C2104" s="589" t="s">
        <v>5177</v>
      </c>
      <c r="D2104" s="589" t="s">
        <v>5178</v>
      </c>
      <c r="E2104" s="589" t="s">
        <v>10155</v>
      </c>
      <c r="F2104" s="590">
        <v>43091</v>
      </c>
      <c r="G2104" s="591">
        <v>454.96</v>
      </c>
      <c r="H2104" s="591">
        <v>1</v>
      </c>
      <c r="I2104" s="591">
        <f t="shared" si="32"/>
        <v>454.96</v>
      </c>
      <c r="J2104" s="589" t="s">
        <v>10156</v>
      </c>
      <c r="K2104" s="589" t="s">
        <v>2427</v>
      </c>
      <c r="L2104" s="590">
        <v>43096</v>
      </c>
      <c r="M2104" s="589" t="s">
        <v>71</v>
      </c>
      <c r="N2104" s="589" t="s">
        <v>10157</v>
      </c>
    </row>
    <row r="2105" spans="1:14" x14ac:dyDescent="0.2">
      <c r="A2105" s="589" t="s">
        <v>611</v>
      </c>
      <c r="B2105" s="589" t="s">
        <v>3738</v>
      </c>
      <c r="C2105" s="589" t="s">
        <v>3739</v>
      </c>
      <c r="D2105" s="589" t="s">
        <v>3740</v>
      </c>
      <c r="E2105" s="589" t="s">
        <v>10158</v>
      </c>
      <c r="F2105" s="590">
        <v>43089</v>
      </c>
      <c r="G2105" s="591">
        <v>1437.48</v>
      </c>
      <c r="H2105" s="591">
        <v>1</v>
      </c>
      <c r="I2105" s="591">
        <f t="shared" si="32"/>
        <v>1437.48</v>
      </c>
      <c r="J2105" s="589" t="s">
        <v>8221</v>
      </c>
      <c r="K2105" s="589" t="s">
        <v>539</v>
      </c>
      <c r="L2105" s="590">
        <v>43091</v>
      </c>
      <c r="M2105" s="589" t="s">
        <v>71</v>
      </c>
      <c r="N2105" s="589" t="s">
        <v>8222</v>
      </c>
    </row>
    <row r="2106" spans="1:14" x14ac:dyDescent="0.2">
      <c r="A2106" s="589" t="s">
        <v>611</v>
      </c>
      <c r="B2106" s="589" t="s">
        <v>3743</v>
      </c>
      <c r="C2106" s="589" t="s">
        <v>3744</v>
      </c>
      <c r="D2106" s="589" t="s">
        <v>3745</v>
      </c>
      <c r="E2106" s="589" t="s">
        <v>10159</v>
      </c>
      <c r="F2106" s="590">
        <v>43087</v>
      </c>
      <c r="G2106" s="591">
        <v>2082.12</v>
      </c>
      <c r="H2106" s="591">
        <v>1</v>
      </c>
      <c r="I2106" s="591">
        <f t="shared" si="32"/>
        <v>2082.12</v>
      </c>
      <c r="J2106" s="589" t="s">
        <v>10160</v>
      </c>
      <c r="K2106" s="589" t="s">
        <v>111</v>
      </c>
      <c r="L2106" s="590">
        <v>43088</v>
      </c>
      <c r="M2106" s="589" t="s">
        <v>71</v>
      </c>
      <c r="N2106" s="589" t="s">
        <v>10161</v>
      </c>
    </row>
    <row r="2107" spans="1:14" x14ac:dyDescent="0.2">
      <c r="A2107" s="589" t="s">
        <v>611</v>
      </c>
      <c r="B2107" s="589" t="s">
        <v>3743</v>
      </c>
      <c r="C2107" s="589" t="s">
        <v>3744</v>
      </c>
      <c r="D2107" s="589" t="s">
        <v>3745</v>
      </c>
      <c r="E2107" s="589" t="s">
        <v>10162</v>
      </c>
      <c r="F2107" s="590">
        <v>43087</v>
      </c>
      <c r="G2107" s="591">
        <v>772.69</v>
      </c>
      <c r="H2107" s="591">
        <v>1</v>
      </c>
      <c r="I2107" s="591">
        <f t="shared" si="32"/>
        <v>772.69</v>
      </c>
      <c r="J2107" s="589" t="s">
        <v>10163</v>
      </c>
      <c r="K2107" s="589" t="s">
        <v>111</v>
      </c>
      <c r="L2107" s="590">
        <v>43088</v>
      </c>
      <c r="M2107" s="589" t="s">
        <v>71</v>
      </c>
      <c r="N2107" s="589" t="s">
        <v>10164</v>
      </c>
    </row>
    <row r="2108" spans="1:14" x14ac:dyDescent="0.2">
      <c r="A2108" s="589" t="s">
        <v>611</v>
      </c>
      <c r="B2108" s="589" t="s">
        <v>3743</v>
      </c>
      <c r="C2108" s="589" t="s">
        <v>3744</v>
      </c>
      <c r="D2108" s="589" t="s">
        <v>3745</v>
      </c>
      <c r="E2108" s="589" t="s">
        <v>10165</v>
      </c>
      <c r="F2108" s="590">
        <v>43084</v>
      </c>
      <c r="G2108" s="591">
        <v>788.18</v>
      </c>
      <c r="H2108" s="591">
        <v>1</v>
      </c>
      <c r="I2108" s="591">
        <f t="shared" si="32"/>
        <v>788.18</v>
      </c>
      <c r="J2108" s="589" t="s">
        <v>10166</v>
      </c>
      <c r="K2108" s="589" t="s">
        <v>520</v>
      </c>
      <c r="L2108" s="590">
        <v>43088</v>
      </c>
      <c r="M2108" s="589" t="s">
        <v>71</v>
      </c>
      <c r="N2108" s="589" t="s">
        <v>10167</v>
      </c>
    </row>
    <row r="2109" spans="1:14" x14ac:dyDescent="0.2">
      <c r="A2109" s="589" t="s">
        <v>611</v>
      </c>
      <c r="B2109" s="589" t="s">
        <v>3743</v>
      </c>
      <c r="C2109" s="589" t="s">
        <v>3744</v>
      </c>
      <c r="D2109" s="589" t="s">
        <v>3745</v>
      </c>
      <c r="E2109" s="589" t="s">
        <v>10168</v>
      </c>
      <c r="F2109" s="590">
        <v>43080</v>
      </c>
      <c r="G2109" s="591">
        <v>677.01</v>
      </c>
      <c r="H2109" s="591">
        <v>1</v>
      </c>
      <c r="I2109" s="591">
        <f t="shared" si="32"/>
        <v>677.01</v>
      </c>
      <c r="J2109" s="589" t="s">
        <v>10169</v>
      </c>
      <c r="K2109" s="589" t="s">
        <v>668</v>
      </c>
      <c r="L2109" s="590">
        <v>43081</v>
      </c>
      <c r="M2109" s="589" t="s">
        <v>71</v>
      </c>
      <c r="N2109" s="589" t="s">
        <v>10170</v>
      </c>
    </row>
    <row r="2110" spans="1:14" x14ac:dyDescent="0.2">
      <c r="A2110" s="589" t="s">
        <v>611</v>
      </c>
      <c r="B2110" s="589" t="s">
        <v>3743</v>
      </c>
      <c r="C2110" s="589" t="s">
        <v>3744</v>
      </c>
      <c r="D2110" s="589" t="s">
        <v>3745</v>
      </c>
      <c r="E2110" s="589" t="s">
        <v>10171</v>
      </c>
      <c r="F2110" s="590">
        <v>43067</v>
      </c>
      <c r="G2110" s="591">
        <v>190.43</v>
      </c>
      <c r="H2110" s="591">
        <v>1</v>
      </c>
      <c r="I2110" s="591">
        <f t="shared" si="32"/>
        <v>190.43</v>
      </c>
      <c r="J2110" s="589" t="s">
        <v>5179</v>
      </c>
      <c r="K2110" s="589" t="s">
        <v>111</v>
      </c>
      <c r="L2110" s="590">
        <v>43081</v>
      </c>
      <c r="M2110" s="589" t="s">
        <v>71</v>
      </c>
      <c r="N2110" s="589" t="s">
        <v>5180</v>
      </c>
    </row>
    <row r="2111" spans="1:14" x14ac:dyDescent="0.2">
      <c r="A2111" s="589" t="s">
        <v>611</v>
      </c>
      <c r="B2111" s="589" t="s">
        <v>88</v>
      </c>
      <c r="C2111" s="589" t="s">
        <v>89</v>
      </c>
      <c r="D2111" s="589" t="s">
        <v>90</v>
      </c>
      <c r="E2111" s="589" t="s">
        <v>10172</v>
      </c>
      <c r="F2111" s="590">
        <v>43090</v>
      </c>
      <c r="G2111" s="591">
        <v>33.18</v>
      </c>
      <c r="H2111" s="591">
        <v>1</v>
      </c>
      <c r="I2111" s="591">
        <f t="shared" si="32"/>
        <v>33.18</v>
      </c>
      <c r="J2111" s="589" t="s">
        <v>10173</v>
      </c>
      <c r="K2111" s="589" t="s">
        <v>547</v>
      </c>
      <c r="L2111" s="590">
        <v>43091</v>
      </c>
      <c r="M2111" s="589" t="s">
        <v>71</v>
      </c>
      <c r="N2111" s="589" t="s">
        <v>10174</v>
      </c>
    </row>
    <row r="2112" spans="1:14" x14ac:dyDescent="0.2">
      <c r="A2112" s="589" t="s">
        <v>611</v>
      </c>
      <c r="B2112" s="589" t="s">
        <v>88</v>
      </c>
      <c r="C2112" s="589" t="s">
        <v>89</v>
      </c>
      <c r="D2112" s="589" t="s">
        <v>90</v>
      </c>
      <c r="E2112" s="589" t="s">
        <v>10175</v>
      </c>
      <c r="F2112" s="590">
        <v>43090</v>
      </c>
      <c r="G2112" s="591">
        <v>117.13</v>
      </c>
      <c r="H2112" s="591">
        <v>1</v>
      </c>
      <c r="I2112" s="591">
        <f t="shared" si="32"/>
        <v>117.13</v>
      </c>
      <c r="J2112" s="589" t="s">
        <v>10176</v>
      </c>
      <c r="K2112" s="589" t="s">
        <v>3506</v>
      </c>
      <c r="L2112" s="590">
        <v>43091</v>
      </c>
      <c r="M2112" s="589" t="s">
        <v>71</v>
      </c>
      <c r="N2112" s="589" t="s">
        <v>10177</v>
      </c>
    </row>
    <row r="2113" spans="1:14" x14ac:dyDescent="0.2">
      <c r="A2113" s="589" t="s">
        <v>611</v>
      </c>
      <c r="B2113" s="589" t="s">
        <v>88</v>
      </c>
      <c r="C2113" s="589" t="s">
        <v>89</v>
      </c>
      <c r="D2113" s="589" t="s">
        <v>90</v>
      </c>
      <c r="E2113" s="589" t="s">
        <v>10178</v>
      </c>
      <c r="F2113" s="590">
        <v>43090</v>
      </c>
      <c r="G2113" s="591">
        <v>29.28</v>
      </c>
      <c r="H2113" s="591">
        <v>1</v>
      </c>
      <c r="I2113" s="591">
        <f t="shared" si="32"/>
        <v>29.28</v>
      </c>
      <c r="J2113" s="589" t="s">
        <v>10179</v>
      </c>
      <c r="K2113" s="589" t="s">
        <v>3506</v>
      </c>
      <c r="L2113" s="590">
        <v>43091</v>
      </c>
      <c r="M2113" s="589" t="s">
        <v>71</v>
      </c>
      <c r="N2113" s="589" t="s">
        <v>10180</v>
      </c>
    </row>
    <row r="2114" spans="1:14" x14ac:dyDescent="0.2">
      <c r="A2114" s="589" t="s">
        <v>611</v>
      </c>
      <c r="B2114" s="589" t="s">
        <v>88</v>
      </c>
      <c r="C2114" s="589" t="s">
        <v>89</v>
      </c>
      <c r="D2114" s="589" t="s">
        <v>90</v>
      </c>
      <c r="E2114" s="589" t="s">
        <v>10181</v>
      </c>
      <c r="F2114" s="590">
        <v>43089</v>
      </c>
      <c r="G2114" s="591">
        <v>391.33</v>
      </c>
      <c r="H2114" s="591">
        <v>1</v>
      </c>
      <c r="I2114" s="591">
        <f t="shared" si="32"/>
        <v>391.33</v>
      </c>
      <c r="J2114" s="589" t="s">
        <v>10182</v>
      </c>
      <c r="K2114" s="589" t="s">
        <v>3667</v>
      </c>
      <c r="L2114" s="590">
        <v>43091</v>
      </c>
      <c r="M2114" s="589" t="s">
        <v>71</v>
      </c>
      <c r="N2114" s="589" t="s">
        <v>10183</v>
      </c>
    </row>
    <row r="2115" spans="1:14" x14ac:dyDescent="0.2">
      <c r="A2115" s="589" t="s">
        <v>611</v>
      </c>
      <c r="B2115" s="589" t="s">
        <v>88</v>
      </c>
      <c r="C2115" s="589" t="s">
        <v>89</v>
      </c>
      <c r="D2115" s="589" t="s">
        <v>90</v>
      </c>
      <c r="E2115" s="589" t="s">
        <v>10184</v>
      </c>
      <c r="F2115" s="590">
        <v>43089</v>
      </c>
      <c r="G2115" s="591">
        <v>175.69</v>
      </c>
      <c r="H2115" s="591">
        <v>1</v>
      </c>
      <c r="I2115" s="591">
        <f t="shared" ref="I2115:I2178" si="33">G2115*H2115</f>
        <v>175.69</v>
      </c>
      <c r="J2115" s="589" t="s">
        <v>10185</v>
      </c>
      <c r="K2115" s="589" t="s">
        <v>528</v>
      </c>
      <c r="L2115" s="590">
        <v>43091</v>
      </c>
      <c r="M2115" s="589" t="s">
        <v>71</v>
      </c>
      <c r="N2115" s="589" t="s">
        <v>10186</v>
      </c>
    </row>
    <row r="2116" spans="1:14" x14ac:dyDescent="0.2">
      <c r="A2116" s="589" t="s">
        <v>611</v>
      </c>
      <c r="B2116" s="589" t="s">
        <v>88</v>
      </c>
      <c r="C2116" s="589" t="s">
        <v>89</v>
      </c>
      <c r="D2116" s="589" t="s">
        <v>90</v>
      </c>
      <c r="E2116" s="589" t="s">
        <v>10187</v>
      </c>
      <c r="F2116" s="590">
        <v>43089</v>
      </c>
      <c r="G2116" s="591">
        <v>89.85</v>
      </c>
      <c r="H2116" s="591">
        <v>1</v>
      </c>
      <c r="I2116" s="591">
        <f t="shared" si="33"/>
        <v>89.85</v>
      </c>
      <c r="J2116" s="589" t="s">
        <v>10188</v>
      </c>
      <c r="K2116" s="589" t="s">
        <v>528</v>
      </c>
      <c r="L2116" s="590">
        <v>43091</v>
      </c>
      <c r="M2116" s="589" t="s">
        <v>71</v>
      </c>
      <c r="N2116" s="589" t="s">
        <v>10189</v>
      </c>
    </row>
    <row r="2117" spans="1:14" x14ac:dyDescent="0.2">
      <c r="A2117" s="589" t="s">
        <v>611</v>
      </c>
      <c r="B2117" s="589" t="s">
        <v>88</v>
      </c>
      <c r="C2117" s="589" t="s">
        <v>89</v>
      </c>
      <c r="D2117" s="589" t="s">
        <v>90</v>
      </c>
      <c r="E2117" s="589" t="s">
        <v>10190</v>
      </c>
      <c r="F2117" s="590">
        <v>43088</v>
      </c>
      <c r="G2117" s="591">
        <v>113.68</v>
      </c>
      <c r="H2117" s="591">
        <v>1</v>
      </c>
      <c r="I2117" s="591">
        <f t="shared" si="33"/>
        <v>113.68</v>
      </c>
      <c r="J2117" s="589" t="s">
        <v>10191</v>
      </c>
      <c r="K2117" s="589" t="s">
        <v>529</v>
      </c>
      <c r="L2117" s="590">
        <v>43089</v>
      </c>
      <c r="M2117" s="589" t="s">
        <v>71</v>
      </c>
      <c r="N2117" s="589" t="s">
        <v>10192</v>
      </c>
    </row>
    <row r="2118" spans="1:14" x14ac:dyDescent="0.2">
      <c r="A2118" s="589" t="s">
        <v>611</v>
      </c>
      <c r="B2118" s="589" t="s">
        <v>88</v>
      </c>
      <c r="C2118" s="589" t="s">
        <v>89</v>
      </c>
      <c r="D2118" s="589" t="s">
        <v>90</v>
      </c>
      <c r="E2118" s="589" t="s">
        <v>10193</v>
      </c>
      <c r="F2118" s="590">
        <v>43083</v>
      </c>
      <c r="G2118" s="591">
        <v>536.11</v>
      </c>
      <c r="H2118" s="591">
        <v>1</v>
      </c>
      <c r="I2118" s="591">
        <f t="shared" si="33"/>
        <v>536.11</v>
      </c>
      <c r="J2118" s="589" t="s">
        <v>5602</v>
      </c>
      <c r="K2118" s="589" t="s">
        <v>10194</v>
      </c>
      <c r="L2118" s="590">
        <v>43084</v>
      </c>
      <c r="M2118" s="589" t="s">
        <v>71</v>
      </c>
      <c r="N2118" s="589" t="s">
        <v>5603</v>
      </c>
    </row>
    <row r="2119" spans="1:14" x14ac:dyDescent="0.2">
      <c r="A2119" s="589" t="s">
        <v>611</v>
      </c>
      <c r="B2119" s="589" t="s">
        <v>88</v>
      </c>
      <c r="C2119" s="589" t="s">
        <v>89</v>
      </c>
      <c r="D2119" s="589" t="s">
        <v>90</v>
      </c>
      <c r="E2119" s="589" t="s">
        <v>10195</v>
      </c>
      <c r="F2119" s="590">
        <v>43069</v>
      </c>
      <c r="G2119" s="591">
        <v>512.44000000000005</v>
      </c>
      <c r="H2119" s="591">
        <v>1</v>
      </c>
      <c r="I2119" s="591">
        <f t="shared" si="33"/>
        <v>512.44000000000005</v>
      </c>
      <c r="J2119" s="589" t="s">
        <v>10196</v>
      </c>
      <c r="K2119" s="589" t="s">
        <v>3837</v>
      </c>
      <c r="L2119" s="590">
        <v>43073</v>
      </c>
      <c r="M2119" s="589" t="s">
        <v>71</v>
      </c>
      <c r="N2119" s="589" t="s">
        <v>10197</v>
      </c>
    </row>
    <row r="2120" spans="1:14" x14ac:dyDescent="0.2">
      <c r="A2120" s="589" t="s">
        <v>611</v>
      </c>
      <c r="B2120" s="589" t="s">
        <v>88</v>
      </c>
      <c r="C2120" s="589" t="s">
        <v>89</v>
      </c>
      <c r="D2120" s="589" t="s">
        <v>90</v>
      </c>
      <c r="E2120" s="589" t="s">
        <v>10198</v>
      </c>
      <c r="F2120" s="590">
        <v>43069</v>
      </c>
      <c r="G2120" s="591">
        <v>211.7</v>
      </c>
      <c r="H2120" s="591">
        <v>1</v>
      </c>
      <c r="I2120" s="591">
        <f t="shared" si="33"/>
        <v>211.7</v>
      </c>
      <c r="J2120" s="589" t="s">
        <v>10199</v>
      </c>
      <c r="K2120" s="589" t="s">
        <v>3837</v>
      </c>
      <c r="L2120" s="590">
        <v>43073</v>
      </c>
      <c r="M2120" s="589" t="s">
        <v>71</v>
      </c>
      <c r="N2120" s="589" t="s">
        <v>10200</v>
      </c>
    </row>
    <row r="2121" spans="1:14" x14ac:dyDescent="0.2">
      <c r="A2121" s="589" t="s">
        <v>611</v>
      </c>
      <c r="B2121" s="589" t="s">
        <v>88</v>
      </c>
      <c r="C2121" s="589" t="s">
        <v>89</v>
      </c>
      <c r="D2121" s="589" t="s">
        <v>90</v>
      </c>
      <c r="E2121" s="589" t="s">
        <v>10201</v>
      </c>
      <c r="F2121" s="590">
        <v>43069</v>
      </c>
      <c r="G2121" s="591">
        <v>129.80000000000001</v>
      </c>
      <c r="H2121" s="591">
        <v>1</v>
      </c>
      <c r="I2121" s="591">
        <f t="shared" si="33"/>
        <v>129.80000000000001</v>
      </c>
      <c r="J2121" s="589" t="s">
        <v>10202</v>
      </c>
      <c r="K2121" s="589" t="s">
        <v>2069</v>
      </c>
      <c r="L2121" s="590">
        <v>43073</v>
      </c>
      <c r="M2121" s="589" t="s">
        <v>71</v>
      </c>
      <c r="N2121" s="589" t="s">
        <v>10203</v>
      </c>
    </row>
    <row r="2122" spans="1:14" x14ac:dyDescent="0.2">
      <c r="A2122" s="589" t="s">
        <v>611</v>
      </c>
      <c r="B2122" s="589" t="s">
        <v>88</v>
      </c>
      <c r="C2122" s="589" t="s">
        <v>89</v>
      </c>
      <c r="D2122" s="589" t="s">
        <v>90</v>
      </c>
      <c r="E2122" s="589" t="s">
        <v>10204</v>
      </c>
      <c r="F2122" s="590">
        <v>43069</v>
      </c>
      <c r="G2122" s="591">
        <v>142.01</v>
      </c>
      <c r="H2122" s="591">
        <v>1</v>
      </c>
      <c r="I2122" s="591">
        <f t="shared" si="33"/>
        <v>142.01</v>
      </c>
      <c r="J2122" s="589" t="s">
        <v>10205</v>
      </c>
      <c r="K2122" s="589" t="s">
        <v>129</v>
      </c>
      <c r="L2122" s="590">
        <v>43073</v>
      </c>
      <c r="M2122" s="589" t="s">
        <v>71</v>
      </c>
      <c r="N2122" s="589" t="s">
        <v>10206</v>
      </c>
    </row>
    <row r="2123" spans="1:14" x14ac:dyDescent="0.2">
      <c r="A2123" s="589" t="s">
        <v>611</v>
      </c>
      <c r="B2123" s="589" t="s">
        <v>88</v>
      </c>
      <c r="C2123" s="589" t="s">
        <v>89</v>
      </c>
      <c r="D2123" s="589" t="s">
        <v>90</v>
      </c>
      <c r="E2123" s="589" t="s">
        <v>10207</v>
      </c>
      <c r="F2123" s="590">
        <v>43069</v>
      </c>
      <c r="G2123" s="591">
        <v>74.81</v>
      </c>
      <c r="H2123" s="591">
        <v>1</v>
      </c>
      <c r="I2123" s="591">
        <f t="shared" si="33"/>
        <v>74.81</v>
      </c>
      <c r="J2123" s="589" t="s">
        <v>10208</v>
      </c>
      <c r="K2123" s="589" t="s">
        <v>607</v>
      </c>
      <c r="L2123" s="590">
        <v>43073</v>
      </c>
      <c r="M2123" s="589" t="s">
        <v>71</v>
      </c>
      <c r="N2123" s="589" t="s">
        <v>10209</v>
      </c>
    </row>
    <row r="2124" spans="1:14" x14ac:dyDescent="0.2">
      <c r="A2124" s="589" t="s">
        <v>611</v>
      </c>
      <c r="B2124" s="589" t="s">
        <v>88</v>
      </c>
      <c r="C2124" s="589" t="s">
        <v>89</v>
      </c>
      <c r="D2124" s="589" t="s">
        <v>90</v>
      </c>
      <c r="E2124" s="589" t="s">
        <v>10210</v>
      </c>
      <c r="F2124" s="590">
        <v>43069</v>
      </c>
      <c r="G2124" s="591">
        <v>41.95</v>
      </c>
      <c r="H2124" s="591">
        <v>1</v>
      </c>
      <c r="I2124" s="591">
        <f t="shared" si="33"/>
        <v>41.95</v>
      </c>
      <c r="J2124" s="589" t="s">
        <v>10211</v>
      </c>
      <c r="K2124" s="589" t="s">
        <v>3837</v>
      </c>
      <c r="L2124" s="590">
        <v>43073</v>
      </c>
      <c r="M2124" s="589" t="s">
        <v>71</v>
      </c>
      <c r="N2124" s="589" t="s">
        <v>10212</v>
      </c>
    </row>
    <row r="2125" spans="1:14" x14ac:dyDescent="0.2">
      <c r="A2125" s="589" t="s">
        <v>611</v>
      </c>
      <c r="B2125" s="589" t="s">
        <v>88</v>
      </c>
      <c r="C2125" s="589" t="s">
        <v>89</v>
      </c>
      <c r="D2125" s="589" t="s">
        <v>90</v>
      </c>
      <c r="E2125" s="589" t="s">
        <v>10213</v>
      </c>
      <c r="F2125" s="590">
        <v>43069</v>
      </c>
      <c r="G2125" s="591">
        <v>33.020000000000003</v>
      </c>
      <c r="H2125" s="591">
        <v>1</v>
      </c>
      <c r="I2125" s="591">
        <f t="shared" si="33"/>
        <v>33.020000000000003</v>
      </c>
      <c r="J2125" s="589" t="s">
        <v>10214</v>
      </c>
      <c r="K2125" s="589" t="s">
        <v>3837</v>
      </c>
      <c r="L2125" s="590">
        <v>43073</v>
      </c>
      <c r="M2125" s="589" t="s">
        <v>71</v>
      </c>
      <c r="N2125" s="589" t="s">
        <v>10215</v>
      </c>
    </row>
    <row r="2126" spans="1:14" x14ac:dyDescent="0.2">
      <c r="A2126" s="589" t="s">
        <v>611</v>
      </c>
      <c r="B2126" s="589" t="s">
        <v>88</v>
      </c>
      <c r="C2126" s="589" t="s">
        <v>89</v>
      </c>
      <c r="D2126" s="589" t="s">
        <v>90</v>
      </c>
      <c r="E2126" s="589" t="s">
        <v>10216</v>
      </c>
      <c r="F2126" s="590">
        <v>43069</v>
      </c>
      <c r="G2126" s="591">
        <v>791.28</v>
      </c>
      <c r="H2126" s="591">
        <v>1</v>
      </c>
      <c r="I2126" s="591">
        <f t="shared" si="33"/>
        <v>791.28</v>
      </c>
      <c r="J2126" s="589" t="s">
        <v>10217</v>
      </c>
      <c r="K2126" s="589" t="s">
        <v>3841</v>
      </c>
      <c r="L2126" s="590">
        <v>43073</v>
      </c>
      <c r="M2126" s="589" t="s">
        <v>71</v>
      </c>
      <c r="N2126" s="589" t="s">
        <v>10218</v>
      </c>
    </row>
    <row r="2127" spans="1:14" x14ac:dyDescent="0.2">
      <c r="A2127" s="589" t="s">
        <v>611</v>
      </c>
      <c r="B2127" s="589" t="s">
        <v>88</v>
      </c>
      <c r="C2127" s="589" t="s">
        <v>89</v>
      </c>
      <c r="D2127" s="589" t="s">
        <v>90</v>
      </c>
      <c r="E2127" s="589" t="s">
        <v>10219</v>
      </c>
      <c r="F2127" s="590">
        <v>43069</v>
      </c>
      <c r="G2127" s="591">
        <v>201.65</v>
      </c>
      <c r="H2127" s="591">
        <v>1</v>
      </c>
      <c r="I2127" s="591">
        <f t="shared" si="33"/>
        <v>201.65</v>
      </c>
      <c r="J2127" s="589" t="s">
        <v>10220</v>
      </c>
      <c r="K2127" s="589" t="s">
        <v>3841</v>
      </c>
      <c r="L2127" s="590">
        <v>43073</v>
      </c>
      <c r="M2127" s="589" t="s">
        <v>71</v>
      </c>
      <c r="N2127" s="589" t="s">
        <v>10221</v>
      </c>
    </row>
    <row r="2128" spans="1:14" x14ac:dyDescent="0.2">
      <c r="A2128" s="589" t="s">
        <v>611</v>
      </c>
      <c r="B2128" s="589" t="s">
        <v>88</v>
      </c>
      <c r="C2128" s="589" t="s">
        <v>89</v>
      </c>
      <c r="D2128" s="589" t="s">
        <v>90</v>
      </c>
      <c r="E2128" s="589" t="s">
        <v>10222</v>
      </c>
      <c r="F2128" s="590">
        <v>43069</v>
      </c>
      <c r="G2128" s="591">
        <v>826.33</v>
      </c>
      <c r="H2128" s="591">
        <v>1</v>
      </c>
      <c r="I2128" s="591">
        <f t="shared" si="33"/>
        <v>826.33</v>
      </c>
      <c r="J2128" s="589" t="s">
        <v>10223</v>
      </c>
      <c r="K2128" s="589" t="s">
        <v>3841</v>
      </c>
      <c r="L2128" s="590">
        <v>43073</v>
      </c>
      <c r="M2128" s="589" t="s">
        <v>71</v>
      </c>
      <c r="N2128" s="589" t="s">
        <v>10224</v>
      </c>
    </row>
    <row r="2129" spans="1:14" x14ac:dyDescent="0.2">
      <c r="A2129" s="589" t="s">
        <v>611</v>
      </c>
      <c r="B2129" s="589" t="s">
        <v>88</v>
      </c>
      <c r="C2129" s="589" t="s">
        <v>89</v>
      </c>
      <c r="D2129" s="589" t="s">
        <v>90</v>
      </c>
      <c r="E2129" s="589" t="s">
        <v>10225</v>
      </c>
      <c r="F2129" s="590">
        <v>43069</v>
      </c>
      <c r="G2129" s="591">
        <v>29.03</v>
      </c>
      <c r="H2129" s="591">
        <v>1</v>
      </c>
      <c r="I2129" s="591">
        <f t="shared" si="33"/>
        <v>29.03</v>
      </c>
      <c r="J2129" s="589" t="s">
        <v>10223</v>
      </c>
      <c r="K2129" s="589" t="s">
        <v>3841</v>
      </c>
      <c r="L2129" s="590">
        <v>43073</v>
      </c>
      <c r="M2129" s="589" t="s">
        <v>71</v>
      </c>
      <c r="N2129" s="589" t="s">
        <v>10224</v>
      </c>
    </row>
    <row r="2130" spans="1:14" x14ac:dyDescent="0.2">
      <c r="A2130" s="589" t="s">
        <v>611</v>
      </c>
      <c r="B2130" s="589" t="s">
        <v>88</v>
      </c>
      <c r="C2130" s="589" t="s">
        <v>89</v>
      </c>
      <c r="D2130" s="589" t="s">
        <v>90</v>
      </c>
      <c r="E2130" s="589" t="s">
        <v>10226</v>
      </c>
      <c r="F2130" s="590">
        <v>43069</v>
      </c>
      <c r="G2130" s="591">
        <v>355.96</v>
      </c>
      <c r="H2130" s="591">
        <v>1</v>
      </c>
      <c r="I2130" s="591">
        <f t="shared" si="33"/>
        <v>355.96</v>
      </c>
      <c r="J2130" s="589" t="s">
        <v>10227</v>
      </c>
      <c r="K2130" s="589" t="s">
        <v>111</v>
      </c>
      <c r="L2130" s="590">
        <v>43073</v>
      </c>
      <c r="M2130" s="589" t="s">
        <v>71</v>
      </c>
      <c r="N2130" s="589" t="s">
        <v>10228</v>
      </c>
    </row>
    <row r="2131" spans="1:14" x14ac:dyDescent="0.2">
      <c r="A2131" s="589" t="s">
        <v>611</v>
      </c>
      <c r="B2131" s="589" t="s">
        <v>88</v>
      </c>
      <c r="C2131" s="589" t="s">
        <v>89</v>
      </c>
      <c r="D2131" s="589" t="s">
        <v>90</v>
      </c>
      <c r="E2131" s="589" t="s">
        <v>10229</v>
      </c>
      <c r="F2131" s="590">
        <v>43069</v>
      </c>
      <c r="G2131" s="591">
        <v>120.3</v>
      </c>
      <c r="H2131" s="591">
        <v>1</v>
      </c>
      <c r="I2131" s="591">
        <f t="shared" si="33"/>
        <v>120.3</v>
      </c>
      <c r="J2131" s="589" t="s">
        <v>10230</v>
      </c>
      <c r="K2131" s="589" t="s">
        <v>111</v>
      </c>
      <c r="L2131" s="590">
        <v>43073</v>
      </c>
      <c r="M2131" s="589" t="s">
        <v>71</v>
      </c>
      <c r="N2131" s="589" t="s">
        <v>10231</v>
      </c>
    </row>
    <row r="2132" spans="1:14" x14ac:dyDescent="0.2">
      <c r="A2132" s="589" t="s">
        <v>611</v>
      </c>
      <c r="B2132" s="589" t="s">
        <v>88</v>
      </c>
      <c r="C2132" s="589" t="s">
        <v>89</v>
      </c>
      <c r="D2132" s="589" t="s">
        <v>90</v>
      </c>
      <c r="E2132" s="589" t="s">
        <v>10232</v>
      </c>
      <c r="F2132" s="590">
        <v>43069</v>
      </c>
      <c r="G2132" s="591">
        <v>105.88</v>
      </c>
      <c r="H2132" s="591">
        <v>1</v>
      </c>
      <c r="I2132" s="591">
        <f t="shared" si="33"/>
        <v>105.88</v>
      </c>
      <c r="J2132" s="589" t="s">
        <v>10233</v>
      </c>
      <c r="K2132" s="589" t="s">
        <v>111</v>
      </c>
      <c r="L2132" s="590">
        <v>43073</v>
      </c>
      <c r="M2132" s="589" t="s">
        <v>71</v>
      </c>
      <c r="N2132" s="589" t="s">
        <v>10234</v>
      </c>
    </row>
    <row r="2133" spans="1:14" x14ac:dyDescent="0.2">
      <c r="A2133" s="589" t="s">
        <v>611</v>
      </c>
      <c r="B2133" s="589" t="s">
        <v>88</v>
      </c>
      <c r="C2133" s="589" t="s">
        <v>89</v>
      </c>
      <c r="D2133" s="589" t="s">
        <v>90</v>
      </c>
      <c r="E2133" s="589" t="s">
        <v>10235</v>
      </c>
      <c r="F2133" s="590">
        <v>43069</v>
      </c>
      <c r="G2133" s="591">
        <v>97.44</v>
      </c>
      <c r="H2133" s="591">
        <v>1</v>
      </c>
      <c r="I2133" s="591">
        <f t="shared" si="33"/>
        <v>97.44</v>
      </c>
      <c r="J2133" s="589" t="s">
        <v>10236</v>
      </c>
      <c r="K2133" s="589" t="s">
        <v>129</v>
      </c>
      <c r="L2133" s="590">
        <v>43073</v>
      </c>
      <c r="M2133" s="589" t="s">
        <v>71</v>
      </c>
      <c r="N2133" s="589" t="s">
        <v>10237</v>
      </c>
    </row>
    <row r="2134" spans="1:14" x14ac:dyDescent="0.2">
      <c r="A2134" s="589" t="s">
        <v>611</v>
      </c>
      <c r="B2134" s="589" t="s">
        <v>88</v>
      </c>
      <c r="C2134" s="589" t="s">
        <v>89</v>
      </c>
      <c r="D2134" s="589" t="s">
        <v>90</v>
      </c>
      <c r="E2134" s="589" t="s">
        <v>10238</v>
      </c>
      <c r="F2134" s="590">
        <v>43069</v>
      </c>
      <c r="G2134" s="591">
        <v>65.47</v>
      </c>
      <c r="H2134" s="591">
        <v>1</v>
      </c>
      <c r="I2134" s="591">
        <f t="shared" si="33"/>
        <v>65.47</v>
      </c>
      <c r="J2134" s="589" t="s">
        <v>10239</v>
      </c>
      <c r="K2134" s="589" t="s">
        <v>111</v>
      </c>
      <c r="L2134" s="590">
        <v>43073</v>
      </c>
      <c r="M2134" s="589" t="s">
        <v>71</v>
      </c>
      <c r="N2134" s="589" t="s">
        <v>10240</v>
      </c>
    </row>
    <row r="2135" spans="1:14" x14ac:dyDescent="0.2">
      <c r="A2135" s="589" t="s">
        <v>611</v>
      </c>
      <c r="B2135" s="589" t="s">
        <v>88</v>
      </c>
      <c r="C2135" s="589" t="s">
        <v>89</v>
      </c>
      <c r="D2135" s="589" t="s">
        <v>90</v>
      </c>
      <c r="E2135" s="589" t="s">
        <v>10241</v>
      </c>
      <c r="F2135" s="590">
        <v>43069</v>
      </c>
      <c r="G2135" s="591">
        <v>40.1</v>
      </c>
      <c r="H2135" s="591">
        <v>1</v>
      </c>
      <c r="I2135" s="591">
        <f t="shared" si="33"/>
        <v>40.1</v>
      </c>
      <c r="J2135" s="589" t="s">
        <v>10242</v>
      </c>
      <c r="K2135" s="589" t="s">
        <v>111</v>
      </c>
      <c r="L2135" s="590">
        <v>43073</v>
      </c>
      <c r="M2135" s="589" t="s">
        <v>71</v>
      </c>
      <c r="N2135" s="589" t="s">
        <v>10243</v>
      </c>
    </row>
    <row r="2136" spans="1:14" x14ac:dyDescent="0.2">
      <c r="A2136" s="589" t="s">
        <v>611</v>
      </c>
      <c r="B2136" s="589" t="s">
        <v>88</v>
      </c>
      <c r="C2136" s="589" t="s">
        <v>89</v>
      </c>
      <c r="D2136" s="589" t="s">
        <v>90</v>
      </c>
      <c r="E2136" s="589" t="s">
        <v>10244</v>
      </c>
      <c r="F2136" s="590">
        <v>43069</v>
      </c>
      <c r="G2136" s="591">
        <v>40.1</v>
      </c>
      <c r="H2136" s="591">
        <v>1</v>
      </c>
      <c r="I2136" s="591">
        <f t="shared" si="33"/>
        <v>40.1</v>
      </c>
      <c r="J2136" s="589" t="s">
        <v>10245</v>
      </c>
      <c r="K2136" s="589" t="s">
        <v>111</v>
      </c>
      <c r="L2136" s="590">
        <v>43073</v>
      </c>
      <c r="M2136" s="589" t="s">
        <v>71</v>
      </c>
      <c r="N2136" s="589" t="s">
        <v>10246</v>
      </c>
    </row>
    <row r="2137" spans="1:14" x14ac:dyDescent="0.2">
      <c r="A2137" s="589" t="s">
        <v>611</v>
      </c>
      <c r="B2137" s="589" t="s">
        <v>88</v>
      </c>
      <c r="C2137" s="589" t="s">
        <v>89</v>
      </c>
      <c r="D2137" s="589" t="s">
        <v>90</v>
      </c>
      <c r="E2137" s="589" t="s">
        <v>10247</v>
      </c>
      <c r="F2137" s="590">
        <v>43069</v>
      </c>
      <c r="G2137" s="591">
        <v>38.9</v>
      </c>
      <c r="H2137" s="591">
        <v>1</v>
      </c>
      <c r="I2137" s="591">
        <f t="shared" si="33"/>
        <v>38.9</v>
      </c>
      <c r="J2137" s="589" t="s">
        <v>10248</v>
      </c>
      <c r="K2137" s="589" t="s">
        <v>9460</v>
      </c>
      <c r="L2137" s="590">
        <v>43073</v>
      </c>
      <c r="M2137" s="589" t="s">
        <v>71</v>
      </c>
      <c r="N2137" s="589" t="s">
        <v>10249</v>
      </c>
    </row>
    <row r="2138" spans="1:14" x14ac:dyDescent="0.2">
      <c r="A2138" s="589" t="s">
        <v>611</v>
      </c>
      <c r="B2138" s="589" t="s">
        <v>88</v>
      </c>
      <c r="C2138" s="589" t="s">
        <v>89</v>
      </c>
      <c r="D2138" s="589" t="s">
        <v>90</v>
      </c>
      <c r="E2138" s="589" t="s">
        <v>10250</v>
      </c>
      <c r="F2138" s="590">
        <v>43069</v>
      </c>
      <c r="G2138" s="591">
        <v>505.63</v>
      </c>
      <c r="H2138" s="591">
        <v>1</v>
      </c>
      <c r="I2138" s="591">
        <f t="shared" si="33"/>
        <v>505.63</v>
      </c>
      <c r="J2138" s="589" t="s">
        <v>10251</v>
      </c>
      <c r="K2138" s="589" t="s">
        <v>4460</v>
      </c>
      <c r="L2138" s="590">
        <v>43073</v>
      </c>
      <c r="M2138" s="589" t="s">
        <v>71</v>
      </c>
      <c r="N2138" s="589" t="s">
        <v>10252</v>
      </c>
    </row>
    <row r="2139" spans="1:14" x14ac:dyDescent="0.2">
      <c r="A2139" s="589" t="s">
        <v>611</v>
      </c>
      <c r="B2139" s="589" t="s">
        <v>88</v>
      </c>
      <c r="C2139" s="589" t="s">
        <v>89</v>
      </c>
      <c r="D2139" s="589" t="s">
        <v>90</v>
      </c>
      <c r="E2139" s="589" t="s">
        <v>10253</v>
      </c>
      <c r="F2139" s="590">
        <v>43069</v>
      </c>
      <c r="G2139" s="591">
        <v>26.22</v>
      </c>
      <c r="H2139" s="591">
        <v>1</v>
      </c>
      <c r="I2139" s="591">
        <f t="shared" si="33"/>
        <v>26.22</v>
      </c>
      <c r="J2139" s="589" t="s">
        <v>10254</v>
      </c>
      <c r="K2139" s="589" t="s">
        <v>4460</v>
      </c>
      <c r="L2139" s="590">
        <v>43073</v>
      </c>
      <c r="M2139" s="589" t="s">
        <v>71</v>
      </c>
      <c r="N2139" s="589" t="s">
        <v>10255</v>
      </c>
    </row>
    <row r="2140" spans="1:14" x14ac:dyDescent="0.2">
      <c r="A2140" s="589" t="s">
        <v>611</v>
      </c>
      <c r="B2140" s="589" t="s">
        <v>88</v>
      </c>
      <c r="C2140" s="589" t="s">
        <v>89</v>
      </c>
      <c r="D2140" s="589" t="s">
        <v>90</v>
      </c>
      <c r="E2140" s="589" t="s">
        <v>10256</v>
      </c>
      <c r="F2140" s="590">
        <v>43069</v>
      </c>
      <c r="G2140" s="591">
        <v>102.97</v>
      </c>
      <c r="H2140" s="591">
        <v>1</v>
      </c>
      <c r="I2140" s="591">
        <f t="shared" si="33"/>
        <v>102.97</v>
      </c>
      <c r="J2140" s="589" t="s">
        <v>10257</v>
      </c>
      <c r="K2140" s="589" t="s">
        <v>129</v>
      </c>
      <c r="L2140" s="590">
        <v>43073</v>
      </c>
      <c r="M2140" s="589" t="s">
        <v>71</v>
      </c>
      <c r="N2140" s="589" t="s">
        <v>10258</v>
      </c>
    </row>
    <row r="2141" spans="1:14" x14ac:dyDescent="0.2">
      <c r="A2141" s="589" t="s">
        <v>611</v>
      </c>
      <c r="B2141" s="589" t="s">
        <v>88</v>
      </c>
      <c r="C2141" s="589" t="s">
        <v>89</v>
      </c>
      <c r="D2141" s="589" t="s">
        <v>90</v>
      </c>
      <c r="E2141" s="589" t="s">
        <v>10259</v>
      </c>
      <c r="F2141" s="590">
        <v>43069</v>
      </c>
      <c r="G2141" s="591">
        <v>102.98</v>
      </c>
      <c r="H2141" s="591">
        <v>1</v>
      </c>
      <c r="I2141" s="591">
        <f t="shared" si="33"/>
        <v>102.98</v>
      </c>
      <c r="J2141" s="589" t="s">
        <v>10260</v>
      </c>
      <c r="K2141" s="589" t="s">
        <v>3841</v>
      </c>
      <c r="L2141" s="590">
        <v>43073</v>
      </c>
      <c r="M2141" s="589" t="s">
        <v>71</v>
      </c>
      <c r="N2141" s="589" t="s">
        <v>10261</v>
      </c>
    </row>
    <row r="2142" spans="1:14" x14ac:dyDescent="0.2">
      <c r="A2142" s="589" t="s">
        <v>611</v>
      </c>
      <c r="B2142" s="589" t="s">
        <v>88</v>
      </c>
      <c r="C2142" s="589" t="s">
        <v>89</v>
      </c>
      <c r="D2142" s="589" t="s">
        <v>90</v>
      </c>
      <c r="E2142" s="589" t="s">
        <v>10262</v>
      </c>
      <c r="F2142" s="590">
        <v>43069</v>
      </c>
      <c r="G2142" s="591">
        <v>172.45</v>
      </c>
      <c r="H2142" s="591">
        <v>1</v>
      </c>
      <c r="I2142" s="591">
        <f t="shared" si="33"/>
        <v>172.45</v>
      </c>
      <c r="J2142" s="589" t="s">
        <v>10263</v>
      </c>
      <c r="K2142" s="589" t="s">
        <v>2429</v>
      </c>
      <c r="L2142" s="590">
        <v>43073</v>
      </c>
      <c r="M2142" s="589" t="s">
        <v>71</v>
      </c>
      <c r="N2142" s="589" t="s">
        <v>10264</v>
      </c>
    </row>
    <row r="2143" spans="1:14" x14ac:dyDescent="0.2">
      <c r="A2143" s="589" t="s">
        <v>611</v>
      </c>
      <c r="B2143" s="589" t="s">
        <v>88</v>
      </c>
      <c r="C2143" s="589" t="s">
        <v>89</v>
      </c>
      <c r="D2143" s="589" t="s">
        <v>90</v>
      </c>
      <c r="E2143" s="589" t="s">
        <v>10265</v>
      </c>
      <c r="F2143" s="590">
        <v>43069</v>
      </c>
      <c r="G2143" s="591">
        <v>29.52</v>
      </c>
      <c r="H2143" s="591">
        <v>1</v>
      </c>
      <c r="I2143" s="591">
        <f t="shared" si="33"/>
        <v>29.52</v>
      </c>
      <c r="J2143" s="589" t="s">
        <v>474</v>
      </c>
      <c r="K2143" s="589" t="s">
        <v>457</v>
      </c>
      <c r="L2143" s="590">
        <v>43073</v>
      </c>
      <c r="M2143" s="589" t="s">
        <v>71</v>
      </c>
      <c r="N2143" s="589" t="s">
        <v>474</v>
      </c>
    </row>
    <row r="2144" spans="1:14" x14ac:dyDescent="0.2">
      <c r="A2144" s="589" t="s">
        <v>611</v>
      </c>
      <c r="B2144" s="589" t="s">
        <v>2066</v>
      </c>
      <c r="C2144" s="589" t="s">
        <v>2067</v>
      </c>
      <c r="D2144" s="589" t="s">
        <v>2068</v>
      </c>
      <c r="E2144" s="589" t="s">
        <v>10266</v>
      </c>
      <c r="F2144" s="590">
        <v>43083</v>
      </c>
      <c r="G2144" s="591">
        <v>12.1</v>
      </c>
      <c r="H2144" s="591">
        <v>1</v>
      </c>
      <c r="I2144" s="591">
        <f t="shared" si="33"/>
        <v>12.1</v>
      </c>
      <c r="J2144" s="589" t="s">
        <v>10267</v>
      </c>
      <c r="K2144" s="589" t="s">
        <v>520</v>
      </c>
      <c r="L2144" s="590">
        <v>43084</v>
      </c>
      <c r="M2144" s="589" t="s">
        <v>71</v>
      </c>
      <c r="N2144" s="589" t="s">
        <v>10268</v>
      </c>
    </row>
    <row r="2145" spans="1:14" x14ac:dyDescent="0.2">
      <c r="A2145" s="589" t="s">
        <v>611</v>
      </c>
      <c r="B2145" s="589" t="s">
        <v>10269</v>
      </c>
      <c r="C2145" s="589" t="s">
        <v>10270</v>
      </c>
      <c r="D2145" s="589" t="s">
        <v>10271</v>
      </c>
      <c r="E2145" s="589" t="s">
        <v>10272</v>
      </c>
      <c r="F2145" s="590">
        <v>43083</v>
      </c>
      <c r="G2145" s="591">
        <v>122.63</v>
      </c>
      <c r="H2145" s="591">
        <v>1</v>
      </c>
      <c r="I2145" s="591">
        <f t="shared" si="33"/>
        <v>122.63</v>
      </c>
      <c r="J2145" s="589" t="s">
        <v>10273</v>
      </c>
      <c r="K2145" s="589" t="s">
        <v>2151</v>
      </c>
      <c r="L2145" s="590">
        <v>43083</v>
      </c>
      <c r="M2145" s="589" t="s">
        <v>71</v>
      </c>
      <c r="N2145" s="589" t="s">
        <v>10274</v>
      </c>
    </row>
    <row r="2146" spans="1:14" x14ac:dyDescent="0.2">
      <c r="A2146" s="589" t="s">
        <v>611</v>
      </c>
      <c r="B2146" s="589" t="s">
        <v>158</v>
      </c>
      <c r="C2146" s="589" t="s">
        <v>159</v>
      </c>
      <c r="D2146" s="589" t="s">
        <v>160</v>
      </c>
      <c r="E2146" s="589" t="s">
        <v>10275</v>
      </c>
      <c r="F2146" s="590">
        <v>43089</v>
      </c>
      <c r="G2146" s="591">
        <v>242</v>
      </c>
      <c r="H2146" s="591">
        <v>1</v>
      </c>
      <c r="I2146" s="591">
        <f t="shared" si="33"/>
        <v>242</v>
      </c>
      <c r="J2146" s="589" t="s">
        <v>474</v>
      </c>
      <c r="K2146" s="589" t="s">
        <v>346</v>
      </c>
      <c r="L2146" s="590">
        <v>43091</v>
      </c>
      <c r="M2146" s="589" t="s">
        <v>71</v>
      </c>
      <c r="N2146" s="589" t="s">
        <v>474</v>
      </c>
    </row>
    <row r="2147" spans="1:14" x14ac:dyDescent="0.2">
      <c r="A2147" s="589" t="s">
        <v>611</v>
      </c>
      <c r="B2147" s="589" t="s">
        <v>158</v>
      </c>
      <c r="C2147" s="589" t="s">
        <v>159</v>
      </c>
      <c r="D2147" s="589" t="s">
        <v>160</v>
      </c>
      <c r="E2147" s="589" t="s">
        <v>10276</v>
      </c>
      <c r="F2147" s="590">
        <v>43089</v>
      </c>
      <c r="G2147" s="591">
        <v>29.98</v>
      </c>
      <c r="H2147" s="591">
        <v>1</v>
      </c>
      <c r="I2147" s="591">
        <f t="shared" si="33"/>
        <v>29.98</v>
      </c>
      <c r="J2147" s="589" t="s">
        <v>10277</v>
      </c>
      <c r="K2147" s="589" t="s">
        <v>492</v>
      </c>
      <c r="L2147" s="590">
        <v>43091</v>
      </c>
      <c r="M2147" s="589" t="s">
        <v>71</v>
      </c>
      <c r="N2147" s="589" t="s">
        <v>10278</v>
      </c>
    </row>
    <row r="2148" spans="1:14" x14ac:dyDescent="0.2">
      <c r="A2148" s="589" t="s">
        <v>611</v>
      </c>
      <c r="B2148" s="589" t="s">
        <v>158</v>
      </c>
      <c r="C2148" s="589" t="s">
        <v>159</v>
      </c>
      <c r="D2148" s="589" t="s">
        <v>160</v>
      </c>
      <c r="E2148" s="589" t="s">
        <v>10279</v>
      </c>
      <c r="F2148" s="590">
        <v>43089</v>
      </c>
      <c r="G2148" s="591">
        <v>36.57</v>
      </c>
      <c r="H2148" s="591">
        <v>1</v>
      </c>
      <c r="I2148" s="591">
        <f t="shared" si="33"/>
        <v>36.57</v>
      </c>
      <c r="J2148" s="589" t="s">
        <v>474</v>
      </c>
      <c r="K2148" s="589" t="s">
        <v>346</v>
      </c>
      <c r="L2148" s="590">
        <v>43091</v>
      </c>
      <c r="M2148" s="589" t="s">
        <v>71</v>
      </c>
      <c r="N2148" s="589" t="s">
        <v>474</v>
      </c>
    </row>
    <row r="2149" spans="1:14" x14ac:dyDescent="0.2">
      <c r="A2149" s="589" t="s">
        <v>611</v>
      </c>
      <c r="B2149" s="589" t="s">
        <v>158</v>
      </c>
      <c r="C2149" s="589" t="s">
        <v>159</v>
      </c>
      <c r="D2149" s="589" t="s">
        <v>160</v>
      </c>
      <c r="E2149" s="589" t="s">
        <v>10280</v>
      </c>
      <c r="F2149" s="590">
        <v>43089</v>
      </c>
      <c r="G2149" s="591">
        <v>610.65</v>
      </c>
      <c r="H2149" s="591">
        <v>1</v>
      </c>
      <c r="I2149" s="591">
        <f t="shared" si="33"/>
        <v>610.65</v>
      </c>
      <c r="J2149" s="589" t="s">
        <v>10281</v>
      </c>
      <c r="K2149" s="589" t="s">
        <v>457</v>
      </c>
      <c r="L2149" s="590">
        <v>43091</v>
      </c>
      <c r="M2149" s="589" t="s">
        <v>71</v>
      </c>
      <c r="N2149" s="589" t="s">
        <v>10282</v>
      </c>
    </row>
    <row r="2150" spans="1:14" x14ac:dyDescent="0.2">
      <c r="A2150" s="589" t="s">
        <v>611</v>
      </c>
      <c r="B2150" s="589" t="s">
        <v>158</v>
      </c>
      <c r="C2150" s="589" t="s">
        <v>159</v>
      </c>
      <c r="D2150" s="589" t="s">
        <v>160</v>
      </c>
      <c r="E2150" s="589" t="s">
        <v>10283</v>
      </c>
      <c r="F2150" s="590">
        <v>43089</v>
      </c>
      <c r="G2150" s="591">
        <v>225.5</v>
      </c>
      <c r="H2150" s="591">
        <v>1</v>
      </c>
      <c r="I2150" s="591">
        <f t="shared" si="33"/>
        <v>225.5</v>
      </c>
      <c r="J2150" s="589" t="s">
        <v>474</v>
      </c>
      <c r="K2150" s="589" t="s">
        <v>515</v>
      </c>
      <c r="L2150" s="590">
        <v>43091</v>
      </c>
      <c r="M2150" s="589" t="s">
        <v>71</v>
      </c>
      <c r="N2150" s="589" t="s">
        <v>474</v>
      </c>
    </row>
    <row r="2151" spans="1:14" x14ac:dyDescent="0.2">
      <c r="A2151" s="589" t="s">
        <v>611</v>
      </c>
      <c r="B2151" s="589" t="s">
        <v>158</v>
      </c>
      <c r="C2151" s="589" t="s">
        <v>159</v>
      </c>
      <c r="D2151" s="589" t="s">
        <v>160</v>
      </c>
      <c r="E2151" s="589" t="s">
        <v>10284</v>
      </c>
      <c r="F2151" s="590">
        <v>43089</v>
      </c>
      <c r="G2151" s="591">
        <v>629.48</v>
      </c>
      <c r="H2151" s="591">
        <v>1</v>
      </c>
      <c r="I2151" s="591">
        <f t="shared" si="33"/>
        <v>629.48</v>
      </c>
      <c r="J2151" s="589" t="s">
        <v>474</v>
      </c>
      <c r="K2151" s="589" t="s">
        <v>224</v>
      </c>
      <c r="L2151" s="590">
        <v>43091</v>
      </c>
      <c r="M2151" s="589" t="s">
        <v>71</v>
      </c>
      <c r="N2151" s="589" t="s">
        <v>474</v>
      </c>
    </row>
    <row r="2152" spans="1:14" x14ac:dyDescent="0.2">
      <c r="A2152" s="589" t="s">
        <v>611</v>
      </c>
      <c r="B2152" s="589" t="s">
        <v>158</v>
      </c>
      <c r="C2152" s="589" t="s">
        <v>159</v>
      </c>
      <c r="D2152" s="589" t="s">
        <v>160</v>
      </c>
      <c r="E2152" s="589" t="s">
        <v>10285</v>
      </c>
      <c r="F2152" s="590">
        <v>43089</v>
      </c>
      <c r="G2152" s="591">
        <v>70.03</v>
      </c>
      <c r="H2152" s="591">
        <v>1</v>
      </c>
      <c r="I2152" s="591">
        <f t="shared" si="33"/>
        <v>70.03</v>
      </c>
      <c r="J2152" s="589" t="s">
        <v>474</v>
      </c>
      <c r="K2152" s="589" t="s">
        <v>515</v>
      </c>
      <c r="L2152" s="590">
        <v>43091</v>
      </c>
      <c r="M2152" s="589" t="s">
        <v>71</v>
      </c>
      <c r="N2152" s="589" t="s">
        <v>474</v>
      </c>
    </row>
    <row r="2153" spans="1:14" x14ac:dyDescent="0.2">
      <c r="A2153" s="589" t="s">
        <v>611</v>
      </c>
      <c r="B2153" s="589" t="s">
        <v>158</v>
      </c>
      <c r="C2153" s="589" t="s">
        <v>159</v>
      </c>
      <c r="D2153" s="589" t="s">
        <v>160</v>
      </c>
      <c r="E2153" s="589" t="s">
        <v>10286</v>
      </c>
      <c r="F2153" s="590">
        <v>43089</v>
      </c>
      <c r="G2153" s="591">
        <v>565.07000000000005</v>
      </c>
      <c r="H2153" s="591">
        <v>1</v>
      </c>
      <c r="I2153" s="591">
        <f t="shared" si="33"/>
        <v>565.07000000000005</v>
      </c>
      <c r="J2153" s="589" t="s">
        <v>474</v>
      </c>
      <c r="K2153" s="589" t="s">
        <v>10287</v>
      </c>
      <c r="L2153" s="590">
        <v>43089</v>
      </c>
      <c r="M2153" s="589" t="s">
        <v>71</v>
      </c>
      <c r="N2153" s="589" t="s">
        <v>474</v>
      </c>
    </row>
    <row r="2154" spans="1:14" x14ac:dyDescent="0.2">
      <c r="A2154" s="589" t="s">
        <v>611</v>
      </c>
      <c r="B2154" s="589" t="s">
        <v>158</v>
      </c>
      <c r="C2154" s="589" t="s">
        <v>159</v>
      </c>
      <c r="D2154" s="589" t="s">
        <v>160</v>
      </c>
      <c r="E2154" s="589" t="s">
        <v>10288</v>
      </c>
      <c r="F2154" s="590">
        <v>43089</v>
      </c>
      <c r="G2154" s="591">
        <v>1626.24</v>
      </c>
      <c r="H2154" s="591">
        <v>1</v>
      </c>
      <c r="I2154" s="591">
        <f t="shared" si="33"/>
        <v>1626.24</v>
      </c>
      <c r="J2154" s="589" t="s">
        <v>10289</v>
      </c>
      <c r="K2154" s="589" t="s">
        <v>181</v>
      </c>
      <c r="L2154" s="590">
        <v>43089</v>
      </c>
      <c r="M2154" s="589" t="s">
        <v>71</v>
      </c>
      <c r="N2154" s="589" t="s">
        <v>10290</v>
      </c>
    </row>
    <row r="2155" spans="1:14" x14ac:dyDescent="0.2">
      <c r="A2155" s="589" t="s">
        <v>611</v>
      </c>
      <c r="B2155" s="589" t="s">
        <v>158</v>
      </c>
      <c r="C2155" s="589" t="s">
        <v>159</v>
      </c>
      <c r="D2155" s="589" t="s">
        <v>160</v>
      </c>
      <c r="E2155" s="589" t="s">
        <v>10291</v>
      </c>
      <c r="F2155" s="590">
        <v>43088</v>
      </c>
      <c r="G2155" s="591">
        <v>2358.37</v>
      </c>
      <c r="H2155" s="591">
        <v>1</v>
      </c>
      <c r="I2155" s="591">
        <f t="shared" si="33"/>
        <v>2358.37</v>
      </c>
      <c r="J2155" s="589" t="s">
        <v>474</v>
      </c>
      <c r="K2155" s="589" t="s">
        <v>438</v>
      </c>
      <c r="L2155" s="590">
        <v>43089</v>
      </c>
      <c r="M2155" s="589" t="s">
        <v>71</v>
      </c>
      <c r="N2155" s="589" t="s">
        <v>474</v>
      </c>
    </row>
    <row r="2156" spans="1:14" x14ac:dyDescent="0.2">
      <c r="A2156" s="589" t="s">
        <v>611</v>
      </c>
      <c r="B2156" s="589" t="s">
        <v>158</v>
      </c>
      <c r="C2156" s="589" t="s">
        <v>159</v>
      </c>
      <c r="D2156" s="589" t="s">
        <v>160</v>
      </c>
      <c r="E2156" s="589" t="s">
        <v>10292</v>
      </c>
      <c r="F2156" s="590">
        <v>43088</v>
      </c>
      <c r="G2156" s="591">
        <v>32.67</v>
      </c>
      <c r="H2156" s="591">
        <v>1</v>
      </c>
      <c r="I2156" s="591">
        <f t="shared" si="33"/>
        <v>32.67</v>
      </c>
      <c r="J2156" s="589" t="s">
        <v>474</v>
      </c>
      <c r="K2156" s="589" t="s">
        <v>346</v>
      </c>
      <c r="L2156" s="590">
        <v>43089</v>
      </c>
      <c r="M2156" s="589" t="s">
        <v>71</v>
      </c>
      <c r="N2156" s="589" t="s">
        <v>474</v>
      </c>
    </row>
    <row r="2157" spans="1:14" x14ac:dyDescent="0.2">
      <c r="A2157" s="589" t="s">
        <v>611</v>
      </c>
      <c r="B2157" s="589" t="s">
        <v>158</v>
      </c>
      <c r="C2157" s="589" t="s">
        <v>159</v>
      </c>
      <c r="D2157" s="589" t="s">
        <v>160</v>
      </c>
      <c r="E2157" s="589" t="s">
        <v>10293</v>
      </c>
      <c r="F2157" s="590">
        <v>43088</v>
      </c>
      <c r="G2157" s="591">
        <v>36.11</v>
      </c>
      <c r="H2157" s="591">
        <v>1</v>
      </c>
      <c r="I2157" s="591">
        <f t="shared" si="33"/>
        <v>36.11</v>
      </c>
      <c r="J2157" s="589" t="s">
        <v>474</v>
      </c>
      <c r="K2157" s="589" t="s">
        <v>711</v>
      </c>
      <c r="L2157" s="590">
        <v>43089</v>
      </c>
      <c r="M2157" s="589" t="s">
        <v>71</v>
      </c>
      <c r="N2157" s="589" t="s">
        <v>474</v>
      </c>
    </row>
    <row r="2158" spans="1:14" x14ac:dyDescent="0.2">
      <c r="A2158" s="589" t="s">
        <v>611</v>
      </c>
      <c r="B2158" s="589" t="s">
        <v>158</v>
      </c>
      <c r="C2158" s="589" t="s">
        <v>159</v>
      </c>
      <c r="D2158" s="589" t="s">
        <v>160</v>
      </c>
      <c r="E2158" s="589" t="s">
        <v>10294</v>
      </c>
      <c r="F2158" s="590">
        <v>43088</v>
      </c>
      <c r="G2158" s="591">
        <v>17.059999999999999</v>
      </c>
      <c r="H2158" s="591">
        <v>1</v>
      </c>
      <c r="I2158" s="591">
        <f t="shared" si="33"/>
        <v>17.059999999999999</v>
      </c>
      <c r="J2158" s="589" t="s">
        <v>474</v>
      </c>
      <c r="K2158" s="589" t="s">
        <v>1829</v>
      </c>
      <c r="L2158" s="590">
        <v>43089</v>
      </c>
      <c r="M2158" s="589" t="s">
        <v>71</v>
      </c>
      <c r="N2158" s="589" t="s">
        <v>474</v>
      </c>
    </row>
    <row r="2159" spans="1:14" x14ac:dyDescent="0.2">
      <c r="A2159" s="589" t="s">
        <v>611</v>
      </c>
      <c r="B2159" s="589" t="s">
        <v>158</v>
      </c>
      <c r="C2159" s="589" t="s">
        <v>159</v>
      </c>
      <c r="D2159" s="589" t="s">
        <v>160</v>
      </c>
      <c r="E2159" s="589" t="s">
        <v>10295</v>
      </c>
      <c r="F2159" s="590">
        <v>43088</v>
      </c>
      <c r="G2159" s="591">
        <v>2281.41</v>
      </c>
      <c r="H2159" s="591">
        <v>1</v>
      </c>
      <c r="I2159" s="591">
        <f t="shared" si="33"/>
        <v>2281.41</v>
      </c>
      <c r="J2159" s="589" t="s">
        <v>474</v>
      </c>
      <c r="K2159" s="589" t="s">
        <v>2452</v>
      </c>
      <c r="L2159" s="590">
        <v>43089</v>
      </c>
      <c r="M2159" s="589" t="s">
        <v>71</v>
      </c>
      <c r="N2159" s="589" t="s">
        <v>474</v>
      </c>
    </row>
    <row r="2160" spans="1:14" x14ac:dyDescent="0.2">
      <c r="A2160" s="589" t="s">
        <v>611</v>
      </c>
      <c r="B2160" s="589" t="s">
        <v>158</v>
      </c>
      <c r="C2160" s="589" t="s">
        <v>159</v>
      </c>
      <c r="D2160" s="589" t="s">
        <v>160</v>
      </c>
      <c r="E2160" s="589" t="s">
        <v>10296</v>
      </c>
      <c r="F2160" s="590">
        <v>43082</v>
      </c>
      <c r="G2160" s="591">
        <v>816.75</v>
      </c>
      <c r="H2160" s="591">
        <v>1</v>
      </c>
      <c r="I2160" s="591">
        <f t="shared" si="33"/>
        <v>816.75</v>
      </c>
      <c r="J2160" s="589" t="s">
        <v>474</v>
      </c>
      <c r="K2160" s="589" t="s">
        <v>548</v>
      </c>
      <c r="L2160" s="590">
        <v>43084</v>
      </c>
      <c r="M2160" s="589" t="s">
        <v>71</v>
      </c>
      <c r="N2160" s="589" t="s">
        <v>474</v>
      </c>
    </row>
    <row r="2161" spans="1:14" x14ac:dyDescent="0.2">
      <c r="A2161" s="589" t="s">
        <v>611</v>
      </c>
      <c r="B2161" s="589" t="s">
        <v>158</v>
      </c>
      <c r="C2161" s="589" t="s">
        <v>159</v>
      </c>
      <c r="D2161" s="589" t="s">
        <v>160</v>
      </c>
      <c r="E2161" s="589" t="s">
        <v>10297</v>
      </c>
      <c r="F2161" s="590">
        <v>43082</v>
      </c>
      <c r="G2161" s="591">
        <v>1500</v>
      </c>
      <c r="H2161" s="591">
        <v>1</v>
      </c>
      <c r="I2161" s="591">
        <f t="shared" si="33"/>
        <v>1500</v>
      </c>
      <c r="J2161" s="589" t="s">
        <v>10298</v>
      </c>
      <c r="K2161" s="589" t="s">
        <v>84</v>
      </c>
      <c r="L2161" s="590">
        <v>43084</v>
      </c>
      <c r="M2161" s="589" t="s">
        <v>71</v>
      </c>
      <c r="N2161" s="589" t="s">
        <v>10299</v>
      </c>
    </row>
    <row r="2162" spans="1:14" x14ac:dyDescent="0.2">
      <c r="A2162" s="589" t="s">
        <v>611</v>
      </c>
      <c r="B2162" s="589" t="s">
        <v>158</v>
      </c>
      <c r="C2162" s="589" t="s">
        <v>159</v>
      </c>
      <c r="D2162" s="589" t="s">
        <v>160</v>
      </c>
      <c r="E2162" s="589" t="s">
        <v>10300</v>
      </c>
      <c r="F2162" s="590">
        <v>43082</v>
      </c>
      <c r="G2162" s="591">
        <v>539.62</v>
      </c>
      <c r="H2162" s="591">
        <v>1</v>
      </c>
      <c r="I2162" s="591">
        <f t="shared" si="33"/>
        <v>539.62</v>
      </c>
      <c r="J2162" s="589" t="s">
        <v>10301</v>
      </c>
      <c r="K2162" s="589" t="s">
        <v>84</v>
      </c>
      <c r="L2162" s="590">
        <v>43084</v>
      </c>
      <c r="M2162" s="589" t="s">
        <v>71</v>
      </c>
      <c r="N2162" s="589" t="s">
        <v>10302</v>
      </c>
    </row>
    <row r="2163" spans="1:14" x14ac:dyDescent="0.2">
      <c r="A2163" s="589" t="s">
        <v>611</v>
      </c>
      <c r="B2163" s="589" t="s">
        <v>158</v>
      </c>
      <c r="C2163" s="589" t="s">
        <v>159</v>
      </c>
      <c r="D2163" s="589" t="s">
        <v>160</v>
      </c>
      <c r="E2163" s="589" t="s">
        <v>10303</v>
      </c>
      <c r="F2163" s="590">
        <v>43073</v>
      </c>
      <c r="G2163" s="591">
        <v>119.91</v>
      </c>
      <c r="H2163" s="591">
        <v>1</v>
      </c>
      <c r="I2163" s="591">
        <f t="shared" si="33"/>
        <v>119.91</v>
      </c>
      <c r="J2163" s="589" t="s">
        <v>474</v>
      </c>
      <c r="K2163" s="589" t="s">
        <v>5616</v>
      </c>
      <c r="L2163" s="590">
        <v>43074</v>
      </c>
      <c r="M2163" s="589" t="s">
        <v>71</v>
      </c>
      <c r="N2163" s="589" t="s">
        <v>474</v>
      </c>
    </row>
    <row r="2164" spans="1:14" x14ac:dyDescent="0.2">
      <c r="A2164" s="589" t="s">
        <v>611</v>
      </c>
      <c r="B2164" s="589" t="s">
        <v>158</v>
      </c>
      <c r="C2164" s="589" t="s">
        <v>159</v>
      </c>
      <c r="D2164" s="589" t="s">
        <v>160</v>
      </c>
      <c r="E2164" s="589" t="s">
        <v>10304</v>
      </c>
      <c r="F2164" s="590">
        <v>43069</v>
      </c>
      <c r="G2164" s="591">
        <v>310.97000000000003</v>
      </c>
      <c r="H2164" s="591">
        <v>1</v>
      </c>
      <c r="I2164" s="591">
        <f t="shared" si="33"/>
        <v>310.97000000000003</v>
      </c>
      <c r="J2164" s="589" t="s">
        <v>474</v>
      </c>
      <c r="K2164" s="589" t="s">
        <v>5616</v>
      </c>
      <c r="L2164" s="590">
        <v>43081</v>
      </c>
      <c r="M2164" s="589" t="s">
        <v>71</v>
      </c>
      <c r="N2164" s="589" t="s">
        <v>474</v>
      </c>
    </row>
    <row r="2165" spans="1:14" x14ac:dyDescent="0.2">
      <c r="A2165" s="589" t="s">
        <v>611</v>
      </c>
      <c r="B2165" s="589" t="s">
        <v>158</v>
      </c>
      <c r="C2165" s="589" t="s">
        <v>159</v>
      </c>
      <c r="D2165" s="589" t="s">
        <v>160</v>
      </c>
      <c r="E2165" s="589" t="s">
        <v>10305</v>
      </c>
      <c r="F2165" s="590">
        <v>43069</v>
      </c>
      <c r="G2165" s="591">
        <v>300</v>
      </c>
      <c r="H2165" s="591">
        <v>1</v>
      </c>
      <c r="I2165" s="591">
        <f t="shared" si="33"/>
        <v>300</v>
      </c>
      <c r="J2165" s="589" t="s">
        <v>474</v>
      </c>
      <c r="K2165" s="589" t="s">
        <v>1195</v>
      </c>
      <c r="L2165" s="590">
        <v>43081</v>
      </c>
      <c r="M2165" s="589" t="s">
        <v>71</v>
      </c>
      <c r="N2165" s="589" t="s">
        <v>474</v>
      </c>
    </row>
    <row r="2166" spans="1:14" x14ac:dyDescent="0.2">
      <c r="A2166" s="589" t="s">
        <v>611</v>
      </c>
      <c r="B2166" s="589" t="s">
        <v>158</v>
      </c>
      <c r="C2166" s="589" t="s">
        <v>159</v>
      </c>
      <c r="D2166" s="589" t="s">
        <v>160</v>
      </c>
      <c r="E2166" s="589" t="s">
        <v>10306</v>
      </c>
      <c r="F2166" s="590">
        <v>43069</v>
      </c>
      <c r="G2166" s="591">
        <v>590.25</v>
      </c>
      <c r="H2166" s="591">
        <v>1</v>
      </c>
      <c r="I2166" s="591">
        <f t="shared" si="33"/>
        <v>590.25</v>
      </c>
      <c r="J2166" s="589" t="s">
        <v>474</v>
      </c>
      <c r="K2166" s="589" t="s">
        <v>587</v>
      </c>
      <c r="L2166" s="590">
        <v>43080</v>
      </c>
      <c r="M2166" s="589" t="s">
        <v>71</v>
      </c>
      <c r="N2166" s="589" t="s">
        <v>474</v>
      </c>
    </row>
    <row r="2167" spans="1:14" x14ac:dyDescent="0.2">
      <c r="A2167" s="589" t="s">
        <v>611</v>
      </c>
      <c r="B2167" s="589" t="s">
        <v>158</v>
      </c>
      <c r="C2167" s="589" t="s">
        <v>159</v>
      </c>
      <c r="D2167" s="589" t="s">
        <v>160</v>
      </c>
      <c r="E2167" s="589" t="s">
        <v>10307</v>
      </c>
      <c r="F2167" s="590">
        <v>43069</v>
      </c>
      <c r="G2167" s="591">
        <v>1642.35</v>
      </c>
      <c r="H2167" s="591">
        <v>1</v>
      </c>
      <c r="I2167" s="591">
        <f t="shared" si="33"/>
        <v>1642.35</v>
      </c>
      <c r="J2167" s="589" t="s">
        <v>474</v>
      </c>
      <c r="K2167" s="589" t="s">
        <v>345</v>
      </c>
      <c r="L2167" s="590">
        <v>43074</v>
      </c>
      <c r="M2167" s="589" t="s">
        <v>71</v>
      </c>
      <c r="N2167" s="589" t="s">
        <v>474</v>
      </c>
    </row>
    <row r="2168" spans="1:14" x14ac:dyDescent="0.2">
      <c r="A2168" s="589" t="s">
        <v>611</v>
      </c>
      <c r="B2168" s="589" t="s">
        <v>158</v>
      </c>
      <c r="C2168" s="589" t="s">
        <v>159</v>
      </c>
      <c r="D2168" s="589" t="s">
        <v>160</v>
      </c>
      <c r="E2168" s="589" t="s">
        <v>10308</v>
      </c>
      <c r="F2168" s="590">
        <v>43069</v>
      </c>
      <c r="G2168" s="591">
        <v>344.85</v>
      </c>
      <c r="H2168" s="591">
        <v>1</v>
      </c>
      <c r="I2168" s="591">
        <f t="shared" si="33"/>
        <v>344.85</v>
      </c>
      <c r="J2168" s="589" t="s">
        <v>474</v>
      </c>
      <c r="K2168" s="589" t="s">
        <v>587</v>
      </c>
      <c r="L2168" s="590">
        <v>43074</v>
      </c>
      <c r="M2168" s="589" t="s">
        <v>71</v>
      </c>
      <c r="N2168" s="589" t="s">
        <v>474</v>
      </c>
    </row>
    <row r="2169" spans="1:14" x14ac:dyDescent="0.2">
      <c r="A2169" s="589" t="s">
        <v>611</v>
      </c>
      <c r="B2169" s="589" t="s">
        <v>158</v>
      </c>
      <c r="C2169" s="589" t="s">
        <v>159</v>
      </c>
      <c r="D2169" s="589" t="s">
        <v>160</v>
      </c>
      <c r="E2169" s="589" t="s">
        <v>10309</v>
      </c>
      <c r="F2169" s="590">
        <v>43069</v>
      </c>
      <c r="G2169" s="591">
        <v>254.1</v>
      </c>
      <c r="H2169" s="591">
        <v>1</v>
      </c>
      <c r="I2169" s="591">
        <f t="shared" si="33"/>
        <v>254.1</v>
      </c>
      <c r="J2169" s="589" t="s">
        <v>474</v>
      </c>
      <c r="K2169" s="589" t="s">
        <v>515</v>
      </c>
      <c r="L2169" s="590">
        <v>43074</v>
      </c>
      <c r="M2169" s="589" t="s">
        <v>71</v>
      </c>
      <c r="N2169" s="589" t="s">
        <v>474</v>
      </c>
    </row>
    <row r="2170" spans="1:14" x14ac:dyDescent="0.2">
      <c r="A2170" s="589" t="s">
        <v>611</v>
      </c>
      <c r="B2170" s="589" t="s">
        <v>158</v>
      </c>
      <c r="C2170" s="589" t="s">
        <v>159</v>
      </c>
      <c r="D2170" s="589" t="s">
        <v>160</v>
      </c>
      <c r="E2170" s="589" t="s">
        <v>10310</v>
      </c>
      <c r="F2170" s="590">
        <v>43069</v>
      </c>
      <c r="G2170" s="591">
        <v>449.82</v>
      </c>
      <c r="H2170" s="591">
        <v>1</v>
      </c>
      <c r="I2170" s="591">
        <f t="shared" si="33"/>
        <v>449.82</v>
      </c>
      <c r="J2170" s="589" t="s">
        <v>474</v>
      </c>
      <c r="K2170" s="589" t="s">
        <v>668</v>
      </c>
      <c r="L2170" s="590">
        <v>43073</v>
      </c>
      <c r="M2170" s="589" t="s">
        <v>71</v>
      </c>
      <c r="N2170" s="589" t="s">
        <v>474</v>
      </c>
    </row>
    <row r="2171" spans="1:14" x14ac:dyDescent="0.2">
      <c r="A2171" s="589" t="s">
        <v>611</v>
      </c>
      <c r="B2171" s="589" t="s">
        <v>158</v>
      </c>
      <c r="C2171" s="589" t="s">
        <v>159</v>
      </c>
      <c r="D2171" s="589" t="s">
        <v>160</v>
      </c>
      <c r="E2171" s="589" t="s">
        <v>10311</v>
      </c>
      <c r="F2171" s="590">
        <v>43069</v>
      </c>
      <c r="G2171" s="591">
        <v>63.53</v>
      </c>
      <c r="H2171" s="591">
        <v>1</v>
      </c>
      <c r="I2171" s="591">
        <f t="shared" si="33"/>
        <v>63.53</v>
      </c>
      <c r="J2171" s="589" t="s">
        <v>10312</v>
      </c>
      <c r="K2171" s="589" t="s">
        <v>668</v>
      </c>
      <c r="L2171" s="590">
        <v>43073</v>
      </c>
      <c r="M2171" s="589" t="s">
        <v>71</v>
      </c>
      <c r="N2171" s="589" t="s">
        <v>10313</v>
      </c>
    </row>
    <row r="2172" spans="1:14" x14ac:dyDescent="0.2">
      <c r="A2172" s="589" t="s">
        <v>611</v>
      </c>
      <c r="B2172" s="589" t="s">
        <v>158</v>
      </c>
      <c r="C2172" s="589" t="s">
        <v>159</v>
      </c>
      <c r="D2172" s="589" t="s">
        <v>160</v>
      </c>
      <c r="E2172" s="589" t="s">
        <v>10314</v>
      </c>
      <c r="F2172" s="590">
        <v>43069</v>
      </c>
      <c r="G2172" s="591">
        <v>50.82</v>
      </c>
      <c r="H2172" s="591">
        <v>1</v>
      </c>
      <c r="I2172" s="591">
        <f t="shared" si="33"/>
        <v>50.82</v>
      </c>
      <c r="J2172" s="589" t="s">
        <v>10315</v>
      </c>
      <c r="K2172" s="589" t="s">
        <v>668</v>
      </c>
      <c r="L2172" s="590">
        <v>43073</v>
      </c>
      <c r="M2172" s="589" t="s">
        <v>71</v>
      </c>
      <c r="N2172" s="589" t="s">
        <v>10316</v>
      </c>
    </row>
    <row r="2173" spans="1:14" x14ac:dyDescent="0.2">
      <c r="A2173" s="589" t="s">
        <v>611</v>
      </c>
      <c r="B2173" s="589" t="s">
        <v>158</v>
      </c>
      <c r="C2173" s="589" t="s">
        <v>159</v>
      </c>
      <c r="D2173" s="589" t="s">
        <v>160</v>
      </c>
      <c r="E2173" s="589" t="s">
        <v>10317</v>
      </c>
      <c r="F2173" s="590">
        <v>43069</v>
      </c>
      <c r="G2173" s="591">
        <v>215.48</v>
      </c>
      <c r="H2173" s="591">
        <v>1</v>
      </c>
      <c r="I2173" s="591">
        <f t="shared" si="33"/>
        <v>215.48</v>
      </c>
      <c r="J2173" s="589" t="s">
        <v>10318</v>
      </c>
      <c r="K2173" s="589" t="s">
        <v>668</v>
      </c>
      <c r="L2173" s="590">
        <v>43073</v>
      </c>
      <c r="M2173" s="589" t="s">
        <v>71</v>
      </c>
      <c r="N2173" s="589" t="s">
        <v>10319</v>
      </c>
    </row>
    <row r="2174" spans="1:14" x14ac:dyDescent="0.2">
      <c r="A2174" s="589" t="s">
        <v>611</v>
      </c>
      <c r="B2174" s="589" t="s">
        <v>158</v>
      </c>
      <c r="C2174" s="589" t="s">
        <v>159</v>
      </c>
      <c r="D2174" s="589" t="s">
        <v>160</v>
      </c>
      <c r="E2174" s="589" t="s">
        <v>10320</v>
      </c>
      <c r="F2174" s="590">
        <v>43069</v>
      </c>
      <c r="G2174" s="591">
        <v>225</v>
      </c>
      <c r="H2174" s="591">
        <v>1</v>
      </c>
      <c r="I2174" s="591">
        <f t="shared" si="33"/>
        <v>225</v>
      </c>
      <c r="J2174" s="589" t="s">
        <v>474</v>
      </c>
      <c r="K2174" s="589" t="s">
        <v>668</v>
      </c>
      <c r="L2174" s="590">
        <v>43073</v>
      </c>
      <c r="M2174" s="589" t="s">
        <v>71</v>
      </c>
      <c r="N2174" s="589" t="s">
        <v>474</v>
      </c>
    </row>
    <row r="2175" spans="1:14" x14ac:dyDescent="0.2">
      <c r="A2175" s="589" t="s">
        <v>611</v>
      </c>
      <c r="B2175" s="589" t="s">
        <v>158</v>
      </c>
      <c r="C2175" s="589" t="s">
        <v>159</v>
      </c>
      <c r="D2175" s="589" t="s">
        <v>160</v>
      </c>
      <c r="E2175" s="589" t="s">
        <v>10321</v>
      </c>
      <c r="F2175" s="590">
        <v>43063</v>
      </c>
      <c r="G2175" s="591">
        <v>9.86</v>
      </c>
      <c r="H2175" s="591">
        <v>1</v>
      </c>
      <c r="I2175" s="591">
        <f t="shared" si="33"/>
        <v>9.86</v>
      </c>
      <c r="J2175" s="589" t="s">
        <v>474</v>
      </c>
      <c r="K2175" s="589" t="s">
        <v>376</v>
      </c>
      <c r="L2175" s="590">
        <v>43070</v>
      </c>
      <c r="M2175" s="589" t="s">
        <v>71</v>
      </c>
      <c r="N2175" s="589" t="s">
        <v>474</v>
      </c>
    </row>
    <row r="2176" spans="1:14" x14ac:dyDescent="0.2">
      <c r="A2176" s="589" t="s">
        <v>611</v>
      </c>
      <c r="B2176" s="589" t="s">
        <v>158</v>
      </c>
      <c r="C2176" s="589" t="s">
        <v>159</v>
      </c>
      <c r="D2176" s="589" t="s">
        <v>160</v>
      </c>
      <c r="E2176" s="589" t="s">
        <v>10322</v>
      </c>
      <c r="F2176" s="590">
        <v>43063</v>
      </c>
      <c r="G2176" s="591">
        <v>1.8</v>
      </c>
      <c r="H2176" s="591">
        <v>1</v>
      </c>
      <c r="I2176" s="591">
        <f t="shared" si="33"/>
        <v>1.8</v>
      </c>
      <c r="J2176" s="589" t="s">
        <v>474</v>
      </c>
      <c r="K2176" s="589" t="s">
        <v>4916</v>
      </c>
      <c r="L2176" s="590">
        <v>43070</v>
      </c>
      <c r="M2176" s="589" t="s">
        <v>71</v>
      </c>
      <c r="N2176" s="589" t="s">
        <v>474</v>
      </c>
    </row>
    <row r="2177" spans="1:14" x14ac:dyDescent="0.2">
      <c r="A2177" s="589" t="s">
        <v>611</v>
      </c>
      <c r="B2177" s="589" t="s">
        <v>10323</v>
      </c>
      <c r="C2177" s="589" t="s">
        <v>10324</v>
      </c>
      <c r="D2177" s="589" t="s">
        <v>10325</v>
      </c>
      <c r="E2177" s="589" t="s">
        <v>10326</v>
      </c>
      <c r="F2177" s="590">
        <v>43090</v>
      </c>
      <c r="G2177" s="591">
        <v>6050</v>
      </c>
      <c r="H2177" s="591">
        <v>1</v>
      </c>
      <c r="I2177" s="591">
        <f t="shared" si="33"/>
        <v>6050</v>
      </c>
      <c r="J2177" s="589" t="s">
        <v>10327</v>
      </c>
      <c r="K2177" s="589" t="s">
        <v>6914</v>
      </c>
      <c r="L2177" s="590">
        <v>43091</v>
      </c>
      <c r="M2177" s="589" t="s">
        <v>71</v>
      </c>
      <c r="N2177" s="589" t="s">
        <v>10328</v>
      </c>
    </row>
    <row r="2178" spans="1:14" x14ac:dyDescent="0.2">
      <c r="A2178" s="589" t="s">
        <v>611</v>
      </c>
      <c r="B2178" s="589" t="s">
        <v>2532</v>
      </c>
      <c r="C2178" s="589" t="s">
        <v>2533</v>
      </c>
      <c r="D2178" s="589" t="s">
        <v>2534</v>
      </c>
      <c r="E2178" s="589" t="s">
        <v>10329</v>
      </c>
      <c r="F2178" s="590">
        <v>43083</v>
      </c>
      <c r="G2178" s="591">
        <v>1013.98</v>
      </c>
      <c r="H2178" s="591">
        <v>1</v>
      </c>
      <c r="I2178" s="591">
        <f t="shared" si="33"/>
        <v>1013.98</v>
      </c>
      <c r="J2178" s="589" t="s">
        <v>10330</v>
      </c>
      <c r="K2178" s="589" t="s">
        <v>509</v>
      </c>
      <c r="L2178" s="590">
        <v>43084</v>
      </c>
      <c r="M2178" s="589" t="s">
        <v>71</v>
      </c>
      <c r="N2178" s="589" t="s">
        <v>10331</v>
      </c>
    </row>
    <row r="2179" spans="1:14" x14ac:dyDescent="0.2">
      <c r="A2179" s="589" t="s">
        <v>611</v>
      </c>
      <c r="B2179" s="589" t="s">
        <v>10332</v>
      </c>
      <c r="C2179" s="589" t="s">
        <v>10333</v>
      </c>
      <c r="D2179" s="589" t="s">
        <v>10334</v>
      </c>
      <c r="E2179" s="589" t="s">
        <v>10335</v>
      </c>
      <c r="F2179" s="590">
        <v>43076</v>
      </c>
      <c r="G2179" s="591">
        <v>2646.27</v>
      </c>
      <c r="H2179" s="591">
        <v>1</v>
      </c>
      <c r="I2179" s="591">
        <f t="shared" ref="I2179:I2240" si="34">G2179*H2179</f>
        <v>2646.27</v>
      </c>
      <c r="J2179" s="589" t="s">
        <v>10336</v>
      </c>
      <c r="K2179" s="589" t="s">
        <v>1529</v>
      </c>
      <c r="L2179" s="590">
        <v>43088</v>
      </c>
      <c r="M2179" s="589" t="s">
        <v>71</v>
      </c>
      <c r="N2179" s="589" t="s">
        <v>10337</v>
      </c>
    </row>
    <row r="2180" spans="1:14" x14ac:dyDescent="0.2">
      <c r="A2180" s="589" t="s">
        <v>611</v>
      </c>
      <c r="B2180" s="589" t="s">
        <v>10338</v>
      </c>
      <c r="C2180" s="589" t="s">
        <v>10339</v>
      </c>
      <c r="D2180" s="589" t="s">
        <v>10340</v>
      </c>
      <c r="E2180" s="589" t="s">
        <v>10341</v>
      </c>
      <c r="F2180" s="590">
        <v>43080</v>
      </c>
      <c r="G2180" s="591">
        <v>629.20000000000005</v>
      </c>
      <c r="H2180" s="591">
        <v>1</v>
      </c>
      <c r="I2180" s="591">
        <f t="shared" si="34"/>
        <v>629.20000000000005</v>
      </c>
      <c r="J2180" s="589" t="s">
        <v>10342</v>
      </c>
      <c r="K2180" s="589" t="s">
        <v>94</v>
      </c>
      <c r="L2180" s="590">
        <v>43089</v>
      </c>
      <c r="M2180" s="589" t="s">
        <v>71</v>
      </c>
      <c r="N2180" s="589" t="s">
        <v>10343</v>
      </c>
    </row>
    <row r="2181" spans="1:14" x14ac:dyDescent="0.2">
      <c r="A2181" s="589" t="s">
        <v>611</v>
      </c>
      <c r="B2181" s="589" t="s">
        <v>10344</v>
      </c>
      <c r="C2181" s="589" t="s">
        <v>10345</v>
      </c>
      <c r="D2181" s="589" t="s">
        <v>10346</v>
      </c>
      <c r="E2181" s="589" t="s">
        <v>10347</v>
      </c>
      <c r="F2181" s="590">
        <v>43091</v>
      </c>
      <c r="G2181" s="591">
        <v>162.56</v>
      </c>
      <c r="H2181" s="591">
        <v>1</v>
      </c>
      <c r="I2181" s="591">
        <f t="shared" si="34"/>
        <v>162.56</v>
      </c>
      <c r="J2181" s="589" t="s">
        <v>10348</v>
      </c>
      <c r="K2181" s="589" t="s">
        <v>528</v>
      </c>
      <c r="L2181" s="590">
        <v>43096</v>
      </c>
      <c r="M2181" s="589" t="s">
        <v>71</v>
      </c>
      <c r="N2181" s="589" t="s">
        <v>474</v>
      </c>
    </row>
    <row r="2182" spans="1:14" x14ac:dyDescent="0.2">
      <c r="A2182" s="589" t="s">
        <v>611</v>
      </c>
      <c r="B2182" s="589" t="s">
        <v>10344</v>
      </c>
      <c r="C2182" s="589" t="s">
        <v>10345</v>
      </c>
      <c r="D2182" s="589" t="s">
        <v>10346</v>
      </c>
      <c r="E2182" s="589" t="s">
        <v>10349</v>
      </c>
      <c r="F2182" s="590">
        <v>43089</v>
      </c>
      <c r="G2182" s="591">
        <v>198.44</v>
      </c>
      <c r="H2182" s="591">
        <v>1</v>
      </c>
      <c r="I2182" s="591">
        <f t="shared" si="34"/>
        <v>198.44</v>
      </c>
      <c r="J2182" s="589" t="s">
        <v>474</v>
      </c>
      <c r="K2182" s="589" t="s">
        <v>528</v>
      </c>
      <c r="L2182" s="590">
        <v>43090</v>
      </c>
      <c r="M2182" s="589" t="s">
        <v>71</v>
      </c>
      <c r="N2182" s="589" t="s">
        <v>474</v>
      </c>
    </row>
    <row r="2183" spans="1:14" x14ac:dyDescent="0.2">
      <c r="A2183" s="589" t="s">
        <v>611</v>
      </c>
      <c r="B2183" s="589" t="s">
        <v>178</v>
      </c>
      <c r="C2183" s="589" t="s">
        <v>179</v>
      </c>
      <c r="D2183" s="589" t="s">
        <v>180</v>
      </c>
      <c r="E2183" s="589" t="s">
        <v>10350</v>
      </c>
      <c r="F2183" s="590">
        <v>42940</v>
      </c>
      <c r="G2183" s="591">
        <v>66.44</v>
      </c>
      <c r="H2183" s="591">
        <v>1</v>
      </c>
      <c r="I2183" s="591">
        <f t="shared" si="34"/>
        <v>66.44</v>
      </c>
      <c r="J2183" s="589" t="s">
        <v>10351</v>
      </c>
      <c r="K2183" s="589" t="s">
        <v>236</v>
      </c>
      <c r="L2183" s="590">
        <v>43089</v>
      </c>
      <c r="M2183" s="589" t="s">
        <v>71</v>
      </c>
      <c r="N2183" s="589" t="s">
        <v>10352</v>
      </c>
    </row>
    <row r="2184" spans="1:14" x14ac:dyDescent="0.2">
      <c r="A2184" s="589" t="s">
        <v>611</v>
      </c>
      <c r="B2184" s="589" t="s">
        <v>10353</v>
      </c>
      <c r="C2184" s="589" t="s">
        <v>10354</v>
      </c>
      <c r="D2184" s="589" t="s">
        <v>10355</v>
      </c>
      <c r="E2184" s="589" t="s">
        <v>10356</v>
      </c>
      <c r="F2184" s="590">
        <v>43082</v>
      </c>
      <c r="G2184" s="591">
        <v>2166.67</v>
      </c>
      <c r="H2184" s="591">
        <v>1</v>
      </c>
      <c r="I2184" s="591">
        <f t="shared" si="34"/>
        <v>2166.67</v>
      </c>
      <c r="J2184" s="589" t="s">
        <v>10357</v>
      </c>
      <c r="K2184" s="589" t="s">
        <v>111</v>
      </c>
      <c r="L2184" s="590">
        <v>43083</v>
      </c>
      <c r="M2184" s="589" t="s">
        <v>71</v>
      </c>
      <c r="N2184" s="589" t="s">
        <v>10358</v>
      </c>
    </row>
    <row r="2185" spans="1:14" x14ac:dyDescent="0.2">
      <c r="A2185" s="589" t="s">
        <v>611</v>
      </c>
      <c r="B2185" s="589" t="s">
        <v>10353</v>
      </c>
      <c r="C2185" s="589" t="s">
        <v>10354</v>
      </c>
      <c r="D2185" s="589" t="s">
        <v>10355</v>
      </c>
      <c r="E2185" s="589" t="s">
        <v>10359</v>
      </c>
      <c r="F2185" s="590">
        <v>43081</v>
      </c>
      <c r="G2185" s="591">
        <v>569.04</v>
      </c>
      <c r="H2185" s="591">
        <v>1</v>
      </c>
      <c r="I2185" s="591">
        <f t="shared" si="34"/>
        <v>569.04</v>
      </c>
      <c r="J2185" s="589" t="s">
        <v>10360</v>
      </c>
      <c r="K2185" s="589" t="s">
        <v>509</v>
      </c>
      <c r="L2185" s="590">
        <v>43082</v>
      </c>
      <c r="M2185" s="589" t="s">
        <v>71</v>
      </c>
      <c r="N2185" s="589" t="s">
        <v>10361</v>
      </c>
    </row>
    <row r="2186" spans="1:14" x14ac:dyDescent="0.2">
      <c r="A2186" s="589" t="s">
        <v>611</v>
      </c>
      <c r="B2186" s="589" t="s">
        <v>2976</v>
      </c>
      <c r="C2186" s="589" t="s">
        <v>2977</v>
      </c>
      <c r="D2186" s="589" t="s">
        <v>2978</v>
      </c>
      <c r="E2186" s="589" t="s">
        <v>10362</v>
      </c>
      <c r="F2186" s="590">
        <v>43082</v>
      </c>
      <c r="G2186" s="591">
        <v>5438.95</v>
      </c>
      <c r="H2186" s="591">
        <v>1</v>
      </c>
      <c r="I2186" s="591">
        <f t="shared" si="34"/>
        <v>5438.95</v>
      </c>
      <c r="J2186" s="589" t="s">
        <v>10363</v>
      </c>
      <c r="K2186" s="589" t="s">
        <v>111</v>
      </c>
      <c r="L2186" s="590">
        <v>43082</v>
      </c>
      <c r="M2186" s="589" t="s">
        <v>71</v>
      </c>
      <c r="N2186" s="589" t="s">
        <v>10364</v>
      </c>
    </row>
    <row r="2187" spans="1:14" x14ac:dyDescent="0.2">
      <c r="A2187" s="589" t="s">
        <v>611</v>
      </c>
      <c r="B2187" s="589" t="s">
        <v>5230</v>
      </c>
      <c r="C2187" s="589" t="s">
        <v>5231</v>
      </c>
      <c r="D2187" s="589" t="s">
        <v>5232</v>
      </c>
      <c r="E2187" s="589" t="s">
        <v>10365</v>
      </c>
      <c r="F2187" s="590">
        <v>43088</v>
      </c>
      <c r="G2187" s="591">
        <v>1682.51</v>
      </c>
      <c r="H2187" s="591">
        <v>1</v>
      </c>
      <c r="I2187" s="591">
        <f t="shared" si="34"/>
        <v>1682.51</v>
      </c>
      <c r="J2187" s="589" t="s">
        <v>10366</v>
      </c>
      <c r="K2187" s="589" t="s">
        <v>520</v>
      </c>
      <c r="L2187" s="590">
        <v>43096</v>
      </c>
      <c r="M2187" s="589" t="s">
        <v>71</v>
      </c>
      <c r="N2187" s="589" t="s">
        <v>10367</v>
      </c>
    </row>
    <row r="2188" spans="1:14" x14ac:dyDescent="0.2">
      <c r="A2188" s="589" t="s">
        <v>611</v>
      </c>
      <c r="B2188" s="589" t="s">
        <v>5230</v>
      </c>
      <c r="C2188" s="589" t="s">
        <v>5231</v>
      </c>
      <c r="D2188" s="589" t="s">
        <v>5232</v>
      </c>
      <c r="E2188" s="589" t="s">
        <v>10368</v>
      </c>
      <c r="F2188" s="590">
        <v>43087</v>
      </c>
      <c r="G2188" s="591">
        <v>726</v>
      </c>
      <c r="H2188" s="591">
        <v>1</v>
      </c>
      <c r="I2188" s="591">
        <f t="shared" si="34"/>
        <v>726</v>
      </c>
      <c r="J2188" s="589" t="s">
        <v>10369</v>
      </c>
      <c r="K2188" s="589" t="s">
        <v>520</v>
      </c>
      <c r="L2188" s="590">
        <v>43096</v>
      </c>
      <c r="M2188" s="589" t="s">
        <v>71</v>
      </c>
      <c r="N2188" s="589" t="s">
        <v>10370</v>
      </c>
    </row>
    <row r="2189" spans="1:14" x14ac:dyDescent="0.2">
      <c r="A2189" s="589" t="s">
        <v>611</v>
      </c>
      <c r="B2189" s="589" t="s">
        <v>2538</v>
      </c>
      <c r="C2189" s="589" t="s">
        <v>2539</v>
      </c>
      <c r="D2189" s="589" t="s">
        <v>2540</v>
      </c>
      <c r="E2189" s="589" t="s">
        <v>10371</v>
      </c>
      <c r="F2189" s="590">
        <v>43084</v>
      </c>
      <c r="G2189" s="591">
        <v>1081.74</v>
      </c>
      <c r="H2189" s="591">
        <v>1</v>
      </c>
      <c r="I2189" s="591">
        <f t="shared" si="34"/>
        <v>1081.74</v>
      </c>
      <c r="J2189" s="589" t="s">
        <v>474</v>
      </c>
      <c r="K2189" s="589" t="s">
        <v>111</v>
      </c>
      <c r="L2189" s="590">
        <v>43087</v>
      </c>
      <c r="M2189" s="589" t="s">
        <v>71</v>
      </c>
      <c r="N2189" s="589" t="s">
        <v>474</v>
      </c>
    </row>
    <row r="2190" spans="1:14" x14ac:dyDescent="0.2">
      <c r="A2190" s="589" t="s">
        <v>611</v>
      </c>
      <c r="B2190" s="589" t="s">
        <v>5237</v>
      </c>
      <c r="C2190" s="589" t="s">
        <v>5238</v>
      </c>
      <c r="D2190" s="589" t="s">
        <v>5239</v>
      </c>
      <c r="E2190" s="589" t="s">
        <v>10372</v>
      </c>
      <c r="F2190" s="590">
        <v>43084</v>
      </c>
      <c r="G2190" s="591">
        <v>646.14</v>
      </c>
      <c r="H2190" s="591">
        <v>1</v>
      </c>
      <c r="I2190" s="591">
        <f t="shared" si="34"/>
        <v>646.14</v>
      </c>
      <c r="J2190" s="589" t="s">
        <v>10373</v>
      </c>
      <c r="K2190" s="589" t="s">
        <v>617</v>
      </c>
      <c r="L2190" s="590">
        <v>43084</v>
      </c>
      <c r="M2190" s="589" t="s">
        <v>71</v>
      </c>
      <c r="N2190" s="589" t="s">
        <v>10374</v>
      </c>
    </row>
    <row r="2191" spans="1:14" x14ac:dyDescent="0.2">
      <c r="A2191" s="589" t="s">
        <v>611</v>
      </c>
      <c r="B2191" s="589" t="s">
        <v>5237</v>
      </c>
      <c r="C2191" s="589" t="s">
        <v>5238</v>
      </c>
      <c r="D2191" s="589" t="s">
        <v>5239</v>
      </c>
      <c r="E2191" s="589" t="s">
        <v>10375</v>
      </c>
      <c r="F2191" s="590">
        <v>43081</v>
      </c>
      <c r="G2191" s="591">
        <v>231.11</v>
      </c>
      <c r="H2191" s="591">
        <v>1</v>
      </c>
      <c r="I2191" s="591">
        <f t="shared" si="34"/>
        <v>231.11</v>
      </c>
      <c r="J2191" s="589" t="s">
        <v>10376</v>
      </c>
      <c r="K2191" s="589" t="s">
        <v>237</v>
      </c>
      <c r="L2191" s="590">
        <v>43081</v>
      </c>
      <c r="M2191" s="589" t="s">
        <v>71</v>
      </c>
      <c r="N2191" s="589" t="s">
        <v>10377</v>
      </c>
    </row>
    <row r="2192" spans="1:14" x14ac:dyDescent="0.2">
      <c r="A2192" s="589" t="s">
        <v>611</v>
      </c>
      <c r="B2192" s="589" t="s">
        <v>10378</v>
      </c>
      <c r="C2192" s="589" t="s">
        <v>10379</v>
      </c>
      <c r="D2192" s="589" t="s">
        <v>10380</v>
      </c>
      <c r="E2192" s="589" t="s">
        <v>10381</v>
      </c>
      <c r="F2192" s="590">
        <v>43091</v>
      </c>
      <c r="G2192" s="591">
        <v>1226.94</v>
      </c>
      <c r="H2192" s="591">
        <v>1</v>
      </c>
      <c r="I2192" s="591">
        <f t="shared" si="34"/>
        <v>1226.94</v>
      </c>
      <c r="J2192" s="589" t="s">
        <v>10382</v>
      </c>
      <c r="K2192" s="589" t="s">
        <v>10383</v>
      </c>
      <c r="L2192" s="590">
        <v>43091</v>
      </c>
      <c r="M2192" s="589" t="s">
        <v>71</v>
      </c>
      <c r="N2192" s="589" t="s">
        <v>10384</v>
      </c>
    </row>
    <row r="2193" spans="1:14" x14ac:dyDescent="0.2">
      <c r="A2193" s="589" t="s">
        <v>611</v>
      </c>
      <c r="B2193" s="589" t="s">
        <v>10385</v>
      </c>
      <c r="C2193" s="589" t="s">
        <v>10386</v>
      </c>
      <c r="D2193" s="589" t="s">
        <v>10387</v>
      </c>
      <c r="E2193" s="589" t="s">
        <v>10388</v>
      </c>
      <c r="F2193" s="590">
        <v>43082</v>
      </c>
      <c r="G2193" s="591">
        <v>598.95000000000005</v>
      </c>
      <c r="H2193" s="591">
        <v>1</v>
      </c>
      <c r="I2193" s="591">
        <f t="shared" si="34"/>
        <v>598.95000000000005</v>
      </c>
      <c r="J2193" s="589" t="s">
        <v>10389</v>
      </c>
      <c r="K2193" s="589" t="s">
        <v>377</v>
      </c>
      <c r="L2193" s="590">
        <v>43088</v>
      </c>
      <c r="M2193" s="589" t="s">
        <v>71</v>
      </c>
      <c r="N2193" s="589" t="s">
        <v>10390</v>
      </c>
    </row>
    <row r="2194" spans="1:14" x14ac:dyDescent="0.2">
      <c r="A2194" s="589" t="s">
        <v>611</v>
      </c>
      <c r="B2194" s="589" t="s">
        <v>10385</v>
      </c>
      <c r="C2194" s="589" t="s">
        <v>10386</v>
      </c>
      <c r="D2194" s="589" t="s">
        <v>10387</v>
      </c>
      <c r="E2194" s="589" t="s">
        <v>10391</v>
      </c>
      <c r="F2194" s="590">
        <v>43082</v>
      </c>
      <c r="G2194" s="591">
        <v>537.24</v>
      </c>
      <c r="H2194" s="591">
        <v>1</v>
      </c>
      <c r="I2194" s="591">
        <f t="shared" si="34"/>
        <v>537.24</v>
      </c>
      <c r="J2194" s="589" t="s">
        <v>10392</v>
      </c>
      <c r="K2194" s="589" t="s">
        <v>377</v>
      </c>
      <c r="L2194" s="590">
        <v>43088</v>
      </c>
      <c r="M2194" s="589" t="s">
        <v>71</v>
      </c>
      <c r="N2194" s="589" t="s">
        <v>10393</v>
      </c>
    </row>
    <row r="2195" spans="1:14" x14ac:dyDescent="0.2">
      <c r="A2195" s="589" t="s">
        <v>611</v>
      </c>
      <c r="B2195" s="589" t="s">
        <v>10394</v>
      </c>
      <c r="C2195" s="589" t="s">
        <v>10395</v>
      </c>
      <c r="D2195" s="589" t="s">
        <v>10396</v>
      </c>
      <c r="E2195" s="589" t="s">
        <v>10397</v>
      </c>
      <c r="F2195" s="590">
        <v>43069</v>
      </c>
      <c r="G2195" s="591">
        <v>4704.4799999999996</v>
      </c>
      <c r="H2195" s="591">
        <v>1</v>
      </c>
      <c r="I2195" s="591">
        <f t="shared" si="34"/>
        <v>4704.4799999999996</v>
      </c>
      <c r="J2195" s="589" t="s">
        <v>10398</v>
      </c>
      <c r="K2195" s="589" t="s">
        <v>2427</v>
      </c>
      <c r="L2195" s="590">
        <v>43088</v>
      </c>
      <c r="M2195" s="589" t="s">
        <v>71</v>
      </c>
      <c r="N2195" s="589" t="s">
        <v>10399</v>
      </c>
    </row>
    <row r="2196" spans="1:14" x14ac:dyDescent="0.2">
      <c r="A2196" s="589" t="s">
        <v>611</v>
      </c>
      <c r="B2196" s="589" t="s">
        <v>10400</v>
      </c>
      <c r="C2196" s="589" t="s">
        <v>10401</v>
      </c>
      <c r="D2196" s="589" t="s">
        <v>10402</v>
      </c>
      <c r="E2196" s="589" t="s">
        <v>10403</v>
      </c>
      <c r="F2196" s="590">
        <v>43090</v>
      </c>
      <c r="G2196" s="591">
        <v>387.2</v>
      </c>
      <c r="H2196" s="591">
        <v>1</v>
      </c>
      <c r="I2196" s="591">
        <f t="shared" si="34"/>
        <v>387.2</v>
      </c>
      <c r="J2196" s="589" t="s">
        <v>10404</v>
      </c>
      <c r="K2196" s="589" t="s">
        <v>232</v>
      </c>
      <c r="L2196" s="590">
        <v>43091</v>
      </c>
      <c r="M2196" s="589" t="s">
        <v>71</v>
      </c>
      <c r="N2196" s="589" t="s">
        <v>10405</v>
      </c>
    </row>
    <row r="2197" spans="1:14" x14ac:dyDescent="0.2">
      <c r="A2197" s="589" t="s">
        <v>611</v>
      </c>
      <c r="B2197" s="589" t="s">
        <v>318</v>
      </c>
      <c r="C2197" s="589" t="s">
        <v>319</v>
      </c>
      <c r="D2197" s="589" t="s">
        <v>320</v>
      </c>
      <c r="E2197" s="589" t="s">
        <v>10406</v>
      </c>
      <c r="F2197" s="590">
        <v>43096</v>
      </c>
      <c r="G2197" s="591">
        <v>139.15</v>
      </c>
      <c r="H2197" s="591">
        <v>1</v>
      </c>
      <c r="I2197" s="591">
        <f t="shared" si="34"/>
        <v>139.15</v>
      </c>
      <c r="J2197" s="589" t="s">
        <v>10407</v>
      </c>
      <c r="K2197" s="589" t="s">
        <v>84</v>
      </c>
      <c r="L2197" s="590">
        <v>43096</v>
      </c>
      <c r="M2197" s="589" t="s">
        <v>71</v>
      </c>
      <c r="N2197" s="589" t="s">
        <v>10408</v>
      </c>
    </row>
    <row r="2198" spans="1:14" x14ac:dyDescent="0.2">
      <c r="A2198" s="589" t="s">
        <v>611</v>
      </c>
      <c r="B2198" s="589" t="s">
        <v>318</v>
      </c>
      <c r="C2198" s="589" t="s">
        <v>319</v>
      </c>
      <c r="D2198" s="589" t="s">
        <v>320</v>
      </c>
      <c r="E2198" s="589" t="s">
        <v>10409</v>
      </c>
      <c r="F2198" s="590">
        <v>43096</v>
      </c>
      <c r="G2198" s="591">
        <v>170.31</v>
      </c>
      <c r="H2198" s="591">
        <v>1</v>
      </c>
      <c r="I2198" s="591">
        <f t="shared" si="34"/>
        <v>170.31</v>
      </c>
      <c r="J2198" s="589" t="s">
        <v>10410</v>
      </c>
      <c r="K2198" s="589" t="s">
        <v>226</v>
      </c>
      <c r="L2198" s="590">
        <v>43096</v>
      </c>
      <c r="M2198" s="589" t="s">
        <v>71</v>
      </c>
      <c r="N2198" s="589" t="s">
        <v>10411</v>
      </c>
    </row>
    <row r="2199" spans="1:14" x14ac:dyDescent="0.2">
      <c r="A2199" s="589" t="s">
        <v>611</v>
      </c>
      <c r="B2199" s="589" t="s">
        <v>318</v>
      </c>
      <c r="C2199" s="589" t="s">
        <v>319</v>
      </c>
      <c r="D2199" s="589" t="s">
        <v>320</v>
      </c>
      <c r="E2199" s="589" t="s">
        <v>10412</v>
      </c>
      <c r="F2199" s="590">
        <v>43096</v>
      </c>
      <c r="G2199" s="591">
        <v>58.87</v>
      </c>
      <c r="H2199" s="591">
        <v>1</v>
      </c>
      <c r="I2199" s="591">
        <f t="shared" si="34"/>
        <v>58.87</v>
      </c>
      <c r="J2199" s="589" t="s">
        <v>10413</v>
      </c>
      <c r="K2199" s="589" t="s">
        <v>639</v>
      </c>
      <c r="L2199" s="590">
        <v>43096</v>
      </c>
      <c r="M2199" s="589" t="s">
        <v>71</v>
      </c>
      <c r="N2199" s="589" t="s">
        <v>10414</v>
      </c>
    </row>
    <row r="2200" spans="1:14" x14ac:dyDescent="0.2">
      <c r="A2200" s="589" t="s">
        <v>611</v>
      </c>
      <c r="B2200" s="589" t="s">
        <v>318</v>
      </c>
      <c r="C2200" s="589" t="s">
        <v>319</v>
      </c>
      <c r="D2200" s="589" t="s">
        <v>320</v>
      </c>
      <c r="E2200" s="589" t="s">
        <v>10415</v>
      </c>
      <c r="F2200" s="590">
        <v>43096</v>
      </c>
      <c r="G2200" s="591">
        <v>3640.79</v>
      </c>
      <c r="H2200" s="591">
        <v>1</v>
      </c>
      <c r="I2200" s="591">
        <f t="shared" si="34"/>
        <v>3640.79</v>
      </c>
      <c r="J2200" s="589" t="s">
        <v>474</v>
      </c>
      <c r="K2200" s="589" t="s">
        <v>5894</v>
      </c>
      <c r="L2200" s="590">
        <v>43096</v>
      </c>
      <c r="M2200" s="589" t="s">
        <v>71</v>
      </c>
      <c r="N2200" s="589" t="s">
        <v>474</v>
      </c>
    </row>
    <row r="2201" spans="1:14" x14ac:dyDescent="0.2">
      <c r="A2201" s="589" t="s">
        <v>611</v>
      </c>
      <c r="B2201" s="589" t="s">
        <v>318</v>
      </c>
      <c r="C2201" s="589" t="s">
        <v>319</v>
      </c>
      <c r="D2201" s="589" t="s">
        <v>320</v>
      </c>
      <c r="E2201" s="589" t="s">
        <v>10416</v>
      </c>
      <c r="F2201" s="590">
        <v>43096</v>
      </c>
      <c r="G2201" s="591">
        <v>7704.53</v>
      </c>
      <c r="H2201" s="591">
        <v>1</v>
      </c>
      <c r="I2201" s="591">
        <f t="shared" si="34"/>
        <v>7704.53</v>
      </c>
      <c r="J2201" s="589" t="s">
        <v>474</v>
      </c>
      <c r="K2201" s="589" t="s">
        <v>5894</v>
      </c>
      <c r="L2201" s="590">
        <v>43096</v>
      </c>
      <c r="M2201" s="589" t="s">
        <v>71</v>
      </c>
      <c r="N2201" s="589" t="s">
        <v>474</v>
      </c>
    </row>
    <row r="2202" spans="1:14" x14ac:dyDescent="0.2">
      <c r="A2202" s="589" t="s">
        <v>611</v>
      </c>
      <c r="B2202" s="589" t="s">
        <v>318</v>
      </c>
      <c r="C2202" s="589" t="s">
        <v>319</v>
      </c>
      <c r="D2202" s="589" t="s">
        <v>320</v>
      </c>
      <c r="E2202" s="589" t="s">
        <v>10417</v>
      </c>
      <c r="F2202" s="590">
        <v>43096</v>
      </c>
      <c r="G2202" s="591">
        <v>7965.47</v>
      </c>
      <c r="H2202" s="591">
        <v>1</v>
      </c>
      <c r="I2202" s="591">
        <f t="shared" si="34"/>
        <v>7965.47</v>
      </c>
      <c r="J2202" s="589" t="s">
        <v>474</v>
      </c>
      <c r="K2202" s="589" t="s">
        <v>10418</v>
      </c>
      <c r="L2202" s="590">
        <v>43096</v>
      </c>
      <c r="M2202" s="589" t="s">
        <v>71</v>
      </c>
      <c r="N2202" s="589" t="s">
        <v>474</v>
      </c>
    </row>
    <row r="2203" spans="1:14" x14ac:dyDescent="0.2">
      <c r="A2203" s="589" t="s">
        <v>611</v>
      </c>
      <c r="B2203" s="589" t="s">
        <v>318</v>
      </c>
      <c r="C2203" s="589" t="s">
        <v>319</v>
      </c>
      <c r="D2203" s="589" t="s">
        <v>320</v>
      </c>
      <c r="E2203" s="589" t="s">
        <v>10419</v>
      </c>
      <c r="F2203" s="590">
        <v>43084</v>
      </c>
      <c r="G2203" s="591">
        <v>1482.86</v>
      </c>
      <c r="H2203" s="591">
        <v>1</v>
      </c>
      <c r="I2203" s="591">
        <f t="shared" si="34"/>
        <v>1482.86</v>
      </c>
      <c r="J2203" s="589" t="s">
        <v>10420</v>
      </c>
      <c r="K2203" s="589" t="s">
        <v>226</v>
      </c>
      <c r="L2203" s="590">
        <v>43084</v>
      </c>
      <c r="M2203" s="589" t="s">
        <v>71</v>
      </c>
      <c r="N2203" s="589" t="s">
        <v>10421</v>
      </c>
    </row>
    <row r="2204" spans="1:14" x14ac:dyDescent="0.2">
      <c r="A2204" s="589" t="s">
        <v>611</v>
      </c>
      <c r="B2204" s="589" t="s">
        <v>318</v>
      </c>
      <c r="C2204" s="589" t="s">
        <v>319</v>
      </c>
      <c r="D2204" s="589" t="s">
        <v>320</v>
      </c>
      <c r="E2204" s="589" t="s">
        <v>10422</v>
      </c>
      <c r="F2204" s="590">
        <v>43082</v>
      </c>
      <c r="G2204" s="591">
        <v>3046.18</v>
      </c>
      <c r="H2204" s="591">
        <v>1</v>
      </c>
      <c r="I2204" s="591">
        <f t="shared" si="34"/>
        <v>3046.18</v>
      </c>
      <c r="J2204" s="589" t="s">
        <v>474</v>
      </c>
      <c r="K2204" s="589" t="s">
        <v>2151</v>
      </c>
      <c r="L2204" s="590">
        <v>43096</v>
      </c>
      <c r="M2204" s="589" t="s">
        <v>71</v>
      </c>
      <c r="N2204" s="589" t="s">
        <v>474</v>
      </c>
    </row>
    <row r="2205" spans="1:14" x14ac:dyDescent="0.2">
      <c r="A2205" s="589" t="s">
        <v>611</v>
      </c>
      <c r="B2205" s="589" t="s">
        <v>68</v>
      </c>
      <c r="C2205" s="589" t="s">
        <v>69</v>
      </c>
      <c r="D2205" s="589" t="s">
        <v>70</v>
      </c>
      <c r="E2205" s="589" t="s">
        <v>10423</v>
      </c>
      <c r="F2205" s="590">
        <v>43089</v>
      </c>
      <c r="G2205" s="591">
        <v>150000</v>
      </c>
      <c r="H2205" s="591">
        <v>1</v>
      </c>
      <c r="I2205" s="591">
        <f t="shared" si="34"/>
        <v>150000</v>
      </c>
      <c r="J2205" s="589" t="s">
        <v>474</v>
      </c>
      <c r="K2205" s="589" t="s">
        <v>2551</v>
      </c>
      <c r="L2205" s="590">
        <v>43089</v>
      </c>
      <c r="M2205" s="589" t="s">
        <v>71</v>
      </c>
      <c r="N2205" s="589" t="s">
        <v>474</v>
      </c>
    </row>
    <row r="2206" spans="1:14" x14ac:dyDescent="0.2">
      <c r="A2206" s="589" t="s">
        <v>611</v>
      </c>
      <c r="B2206" s="589" t="s">
        <v>68</v>
      </c>
      <c r="C2206" s="589" t="s">
        <v>69</v>
      </c>
      <c r="D2206" s="589" t="s">
        <v>70</v>
      </c>
      <c r="E2206" s="589" t="s">
        <v>10424</v>
      </c>
      <c r="F2206" s="590">
        <v>43089</v>
      </c>
      <c r="G2206" s="591">
        <v>863.42</v>
      </c>
      <c r="H2206" s="591">
        <v>1</v>
      </c>
      <c r="I2206" s="591">
        <f t="shared" si="34"/>
        <v>863.42</v>
      </c>
      <c r="J2206" s="589" t="s">
        <v>474</v>
      </c>
      <c r="K2206" s="589" t="s">
        <v>230</v>
      </c>
      <c r="L2206" s="590">
        <v>43089</v>
      </c>
      <c r="M2206" s="589" t="s">
        <v>71</v>
      </c>
      <c r="N2206" s="589" t="s">
        <v>474</v>
      </c>
    </row>
    <row r="2207" spans="1:14" x14ac:dyDescent="0.2">
      <c r="A2207" s="589" t="s">
        <v>611</v>
      </c>
      <c r="B2207" s="589" t="s">
        <v>68</v>
      </c>
      <c r="C2207" s="589" t="s">
        <v>69</v>
      </c>
      <c r="D2207" s="589" t="s">
        <v>70</v>
      </c>
      <c r="E2207" s="589" t="s">
        <v>10425</v>
      </c>
      <c r="F2207" s="590">
        <v>43089</v>
      </c>
      <c r="G2207" s="591">
        <v>9480.32</v>
      </c>
      <c r="H2207" s="591">
        <v>1</v>
      </c>
      <c r="I2207" s="591">
        <f t="shared" si="34"/>
        <v>9480.32</v>
      </c>
      <c r="J2207" s="589" t="s">
        <v>474</v>
      </c>
      <c r="K2207" s="589" t="s">
        <v>230</v>
      </c>
      <c r="L2207" s="590">
        <v>43089</v>
      </c>
      <c r="M2207" s="589" t="s">
        <v>71</v>
      </c>
      <c r="N2207" s="589" t="s">
        <v>474</v>
      </c>
    </row>
    <row r="2208" spans="1:14" x14ac:dyDescent="0.2">
      <c r="A2208" s="589" t="s">
        <v>611</v>
      </c>
      <c r="B2208" s="589" t="s">
        <v>130</v>
      </c>
      <c r="C2208" s="589" t="s">
        <v>131</v>
      </c>
      <c r="D2208" s="589" t="s">
        <v>132</v>
      </c>
      <c r="E2208" s="589" t="s">
        <v>10426</v>
      </c>
      <c r="F2208" s="590">
        <v>43096</v>
      </c>
      <c r="G2208" s="591">
        <v>1406.31</v>
      </c>
      <c r="H2208" s="591">
        <v>1</v>
      </c>
      <c r="I2208" s="591">
        <f t="shared" si="34"/>
        <v>1406.31</v>
      </c>
      <c r="J2208" s="589" t="s">
        <v>474</v>
      </c>
      <c r="K2208" s="589" t="s">
        <v>509</v>
      </c>
      <c r="L2208" s="590">
        <v>43096</v>
      </c>
      <c r="M2208" s="589" t="s">
        <v>71</v>
      </c>
      <c r="N2208" s="589" t="s">
        <v>474</v>
      </c>
    </row>
    <row r="2209" spans="1:14" x14ac:dyDescent="0.2">
      <c r="A2209" s="589" t="s">
        <v>611</v>
      </c>
      <c r="B2209" s="589" t="s">
        <v>130</v>
      </c>
      <c r="C2209" s="589" t="s">
        <v>131</v>
      </c>
      <c r="D2209" s="589" t="s">
        <v>132</v>
      </c>
      <c r="E2209" s="589" t="s">
        <v>10427</v>
      </c>
      <c r="F2209" s="590">
        <v>43096</v>
      </c>
      <c r="G2209" s="591">
        <v>405.6</v>
      </c>
      <c r="H2209" s="591">
        <v>1</v>
      </c>
      <c r="I2209" s="591">
        <f t="shared" si="34"/>
        <v>405.6</v>
      </c>
      <c r="J2209" s="589" t="s">
        <v>474</v>
      </c>
      <c r="K2209" s="589" t="s">
        <v>457</v>
      </c>
      <c r="L2209" s="590">
        <v>43096</v>
      </c>
      <c r="M2209" s="589" t="s">
        <v>71</v>
      </c>
      <c r="N2209" s="589" t="s">
        <v>474</v>
      </c>
    </row>
    <row r="2210" spans="1:14" x14ac:dyDescent="0.2">
      <c r="A2210" s="589" t="s">
        <v>611</v>
      </c>
      <c r="B2210" s="589" t="s">
        <v>130</v>
      </c>
      <c r="C2210" s="589" t="s">
        <v>131</v>
      </c>
      <c r="D2210" s="589" t="s">
        <v>132</v>
      </c>
      <c r="E2210" s="589" t="s">
        <v>10428</v>
      </c>
      <c r="F2210" s="590">
        <v>43091</v>
      </c>
      <c r="G2210" s="591">
        <v>27.23</v>
      </c>
      <c r="H2210" s="591">
        <v>1</v>
      </c>
      <c r="I2210" s="591">
        <f t="shared" si="34"/>
        <v>27.23</v>
      </c>
      <c r="J2210" s="589" t="s">
        <v>5247</v>
      </c>
      <c r="K2210" s="589" t="s">
        <v>509</v>
      </c>
      <c r="L2210" s="590">
        <v>43091</v>
      </c>
      <c r="M2210" s="589" t="s">
        <v>71</v>
      </c>
      <c r="N2210" s="589" t="s">
        <v>5248</v>
      </c>
    </row>
    <row r="2211" spans="1:14" x14ac:dyDescent="0.2">
      <c r="A2211" s="589" t="s">
        <v>611</v>
      </c>
      <c r="B2211" s="589" t="s">
        <v>130</v>
      </c>
      <c r="C2211" s="589" t="s">
        <v>131</v>
      </c>
      <c r="D2211" s="589" t="s">
        <v>132</v>
      </c>
      <c r="E2211" s="589" t="s">
        <v>10429</v>
      </c>
      <c r="F2211" s="590">
        <v>43089</v>
      </c>
      <c r="G2211" s="591">
        <v>5709.57</v>
      </c>
      <c r="H2211" s="591">
        <v>1</v>
      </c>
      <c r="I2211" s="591">
        <f t="shared" si="34"/>
        <v>5709.57</v>
      </c>
      <c r="J2211" s="589" t="s">
        <v>474</v>
      </c>
      <c r="K2211" s="589" t="s">
        <v>156</v>
      </c>
      <c r="L2211" s="590">
        <v>43091</v>
      </c>
      <c r="M2211" s="589" t="s">
        <v>71</v>
      </c>
      <c r="N2211" s="589" t="s">
        <v>474</v>
      </c>
    </row>
    <row r="2212" spans="1:14" x14ac:dyDescent="0.2">
      <c r="A2212" s="589" t="s">
        <v>611</v>
      </c>
      <c r="B2212" s="589" t="s">
        <v>130</v>
      </c>
      <c r="C2212" s="589" t="s">
        <v>131</v>
      </c>
      <c r="D2212" s="589" t="s">
        <v>132</v>
      </c>
      <c r="E2212" s="589" t="s">
        <v>10430</v>
      </c>
      <c r="F2212" s="590">
        <v>43087</v>
      </c>
      <c r="G2212" s="591">
        <v>13745.72</v>
      </c>
      <c r="H2212" s="591">
        <v>1</v>
      </c>
      <c r="I2212" s="591">
        <f t="shared" si="34"/>
        <v>13745.72</v>
      </c>
      <c r="J2212" s="589" t="s">
        <v>474</v>
      </c>
      <c r="K2212" s="589" t="s">
        <v>156</v>
      </c>
      <c r="L2212" s="590">
        <v>43087</v>
      </c>
      <c r="M2212" s="589" t="s">
        <v>71</v>
      </c>
      <c r="N2212" s="589" t="s">
        <v>474</v>
      </c>
    </row>
    <row r="2213" spans="1:14" x14ac:dyDescent="0.2">
      <c r="A2213" s="589" t="s">
        <v>611</v>
      </c>
      <c r="B2213" s="589" t="s">
        <v>130</v>
      </c>
      <c r="C2213" s="589" t="s">
        <v>131</v>
      </c>
      <c r="D2213" s="589" t="s">
        <v>132</v>
      </c>
      <c r="E2213" s="589" t="s">
        <v>10431</v>
      </c>
      <c r="F2213" s="590">
        <v>43087</v>
      </c>
      <c r="G2213" s="591">
        <v>13745.72</v>
      </c>
      <c r="H2213" s="591">
        <v>1</v>
      </c>
      <c r="I2213" s="591">
        <f t="shared" si="34"/>
        <v>13745.72</v>
      </c>
      <c r="J2213" s="589" t="s">
        <v>474</v>
      </c>
      <c r="K2213" s="589" t="s">
        <v>156</v>
      </c>
      <c r="L2213" s="590">
        <v>43087</v>
      </c>
      <c r="M2213" s="589" t="s">
        <v>71</v>
      </c>
      <c r="N2213" s="589" t="s">
        <v>474</v>
      </c>
    </row>
    <row r="2214" spans="1:14" x14ac:dyDescent="0.2">
      <c r="A2214" s="589" t="s">
        <v>611</v>
      </c>
      <c r="B2214" s="589" t="s">
        <v>130</v>
      </c>
      <c r="C2214" s="589" t="s">
        <v>131</v>
      </c>
      <c r="D2214" s="589" t="s">
        <v>132</v>
      </c>
      <c r="E2214" s="589" t="s">
        <v>10432</v>
      </c>
      <c r="F2214" s="590">
        <v>43087</v>
      </c>
      <c r="G2214" s="591">
        <v>7275.68</v>
      </c>
      <c r="H2214" s="591">
        <v>1</v>
      </c>
      <c r="I2214" s="591">
        <f t="shared" si="34"/>
        <v>7275.68</v>
      </c>
      <c r="J2214" s="589" t="s">
        <v>474</v>
      </c>
      <c r="K2214" s="589" t="s">
        <v>156</v>
      </c>
      <c r="L2214" s="590">
        <v>43087</v>
      </c>
      <c r="M2214" s="589" t="s">
        <v>71</v>
      </c>
      <c r="N2214" s="589" t="s">
        <v>474</v>
      </c>
    </row>
    <row r="2215" spans="1:14" x14ac:dyDescent="0.2">
      <c r="A2215" s="589" t="s">
        <v>611</v>
      </c>
      <c r="B2215" s="589" t="s">
        <v>130</v>
      </c>
      <c r="C2215" s="589" t="s">
        <v>131</v>
      </c>
      <c r="D2215" s="589" t="s">
        <v>132</v>
      </c>
      <c r="E2215" s="589" t="s">
        <v>10433</v>
      </c>
      <c r="F2215" s="590">
        <v>43087</v>
      </c>
      <c r="G2215" s="591">
        <v>1853.3</v>
      </c>
      <c r="H2215" s="591">
        <v>1</v>
      </c>
      <c r="I2215" s="591">
        <f t="shared" si="34"/>
        <v>1853.3</v>
      </c>
      <c r="J2215" s="589" t="s">
        <v>474</v>
      </c>
      <c r="K2215" s="589" t="s">
        <v>376</v>
      </c>
      <c r="L2215" s="590">
        <v>43087</v>
      </c>
      <c r="M2215" s="589" t="s">
        <v>71</v>
      </c>
      <c r="N2215" s="589" t="s">
        <v>474</v>
      </c>
    </row>
    <row r="2216" spans="1:14" x14ac:dyDescent="0.2">
      <c r="A2216" s="589" t="s">
        <v>611</v>
      </c>
      <c r="B2216" s="589" t="s">
        <v>130</v>
      </c>
      <c r="C2216" s="589" t="s">
        <v>131</v>
      </c>
      <c r="D2216" s="589" t="s">
        <v>132</v>
      </c>
      <c r="E2216" s="589" t="s">
        <v>10434</v>
      </c>
      <c r="F2216" s="590">
        <v>43087</v>
      </c>
      <c r="G2216" s="591">
        <v>45105.98</v>
      </c>
      <c r="H2216" s="591">
        <v>1</v>
      </c>
      <c r="I2216" s="591">
        <f t="shared" si="34"/>
        <v>45105.98</v>
      </c>
      <c r="J2216" s="589" t="s">
        <v>474</v>
      </c>
      <c r="K2216" s="589" t="s">
        <v>156</v>
      </c>
      <c r="L2216" s="590">
        <v>43087</v>
      </c>
      <c r="M2216" s="589" t="s">
        <v>71</v>
      </c>
      <c r="N2216" s="589" t="s">
        <v>474</v>
      </c>
    </row>
    <row r="2217" spans="1:14" x14ac:dyDescent="0.2">
      <c r="A2217" s="589" t="s">
        <v>611</v>
      </c>
      <c r="B2217" s="589" t="s">
        <v>130</v>
      </c>
      <c r="C2217" s="589" t="s">
        <v>131</v>
      </c>
      <c r="D2217" s="589" t="s">
        <v>132</v>
      </c>
      <c r="E2217" s="589" t="s">
        <v>10435</v>
      </c>
      <c r="F2217" s="590">
        <v>43087</v>
      </c>
      <c r="G2217" s="591">
        <v>45105.98</v>
      </c>
      <c r="H2217" s="591">
        <v>1</v>
      </c>
      <c r="I2217" s="591">
        <f t="shared" si="34"/>
        <v>45105.98</v>
      </c>
      <c r="J2217" s="589" t="s">
        <v>474</v>
      </c>
      <c r="K2217" s="589" t="s">
        <v>156</v>
      </c>
      <c r="L2217" s="590">
        <v>43087</v>
      </c>
      <c r="M2217" s="589" t="s">
        <v>71</v>
      </c>
      <c r="N2217" s="589" t="s">
        <v>474</v>
      </c>
    </row>
    <row r="2218" spans="1:14" x14ac:dyDescent="0.2">
      <c r="A2218" s="589" t="s">
        <v>611</v>
      </c>
      <c r="B2218" s="589" t="s">
        <v>130</v>
      </c>
      <c r="C2218" s="589" t="s">
        <v>131</v>
      </c>
      <c r="D2218" s="589" t="s">
        <v>132</v>
      </c>
      <c r="E2218" s="589" t="s">
        <v>10436</v>
      </c>
      <c r="F2218" s="590">
        <v>43084</v>
      </c>
      <c r="G2218" s="591">
        <v>86.19</v>
      </c>
      <c r="H2218" s="591">
        <v>1</v>
      </c>
      <c r="I2218" s="591">
        <f t="shared" si="34"/>
        <v>86.19</v>
      </c>
      <c r="J2218" s="589" t="s">
        <v>474</v>
      </c>
      <c r="K2218" s="589" t="s">
        <v>375</v>
      </c>
      <c r="L2218" s="590">
        <v>43087</v>
      </c>
      <c r="M2218" s="589" t="s">
        <v>71</v>
      </c>
      <c r="N2218" s="589" t="s">
        <v>474</v>
      </c>
    </row>
    <row r="2219" spans="1:14" x14ac:dyDescent="0.2">
      <c r="A2219" s="589" t="s">
        <v>611</v>
      </c>
      <c r="B2219" s="589" t="s">
        <v>130</v>
      </c>
      <c r="C2219" s="589" t="s">
        <v>131</v>
      </c>
      <c r="D2219" s="589" t="s">
        <v>132</v>
      </c>
      <c r="E2219" s="589" t="s">
        <v>10437</v>
      </c>
      <c r="F2219" s="590">
        <v>43083</v>
      </c>
      <c r="G2219" s="591">
        <v>114.22</v>
      </c>
      <c r="H2219" s="591">
        <v>1</v>
      </c>
      <c r="I2219" s="591">
        <f t="shared" si="34"/>
        <v>114.22</v>
      </c>
      <c r="J2219" s="589" t="s">
        <v>474</v>
      </c>
      <c r="K2219" s="589" t="s">
        <v>156</v>
      </c>
      <c r="L2219" s="590">
        <v>43084</v>
      </c>
      <c r="M2219" s="589" t="s">
        <v>71</v>
      </c>
      <c r="N2219" s="589" t="s">
        <v>474</v>
      </c>
    </row>
    <row r="2220" spans="1:14" x14ac:dyDescent="0.2">
      <c r="A2220" s="589" t="s">
        <v>611</v>
      </c>
      <c r="B2220" s="589" t="s">
        <v>130</v>
      </c>
      <c r="C2220" s="589" t="s">
        <v>131</v>
      </c>
      <c r="D2220" s="589" t="s">
        <v>132</v>
      </c>
      <c r="E2220" s="589" t="s">
        <v>10438</v>
      </c>
      <c r="F2220" s="590">
        <v>43082</v>
      </c>
      <c r="G2220" s="591">
        <v>65.489999999999995</v>
      </c>
      <c r="H2220" s="591">
        <v>1</v>
      </c>
      <c r="I2220" s="591">
        <f t="shared" si="34"/>
        <v>65.489999999999995</v>
      </c>
      <c r="J2220" s="589" t="s">
        <v>474</v>
      </c>
      <c r="K2220" s="589" t="s">
        <v>587</v>
      </c>
      <c r="L2220" s="590">
        <v>43082</v>
      </c>
      <c r="M2220" s="589" t="s">
        <v>71</v>
      </c>
      <c r="N2220" s="589" t="s">
        <v>474</v>
      </c>
    </row>
    <row r="2221" spans="1:14" x14ac:dyDescent="0.2">
      <c r="A2221" s="589" t="s">
        <v>611</v>
      </c>
      <c r="B2221" s="589" t="s">
        <v>130</v>
      </c>
      <c r="C2221" s="589" t="s">
        <v>131</v>
      </c>
      <c r="D2221" s="589" t="s">
        <v>132</v>
      </c>
      <c r="E2221" s="589" t="s">
        <v>10439</v>
      </c>
      <c r="F2221" s="590">
        <v>43081</v>
      </c>
      <c r="G2221" s="591">
        <v>7.43</v>
      </c>
      <c r="H2221" s="591">
        <v>1</v>
      </c>
      <c r="I2221" s="591">
        <f t="shared" si="34"/>
        <v>7.43</v>
      </c>
      <c r="J2221" s="589" t="s">
        <v>474</v>
      </c>
      <c r="K2221" s="589" t="s">
        <v>617</v>
      </c>
      <c r="L2221" s="590">
        <v>43082</v>
      </c>
      <c r="M2221" s="589" t="s">
        <v>71</v>
      </c>
      <c r="N2221" s="589" t="s">
        <v>474</v>
      </c>
    </row>
    <row r="2222" spans="1:14" x14ac:dyDescent="0.2">
      <c r="A2222" s="589" t="s">
        <v>611</v>
      </c>
      <c r="B2222" s="589" t="s">
        <v>130</v>
      </c>
      <c r="C2222" s="589" t="s">
        <v>131</v>
      </c>
      <c r="D2222" s="589" t="s">
        <v>132</v>
      </c>
      <c r="E2222" s="589" t="s">
        <v>10440</v>
      </c>
      <c r="F2222" s="590">
        <v>43081</v>
      </c>
      <c r="G2222" s="591">
        <v>6.97</v>
      </c>
      <c r="H2222" s="591">
        <v>1</v>
      </c>
      <c r="I2222" s="591">
        <f t="shared" si="34"/>
        <v>6.97</v>
      </c>
      <c r="J2222" s="589" t="s">
        <v>474</v>
      </c>
      <c r="K2222" s="589" t="s">
        <v>617</v>
      </c>
      <c r="L2222" s="590">
        <v>43082</v>
      </c>
      <c r="M2222" s="589" t="s">
        <v>71</v>
      </c>
      <c r="N2222" s="589" t="s">
        <v>474</v>
      </c>
    </row>
    <row r="2223" spans="1:14" x14ac:dyDescent="0.2">
      <c r="A2223" s="589" t="s">
        <v>611</v>
      </c>
      <c r="B2223" s="589" t="s">
        <v>130</v>
      </c>
      <c r="C2223" s="589" t="s">
        <v>131</v>
      </c>
      <c r="D2223" s="589" t="s">
        <v>132</v>
      </c>
      <c r="E2223" s="589" t="s">
        <v>10441</v>
      </c>
      <c r="F2223" s="590">
        <v>43081</v>
      </c>
      <c r="G2223" s="591">
        <v>4.96</v>
      </c>
      <c r="H2223" s="591">
        <v>1</v>
      </c>
      <c r="I2223" s="591">
        <f t="shared" si="34"/>
        <v>4.96</v>
      </c>
      <c r="J2223" s="589" t="s">
        <v>474</v>
      </c>
      <c r="K2223" s="589" t="s">
        <v>617</v>
      </c>
      <c r="L2223" s="590">
        <v>43082</v>
      </c>
      <c r="M2223" s="589" t="s">
        <v>71</v>
      </c>
      <c r="N2223" s="589" t="s">
        <v>474</v>
      </c>
    </row>
    <row r="2224" spans="1:14" x14ac:dyDescent="0.2">
      <c r="A2224" s="589" t="s">
        <v>611</v>
      </c>
      <c r="B2224" s="589" t="s">
        <v>130</v>
      </c>
      <c r="C2224" s="589" t="s">
        <v>131</v>
      </c>
      <c r="D2224" s="589" t="s">
        <v>132</v>
      </c>
      <c r="E2224" s="589" t="s">
        <v>10442</v>
      </c>
      <c r="F2224" s="590">
        <v>43081</v>
      </c>
      <c r="G2224" s="591">
        <v>6.2</v>
      </c>
      <c r="H2224" s="591">
        <v>1</v>
      </c>
      <c r="I2224" s="591">
        <f t="shared" si="34"/>
        <v>6.2</v>
      </c>
      <c r="J2224" s="589" t="s">
        <v>474</v>
      </c>
      <c r="K2224" s="589" t="s">
        <v>617</v>
      </c>
      <c r="L2224" s="590">
        <v>43082</v>
      </c>
      <c r="M2224" s="589" t="s">
        <v>71</v>
      </c>
      <c r="N2224" s="589" t="s">
        <v>474</v>
      </c>
    </row>
    <row r="2225" spans="1:14" x14ac:dyDescent="0.2">
      <c r="A2225" s="589" t="s">
        <v>611</v>
      </c>
      <c r="B2225" s="589" t="s">
        <v>130</v>
      </c>
      <c r="C2225" s="589" t="s">
        <v>131</v>
      </c>
      <c r="D2225" s="589" t="s">
        <v>132</v>
      </c>
      <c r="E2225" s="589" t="s">
        <v>10443</v>
      </c>
      <c r="F2225" s="590">
        <v>43081</v>
      </c>
      <c r="G2225" s="591">
        <v>0.93</v>
      </c>
      <c r="H2225" s="591">
        <v>1</v>
      </c>
      <c r="I2225" s="591">
        <f t="shared" si="34"/>
        <v>0.93</v>
      </c>
      <c r="J2225" s="589" t="s">
        <v>474</v>
      </c>
      <c r="K2225" s="589" t="s">
        <v>617</v>
      </c>
      <c r="L2225" s="590">
        <v>43082</v>
      </c>
      <c r="M2225" s="589" t="s">
        <v>71</v>
      </c>
      <c r="N2225" s="589" t="s">
        <v>474</v>
      </c>
    </row>
    <row r="2226" spans="1:14" x14ac:dyDescent="0.2">
      <c r="A2226" s="589" t="s">
        <v>611</v>
      </c>
      <c r="B2226" s="589" t="s">
        <v>130</v>
      </c>
      <c r="C2226" s="589" t="s">
        <v>131</v>
      </c>
      <c r="D2226" s="589" t="s">
        <v>132</v>
      </c>
      <c r="E2226" s="589" t="s">
        <v>10444</v>
      </c>
      <c r="F2226" s="590">
        <v>43081</v>
      </c>
      <c r="G2226" s="591">
        <v>16.760000000000002</v>
      </c>
      <c r="H2226" s="591">
        <v>1</v>
      </c>
      <c r="I2226" s="591">
        <f t="shared" si="34"/>
        <v>16.760000000000002</v>
      </c>
      <c r="J2226" s="589" t="s">
        <v>474</v>
      </c>
      <c r="K2226" s="589" t="s">
        <v>617</v>
      </c>
      <c r="L2226" s="590">
        <v>43082</v>
      </c>
      <c r="M2226" s="589" t="s">
        <v>71</v>
      </c>
      <c r="N2226" s="589" t="s">
        <v>474</v>
      </c>
    </row>
    <row r="2227" spans="1:14" x14ac:dyDescent="0.2">
      <c r="A2227" s="589" t="s">
        <v>611</v>
      </c>
      <c r="B2227" s="589" t="s">
        <v>130</v>
      </c>
      <c r="C2227" s="589" t="s">
        <v>131</v>
      </c>
      <c r="D2227" s="589" t="s">
        <v>132</v>
      </c>
      <c r="E2227" s="589" t="s">
        <v>10445</v>
      </c>
      <c r="F2227" s="590">
        <v>43081</v>
      </c>
      <c r="G2227" s="591">
        <v>479.89</v>
      </c>
      <c r="H2227" s="591">
        <v>1</v>
      </c>
      <c r="I2227" s="591">
        <f t="shared" si="34"/>
        <v>479.89</v>
      </c>
      <c r="J2227" s="589" t="s">
        <v>10446</v>
      </c>
      <c r="K2227" s="589" t="s">
        <v>111</v>
      </c>
      <c r="L2227" s="590">
        <v>43082</v>
      </c>
      <c r="M2227" s="589" t="s">
        <v>71</v>
      </c>
      <c r="N2227" s="589" t="s">
        <v>474</v>
      </c>
    </row>
    <row r="2228" spans="1:14" x14ac:dyDescent="0.2">
      <c r="A2228" s="589" t="s">
        <v>611</v>
      </c>
      <c r="B2228" s="589" t="s">
        <v>130</v>
      </c>
      <c r="C2228" s="589" t="s">
        <v>131</v>
      </c>
      <c r="D2228" s="589" t="s">
        <v>132</v>
      </c>
      <c r="E2228" s="589" t="s">
        <v>10447</v>
      </c>
      <c r="F2228" s="590">
        <v>43074</v>
      </c>
      <c r="G2228" s="591">
        <v>405.4</v>
      </c>
      <c r="H2228" s="591">
        <v>1</v>
      </c>
      <c r="I2228" s="591">
        <f t="shared" si="34"/>
        <v>405.4</v>
      </c>
      <c r="J2228" s="589" t="s">
        <v>474</v>
      </c>
      <c r="K2228" s="589" t="s">
        <v>415</v>
      </c>
      <c r="L2228" s="590">
        <v>43080</v>
      </c>
      <c r="M2228" s="589" t="s">
        <v>71</v>
      </c>
      <c r="N2228" s="589" t="s">
        <v>474</v>
      </c>
    </row>
    <row r="2229" spans="1:14" x14ac:dyDescent="0.2">
      <c r="A2229" s="589" t="s">
        <v>611</v>
      </c>
      <c r="B2229" s="589" t="s">
        <v>130</v>
      </c>
      <c r="C2229" s="589" t="s">
        <v>131</v>
      </c>
      <c r="D2229" s="589" t="s">
        <v>132</v>
      </c>
      <c r="E2229" s="589" t="s">
        <v>10448</v>
      </c>
      <c r="F2229" s="590">
        <v>43070</v>
      </c>
      <c r="G2229" s="591">
        <v>7321.52</v>
      </c>
      <c r="H2229" s="591">
        <v>1</v>
      </c>
      <c r="I2229" s="591">
        <f t="shared" si="34"/>
        <v>7321.52</v>
      </c>
      <c r="J2229" s="589" t="s">
        <v>474</v>
      </c>
      <c r="K2229" s="589" t="s">
        <v>376</v>
      </c>
      <c r="L2229" s="590">
        <v>43073</v>
      </c>
      <c r="M2229" s="589" t="s">
        <v>71</v>
      </c>
      <c r="N2229" s="589" t="s">
        <v>474</v>
      </c>
    </row>
    <row r="2230" spans="1:14" x14ac:dyDescent="0.2">
      <c r="A2230" s="589" t="s">
        <v>611</v>
      </c>
      <c r="B2230" s="589" t="s">
        <v>130</v>
      </c>
      <c r="C2230" s="589" t="s">
        <v>131</v>
      </c>
      <c r="D2230" s="589" t="s">
        <v>132</v>
      </c>
      <c r="E2230" s="589" t="s">
        <v>10449</v>
      </c>
      <c r="F2230" s="590">
        <v>43070</v>
      </c>
      <c r="G2230" s="591">
        <v>7321.52</v>
      </c>
      <c r="H2230" s="591">
        <v>1</v>
      </c>
      <c r="I2230" s="591">
        <f t="shared" si="34"/>
        <v>7321.52</v>
      </c>
      <c r="J2230" s="589" t="s">
        <v>474</v>
      </c>
      <c r="K2230" s="589" t="s">
        <v>376</v>
      </c>
      <c r="L2230" s="590">
        <v>43073</v>
      </c>
      <c r="M2230" s="589" t="s">
        <v>71</v>
      </c>
      <c r="N2230" s="589" t="s">
        <v>474</v>
      </c>
    </row>
    <row r="2231" spans="1:14" x14ac:dyDescent="0.2">
      <c r="A2231" s="589" t="s">
        <v>611</v>
      </c>
      <c r="B2231" s="589" t="s">
        <v>130</v>
      </c>
      <c r="C2231" s="589" t="s">
        <v>131</v>
      </c>
      <c r="D2231" s="589" t="s">
        <v>132</v>
      </c>
      <c r="E2231" s="589" t="s">
        <v>10450</v>
      </c>
      <c r="F2231" s="590">
        <v>43070</v>
      </c>
      <c r="G2231" s="591">
        <v>7321.52</v>
      </c>
      <c r="H2231" s="591">
        <v>1</v>
      </c>
      <c r="I2231" s="591">
        <f t="shared" si="34"/>
        <v>7321.52</v>
      </c>
      <c r="J2231" s="589" t="s">
        <v>474</v>
      </c>
      <c r="K2231" s="589" t="s">
        <v>376</v>
      </c>
      <c r="L2231" s="590">
        <v>43073</v>
      </c>
      <c r="M2231" s="589" t="s">
        <v>71</v>
      </c>
      <c r="N2231" s="589" t="s">
        <v>474</v>
      </c>
    </row>
    <row r="2232" spans="1:14" x14ac:dyDescent="0.2">
      <c r="A2232" s="589" t="s">
        <v>611</v>
      </c>
      <c r="B2232" s="589" t="s">
        <v>248</v>
      </c>
      <c r="C2232" s="589" t="s">
        <v>249</v>
      </c>
      <c r="D2232" s="589" t="s">
        <v>250</v>
      </c>
      <c r="E2232" s="589" t="s">
        <v>10451</v>
      </c>
      <c r="F2232" s="590">
        <v>43087</v>
      </c>
      <c r="G2232" s="591">
        <v>43</v>
      </c>
      <c r="H2232" s="591">
        <v>1</v>
      </c>
      <c r="I2232" s="591">
        <f t="shared" si="34"/>
        <v>43</v>
      </c>
      <c r="J2232" s="589" t="s">
        <v>474</v>
      </c>
      <c r="K2232" s="589" t="s">
        <v>529</v>
      </c>
      <c r="L2232" s="590">
        <v>43089</v>
      </c>
      <c r="M2232" s="589" t="s">
        <v>71</v>
      </c>
      <c r="N2232" s="589" t="s">
        <v>474</v>
      </c>
    </row>
    <row r="2233" spans="1:14" x14ac:dyDescent="0.2">
      <c r="A2233" s="589" t="s">
        <v>611</v>
      </c>
      <c r="B2233" s="589" t="s">
        <v>248</v>
      </c>
      <c r="C2233" s="589" t="s">
        <v>249</v>
      </c>
      <c r="D2233" s="589" t="s">
        <v>250</v>
      </c>
      <c r="E2233" s="589" t="s">
        <v>10452</v>
      </c>
      <c r="F2233" s="590">
        <v>43083</v>
      </c>
      <c r="G2233" s="591">
        <v>129</v>
      </c>
      <c r="H2233" s="591">
        <v>1</v>
      </c>
      <c r="I2233" s="591">
        <f t="shared" si="34"/>
        <v>129</v>
      </c>
      <c r="J2233" s="589" t="s">
        <v>474</v>
      </c>
      <c r="K2233" s="589" t="s">
        <v>539</v>
      </c>
      <c r="L2233" s="590">
        <v>43088</v>
      </c>
      <c r="M2233" s="589" t="s">
        <v>71</v>
      </c>
      <c r="N2233" s="589" t="s">
        <v>474</v>
      </c>
    </row>
    <row r="2234" spans="1:14" x14ac:dyDescent="0.2">
      <c r="A2234" s="589" t="s">
        <v>611</v>
      </c>
      <c r="B2234" s="589" t="s">
        <v>248</v>
      </c>
      <c r="C2234" s="589" t="s">
        <v>249</v>
      </c>
      <c r="D2234" s="589" t="s">
        <v>250</v>
      </c>
      <c r="E2234" s="589" t="s">
        <v>10453</v>
      </c>
      <c r="F2234" s="590">
        <v>43080</v>
      </c>
      <c r="G2234" s="591">
        <v>86</v>
      </c>
      <c r="H2234" s="591">
        <v>1</v>
      </c>
      <c r="I2234" s="591">
        <f t="shared" si="34"/>
        <v>86</v>
      </c>
      <c r="J2234" s="589" t="s">
        <v>474</v>
      </c>
      <c r="K2234" s="589" t="s">
        <v>2451</v>
      </c>
      <c r="L2234" s="590">
        <v>43083</v>
      </c>
      <c r="M2234" s="589" t="s">
        <v>71</v>
      </c>
      <c r="N2234" s="589" t="s">
        <v>474</v>
      </c>
    </row>
    <row r="2235" spans="1:14" x14ac:dyDescent="0.2">
      <c r="A2235" s="589" t="s">
        <v>611</v>
      </c>
      <c r="B2235" s="589" t="s">
        <v>248</v>
      </c>
      <c r="C2235" s="589" t="s">
        <v>249</v>
      </c>
      <c r="D2235" s="589" t="s">
        <v>250</v>
      </c>
      <c r="E2235" s="589" t="s">
        <v>10454</v>
      </c>
      <c r="F2235" s="590">
        <v>43080</v>
      </c>
      <c r="G2235" s="591">
        <v>86</v>
      </c>
      <c r="H2235" s="591">
        <v>1</v>
      </c>
      <c r="I2235" s="591">
        <f t="shared" si="34"/>
        <v>86</v>
      </c>
      <c r="J2235" s="589" t="s">
        <v>474</v>
      </c>
      <c r="K2235" s="589" t="s">
        <v>287</v>
      </c>
      <c r="L2235" s="590">
        <v>43083</v>
      </c>
      <c r="M2235" s="589" t="s">
        <v>71</v>
      </c>
      <c r="N2235" s="589" t="s">
        <v>474</v>
      </c>
    </row>
    <row r="2236" spans="1:14" x14ac:dyDescent="0.2">
      <c r="A2236" s="589" t="s">
        <v>611</v>
      </c>
      <c r="B2236" s="589" t="s">
        <v>248</v>
      </c>
      <c r="C2236" s="589" t="s">
        <v>249</v>
      </c>
      <c r="D2236" s="589" t="s">
        <v>250</v>
      </c>
      <c r="E2236" s="589" t="s">
        <v>10455</v>
      </c>
      <c r="F2236" s="590">
        <v>43080</v>
      </c>
      <c r="G2236" s="591">
        <v>86</v>
      </c>
      <c r="H2236" s="591">
        <v>1</v>
      </c>
      <c r="I2236" s="591">
        <f t="shared" si="34"/>
        <v>86</v>
      </c>
      <c r="J2236" s="589" t="s">
        <v>474</v>
      </c>
      <c r="K2236" s="589" t="s">
        <v>94</v>
      </c>
      <c r="L2236" s="590">
        <v>43083</v>
      </c>
      <c r="M2236" s="589" t="s">
        <v>71</v>
      </c>
      <c r="N2236" s="589" t="s">
        <v>474</v>
      </c>
    </row>
    <row r="2237" spans="1:14" x14ac:dyDescent="0.2">
      <c r="A2237" s="589" t="s">
        <v>611</v>
      </c>
      <c r="B2237" s="589" t="s">
        <v>248</v>
      </c>
      <c r="C2237" s="589" t="s">
        <v>249</v>
      </c>
      <c r="D2237" s="589" t="s">
        <v>250</v>
      </c>
      <c r="E2237" s="589" t="s">
        <v>10456</v>
      </c>
      <c r="F2237" s="590">
        <v>43080</v>
      </c>
      <c r="G2237" s="591">
        <v>296.45</v>
      </c>
      <c r="H2237" s="591">
        <v>1</v>
      </c>
      <c r="I2237" s="591">
        <f t="shared" si="34"/>
        <v>296.45</v>
      </c>
      <c r="J2237" s="589" t="s">
        <v>474</v>
      </c>
      <c r="K2237" s="589" t="s">
        <v>4995</v>
      </c>
      <c r="L2237" s="590">
        <v>43083</v>
      </c>
      <c r="M2237" s="589" t="s">
        <v>71</v>
      </c>
      <c r="N2237" s="589" t="s">
        <v>474</v>
      </c>
    </row>
    <row r="2238" spans="1:14" x14ac:dyDescent="0.2">
      <c r="A2238" s="589" t="s">
        <v>611</v>
      </c>
      <c r="B2238" s="589" t="s">
        <v>248</v>
      </c>
      <c r="C2238" s="589" t="s">
        <v>249</v>
      </c>
      <c r="D2238" s="589" t="s">
        <v>250</v>
      </c>
      <c r="E2238" s="589" t="s">
        <v>10457</v>
      </c>
      <c r="F2238" s="590">
        <v>43080</v>
      </c>
      <c r="G2238" s="591">
        <v>42.35</v>
      </c>
      <c r="H2238" s="591">
        <v>1</v>
      </c>
      <c r="I2238" s="591">
        <f t="shared" si="34"/>
        <v>42.35</v>
      </c>
      <c r="J2238" s="589" t="s">
        <v>474</v>
      </c>
      <c r="K2238" s="589" t="s">
        <v>2451</v>
      </c>
      <c r="L2238" s="590">
        <v>43083</v>
      </c>
      <c r="M2238" s="589" t="s">
        <v>71</v>
      </c>
      <c r="N2238" s="589" t="s">
        <v>474</v>
      </c>
    </row>
    <row r="2239" spans="1:14" x14ac:dyDescent="0.2">
      <c r="A2239" s="589" t="s">
        <v>307</v>
      </c>
      <c r="B2239" s="589" t="s">
        <v>417</v>
      </c>
      <c r="C2239" s="589" t="s">
        <v>418</v>
      </c>
      <c r="D2239" s="589" t="s">
        <v>419</v>
      </c>
      <c r="E2239" s="589" t="s">
        <v>10458</v>
      </c>
      <c r="F2239" s="590">
        <v>42709</v>
      </c>
      <c r="G2239" s="591">
        <v>45.07</v>
      </c>
      <c r="H2239" s="591">
        <v>1</v>
      </c>
      <c r="I2239" s="591">
        <f t="shared" si="34"/>
        <v>45.07</v>
      </c>
      <c r="J2239" s="589" t="s">
        <v>10459</v>
      </c>
      <c r="K2239" s="589" t="s">
        <v>1361</v>
      </c>
      <c r="L2239" s="590">
        <v>43090</v>
      </c>
      <c r="M2239" s="589" t="s">
        <v>71</v>
      </c>
      <c r="N2239" s="589" t="s">
        <v>10460</v>
      </c>
    </row>
    <row r="2240" spans="1:14" x14ac:dyDescent="0.2">
      <c r="A2240" s="589" t="s">
        <v>307</v>
      </c>
      <c r="B2240" s="589" t="s">
        <v>417</v>
      </c>
      <c r="C2240" s="589" t="s">
        <v>418</v>
      </c>
      <c r="D2240" s="589" t="s">
        <v>419</v>
      </c>
      <c r="E2240" s="589" t="s">
        <v>10461</v>
      </c>
      <c r="F2240" s="590">
        <v>42692</v>
      </c>
      <c r="G2240" s="591">
        <v>5.98</v>
      </c>
      <c r="H2240" s="591">
        <v>1</v>
      </c>
      <c r="I2240" s="591">
        <f t="shared" si="34"/>
        <v>5.98</v>
      </c>
      <c r="J2240" s="589" t="s">
        <v>10459</v>
      </c>
      <c r="K2240" s="589" t="s">
        <v>1361</v>
      </c>
      <c r="L2240" s="590">
        <v>43090</v>
      </c>
      <c r="M2240" s="589" t="s">
        <v>71</v>
      </c>
      <c r="N2240" s="589" t="s">
        <v>10460</v>
      </c>
    </row>
    <row r="2241" spans="9:9" x14ac:dyDescent="0.2">
      <c r="I2241" s="592">
        <f>SUM(I2:I2240)</f>
        <v>2117328.66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8"/>
  <sheetViews>
    <sheetView workbookViewId="0">
      <selection activeCell="E21" sqref="E21"/>
    </sheetView>
  </sheetViews>
  <sheetFormatPr defaultColWidth="9.140625" defaultRowHeight="12.75" x14ac:dyDescent="0.2"/>
  <cols>
    <col min="1" max="2" width="10" style="589" bestFit="1" customWidth="1"/>
    <col min="3" max="3" width="37" style="589" bestFit="1" customWidth="1"/>
    <col min="4" max="4" width="11" style="589" bestFit="1" customWidth="1"/>
    <col min="5" max="5" width="17" style="589" bestFit="1" customWidth="1"/>
    <col min="6" max="6" width="15" style="589" bestFit="1" customWidth="1"/>
    <col min="7" max="7" width="10" style="589" bestFit="1" customWidth="1"/>
    <col min="8" max="8" width="21" style="589" bestFit="1" customWidth="1"/>
    <col min="9" max="9" width="16" style="589" bestFit="1" customWidth="1"/>
    <col min="10" max="10" width="13" style="589" bestFit="1" customWidth="1"/>
    <col min="11" max="11" width="14" style="589" bestFit="1" customWidth="1"/>
    <col min="12" max="12" width="19" style="589" bestFit="1" customWidth="1"/>
    <col min="13" max="16384" width="9.140625" style="589"/>
  </cols>
  <sheetData>
    <row r="1" spans="1:12" ht="25.5" x14ac:dyDescent="0.2">
      <c r="A1" s="594" t="s">
        <v>0</v>
      </c>
      <c r="B1" s="594" t="s">
        <v>1</v>
      </c>
      <c r="C1" s="594" t="s">
        <v>31</v>
      </c>
      <c r="D1" s="595" t="s">
        <v>32</v>
      </c>
      <c r="E1" s="594" t="s">
        <v>40</v>
      </c>
      <c r="F1" s="594" t="s">
        <v>33</v>
      </c>
      <c r="G1" s="594" t="s">
        <v>2</v>
      </c>
      <c r="H1" s="594" t="s">
        <v>36</v>
      </c>
      <c r="I1" s="594" t="s">
        <v>3</v>
      </c>
      <c r="J1" s="595" t="s">
        <v>34</v>
      </c>
      <c r="K1" s="595" t="s">
        <v>35</v>
      </c>
      <c r="L1" s="594" t="s">
        <v>760</v>
      </c>
    </row>
    <row r="2" spans="1:12" x14ac:dyDescent="0.2">
      <c r="A2" s="589" t="s">
        <v>611</v>
      </c>
      <c r="B2" s="589" t="s">
        <v>687</v>
      </c>
      <c r="C2" s="589" t="s">
        <v>2995</v>
      </c>
      <c r="D2" s="589" t="s">
        <v>689</v>
      </c>
      <c r="E2" s="589" t="s">
        <v>10462</v>
      </c>
      <c r="F2" s="590">
        <v>43089</v>
      </c>
      <c r="G2" s="591">
        <v>-127.05</v>
      </c>
      <c r="H2" s="589" t="s">
        <v>474</v>
      </c>
      <c r="I2" s="589" t="s">
        <v>616</v>
      </c>
      <c r="J2" s="590">
        <v>43090</v>
      </c>
      <c r="K2" s="589" t="s">
        <v>4</v>
      </c>
      <c r="L2" s="589" t="s">
        <v>474</v>
      </c>
    </row>
    <row r="3" spans="1:12" x14ac:dyDescent="0.2">
      <c r="A3" s="589" t="s">
        <v>611</v>
      </c>
      <c r="B3" s="589" t="s">
        <v>687</v>
      </c>
      <c r="C3" s="589" t="s">
        <v>2995</v>
      </c>
      <c r="D3" s="589" t="s">
        <v>689</v>
      </c>
      <c r="E3" s="589" t="s">
        <v>10463</v>
      </c>
      <c r="F3" s="590">
        <v>43084</v>
      </c>
      <c r="G3" s="591">
        <v>-898.66</v>
      </c>
      <c r="H3" s="589" t="s">
        <v>474</v>
      </c>
      <c r="I3" s="589" t="s">
        <v>345</v>
      </c>
      <c r="J3" s="590">
        <v>43085</v>
      </c>
      <c r="K3" s="589" t="s">
        <v>4</v>
      </c>
      <c r="L3" s="589" t="s">
        <v>3009</v>
      </c>
    </row>
    <row r="4" spans="1:12" x14ac:dyDescent="0.2">
      <c r="A4" s="589" t="s">
        <v>611</v>
      </c>
      <c r="B4" s="589" t="s">
        <v>687</v>
      </c>
      <c r="C4" s="589" t="s">
        <v>2995</v>
      </c>
      <c r="D4" s="589" t="s">
        <v>689</v>
      </c>
      <c r="E4" s="589" t="s">
        <v>10464</v>
      </c>
      <c r="F4" s="590">
        <v>43084</v>
      </c>
      <c r="G4" s="591">
        <v>-39.5</v>
      </c>
      <c r="H4" s="589" t="s">
        <v>474</v>
      </c>
      <c r="I4" s="589" t="s">
        <v>587</v>
      </c>
      <c r="J4" s="590">
        <v>43085</v>
      </c>
      <c r="K4" s="589" t="s">
        <v>4</v>
      </c>
      <c r="L4" s="589" t="s">
        <v>6399</v>
      </c>
    </row>
    <row r="5" spans="1:12" x14ac:dyDescent="0.2">
      <c r="A5" s="589" t="s">
        <v>611</v>
      </c>
      <c r="B5" s="589" t="s">
        <v>687</v>
      </c>
      <c r="C5" s="589" t="s">
        <v>2995</v>
      </c>
      <c r="D5" s="589" t="s">
        <v>689</v>
      </c>
      <c r="E5" s="589" t="s">
        <v>10465</v>
      </c>
      <c r="F5" s="590">
        <v>43084</v>
      </c>
      <c r="G5" s="591">
        <v>-42</v>
      </c>
      <c r="H5" s="589" t="s">
        <v>474</v>
      </c>
      <c r="I5" s="589" t="s">
        <v>587</v>
      </c>
      <c r="J5" s="590">
        <v>43085</v>
      </c>
      <c r="K5" s="589" t="s">
        <v>4</v>
      </c>
      <c r="L5" s="589" t="s">
        <v>6399</v>
      </c>
    </row>
    <row r="6" spans="1:12" x14ac:dyDescent="0.2">
      <c r="A6" s="589" t="s">
        <v>611</v>
      </c>
      <c r="B6" s="589" t="s">
        <v>687</v>
      </c>
      <c r="C6" s="589" t="s">
        <v>2995</v>
      </c>
      <c r="D6" s="589" t="s">
        <v>689</v>
      </c>
      <c r="E6" s="589" t="s">
        <v>10466</v>
      </c>
      <c r="F6" s="590">
        <v>43070</v>
      </c>
      <c r="G6" s="591">
        <v>-108.77</v>
      </c>
      <c r="H6" s="589" t="s">
        <v>474</v>
      </c>
      <c r="I6" s="589" t="s">
        <v>550</v>
      </c>
      <c r="J6" s="590">
        <v>43071</v>
      </c>
      <c r="K6" s="589" t="s">
        <v>4</v>
      </c>
      <c r="L6" s="589" t="s">
        <v>2021</v>
      </c>
    </row>
    <row r="7" spans="1:12" x14ac:dyDescent="0.2">
      <c r="A7" s="589" t="s">
        <v>611</v>
      </c>
      <c r="B7" s="589" t="s">
        <v>687</v>
      </c>
      <c r="C7" s="589" t="s">
        <v>2995</v>
      </c>
      <c r="D7" s="589" t="s">
        <v>689</v>
      </c>
      <c r="E7" s="589" t="s">
        <v>10467</v>
      </c>
      <c r="F7" s="590">
        <v>43084</v>
      </c>
      <c r="G7" s="591">
        <v>-645</v>
      </c>
      <c r="H7" s="589" t="s">
        <v>474</v>
      </c>
      <c r="I7" s="589" t="s">
        <v>345</v>
      </c>
      <c r="J7" s="590">
        <v>43085</v>
      </c>
      <c r="K7" s="589" t="s">
        <v>4</v>
      </c>
      <c r="L7" s="589" t="s">
        <v>3032</v>
      </c>
    </row>
    <row r="8" spans="1:12" x14ac:dyDescent="0.2">
      <c r="A8" s="589" t="s">
        <v>611</v>
      </c>
      <c r="B8" s="589" t="s">
        <v>687</v>
      </c>
      <c r="C8" s="589" t="s">
        <v>2995</v>
      </c>
      <c r="D8" s="589" t="s">
        <v>689</v>
      </c>
      <c r="E8" s="589" t="s">
        <v>10468</v>
      </c>
      <c r="F8" s="590">
        <v>43084</v>
      </c>
      <c r="G8" s="591">
        <v>-645</v>
      </c>
      <c r="H8" s="589" t="s">
        <v>474</v>
      </c>
      <c r="I8" s="589" t="s">
        <v>345</v>
      </c>
      <c r="J8" s="590">
        <v>43085</v>
      </c>
      <c r="K8" s="589" t="s">
        <v>4</v>
      </c>
      <c r="L8" s="589" t="s">
        <v>3032</v>
      </c>
    </row>
    <row r="9" spans="1:12" x14ac:dyDescent="0.2">
      <c r="A9" s="589" t="s">
        <v>611</v>
      </c>
      <c r="B9" s="589" t="s">
        <v>687</v>
      </c>
      <c r="C9" s="589" t="s">
        <v>2995</v>
      </c>
      <c r="D9" s="589" t="s">
        <v>689</v>
      </c>
      <c r="E9" s="589" t="s">
        <v>10469</v>
      </c>
      <c r="F9" s="590">
        <v>43084</v>
      </c>
      <c r="G9" s="591">
        <v>-1290</v>
      </c>
      <c r="H9" s="589" t="s">
        <v>474</v>
      </c>
      <c r="I9" s="589" t="s">
        <v>345</v>
      </c>
      <c r="J9" s="590">
        <v>43085</v>
      </c>
      <c r="K9" s="589" t="s">
        <v>4</v>
      </c>
      <c r="L9" s="589" t="s">
        <v>3032</v>
      </c>
    </row>
    <row r="10" spans="1:12" x14ac:dyDescent="0.2">
      <c r="A10" s="589" t="s">
        <v>611</v>
      </c>
      <c r="B10" s="589" t="s">
        <v>687</v>
      </c>
      <c r="C10" s="589" t="s">
        <v>2995</v>
      </c>
      <c r="D10" s="589" t="s">
        <v>689</v>
      </c>
      <c r="E10" s="589" t="s">
        <v>10470</v>
      </c>
      <c r="F10" s="590">
        <v>43084</v>
      </c>
      <c r="G10" s="591">
        <v>-1290</v>
      </c>
      <c r="H10" s="589" t="s">
        <v>474</v>
      </c>
      <c r="I10" s="589" t="s">
        <v>345</v>
      </c>
      <c r="J10" s="590">
        <v>43085</v>
      </c>
      <c r="K10" s="589" t="s">
        <v>4</v>
      </c>
      <c r="L10" s="589" t="s">
        <v>3032</v>
      </c>
    </row>
    <row r="11" spans="1:12" x14ac:dyDescent="0.2">
      <c r="A11" s="589" t="s">
        <v>611</v>
      </c>
      <c r="B11" s="589" t="s">
        <v>75</v>
      </c>
      <c r="C11" s="589" t="s">
        <v>76</v>
      </c>
      <c r="D11" s="589" t="s">
        <v>77</v>
      </c>
      <c r="E11" s="589" t="s">
        <v>10471</v>
      </c>
      <c r="F11" s="590">
        <v>42921</v>
      </c>
      <c r="G11" s="591">
        <v>-35.76</v>
      </c>
      <c r="H11" s="589" t="s">
        <v>10472</v>
      </c>
      <c r="I11" s="589" t="s">
        <v>2375</v>
      </c>
      <c r="J11" s="590">
        <v>43084</v>
      </c>
      <c r="K11" s="589" t="s">
        <v>4</v>
      </c>
      <c r="L11" s="589" t="s">
        <v>10473</v>
      </c>
    </row>
    <row r="12" spans="1:12" x14ac:dyDescent="0.2">
      <c r="A12" s="589" t="s">
        <v>611</v>
      </c>
      <c r="B12" s="589" t="s">
        <v>75</v>
      </c>
      <c r="C12" s="589" t="s">
        <v>76</v>
      </c>
      <c r="D12" s="589" t="s">
        <v>77</v>
      </c>
      <c r="E12" s="589" t="s">
        <v>10474</v>
      </c>
      <c r="F12" s="590">
        <v>42921</v>
      </c>
      <c r="G12" s="591">
        <v>-216.2</v>
      </c>
      <c r="H12" s="589" t="s">
        <v>10475</v>
      </c>
      <c r="I12" s="589" t="s">
        <v>2375</v>
      </c>
      <c r="J12" s="590">
        <v>43088</v>
      </c>
      <c r="K12" s="589" t="s">
        <v>4</v>
      </c>
      <c r="L12" s="589" t="s">
        <v>10476</v>
      </c>
    </row>
    <row r="13" spans="1:12" x14ac:dyDescent="0.2">
      <c r="A13" s="589" t="s">
        <v>611</v>
      </c>
      <c r="B13" s="589" t="s">
        <v>2947</v>
      </c>
      <c r="C13" s="589" t="s">
        <v>2948</v>
      </c>
      <c r="D13" s="589" t="s">
        <v>2949</v>
      </c>
      <c r="E13" s="589" t="s">
        <v>10477</v>
      </c>
      <c r="F13" s="590">
        <v>43088</v>
      </c>
      <c r="G13" s="591">
        <v>-219.33</v>
      </c>
      <c r="H13" s="589" t="s">
        <v>474</v>
      </c>
      <c r="I13" s="589" t="s">
        <v>549</v>
      </c>
      <c r="J13" s="590">
        <v>43089</v>
      </c>
      <c r="K13" s="589" t="s">
        <v>4</v>
      </c>
      <c r="L13" s="589" t="s">
        <v>474</v>
      </c>
    </row>
    <row r="14" spans="1:12" x14ac:dyDescent="0.2">
      <c r="A14" s="589" t="s">
        <v>611</v>
      </c>
      <c r="B14" s="589" t="s">
        <v>417</v>
      </c>
      <c r="C14" s="589" t="s">
        <v>418</v>
      </c>
      <c r="D14" s="589" t="s">
        <v>419</v>
      </c>
      <c r="E14" s="589" t="s">
        <v>10478</v>
      </c>
      <c r="F14" s="590">
        <v>43074</v>
      </c>
      <c r="G14" s="591">
        <v>-70.66</v>
      </c>
      <c r="H14" s="589" t="s">
        <v>474</v>
      </c>
      <c r="I14" s="589" t="s">
        <v>1361</v>
      </c>
      <c r="J14" s="590">
        <v>43091</v>
      </c>
      <c r="K14" s="589" t="s">
        <v>4</v>
      </c>
      <c r="L14" s="589" t="s">
        <v>474</v>
      </c>
    </row>
    <row r="15" spans="1:12" x14ac:dyDescent="0.2">
      <c r="A15" s="589" t="s">
        <v>611</v>
      </c>
      <c r="B15" s="589" t="s">
        <v>88</v>
      </c>
      <c r="C15" s="589" t="s">
        <v>89</v>
      </c>
      <c r="D15" s="589" t="s">
        <v>90</v>
      </c>
      <c r="E15" s="589" t="s">
        <v>10479</v>
      </c>
      <c r="F15" s="590">
        <v>43073</v>
      </c>
      <c r="G15" s="591">
        <v>-81.290000000000006</v>
      </c>
      <c r="H15" s="589" t="s">
        <v>10480</v>
      </c>
      <c r="I15" s="589" t="s">
        <v>540</v>
      </c>
      <c r="J15" s="590">
        <v>43074</v>
      </c>
      <c r="K15" s="589" t="s">
        <v>4</v>
      </c>
      <c r="L15" s="589" t="s">
        <v>10481</v>
      </c>
    </row>
    <row r="16" spans="1:12" x14ac:dyDescent="0.2">
      <c r="A16" s="589" t="s">
        <v>611</v>
      </c>
      <c r="B16" s="589" t="s">
        <v>168</v>
      </c>
      <c r="C16" s="589" t="s">
        <v>475</v>
      </c>
      <c r="D16" s="589" t="s">
        <v>169</v>
      </c>
      <c r="E16" s="589" t="s">
        <v>10482</v>
      </c>
      <c r="F16" s="590">
        <v>43055</v>
      </c>
      <c r="G16" s="591">
        <v>-76.739999999999995</v>
      </c>
      <c r="H16" s="589" t="s">
        <v>474</v>
      </c>
      <c r="I16" s="589" t="s">
        <v>4791</v>
      </c>
      <c r="J16" s="590">
        <v>43070</v>
      </c>
      <c r="K16" s="589" t="s">
        <v>4</v>
      </c>
      <c r="L16" s="589" t="s">
        <v>474</v>
      </c>
    </row>
    <row r="17" spans="1:12" x14ac:dyDescent="0.2">
      <c r="A17" s="589" t="s">
        <v>611</v>
      </c>
      <c r="B17" s="589" t="s">
        <v>3926</v>
      </c>
      <c r="C17" s="589" t="s">
        <v>3927</v>
      </c>
      <c r="D17" s="589" t="s">
        <v>3928</v>
      </c>
      <c r="E17" s="589" t="s">
        <v>10483</v>
      </c>
      <c r="F17" s="590">
        <v>43084</v>
      </c>
      <c r="G17" s="591">
        <v>1757.94</v>
      </c>
      <c r="H17" s="589" t="s">
        <v>10484</v>
      </c>
      <c r="I17" s="589" t="s">
        <v>161</v>
      </c>
      <c r="J17" s="590">
        <v>43087</v>
      </c>
      <c r="K17" s="589" t="s">
        <v>4</v>
      </c>
      <c r="L17" s="589" t="s">
        <v>10485</v>
      </c>
    </row>
    <row r="18" spans="1:12" x14ac:dyDescent="0.2">
      <c r="A18" s="589" t="s">
        <v>611</v>
      </c>
      <c r="B18" s="589" t="s">
        <v>1065</v>
      </c>
      <c r="C18" s="589" t="s">
        <v>1066</v>
      </c>
      <c r="D18" s="589" t="s">
        <v>1067</v>
      </c>
      <c r="E18" s="589" t="s">
        <v>10486</v>
      </c>
      <c r="F18" s="590">
        <v>43083</v>
      </c>
      <c r="G18" s="591">
        <v>2539.79</v>
      </c>
      <c r="H18" s="589" t="s">
        <v>10487</v>
      </c>
      <c r="I18" s="589" t="s">
        <v>375</v>
      </c>
      <c r="J18" s="590">
        <v>43084</v>
      </c>
      <c r="K18" s="589" t="s">
        <v>4</v>
      </c>
      <c r="L18" s="589" t="s">
        <v>10488</v>
      </c>
    </row>
    <row r="19" spans="1:12" x14ac:dyDescent="0.2">
      <c r="A19" s="589" t="s">
        <v>611</v>
      </c>
      <c r="B19" s="589" t="s">
        <v>687</v>
      </c>
      <c r="C19" s="589" t="s">
        <v>2995</v>
      </c>
      <c r="D19" s="589" t="s">
        <v>689</v>
      </c>
      <c r="E19" s="589" t="s">
        <v>10489</v>
      </c>
      <c r="F19" s="590">
        <v>43091</v>
      </c>
      <c r="G19" s="591">
        <v>49.99</v>
      </c>
      <c r="H19" s="589" t="s">
        <v>474</v>
      </c>
      <c r="I19" s="589" t="s">
        <v>345</v>
      </c>
      <c r="J19" s="590">
        <v>43092</v>
      </c>
      <c r="K19" s="589" t="s">
        <v>4</v>
      </c>
      <c r="L19" s="589" t="s">
        <v>10490</v>
      </c>
    </row>
    <row r="20" spans="1:12" x14ac:dyDescent="0.2">
      <c r="A20" s="589" t="s">
        <v>611</v>
      </c>
      <c r="B20" s="589" t="s">
        <v>687</v>
      </c>
      <c r="C20" s="589" t="s">
        <v>2995</v>
      </c>
      <c r="D20" s="589" t="s">
        <v>689</v>
      </c>
      <c r="E20" s="589" t="s">
        <v>10491</v>
      </c>
      <c r="F20" s="590">
        <v>43090</v>
      </c>
      <c r="G20" s="591">
        <v>236.91</v>
      </c>
      <c r="H20" s="589" t="s">
        <v>474</v>
      </c>
      <c r="I20" s="589" t="s">
        <v>345</v>
      </c>
      <c r="J20" s="590">
        <v>43091</v>
      </c>
      <c r="K20" s="589" t="s">
        <v>4</v>
      </c>
      <c r="L20" s="589" t="s">
        <v>5552</v>
      </c>
    </row>
    <row r="21" spans="1:12" x14ac:dyDescent="0.2">
      <c r="A21" s="589" t="s">
        <v>611</v>
      </c>
      <c r="B21" s="589" t="s">
        <v>687</v>
      </c>
      <c r="C21" s="589" t="s">
        <v>2995</v>
      </c>
      <c r="D21" s="589" t="s">
        <v>689</v>
      </c>
      <c r="E21" s="589" t="s">
        <v>10492</v>
      </c>
      <c r="F21" s="590">
        <v>43090</v>
      </c>
      <c r="G21" s="591">
        <v>129.66</v>
      </c>
      <c r="H21" s="589" t="s">
        <v>474</v>
      </c>
      <c r="I21" s="589" t="s">
        <v>345</v>
      </c>
      <c r="J21" s="590">
        <v>43091</v>
      </c>
      <c r="K21" s="589" t="s">
        <v>4</v>
      </c>
      <c r="L21" s="589" t="s">
        <v>10493</v>
      </c>
    </row>
    <row r="22" spans="1:12" x14ac:dyDescent="0.2">
      <c r="A22" s="589" t="s">
        <v>611</v>
      </c>
      <c r="B22" s="589" t="s">
        <v>687</v>
      </c>
      <c r="C22" s="589" t="s">
        <v>2995</v>
      </c>
      <c r="D22" s="589" t="s">
        <v>689</v>
      </c>
      <c r="E22" s="589" t="s">
        <v>10494</v>
      </c>
      <c r="F22" s="590">
        <v>43090</v>
      </c>
      <c r="G22" s="591">
        <v>488.14</v>
      </c>
      <c r="H22" s="589" t="s">
        <v>474</v>
      </c>
      <c r="I22" s="589" t="s">
        <v>345</v>
      </c>
      <c r="J22" s="590">
        <v>43091</v>
      </c>
      <c r="K22" s="589" t="s">
        <v>4</v>
      </c>
      <c r="L22" s="589" t="s">
        <v>6437</v>
      </c>
    </row>
    <row r="23" spans="1:12" x14ac:dyDescent="0.2">
      <c r="A23" s="589" t="s">
        <v>611</v>
      </c>
      <c r="B23" s="589" t="s">
        <v>687</v>
      </c>
      <c r="C23" s="589" t="s">
        <v>2995</v>
      </c>
      <c r="D23" s="589" t="s">
        <v>689</v>
      </c>
      <c r="E23" s="589" t="s">
        <v>10495</v>
      </c>
      <c r="F23" s="590">
        <v>43090</v>
      </c>
      <c r="G23" s="591">
        <v>441.79</v>
      </c>
      <c r="H23" s="589" t="s">
        <v>474</v>
      </c>
      <c r="I23" s="589" t="s">
        <v>345</v>
      </c>
      <c r="J23" s="590">
        <v>43091</v>
      </c>
      <c r="K23" s="589" t="s">
        <v>4</v>
      </c>
      <c r="L23" s="589" t="s">
        <v>6454</v>
      </c>
    </row>
    <row r="24" spans="1:12" x14ac:dyDescent="0.2">
      <c r="A24" s="589" t="s">
        <v>611</v>
      </c>
      <c r="B24" s="589" t="s">
        <v>687</v>
      </c>
      <c r="C24" s="589" t="s">
        <v>2995</v>
      </c>
      <c r="D24" s="589" t="s">
        <v>689</v>
      </c>
      <c r="E24" s="589" t="s">
        <v>10496</v>
      </c>
      <c r="F24" s="590">
        <v>43090</v>
      </c>
      <c r="G24" s="591">
        <v>228.88</v>
      </c>
      <c r="H24" s="589" t="s">
        <v>474</v>
      </c>
      <c r="I24" s="589" t="s">
        <v>616</v>
      </c>
      <c r="J24" s="590">
        <v>43091</v>
      </c>
      <c r="K24" s="589" t="s">
        <v>4</v>
      </c>
      <c r="L24" s="589" t="s">
        <v>6503</v>
      </c>
    </row>
    <row r="25" spans="1:12" x14ac:dyDescent="0.2">
      <c r="A25" s="589" t="s">
        <v>611</v>
      </c>
      <c r="B25" s="589" t="s">
        <v>687</v>
      </c>
      <c r="C25" s="589" t="s">
        <v>2995</v>
      </c>
      <c r="D25" s="589" t="s">
        <v>689</v>
      </c>
      <c r="E25" s="589" t="s">
        <v>10497</v>
      </c>
      <c r="F25" s="590">
        <v>43089</v>
      </c>
      <c r="G25" s="591">
        <v>223.81</v>
      </c>
      <c r="H25" s="589" t="s">
        <v>474</v>
      </c>
      <c r="I25" s="589" t="s">
        <v>345</v>
      </c>
      <c r="J25" s="590">
        <v>43090</v>
      </c>
      <c r="K25" s="589" t="s">
        <v>4</v>
      </c>
      <c r="L25" s="589" t="s">
        <v>10498</v>
      </c>
    </row>
    <row r="26" spans="1:12" x14ac:dyDescent="0.2">
      <c r="A26" s="589" t="s">
        <v>611</v>
      </c>
      <c r="B26" s="589" t="s">
        <v>687</v>
      </c>
      <c r="C26" s="589" t="s">
        <v>2995</v>
      </c>
      <c r="D26" s="589" t="s">
        <v>689</v>
      </c>
      <c r="E26" s="589" t="s">
        <v>10499</v>
      </c>
      <c r="F26" s="590">
        <v>43089</v>
      </c>
      <c r="G26" s="591">
        <v>223.81</v>
      </c>
      <c r="H26" s="589" t="s">
        <v>474</v>
      </c>
      <c r="I26" s="589" t="s">
        <v>345</v>
      </c>
      <c r="J26" s="590">
        <v>43090</v>
      </c>
      <c r="K26" s="589" t="s">
        <v>4</v>
      </c>
      <c r="L26" s="589" t="s">
        <v>10500</v>
      </c>
    </row>
    <row r="27" spans="1:12" x14ac:dyDescent="0.2">
      <c r="A27" s="589" t="s">
        <v>611</v>
      </c>
      <c r="B27" s="589" t="s">
        <v>687</v>
      </c>
      <c r="C27" s="589" t="s">
        <v>2995</v>
      </c>
      <c r="D27" s="589" t="s">
        <v>689</v>
      </c>
      <c r="E27" s="589" t="s">
        <v>10501</v>
      </c>
      <c r="F27" s="590">
        <v>43089</v>
      </c>
      <c r="G27" s="591">
        <v>223.81</v>
      </c>
      <c r="H27" s="589" t="s">
        <v>474</v>
      </c>
      <c r="I27" s="589" t="s">
        <v>345</v>
      </c>
      <c r="J27" s="590">
        <v>43090</v>
      </c>
      <c r="K27" s="589" t="s">
        <v>4</v>
      </c>
      <c r="L27" s="589" t="s">
        <v>10502</v>
      </c>
    </row>
    <row r="28" spans="1:12" x14ac:dyDescent="0.2">
      <c r="A28" s="589" t="s">
        <v>611</v>
      </c>
      <c r="B28" s="589" t="s">
        <v>687</v>
      </c>
      <c r="C28" s="589" t="s">
        <v>2995</v>
      </c>
      <c r="D28" s="589" t="s">
        <v>689</v>
      </c>
      <c r="E28" s="589" t="s">
        <v>10503</v>
      </c>
      <c r="F28" s="590">
        <v>43089</v>
      </c>
      <c r="G28" s="591">
        <v>223.81</v>
      </c>
      <c r="H28" s="589" t="s">
        <v>474</v>
      </c>
      <c r="I28" s="589" t="s">
        <v>345</v>
      </c>
      <c r="J28" s="590">
        <v>43090</v>
      </c>
      <c r="K28" s="589" t="s">
        <v>4</v>
      </c>
      <c r="L28" s="589" t="s">
        <v>10504</v>
      </c>
    </row>
    <row r="29" spans="1:12" x14ac:dyDescent="0.2">
      <c r="A29" s="589" t="s">
        <v>611</v>
      </c>
      <c r="B29" s="589" t="s">
        <v>687</v>
      </c>
      <c r="C29" s="589" t="s">
        <v>2995</v>
      </c>
      <c r="D29" s="589" t="s">
        <v>689</v>
      </c>
      <c r="E29" s="589" t="s">
        <v>10505</v>
      </c>
      <c r="F29" s="590">
        <v>43089</v>
      </c>
      <c r="G29" s="591">
        <v>443.45</v>
      </c>
      <c r="H29" s="589" t="s">
        <v>474</v>
      </c>
      <c r="I29" s="589" t="s">
        <v>345</v>
      </c>
      <c r="J29" s="590">
        <v>43090</v>
      </c>
      <c r="K29" s="589" t="s">
        <v>4</v>
      </c>
      <c r="L29" s="589" t="s">
        <v>6452</v>
      </c>
    </row>
    <row r="30" spans="1:12" x14ac:dyDescent="0.2">
      <c r="A30" s="589" t="s">
        <v>611</v>
      </c>
      <c r="B30" s="589" t="s">
        <v>687</v>
      </c>
      <c r="C30" s="589" t="s">
        <v>2995</v>
      </c>
      <c r="D30" s="589" t="s">
        <v>689</v>
      </c>
      <c r="E30" s="589" t="s">
        <v>10506</v>
      </c>
      <c r="F30" s="590">
        <v>43089</v>
      </c>
      <c r="G30" s="591">
        <v>488.3</v>
      </c>
      <c r="H30" s="589" t="s">
        <v>474</v>
      </c>
      <c r="I30" s="589" t="s">
        <v>345</v>
      </c>
      <c r="J30" s="590">
        <v>43090</v>
      </c>
      <c r="K30" s="589" t="s">
        <v>4</v>
      </c>
      <c r="L30" s="589" t="s">
        <v>6460</v>
      </c>
    </row>
    <row r="31" spans="1:12" x14ac:dyDescent="0.2">
      <c r="A31" s="589" t="s">
        <v>611</v>
      </c>
      <c r="B31" s="589" t="s">
        <v>687</v>
      </c>
      <c r="C31" s="589" t="s">
        <v>2995</v>
      </c>
      <c r="D31" s="589" t="s">
        <v>689</v>
      </c>
      <c r="E31" s="589" t="s">
        <v>10507</v>
      </c>
      <c r="F31" s="590">
        <v>43089</v>
      </c>
      <c r="G31" s="591">
        <v>428.45</v>
      </c>
      <c r="H31" s="589" t="s">
        <v>474</v>
      </c>
      <c r="I31" s="589" t="s">
        <v>345</v>
      </c>
      <c r="J31" s="590">
        <v>43090</v>
      </c>
      <c r="K31" s="589" t="s">
        <v>4</v>
      </c>
      <c r="L31" s="589" t="s">
        <v>5550</v>
      </c>
    </row>
    <row r="32" spans="1:12" x14ac:dyDescent="0.2">
      <c r="A32" s="589" t="s">
        <v>611</v>
      </c>
      <c r="B32" s="589" t="s">
        <v>687</v>
      </c>
      <c r="C32" s="589" t="s">
        <v>2995</v>
      </c>
      <c r="D32" s="589" t="s">
        <v>689</v>
      </c>
      <c r="E32" s="589" t="s">
        <v>10508</v>
      </c>
      <c r="F32" s="590">
        <v>43089</v>
      </c>
      <c r="G32" s="591">
        <v>488.3</v>
      </c>
      <c r="H32" s="589" t="s">
        <v>474</v>
      </c>
      <c r="I32" s="589" t="s">
        <v>345</v>
      </c>
      <c r="J32" s="590">
        <v>43090</v>
      </c>
      <c r="K32" s="589" t="s">
        <v>4</v>
      </c>
      <c r="L32" s="589" t="s">
        <v>6464</v>
      </c>
    </row>
    <row r="33" spans="1:12" x14ac:dyDescent="0.2">
      <c r="A33" s="589" t="s">
        <v>611</v>
      </c>
      <c r="B33" s="589" t="s">
        <v>687</v>
      </c>
      <c r="C33" s="589" t="s">
        <v>2995</v>
      </c>
      <c r="D33" s="589" t="s">
        <v>689</v>
      </c>
      <c r="E33" s="589" t="s">
        <v>10509</v>
      </c>
      <c r="F33" s="590">
        <v>43089</v>
      </c>
      <c r="G33" s="591">
        <v>488.3</v>
      </c>
      <c r="H33" s="589" t="s">
        <v>474</v>
      </c>
      <c r="I33" s="589" t="s">
        <v>345</v>
      </c>
      <c r="J33" s="590">
        <v>43090</v>
      </c>
      <c r="K33" s="589" t="s">
        <v>4</v>
      </c>
      <c r="L33" s="589" t="s">
        <v>6446</v>
      </c>
    </row>
    <row r="34" spans="1:12" x14ac:dyDescent="0.2">
      <c r="A34" s="589" t="s">
        <v>611</v>
      </c>
      <c r="B34" s="589" t="s">
        <v>687</v>
      </c>
      <c r="C34" s="589" t="s">
        <v>2995</v>
      </c>
      <c r="D34" s="589" t="s">
        <v>689</v>
      </c>
      <c r="E34" s="589" t="s">
        <v>10510</v>
      </c>
      <c r="F34" s="590">
        <v>43089</v>
      </c>
      <c r="G34" s="591">
        <v>488.3</v>
      </c>
      <c r="H34" s="589" t="s">
        <v>474</v>
      </c>
      <c r="I34" s="589" t="s">
        <v>345</v>
      </c>
      <c r="J34" s="590">
        <v>43090</v>
      </c>
      <c r="K34" s="589" t="s">
        <v>4</v>
      </c>
      <c r="L34" s="589" t="s">
        <v>6433</v>
      </c>
    </row>
    <row r="35" spans="1:12" x14ac:dyDescent="0.2">
      <c r="A35" s="589" t="s">
        <v>611</v>
      </c>
      <c r="B35" s="589" t="s">
        <v>687</v>
      </c>
      <c r="C35" s="589" t="s">
        <v>2995</v>
      </c>
      <c r="D35" s="589" t="s">
        <v>689</v>
      </c>
      <c r="E35" s="589" t="s">
        <v>10511</v>
      </c>
      <c r="F35" s="590">
        <v>43089</v>
      </c>
      <c r="G35" s="591">
        <v>488.3</v>
      </c>
      <c r="H35" s="589" t="s">
        <v>474</v>
      </c>
      <c r="I35" s="589" t="s">
        <v>345</v>
      </c>
      <c r="J35" s="590">
        <v>43090</v>
      </c>
      <c r="K35" s="589" t="s">
        <v>4</v>
      </c>
      <c r="L35" s="589" t="s">
        <v>10512</v>
      </c>
    </row>
    <row r="36" spans="1:12" x14ac:dyDescent="0.2">
      <c r="A36" s="589" t="s">
        <v>611</v>
      </c>
      <c r="B36" s="589" t="s">
        <v>687</v>
      </c>
      <c r="C36" s="589" t="s">
        <v>2995</v>
      </c>
      <c r="D36" s="589" t="s">
        <v>689</v>
      </c>
      <c r="E36" s="589" t="s">
        <v>10513</v>
      </c>
      <c r="F36" s="590">
        <v>43089</v>
      </c>
      <c r="G36" s="591">
        <v>443.45</v>
      </c>
      <c r="H36" s="589" t="s">
        <v>474</v>
      </c>
      <c r="I36" s="589" t="s">
        <v>345</v>
      </c>
      <c r="J36" s="590">
        <v>43090</v>
      </c>
      <c r="K36" s="589" t="s">
        <v>4</v>
      </c>
      <c r="L36" s="589" t="s">
        <v>10514</v>
      </c>
    </row>
    <row r="37" spans="1:12" x14ac:dyDescent="0.2">
      <c r="A37" s="589" t="s">
        <v>611</v>
      </c>
      <c r="B37" s="589" t="s">
        <v>687</v>
      </c>
      <c r="C37" s="589" t="s">
        <v>2995</v>
      </c>
      <c r="D37" s="589" t="s">
        <v>689</v>
      </c>
      <c r="E37" s="589" t="s">
        <v>10515</v>
      </c>
      <c r="F37" s="590">
        <v>43089</v>
      </c>
      <c r="G37" s="591">
        <v>488.3</v>
      </c>
      <c r="H37" s="589" t="s">
        <v>474</v>
      </c>
      <c r="I37" s="589" t="s">
        <v>345</v>
      </c>
      <c r="J37" s="590">
        <v>43090</v>
      </c>
      <c r="K37" s="589" t="s">
        <v>4</v>
      </c>
      <c r="L37" s="589" t="s">
        <v>10516</v>
      </c>
    </row>
    <row r="38" spans="1:12" x14ac:dyDescent="0.2">
      <c r="A38" s="589" t="s">
        <v>611</v>
      </c>
      <c r="B38" s="589" t="s">
        <v>687</v>
      </c>
      <c r="C38" s="589" t="s">
        <v>2995</v>
      </c>
      <c r="D38" s="589" t="s">
        <v>689</v>
      </c>
      <c r="E38" s="589" t="s">
        <v>10517</v>
      </c>
      <c r="F38" s="590">
        <v>43089</v>
      </c>
      <c r="G38" s="591">
        <v>488.3</v>
      </c>
      <c r="H38" s="589" t="s">
        <v>474</v>
      </c>
      <c r="I38" s="589" t="s">
        <v>345</v>
      </c>
      <c r="J38" s="590">
        <v>43090</v>
      </c>
      <c r="K38" s="589" t="s">
        <v>4</v>
      </c>
      <c r="L38" s="589" t="s">
        <v>10518</v>
      </c>
    </row>
    <row r="39" spans="1:12" x14ac:dyDescent="0.2">
      <c r="A39" s="589" t="s">
        <v>611</v>
      </c>
      <c r="B39" s="589" t="s">
        <v>687</v>
      </c>
      <c r="C39" s="589" t="s">
        <v>2995</v>
      </c>
      <c r="D39" s="589" t="s">
        <v>689</v>
      </c>
      <c r="E39" s="589" t="s">
        <v>10519</v>
      </c>
      <c r="F39" s="590">
        <v>43089</v>
      </c>
      <c r="G39" s="591">
        <v>488.3</v>
      </c>
      <c r="H39" s="589" t="s">
        <v>474</v>
      </c>
      <c r="I39" s="589" t="s">
        <v>345</v>
      </c>
      <c r="J39" s="590">
        <v>43090</v>
      </c>
      <c r="K39" s="589" t="s">
        <v>4</v>
      </c>
      <c r="L39" s="589" t="s">
        <v>10520</v>
      </c>
    </row>
    <row r="40" spans="1:12" x14ac:dyDescent="0.2">
      <c r="A40" s="589" t="s">
        <v>611</v>
      </c>
      <c r="B40" s="589" t="s">
        <v>687</v>
      </c>
      <c r="C40" s="589" t="s">
        <v>2995</v>
      </c>
      <c r="D40" s="589" t="s">
        <v>689</v>
      </c>
      <c r="E40" s="589" t="s">
        <v>10521</v>
      </c>
      <c r="F40" s="590">
        <v>43089</v>
      </c>
      <c r="G40" s="591">
        <v>488.3</v>
      </c>
      <c r="H40" s="589" t="s">
        <v>474</v>
      </c>
      <c r="I40" s="589" t="s">
        <v>345</v>
      </c>
      <c r="J40" s="590">
        <v>43090</v>
      </c>
      <c r="K40" s="589" t="s">
        <v>4</v>
      </c>
      <c r="L40" s="589" t="s">
        <v>6435</v>
      </c>
    </row>
    <row r="41" spans="1:12" x14ac:dyDescent="0.2">
      <c r="A41" s="589" t="s">
        <v>611</v>
      </c>
      <c r="B41" s="589" t="s">
        <v>687</v>
      </c>
      <c r="C41" s="589" t="s">
        <v>2995</v>
      </c>
      <c r="D41" s="589" t="s">
        <v>689</v>
      </c>
      <c r="E41" s="589" t="s">
        <v>10522</v>
      </c>
      <c r="F41" s="590">
        <v>43089</v>
      </c>
      <c r="G41" s="591">
        <v>127.05</v>
      </c>
      <c r="H41" s="589" t="s">
        <v>474</v>
      </c>
      <c r="I41" s="589" t="s">
        <v>616</v>
      </c>
      <c r="J41" s="590">
        <v>43090</v>
      </c>
      <c r="K41" s="589" t="s">
        <v>4</v>
      </c>
      <c r="L41" s="589" t="s">
        <v>474</v>
      </c>
    </row>
    <row r="42" spans="1:12" x14ac:dyDescent="0.2">
      <c r="A42" s="589" t="s">
        <v>611</v>
      </c>
      <c r="B42" s="589" t="s">
        <v>687</v>
      </c>
      <c r="C42" s="589" t="s">
        <v>2995</v>
      </c>
      <c r="D42" s="589" t="s">
        <v>689</v>
      </c>
      <c r="E42" s="589" t="s">
        <v>10523</v>
      </c>
      <c r="F42" s="590">
        <v>43088</v>
      </c>
      <c r="G42" s="591">
        <v>486.99</v>
      </c>
      <c r="H42" s="589" t="s">
        <v>474</v>
      </c>
      <c r="I42" s="589" t="s">
        <v>345</v>
      </c>
      <c r="J42" s="590">
        <v>43089</v>
      </c>
      <c r="K42" s="589" t="s">
        <v>4</v>
      </c>
      <c r="L42" s="589" t="s">
        <v>10524</v>
      </c>
    </row>
    <row r="43" spans="1:12" x14ac:dyDescent="0.2">
      <c r="A43" s="589" t="s">
        <v>611</v>
      </c>
      <c r="B43" s="589" t="s">
        <v>687</v>
      </c>
      <c r="C43" s="589" t="s">
        <v>2995</v>
      </c>
      <c r="D43" s="589" t="s">
        <v>689</v>
      </c>
      <c r="E43" s="589" t="s">
        <v>10525</v>
      </c>
      <c r="F43" s="590">
        <v>43088</v>
      </c>
      <c r="G43" s="591">
        <v>486.99</v>
      </c>
      <c r="H43" s="589" t="s">
        <v>474</v>
      </c>
      <c r="I43" s="589" t="s">
        <v>345</v>
      </c>
      <c r="J43" s="590">
        <v>43089</v>
      </c>
      <c r="K43" s="589" t="s">
        <v>4</v>
      </c>
      <c r="L43" s="589" t="s">
        <v>6444</v>
      </c>
    </row>
    <row r="44" spans="1:12" x14ac:dyDescent="0.2">
      <c r="A44" s="589" t="s">
        <v>611</v>
      </c>
      <c r="B44" s="589" t="s">
        <v>687</v>
      </c>
      <c r="C44" s="589" t="s">
        <v>2995</v>
      </c>
      <c r="D44" s="589" t="s">
        <v>689</v>
      </c>
      <c r="E44" s="589" t="s">
        <v>10526</v>
      </c>
      <c r="F44" s="590">
        <v>43088</v>
      </c>
      <c r="G44" s="591">
        <v>486.99</v>
      </c>
      <c r="H44" s="589" t="s">
        <v>474</v>
      </c>
      <c r="I44" s="589" t="s">
        <v>345</v>
      </c>
      <c r="J44" s="590">
        <v>43090</v>
      </c>
      <c r="K44" s="589" t="s">
        <v>4</v>
      </c>
      <c r="L44" s="589" t="s">
        <v>10527</v>
      </c>
    </row>
    <row r="45" spans="1:12" x14ac:dyDescent="0.2">
      <c r="A45" s="589" t="s">
        <v>611</v>
      </c>
      <c r="B45" s="589" t="s">
        <v>687</v>
      </c>
      <c r="C45" s="589" t="s">
        <v>2995</v>
      </c>
      <c r="D45" s="589" t="s">
        <v>689</v>
      </c>
      <c r="E45" s="589" t="s">
        <v>10528</v>
      </c>
      <c r="F45" s="590">
        <v>43088</v>
      </c>
      <c r="G45" s="591">
        <v>486.99</v>
      </c>
      <c r="H45" s="589" t="s">
        <v>474</v>
      </c>
      <c r="I45" s="589" t="s">
        <v>345</v>
      </c>
      <c r="J45" s="590">
        <v>43089</v>
      </c>
      <c r="K45" s="589" t="s">
        <v>4</v>
      </c>
      <c r="L45" s="589" t="s">
        <v>10529</v>
      </c>
    </row>
    <row r="46" spans="1:12" x14ac:dyDescent="0.2">
      <c r="A46" s="589" t="s">
        <v>611</v>
      </c>
      <c r="B46" s="589" t="s">
        <v>687</v>
      </c>
      <c r="C46" s="589" t="s">
        <v>2995</v>
      </c>
      <c r="D46" s="589" t="s">
        <v>689</v>
      </c>
      <c r="E46" s="589" t="s">
        <v>10530</v>
      </c>
      <c r="F46" s="590">
        <v>43088</v>
      </c>
      <c r="G46" s="591">
        <v>209.79</v>
      </c>
      <c r="H46" s="589" t="s">
        <v>474</v>
      </c>
      <c r="I46" s="589" t="s">
        <v>345</v>
      </c>
      <c r="J46" s="590">
        <v>43089</v>
      </c>
      <c r="K46" s="589" t="s">
        <v>4</v>
      </c>
      <c r="L46" s="589" t="s">
        <v>6456</v>
      </c>
    </row>
    <row r="47" spans="1:12" x14ac:dyDescent="0.2">
      <c r="A47" s="589" t="s">
        <v>611</v>
      </c>
      <c r="B47" s="589" t="s">
        <v>687</v>
      </c>
      <c r="C47" s="589" t="s">
        <v>2995</v>
      </c>
      <c r="D47" s="589" t="s">
        <v>689</v>
      </c>
      <c r="E47" s="589" t="s">
        <v>10531</v>
      </c>
      <c r="F47" s="590">
        <v>43087</v>
      </c>
      <c r="G47" s="591">
        <v>209.88</v>
      </c>
      <c r="H47" s="589" t="s">
        <v>474</v>
      </c>
      <c r="I47" s="589" t="s">
        <v>345</v>
      </c>
      <c r="J47" s="590">
        <v>43088</v>
      </c>
      <c r="K47" s="589" t="s">
        <v>4</v>
      </c>
      <c r="L47" s="589" t="s">
        <v>6458</v>
      </c>
    </row>
    <row r="48" spans="1:12" x14ac:dyDescent="0.2">
      <c r="A48" s="589" t="s">
        <v>611</v>
      </c>
      <c r="B48" s="589" t="s">
        <v>687</v>
      </c>
      <c r="C48" s="589" t="s">
        <v>2995</v>
      </c>
      <c r="D48" s="589" t="s">
        <v>689</v>
      </c>
      <c r="E48" s="589" t="s">
        <v>10532</v>
      </c>
      <c r="F48" s="590">
        <v>43087</v>
      </c>
      <c r="G48" s="591">
        <v>209.88</v>
      </c>
      <c r="H48" s="589" t="s">
        <v>474</v>
      </c>
      <c r="I48" s="589" t="s">
        <v>345</v>
      </c>
      <c r="J48" s="590">
        <v>43088</v>
      </c>
      <c r="K48" s="589" t="s">
        <v>4</v>
      </c>
      <c r="L48" s="589" t="s">
        <v>10533</v>
      </c>
    </row>
    <row r="49" spans="1:12" x14ac:dyDescent="0.2">
      <c r="A49" s="589" t="s">
        <v>611</v>
      </c>
      <c r="B49" s="589" t="s">
        <v>687</v>
      </c>
      <c r="C49" s="589" t="s">
        <v>2995</v>
      </c>
      <c r="D49" s="589" t="s">
        <v>689</v>
      </c>
      <c r="E49" s="589" t="s">
        <v>10534</v>
      </c>
      <c r="F49" s="590">
        <v>43087</v>
      </c>
      <c r="G49" s="591">
        <v>209.88</v>
      </c>
      <c r="H49" s="589" t="s">
        <v>474</v>
      </c>
      <c r="I49" s="589" t="s">
        <v>345</v>
      </c>
      <c r="J49" s="590">
        <v>43088</v>
      </c>
      <c r="K49" s="589" t="s">
        <v>4</v>
      </c>
      <c r="L49" s="589" t="s">
        <v>10535</v>
      </c>
    </row>
    <row r="50" spans="1:12" x14ac:dyDescent="0.2">
      <c r="A50" s="589" t="s">
        <v>611</v>
      </c>
      <c r="B50" s="589" t="s">
        <v>687</v>
      </c>
      <c r="C50" s="589" t="s">
        <v>2995</v>
      </c>
      <c r="D50" s="589" t="s">
        <v>689</v>
      </c>
      <c r="E50" s="589" t="s">
        <v>10536</v>
      </c>
      <c r="F50" s="590">
        <v>43087</v>
      </c>
      <c r="G50" s="591">
        <v>91.98</v>
      </c>
      <c r="H50" s="589" t="s">
        <v>474</v>
      </c>
      <c r="I50" s="589" t="s">
        <v>640</v>
      </c>
      <c r="J50" s="590">
        <v>43088</v>
      </c>
      <c r="K50" s="589" t="s">
        <v>4</v>
      </c>
      <c r="L50" s="589" t="s">
        <v>10537</v>
      </c>
    </row>
    <row r="51" spans="1:12" x14ac:dyDescent="0.2">
      <c r="A51" s="589" t="s">
        <v>611</v>
      </c>
      <c r="B51" s="589" t="s">
        <v>687</v>
      </c>
      <c r="C51" s="589" t="s">
        <v>2995</v>
      </c>
      <c r="D51" s="589" t="s">
        <v>689</v>
      </c>
      <c r="E51" s="589" t="s">
        <v>10538</v>
      </c>
      <c r="F51" s="590">
        <v>43087</v>
      </c>
      <c r="G51" s="591">
        <v>418.51</v>
      </c>
      <c r="H51" s="589" t="s">
        <v>474</v>
      </c>
      <c r="I51" s="589" t="s">
        <v>345</v>
      </c>
      <c r="J51" s="590">
        <v>43088</v>
      </c>
      <c r="K51" s="589" t="s">
        <v>4</v>
      </c>
      <c r="L51" s="589" t="s">
        <v>6468</v>
      </c>
    </row>
    <row r="52" spans="1:12" x14ac:dyDescent="0.2">
      <c r="A52" s="589" t="s">
        <v>611</v>
      </c>
      <c r="B52" s="589" t="s">
        <v>687</v>
      </c>
      <c r="C52" s="589" t="s">
        <v>2995</v>
      </c>
      <c r="D52" s="589" t="s">
        <v>689</v>
      </c>
      <c r="E52" s="589" t="s">
        <v>10539</v>
      </c>
      <c r="F52" s="590">
        <v>43087</v>
      </c>
      <c r="G52" s="591">
        <v>418.51</v>
      </c>
      <c r="H52" s="589" t="s">
        <v>474</v>
      </c>
      <c r="I52" s="589" t="s">
        <v>345</v>
      </c>
      <c r="J52" s="590">
        <v>43088</v>
      </c>
      <c r="K52" s="589" t="s">
        <v>4</v>
      </c>
      <c r="L52" s="589" t="s">
        <v>6462</v>
      </c>
    </row>
    <row r="53" spans="1:12" x14ac:dyDescent="0.2">
      <c r="A53" s="589" t="s">
        <v>611</v>
      </c>
      <c r="B53" s="589" t="s">
        <v>687</v>
      </c>
      <c r="C53" s="589" t="s">
        <v>2995</v>
      </c>
      <c r="D53" s="589" t="s">
        <v>689</v>
      </c>
      <c r="E53" s="589" t="s">
        <v>10540</v>
      </c>
      <c r="F53" s="590">
        <v>43087</v>
      </c>
      <c r="G53" s="591">
        <v>418.51</v>
      </c>
      <c r="H53" s="589" t="s">
        <v>474</v>
      </c>
      <c r="I53" s="589" t="s">
        <v>345</v>
      </c>
      <c r="J53" s="590">
        <v>43088</v>
      </c>
      <c r="K53" s="589" t="s">
        <v>4</v>
      </c>
      <c r="L53" s="589" t="s">
        <v>6450</v>
      </c>
    </row>
    <row r="54" spans="1:12" x14ac:dyDescent="0.2">
      <c r="A54" s="589" t="s">
        <v>611</v>
      </c>
      <c r="B54" s="589" t="s">
        <v>687</v>
      </c>
      <c r="C54" s="589" t="s">
        <v>2995</v>
      </c>
      <c r="D54" s="589" t="s">
        <v>689</v>
      </c>
      <c r="E54" s="589" t="s">
        <v>10541</v>
      </c>
      <c r="F54" s="590">
        <v>43087</v>
      </c>
      <c r="G54" s="591">
        <v>418.51</v>
      </c>
      <c r="H54" s="589" t="s">
        <v>474</v>
      </c>
      <c r="I54" s="589" t="s">
        <v>345</v>
      </c>
      <c r="J54" s="590">
        <v>43088</v>
      </c>
      <c r="K54" s="589" t="s">
        <v>4</v>
      </c>
      <c r="L54" s="589" t="s">
        <v>10542</v>
      </c>
    </row>
    <row r="55" spans="1:12" x14ac:dyDescent="0.2">
      <c r="A55" s="589" t="s">
        <v>611</v>
      </c>
      <c r="B55" s="589" t="s">
        <v>687</v>
      </c>
      <c r="C55" s="589" t="s">
        <v>2995</v>
      </c>
      <c r="D55" s="589" t="s">
        <v>689</v>
      </c>
      <c r="E55" s="589" t="s">
        <v>10543</v>
      </c>
      <c r="F55" s="590">
        <v>43087</v>
      </c>
      <c r="G55" s="591">
        <v>418.51</v>
      </c>
      <c r="H55" s="589" t="s">
        <v>474</v>
      </c>
      <c r="I55" s="589" t="s">
        <v>345</v>
      </c>
      <c r="J55" s="590">
        <v>43088</v>
      </c>
      <c r="K55" s="589" t="s">
        <v>4</v>
      </c>
      <c r="L55" s="589" t="s">
        <v>6466</v>
      </c>
    </row>
    <row r="56" spans="1:12" x14ac:dyDescent="0.2">
      <c r="A56" s="589" t="s">
        <v>611</v>
      </c>
      <c r="B56" s="589" t="s">
        <v>687</v>
      </c>
      <c r="C56" s="589" t="s">
        <v>2995</v>
      </c>
      <c r="D56" s="589" t="s">
        <v>689</v>
      </c>
      <c r="E56" s="589" t="s">
        <v>10544</v>
      </c>
      <c r="F56" s="590">
        <v>43087</v>
      </c>
      <c r="G56" s="591">
        <v>50</v>
      </c>
      <c r="H56" s="589" t="s">
        <v>474</v>
      </c>
      <c r="I56" s="589" t="s">
        <v>345</v>
      </c>
      <c r="J56" s="590">
        <v>43088</v>
      </c>
      <c r="K56" s="589" t="s">
        <v>4</v>
      </c>
      <c r="L56" s="589" t="s">
        <v>5287</v>
      </c>
    </row>
    <row r="57" spans="1:12" x14ac:dyDescent="0.2">
      <c r="A57" s="589" t="s">
        <v>611</v>
      </c>
      <c r="B57" s="589" t="s">
        <v>687</v>
      </c>
      <c r="C57" s="589" t="s">
        <v>2995</v>
      </c>
      <c r="D57" s="589" t="s">
        <v>689</v>
      </c>
      <c r="E57" s="589" t="s">
        <v>10545</v>
      </c>
      <c r="F57" s="590">
        <v>43084</v>
      </c>
      <c r="G57" s="591">
        <v>33.1</v>
      </c>
      <c r="H57" s="589" t="s">
        <v>474</v>
      </c>
      <c r="I57" s="589" t="s">
        <v>668</v>
      </c>
      <c r="J57" s="590">
        <v>43085</v>
      </c>
      <c r="K57" s="589" t="s">
        <v>4</v>
      </c>
      <c r="L57" s="589" t="s">
        <v>10546</v>
      </c>
    </row>
    <row r="58" spans="1:12" x14ac:dyDescent="0.2">
      <c r="A58" s="589" t="s">
        <v>611</v>
      </c>
      <c r="B58" s="589" t="s">
        <v>687</v>
      </c>
      <c r="C58" s="589" t="s">
        <v>2995</v>
      </c>
      <c r="D58" s="589" t="s">
        <v>689</v>
      </c>
      <c r="E58" s="589" t="s">
        <v>10547</v>
      </c>
      <c r="F58" s="590">
        <v>43084</v>
      </c>
      <c r="G58" s="591">
        <v>33.1</v>
      </c>
      <c r="H58" s="589" t="s">
        <v>474</v>
      </c>
      <c r="I58" s="589" t="s">
        <v>668</v>
      </c>
      <c r="J58" s="590">
        <v>43085</v>
      </c>
      <c r="K58" s="589" t="s">
        <v>4</v>
      </c>
      <c r="L58" s="589" t="s">
        <v>10546</v>
      </c>
    </row>
    <row r="59" spans="1:12" x14ac:dyDescent="0.2">
      <c r="A59" s="589" t="s">
        <v>611</v>
      </c>
      <c r="B59" s="589" t="s">
        <v>687</v>
      </c>
      <c r="C59" s="589" t="s">
        <v>2995</v>
      </c>
      <c r="D59" s="589" t="s">
        <v>689</v>
      </c>
      <c r="E59" s="589" t="s">
        <v>10548</v>
      </c>
      <c r="F59" s="590">
        <v>43084</v>
      </c>
      <c r="G59" s="591">
        <v>216.39</v>
      </c>
      <c r="H59" s="589" t="s">
        <v>474</v>
      </c>
      <c r="I59" s="589" t="s">
        <v>639</v>
      </c>
      <c r="J59" s="590">
        <v>43085</v>
      </c>
      <c r="K59" s="589" t="s">
        <v>4</v>
      </c>
      <c r="L59" s="589" t="s">
        <v>6210</v>
      </c>
    </row>
    <row r="60" spans="1:12" x14ac:dyDescent="0.2">
      <c r="A60" s="589" t="s">
        <v>611</v>
      </c>
      <c r="B60" s="589" t="s">
        <v>687</v>
      </c>
      <c r="C60" s="589" t="s">
        <v>2995</v>
      </c>
      <c r="D60" s="589" t="s">
        <v>689</v>
      </c>
      <c r="E60" s="589" t="s">
        <v>10549</v>
      </c>
      <c r="F60" s="590">
        <v>43083</v>
      </c>
      <c r="G60" s="591">
        <v>119.98</v>
      </c>
      <c r="H60" s="589" t="s">
        <v>474</v>
      </c>
      <c r="I60" s="589" t="s">
        <v>539</v>
      </c>
      <c r="J60" s="590">
        <v>43084</v>
      </c>
      <c r="K60" s="589" t="s">
        <v>4</v>
      </c>
      <c r="L60" s="589" t="s">
        <v>10550</v>
      </c>
    </row>
    <row r="61" spans="1:12" x14ac:dyDescent="0.2">
      <c r="A61" s="589" t="s">
        <v>611</v>
      </c>
      <c r="B61" s="589" t="s">
        <v>687</v>
      </c>
      <c r="C61" s="589" t="s">
        <v>2995</v>
      </c>
      <c r="D61" s="589" t="s">
        <v>689</v>
      </c>
      <c r="E61" s="589" t="s">
        <v>10551</v>
      </c>
      <c r="F61" s="590">
        <v>43083</v>
      </c>
      <c r="G61" s="591">
        <v>245.91</v>
      </c>
      <c r="H61" s="589" t="s">
        <v>474</v>
      </c>
      <c r="I61" s="589" t="s">
        <v>345</v>
      </c>
      <c r="J61" s="590">
        <v>43084</v>
      </c>
      <c r="K61" s="589" t="s">
        <v>4</v>
      </c>
      <c r="L61" s="589" t="s">
        <v>10552</v>
      </c>
    </row>
    <row r="62" spans="1:12" x14ac:dyDescent="0.2">
      <c r="A62" s="589" t="s">
        <v>611</v>
      </c>
      <c r="B62" s="589" t="s">
        <v>687</v>
      </c>
      <c r="C62" s="589" t="s">
        <v>2995</v>
      </c>
      <c r="D62" s="589" t="s">
        <v>689</v>
      </c>
      <c r="E62" s="589" t="s">
        <v>10553</v>
      </c>
      <c r="F62" s="590">
        <v>43083</v>
      </c>
      <c r="G62" s="591">
        <v>245.91</v>
      </c>
      <c r="H62" s="589" t="s">
        <v>474</v>
      </c>
      <c r="I62" s="589" t="s">
        <v>345</v>
      </c>
      <c r="J62" s="590">
        <v>43084</v>
      </c>
      <c r="K62" s="589" t="s">
        <v>4</v>
      </c>
      <c r="L62" s="589" t="s">
        <v>10554</v>
      </c>
    </row>
    <row r="63" spans="1:12" x14ac:dyDescent="0.2">
      <c r="A63" s="589" t="s">
        <v>611</v>
      </c>
      <c r="B63" s="589" t="s">
        <v>687</v>
      </c>
      <c r="C63" s="589" t="s">
        <v>2995</v>
      </c>
      <c r="D63" s="589" t="s">
        <v>689</v>
      </c>
      <c r="E63" s="589" t="s">
        <v>10555</v>
      </c>
      <c r="F63" s="590">
        <v>43083</v>
      </c>
      <c r="G63" s="591">
        <v>446.85</v>
      </c>
      <c r="H63" s="589" t="s">
        <v>474</v>
      </c>
      <c r="I63" s="589" t="s">
        <v>345</v>
      </c>
      <c r="J63" s="590">
        <v>43084</v>
      </c>
      <c r="K63" s="589" t="s">
        <v>4</v>
      </c>
      <c r="L63" s="589" t="s">
        <v>10556</v>
      </c>
    </row>
    <row r="64" spans="1:12" x14ac:dyDescent="0.2">
      <c r="A64" s="589" t="s">
        <v>611</v>
      </c>
      <c r="B64" s="589" t="s">
        <v>687</v>
      </c>
      <c r="C64" s="589" t="s">
        <v>2995</v>
      </c>
      <c r="D64" s="589" t="s">
        <v>689</v>
      </c>
      <c r="E64" s="589" t="s">
        <v>10557</v>
      </c>
      <c r="F64" s="590">
        <v>43083</v>
      </c>
      <c r="G64" s="591">
        <v>707.77</v>
      </c>
      <c r="H64" s="589" t="s">
        <v>474</v>
      </c>
      <c r="I64" s="589" t="s">
        <v>345</v>
      </c>
      <c r="J64" s="590">
        <v>43084</v>
      </c>
      <c r="K64" s="589" t="s">
        <v>4</v>
      </c>
      <c r="L64" s="589" t="s">
        <v>10556</v>
      </c>
    </row>
    <row r="65" spans="1:12" x14ac:dyDescent="0.2">
      <c r="A65" s="589" t="s">
        <v>611</v>
      </c>
      <c r="B65" s="589" t="s">
        <v>687</v>
      </c>
      <c r="C65" s="589" t="s">
        <v>2995</v>
      </c>
      <c r="D65" s="589" t="s">
        <v>689</v>
      </c>
      <c r="E65" s="589" t="s">
        <v>10558</v>
      </c>
      <c r="F65" s="590">
        <v>43083</v>
      </c>
      <c r="G65" s="591">
        <v>1049.19</v>
      </c>
      <c r="H65" s="589" t="s">
        <v>474</v>
      </c>
      <c r="I65" s="589" t="s">
        <v>345</v>
      </c>
      <c r="J65" s="590">
        <v>43084</v>
      </c>
      <c r="K65" s="589" t="s">
        <v>4</v>
      </c>
      <c r="L65" s="589" t="s">
        <v>10559</v>
      </c>
    </row>
    <row r="66" spans="1:12" x14ac:dyDescent="0.2">
      <c r="A66" s="589" t="s">
        <v>611</v>
      </c>
      <c r="B66" s="589" t="s">
        <v>687</v>
      </c>
      <c r="C66" s="589" t="s">
        <v>2995</v>
      </c>
      <c r="D66" s="589" t="s">
        <v>689</v>
      </c>
      <c r="E66" s="589" t="s">
        <v>10560</v>
      </c>
      <c r="F66" s="590">
        <v>43083</v>
      </c>
      <c r="G66" s="591">
        <v>79.98</v>
      </c>
      <c r="H66" s="589" t="s">
        <v>474</v>
      </c>
      <c r="I66" s="589" t="s">
        <v>230</v>
      </c>
      <c r="J66" s="590">
        <v>43084</v>
      </c>
      <c r="K66" s="589" t="s">
        <v>4</v>
      </c>
      <c r="L66" s="589" t="s">
        <v>6554</v>
      </c>
    </row>
    <row r="67" spans="1:12" x14ac:dyDescent="0.2">
      <c r="A67" s="589" t="s">
        <v>611</v>
      </c>
      <c r="B67" s="589" t="s">
        <v>687</v>
      </c>
      <c r="C67" s="589" t="s">
        <v>2995</v>
      </c>
      <c r="D67" s="589" t="s">
        <v>689</v>
      </c>
      <c r="E67" s="589" t="s">
        <v>10561</v>
      </c>
      <c r="F67" s="590">
        <v>43083</v>
      </c>
      <c r="G67" s="591">
        <v>10.19</v>
      </c>
      <c r="H67" s="589" t="s">
        <v>474</v>
      </c>
      <c r="I67" s="589" t="s">
        <v>625</v>
      </c>
      <c r="J67" s="590">
        <v>43084</v>
      </c>
      <c r="K67" s="589" t="s">
        <v>4</v>
      </c>
      <c r="L67" s="589" t="s">
        <v>10562</v>
      </c>
    </row>
    <row r="68" spans="1:12" x14ac:dyDescent="0.2">
      <c r="A68" s="589" t="s">
        <v>611</v>
      </c>
      <c r="B68" s="589" t="s">
        <v>687</v>
      </c>
      <c r="C68" s="589" t="s">
        <v>2995</v>
      </c>
      <c r="D68" s="589" t="s">
        <v>689</v>
      </c>
      <c r="E68" s="589" t="s">
        <v>10563</v>
      </c>
      <c r="F68" s="590">
        <v>43083</v>
      </c>
      <c r="G68" s="591">
        <v>30.27</v>
      </c>
      <c r="H68" s="589" t="s">
        <v>474</v>
      </c>
      <c r="I68" s="589" t="s">
        <v>224</v>
      </c>
      <c r="J68" s="590">
        <v>43084</v>
      </c>
      <c r="K68" s="589" t="s">
        <v>4</v>
      </c>
      <c r="L68" s="589" t="s">
        <v>10564</v>
      </c>
    </row>
    <row r="69" spans="1:12" x14ac:dyDescent="0.2">
      <c r="A69" s="589" t="s">
        <v>611</v>
      </c>
      <c r="B69" s="589" t="s">
        <v>687</v>
      </c>
      <c r="C69" s="589" t="s">
        <v>2995</v>
      </c>
      <c r="D69" s="589" t="s">
        <v>689</v>
      </c>
      <c r="E69" s="589" t="s">
        <v>10565</v>
      </c>
      <c r="F69" s="590">
        <v>43081</v>
      </c>
      <c r="G69" s="591">
        <v>82.95</v>
      </c>
      <c r="H69" s="589" t="s">
        <v>474</v>
      </c>
      <c r="I69" s="589" t="s">
        <v>494</v>
      </c>
      <c r="J69" s="590">
        <v>43082</v>
      </c>
      <c r="K69" s="589" t="s">
        <v>4</v>
      </c>
      <c r="L69" s="589" t="s">
        <v>10566</v>
      </c>
    </row>
    <row r="70" spans="1:12" x14ac:dyDescent="0.2">
      <c r="A70" s="589" t="s">
        <v>611</v>
      </c>
      <c r="B70" s="589" t="s">
        <v>687</v>
      </c>
      <c r="C70" s="589" t="s">
        <v>2995</v>
      </c>
      <c r="D70" s="589" t="s">
        <v>689</v>
      </c>
      <c r="E70" s="589" t="s">
        <v>10567</v>
      </c>
      <c r="F70" s="590">
        <v>43081</v>
      </c>
      <c r="G70" s="591">
        <v>97.85</v>
      </c>
      <c r="H70" s="589" t="s">
        <v>474</v>
      </c>
      <c r="I70" s="589" t="s">
        <v>494</v>
      </c>
      <c r="J70" s="590">
        <v>43082</v>
      </c>
      <c r="K70" s="589" t="s">
        <v>4</v>
      </c>
      <c r="L70" s="589" t="s">
        <v>10566</v>
      </c>
    </row>
    <row r="71" spans="1:12" x14ac:dyDescent="0.2">
      <c r="A71" s="589" t="s">
        <v>611</v>
      </c>
      <c r="B71" s="589" t="s">
        <v>687</v>
      </c>
      <c r="C71" s="589" t="s">
        <v>2995</v>
      </c>
      <c r="D71" s="589" t="s">
        <v>689</v>
      </c>
      <c r="E71" s="589" t="s">
        <v>10568</v>
      </c>
      <c r="F71" s="590">
        <v>43080</v>
      </c>
      <c r="G71" s="591">
        <v>79</v>
      </c>
      <c r="H71" s="589" t="s">
        <v>474</v>
      </c>
      <c r="I71" s="589" t="s">
        <v>587</v>
      </c>
      <c r="J71" s="590">
        <v>43081</v>
      </c>
      <c r="K71" s="589" t="s">
        <v>4</v>
      </c>
      <c r="L71" s="589" t="s">
        <v>6399</v>
      </c>
    </row>
    <row r="72" spans="1:12" x14ac:dyDescent="0.2">
      <c r="A72" s="589" t="s">
        <v>611</v>
      </c>
      <c r="B72" s="589" t="s">
        <v>687</v>
      </c>
      <c r="C72" s="589" t="s">
        <v>2995</v>
      </c>
      <c r="D72" s="589" t="s">
        <v>689</v>
      </c>
      <c r="E72" s="589" t="s">
        <v>10569</v>
      </c>
      <c r="F72" s="590">
        <v>43080</v>
      </c>
      <c r="G72" s="591">
        <v>84</v>
      </c>
      <c r="H72" s="589" t="s">
        <v>474</v>
      </c>
      <c r="I72" s="589" t="s">
        <v>587</v>
      </c>
      <c r="J72" s="590">
        <v>43081</v>
      </c>
      <c r="K72" s="589" t="s">
        <v>4</v>
      </c>
      <c r="L72" s="589" t="s">
        <v>6399</v>
      </c>
    </row>
    <row r="73" spans="1:12" x14ac:dyDescent="0.2">
      <c r="A73" s="589" t="s">
        <v>611</v>
      </c>
      <c r="B73" s="589" t="s">
        <v>687</v>
      </c>
      <c r="C73" s="589" t="s">
        <v>2995</v>
      </c>
      <c r="D73" s="589" t="s">
        <v>689</v>
      </c>
      <c r="E73" s="589" t="s">
        <v>10570</v>
      </c>
      <c r="F73" s="590">
        <v>43074</v>
      </c>
      <c r="G73" s="591">
        <v>756.14</v>
      </c>
      <c r="H73" s="589" t="s">
        <v>474</v>
      </c>
      <c r="I73" s="589" t="s">
        <v>345</v>
      </c>
      <c r="J73" s="590">
        <v>43076</v>
      </c>
      <c r="K73" s="589" t="s">
        <v>4</v>
      </c>
      <c r="L73" s="589" t="s">
        <v>10571</v>
      </c>
    </row>
    <row r="74" spans="1:12" x14ac:dyDescent="0.2">
      <c r="A74" s="589" t="s">
        <v>611</v>
      </c>
      <c r="B74" s="589" t="s">
        <v>687</v>
      </c>
      <c r="C74" s="589" t="s">
        <v>2995</v>
      </c>
      <c r="D74" s="589" t="s">
        <v>689</v>
      </c>
      <c r="E74" s="589" t="s">
        <v>10572</v>
      </c>
      <c r="F74" s="590">
        <v>43074</v>
      </c>
      <c r="G74" s="591">
        <v>959.92</v>
      </c>
      <c r="H74" s="589" t="s">
        <v>474</v>
      </c>
      <c r="I74" s="589" t="s">
        <v>345</v>
      </c>
      <c r="J74" s="590">
        <v>43076</v>
      </c>
      <c r="K74" s="589" t="s">
        <v>4</v>
      </c>
      <c r="L74" s="589" t="s">
        <v>10571</v>
      </c>
    </row>
    <row r="75" spans="1:12" x14ac:dyDescent="0.2">
      <c r="A75" s="589" t="s">
        <v>611</v>
      </c>
      <c r="B75" s="589" t="s">
        <v>687</v>
      </c>
      <c r="C75" s="589" t="s">
        <v>2995</v>
      </c>
      <c r="D75" s="589" t="s">
        <v>689</v>
      </c>
      <c r="E75" s="589" t="s">
        <v>10573</v>
      </c>
      <c r="F75" s="590">
        <v>43073</v>
      </c>
      <c r="G75" s="591">
        <v>150</v>
      </c>
      <c r="H75" s="589" t="s">
        <v>474</v>
      </c>
      <c r="I75" s="589" t="s">
        <v>345</v>
      </c>
      <c r="J75" s="590">
        <v>43075</v>
      </c>
      <c r="K75" s="589" t="s">
        <v>4</v>
      </c>
      <c r="L75" s="589" t="s">
        <v>5287</v>
      </c>
    </row>
    <row r="76" spans="1:12" x14ac:dyDescent="0.2">
      <c r="A76" s="589" t="s">
        <v>611</v>
      </c>
      <c r="B76" s="589" t="s">
        <v>687</v>
      </c>
      <c r="C76" s="589" t="s">
        <v>2995</v>
      </c>
      <c r="D76" s="589" t="s">
        <v>689</v>
      </c>
      <c r="E76" s="589" t="s">
        <v>10574</v>
      </c>
      <c r="F76" s="590">
        <v>43073</v>
      </c>
      <c r="G76" s="591">
        <v>100</v>
      </c>
      <c r="H76" s="589" t="s">
        <v>474</v>
      </c>
      <c r="I76" s="589" t="s">
        <v>345</v>
      </c>
      <c r="J76" s="590">
        <v>43075</v>
      </c>
      <c r="K76" s="589" t="s">
        <v>4</v>
      </c>
      <c r="L76" s="589" t="s">
        <v>5287</v>
      </c>
    </row>
    <row r="77" spans="1:12" x14ac:dyDescent="0.2">
      <c r="A77" s="589" t="s">
        <v>611</v>
      </c>
      <c r="B77" s="589" t="s">
        <v>687</v>
      </c>
      <c r="C77" s="589" t="s">
        <v>2995</v>
      </c>
      <c r="D77" s="589" t="s">
        <v>689</v>
      </c>
      <c r="E77" s="589" t="s">
        <v>10575</v>
      </c>
      <c r="F77" s="590">
        <v>43073</v>
      </c>
      <c r="G77" s="591">
        <v>703.68</v>
      </c>
      <c r="H77" s="589" t="s">
        <v>474</v>
      </c>
      <c r="I77" s="589" t="s">
        <v>345</v>
      </c>
      <c r="J77" s="590">
        <v>43075</v>
      </c>
      <c r="K77" s="589" t="s">
        <v>4</v>
      </c>
      <c r="L77" s="589" t="s">
        <v>10576</v>
      </c>
    </row>
    <row r="78" spans="1:12" x14ac:dyDescent="0.2">
      <c r="A78" s="589" t="s">
        <v>611</v>
      </c>
      <c r="B78" s="589" t="s">
        <v>687</v>
      </c>
      <c r="C78" s="589" t="s">
        <v>2995</v>
      </c>
      <c r="D78" s="589" t="s">
        <v>689</v>
      </c>
      <c r="E78" s="589" t="s">
        <v>10577</v>
      </c>
      <c r="F78" s="590">
        <v>43073</v>
      </c>
      <c r="G78" s="591">
        <v>228.88</v>
      </c>
      <c r="H78" s="589" t="s">
        <v>474</v>
      </c>
      <c r="I78" s="589" t="s">
        <v>345</v>
      </c>
      <c r="J78" s="590">
        <v>43075</v>
      </c>
      <c r="K78" s="589" t="s">
        <v>4</v>
      </c>
      <c r="L78" s="589" t="s">
        <v>10576</v>
      </c>
    </row>
    <row r="79" spans="1:12" x14ac:dyDescent="0.2">
      <c r="A79" s="589" t="s">
        <v>611</v>
      </c>
      <c r="B79" s="589" t="s">
        <v>687</v>
      </c>
      <c r="C79" s="589" t="s">
        <v>2995</v>
      </c>
      <c r="D79" s="589" t="s">
        <v>689</v>
      </c>
      <c r="E79" s="589" t="s">
        <v>10578</v>
      </c>
      <c r="F79" s="590">
        <v>43070</v>
      </c>
      <c r="G79" s="591">
        <v>206.43</v>
      </c>
      <c r="H79" s="589" t="s">
        <v>474</v>
      </c>
      <c r="I79" s="589" t="s">
        <v>345</v>
      </c>
      <c r="J79" s="590">
        <v>43071</v>
      </c>
      <c r="K79" s="589" t="s">
        <v>4</v>
      </c>
      <c r="L79" s="589" t="s">
        <v>10579</v>
      </c>
    </row>
    <row r="80" spans="1:12" x14ac:dyDescent="0.2">
      <c r="A80" s="589" t="s">
        <v>611</v>
      </c>
      <c r="B80" s="589" t="s">
        <v>687</v>
      </c>
      <c r="C80" s="589" t="s">
        <v>2995</v>
      </c>
      <c r="D80" s="589" t="s">
        <v>689</v>
      </c>
      <c r="E80" s="589" t="s">
        <v>10580</v>
      </c>
      <c r="F80" s="590">
        <v>43070</v>
      </c>
      <c r="G80" s="591">
        <v>337.69</v>
      </c>
      <c r="H80" s="589" t="s">
        <v>474</v>
      </c>
      <c r="I80" s="589" t="s">
        <v>345</v>
      </c>
      <c r="J80" s="590">
        <v>43071</v>
      </c>
      <c r="K80" s="589" t="s">
        <v>4</v>
      </c>
      <c r="L80" s="589" t="s">
        <v>10579</v>
      </c>
    </row>
    <row r="81" spans="1:12" x14ac:dyDescent="0.2">
      <c r="A81" s="589" t="s">
        <v>611</v>
      </c>
      <c r="B81" s="589" t="s">
        <v>687</v>
      </c>
      <c r="C81" s="589" t="s">
        <v>2995</v>
      </c>
      <c r="D81" s="589" t="s">
        <v>689</v>
      </c>
      <c r="E81" s="589" t="s">
        <v>10581</v>
      </c>
      <c r="F81" s="590">
        <v>43070</v>
      </c>
      <c r="G81" s="591">
        <v>349.36</v>
      </c>
      <c r="H81" s="589" t="s">
        <v>474</v>
      </c>
      <c r="I81" s="589" t="s">
        <v>345</v>
      </c>
      <c r="J81" s="590">
        <v>43071</v>
      </c>
      <c r="K81" s="589" t="s">
        <v>4</v>
      </c>
      <c r="L81" s="589" t="s">
        <v>10582</v>
      </c>
    </row>
    <row r="82" spans="1:12" x14ac:dyDescent="0.2">
      <c r="A82" s="589" t="s">
        <v>611</v>
      </c>
      <c r="B82" s="589" t="s">
        <v>687</v>
      </c>
      <c r="C82" s="589" t="s">
        <v>2995</v>
      </c>
      <c r="D82" s="589" t="s">
        <v>689</v>
      </c>
      <c r="E82" s="589" t="s">
        <v>10583</v>
      </c>
      <c r="F82" s="590">
        <v>43070</v>
      </c>
      <c r="G82" s="591">
        <v>3.48</v>
      </c>
      <c r="H82" s="589" t="s">
        <v>474</v>
      </c>
      <c r="I82" s="589" t="s">
        <v>345</v>
      </c>
      <c r="J82" s="590">
        <v>43071</v>
      </c>
      <c r="K82" s="589" t="s">
        <v>4</v>
      </c>
      <c r="L82" s="589" t="s">
        <v>5281</v>
      </c>
    </row>
    <row r="83" spans="1:12" x14ac:dyDescent="0.2">
      <c r="A83" s="589" t="s">
        <v>611</v>
      </c>
      <c r="B83" s="589" t="s">
        <v>687</v>
      </c>
      <c r="C83" s="589" t="s">
        <v>2995</v>
      </c>
      <c r="D83" s="589" t="s">
        <v>689</v>
      </c>
      <c r="E83" s="589" t="s">
        <v>10584</v>
      </c>
      <c r="F83" s="590">
        <v>43070</v>
      </c>
      <c r="G83" s="591">
        <v>294.98</v>
      </c>
      <c r="H83" s="589" t="s">
        <v>474</v>
      </c>
      <c r="I83" s="589" t="s">
        <v>524</v>
      </c>
      <c r="J83" s="590">
        <v>43071</v>
      </c>
      <c r="K83" s="589" t="s">
        <v>4</v>
      </c>
      <c r="L83" s="589" t="s">
        <v>10585</v>
      </c>
    </row>
    <row r="84" spans="1:12" x14ac:dyDescent="0.2">
      <c r="A84" s="589" t="s">
        <v>611</v>
      </c>
      <c r="B84" s="589" t="s">
        <v>687</v>
      </c>
      <c r="C84" s="589" t="s">
        <v>2995</v>
      </c>
      <c r="D84" s="589" t="s">
        <v>689</v>
      </c>
      <c r="E84" s="589" t="s">
        <v>10586</v>
      </c>
      <c r="F84" s="590">
        <v>43069</v>
      </c>
      <c r="G84" s="591">
        <v>1239.3</v>
      </c>
      <c r="H84" s="589" t="s">
        <v>474</v>
      </c>
      <c r="I84" s="589" t="s">
        <v>345</v>
      </c>
      <c r="J84" s="590">
        <v>43070</v>
      </c>
      <c r="K84" s="589" t="s">
        <v>4</v>
      </c>
      <c r="L84" s="589" t="s">
        <v>10559</v>
      </c>
    </row>
    <row r="85" spans="1:12" x14ac:dyDescent="0.2">
      <c r="A85" s="589" t="s">
        <v>611</v>
      </c>
      <c r="B85" s="589" t="s">
        <v>687</v>
      </c>
      <c r="C85" s="589" t="s">
        <v>2995</v>
      </c>
      <c r="D85" s="589" t="s">
        <v>689</v>
      </c>
      <c r="E85" s="589" t="s">
        <v>10587</v>
      </c>
      <c r="F85" s="590">
        <v>43069</v>
      </c>
      <c r="G85" s="591">
        <v>349.5</v>
      </c>
      <c r="H85" s="589" t="s">
        <v>474</v>
      </c>
      <c r="I85" s="589" t="s">
        <v>345</v>
      </c>
      <c r="J85" s="590">
        <v>43070</v>
      </c>
      <c r="K85" s="589" t="s">
        <v>4</v>
      </c>
      <c r="L85" s="589" t="s">
        <v>10588</v>
      </c>
    </row>
    <row r="86" spans="1:12" x14ac:dyDescent="0.2">
      <c r="A86" s="589" t="s">
        <v>611</v>
      </c>
      <c r="B86" s="589" t="s">
        <v>687</v>
      </c>
      <c r="C86" s="589" t="s">
        <v>2995</v>
      </c>
      <c r="D86" s="589" t="s">
        <v>689</v>
      </c>
      <c r="E86" s="589" t="s">
        <v>10589</v>
      </c>
      <c r="F86" s="590">
        <v>43069</v>
      </c>
      <c r="G86" s="591">
        <v>116.26</v>
      </c>
      <c r="H86" s="589" t="s">
        <v>474</v>
      </c>
      <c r="I86" s="589" t="s">
        <v>226</v>
      </c>
      <c r="J86" s="590">
        <v>43070</v>
      </c>
      <c r="K86" s="589" t="s">
        <v>4</v>
      </c>
      <c r="L86" s="589" t="s">
        <v>10590</v>
      </c>
    </row>
    <row r="87" spans="1:12" x14ac:dyDescent="0.2">
      <c r="A87" s="589" t="s">
        <v>611</v>
      </c>
      <c r="B87" s="589" t="s">
        <v>687</v>
      </c>
      <c r="C87" s="589" t="s">
        <v>2995</v>
      </c>
      <c r="D87" s="589" t="s">
        <v>689</v>
      </c>
      <c r="E87" s="589" t="s">
        <v>10591</v>
      </c>
      <c r="F87" s="590">
        <v>43069</v>
      </c>
      <c r="G87" s="591">
        <v>12.95</v>
      </c>
      <c r="H87" s="589" t="s">
        <v>474</v>
      </c>
      <c r="I87" s="589" t="s">
        <v>494</v>
      </c>
      <c r="J87" s="590">
        <v>43070</v>
      </c>
      <c r="K87" s="589" t="s">
        <v>4</v>
      </c>
      <c r="L87" s="589" t="s">
        <v>10592</v>
      </c>
    </row>
    <row r="88" spans="1:12" x14ac:dyDescent="0.2">
      <c r="A88" s="589" t="s">
        <v>611</v>
      </c>
      <c r="B88" s="589" t="s">
        <v>687</v>
      </c>
      <c r="C88" s="589" t="s">
        <v>2995</v>
      </c>
      <c r="D88" s="589" t="s">
        <v>689</v>
      </c>
      <c r="E88" s="589" t="s">
        <v>10593</v>
      </c>
      <c r="F88" s="590">
        <v>43069</v>
      </c>
      <c r="G88" s="591">
        <v>12.95</v>
      </c>
      <c r="H88" s="589" t="s">
        <v>474</v>
      </c>
      <c r="I88" s="589" t="s">
        <v>494</v>
      </c>
      <c r="J88" s="590">
        <v>43070</v>
      </c>
      <c r="K88" s="589" t="s">
        <v>4</v>
      </c>
      <c r="L88" s="589" t="s">
        <v>10592</v>
      </c>
    </row>
    <row r="89" spans="1:12" x14ac:dyDescent="0.2">
      <c r="A89" s="589" t="s">
        <v>611</v>
      </c>
      <c r="B89" s="589" t="s">
        <v>687</v>
      </c>
      <c r="C89" s="589" t="s">
        <v>2995</v>
      </c>
      <c r="D89" s="589" t="s">
        <v>689</v>
      </c>
      <c r="E89" s="589" t="s">
        <v>10594</v>
      </c>
      <c r="F89" s="590">
        <v>42996</v>
      </c>
      <c r="G89" s="591">
        <v>688.32</v>
      </c>
      <c r="H89" s="589" t="s">
        <v>474</v>
      </c>
      <c r="I89" s="589" t="s">
        <v>522</v>
      </c>
      <c r="J89" s="590">
        <v>43076</v>
      </c>
      <c r="K89" s="589" t="s">
        <v>4</v>
      </c>
      <c r="L89" s="589" t="s">
        <v>10595</v>
      </c>
    </row>
    <row r="90" spans="1:12" x14ac:dyDescent="0.2">
      <c r="A90" s="589" t="s">
        <v>611</v>
      </c>
      <c r="B90" s="589" t="s">
        <v>687</v>
      </c>
      <c r="C90" s="589" t="s">
        <v>2995</v>
      </c>
      <c r="D90" s="589" t="s">
        <v>689</v>
      </c>
      <c r="E90" s="589" t="s">
        <v>10596</v>
      </c>
      <c r="F90" s="590">
        <v>43095</v>
      </c>
      <c r="G90" s="591">
        <v>412</v>
      </c>
      <c r="H90" s="589" t="s">
        <v>474</v>
      </c>
      <c r="I90" s="589" t="s">
        <v>345</v>
      </c>
      <c r="J90" s="590">
        <v>43096</v>
      </c>
      <c r="K90" s="589" t="s">
        <v>4</v>
      </c>
      <c r="L90" s="589" t="s">
        <v>5552</v>
      </c>
    </row>
    <row r="91" spans="1:12" x14ac:dyDescent="0.2">
      <c r="A91" s="589" t="s">
        <v>611</v>
      </c>
      <c r="B91" s="589" t="s">
        <v>687</v>
      </c>
      <c r="C91" s="589" t="s">
        <v>2995</v>
      </c>
      <c r="D91" s="589" t="s">
        <v>689</v>
      </c>
      <c r="E91" s="589" t="s">
        <v>10597</v>
      </c>
      <c r="F91" s="590">
        <v>43091</v>
      </c>
      <c r="G91" s="591">
        <v>369</v>
      </c>
      <c r="H91" s="589" t="s">
        <v>474</v>
      </c>
      <c r="I91" s="589" t="s">
        <v>345</v>
      </c>
      <c r="J91" s="590">
        <v>43092</v>
      </c>
      <c r="K91" s="589" t="s">
        <v>4</v>
      </c>
      <c r="L91" s="589" t="s">
        <v>10535</v>
      </c>
    </row>
    <row r="92" spans="1:12" x14ac:dyDescent="0.2">
      <c r="A92" s="589" t="s">
        <v>611</v>
      </c>
      <c r="B92" s="589" t="s">
        <v>687</v>
      </c>
      <c r="C92" s="589" t="s">
        <v>2995</v>
      </c>
      <c r="D92" s="589" t="s">
        <v>689</v>
      </c>
      <c r="E92" s="589" t="s">
        <v>10598</v>
      </c>
      <c r="F92" s="590">
        <v>43091</v>
      </c>
      <c r="G92" s="591">
        <v>369</v>
      </c>
      <c r="H92" s="589" t="s">
        <v>474</v>
      </c>
      <c r="I92" s="589" t="s">
        <v>345</v>
      </c>
      <c r="J92" s="590">
        <v>43092</v>
      </c>
      <c r="K92" s="589" t="s">
        <v>4</v>
      </c>
      <c r="L92" s="589" t="s">
        <v>10514</v>
      </c>
    </row>
    <row r="93" spans="1:12" x14ac:dyDescent="0.2">
      <c r="A93" s="589" t="s">
        <v>611</v>
      </c>
      <c r="B93" s="589" t="s">
        <v>687</v>
      </c>
      <c r="C93" s="589" t="s">
        <v>2995</v>
      </c>
      <c r="D93" s="589" t="s">
        <v>689</v>
      </c>
      <c r="E93" s="589" t="s">
        <v>10599</v>
      </c>
      <c r="F93" s="590">
        <v>43091</v>
      </c>
      <c r="G93" s="591">
        <v>492</v>
      </c>
      <c r="H93" s="589" t="s">
        <v>474</v>
      </c>
      <c r="I93" s="589" t="s">
        <v>345</v>
      </c>
      <c r="J93" s="590">
        <v>43092</v>
      </c>
      <c r="K93" s="589" t="s">
        <v>4</v>
      </c>
      <c r="L93" s="589" t="s">
        <v>10554</v>
      </c>
    </row>
    <row r="94" spans="1:12" x14ac:dyDescent="0.2">
      <c r="A94" s="589" t="s">
        <v>611</v>
      </c>
      <c r="B94" s="589" t="s">
        <v>687</v>
      </c>
      <c r="C94" s="589" t="s">
        <v>2995</v>
      </c>
      <c r="D94" s="589" t="s">
        <v>689</v>
      </c>
      <c r="E94" s="589" t="s">
        <v>10600</v>
      </c>
      <c r="F94" s="590">
        <v>43091</v>
      </c>
      <c r="G94" s="591">
        <v>492</v>
      </c>
      <c r="H94" s="589" t="s">
        <v>474</v>
      </c>
      <c r="I94" s="589" t="s">
        <v>345</v>
      </c>
      <c r="J94" s="590">
        <v>43092</v>
      </c>
      <c r="K94" s="589" t="s">
        <v>4</v>
      </c>
      <c r="L94" s="589" t="s">
        <v>10504</v>
      </c>
    </row>
    <row r="95" spans="1:12" x14ac:dyDescent="0.2">
      <c r="A95" s="589" t="s">
        <v>611</v>
      </c>
      <c r="B95" s="589" t="s">
        <v>687</v>
      </c>
      <c r="C95" s="589" t="s">
        <v>2995</v>
      </c>
      <c r="D95" s="589" t="s">
        <v>689</v>
      </c>
      <c r="E95" s="589" t="s">
        <v>10601</v>
      </c>
      <c r="F95" s="590">
        <v>43091</v>
      </c>
      <c r="G95" s="591">
        <v>492</v>
      </c>
      <c r="H95" s="589" t="s">
        <v>474</v>
      </c>
      <c r="I95" s="589" t="s">
        <v>345</v>
      </c>
      <c r="J95" s="590">
        <v>43092</v>
      </c>
      <c r="K95" s="589" t="s">
        <v>4</v>
      </c>
      <c r="L95" s="589" t="s">
        <v>10542</v>
      </c>
    </row>
    <row r="96" spans="1:12" x14ac:dyDescent="0.2">
      <c r="A96" s="589" t="s">
        <v>611</v>
      </c>
      <c r="B96" s="589" t="s">
        <v>687</v>
      </c>
      <c r="C96" s="589" t="s">
        <v>2995</v>
      </c>
      <c r="D96" s="589" t="s">
        <v>689</v>
      </c>
      <c r="E96" s="589" t="s">
        <v>10602</v>
      </c>
      <c r="F96" s="590">
        <v>43091</v>
      </c>
      <c r="G96" s="591">
        <v>492</v>
      </c>
      <c r="H96" s="589" t="s">
        <v>474</v>
      </c>
      <c r="I96" s="589" t="s">
        <v>345</v>
      </c>
      <c r="J96" s="590">
        <v>43092</v>
      </c>
      <c r="K96" s="589" t="s">
        <v>4</v>
      </c>
      <c r="L96" s="589" t="s">
        <v>10524</v>
      </c>
    </row>
    <row r="97" spans="1:12" x14ac:dyDescent="0.2">
      <c r="A97" s="589" t="s">
        <v>611</v>
      </c>
      <c r="B97" s="589" t="s">
        <v>687</v>
      </c>
      <c r="C97" s="589" t="s">
        <v>2995</v>
      </c>
      <c r="D97" s="589" t="s">
        <v>689</v>
      </c>
      <c r="E97" s="589" t="s">
        <v>10603</v>
      </c>
      <c r="F97" s="590">
        <v>43091</v>
      </c>
      <c r="G97" s="591">
        <v>492</v>
      </c>
      <c r="H97" s="589" t="s">
        <v>474</v>
      </c>
      <c r="I97" s="589" t="s">
        <v>345</v>
      </c>
      <c r="J97" s="590">
        <v>43092</v>
      </c>
      <c r="K97" s="589" t="s">
        <v>4</v>
      </c>
      <c r="L97" s="589" t="s">
        <v>10604</v>
      </c>
    </row>
    <row r="98" spans="1:12" x14ac:dyDescent="0.2">
      <c r="A98" s="589" t="s">
        <v>611</v>
      </c>
      <c r="B98" s="589" t="s">
        <v>687</v>
      </c>
      <c r="C98" s="589" t="s">
        <v>2995</v>
      </c>
      <c r="D98" s="589" t="s">
        <v>689</v>
      </c>
      <c r="E98" s="589" t="s">
        <v>10605</v>
      </c>
      <c r="F98" s="590">
        <v>43091</v>
      </c>
      <c r="G98" s="591">
        <v>492</v>
      </c>
      <c r="H98" s="589" t="s">
        <v>474</v>
      </c>
      <c r="I98" s="589" t="s">
        <v>345</v>
      </c>
      <c r="J98" s="590">
        <v>43092</v>
      </c>
      <c r="K98" s="589" t="s">
        <v>4</v>
      </c>
      <c r="L98" s="589" t="s">
        <v>10518</v>
      </c>
    </row>
    <row r="99" spans="1:12" x14ac:dyDescent="0.2">
      <c r="A99" s="589" t="s">
        <v>611</v>
      </c>
      <c r="B99" s="589" t="s">
        <v>687</v>
      </c>
      <c r="C99" s="589" t="s">
        <v>2995</v>
      </c>
      <c r="D99" s="589" t="s">
        <v>689</v>
      </c>
      <c r="E99" s="589" t="s">
        <v>10606</v>
      </c>
      <c r="F99" s="590">
        <v>43091</v>
      </c>
      <c r="G99" s="591">
        <v>492</v>
      </c>
      <c r="H99" s="589" t="s">
        <v>474</v>
      </c>
      <c r="I99" s="589" t="s">
        <v>345</v>
      </c>
      <c r="J99" s="590">
        <v>43092</v>
      </c>
      <c r="K99" s="589" t="s">
        <v>4</v>
      </c>
      <c r="L99" s="589" t="s">
        <v>10516</v>
      </c>
    </row>
    <row r="100" spans="1:12" x14ac:dyDescent="0.2">
      <c r="A100" s="589" t="s">
        <v>611</v>
      </c>
      <c r="B100" s="589" t="s">
        <v>687</v>
      </c>
      <c r="C100" s="589" t="s">
        <v>2995</v>
      </c>
      <c r="D100" s="589" t="s">
        <v>689</v>
      </c>
      <c r="E100" s="589" t="s">
        <v>10607</v>
      </c>
      <c r="F100" s="590">
        <v>43091</v>
      </c>
      <c r="G100" s="591">
        <v>492</v>
      </c>
      <c r="H100" s="589" t="s">
        <v>474</v>
      </c>
      <c r="I100" s="589" t="s">
        <v>345</v>
      </c>
      <c r="J100" s="590">
        <v>43092</v>
      </c>
      <c r="K100" s="589" t="s">
        <v>4</v>
      </c>
      <c r="L100" s="589" t="s">
        <v>10520</v>
      </c>
    </row>
    <row r="101" spans="1:12" x14ac:dyDescent="0.2">
      <c r="A101" s="589" t="s">
        <v>611</v>
      </c>
      <c r="B101" s="589" t="s">
        <v>687</v>
      </c>
      <c r="C101" s="589" t="s">
        <v>2995</v>
      </c>
      <c r="D101" s="589" t="s">
        <v>689</v>
      </c>
      <c r="E101" s="589" t="s">
        <v>10608</v>
      </c>
      <c r="F101" s="590">
        <v>43091</v>
      </c>
      <c r="G101" s="591">
        <v>452</v>
      </c>
      <c r="H101" s="589" t="s">
        <v>474</v>
      </c>
      <c r="I101" s="589" t="s">
        <v>345</v>
      </c>
      <c r="J101" s="590">
        <v>43092</v>
      </c>
      <c r="K101" s="589" t="s">
        <v>4</v>
      </c>
      <c r="L101" s="589" t="s">
        <v>5552</v>
      </c>
    </row>
    <row r="102" spans="1:12" x14ac:dyDescent="0.2">
      <c r="A102" s="589" t="s">
        <v>611</v>
      </c>
      <c r="B102" s="589" t="s">
        <v>687</v>
      </c>
      <c r="C102" s="589" t="s">
        <v>2995</v>
      </c>
      <c r="D102" s="589" t="s">
        <v>689</v>
      </c>
      <c r="E102" s="589" t="s">
        <v>10609</v>
      </c>
      <c r="F102" s="590">
        <v>43090</v>
      </c>
      <c r="G102" s="591">
        <v>412</v>
      </c>
      <c r="H102" s="589" t="s">
        <v>474</v>
      </c>
      <c r="I102" s="589" t="s">
        <v>345</v>
      </c>
      <c r="J102" s="590">
        <v>43091</v>
      </c>
      <c r="K102" s="589" t="s">
        <v>4</v>
      </c>
      <c r="L102" s="589" t="s">
        <v>10500</v>
      </c>
    </row>
    <row r="103" spans="1:12" x14ac:dyDescent="0.2">
      <c r="A103" s="589" t="s">
        <v>611</v>
      </c>
      <c r="B103" s="589" t="s">
        <v>687</v>
      </c>
      <c r="C103" s="589" t="s">
        <v>2995</v>
      </c>
      <c r="D103" s="589" t="s">
        <v>689</v>
      </c>
      <c r="E103" s="589" t="s">
        <v>10610</v>
      </c>
      <c r="F103" s="590">
        <v>43090</v>
      </c>
      <c r="G103" s="591">
        <v>412</v>
      </c>
      <c r="H103" s="589" t="s">
        <v>474</v>
      </c>
      <c r="I103" s="589" t="s">
        <v>345</v>
      </c>
      <c r="J103" s="590">
        <v>43091</v>
      </c>
      <c r="K103" s="589" t="s">
        <v>4</v>
      </c>
      <c r="L103" s="589" t="s">
        <v>10527</v>
      </c>
    </row>
    <row r="104" spans="1:12" x14ac:dyDescent="0.2">
      <c r="A104" s="589" t="s">
        <v>611</v>
      </c>
      <c r="B104" s="589" t="s">
        <v>687</v>
      </c>
      <c r="C104" s="589" t="s">
        <v>2995</v>
      </c>
      <c r="D104" s="589" t="s">
        <v>689</v>
      </c>
      <c r="E104" s="589" t="s">
        <v>10611</v>
      </c>
      <c r="F104" s="590">
        <v>43090</v>
      </c>
      <c r="G104" s="591">
        <v>412</v>
      </c>
      <c r="H104" s="589" t="s">
        <v>474</v>
      </c>
      <c r="I104" s="589" t="s">
        <v>345</v>
      </c>
      <c r="J104" s="590">
        <v>43091</v>
      </c>
      <c r="K104" s="589" t="s">
        <v>4</v>
      </c>
      <c r="L104" s="589" t="s">
        <v>10502</v>
      </c>
    </row>
    <row r="105" spans="1:12" x14ac:dyDescent="0.2">
      <c r="A105" s="589" t="s">
        <v>611</v>
      </c>
      <c r="B105" s="589" t="s">
        <v>687</v>
      </c>
      <c r="C105" s="589" t="s">
        <v>2995</v>
      </c>
      <c r="D105" s="589" t="s">
        <v>689</v>
      </c>
      <c r="E105" s="589" t="s">
        <v>10612</v>
      </c>
      <c r="F105" s="590">
        <v>43090</v>
      </c>
      <c r="G105" s="591">
        <v>412</v>
      </c>
      <c r="H105" s="589" t="s">
        <v>474</v>
      </c>
      <c r="I105" s="589" t="s">
        <v>345</v>
      </c>
      <c r="J105" s="590">
        <v>43091</v>
      </c>
      <c r="K105" s="589" t="s">
        <v>4</v>
      </c>
      <c r="L105" s="589" t="s">
        <v>10552</v>
      </c>
    </row>
    <row r="106" spans="1:12" x14ac:dyDescent="0.2">
      <c r="A106" s="589" t="s">
        <v>611</v>
      </c>
      <c r="B106" s="589" t="s">
        <v>687</v>
      </c>
      <c r="C106" s="589" t="s">
        <v>2995</v>
      </c>
      <c r="D106" s="589" t="s">
        <v>689</v>
      </c>
      <c r="E106" s="589" t="s">
        <v>10613</v>
      </c>
      <c r="F106" s="590">
        <v>43090</v>
      </c>
      <c r="G106" s="591">
        <v>412</v>
      </c>
      <c r="H106" s="589" t="s">
        <v>474</v>
      </c>
      <c r="I106" s="589" t="s">
        <v>345</v>
      </c>
      <c r="J106" s="590">
        <v>43091</v>
      </c>
      <c r="K106" s="589" t="s">
        <v>4</v>
      </c>
      <c r="L106" s="589" t="s">
        <v>5550</v>
      </c>
    </row>
    <row r="107" spans="1:12" x14ac:dyDescent="0.2">
      <c r="A107" s="589" t="s">
        <v>611</v>
      </c>
      <c r="B107" s="589" t="s">
        <v>687</v>
      </c>
      <c r="C107" s="589" t="s">
        <v>2995</v>
      </c>
      <c r="D107" s="589" t="s">
        <v>689</v>
      </c>
      <c r="E107" s="589" t="s">
        <v>10614</v>
      </c>
      <c r="F107" s="590">
        <v>43090</v>
      </c>
      <c r="G107" s="591">
        <v>412</v>
      </c>
      <c r="H107" s="589" t="s">
        <v>474</v>
      </c>
      <c r="I107" s="589" t="s">
        <v>345</v>
      </c>
      <c r="J107" s="590">
        <v>43091</v>
      </c>
      <c r="K107" s="589" t="s">
        <v>4</v>
      </c>
      <c r="L107" s="589" t="s">
        <v>10498</v>
      </c>
    </row>
    <row r="108" spans="1:12" x14ac:dyDescent="0.2">
      <c r="A108" s="589" t="s">
        <v>611</v>
      </c>
      <c r="B108" s="589" t="s">
        <v>687</v>
      </c>
      <c r="C108" s="589" t="s">
        <v>2995</v>
      </c>
      <c r="D108" s="589" t="s">
        <v>689</v>
      </c>
      <c r="E108" s="589" t="s">
        <v>10615</v>
      </c>
      <c r="F108" s="590">
        <v>43090</v>
      </c>
      <c r="G108" s="591">
        <v>412</v>
      </c>
      <c r="H108" s="589" t="s">
        <v>474</v>
      </c>
      <c r="I108" s="589" t="s">
        <v>345</v>
      </c>
      <c r="J108" s="590">
        <v>43091</v>
      </c>
      <c r="K108" s="589" t="s">
        <v>4</v>
      </c>
      <c r="L108" s="589" t="s">
        <v>10533</v>
      </c>
    </row>
    <row r="109" spans="1:12" x14ac:dyDescent="0.2">
      <c r="A109" s="589" t="s">
        <v>611</v>
      </c>
      <c r="B109" s="589" t="s">
        <v>687</v>
      </c>
      <c r="C109" s="589" t="s">
        <v>2995</v>
      </c>
      <c r="D109" s="589" t="s">
        <v>689</v>
      </c>
      <c r="E109" s="589" t="s">
        <v>10616</v>
      </c>
      <c r="F109" s="590">
        <v>43090</v>
      </c>
      <c r="G109" s="591">
        <v>412</v>
      </c>
      <c r="H109" s="589" t="s">
        <v>474</v>
      </c>
      <c r="I109" s="589" t="s">
        <v>345</v>
      </c>
      <c r="J109" s="590">
        <v>43091</v>
      </c>
      <c r="K109" s="589" t="s">
        <v>4</v>
      </c>
      <c r="L109" s="589" t="s">
        <v>10512</v>
      </c>
    </row>
    <row r="110" spans="1:12" x14ac:dyDescent="0.2">
      <c r="A110" s="589" t="s">
        <v>611</v>
      </c>
      <c r="B110" s="589" t="s">
        <v>687</v>
      </c>
      <c r="C110" s="589" t="s">
        <v>2995</v>
      </c>
      <c r="D110" s="589" t="s">
        <v>689</v>
      </c>
      <c r="E110" s="589" t="s">
        <v>10617</v>
      </c>
      <c r="F110" s="590">
        <v>43090</v>
      </c>
      <c r="G110" s="591">
        <v>412</v>
      </c>
      <c r="H110" s="589" t="s">
        <v>474</v>
      </c>
      <c r="I110" s="589" t="s">
        <v>345</v>
      </c>
      <c r="J110" s="590">
        <v>43091</v>
      </c>
      <c r="K110" s="589" t="s">
        <v>4</v>
      </c>
      <c r="L110" s="589" t="s">
        <v>10529</v>
      </c>
    </row>
    <row r="111" spans="1:12" x14ac:dyDescent="0.2">
      <c r="A111" s="589" t="s">
        <v>611</v>
      </c>
      <c r="B111" s="589" t="s">
        <v>687</v>
      </c>
      <c r="C111" s="589" t="s">
        <v>2995</v>
      </c>
      <c r="D111" s="589" t="s">
        <v>689</v>
      </c>
      <c r="E111" s="589" t="s">
        <v>10618</v>
      </c>
      <c r="F111" s="590">
        <v>43088</v>
      </c>
      <c r="G111" s="591">
        <v>115.55</v>
      </c>
      <c r="H111" s="589" t="s">
        <v>474</v>
      </c>
      <c r="I111" s="589" t="s">
        <v>616</v>
      </c>
      <c r="J111" s="590">
        <v>43089</v>
      </c>
      <c r="K111" s="589" t="s">
        <v>4</v>
      </c>
      <c r="L111" s="589" t="s">
        <v>5554</v>
      </c>
    </row>
    <row r="112" spans="1:12" x14ac:dyDescent="0.2">
      <c r="A112" s="589" t="s">
        <v>611</v>
      </c>
      <c r="B112" s="589" t="s">
        <v>687</v>
      </c>
      <c r="C112" s="589" t="s">
        <v>2995</v>
      </c>
      <c r="D112" s="589" t="s">
        <v>689</v>
      </c>
      <c r="E112" s="589" t="s">
        <v>10619</v>
      </c>
      <c r="F112" s="590">
        <v>43083</v>
      </c>
      <c r="G112" s="591">
        <v>200</v>
      </c>
      <c r="H112" s="589" t="s">
        <v>474</v>
      </c>
      <c r="I112" s="589" t="s">
        <v>345</v>
      </c>
      <c r="J112" s="590">
        <v>43084</v>
      </c>
      <c r="K112" s="589" t="s">
        <v>4</v>
      </c>
      <c r="L112" s="589" t="s">
        <v>10556</v>
      </c>
    </row>
    <row r="113" spans="1:12" x14ac:dyDescent="0.2">
      <c r="A113" s="589" t="s">
        <v>611</v>
      </c>
      <c r="B113" s="589" t="s">
        <v>687</v>
      </c>
      <c r="C113" s="589" t="s">
        <v>2995</v>
      </c>
      <c r="D113" s="589" t="s">
        <v>689</v>
      </c>
      <c r="E113" s="589" t="s">
        <v>10620</v>
      </c>
      <c r="F113" s="590">
        <v>43083</v>
      </c>
      <c r="G113" s="591">
        <v>351.9</v>
      </c>
      <c r="H113" s="589" t="s">
        <v>474</v>
      </c>
      <c r="I113" s="589" t="s">
        <v>587</v>
      </c>
      <c r="J113" s="590">
        <v>43084</v>
      </c>
      <c r="K113" s="589" t="s">
        <v>4</v>
      </c>
      <c r="L113" s="589" t="s">
        <v>10621</v>
      </c>
    </row>
    <row r="114" spans="1:12" x14ac:dyDescent="0.2">
      <c r="A114" s="589" t="s">
        <v>611</v>
      </c>
      <c r="B114" s="589" t="s">
        <v>687</v>
      </c>
      <c r="C114" s="589" t="s">
        <v>2995</v>
      </c>
      <c r="D114" s="589" t="s">
        <v>689</v>
      </c>
      <c r="E114" s="589" t="s">
        <v>10622</v>
      </c>
      <c r="F114" s="590">
        <v>43083</v>
      </c>
      <c r="G114" s="591">
        <v>592</v>
      </c>
      <c r="H114" s="589" t="s">
        <v>474</v>
      </c>
      <c r="I114" s="589" t="s">
        <v>345</v>
      </c>
      <c r="J114" s="590">
        <v>43084</v>
      </c>
      <c r="K114" s="589" t="s">
        <v>4</v>
      </c>
      <c r="L114" s="589" t="s">
        <v>10571</v>
      </c>
    </row>
    <row r="115" spans="1:12" x14ac:dyDescent="0.2">
      <c r="A115" s="589" t="s">
        <v>611</v>
      </c>
      <c r="B115" s="589" t="s">
        <v>687</v>
      </c>
      <c r="C115" s="589" t="s">
        <v>2995</v>
      </c>
      <c r="D115" s="589" t="s">
        <v>689</v>
      </c>
      <c r="E115" s="589" t="s">
        <v>10623</v>
      </c>
      <c r="F115" s="590">
        <v>43083</v>
      </c>
      <c r="G115" s="591">
        <v>101.4</v>
      </c>
      <c r="H115" s="589" t="s">
        <v>474</v>
      </c>
      <c r="I115" s="589" t="s">
        <v>438</v>
      </c>
      <c r="J115" s="590">
        <v>43084</v>
      </c>
      <c r="K115" s="589" t="s">
        <v>4</v>
      </c>
      <c r="L115" s="589" t="s">
        <v>5556</v>
      </c>
    </row>
    <row r="116" spans="1:12" x14ac:dyDescent="0.2">
      <c r="A116" s="589" t="s">
        <v>611</v>
      </c>
      <c r="B116" s="589" t="s">
        <v>687</v>
      </c>
      <c r="C116" s="589" t="s">
        <v>2995</v>
      </c>
      <c r="D116" s="589" t="s">
        <v>689</v>
      </c>
      <c r="E116" s="589" t="s">
        <v>10624</v>
      </c>
      <c r="F116" s="590">
        <v>43080</v>
      </c>
      <c r="G116" s="591">
        <v>534</v>
      </c>
      <c r="H116" s="589" t="s">
        <v>474</v>
      </c>
      <c r="I116" s="589" t="s">
        <v>587</v>
      </c>
      <c r="J116" s="590">
        <v>43081</v>
      </c>
      <c r="K116" s="589" t="s">
        <v>4</v>
      </c>
      <c r="L116" s="589" t="s">
        <v>1981</v>
      </c>
    </row>
    <row r="117" spans="1:12" x14ac:dyDescent="0.2">
      <c r="A117" s="589" t="s">
        <v>611</v>
      </c>
      <c r="B117" s="589" t="s">
        <v>687</v>
      </c>
      <c r="C117" s="589" t="s">
        <v>2995</v>
      </c>
      <c r="D117" s="589" t="s">
        <v>689</v>
      </c>
      <c r="E117" s="589" t="s">
        <v>10625</v>
      </c>
      <c r="F117" s="590">
        <v>43074</v>
      </c>
      <c r="G117" s="591">
        <v>231.04</v>
      </c>
      <c r="H117" s="589" t="s">
        <v>474</v>
      </c>
      <c r="I117" s="589" t="s">
        <v>345</v>
      </c>
      <c r="J117" s="590">
        <v>43076</v>
      </c>
      <c r="K117" s="589" t="s">
        <v>4</v>
      </c>
      <c r="L117" s="589" t="s">
        <v>10626</v>
      </c>
    </row>
    <row r="118" spans="1:12" x14ac:dyDescent="0.2">
      <c r="A118" s="589" t="s">
        <v>611</v>
      </c>
      <c r="B118" s="589" t="s">
        <v>687</v>
      </c>
      <c r="C118" s="589" t="s">
        <v>2995</v>
      </c>
      <c r="D118" s="589" t="s">
        <v>689</v>
      </c>
      <c r="E118" s="589" t="s">
        <v>10627</v>
      </c>
      <c r="F118" s="590">
        <v>43074</v>
      </c>
      <c r="G118" s="591">
        <v>92.06</v>
      </c>
      <c r="H118" s="589" t="s">
        <v>474</v>
      </c>
      <c r="I118" s="589" t="s">
        <v>2195</v>
      </c>
      <c r="J118" s="590">
        <v>43076</v>
      </c>
      <c r="K118" s="589" t="s">
        <v>4</v>
      </c>
      <c r="L118" s="589" t="s">
        <v>6313</v>
      </c>
    </row>
    <row r="119" spans="1:12" x14ac:dyDescent="0.2">
      <c r="A119" s="589" t="s">
        <v>611</v>
      </c>
      <c r="B119" s="589" t="s">
        <v>687</v>
      </c>
      <c r="C119" s="589" t="s">
        <v>2995</v>
      </c>
      <c r="D119" s="589" t="s">
        <v>689</v>
      </c>
      <c r="E119" s="589" t="s">
        <v>10628</v>
      </c>
      <c r="F119" s="590">
        <v>43073</v>
      </c>
      <c r="G119" s="591">
        <v>1075</v>
      </c>
      <c r="H119" s="589" t="s">
        <v>474</v>
      </c>
      <c r="I119" s="589" t="s">
        <v>345</v>
      </c>
      <c r="J119" s="590">
        <v>43075</v>
      </c>
      <c r="K119" s="589" t="s">
        <v>4</v>
      </c>
      <c r="L119" s="589" t="s">
        <v>3032</v>
      </c>
    </row>
    <row r="120" spans="1:12" x14ac:dyDescent="0.2">
      <c r="A120" s="589" t="s">
        <v>611</v>
      </c>
      <c r="B120" s="589" t="s">
        <v>687</v>
      </c>
      <c r="C120" s="589" t="s">
        <v>2995</v>
      </c>
      <c r="D120" s="589" t="s">
        <v>689</v>
      </c>
      <c r="E120" s="589" t="s">
        <v>10629</v>
      </c>
      <c r="F120" s="590">
        <v>43073</v>
      </c>
      <c r="G120" s="591">
        <v>130</v>
      </c>
      <c r="H120" s="589" t="s">
        <v>474</v>
      </c>
      <c r="I120" s="589" t="s">
        <v>345</v>
      </c>
      <c r="J120" s="590">
        <v>43075</v>
      </c>
      <c r="K120" s="589" t="s">
        <v>4</v>
      </c>
      <c r="L120" s="589" t="s">
        <v>4011</v>
      </c>
    </row>
    <row r="121" spans="1:12" x14ac:dyDescent="0.2">
      <c r="A121" s="589" t="s">
        <v>611</v>
      </c>
      <c r="B121" s="589" t="s">
        <v>687</v>
      </c>
      <c r="C121" s="589" t="s">
        <v>2995</v>
      </c>
      <c r="D121" s="589" t="s">
        <v>689</v>
      </c>
      <c r="E121" s="589" t="s">
        <v>10630</v>
      </c>
      <c r="F121" s="590">
        <v>43070</v>
      </c>
      <c r="G121" s="591">
        <v>327.87</v>
      </c>
      <c r="H121" s="589" t="s">
        <v>474</v>
      </c>
      <c r="I121" s="589" t="s">
        <v>345</v>
      </c>
      <c r="J121" s="590">
        <v>43071</v>
      </c>
      <c r="K121" s="589" t="s">
        <v>4</v>
      </c>
      <c r="L121" s="589" t="s">
        <v>10579</v>
      </c>
    </row>
    <row r="122" spans="1:12" x14ac:dyDescent="0.2">
      <c r="A122" s="589" t="s">
        <v>611</v>
      </c>
      <c r="B122" s="589" t="s">
        <v>687</v>
      </c>
      <c r="C122" s="589" t="s">
        <v>2995</v>
      </c>
      <c r="D122" s="589" t="s">
        <v>689</v>
      </c>
      <c r="E122" s="589" t="s">
        <v>10631</v>
      </c>
      <c r="F122" s="590">
        <v>43070</v>
      </c>
      <c r="G122" s="591">
        <v>105</v>
      </c>
      <c r="H122" s="589" t="s">
        <v>474</v>
      </c>
      <c r="I122" s="589" t="s">
        <v>522</v>
      </c>
      <c r="J122" s="590">
        <v>43071</v>
      </c>
      <c r="K122" s="589" t="s">
        <v>4</v>
      </c>
      <c r="L122" s="589" t="s">
        <v>10632</v>
      </c>
    </row>
    <row r="123" spans="1:12" x14ac:dyDescent="0.2">
      <c r="A123" s="589" t="s">
        <v>611</v>
      </c>
      <c r="B123" s="589" t="s">
        <v>687</v>
      </c>
      <c r="C123" s="589" t="s">
        <v>2995</v>
      </c>
      <c r="D123" s="589" t="s">
        <v>689</v>
      </c>
      <c r="E123" s="589" t="s">
        <v>10633</v>
      </c>
      <c r="F123" s="590">
        <v>43070</v>
      </c>
      <c r="G123" s="591">
        <v>45.91</v>
      </c>
      <c r="H123" s="589" t="s">
        <v>474</v>
      </c>
      <c r="I123" s="589" t="s">
        <v>7020</v>
      </c>
      <c r="J123" s="590">
        <v>43071</v>
      </c>
      <c r="K123" s="589" t="s">
        <v>4</v>
      </c>
      <c r="L123" s="589" t="s">
        <v>10634</v>
      </c>
    </row>
    <row r="124" spans="1:12" x14ac:dyDescent="0.2">
      <c r="A124" s="589" t="s">
        <v>611</v>
      </c>
      <c r="B124" s="589" t="s">
        <v>687</v>
      </c>
      <c r="C124" s="589" t="s">
        <v>2995</v>
      </c>
      <c r="D124" s="589" t="s">
        <v>689</v>
      </c>
      <c r="E124" s="589" t="s">
        <v>10635</v>
      </c>
      <c r="F124" s="590">
        <v>42998</v>
      </c>
      <c r="G124" s="591">
        <v>104.72</v>
      </c>
      <c r="H124" s="589" t="s">
        <v>474</v>
      </c>
      <c r="I124" s="589" t="s">
        <v>177</v>
      </c>
      <c r="J124" s="590">
        <v>43083</v>
      </c>
      <c r="K124" s="589" t="s">
        <v>4</v>
      </c>
      <c r="L124" s="589" t="s">
        <v>10636</v>
      </c>
    </row>
    <row r="125" spans="1:12" x14ac:dyDescent="0.2">
      <c r="A125" s="589" t="s">
        <v>611</v>
      </c>
      <c r="B125" s="589" t="s">
        <v>687</v>
      </c>
      <c r="C125" s="589" t="s">
        <v>2995</v>
      </c>
      <c r="D125" s="589" t="s">
        <v>689</v>
      </c>
      <c r="E125" s="589" t="s">
        <v>10637</v>
      </c>
      <c r="F125" s="590">
        <v>42996</v>
      </c>
      <c r="G125" s="591">
        <v>234.3</v>
      </c>
      <c r="H125" s="589" t="s">
        <v>474</v>
      </c>
      <c r="I125" s="589" t="s">
        <v>177</v>
      </c>
      <c r="J125" s="590">
        <v>43083</v>
      </c>
      <c r="K125" s="589" t="s">
        <v>4</v>
      </c>
      <c r="L125" s="589" t="s">
        <v>10638</v>
      </c>
    </row>
    <row r="126" spans="1:12" x14ac:dyDescent="0.2">
      <c r="A126" s="589" t="s">
        <v>611</v>
      </c>
      <c r="B126" s="589" t="s">
        <v>687</v>
      </c>
      <c r="C126" s="589" t="s">
        <v>2995</v>
      </c>
      <c r="D126" s="589" t="s">
        <v>689</v>
      </c>
      <c r="E126" s="589" t="s">
        <v>10639</v>
      </c>
      <c r="F126" s="590">
        <v>42996</v>
      </c>
      <c r="G126" s="591">
        <v>160.65</v>
      </c>
      <c r="H126" s="589" t="s">
        <v>474</v>
      </c>
      <c r="I126" s="589" t="s">
        <v>522</v>
      </c>
      <c r="J126" s="590">
        <v>43076</v>
      </c>
      <c r="K126" s="589" t="s">
        <v>4</v>
      </c>
      <c r="L126" s="589" t="s">
        <v>10595</v>
      </c>
    </row>
    <row r="127" spans="1:12" x14ac:dyDescent="0.2">
      <c r="A127" s="589" t="s">
        <v>611</v>
      </c>
      <c r="B127" s="589" t="s">
        <v>687</v>
      </c>
      <c r="C127" s="589" t="s">
        <v>2995</v>
      </c>
      <c r="D127" s="589" t="s">
        <v>689</v>
      </c>
      <c r="E127" s="589" t="s">
        <v>10640</v>
      </c>
      <c r="F127" s="590">
        <v>42986</v>
      </c>
      <c r="G127" s="591">
        <v>207.02</v>
      </c>
      <c r="H127" s="589" t="s">
        <v>474</v>
      </c>
      <c r="I127" s="589" t="s">
        <v>177</v>
      </c>
      <c r="J127" s="590">
        <v>43083</v>
      </c>
      <c r="K127" s="589" t="s">
        <v>4</v>
      </c>
      <c r="L127" s="589" t="s">
        <v>10641</v>
      </c>
    </row>
    <row r="128" spans="1:12" x14ac:dyDescent="0.2">
      <c r="A128" s="589" t="s">
        <v>611</v>
      </c>
      <c r="B128" s="589" t="s">
        <v>687</v>
      </c>
      <c r="C128" s="589" t="s">
        <v>2995</v>
      </c>
      <c r="D128" s="589" t="s">
        <v>689</v>
      </c>
      <c r="E128" s="589" t="s">
        <v>10642</v>
      </c>
      <c r="F128" s="590">
        <v>42900</v>
      </c>
      <c r="G128" s="591">
        <v>62.07</v>
      </c>
      <c r="H128" s="589" t="s">
        <v>474</v>
      </c>
      <c r="I128" s="589" t="s">
        <v>177</v>
      </c>
      <c r="J128" s="590">
        <v>43083</v>
      </c>
      <c r="K128" s="589" t="s">
        <v>4</v>
      </c>
      <c r="L128" s="589" t="s">
        <v>10643</v>
      </c>
    </row>
    <row r="129" spans="1:12" x14ac:dyDescent="0.2">
      <c r="A129" s="589" t="s">
        <v>611</v>
      </c>
      <c r="B129" s="589" t="s">
        <v>687</v>
      </c>
      <c r="C129" s="589" t="s">
        <v>2995</v>
      </c>
      <c r="D129" s="589" t="s">
        <v>689</v>
      </c>
      <c r="E129" s="589" t="s">
        <v>10644</v>
      </c>
      <c r="F129" s="590">
        <v>42891</v>
      </c>
      <c r="G129" s="591">
        <v>243</v>
      </c>
      <c r="H129" s="589" t="s">
        <v>474</v>
      </c>
      <c r="I129" s="589" t="s">
        <v>1073</v>
      </c>
      <c r="J129" s="590">
        <v>43075</v>
      </c>
      <c r="K129" s="589" t="s">
        <v>4</v>
      </c>
      <c r="L129" s="589" t="s">
        <v>3256</v>
      </c>
    </row>
    <row r="130" spans="1:12" x14ac:dyDescent="0.2">
      <c r="A130" s="589" t="s">
        <v>611</v>
      </c>
      <c r="B130" s="589" t="s">
        <v>687</v>
      </c>
      <c r="C130" s="589" t="s">
        <v>2995</v>
      </c>
      <c r="D130" s="589" t="s">
        <v>689</v>
      </c>
      <c r="E130" s="589" t="s">
        <v>10645</v>
      </c>
      <c r="F130" s="590">
        <v>42985</v>
      </c>
      <c r="G130" s="591">
        <v>80.39</v>
      </c>
      <c r="H130" s="589" t="s">
        <v>474</v>
      </c>
      <c r="I130" s="589" t="s">
        <v>177</v>
      </c>
      <c r="J130" s="590">
        <v>43083</v>
      </c>
      <c r="K130" s="589" t="s">
        <v>4</v>
      </c>
      <c r="L130" s="589" t="s">
        <v>10646</v>
      </c>
    </row>
    <row r="131" spans="1:12" x14ac:dyDescent="0.2">
      <c r="A131" s="589" t="s">
        <v>611</v>
      </c>
      <c r="B131" s="589" t="s">
        <v>824</v>
      </c>
      <c r="C131" s="589" t="s">
        <v>825</v>
      </c>
      <c r="D131" s="589" t="s">
        <v>826</v>
      </c>
      <c r="E131" s="589" t="s">
        <v>10647</v>
      </c>
      <c r="F131" s="590">
        <v>43088</v>
      </c>
      <c r="G131" s="591">
        <v>123.23</v>
      </c>
      <c r="H131" s="589" t="s">
        <v>10648</v>
      </c>
      <c r="I131" s="589" t="s">
        <v>673</v>
      </c>
      <c r="J131" s="590">
        <v>43089</v>
      </c>
      <c r="K131" s="589" t="s">
        <v>4</v>
      </c>
      <c r="L131" s="589" t="s">
        <v>10649</v>
      </c>
    </row>
    <row r="132" spans="1:12" x14ac:dyDescent="0.2">
      <c r="A132" s="589" t="s">
        <v>611</v>
      </c>
      <c r="B132" s="589" t="s">
        <v>91</v>
      </c>
      <c r="C132" s="589" t="s">
        <v>92</v>
      </c>
      <c r="D132" s="589" t="s">
        <v>93</v>
      </c>
      <c r="E132" s="589" t="s">
        <v>10650</v>
      </c>
      <c r="F132" s="590">
        <v>43074</v>
      </c>
      <c r="G132" s="591">
        <v>317.02</v>
      </c>
      <c r="H132" s="589" t="s">
        <v>5510</v>
      </c>
      <c r="I132" s="589" t="s">
        <v>415</v>
      </c>
      <c r="J132" s="590">
        <v>43075</v>
      </c>
      <c r="K132" s="589" t="s">
        <v>4</v>
      </c>
      <c r="L132" s="589" t="s">
        <v>10651</v>
      </c>
    </row>
    <row r="133" spans="1:12" x14ac:dyDescent="0.2">
      <c r="A133" s="589" t="s">
        <v>611</v>
      </c>
      <c r="B133" s="589" t="s">
        <v>91</v>
      </c>
      <c r="C133" s="589" t="s">
        <v>92</v>
      </c>
      <c r="D133" s="589" t="s">
        <v>93</v>
      </c>
      <c r="E133" s="589" t="s">
        <v>10652</v>
      </c>
      <c r="F133" s="590">
        <v>43027</v>
      </c>
      <c r="G133" s="591">
        <v>893.95</v>
      </c>
      <c r="H133" s="589" t="s">
        <v>10653</v>
      </c>
      <c r="I133" s="589" t="s">
        <v>94</v>
      </c>
      <c r="J133" s="590">
        <v>43081</v>
      </c>
      <c r="K133" s="589" t="s">
        <v>4</v>
      </c>
      <c r="L133" s="589" t="s">
        <v>10654</v>
      </c>
    </row>
    <row r="134" spans="1:12" x14ac:dyDescent="0.2">
      <c r="A134" s="589" t="s">
        <v>611</v>
      </c>
      <c r="B134" s="589" t="s">
        <v>575</v>
      </c>
      <c r="C134" s="589" t="s">
        <v>576</v>
      </c>
      <c r="D134" s="589" t="s">
        <v>577</v>
      </c>
      <c r="E134" s="589" t="s">
        <v>10655</v>
      </c>
      <c r="F134" s="590">
        <v>43084</v>
      </c>
      <c r="G134" s="591">
        <v>1479.52</v>
      </c>
      <c r="H134" s="589" t="s">
        <v>10656</v>
      </c>
      <c r="I134" s="589" t="s">
        <v>674</v>
      </c>
      <c r="J134" s="590">
        <v>43088</v>
      </c>
      <c r="K134" s="589" t="s">
        <v>4</v>
      </c>
      <c r="L134" s="589" t="s">
        <v>10657</v>
      </c>
    </row>
    <row r="135" spans="1:12" x14ac:dyDescent="0.2">
      <c r="A135" s="589" t="s">
        <v>611</v>
      </c>
      <c r="B135" s="589" t="s">
        <v>215</v>
      </c>
      <c r="C135" s="589" t="s">
        <v>3828</v>
      </c>
      <c r="D135" s="589" t="s">
        <v>216</v>
      </c>
      <c r="E135" s="589" t="s">
        <v>10658</v>
      </c>
      <c r="F135" s="590">
        <v>43083</v>
      </c>
      <c r="G135" s="591">
        <v>868.18</v>
      </c>
      <c r="H135" s="589" t="s">
        <v>4419</v>
      </c>
      <c r="I135" s="589" t="s">
        <v>118</v>
      </c>
      <c r="J135" s="590">
        <v>43087</v>
      </c>
      <c r="K135" s="589" t="s">
        <v>4</v>
      </c>
      <c r="L135" s="589" t="s">
        <v>4420</v>
      </c>
    </row>
    <row r="136" spans="1:12" x14ac:dyDescent="0.2">
      <c r="A136" s="589" t="s">
        <v>611</v>
      </c>
      <c r="B136" s="589" t="s">
        <v>78</v>
      </c>
      <c r="C136" s="589" t="s">
        <v>79</v>
      </c>
      <c r="D136" s="589" t="s">
        <v>80</v>
      </c>
      <c r="E136" s="589" t="s">
        <v>10659</v>
      </c>
      <c r="F136" s="590">
        <v>43070</v>
      </c>
      <c r="G136" s="591">
        <v>314.77</v>
      </c>
      <c r="H136" s="589" t="s">
        <v>10660</v>
      </c>
      <c r="I136" s="589" t="s">
        <v>377</v>
      </c>
      <c r="J136" s="590">
        <v>43070</v>
      </c>
      <c r="K136" s="589" t="s">
        <v>4</v>
      </c>
      <c r="L136" s="589" t="s">
        <v>10661</v>
      </c>
    </row>
    <row r="137" spans="1:12" x14ac:dyDescent="0.2">
      <c r="A137" s="589" t="s">
        <v>611</v>
      </c>
      <c r="B137" s="589" t="s">
        <v>78</v>
      </c>
      <c r="C137" s="589" t="s">
        <v>79</v>
      </c>
      <c r="D137" s="589" t="s">
        <v>80</v>
      </c>
      <c r="E137" s="589" t="s">
        <v>10662</v>
      </c>
      <c r="F137" s="590">
        <v>43069</v>
      </c>
      <c r="G137" s="591">
        <v>125.55</v>
      </c>
      <c r="H137" s="589" t="s">
        <v>474</v>
      </c>
      <c r="I137" s="589" t="s">
        <v>539</v>
      </c>
      <c r="J137" s="590">
        <v>43075</v>
      </c>
      <c r="K137" s="589" t="s">
        <v>4</v>
      </c>
      <c r="L137" s="589" t="s">
        <v>474</v>
      </c>
    </row>
    <row r="138" spans="1:12" x14ac:dyDescent="0.2">
      <c r="A138" s="589" t="s">
        <v>611</v>
      </c>
      <c r="B138" s="589" t="s">
        <v>835</v>
      </c>
      <c r="C138" s="589" t="s">
        <v>836</v>
      </c>
      <c r="D138" s="589" t="s">
        <v>837</v>
      </c>
      <c r="E138" s="589" t="s">
        <v>10663</v>
      </c>
      <c r="F138" s="590">
        <v>43083</v>
      </c>
      <c r="G138" s="591">
        <v>4411.3599999999997</v>
      </c>
      <c r="H138" s="589" t="s">
        <v>10664</v>
      </c>
      <c r="I138" s="589" t="s">
        <v>161</v>
      </c>
      <c r="J138" s="590">
        <v>43084</v>
      </c>
      <c r="K138" s="589" t="s">
        <v>4</v>
      </c>
      <c r="L138" s="589" t="s">
        <v>474</v>
      </c>
    </row>
    <row r="139" spans="1:12" x14ac:dyDescent="0.2">
      <c r="A139" s="589" t="s">
        <v>611</v>
      </c>
      <c r="B139" s="589" t="s">
        <v>200</v>
      </c>
      <c r="C139" s="589" t="s">
        <v>201</v>
      </c>
      <c r="D139" s="589" t="s">
        <v>202</v>
      </c>
      <c r="E139" s="589" t="s">
        <v>10665</v>
      </c>
      <c r="F139" s="590">
        <v>43082</v>
      </c>
      <c r="G139" s="591">
        <v>62.68</v>
      </c>
      <c r="H139" s="589" t="s">
        <v>10666</v>
      </c>
      <c r="I139" s="589" t="s">
        <v>232</v>
      </c>
      <c r="J139" s="590">
        <v>43082</v>
      </c>
      <c r="K139" s="589" t="s">
        <v>4</v>
      </c>
      <c r="L139" s="589" t="s">
        <v>10667</v>
      </c>
    </row>
    <row r="140" spans="1:12" x14ac:dyDescent="0.2">
      <c r="A140" s="589" t="s">
        <v>611</v>
      </c>
      <c r="B140" s="589" t="s">
        <v>227</v>
      </c>
      <c r="C140" s="589" t="s">
        <v>228</v>
      </c>
      <c r="D140" s="589" t="s">
        <v>229</v>
      </c>
      <c r="E140" s="589" t="s">
        <v>10668</v>
      </c>
      <c r="F140" s="590">
        <v>43080</v>
      </c>
      <c r="G140" s="591">
        <v>95.35</v>
      </c>
      <c r="H140" s="589" t="s">
        <v>10669</v>
      </c>
      <c r="I140" s="589" t="s">
        <v>509</v>
      </c>
      <c r="J140" s="590">
        <v>43081</v>
      </c>
      <c r="K140" s="589" t="s">
        <v>4</v>
      </c>
      <c r="L140" s="589" t="s">
        <v>10670</v>
      </c>
    </row>
    <row r="141" spans="1:12" x14ac:dyDescent="0.2">
      <c r="A141" s="589" t="s">
        <v>611</v>
      </c>
      <c r="B141" s="589" t="s">
        <v>5267</v>
      </c>
      <c r="C141" s="589" t="s">
        <v>5268</v>
      </c>
      <c r="D141" s="589" t="s">
        <v>5269</v>
      </c>
      <c r="E141" s="589" t="s">
        <v>10671</v>
      </c>
      <c r="F141" s="590">
        <v>43060</v>
      </c>
      <c r="G141" s="591">
        <v>199.96</v>
      </c>
      <c r="H141" s="589" t="s">
        <v>5270</v>
      </c>
      <c r="I141" s="589" t="s">
        <v>176</v>
      </c>
      <c r="J141" s="590">
        <v>43082</v>
      </c>
      <c r="K141" s="589" t="s">
        <v>4</v>
      </c>
      <c r="L141" s="589" t="s">
        <v>474</v>
      </c>
    </row>
    <row r="142" spans="1:12" x14ac:dyDescent="0.2">
      <c r="A142" s="589" t="s">
        <v>611</v>
      </c>
      <c r="B142" s="589" t="s">
        <v>234</v>
      </c>
      <c r="C142" s="589" t="s">
        <v>342</v>
      </c>
      <c r="D142" s="589" t="s">
        <v>235</v>
      </c>
      <c r="E142" s="589" t="s">
        <v>10672</v>
      </c>
      <c r="F142" s="590">
        <v>43084</v>
      </c>
      <c r="G142" s="591">
        <v>1305.5899999999999</v>
      </c>
      <c r="H142" s="589" t="s">
        <v>10673</v>
      </c>
      <c r="I142" s="589" t="s">
        <v>540</v>
      </c>
      <c r="J142" s="590">
        <v>43087</v>
      </c>
      <c r="K142" s="589" t="s">
        <v>4</v>
      </c>
      <c r="L142" s="589" t="s">
        <v>10674</v>
      </c>
    </row>
    <row r="143" spans="1:12" x14ac:dyDescent="0.2">
      <c r="A143" s="589" t="s">
        <v>611</v>
      </c>
      <c r="B143" s="589" t="s">
        <v>234</v>
      </c>
      <c r="C143" s="589" t="s">
        <v>342</v>
      </c>
      <c r="D143" s="589" t="s">
        <v>235</v>
      </c>
      <c r="E143" s="589" t="s">
        <v>10675</v>
      </c>
      <c r="F143" s="590">
        <v>43081</v>
      </c>
      <c r="G143" s="591">
        <v>84.58</v>
      </c>
      <c r="H143" s="589" t="s">
        <v>10676</v>
      </c>
      <c r="I143" s="589" t="s">
        <v>524</v>
      </c>
      <c r="J143" s="590">
        <v>43081</v>
      </c>
      <c r="K143" s="589" t="s">
        <v>4</v>
      </c>
      <c r="L143" s="589" t="s">
        <v>10677</v>
      </c>
    </row>
    <row r="144" spans="1:12" x14ac:dyDescent="0.2">
      <c r="A144" s="589" t="s">
        <v>611</v>
      </c>
      <c r="B144" s="589" t="s">
        <v>190</v>
      </c>
      <c r="C144" s="589" t="s">
        <v>191</v>
      </c>
      <c r="D144" s="589" t="s">
        <v>192</v>
      </c>
      <c r="E144" s="589" t="s">
        <v>10678</v>
      </c>
      <c r="F144" s="590">
        <v>43087</v>
      </c>
      <c r="G144" s="591">
        <v>136.13</v>
      </c>
      <c r="H144" s="589" t="s">
        <v>10679</v>
      </c>
      <c r="I144" s="589" t="s">
        <v>415</v>
      </c>
      <c r="J144" s="590">
        <v>43087</v>
      </c>
      <c r="K144" s="589" t="s">
        <v>4</v>
      </c>
      <c r="L144" s="589" t="s">
        <v>10680</v>
      </c>
    </row>
    <row r="145" spans="1:12" x14ac:dyDescent="0.2">
      <c r="A145" s="589" t="s">
        <v>611</v>
      </c>
      <c r="B145" s="589" t="s">
        <v>165</v>
      </c>
      <c r="C145" s="589" t="s">
        <v>166</v>
      </c>
      <c r="D145" s="589" t="s">
        <v>167</v>
      </c>
      <c r="E145" s="589" t="s">
        <v>10681</v>
      </c>
      <c r="F145" s="590">
        <v>43089</v>
      </c>
      <c r="G145" s="591">
        <v>712.25</v>
      </c>
      <c r="H145" s="589" t="s">
        <v>10682</v>
      </c>
      <c r="I145" s="589" t="s">
        <v>633</v>
      </c>
      <c r="J145" s="590">
        <v>43090</v>
      </c>
      <c r="K145" s="589" t="s">
        <v>4</v>
      </c>
      <c r="L145" s="589" t="s">
        <v>10683</v>
      </c>
    </row>
    <row r="146" spans="1:12" x14ac:dyDescent="0.2">
      <c r="A146" s="589" t="s">
        <v>611</v>
      </c>
      <c r="B146" s="589" t="s">
        <v>165</v>
      </c>
      <c r="C146" s="589" t="s">
        <v>166</v>
      </c>
      <c r="D146" s="589" t="s">
        <v>167</v>
      </c>
      <c r="E146" s="589" t="s">
        <v>10684</v>
      </c>
      <c r="F146" s="590">
        <v>43089</v>
      </c>
      <c r="G146" s="591">
        <v>22.99</v>
      </c>
      <c r="H146" s="589" t="s">
        <v>474</v>
      </c>
      <c r="I146" s="589" t="s">
        <v>7020</v>
      </c>
      <c r="J146" s="590">
        <v>43090</v>
      </c>
      <c r="K146" s="589" t="s">
        <v>4</v>
      </c>
      <c r="L146" s="589" t="s">
        <v>474</v>
      </c>
    </row>
    <row r="147" spans="1:12" x14ac:dyDescent="0.2">
      <c r="A147" s="589" t="s">
        <v>611</v>
      </c>
      <c r="B147" s="589" t="s">
        <v>5574</v>
      </c>
      <c r="C147" s="589" t="s">
        <v>5575</v>
      </c>
      <c r="D147" s="589" t="s">
        <v>5576</v>
      </c>
      <c r="E147" s="589" t="s">
        <v>10685</v>
      </c>
      <c r="F147" s="590">
        <v>43082</v>
      </c>
      <c r="G147" s="591">
        <v>1300</v>
      </c>
      <c r="H147" s="589" t="s">
        <v>474</v>
      </c>
      <c r="I147" s="589" t="s">
        <v>412</v>
      </c>
      <c r="J147" s="590">
        <v>43084</v>
      </c>
      <c r="K147" s="589" t="s">
        <v>4</v>
      </c>
      <c r="L147" s="589" t="s">
        <v>474</v>
      </c>
    </row>
    <row r="148" spans="1:12" x14ac:dyDescent="0.2">
      <c r="A148" s="589" t="s">
        <v>611</v>
      </c>
      <c r="B148" s="589" t="s">
        <v>10686</v>
      </c>
      <c r="C148" s="589" t="s">
        <v>10687</v>
      </c>
      <c r="D148" s="589" t="s">
        <v>10688</v>
      </c>
      <c r="E148" s="589" t="s">
        <v>10689</v>
      </c>
      <c r="F148" s="590">
        <v>43069</v>
      </c>
      <c r="G148" s="591">
        <v>816.75</v>
      </c>
      <c r="H148" s="589" t="s">
        <v>474</v>
      </c>
      <c r="I148" s="589" t="s">
        <v>2460</v>
      </c>
      <c r="J148" s="590">
        <v>43070</v>
      </c>
      <c r="K148" s="589" t="s">
        <v>4</v>
      </c>
      <c r="L148" s="589" t="s">
        <v>474</v>
      </c>
    </row>
    <row r="149" spans="1:12" x14ac:dyDescent="0.2">
      <c r="A149" s="589" t="s">
        <v>611</v>
      </c>
      <c r="B149" s="589" t="s">
        <v>10690</v>
      </c>
      <c r="C149" s="589" t="s">
        <v>10691</v>
      </c>
      <c r="D149" s="589" t="s">
        <v>10692</v>
      </c>
      <c r="E149" s="589" t="s">
        <v>10693</v>
      </c>
      <c r="F149" s="590">
        <v>43082</v>
      </c>
      <c r="G149" s="591">
        <v>175</v>
      </c>
      <c r="H149" s="589" t="s">
        <v>474</v>
      </c>
      <c r="I149" s="589" t="s">
        <v>224</v>
      </c>
      <c r="J149" s="590">
        <v>43088</v>
      </c>
      <c r="K149" s="589" t="s">
        <v>4</v>
      </c>
      <c r="L149" s="589" t="s">
        <v>474</v>
      </c>
    </row>
    <row r="150" spans="1:12" x14ac:dyDescent="0.2">
      <c r="A150" s="589" t="s">
        <v>611</v>
      </c>
      <c r="B150" s="589" t="s">
        <v>3590</v>
      </c>
      <c r="C150" s="589" t="s">
        <v>3591</v>
      </c>
      <c r="D150" s="589" t="s">
        <v>3592</v>
      </c>
      <c r="E150" s="589" t="s">
        <v>10694</v>
      </c>
      <c r="F150" s="590">
        <v>43074</v>
      </c>
      <c r="G150" s="591">
        <v>3349</v>
      </c>
      <c r="H150" s="589" t="s">
        <v>10695</v>
      </c>
      <c r="I150" s="589" t="s">
        <v>415</v>
      </c>
      <c r="J150" s="590">
        <v>43080</v>
      </c>
      <c r="K150" s="589" t="s">
        <v>4</v>
      </c>
      <c r="L150" s="589" t="s">
        <v>10696</v>
      </c>
    </row>
    <row r="151" spans="1:12" x14ac:dyDescent="0.2">
      <c r="A151" s="589" t="s">
        <v>611</v>
      </c>
      <c r="B151" s="589" t="s">
        <v>10697</v>
      </c>
      <c r="C151" s="589" t="s">
        <v>10698</v>
      </c>
      <c r="D151" s="589" t="s">
        <v>10699</v>
      </c>
      <c r="E151" s="589" t="s">
        <v>4720</v>
      </c>
      <c r="F151" s="590">
        <v>43080</v>
      </c>
      <c r="G151" s="591">
        <v>360</v>
      </c>
      <c r="H151" s="589" t="s">
        <v>474</v>
      </c>
      <c r="I151" s="589" t="s">
        <v>3832</v>
      </c>
      <c r="J151" s="590">
        <v>43083</v>
      </c>
      <c r="K151" s="589" t="s">
        <v>4</v>
      </c>
      <c r="L151" s="589" t="s">
        <v>474</v>
      </c>
    </row>
    <row r="152" spans="1:12" x14ac:dyDescent="0.2">
      <c r="A152" s="589" t="s">
        <v>611</v>
      </c>
      <c r="B152" s="589" t="s">
        <v>8534</v>
      </c>
      <c r="C152" s="589" t="s">
        <v>8535</v>
      </c>
      <c r="D152" s="589" t="s">
        <v>8536</v>
      </c>
      <c r="E152" s="589" t="s">
        <v>10700</v>
      </c>
      <c r="F152" s="590">
        <v>43083</v>
      </c>
      <c r="G152" s="591">
        <v>750</v>
      </c>
      <c r="H152" s="589" t="s">
        <v>474</v>
      </c>
      <c r="I152" s="589" t="s">
        <v>548</v>
      </c>
      <c r="J152" s="590">
        <v>43090</v>
      </c>
      <c r="K152" s="589" t="s">
        <v>4</v>
      </c>
      <c r="L152" s="589" t="s">
        <v>474</v>
      </c>
    </row>
    <row r="153" spans="1:12" x14ac:dyDescent="0.2">
      <c r="A153" s="589" t="s">
        <v>611</v>
      </c>
      <c r="B153" s="589" t="s">
        <v>8534</v>
      </c>
      <c r="C153" s="589" t="s">
        <v>8535</v>
      </c>
      <c r="D153" s="589" t="s">
        <v>8536</v>
      </c>
      <c r="E153" s="589" t="s">
        <v>10701</v>
      </c>
      <c r="F153" s="590">
        <v>43045</v>
      </c>
      <c r="G153" s="591">
        <v>722</v>
      </c>
      <c r="H153" s="589" t="s">
        <v>474</v>
      </c>
      <c r="I153" s="589" t="s">
        <v>674</v>
      </c>
      <c r="J153" s="590">
        <v>43073</v>
      </c>
      <c r="K153" s="589" t="s">
        <v>4</v>
      </c>
      <c r="L153" s="589" t="s">
        <v>474</v>
      </c>
    </row>
    <row r="154" spans="1:12" x14ac:dyDescent="0.2">
      <c r="A154" s="589" t="s">
        <v>611</v>
      </c>
      <c r="B154" s="589" t="s">
        <v>3605</v>
      </c>
      <c r="C154" s="589" t="s">
        <v>3606</v>
      </c>
      <c r="D154" s="589" t="s">
        <v>3607</v>
      </c>
      <c r="E154" s="589" t="s">
        <v>10702</v>
      </c>
      <c r="F154" s="590">
        <v>43087</v>
      </c>
      <c r="G154" s="591">
        <v>121</v>
      </c>
      <c r="H154" s="589" t="s">
        <v>474</v>
      </c>
      <c r="I154" s="589" t="s">
        <v>612</v>
      </c>
      <c r="J154" s="590">
        <v>43089</v>
      </c>
      <c r="K154" s="589" t="s">
        <v>4</v>
      </c>
      <c r="L154" s="589" t="s">
        <v>474</v>
      </c>
    </row>
    <row r="155" spans="1:12" x14ac:dyDescent="0.2">
      <c r="A155" s="589" t="s">
        <v>611</v>
      </c>
      <c r="B155" s="589" t="s">
        <v>10703</v>
      </c>
      <c r="C155" s="589" t="s">
        <v>10704</v>
      </c>
      <c r="D155" s="589" t="s">
        <v>10705</v>
      </c>
      <c r="E155" s="589" t="s">
        <v>10706</v>
      </c>
      <c r="F155" s="590">
        <v>43073</v>
      </c>
      <c r="G155" s="591">
        <v>150</v>
      </c>
      <c r="H155" s="589" t="s">
        <v>474</v>
      </c>
      <c r="I155" s="589" t="s">
        <v>10707</v>
      </c>
      <c r="J155" s="590">
        <v>43088</v>
      </c>
      <c r="K155" s="589" t="s">
        <v>4</v>
      </c>
      <c r="L155" s="589" t="s">
        <v>474</v>
      </c>
    </row>
    <row r="156" spans="1:12" x14ac:dyDescent="0.2">
      <c r="A156" s="589" t="s">
        <v>611</v>
      </c>
      <c r="B156" s="589" t="s">
        <v>2440</v>
      </c>
      <c r="C156" s="589" t="s">
        <v>2441</v>
      </c>
      <c r="D156" s="589" t="s">
        <v>2442</v>
      </c>
      <c r="E156" s="589" t="s">
        <v>10708</v>
      </c>
      <c r="F156" s="590">
        <v>43070</v>
      </c>
      <c r="G156" s="591">
        <v>1251.9000000000001</v>
      </c>
      <c r="H156" s="589" t="s">
        <v>10709</v>
      </c>
      <c r="I156" s="589" t="s">
        <v>1328</v>
      </c>
      <c r="J156" s="590">
        <v>43073</v>
      </c>
      <c r="K156" s="589" t="s">
        <v>4</v>
      </c>
      <c r="L156" s="589" t="s">
        <v>10710</v>
      </c>
    </row>
    <row r="157" spans="1:12" x14ac:dyDescent="0.2">
      <c r="A157" s="589" t="s">
        <v>611</v>
      </c>
      <c r="B157" s="589" t="s">
        <v>2440</v>
      </c>
      <c r="C157" s="589" t="s">
        <v>2441</v>
      </c>
      <c r="D157" s="589" t="s">
        <v>2442</v>
      </c>
      <c r="E157" s="589" t="s">
        <v>10711</v>
      </c>
      <c r="F157" s="590">
        <v>43070</v>
      </c>
      <c r="G157" s="591">
        <v>520.78</v>
      </c>
      <c r="H157" s="589" t="s">
        <v>474</v>
      </c>
      <c r="I157" s="589" t="s">
        <v>260</v>
      </c>
      <c r="J157" s="590">
        <v>43073</v>
      </c>
      <c r="K157" s="589" t="s">
        <v>4</v>
      </c>
      <c r="L157" s="589" t="s">
        <v>474</v>
      </c>
    </row>
    <row r="158" spans="1:12" x14ac:dyDescent="0.2">
      <c r="A158" s="589" t="s">
        <v>611</v>
      </c>
      <c r="B158" s="589" t="s">
        <v>2440</v>
      </c>
      <c r="C158" s="589" t="s">
        <v>2441</v>
      </c>
      <c r="D158" s="589" t="s">
        <v>2442</v>
      </c>
      <c r="E158" s="589" t="s">
        <v>10712</v>
      </c>
      <c r="F158" s="590">
        <v>43069</v>
      </c>
      <c r="G158" s="591">
        <v>8.9499999999999993</v>
      </c>
      <c r="H158" s="589" t="s">
        <v>474</v>
      </c>
      <c r="I158" s="589" t="s">
        <v>520</v>
      </c>
      <c r="J158" s="590">
        <v>43082</v>
      </c>
      <c r="K158" s="589" t="s">
        <v>4</v>
      </c>
      <c r="L158" s="589" t="s">
        <v>474</v>
      </c>
    </row>
    <row r="159" spans="1:12" x14ac:dyDescent="0.2">
      <c r="A159" s="589" t="s">
        <v>611</v>
      </c>
      <c r="B159" s="589" t="s">
        <v>2443</v>
      </c>
      <c r="C159" s="589" t="s">
        <v>2444</v>
      </c>
      <c r="D159" s="589" t="s">
        <v>2445</v>
      </c>
      <c r="E159" s="589" t="s">
        <v>10713</v>
      </c>
      <c r="F159" s="590">
        <v>43088</v>
      </c>
      <c r="G159" s="591">
        <v>227.96</v>
      </c>
      <c r="H159" s="589" t="s">
        <v>10714</v>
      </c>
      <c r="I159" s="589" t="s">
        <v>639</v>
      </c>
      <c r="J159" s="590">
        <v>43088</v>
      </c>
      <c r="K159" s="589" t="s">
        <v>4</v>
      </c>
      <c r="L159" s="589" t="s">
        <v>10715</v>
      </c>
    </row>
    <row r="160" spans="1:12" x14ac:dyDescent="0.2">
      <c r="A160" s="589" t="s">
        <v>611</v>
      </c>
      <c r="B160" s="589" t="s">
        <v>10716</v>
      </c>
      <c r="C160" s="589" t="s">
        <v>10717</v>
      </c>
      <c r="D160" s="589" t="s">
        <v>474</v>
      </c>
      <c r="E160" s="589" t="s">
        <v>10718</v>
      </c>
      <c r="F160" s="590">
        <v>42850</v>
      </c>
      <c r="G160" s="591">
        <v>664</v>
      </c>
      <c r="H160" s="589" t="s">
        <v>474</v>
      </c>
      <c r="I160" s="589" t="s">
        <v>547</v>
      </c>
      <c r="J160" s="590">
        <v>43088</v>
      </c>
      <c r="K160" s="589" t="s">
        <v>4</v>
      </c>
      <c r="L160" s="589" t="s">
        <v>474</v>
      </c>
    </row>
    <row r="161" spans="1:12" x14ac:dyDescent="0.2">
      <c r="A161" s="589" t="s">
        <v>611</v>
      </c>
      <c r="B161" s="589" t="s">
        <v>10719</v>
      </c>
      <c r="C161" s="589" t="s">
        <v>10720</v>
      </c>
      <c r="D161" s="589" t="s">
        <v>474</v>
      </c>
      <c r="E161" s="589" t="s">
        <v>10721</v>
      </c>
      <c r="F161" s="590">
        <v>43035</v>
      </c>
      <c r="G161" s="591">
        <v>530</v>
      </c>
      <c r="H161" s="589" t="s">
        <v>474</v>
      </c>
      <c r="I161" s="589" t="s">
        <v>848</v>
      </c>
      <c r="J161" s="590">
        <v>43091</v>
      </c>
      <c r="K161" s="589" t="s">
        <v>4</v>
      </c>
      <c r="L161" s="589" t="s">
        <v>474</v>
      </c>
    </row>
    <row r="162" spans="1:12" x14ac:dyDescent="0.2">
      <c r="A162" s="589" t="s">
        <v>611</v>
      </c>
      <c r="B162" s="589" t="s">
        <v>10722</v>
      </c>
      <c r="C162" s="589" t="s">
        <v>10723</v>
      </c>
      <c r="D162" s="589" t="s">
        <v>474</v>
      </c>
      <c r="E162" s="589" t="s">
        <v>10724</v>
      </c>
      <c r="F162" s="590">
        <v>42870</v>
      </c>
      <c r="G162" s="591">
        <v>257.39999999999998</v>
      </c>
      <c r="H162" s="589" t="s">
        <v>474</v>
      </c>
      <c r="I162" s="589" t="s">
        <v>156</v>
      </c>
      <c r="J162" s="590">
        <v>43090</v>
      </c>
      <c r="K162" s="589" t="s">
        <v>4</v>
      </c>
      <c r="L162" s="589" t="s">
        <v>474</v>
      </c>
    </row>
    <row r="163" spans="1:12" x14ac:dyDescent="0.2">
      <c r="A163" s="589" t="s">
        <v>611</v>
      </c>
      <c r="B163" s="589" t="s">
        <v>5315</v>
      </c>
      <c r="C163" s="589" t="s">
        <v>5316</v>
      </c>
      <c r="D163" s="589" t="s">
        <v>474</v>
      </c>
      <c r="E163" s="589" t="s">
        <v>10725</v>
      </c>
      <c r="F163" s="590">
        <v>43084</v>
      </c>
      <c r="G163" s="591">
        <v>192.3</v>
      </c>
      <c r="H163" s="589" t="s">
        <v>10726</v>
      </c>
      <c r="I163" s="589" t="s">
        <v>375</v>
      </c>
      <c r="J163" s="590">
        <v>43087</v>
      </c>
      <c r="K163" s="589" t="s">
        <v>4</v>
      </c>
      <c r="L163" s="589" t="s">
        <v>10727</v>
      </c>
    </row>
    <row r="164" spans="1:12" x14ac:dyDescent="0.2">
      <c r="A164" s="589" t="s">
        <v>611</v>
      </c>
      <c r="B164" s="589" t="s">
        <v>10728</v>
      </c>
      <c r="C164" s="589" t="s">
        <v>10729</v>
      </c>
      <c r="D164" s="589" t="s">
        <v>474</v>
      </c>
      <c r="E164" s="589" t="s">
        <v>10730</v>
      </c>
      <c r="F164" s="590">
        <v>43081</v>
      </c>
      <c r="G164" s="591">
        <v>12470</v>
      </c>
      <c r="H164" s="589" t="s">
        <v>474</v>
      </c>
      <c r="I164" s="589" t="s">
        <v>175</v>
      </c>
      <c r="J164" s="590">
        <v>43081</v>
      </c>
      <c r="K164" s="589" t="s">
        <v>4</v>
      </c>
      <c r="L164" s="589" t="s">
        <v>474</v>
      </c>
    </row>
    <row r="165" spans="1:12" x14ac:dyDescent="0.2">
      <c r="A165" s="589" t="s">
        <v>611</v>
      </c>
      <c r="B165" s="589" t="s">
        <v>2464</v>
      </c>
      <c r="C165" s="589" t="s">
        <v>2465</v>
      </c>
      <c r="D165" s="589" t="s">
        <v>474</v>
      </c>
      <c r="E165" s="589" t="s">
        <v>10731</v>
      </c>
      <c r="F165" s="590">
        <v>43053</v>
      </c>
      <c r="G165" s="591">
        <v>451</v>
      </c>
      <c r="H165" s="589" t="s">
        <v>474</v>
      </c>
      <c r="I165" s="589" t="s">
        <v>528</v>
      </c>
      <c r="J165" s="590">
        <v>43080</v>
      </c>
      <c r="K165" s="589" t="s">
        <v>4</v>
      </c>
      <c r="L165" s="589" t="s">
        <v>474</v>
      </c>
    </row>
    <row r="166" spans="1:12" x14ac:dyDescent="0.2">
      <c r="A166" s="589" t="s">
        <v>611</v>
      </c>
      <c r="B166" s="589" t="s">
        <v>10732</v>
      </c>
      <c r="C166" s="589" t="s">
        <v>10733</v>
      </c>
      <c r="D166" s="589" t="s">
        <v>10734</v>
      </c>
      <c r="E166" s="589" t="s">
        <v>10735</v>
      </c>
      <c r="F166" s="590">
        <v>43082</v>
      </c>
      <c r="G166" s="591">
        <v>129.6</v>
      </c>
      <c r="H166" s="589" t="s">
        <v>474</v>
      </c>
      <c r="I166" s="589" t="s">
        <v>612</v>
      </c>
      <c r="J166" s="590">
        <v>43091</v>
      </c>
      <c r="K166" s="589" t="s">
        <v>4</v>
      </c>
      <c r="L166" s="589" t="s">
        <v>474</v>
      </c>
    </row>
    <row r="167" spans="1:12" x14ac:dyDescent="0.2">
      <c r="A167" s="589" t="s">
        <v>611</v>
      </c>
      <c r="B167" s="589" t="s">
        <v>4988</v>
      </c>
      <c r="C167" s="589" t="s">
        <v>4989</v>
      </c>
      <c r="D167" s="589" t="s">
        <v>4990</v>
      </c>
      <c r="E167" s="589" t="s">
        <v>10736</v>
      </c>
      <c r="F167" s="590">
        <v>42847</v>
      </c>
      <c r="G167" s="591">
        <v>510.59</v>
      </c>
      <c r="H167" s="589" t="s">
        <v>474</v>
      </c>
      <c r="I167" s="589" t="s">
        <v>413</v>
      </c>
      <c r="J167" s="590">
        <v>43074</v>
      </c>
      <c r="K167" s="589" t="s">
        <v>4</v>
      </c>
      <c r="L167" s="589" t="s">
        <v>474</v>
      </c>
    </row>
    <row r="168" spans="1:12" x14ac:dyDescent="0.2">
      <c r="A168" s="589" t="s">
        <v>611</v>
      </c>
      <c r="B168" s="589" t="s">
        <v>3663</v>
      </c>
      <c r="C168" s="589" t="s">
        <v>3664</v>
      </c>
      <c r="D168" s="589" t="s">
        <v>3665</v>
      </c>
      <c r="E168" s="589" t="s">
        <v>10737</v>
      </c>
      <c r="F168" s="590">
        <v>43069</v>
      </c>
      <c r="G168" s="591">
        <v>1265.78</v>
      </c>
      <c r="H168" s="589" t="s">
        <v>474</v>
      </c>
      <c r="I168" s="589" t="s">
        <v>674</v>
      </c>
      <c r="J168" s="590">
        <v>43081</v>
      </c>
      <c r="K168" s="589" t="s">
        <v>4</v>
      </c>
      <c r="L168" s="589" t="s">
        <v>474</v>
      </c>
    </row>
    <row r="169" spans="1:12" x14ac:dyDescent="0.2">
      <c r="A169" s="589" t="s">
        <v>611</v>
      </c>
      <c r="B169" s="589" t="s">
        <v>3663</v>
      </c>
      <c r="C169" s="589" t="s">
        <v>3664</v>
      </c>
      <c r="D169" s="589" t="s">
        <v>3665</v>
      </c>
      <c r="E169" s="589" t="s">
        <v>10738</v>
      </c>
      <c r="F169" s="590">
        <v>43069</v>
      </c>
      <c r="G169" s="591">
        <v>555.03</v>
      </c>
      <c r="H169" s="589" t="s">
        <v>474</v>
      </c>
      <c r="I169" s="589" t="s">
        <v>674</v>
      </c>
      <c r="J169" s="590">
        <v>43081</v>
      </c>
      <c r="K169" s="589" t="s">
        <v>4</v>
      </c>
      <c r="L169" s="589" t="s">
        <v>474</v>
      </c>
    </row>
    <row r="170" spans="1:12" x14ac:dyDescent="0.2">
      <c r="A170" s="589" t="s">
        <v>611</v>
      </c>
      <c r="B170" s="589" t="s">
        <v>10739</v>
      </c>
      <c r="C170" s="589" t="s">
        <v>10740</v>
      </c>
      <c r="D170" s="589" t="s">
        <v>10741</v>
      </c>
      <c r="E170" s="589" t="s">
        <v>10742</v>
      </c>
      <c r="F170" s="590">
        <v>43090</v>
      </c>
      <c r="G170" s="591">
        <v>1973.63</v>
      </c>
      <c r="H170" s="589" t="s">
        <v>10743</v>
      </c>
      <c r="I170" s="589" t="s">
        <v>1639</v>
      </c>
      <c r="J170" s="590">
        <v>43091</v>
      </c>
      <c r="K170" s="589" t="s">
        <v>4</v>
      </c>
      <c r="L170" s="589" t="s">
        <v>10744</v>
      </c>
    </row>
    <row r="171" spans="1:12" x14ac:dyDescent="0.2">
      <c r="A171" s="589" t="s">
        <v>611</v>
      </c>
      <c r="B171" s="589" t="s">
        <v>10745</v>
      </c>
      <c r="C171" s="589" t="s">
        <v>10746</v>
      </c>
      <c r="D171" s="589" t="s">
        <v>10747</v>
      </c>
      <c r="E171" s="589" t="s">
        <v>10748</v>
      </c>
      <c r="F171" s="590">
        <v>42807</v>
      </c>
      <c r="G171" s="591">
        <v>2140.37</v>
      </c>
      <c r="H171" s="589" t="s">
        <v>474</v>
      </c>
      <c r="I171" s="589" t="s">
        <v>2550</v>
      </c>
      <c r="J171" s="590">
        <v>43083</v>
      </c>
      <c r="K171" s="589" t="s">
        <v>4</v>
      </c>
      <c r="L171" s="589" t="s">
        <v>474</v>
      </c>
    </row>
    <row r="172" spans="1:12" x14ac:dyDescent="0.2">
      <c r="A172" s="589" t="s">
        <v>611</v>
      </c>
      <c r="B172" s="589" t="s">
        <v>75</v>
      </c>
      <c r="C172" s="589" t="s">
        <v>76</v>
      </c>
      <c r="D172" s="589" t="s">
        <v>77</v>
      </c>
      <c r="E172" s="589" t="s">
        <v>10749</v>
      </c>
      <c r="F172" s="590">
        <v>42825</v>
      </c>
      <c r="G172" s="591">
        <v>35.76</v>
      </c>
      <c r="H172" s="589" t="s">
        <v>10472</v>
      </c>
      <c r="I172" s="589" t="s">
        <v>2375</v>
      </c>
      <c r="J172" s="590">
        <v>43088</v>
      </c>
      <c r="K172" s="589" t="s">
        <v>4</v>
      </c>
      <c r="L172" s="589" t="s">
        <v>10473</v>
      </c>
    </row>
    <row r="173" spans="1:12" x14ac:dyDescent="0.2">
      <c r="A173" s="589" t="s">
        <v>611</v>
      </c>
      <c r="B173" s="589" t="s">
        <v>75</v>
      </c>
      <c r="C173" s="589" t="s">
        <v>76</v>
      </c>
      <c r="D173" s="589" t="s">
        <v>77</v>
      </c>
      <c r="E173" s="589" t="s">
        <v>10750</v>
      </c>
      <c r="F173" s="590">
        <v>42825</v>
      </c>
      <c r="G173" s="591">
        <v>216.2</v>
      </c>
      <c r="H173" s="589" t="s">
        <v>10475</v>
      </c>
      <c r="I173" s="589" t="s">
        <v>2375</v>
      </c>
      <c r="J173" s="590">
        <v>43091</v>
      </c>
      <c r="K173" s="589" t="s">
        <v>4</v>
      </c>
      <c r="L173" s="589" t="s">
        <v>10476</v>
      </c>
    </row>
    <row r="174" spans="1:12" x14ac:dyDescent="0.2">
      <c r="A174" s="589" t="s">
        <v>611</v>
      </c>
      <c r="B174" s="589" t="s">
        <v>105</v>
      </c>
      <c r="C174" s="589" t="s">
        <v>106</v>
      </c>
      <c r="D174" s="589" t="s">
        <v>107</v>
      </c>
      <c r="E174" s="589" t="s">
        <v>10751</v>
      </c>
      <c r="F174" s="590">
        <v>43069</v>
      </c>
      <c r="G174" s="591">
        <v>256.13</v>
      </c>
      <c r="H174" s="589" t="s">
        <v>10752</v>
      </c>
      <c r="I174" s="589" t="s">
        <v>668</v>
      </c>
      <c r="J174" s="590">
        <v>43074</v>
      </c>
      <c r="K174" s="589" t="s">
        <v>4</v>
      </c>
      <c r="L174" s="589" t="s">
        <v>10753</v>
      </c>
    </row>
    <row r="175" spans="1:12" x14ac:dyDescent="0.2">
      <c r="A175" s="589" t="s">
        <v>611</v>
      </c>
      <c r="B175" s="589" t="s">
        <v>105</v>
      </c>
      <c r="C175" s="589" t="s">
        <v>106</v>
      </c>
      <c r="D175" s="589" t="s">
        <v>107</v>
      </c>
      <c r="E175" s="589" t="s">
        <v>10754</v>
      </c>
      <c r="F175" s="590">
        <v>43069</v>
      </c>
      <c r="G175" s="591">
        <v>125.1</v>
      </c>
      <c r="H175" s="589" t="s">
        <v>10755</v>
      </c>
      <c r="I175" s="589" t="s">
        <v>668</v>
      </c>
      <c r="J175" s="590">
        <v>43074</v>
      </c>
      <c r="K175" s="589" t="s">
        <v>4</v>
      </c>
      <c r="L175" s="589" t="s">
        <v>10753</v>
      </c>
    </row>
    <row r="176" spans="1:12" x14ac:dyDescent="0.2">
      <c r="A176" s="589" t="s">
        <v>611</v>
      </c>
      <c r="B176" s="589" t="s">
        <v>105</v>
      </c>
      <c r="C176" s="589" t="s">
        <v>106</v>
      </c>
      <c r="D176" s="589" t="s">
        <v>107</v>
      </c>
      <c r="E176" s="589" t="s">
        <v>10756</v>
      </c>
      <c r="F176" s="590">
        <v>43069</v>
      </c>
      <c r="G176" s="591">
        <v>1508.67</v>
      </c>
      <c r="H176" s="589" t="s">
        <v>10757</v>
      </c>
      <c r="I176" s="589" t="s">
        <v>668</v>
      </c>
      <c r="J176" s="590">
        <v>43074</v>
      </c>
      <c r="K176" s="589" t="s">
        <v>4</v>
      </c>
      <c r="L176" s="589" t="s">
        <v>10758</v>
      </c>
    </row>
    <row r="177" spans="1:12" x14ac:dyDescent="0.2">
      <c r="A177" s="589" t="s">
        <v>611</v>
      </c>
      <c r="B177" s="589" t="s">
        <v>2947</v>
      </c>
      <c r="C177" s="589" t="s">
        <v>2948</v>
      </c>
      <c r="D177" s="589" t="s">
        <v>2949</v>
      </c>
      <c r="E177" s="589" t="s">
        <v>10759</v>
      </c>
      <c r="F177" s="590">
        <v>43083</v>
      </c>
      <c r="G177" s="591">
        <v>219.33</v>
      </c>
      <c r="H177" s="589" t="s">
        <v>474</v>
      </c>
      <c r="I177" s="589" t="s">
        <v>549</v>
      </c>
      <c r="J177" s="590">
        <v>43088</v>
      </c>
      <c r="K177" s="589" t="s">
        <v>4</v>
      </c>
      <c r="L177" s="589" t="s">
        <v>474</v>
      </c>
    </row>
    <row r="178" spans="1:12" x14ac:dyDescent="0.2">
      <c r="A178" s="589" t="s">
        <v>611</v>
      </c>
      <c r="B178" s="589" t="s">
        <v>212</v>
      </c>
      <c r="C178" s="589" t="s">
        <v>213</v>
      </c>
      <c r="D178" s="589" t="s">
        <v>214</v>
      </c>
      <c r="E178" s="589" t="s">
        <v>10760</v>
      </c>
      <c r="F178" s="590">
        <v>43082</v>
      </c>
      <c r="G178" s="591">
        <v>19.29</v>
      </c>
      <c r="H178" s="589" t="s">
        <v>474</v>
      </c>
      <c r="I178" s="589" t="s">
        <v>3823</v>
      </c>
      <c r="J178" s="590">
        <v>43083</v>
      </c>
      <c r="K178" s="589" t="s">
        <v>4</v>
      </c>
      <c r="L178" s="589" t="s">
        <v>10761</v>
      </c>
    </row>
    <row r="179" spans="1:12" x14ac:dyDescent="0.2">
      <c r="A179" s="589" t="s">
        <v>611</v>
      </c>
      <c r="B179" s="589" t="s">
        <v>10762</v>
      </c>
      <c r="C179" s="589" t="s">
        <v>10763</v>
      </c>
      <c r="D179" s="589" t="s">
        <v>10764</v>
      </c>
      <c r="E179" s="589" t="s">
        <v>10765</v>
      </c>
      <c r="F179" s="590">
        <v>43068</v>
      </c>
      <c r="G179" s="591">
        <v>312</v>
      </c>
      <c r="H179" s="589" t="s">
        <v>10766</v>
      </c>
      <c r="I179" s="589" t="s">
        <v>2203</v>
      </c>
      <c r="J179" s="590">
        <v>43074</v>
      </c>
      <c r="K179" s="589" t="s">
        <v>4</v>
      </c>
      <c r="L179" s="589" t="s">
        <v>10767</v>
      </c>
    </row>
    <row r="180" spans="1:12" x14ac:dyDescent="0.2">
      <c r="A180" s="589" t="s">
        <v>611</v>
      </c>
      <c r="B180" s="589" t="s">
        <v>420</v>
      </c>
      <c r="C180" s="589" t="s">
        <v>421</v>
      </c>
      <c r="D180" s="589" t="s">
        <v>422</v>
      </c>
      <c r="E180" s="589" t="s">
        <v>10768</v>
      </c>
      <c r="F180" s="590">
        <v>43069</v>
      </c>
      <c r="G180" s="591">
        <v>315.95999999999998</v>
      </c>
      <c r="H180" s="589" t="s">
        <v>474</v>
      </c>
      <c r="I180" s="589" t="s">
        <v>2550</v>
      </c>
      <c r="J180" s="590">
        <v>43070</v>
      </c>
      <c r="K180" s="589" t="s">
        <v>4</v>
      </c>
      <c r="L180" s="589" t="s">
        <v>474</v>
      </c>
    </row>
    <row r="181" spans="1:12" x14ac:dyDescent="0.2">
      <c r="A181" s="589" t="s">
        <v>611</v>
      </c>
      <c r="B181" s="589" t="s">
        <v>115</v>
      </c>
      <c r="C181" s="589" t="s">
        <v>116</v>
      </c>
      <c r="D181" s="589" t="s">
        <v>117</v>
      </c>
      <c r="E181" s="589" t="s">
        <v>10769</v>
      </c>
      <c r="F181" s="590">
        <v>43087</v>
      </c>
      <c r="G181" s="591">
        <v>471.78</v>
      </c>
      <c r="H181" s="589" t="s">
        <v>10770</v>
      </c>
      <c r="I181" s="589" t="s">
        <v>375</v>
      </c>
      <c r="J181" s="590">
        <v>43088</v>
      </c>
      <c r="K181" s="589" t="s">
        <v>4</v>
      </c>
      <c r="L181" s="589" t="s">
        <v>10771</v>
      </c>
    </row>
    <row r="182" spans="1:12" x14ac:dyDescent="0.2">
      <c r="A182" s="589" t="s">
        <v>611</v>
      </c>
      <c r="B182" s="589" t="s">
        <v>112</v>
      </c>
      <c r="C182" s="589" t="s">
        <v>113</v>
      </c>
      <c r="D182" s="589" t="s">
        <v>114</v>
      </c>
      <c r="E182" s="589" t="s">
        <v>10772</v>
      </c>
      <c r="F182" s="590">
        <v>43081</v>
      </c>
      <c r="G182" s="591">
        <v>1150.71</v>
      </c>
      <c r="H182" s="589" t="s">
        <v>10773</v>
      </c>
      <c r="I182" s="589" t="s">
        <v>617</v>
      </c>
      <c r="J182" s="590">
        <v>43083</v>
      </c>
      <c r="K182" s="589" t="s">
        <v>4</v>
      </c>
      <c r="L182" s="589" t="s">
        <v>10774</v>
      </c>
    </row>
    <row r="183" spans="1:12" x14ac:dyDescent="0.2">
      <c r="A183" s="589" t="s">
        <v>611</v>
      </c>
      <c r="B183" s="589" t="s">
        <v>112</v>
      </c>
      <c r="C183" s="589" t="s">
        <v>113</v>
      </c>
      <c r="D183" s="589" t="s">
        <v>114</v>
      </c>
      <c r="E183" s="589" t="s">
        <v>10775</v>
      </c>
      <c r="F183" s="590">
        <v>43073</v>
      </c>
      <c r="G183" s="591">
        <v>722.37</v>
      </c>
      <c r="H183" s="589" t="s">
        <v>10776</v>
      </c>
      <c r="I183" s="589" t="s">
        <v>629</v>
      </c>
      <c r="J183" s="590">
        <v>43080</v>
      </c>
      <c r="K183" s="589" t="s">
        <v>4</v>
      </c>
      <c r="L183" s="589" t="s">
        <v>10777</v>
      </c>
    </row>
    <row r="184" spans="1:12" x14ac:dyDescent="0.2">
      <c r="A184" s="589" t="s">
        <v>611</v>
      </c>
      <c r="B184" s="589" t="s">
        <v>88</v>
      </c>
      <c r="C184" s="589" t="s">
        <v>89</v>
      </c>
      <c r="D184" s="589" t="s">
        <v>90</v>
      </c>
      <c r="E184" s="589" t="s">
        <v>10778</v>
      </c>
      <c r="F184" s="590">
        <v>43069</v>
      </c>
      <c r="G184" s="591">
        <v>23.55</v>
      </c>
      <c r="H184" s="589" t="s">
        <v>5275</v>
      </c>
      <c r="I184" s="589" t="s">
        <v>1073</v>
      </c>
      <c r="J184" s="590">
        <v>43073</v>
      </c>
      <c r="K184" s="589" t="s">
        <v>4</v>
      </c>
      <c r="L184" s="589" t="s">
        <v>5276</v>
      </c>
    </row>
    <row r="185" spans="1:12" x14ac:dyDescent="0.2">
      <c r="A185" s="589" t="s">
        <v>611</v>
      </c>
      <c r="B185" s="589" t="s">
        <v>178</v>
      </c>
      <c r="C185" s="589" t="s">
        <v>179</v>
      </c>
      <c r="D185" s="589" t="s">
        <v>180</v>
      </c>
      <c r="E185" s="589" t="s">
        <v>10779</v>
      </c>
      <c r="F185" s="590">
        <v>42864</v>
      </c>
      <c r="G185" s="591">
        <v>49.37</v>
      </c>
      <c r="H185" s="589" t="s">
        <v>10780</v>
      </c>
      <c r="I185" s="589" t="s">
        <v>625</v>
      </c>
      <c r="J185" s="590">
        <v>43089</v>
      </c>
      <c r="K185" s="589" t="s">
        <v>4</v>
      </c>
      <c r="L185" s="589" t="s">
        <v>10781</v>
      </c>
    </row>
    <row r="186" spans="1:12" x14ac:dyDescent="0.2">
      <c r="A186" s="589" t="s">
        <v>611</v>
      </c>
      <c r="B186" s="589" t="s">
        <v>2538</v>
      </c>
      <c r="C186" s="589" t="s">
        <v>2539</v>
      </c>
      <c r="D186" s="589" t="s">
        <v>2540</v>
      </c>
      <c r="E186" s="589" t="s">
        <v>10782</v>
      </c>
      <c r="F186" s="590">
        <v>43084</v>
      </c>
      <c r="G186" s="591">
        <v>309.76</v>
      </c>
      <c r="H186" s="589" t="s">
        <v>10783</v>
      </c>
      <c r="I186" s="589" t="s">
        <v>415</v>
      </c>
      <c r="J186" s="590">
        <v>43087</v>
      </c>
      <c r="K186" s="589" t="s">
        <v>4</v>
      </c>
      <c r="L186" s="589" t="s">
        <v>10784</v>
      </c>
    </row>
    <row r="187" spans="1:12" x14ac:dyDescent="0.2">
      <c r="A187" s="589" t="s">
        <v>611</v>
      </c>
      <c r="B187" s="589" t="s">
        <v>68</v>
      </c>
      <c r="C187" s="589" t="s">
        <v>69</v>
      </c>
      <c r="D187" s="589" t="s">
        <v>70</v>
      </c>
      <c r="E187" s="589" t="s">
        <v>10785</v>
      </c>
      <c r="F187" s="590">
        <v>43080</v>
      </c>
      <c r="G187" s="591">
        <v>19763.34</v>
      </c>
      <c r="H187" s="589" t="s">
        <v>474</v>
      </c>
      <c r="I187" s="589" t="s">
        <v>10786</v>
      </c>
      <c r="J187" s="590">
        <v>43080</v>
      </c>
      <c r="K187" s="589" t="s">
        <v>4</v>
      </c>
      <c r="L187" s="589" t="s">
        <v>474</v>
      </c>
    </row>
    <row r="188" spans="1:12" x14ac:dyDescent="0.2">
      <c r="G188" s="592">
        <f>SUM(G2:G187)</f>
        <v>103699.02999999998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99</vt:i4>
      </vt:variant>
      <vt:variant>
        <vt:lpstr>Intervals amb nom</vt:lpstr>
      </vt:variant>
      <vt:variant>
        <vt:i4>1</vt:i4>
      </vt:variant>
    </vt:vector>
  </HeadingPairs>
  <TitlesOfParts>
    <vt:vector size="100" baseType="lpstr">
      <vt:lpstr>02GENER2018</vt:lpstr>
      <vt:lpstr>TREBALL</vt:lpstr>
      <vt:lpstr>gener G</vt:lpstr>
      <vt:lpstr>gener 0 i c</vt:lpstr>
      <vt:lpstr>gener 15 0 i C</vt:lpstr>
      <vt:lpstr>gener 15 G</vt:lpstr>
      <vt:lpstr>febrer 15 0 i C</vt:lpstr>
      <vt:lpstr>febrer 15 G</vt:lpstr>
      <vt:lpstr>març 15 0 i C</vt:lpstr>
      <vt:lpstr>març 15 G</vt:lpstr>
      <vt:lpstr>abril 15 0 i C</vt:lpstr>
      <vt:lpstr>abril 15 G</vt:lpstr>
      <vt:lpstr>maig-15 0 i C</vt:lpstr>
      <vt:lpstr>maig-15G</vt:lpstr>
      <vt:lpstr>juny15 0 i C</vt:lpstr>
      <vt:lpstr>juny15G</vt:lpstr>
      <vt:lpstr>juliol15 0 i C</vt:lpstr>
      <vt:lpstr>juliol15 G</vt:lpstr>
      <vt:lpstr>agost15 0 i C</vt:lpstr>
      <vt:lpstr>febrer G</vt:lpstr>
      <vt:lpstr>febrer 0 i C</vt:lpstr>
      <vt:lpstr>març G</vt:lpstr>
      <vt:lpstr>març 0 i c</vt:lpstr>
      <vt:lpstr>abril G</vt:lpstr>
      <vt:lpstr>abril 0 i c</vt:lpstr>
      <vt:lpstr>maig G</vt:lpstr>
      <vt:lpstr>maig 0 i c</vt:lpstr>
      <vt:lpstr>juny G</vt:lpstr>
      <vt:lpstr>juny 0 i c</vt:lpstr>
      <vt:lpstr>juliol 0 i c</vt:lpstr>
      <vt:lpstr>juliol G</vt:lpstr>
      <vt:lpstr>agost15G</vt:lpstr>
      <vt:lpstr>agost 0 i C</vt:lpstr>
      <vt:lpstr>agost G</vt:lpstr>
      <vt:lpstr>setembre 0 i C</vt:lpstr>
      <vt:lpstr>setembre G</vt:lpstr>
      <vt:lpstr>octubre 0 i C</vt:lpstr>
      <vt:lpstr>octubre G</vt:lpstr>
      <vt:lpstr>novembre G</vt:lpstr>
      <vt:lpstr>novembre 0 i C</vt:lpstr>
      <vt:lpstr>desembre 0 i C</vt:lpstr>
      <vt:lpstr>desembre G</vt:lpstr>
      <vt:lpstr>sept15 0 i C</vt:lpstr>
      <vt:lpstr>sept15G</vt:lpstr>
      <vt:lpstr>oct15 0 i C</vt:lpstr>
      <vt:lpstr>oct15G</vt:lpstr>
      <vt:lpstr>nov15 0 i C</vt:lpstr>
      <vt:lpstr>nov15G</vt:lpstr>
      <vt:lpstr>des15 0 i C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 0 i C</vt:lpstr>
      <vt:lpstr>maig16G</vt:lpstr>
      <vt:lpstr>juny2016 0 i C</vt:lpstr>
      <vt:lpstr>juny2016 G</vt:lpstr>
      <vt:lpstr>des15G</vt:lpstr>
      <vt:lpstr>juliol2016 0 i C</vt:lpstr>
      <vt:lpstr>juliol2016 G</vt:lpstr>
      <vt:lpstr>agost2016 0 i C</vt:lpstr>
      <vt:lpstr>agost2016 G</vt:lpstr>
      <vt:lpstr>set2016 0 i C</vt:lpstr>
      <vt:lpstr>set2016 G</vt:lpstr>
      <vt:lpstr>oct2016 0 i C</vt:lpstr>
      <vt:lpstr>oct2016 G</vt:lpstr>
      <vt:lpstr>nov2016 0 i C</vt:lpstr>
      <vt:lpstr>nov2016 G</vt:lpstr>
      <vt:lpstr>des16 0 i C</vt:lpstr>
      <vt:lpstr>des16G</vt:lpstr>
      <vt:lpstr>gen2017 0 i C</vt:lpstr>
      <vt:lpstr>gener2017G</vt:lpstr>
      <vt:lpstr>febrer17 0 i C</vt:lpstr>
      <vt:lpstr>febrer17 G</vt:lpstr>
      <vt:lpstr>març17 0 i c</vt:lpstr>
      <vt:lpstr>marçg17</vt:lpstr>
      <vt:lpstr>abril17 0 i C</vt:lpstr>
      <vt:lpstr>abril17G</vt:lpstr>
      <vt:lpstr>maig17 0 i C</vt:lpstr>
      <vt:lpstr>maig17 G</vt:lpstr>
      <vt:lpstr>CORTEINGLES</vt:lpstr>
      <vt:lpstr>juny17 0 i C</vt:lpstr>
      <vt:lpstr>junyg17</vt:lpstr>
      <vt:lpstr>juliol17 0 i C </vt:lpstr>
      <vt:lpstr>juliolg17</vt:lpstr>
      <vt:lpstr>agost17 0 i c</vt:lpstr>
      <vt:lpstr>agost17g</vt:lpstr>
      <vt:lpstr>set17 0 i C</vt:lpstr>
      <vt:lpstr>set17 g</vt:lpstr>
      <vt:lpstr>oct17 0 i C</vt:lpstr>
      <vt:lpstr>oct17g</vt:lpstr>
      <vt:lpstr>nov17 0 i c</vt:lpstr>
      <vt:lpstr>nov 17 g</vt:lpstr>
      <vt:lpstr>des 17 0 i C</vt:lpstr>
      <vt:lpstr>des 17 g</vt:lpstr>
      <vt:lpstr>'02GENER2018'!Àrea_d'impressió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UB</cp:lastModifiedBy>
  <cp:lastPrinted>2018-01-02T13:11:44Z</cp:lastPrinted>
  <dcterms:created xsi:type="dcterms:W3CDTF">2014-06-02T09:59:12Z</dcterms:created>
  <dcterms:modified xsi:type="dcterms:W3CDTF">2018-01-17T10:56:19Z</dcterms:modified>
</cp:coreProperties>
</file>